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greaterlondonauthority.sharepoint.com/sites/GG_EPMU_UKSPF/Shared Documents/UKSPF/Guidance/SLB Guidance/Claim Form/"/>
    </mc:Choice>
  </mc:AlternateContent>
  <xr:revisionPtr revIDLastSave="2" documentId="8_{C4133613-5D09-4934-AC6C-81DEC7D95250}" xr6:coauthVersionLast="47" xr6:coauthVersionMax="47" xr10:uidLastSave="{72D0D80D-CC54-4896-8E71-5F431DF20CF0}"/>
  <workbookProtection workbookAlgorithmName="SHA-512" workbookHashValue="iXcXKdZJ6ECtO5cev9Mj4P99riGbBKrjdV/EfzSfHLipaSUyBmElpZpu1Ffok6Q29dB2v+yY7MXJ01TQqa/X5Q==" workbookSaltValue="N7xT/MvpJ2BTM/iRAshBfA==" workbookSpinCount="100000" lockStructure="1"/>
  <bookViews>
    <workbookView xWindow="-98" yWindow="-98" windowWidth="20715" windowHeight="13276" tabRatio="839" activeTab="1" xr2:uid="{5269C14E-18A3-43EF-8A64-32AB4B67E464}"/>
  </bookViews>
  <sheets>
    <sheet name="Guidance" sheetId="27" r:id="rId1"/>
    <sheet name="1 - Claim Sign off" sheetId="12" r:id="rId2"/>
    <sheet name="2 - Transaction List" sheetId="34" r:id="rId3"/>
    <sheet name="3 - Expenditure forecast" sheetId="58" r:id="rId4"/>
    <sheet name="4 - Output &amp; Outcome List" sheetId="35" r:id="rId5"/>
    <sheet name="5 - Outputs Outcomes forecast" sheetId="40" r:id="rId6"/>
    <sheet name="6 - Project Progress Report" sheetId="36" r:id="rId7"/>
    <sheet name="7 - Match funding register" sheetId="28" r:id="rId8"/>
    <sheet name="8 - Procurement" sheetId="37" r:id="rId9"/>
    <sheet name="9 - Assets" sheetId="4" r:id="rId10"/>
    <sheet name="10 - GLA USE ONLY GM Checklist" sheetId="47" r:id="rId11"/>
    <sheet name="ref 2 SLB" sheetId="38" state="hidden" r:id="rId12"/>
    <sheet name="11 - GLA USE ONLY GFA details" sheetId="33" r:id="rId13"/>
  </sheets>
  <definedNames>
    <definedName name="_xlnm._FilterDatabase" localSheetId="2">'2 - Transaction List'!$B$2:$O$2</definedName>
    <definedName name="_GoBack" localSheetId="0">Guidance!#REF!</definedName>
    <definedName name="Code">'ref 2 SLB'!$B$17:$B$32</definedName>
    <definedName name="Indicator">'ref 2 SLB'!$E$17:$E$32</definedName>
    <definedName name="_xlnm.Print_Area" localSheetId="1">'1 - Claim Sign off'!$A$1:$K$78</definedName>
    <definedName name="_xlnm.Print_Area" localSheetId="10">'10 - GLA USE ONLY GM Checklist'!$A$1:$F$47</definedName>
    <definedName name="_xlnm.Print_Area" localSheetId="12">'11 - GLA USE ONLY GFA details'!$A$1:$X$85</definedName>
    <definedName name="_xlnm.Print_Area" localSheetId="2">'2 - Transaction List'!$A$1:$O$202</definedName>
    <definedName name="_xlnm.Print_Area" localSheetId="3">'3 - Expenditure forecast'!$A$1:$S$90</definedName>
    <definedName name="_xlnm.Print_Area" localSheetId="4">'4 - Output &amp; Outcome List'!$A$2:$AI$101</definedName>
    <definedName name="_xlnm.Print_Area" localSheetId="5">'5 - Outputs Outcomes forecast'!$A$1:$T$130</definedName>
    <definedName name="_xlnm.Print_Area" localSheetId="6">'6 - Project Progress Report'!$A$1:$K$26</definedName>
    <definedName name="_xlnm.Print_Area" localSheetId="7">'7 - Match funding register'!$B$4:$M$49</definedName>
    <definedName name="_xlnm.Print_Area" localSheetId="8">'8 - Procurement'!$A$1:$I$67</definedName>
    <definedName name="_xlnm.Print_Area" localSheetId="9">'9 - Assets'!$A$4:$N$87</definedName>
    <definedName name="_xlnm.Print_Area" localSheetId="0">Guidance!$A$1:$B$131</definedName>
    <definedName name="_xlnm.Print_Titles" localSheetId="7">'7 - Match funding register'!#REF!</definedName>
    <definedName name="unit">'ref 2 SLB'!$F$17:$F$32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6" i="58" l="1"/>
  <c r="S15" i="58"/>
  <c r="S14" i="58"/>
  <c r="D19" i="12"/>
  <c r="D18" i="12"/>
  <c r="D17" i="12"/>
  <c r="P17" i="58"/>
  <c r="O17" i="58"/>
  <c r="N17" i="58"/>
  <c r="M17" i="58"/>
  <c r="K17" i="58"/>
  <c r="J17" i="58"/>
  <c r="I17" i="58"/>
  <c r="H17" i="58"/>
  <c r="P18" i="58"/>
  <c r="O18" i="58"/>
  <c r="N18" i="58"/>
  <c r="K18" i="58"/>
  <c r="J18" i="58"/>
  <c r="I18" i="58"/>
  <c r="H18" i="58"/>
  <c r="F18" i="58"/>
  <c r="E18" i="58"/>
  <c r="D18" i="58"/>
  <c r="C18" i="58"/>
  <c r="AB200" i="34"/>
  <c r="AA200" i="34"/>
  <c r="Z200" i="34"/>
  <c r="Y200" i="34"/>
  <c r="X200" i="34"/>
  <c r="W200" i="34"/>
  <c r="V200" i="34"/>
  <c r="U200" i="34"/>
  <c r="AB199" i="34"/>
  <c r="AA199" i="34"/>
  <c r="Z199" i="34"/>
  <c r="Y199" i="34"/>
  <c r="X199" i="34"/>
  <c r="W199" i="34"/>
  <c r="V199" i="34"/>
  <c r="U199" i="34"/>
  <c r="AB198" i="34"/>
  <c r="AA198" i="34"/>
  <c r="Z198" i="34"/>
  <c r="Y198" i="34"/>
  <c r="X198" i="34"/>
  <c r="W198" i="34"/>
  <c r="V198" i="34"/>
  <c r="U198" i="34"/>
  <c r="AB197" i="34"/>
  <c r="AA197" i="34"/>
  <c r="Z197" i="34"/>
  <c r="Y197" i="34"/>
  <c r="X197" i="34"/>
  <c r="W197" i="34"/>
  <c r="V197" i="34"/>
  <c r="U197" i="34"/>
  <c r="AB196" i="34"/>
  <c r="AA196" i="34"/>
  <c r="Z196" i="34"/>
  <c r="Y196" i="34"/>
  <c r="X196" i="34"/>
  <c r="W196" i="34"/>
  <c r="V196" i="34"/>
  <c r="U196" i="34"/>
  <c r="AB195" i="34"/>
  <c r="AA195" i="34"/>
  <c r="Z195" i="34"/>
  <c r="Y195" i="34"/>
  <c r="X195" i="34"/>
  <c r="W195" i="34"/>
  <c r="V195" i="34"/>
  <c r="U195" i="34"/>
  <c r="AB194" i="34"/>
  <c r="AA194" i="34"/>
  <c r="Z194" i="34"/>
  <c r="Y194" i="34"/>
  <c r="X194" i="34"/>
  <c r="W194" i="34"/>
  <c r="V194" i="34"/>
  <c r="U194" i="34"/>
  <c r="AB193" i="34"/>
  <c r="AA193" i="34"/>
  <c r="Z193" i="34"/>
  <c r="Y193" i="34"/>
  <c r="X193" i="34"/>
  <c r="W193" i="34"/>
  <c r="V193" i="34"/>
  <c r="U193" i="34"/>
  <c r="AB192" i="34"/>
  <c r="AA192" i="34"/>
  <c r="Z192" i="34"/>
  <c r="Y192" i="34"/>
  <c r="X192" i="34"/>
  <c r="W192" i="34"/>
  <c r="V192" i="34"/>
  <c r="U192" i="34"/>
  <c r="AB191" i="34"/>
  <c r="AA191" i="34"/>
  <c r="Z191" i="34"/>
  <c r="Y191" i="34"/>
  <c r="X191" i="34"/>
  <c r="W191" i="34"/>
  <c r="V191" i="34"/>
  <c r="U191" i="34"/>
  <c r="AB190" i="34"/>
  <c r="AA190" i="34"/>
  <c r="Z190" i="34"/>
  <c r="Y190" i="34"/>
  <c r="X190" i="34"/>
  <c r="W190" i="34"/>
  <c r="V190" i="34"/>
  <c r="U190" i="34"/>
  <c r="AB189" i="34"/>
  <c r="AA189" i="34"/>
  <c r="Z189" i="34"/>
  <c r="Y189" i="34"/>
  <c r="X189" i="34"/>
  <c r="W189" i="34"/>
  <c r="V189" i="34"/>
  <c r="U189" i="34"/>
  <c r="AB188" i="34"/>
  <c r="AA188" i="34"/>
  <c r="Z188" i="34"/>
  <c r="Y188" i="34"/>
  <c r="X188" i="34"/>
  <c r="W188" i="34"/>
  <c r="V188" i="34"/>
  <c r="U188" i="34"/>
  <c r="AB187" i="34"/>
  <c r="AA187" i="34"/>
  <c r="Z187" i="34"/>
  <c r="Y187" i="34"/>
  <c r="X187" i="34"/>
  <c r="W187" i="34"/>
  <c r="V187" i="34"/>
  <c r="U187" i="34"/>
  <c r="AB186" i="34"/>
  <c r="AA186" i="34"/>
  <c r="Z186" i="34"/>
  <c r="Y186" i="34"/>
  <c r="X186" i="34"/>
  <c r="W186" i="34"/>
  <c r="V186" i="34"/>
  <c r="U186" i="34"/>
  <c r="AB185" i="34"/>
  <c r="AA185" i="34"/>
  <c r="Z185" i="34"/>
  <c r="Y185" i="34"/>
  <c r="X185" i="34"/>
  <c r="W185" i="34"/>
  <c r="V185" i="34"/>
  <c r="U185" i="34"/>
  <c r="AB184" i="34"/>
  <c r="AA184" i="34"/>
  <c r="Z184" i="34"/>
  <c r="Y184" i="34"/>
  <c r="X184" i="34"/>
  <c r="W184" i="34"/>
  <c r="V184" i="34"/>
  <c r="U184" i="34"/>
  <c r="AB183" i="34"/>
  <c r="AA183" i="34"/>
  <c r="Z183" i="34"/>
  <c r="Y183" i="34"/>
  <c r="X183" i="34"/>
  <c r="W183" i="34"/>
  <c r="V183" i="34"/>
  <c r="U183" i="34"/>
  <c r="AB182" i="34"/>
  <c r="AA182" i="34"/>
  <c r="Z182" i="34"/>
  <c r="Y182" i="34"/>
  <c r="X182" i="34"/>
  <c r="W182" i="34"/>
  <c r="V182" i="34"/>
  <c r="U182" i="34"/>
  <c r="AB181" i="34"/>
  <c r="AA181" i="34"/>
  <c r="Z181" i="34"/>
  <c r="Y181" i="34"/>
  <c r="X181" i="34"/>
  <c r="W181" i="34"/>
  <c r="V181" i="34"/>
  <c r="U181" i="34"/>
  <c r="AB180" i="34"/>
  <c r="AA180" i="34"/>
  <c r="Z180" i="34"/>
  <c r="Y180" i="34"/>
  <c r="X180" i="34"/>
  <c r="W180" i="34"/>
  <c r="V180" i="34"/>
  <c r="U180" i="34"/>
  <c r="AB179" i="34"/>
  <c r="AA179" i="34"/>
  <c r="Z179" i="34"/>
  <c r="Y179" i="34"/>
  <c r="X179" i="34"/>
  <c r="W179" i="34"/>
  <c r="V179" i="34"/>
  <c r="U179" i="34"/>
  <c r="AB178" i="34"/>
  <c r="AA178" i="34"/>
  <c r="Z178" i="34"/>
  <c r="Y178" i="34"/>
  <c r="X178" i="34"/>
  <c r="W178" i="34"/>
  <c r="V178" i="34"/>
  <c r="U178" i="34"/>
  <c r="AB177" i="34"/>
  <c r="AA177" i="34"/>
  <c r="Z177" i="34"/>
  <c r="Y177" i="34"/>
  <c r="X177" i="34"/>
  <c r="W177" i="34"/>
  <c r="V177" i="34"/>
  <c r="U177" i="34"/>
  <c r="AB176" i="34"/>
  <c r="AA176" i="34"/>
  <c r="Z176" i="34"/>
  <c r="Y176" i="34"/>
  <c r="X176" i="34"/>
  <c r="W176" i="34"/>
  <c r="V176" i="34"/>
  <c r="U176" i="34"/>
  <c r="AB175" i="34"/>
  <c r="AA175" i="34"/>
  <c r="Z175" i="34"/>
  <c r="Y175" i="34"/>
  <c r="X175" i="34"/>
  <c r="W175" i="34"/>
  <c r="V175" i="34"/>
  <c r="U175" i="34"/>
  <c r="AB174" i="34"/>
  <c r="AA174" i="34"/>
  <c r="Z174" i="34"/>
  <c r="Y174" i="34"/>
  <c r="X174" i="34"/>
  <c r="W174" i="34"/>
  <c r="V174" i="34"/>
  <c r="U174" i="34"/>
  <c r="AB173" i="34"/>
  <c r="AA173" i="34"/>
  <c r="Z173" i="34"/>
  <c r="Y173" i="34"/>
  <c r="X173" i="34"/>
  <c r="W173" i="34"/>
  <c r="V173" i="34"/>
  <c r="U173" i="34"/>
  <c r="AB172" i="34"/>
  <c r="AA172" i="34"/>
  <c r="Z172" i="34"/>
  <c r="Y172" i="34"/>
  <c r="X172" i="34"/>
  <c r="W172" i="34"/>
  <c r="V172" i="34"/>
  <c r="U172" i="34"/>
  <c r="AB171" i="34"/>
  <c r="AA171" i="34"/>
  <c r="Z171" i="34"/>
  <c r="Y171" i="34"/>
  <c r="X171" i="34"/>
  <c r="W171" i="34"/>
  <c r="V171" i="34"/>
  <c r="U171" i="34"/>
  <c r="AB170" i="34"/>
  <c r="AA170" i="34"/>
  <c r="Z170" i="34"/>
  <c r="Y170" i="34"/>
  <c r="X170" i="34"/>
  <c r="W170" i="34"/>
  <c r="V170" i="34"/>
  <c r="U170" i="34"/>
  <c r="AB169" i="34"/>
  <c r="AA169" i="34"/>
  <c r="Z169" i="34"/>
  <c r="Y169" i="34"/>
  <c r="X169" i="34"/>
  <c r="W169" i="34"/>
  <c r="V169" i="34"/>
  <c r="U169" i="34"/>
  <c r="AB168" i="34"/>
  <c r="AA168" i="34"/>
  <c r="Z168" i="34"/>
  <c r="Y168" i="34"/>
  <c r="X168" i="34"/>
  <c r="W168" i="34"/>
  <c r="V168" i="34"/>
  <c r="U168" i="34"/>
  <c r="AB167" i="34"/>
  <c r="AA167" i="34"/>
  <c r="Z167" i="34"/>
  <c r="Y167" i="34"/>
  <c r="X167" i="34"/>
  <c r="W167" i="34"/>
  <c r="V167" i="34"/>
  <c r="U167" i="34"/>
  <c r="AB166" i="34"/>
  <c r="AA166" i="34"/>
  <c r="Z166" i="34"/>
  <c r="Y166" i="34"/>
  <c r="X166" i="34"/>
  <c r="W166" i="34"/>
  <c r="V166" i="34"/>
  <c r="U166" i="34"/>
  <c r="AB165" i="34"/>
  <c r="AA165" i="34"/>
  <c r="Z165" i="34"/>
  <c r="Y165" i="34"/>
  <c r="X165" i="34"/>
  <c r="W165" i="34"/>
  <c r="V165" i="34"/>
  <c r="U165" i="34"/>
  <c r="AB164" i="34"/>
  <c r="AA164" i="34"/>
  <c r="Z164" i="34"/>
  <c r="Y164" i="34"/>
  <c r="X164" i="34"/>
  <c r="W164" i="34"/>
  <c r="V164" i="34"/>
  <c r="U164" i="34"/>
  <c r="AB163" i="34"/>
  <c r="AA163" i="34"/>
  <c r="Z163" i="34"/>
  <c r="Y163" i="34"/>
  <c r="X163" i="34"/>
  <c r="W163" i="34"/>
  <c r="V163" i="34"/>
  <c r="U163" i="34"/>
  <c r="AB162" i="34"/>
  <c r="AA162" i="34"/>
  <c r="Z162" i="34"/>
  <c r="Y162" i="34"/>
  <c r="X162" i="34"/>
  <c r="W162" i="34"/>
  <c r="V162" i="34"/>
  <c r="U162" i="34"/>
  <c r="AB161" i="34"/>
  <c r="AA161" i="34"/>
  <c r="Z161" i="34"/>
  <c r="Y161" i="34"/>
  <c r="X161" i="34"/>
  <c r="W161" i="34"/>
  <c r="V161" i="34"/>
  <c r="U161" i="34"/>
  <c r="AB160" i="34"/>
  <c r="AA160" i="34"/>
  <c r="Z160" i="34"/>
  <c r="Y160" i="34"/>
  <c r="X160" i="34"/>
  <c r="W160" i="34"/>
  <c r="V160" i="34"/>
  <c r="U160" i="34"/>
  <c r="AB159" i="34"/>
  <c r="AA159" i="34"/>
  <c r="Z159" i="34"/>
  <c r="Y159" i="34"/>
  <c r="X159" i="34"/>
  <c r="W159" i="34"/>
  <c r="V159" i="34"/>
  <c r="U159" i="34"/>
  <c r="AB158" i="34"/>
  <c r="AA158" i="34"/>
  <c r="Z158" i="34"/>
  <c r="Y158" i="34"/>
  <c r="X158" i="34"/>
  <c r="W158" i="34"/>
  <c r="V158" i="34"/>
  <c r="U158" i="34"/>
  <c r="AB157" i="34"/>
  <c r="AA157" i="34"/>
  <c r="Z157" i="34"/>
  <c r="Y157" i="34"/>
  <c r="X157" i="34"/>
  <c r="W157" i="34"/>
  <c r="V157" i="34"/>
  <c r="U157" i="34"/>
  <c r="AB156" i="34"/>
  <c r="AA156" i="34"/>
  <c r="Z156" i="34"/>
  <c r="Y156" i="34"/>
  <c r="X156" i="34"/>
  <c r="W156" i="34"/>
  <c r="V156" i="34"/>
  <c r="U156" i="34"/>
  <c r="AB155" i="34"/>
  <c r="AA155" i="34"/>
  <c r="Z155" i="34"/>
  <c r="Y155" i="34"/>
  <c r="X155" i="34"/>
  <c r="W155" i="34"/>
  <c r="V155" i="34"/>
  <c r="U155" i="34"/>
  <c r="AB154" i="34"/>
  <c r="AA154" i="34"/>
  <c r="Z154" i="34"/>
  <c r="Y154" i="34"/>
  <c r="X154" i="34"/>
  <c r="W154" i="34"/>
  <c r="V154" i="34"/>
  <c r="U154" i="34"/>
  <c r="AB153" i="34"/>
  <c r="AA153" i="34"/>
  <c r="Z153" i="34"/>
  <c r="Y153" i="34"/>
  <c r="X153" i="34"/>
  <c r="W153" i="34"/>
  <c r="V153" i="34"/>
  <c r="U153" i="34"/>
  <c r="AB152" i="34"/>
  <c r="AA152" i="34"/>
  <c r="Z152" i="34"/>
  <c r="Y152" i="34"/>
  <c r="X152" i="34"/>
  <c r="W152" i="34"/>
  <c r="V152" i="34"/>
  <c r="U152" i="34"/>
  <c r="AB151" i="34"/>
  <c r="AA151" i="34"/>
  <c r="Z151" i="34"/>
  <c r="Y151" i="34"/>
  <c r="X151" i="34"/>
  <c r="W151" i="34"/>
  <c r="V151" i="34"/>
  <c r="U151" i="34"/>
  <c r="AB150" i="34"/>
  <c r="AA150" i="34"/>
  <c r="Z150" i="34"/>
  <c r="Y150" i="34"/>
  <c r="X150" i="34"/>
  <c r="W150" i="34"/>
  <c r="V150" i="34"/>
  <c r="U150" i="34"/>
  <c r="AB149" i="34"/>
  <c r="AA149" i="34"/>
  <c r="Z149" i="34"/>
  <c r="Y149" i="34"/>
  <c r="X149" i="34"/>
  <c r="W149" i="34"/>
  <c r="V149" i="34"/>
  <c r="U149" i="34"/>
  <c r="AB148" i="34"/>
  <c r="AA148" i="34"/>
  <c r="Z148" i="34"/>
  <c r="Y148" i="34"/>
  <c r="X148" i="34"/>
  <c r="W148" i="34"/>
  <c r="V148" i="34"/>
  <c r="U148" i="34"/>
  <c r="AB147" i="34"/>
  <c r="AA147" i="34"/>
  <c r="Z147" i="34"/>
  <c r="Y147" i="34"/>
  <c r="X147" i="34"/>
  <c r="W147" i="34"/>
  <c r="V147" i="34"/>
  <c r="U147" i="34"/>
  <c r="AB146" i="34"/>
  <c r="AA146" i="34"/>
  <c r="Z146" i="34"/>
  <c r="Y146" i="34"/>
  <c r="X146" i="34"/>
  <c r="W146" i="34"/>
  <c r="V146" i="34"/>
  <c r="U146" i="34"/>
  <c r="AB145" i="34"/>
  <c r="AA145" i="34"/>
  <c r="Z145" i="34"/>
  <c r="Y145" i="34"/>
  <c r="X145" i="34"/>
  <c r="W145" i="34"/>
  <c r="V145" i="34"/>
  <c r="U145" i="34"/>
  <c r="AB144" i="34"/>
  <c r="AA144" i="34"/>
  <c r="Z144" i="34"/>
  <c r="Y144" i="34"/>
  <c r="X144" i="34"/>
  <c r="W144" i="34"/>
  <c r="V144" i="34"/>
  <c r="U144" i="34"/>
  <c r="AB143" i="34"/>
  <c r="AA143" i="34"/>
  <c r="Z143" i="34"/>
  <c r="Y143" i="34"/>
  <c r="X143" i="34"/>
  <c r="W143" i="34"/>
  <c r="V143" i="34"/>
  <c r="U143" i="34"/>
  <c r="AB142" i="34"/>
  <c r="AA142" i="34"/>
  <c r="Z142" i="34"/>
  <c r="Y142" i="34"/>
  <c r="X142" i="34"/>
  <c r="W142" i="34"/>
  <c r="V142" i="34"/>
  <c r="U142" i="34"/>
  <c r="AB141" i="34"/>
  <c r="AA141" i="34"/>
  <c r="Z141" i="34"/>
  <c r="Y141" i="34"/>
  <c r="X141" i="34"/>
  <c r="W141" i="34"/>
  <c r="V141" i="34"/>
  <c r="U141" i="34"/>
  <c r="AB140" i="34"/>
  <c r="AA140" i="34"/>
  <c r="Z140" i="34"/>
  <c r="Y140" i="34"/>
  <c r="X140" i="34"/>
  <c r="W140" i="34"/>
  <c r="V140" i="34"/>
  <c r="U140" i="34"/>
  <c r="AB139" i="34"/>
  <c r="AA139" i="34"/>
  <c r="Z139" i="34"/>
  <c r="Y139" i="34"/>
  <c r="X139" i="34"/>
  <c r="W139" i="34"/>
  <c r="V139" i="34"/>
  <c r="U139" i="34"/>
  <c r="AB138" i="34"/>
  <c r="AA138" i="34"/>
  <c r="Z138" i="34"/>
  <c r="Y138" i="34"/>
  <c r="X138" i="34"/>
  <c r="W138" i="34"/>
  <c r="V138" i="34"/>
  <c r="U138" i="34"/>
  <c r="AB137" i="34"/>
  <c r="AA137" i="34"/>
  <c r="Z137" i="34"/>
  <c r="Y137" i="34"/>
  <c r="X137" i="34"/>
  <c r="W137" i="34"/>
  <c r="V137" i="34"/>
  <c r="U137" i="34"/>
  <c r="AB136" i="34"/>
  <c r="AA136" i="34"/>
  <c r="Z136" i="34"/>
  <c r="Y136" i="34"/>
  <c r="X136" i="34"/>
  <c r="W136" i="34"/>
  <c r="V136" i="34"/>
  <c r="U136" i="34"/>
  <c r="AB135" i="34"/>
  <c r="AA135" i="34"/>
  <c r="Z135" i="34"/>
  <c r="Y135" i="34"/>
  <c r="X135" i="34"/>
  <c r="W135" i="34"/>
  <c r="V135" i="34"/>
  <c r="U135" i="34"/>
  <c r="AB134" i="34"/>
  <c r="AA134" i="34"/>
  <c r="Z134" i="34"/>
  <c r="Y134" i="34"/>
  <c r="X134" i="34"/>
  <c r="W134" i="34"/>
  <c r="V134" i="34"/>
  <c r="U134" i="34"/>
  <c r="AB133" i="34"/>
  <c r="AA133" i="34"/>
  <c r="Z133" i="34"/>
  <c r="Y133" i="34"/>
  <c r="X133" i="34"/>
  <c r="W133" i="34"/>
  <c r="V133" i="34"/>
  <c r="U133" i="34"/>
  <c r="AB132" i="34"/>
  <c r="AA132" i="34"/>
  <c r="Z132" i="34"/>
  <c r="Y132" i="34"/>
  <c r="X132" i="34"/>
  <c r="W132" i="34"/>
  <c r="V132" i="34"/>
  <c r="U132" i="34"/>
  <c r="AB131" i="34"/>
  <c r="AA131" i="34"/>
  <c r="Z131" i="34"/>
  <c r="Y131" i="34"/>
  <c r="X131" i="34"/>
  <c r="W131" i="34"/>
  <c r="V131" i="34"/>
  <c r="U131" i="34"/>
  <c r="AB130" i="34"/>
  <c r="AA130" i="34"/>
  <c r="Z130" i="34"/>
  <c r="Y130" i="34"/>
  <c r="X130" i="34"/>
  <c r="W130" i="34"/>
  <c r="V130" i="34"/>
  <c r="U130" i="34"/>
  <c r="AB129" i="34"/>
  <c r="AA129" i="34"/>
  <c r="Z129" i="34"/>
  <c r="Y129" i="34"/>
  <c r="X129" i="34"/>
  <c r="W129" i="34"/>
  <c r="V129" i="34"/>
  <c r="U129" i="34"/>
  <c r="AB128" i="34"/>
  <c r="AA128" i="34"/>
  <c r="Z128" i="34"/>
  <c r="Y128" i="34"/>
  <c r="X128" i="34"/>
  <c r="W128" i="34"/>
  <c r="V128" i="34"/>
  <c r="U128" i="34"/>
  <c r="AB127" i="34"/>
  <c r="AA127" i="34"/>
  <c r="Z127" i="34"/>
  <c r="Y127" i="34"/>
  <c r="X127" i="34"/>
  <c r="W127" i="34"/>
  <c r="V127" i="34"/>
  <c r="U127" i="34"/>
  <c r="AB126" i="34"/>
  <c r="AA126" i="34"/>
  <c r="Z126" i="34"/>
  <c r="Y126" i="34"/>
  <c r="X126" i="34"/>
  <c r="W126" i="34"/>
  <c r="V126" i="34"/>
  <c r="U126" i="34"/>
  <c r="AB125" i="34"/>
  <c r="AA125" i="34"/>
  <c r="Z125" i="34"/>
  <c r="Y125" i="34"/>
  <c r="X125" i="34"/>
  <c r="W125" i="34"/>
  <c r="V125" i="34"/>
  <c r="U125" i="34"/>
  <c r="AB124" i="34"/>
  <c r="AA124" i="34"/>
  <c r="Z124" i="34"/>
  <c r="Y124" i="34"/>
  <c r="X124" i="34"/>
  <c r="W124" i="34"/>
  <c r="V124" i="34"/>
  <c r="U124" i="34"/>
  <c r="AB123" i="34"/>
  <c r="AA123" i="34"/>
  <c r="Z123" i="34"/>
  <c r="Y123" i="34"/>
  <c r="X123" i="34"/>
  <c r="W123" i="34"/>
  <c r="V123" i="34"/>
  <c r="U123" i="34"/>
  <c r="AB122" i="34"/>
  <c r="AA122" i="34"/>
  <c r="Z122" i="34"/>
  <c r="Y122" i="34"/>
  <c r="X122" i="34"/>
  <c r="W122" i="34"/>
  <c r="V122" i="34"/>
  <c r="U122" i="34"/>
  <c r="AB121" i="34"/>
  <c r="AA121" i="34"/>
  <c r="Z121" i="34"/>
  <c r="Y121" i="34"/>
  <c r="X121" i="34"/>
  <c r="W121" i="34"/>
  <c r="V121" i="34"/>
  <c r="U121" i="34"/>
  <c r="AB120" i="34"/>
  <c r="AA120" i="34"/>
  <c r="Z120" i="34"/>
  <c r="Y120" i="34"/>
  <c r="X120" i="34"/>
  <c r="W120" i="34"/>
  <c r="V120" i="34"/>
  <c r="U120" i="34"/>
  <c r="AB119" i="34"/>
  <c r="AA119" i="34"/>
  <c r="Z119" i="34"/>
  <c r="Y119" i="34"/>
  <c r="X119" i="34"/>
  <c r="W119" i="34"/>
  <c r="V119" i="34"/>
  <c r="U119" i="34"/>
  <c r="AB118" i="34"/>
  <c r="AA118" i="34"/>
  <c r="Z118" i="34"/>
  <c r="Y118" i="34"/>
  <c r="X118" i="34"/>
  <c r="W118" i="34"/>
  <c r="V118" i="34"/>
  <c r="U118" i="34"/>
  <c r="AB117" i="34"/>
  <c r="AA117" i="34"/>
  <c r="Z117" i="34"/>
  <c r="Y117" i="34"/>
  <c r="X117" i="34"/>
  <c r="W117" i="34"/>
  <c r="V117" i="34"/>
  <c r="U117" i="34"/>
  <c r="AB116" i="34"/>
  <c r="AA116" i="34"/>
  <c r="Z116" i="34"/>
  <c r="Y116" i="34"/>
  <c r="X116" i="34"/>
  <c r="W116" i="34"/>
  <c r="V116" i="34"/>
  <c r="U116" i="34"/>
  <c r="AB115" i="34"/>
  <c r="AA115" i="34"/>
  <c r="Z115" i="34"/>
  <c r="Y115" i="34"/>
  <c r="X115" i="34"/>
  <c r="W115" i="34"/>
  <c r="V115" i="34"/>
  <c r="U115" i="34"/>
  <c r="AB114" i="34"/>
  <c r="AA114" i="34"/>
  <c r="Z114" i="34"/>
  <c r="Y114" i="34"/>
  <c r="X114" i="34"/>
  <c r="W114" i="34"/>
  <c r="V114" i="34"/>
  <c r="U114" i="34"/>
  <c r="AB113" i="34"/>
  <c r="AA113" i="34"/>
  <c r="Z113" i="34"/>
  <c r="Y113" i="34"/>
  <c r="X113" i="34"/>
  <c r="W113" i="34"/>
  <c r="V113" i="34"/>
  <c r="U113" i="34"/>
  <c r="AB112" i="34"/>
  <c r="AA112" i="34"/>
  <c r="Z112" i="34"/>
  <c r="Y112" i="34"/>
  <c r="X112" i="34"/>
  <c r="W112" i="34"/>
  <c r="V112" i="34"/>
  <c r="U112" i="34"/>
  <c r="AB111" i="34"/>
  <c r="AA111" i="34"/>
  <c r="Z111" i="34"/>
  <c r="Y111" i="34"/>
  <c r="X111" i="34"/>
  <c r="W111" i="34"/>
  <c r="V111" i="34"/>
  <c r="U111" i="34"/>
  <c r="AB110" i="34"/>
  <c r="AA110" i="34"/>
  <c r="Z110" i="34"/>
  <c r="Y110" i="34"/>
  <c r="X110" i="34"/>
  <c r="W110" i="34"/>
  <c r="V110" i="34"/>
  <c r="U110" i="34"/>
  <c r="AB109" i="34"/>
  <c r="AA109" i="34"/>
  <c r="Z109" i="34"/>
  <c r="Y109" i="34"/>
  <c r="X109" i="34"/>
  <c r="W109" i="34"/>
  <c r="V109" i="34"/>
  <c r="U109" i="34"/>
  <c r="AB108" i="34"/>
  <c r="AA108" i="34"/>
  <c r="Z108" i="34"/>
  <c r="Y108" i="34"/>
  <c r="X108" i="34"/>
  <c r="W108" i="34"/>
  <c r="V108" i="34"/>
  <c r="U108" i="34"/>
  <c r="AB107" i="34"/>
  <c r="AA107" i="34"/>
  <c r="Z107" i="34"/>
  <c r="Y107" i="34"/>
  <c r="X107" i="34"/>
  <c r="W107" i="34"/>
  <c r="V107" i="34"/>
  <c r="U107" i="34"/>
  <c r="AB106" i="34"/>
  <c r="AA106" i="34"/>
  <c r="Z106" i="34"/>
  <c r="Y106" i="34"/>
  <c r="X106" i="34"/>
  <c r="W106" i="34"/>
  <c r="V106" i="34"/>
  <c r="U106" i="34"/>
  <c r="AB105" i="34"/>
  <c r="AA105" i="34"/>
  <c r="Z105" i="34"/>
  <c r="Y105" i="34"/>
  <c r="X105" i="34"/>
  <c r="W105" i="34"/>
  <c r="V105" i="34"/>
  <c r="U105" i="34"/>
  <c r="AB104" i="34"/>
  <c r="AA104" i="34"/>
  <c r="Z104" i="34"/>
  <c r="Y104" i="34"/>
  <c r="X104" i="34"/>
  <c r="W104" i="34"/>
  <c r="V104" i="34"/>
  <c r="U104" i="34"/>
  <c r="AB103" i="34"/>
  <c r="AA103" i="34"/>
  <c r="Z103" i="34"/>
  <c r="Y103" i="34"/>
  <c r="X103" i="34"/>
  <c r="W103" i="34"/>
  <c r="V103" i="34"/>
  <c r="U103" i="34"/>
  <c r="AB102" i="34"/>
  <c r="AA102" i="34"/>
  <c r="Z102" i="34"/>
  <c r="Y102" i="34"/>
  <c r="X102" i="34"/>
  <c r="W102" i="34"/>
  <c r="V102" i="34"/>
  <c r="U102" i="34"/>
  <c r="AB101" i="34"/>
  <c r="AA101" i="34"/>
  <c r="Z101" i="34"/>
  <c r="Y101" i="34"/>
  <c r="X101" i="34"/>
  <c r="W101" i="34"/>
  <c r="V101" i="34"/>
  <c r="U101" i="34"/>
  <c r="AB100" i="34"/>
  <c r="AA100" i="34"/>
  <c r="Z100" i="34"/>
  <c r="Y100" i="34"/>
  <c r="X100" i="34"/>
  <c r="W100" i="34"/>
  <c r="V100" i="34"/>
  <c r="U100" i="34"/>
  <c r="AB99" i="34"/>
  <c r="AA99" i="34"/>
  <c r="Z99" i="34"/>
  <c r="Y99" i="34"/>
  <c r="X99" i="34"/>
  <c r="W99" i="34"/>
  <c r="V99" i="34"/>
  <c r="U99" i="34"/>
  <c r="AB98" i="34"/>
  <c r="AA98" i="34"/>
  <c r="Z98" i="34"/>
  <c r="Y98" i="34"/>
  <c r="X98" i="34"/>
  <c r="W98" i="34"/>
  <c r="V98" i="34"/>
  <c r="U98" i="34"/>
  <c r="AB97" i="34"/>
  <c r="AA97" i="34"/>
  <c r="Z97" i="34"/>
  <c r="Y97" i="34"/>
  <c r="X97" i="34"/>
  <c r="W97" i="34"/>
  <c r="V97" i="34"/>
  <c r="U97" i="34"/>
  <c r="AB96" i="34"/>
  <c r="AA96" i="34"/>
  <c r="Z96" i="34"/>
  <c r="Y96" i="34"/>
  <c r="X96" i="34"/>
  <c r="W96" i="34"/>
  <c r="V96" i="34"/>
  <c r="U96" i="34"/>
  <c r="AB95" i="34"/>
  <c r="AA95" i="34"/>
  <c r="Z95" i="34"/>
  <c r="Y95" i="34"/>
  <c r="X95" i="34"/>
  <c r="W95" i="34"/>
  <c r="V95" i="34"/>
  <c r="U95" i="34"/>
  <c r="AB94" i="34"/>
  <c r="AA94" i="34"/>
  <c r="Z94" i="34"/>
  <c r="Y94" i="34"/>
  <c r="X94" i="34"/>
  <c r="W94" i="34"/>
  <c r="V94" i="34"/>
  <c r="U94" i="34"/>
  <c r="AB93" i="34"/>
  <c r="AA93" i="34"/>
  <c r="Z93" i="34"/>
  <c r="Y93" i="34"/>
  <c r="X93" i="34"/>
  <c r="W93" i="34"/>
  <c r="V93" i="34"/>
  <c r="U93" i="34"/>
  <c r="AB92" i="34"/>
  <c r="AA92" i="34"/>
  <c r="Z92" i="34"/>
  <c r="Y92" i="34"/>
  <c r="X92" i="34"/>
  <c r="W92" i="34"/>
  <c r="V92" i="34"/>
  <c r="U92" i="34"/>
  <c r="AB91" i="34"/>
  <c r="AA91" i="34"/>
  <c r="Z91" i="34"/>
  <c r="Y91" i="34"/>
  <c r="X91" i="34"/>
  <c r="W91" i="34"/>
  <c r="V91" i="34"/>
  <c r="U91" i="34"/>
  <c r="AB90" i="34"/>
  <c r="AA90" i="34"/>
  <c r="Z90" i="34"/>
  <c r="Y90" i="34"/>
  <c r="X90" i="34"/>
  <c r="W90" i="34"/>
  <c r="V90" i="34"/>
  <c r="U90" i="34"/>
  <c r="AB89" i="34"/>
  <c r="AA89" i="34"/>
  <c r="Z89" i="34"/>
  <c r="Y89" i="34"/>
  <c r="X89" i="34"/>
  <c r="W89" i="34"/>
  <c r="V89" i="34"/>
  <c r="U89" i="34"/>
  <c r="AB88" i="34"/>
  <c r="AA88" i="34"/>
  <c r="Z88" i="34"/>
  <c r="Y88" i="34"/>
  <c r="X88" i="34"/>
  <c r="W88" i="34"/>
  <c r="V88" i="34"/>
  <c r="U88" i="34"/>
  <c r="AB87" i="34"/>
  <c r="AA87" i="34"/>
  <c r="Z87" i="34"/>
  <c r="Y87" i="34"/>
  <c r="X87" i="34"/>
  <c r="W87" i="34"/>
  <c r="V87" i="34"/>
  <c r="U87" i="34"/>
  <c r="AB86" i="34"/>
  <c r="AA86" i="34"/>
  <c r="Z86" i="34"/>
  <c r="Y86" i="34"/>
  <c r="X86" i="34"/>
  <c r="W86" i="34"/>
  <c r="V86" i="34"/>
  <c r="U86" i="34"/>
  <c r="AB85" i="34"/>
  <c r="AA85" i="34"/>
  <c r="Z85" i="34"/>
  <c r="Y85" i="34"/>
  <c r="X85" i="34"/>
  <c r="W85" i="34"/>
  <c r="V85" i="34"/>
  <c r="U85" i="34"/>
  <c r="AB84" i="34"/>
  <c r="AA84" i="34"/>
  <c r="Z84" i="34"/>
  <c r="Y84" i="34"/>
  <c r="X84" i="34"/>
  <c r="W84" i="34"/>
  <c r="V84" i="34"/>
  <c r="U84" i="34"/>
  <c r="AB83" i="34"/>
  <c r="AA83" i="34"/>
  <c r="Z83" i="34"/>
  <c r="Y83" i="34"/>
  <c r="X83" i="34"/>
  <c r="W83" i="34"/>
  <c r="V83" i="34"/>
  <c r="U83" i="34"/>
  <c r="AB82" i="34"/>
  <c r="AA82" i="34"/>
  <c r="Z82" i="34"/>
  <c r="Y82" i="34"/>
  <c r="X82" i="34"/>
  <c r="W82" i="34"/>
  <c r="V82" i="34"/>
  <c r="U82" i="34"/>
  <c r="AB81" i="34"/>
  <c r="AA81" i="34"/>
  <c r="Z81" i="34"/>
  <c r="Y81" i="34"/>
  <c r="X81" i="34"/>
  <c r="W81" i="34"/>
  <c r="V81" i="34"/>
  <c r="U81" i="34"/>
  <c r="AB80" i="34"/>
  <c r="AA80" i="34"/>
  <c r="Z80" i="34"/>
  <c r="Y80" i="34"/>
  <c r="X80" i="34"/>
  <c r="W80" i="34"/>
  <c r="V80" i="34"/>
  <c r="U80" i="34"/>
  <c r="AB79" i="34"/>
  <c r="AA79" i="34"/>
  <c r="Z79" i="34"/>
  <c r="Y79" i="34"/>
  <c r="X79" i="34"/>
  <c r="W79" i="34"/>
  <c r="V79" i="34"/>
  <c r="U79" i="34"/>
  <c r="AB78" i="34"/>
  <c r="AA78" i="34"/>
  <c r="Z78" i="34"/>
  <c r="Y78" i="34"/>
  <c r="X78" i="34"/>
  <c r="W78" i="34"/>
  <c r="V78" i="34"/>
  <c r="U78" i="34"/>
  <c r="AB77" i="34"/>
  <c r="AA77" i="34"/>
  <c r="Z77" i="34"/>
  <c r="Y77" i="34"/>
  <c r="X77" i="34"/>
  <c r="W77" i="34"/>
  <c r="V77" i="34"/>
  <c r="U77" i="34"/>
  <c r="AB76" i="34"/>
  <c r="AA76" i="34"/>
  <c r="Z76" i="34"/>
  <c r="Y76" i="34"/>
  <c r="X76" i="34"/>
  <c r="W76" i="34"/>
  <c r="V76" i="34"/>
  <c r="U76" i="34"/>
  <c r="AB75" i="34"/>
  <c r="AA75" i="34"/>
  <c r="Z75" i="34"/>
  <c r="Y75" i="34"/>
  <c r="X75" i="34"/>
  <c r="W75" i="34"/>
  <c r="V75" i="34"/>
  <c r="U75" i="34"/>
  <c r="AB74" i="34"/>
  <c r="AA74" i="34"/>
  <c r="Z74" i="34"/>
  <c r="Y74" i="34"/>
  <c r="X74" i="34"/>
  <c r="W74" i="34"/>
  <c r="V74" i="34"/>
  <c r="U74" i="34"/>
  <c r="AB73" i="34"/>
  <c r="AA73" i="34"/>
  <c r="Z73" i="34"/>
  <c r="Y73" i="34"/>
  <c r="X73" i="34"/>
  <c r="W73" i="34"/>
  <c r="V73" i="34"/>
  <c r="U73" i="34"/>
  <c r="AB72" i="34"/>
  <c r="AA72" i="34"/>
  <c r="Z72" i="34"/>
  <c r="Y72" i="34"/>
  <c r="X72" i="34"/>
  <c r="W72" i="34"/>
  <c r="V72" i="34"/>
  <c r="U72" i="34"/>
  <c r="AB71" i="34"/>
  <c r="AA71" i="34"/>
  <c r="Z71" i="34"/>
  <c r="Y71" i="34"/>
  <c r="X71" i="34"/>
  <c r="W71" i="34"/>
  <c r="V71" i="34"/>
  <c r="U71" i="34"/>
  <c r="AB70" i="34"/>
  <c r="AA70" i="34"/>
  <c r="Z70" i="34"/>
  <c r="Y70" i="34"/>
  <c r="X70" i="34"/>
  <c r="W70" i="34"/>
  <c r="V70" i="34"/>
  <c r="U70" i="34"/>
  <c r="AB69" i="34"/>
  <c r="AA69" i="34"/>
  <c r="Z69" i="34"/>
  <c r="Y69" i="34"/>
  <c r="X69" i="34"/>
  <c r="W69" i="34"/>
  <c r="V69" i="34"/>
  <c r="U69" i="34"/>
  <c r="AB68" i="34"/>
  <c r="AA68" i="34"/>
  <c r="Z68" i="34"/>
  <c r="Y68" i="34"/>
  <c r="X68" i="34"/>
  <c r="W68" i="34"/>
  <c r="V68" i="34"/>
  <c r="U68" i="34"/>
  <c r="AB67" i="34"/>
  <c r="AA67" i="34"/>
  <c r="Z67" i="34"/>
  <c r="Y67" i="34"/>
  <c r="X67" i="34"/>
  <c r="W67" i="34"/>
  <c r="V67" i="34"/>
  <c r="U67" i="34"/>
  <c r="AB66" i="34"/>
  <c r="AA66" i="34"/>
  <c r="Z66" i="34"/>
  <c r="Y66" i="34"/>
  <c r="X66" i="34"/>
  <c r="W66" i="34"/>
  <c r="V66" i="34"/>
  <c r="U66" i="34"/>
  <c r="AB65" i="34"/>
  <c r="AA65" i="34"/>
  <c r="Z65" i="34"/>
  <c r="Y65" i="34"/>
  <c r="X65" i="34"/>
  <c r="W65" i="34"/>
  <c r="V65" i="34"/>
  <c r="U65" i="34"/>
  <c r="AB64" i="34"/>
  <c r="AA64" i="34"/>
  <c r="Z64" i="34"/>
  <c r="Y64" i="34"/>
  <c r="X64" i="34"/>
  <c r="W64" i="34"/>
  <c r="V64" i="34"/>
  <c r="U64" i="34"/>
  <c r="AB63" i="34"/>
  <c r="AA63" i="34"/>
  <c r="Z63" i="34"/>
  <c r="Y63" i="34"/>
  <c r="X63" i="34"/>
  <c r="W63" i="34"/>
  <c r="V63" i="34"/>
  <c r="U63" i="34"/>
  <c r="AB62" i="34"/>
  <c r="AA62" i="34"/>
  <c r="Z62" i="34"/>
  <c r="Y62" i="34"/>
  <c r="X62" i="34"/>
  <c r="W62" i="34"/>
  <c r="V62" i="34"/>
  <c r="U62" i="34"/>
  <c r="AB61" i="34"/>
  <c r="AA61" i="34"/>
  <c r="Z61" i="34"/>
  <c r="Y61" i="34"/>
  <c r="X61" i="34"/>
  <c r="W61" i="34"/>
  <c r="V61" i="34"/>
  <c r="U61" i="34"/>
  <c r="AB60" i="34"/>
  <c r="AA60" i="34"/>
  <c r="Z60" i="34"/>
  <c r="Y60" i="34"/>
  <c r="X60" i="34"/>
  <c r="W60" i="34"/>
  <c r="V60" i="34"/>
  <c r="U60" i="34"/>
  <c r="AB59" i="34"/>
  <c r="AA59" i="34"/>
  <c r="Z59" i="34"/>
  <c r="Y59" i="34"/>
  <c r="X59" i="34"/>
  <c r="W59" i="34"/>
  <c r="V59" i="34"/>
  <c r="U59" i="34"/>
  <c r="AB58" i="34"/>
  <c r="AA58" i="34"/>
  <c r="Z58" i="34"/>
  <c r="Y58" i="34"/>
  <c r="X58" i="34"/>
  <c r="W58" i="34"/>
  <c r="V58" i="34"/>
  <c r="U58" i="34"/>
  <c r="AB57" i="34"/>
  <c r="AA57" i="34"/>
  <c r="Z57" i="34"/>
  <c r="Y57" i="34"/>
  <c r="X57" i="34"/>
  <c r="W57" i="34"/>
  <c r="V57" i="34"/>
  <c r="U57" i="34"/>
  <c r="AB56" i="34"/>
  <c r="AA56" i="34"/>
  <c r="Z56" i="34"/>
  <c r="Y56" i="34"/>
  <c r="X56" i="34"/>
  <c r="W56" i="34"/>
  <c r="V56" i="34"/>
  <c r="U56" i="34"/>
  <c r="AB55" i="34"/>
  <c r="AA55" i="34"/>
  <c r="Z55" i="34"/>
  <c r="Y55" i="34"/>
  <c r="X55" i="34"/>
  <c r="W55" i="34"/>
  <c r="V55" i="34"/>
  <c r="U55" i="34"/>
  <c r="AB54" i="34"/>
  <c r="AA54" i="34"/>
  <c r="Z54" i="34"/>
  <c r="Y54" i="34"/>
  <c r="X54" i="34"/>
  <c r="W54" i="34"/>
  <c r="V54" i="34"/>
  <c r="U54" i="34"/>
  <c r="AB53" i="34"/>
  <c r="AA53" i="34"/>
  <c r="Z53" i="34"/>
  <c r="Y53" i="34"/>
  <c r="X53" i="34"/>
  <c r="W53" i="34"/>
  <c r="V53" i="34"/>
  <c r="U53" i="34"/>
  <c r="AB52" i="34"/>
  <c r="AA52" i="34"/>
  <c r="Z52" i="34"/>
  <c r="Y52" i="34"/>
  <c r="X52" i="34"/>
  <c r="W52" i="34"/>
  <c r="V52" i="34"/>
  <c r="U52" i="34"/>
  <c r="AB51" i="34"/>
  <c r="AA51" i="34"/>
  <c r="Z51" i="34"/>
  <c r="Y51" i="34"/>
  <c r="X51" i="34"/>
  <c r="W51" i="34"/>
  <c r="V51" i="34"/>
  <c r="U51" i="34"/>
  <c r="AB50" i="34"/>
  <c r="AA50" i="34"/>
  <c r="Z50" i="34"/>
  <c r="Y50" i="34"/>
  <c r="X50" i="34"/>
  <c r="W50" i="34"/>
  <c r="V50" i="34"/>
  <c r="U50" i="34"/>
  <c r="AB49" i="34"/>
  <c r="AA49" i="34"/>
  <c r="Z49" i="34"/>
  <c r="Y49" i="34"/>
  <c r="X49" i="34"/>
  <c r="W49" i="34"/>
  <c r="V49" i="34"/>
  <c r="U49" i="34"/>
  <c r="AB48" i="34"/>
  <c r="AA48" i="34"/>
  <c r="Z48" i="34"/>
  <c r="Y48" i="34"/>
  <c r="X48" i="34"/>
  <c r="W48" i="34"/>
  <c r="V48" i="34"/>
  <c r="U48" i="34"/>
  <c r="AB47" i="34"/>
  <c r="AA47" i="34"/>
  <c r="Z47" i="34"/>
  <c r="Y47" i="34"/>
  <c r="X47" i="34"/>
  <c r="W47" i="34"/>
  <c r="V47" i="34"/>
  <c r="U47" i="34"/>
  <c r="AB46" i="34"/>
  <c r="AA46" i="34"/>
  <c r="Z46" i="34"/>
  <c r="Y46" i="34"/>
  <c r="X46" i="34"/>
  <c r="W46" i="34"/>
  <c r="V46" i="34"/>
  <c r="U46" i="34"/>
  <c r="AB45" i="34"/>
  <c r="AA45" i="34"/>
  <c r="Z45" i="34"/>
  <c r="Y45" i="34"/>
  <c r="X45" i="34"/>
  <c r="W45" i="34"/>
  <c r="V45" i="34"/>
  <c r="U45" i="34"/>
  <c r="AB44" i="34"/>
  <c r="AA44" i="34"/>
  <c r="Z44" i="34"/>
  <c r="Y44" i="34"/>
  <c r="X44" i="34"/>
  <c r="W44" i="34"/>
  <c r="V44" i="34"/>
  <c r="U44" i="34"/>
  <c r="AB43" i="34"/>
  <c r="AA43" i="34"/>
  <c r="Z43" i="34"/>
  <c r="Y43" i="34"/>
  <c r="X43" i="34"/>
  <c r="W43" i="34"/>
  <c r="V43" i="34"/>
  <c r="U43" i="34"/>
  <c r="AB42" i="34"/>
  <c r="AA42" i="34"/>
  <c r="Z42" i="34"/>
  <c r="Y42" i="34"/>
  <c r="X42" i="34"/>
  <c r="W42" i="34"/>
  <c r="V42" i="34"/>
  <c r="U42" i="34"/>
  <c r="AB41" i="34"/>
  <c r="AA41" i="34"/>
  <c r="Z41" i="34"/>
  <c r="Y41" i="34"/>
  <c r="X41" i="34"/>
  <c r="W41" i="34"/>
  <c r="V41" i="34"/>
  <c r="U41" i="34"/>
  <c r="AB40" i="34"/>
  <c r="AA40" i="34"/>
  <c r="Z40" i="34"/>
  <c r="Y40" i="34"/>
  <c r="X40" i="34"/>
  <c r="W40" i="34"/>
  <c r="V40" i="34"/>
  <c r="U40" i="34"/>
  <c r="AB39" i="34"/>
  <c r="AA39" i="34"/>
  <c r="Z39" i="34"/>
  <c r="Y39" i="34"/>
  <c r="X39" i="34"/>
  <c r="W39" i="34"/>
  <c r="V39" i="34"/>
  <c r="U39" i="34"/>
  <c r="AB38" i="34"/>
  <c r="AA38" i="34"/>
  <c r="Z38" i="34"/>
  <c r="Y38" i="34"/>
  <c r="X38" i="34"/>
  <c r="W38" i="34"/>
  <c r="V38" i="34"/>
  <c r="U38" i="34"/>
  <c r="AB37" i="34"/>
  <c r="AA37" i="34"/>
  <c r="Z37" i="34"/>
  <c r="Y37" i="34"/>
  <c r="X37" i="34"/>
  <c r="W37" i="34"/>
  <c r="V37" i="34"/>
  <c r="U37" i="34"/>
  <c r="AB36" i="34"/>
  <c r="AA36" i="34"/>
  <c r="Z36" i="34"/>
  <c r="Y36" i="34"/>
  <c r="X36" i="34"/>
  <c r="W36" i="34"/>
  <c r="V36" i="34"/>
  <c r="U36" i="34"/>
  <c r="AB35" i="34"/>
  <c r="AA35" i="34"/>
  <c r="Z35" i="34"/>
  <c r="Y35" i="34"/>
  <c r="X35" i="34"/>
  <c r="W35" i="34"/>
  <c r="V35" i="34"/>
  <c r="U35" i="34"/>
  <c r="AB34" i="34"/>
  <c r="AA34" i="34"/>
  <c r="Z34" i="34"/>
  <c r="Y34" i="34"/>
  <c r="X34" i="34"/>
  <c r="W34" i="34"/>
  <c r="V34" i="34"/>
  <c r="U34" i="34"/>
  <c r="AB33" i="34"/>
  <c r="AA33" i="34"/>
  <c r="Z33" i="34"/>
  <c r="Y33" i="34"/>
  <c r="X33" i="34"/>
  <c r="W33" i="34"/>
  <c r="V33" i="34"/>
  <c r="U33" i="34"/>
  <c r="AB32" i="34"/>
  <c r="AA32" i="34"/>
  <c r="Z32" i="34"/>
  <c r="Y32" i="34"/>
  <c r="X32" i="34"/>
  <c r="W32" i="34"/>
  <c r="V32" i="34"/>
  <c r="U32" i="34"/>
  <c r="AB31" i="34"/>
  <c r="AA31" i="34"/>
  <c r="Z31" i="34"/>
  <c r="Y31" i="34"/>
  <c r="X31" i="34"/>
  <c r="W31" i="34"/>
  <c r="V31" i="34"/>
  <c r="U31" i="34"/>
  <c r="AB30" i="34"/>
  <c r="AA30" i="34"/>
  <c r="Z30" i="34"/>
  <c r="Y30" i="34"/>
  <c r="X30" i="34"/>
  <c r="W30" i="34"/>
  <c r="V30" i="34"/>
  <c r="U30" i="34"/>
  <c r="AB29" i="34"/>
  <c r="AA29" i="34"/>
  <c r="Z29" i="34"/>
  <c r="Y29" i="34"/>
  <c r="X29" i="34"/>
  <c r="W29" i="34"/>
  <c r="V29" i="34"/>
  <c r="U29" i="34"/>
  <c r="AB28" i="34"/>
  <c r="AA28" i="34"/>
  <c r="Z28" i="34"/>
  <c r="Y28" i="34"/>
  <c r="X28" i="34"/>
  <c r="W28" i="34"/>
  <c r="V28" i="34"/>
  <c r="U28" i="34"/>
  <c r="AB27" i="34"/>
  <c r="AA27" i="34"/>
  <c r="Z27" i="34"/>
  <c r="Y27" i="34"/>
  <c r="X27" i="34"/>
  <c r="W27" i="34"/>
  <c r="V27" i="34"/>
  <c r="U27" i="34"/>
  <c r="AB26" i="34"/>
  <c r="AA26" i="34"/>
  <c r="Z26" i="34"/>
  <c r="Y26" i="34"/>
  <c r="X26" i="34"/>
  <c r="W26" i="34"/>
  <c r="V26" i="34"/>
  <c r="U26" i="34"/>
  <c r="AB25" i="34"/>
  <c r="AA25" i="34"/>
  <c r="Z25" i="34"/>
  <c r="Y25" i="34"/>
  <c r="X25" i="34"/>
  <c r="W25" i="34"/>
  <c r="V25" i="34"/>
  <c r="U25" i="34"/>
  <c r="AB24" i="34"/>
  <c r="AA24" i="34"/>
  <c r="Z24" i="34"/>
  <c r="Y24" i="34"/>
  <c r="X24" i="34"/>
  <c r="W24" i="34"/>
  <c r="V24" i="34"/>
  <c r="U24" i="34"/>
  <c r="AB23" i="34"/>
  <c r="AA23" i="34"/>
  <c r="Z23" i="34"/>
  <c r="Y23" i="34"/>
  <c r="X23" i="34"/>
  <c r="W23" i="34"/>
  <c r="V23" i="34"/>
  <c r="U23" i="34"/>
  <c r="AB22" i="34"/>
  <c r="AA22" i="34"/>
  <c r="Z22" i="34"/>
  <c r="Y22" i="34"/>
  <c r="X22" i="34"/>
  <c r="W22" i="34"/>
  <c r="V22" i="34"/>
  <c r="U22" i="34"/>
  <c r="AB21" i="34"/>
  <c r="AA21" i="34"/>
  <c r="Z21" i="34"/>
  <c r="Y21" i="34"/>
  <c r="X21" i="34"/>
  <c r="W21" i="34"/>
  <c r="V21" i="34"/>
  <c r="U21" i="34"/>
  <c r="AB20" i="34"/>
  <c r="AA20" i="34"/>
  <c r="Z20" i="34"/>
  <c r="Y20" i="34"/>
  <c r="X20" i="34"/>
  <c r="W20" i="34"/>
  <c r="V20" i="34"/>
  <c r="U20" i="34"/>
  <c r="AB19" i="34"/>
  <c r="AA19" i="34"/>
  <c r="Z19" i="34"/>
  <c r="Y19" i="34"/>
  <c r="X19" i="34"/>
  <c r="W19" i="34"/>
  <c r="V19" i="34"/>
  <c r="U19" i="34"/>
  <c r="AB18" i="34"/>
  <c r="AA18" i="34"/>
  <c r="Z18" i="34"/>
  <c r="Y18" i="34"/>
  <c r="X18" i="34"/>
  <c r="W18" i="34"/>
  <c r="V18" i="34"/>
  <c r="U18" i="34"/>
  <c r="AB17" i="34"/>
  <c r="AA17" i="34"/>
  <c r="Z17" i="34"/>
  <c r="Y17" i="34"/>
  <c r="X17" i="34"/>
  <c r="W17" i="34"/>
  <c r="V17" i="34"/>
  <c r="U17" i="34"/>
  <c r="AB16" i="34"/>
  <c r="AA16" i="34"/>
  <c r="Z16" i="34"/>
  <c r="Y16" i="34"/>
  <c r="X16" i="34"/>
  <c r="W16" i="34"/>
  <c r="V16" i="34"/>
  <c r="U16" i="34"/>
  <c r="AB15" i="34"/>
  <c r="AA15" i="34"/>
  <c r="Z15" i="34"/>
  <c r="Y15" i="34"/>
  <c r="X15" i="34"/>
  <c r="W15" i="34"/>
  <c r="V15" i="34"/>
  <c r="U15" i="34"/>
  <c r="AB14" i="34"/>
  <c r="AA14" i="34"/>
  <c r="Z14" i="34"/>
  <c r="Y14" i="34"/>
  <c r="X14" i="34"/>
  <c r="W14" i="34"/>
  <c r="V14" i="34"/>
  <c r="U14" i="34"/>
  <c r="AB13" i="34"/>
  <c r="AA13" i="34"/>
  <c r="Z13" i="34"/>
  <c r="Y13" i="34"/>
  <c r="X13" i="34"/>
  <c r="W13" i="34"/>
  <c r="V13" i="34"/>
  <c r="U13" i="34"/>
  <c r="AB12" i="34"/>
  <c r="AA12" i="34"/>
  <c r="Z12" i="34"/>
  <c r="Y12" i="34"/>
  <c r="X12" i="34"/>
  <c r="W12" i="34"/>
  <c r="V12" i="34"/>
  <c r="U12" i="34"/>
  <c r="AB11" i="34"/>
  <c r="AA11" i="34"/>
  <c r="Z11" i="34"/>
  <c r="Y11" i="34"/>
  <c r="X11" i="34"/>
  <c r="W11" i="34"/>
  <c r="V11" i="34"/>
  <c r="U11" i="34"/>
  <c r="AB10" i="34"/>
  <c r="AA10" i="34"/>
  <c r="Z10" i="34"/>
  <c r="Y10" i="34"/>
  <c r="X10" i="34"/>
  <c r="W10" i="34"/>
  <c r="V10" i="34"/>
  <c r="U10" i="34"/>
  <c r="AB9" i="34"/>
  <c r="AA9" i="34"/>
  <c r="Z9" i="34"/>
  <c r="Y9" i="34"/>
  <c r="X9" i="34"/>
  <c r="W9" i="34"/>
  <c r="V9" i="34"/>
  <c r="U9" i="34"/>
  <c r="AB8" i="34"/>
  <c r="AA8" i="34"/>
  <c r="Z8" i="34"/>
  <c r="Y8" i="34"/>
  <c r="X8" i="34"/>
  <c r="W8" i="34"/>
  <c r="V8" i="34"/>
  <c r="U8" i="34"/>
  <c r="AB7" i="34"/>
  <c r="AA7" i="34"/>
  <c r="Z7" i="34"/>
  <c r="Y7" i="34"/>
  <c r="X7" i="34"/>
  <c r="W7" i="34"/>
  <c r="V7" i="34"/>
  <c r="U7" i="34"/>
  <c r="AB6" i="34"/>
  <c r="AA6" i="34"/>
  <c r="Z6" i="34"/>
  <c r="Y6" i="34"/>
  <c r="X6" i="34"/>
  <c r="W6" i="34"/>
  <c r="V6" i="34"/>
  <c r="U6" i="34"/>
  <c r="AA5" i="34"/>
  <c r="AB5" i="34" s="1"/>
  <c r="Z5" i="34"/>
  <c r="Y5" i="34"/>
  <c r="X5" i="34"/>
  <c r="W5" i="34"/>
  <c r="V5" i="34"/>
  <c r="U5" i="34"/>
  <c r="AA4" i="34"/>
  <c r="Z4" i="34"/>
  <c r="Y4" i="34"/>
  <c r="X4" i="34"/>
  <c r="W4" i="34"/>
  <c r="V4" i="34"/>
  <c r="U4" i="34"/>
  <c r="X3" i="34"/>
  <c r="W3" i="34"/>
  <c r="AT4" i="35"/>
  <c r="AS101" i="35"/>
  <c r="AS100" i="35"/>
  <c r="AS99" i="35"/>
  <c r="AS98" i="35"/>
  <c r="AS97" i="35"/>
  <c r="AS96" i="35"/>
  <c r="AS95" i="35"/>
  <c r="AS94" i="35"/>
  <c r="AS93" i="35"/>
  <c r="AS92" i="35"/>
  <c r="AS91" i="35"/>
  <c r="AS90" i="35"/>
  <c r="AS89" i="35"/>
  <c r="AS88" i="35"/>
  <c r="AS87" i="35"/>
  <c r="AS86" i="35"/>
  <c r="AS85" i="35"/>
  <c r="AS84" i="35"/>
  <c r="AS83" i="35"/>
  <c r="AS82" i="35"/>
  <c r="AS81" i="35"/>
  <c r="AS80" i="35"/>
  <c r="AS79" i="35"/>
  <c r="AS78" i="35"/>
  <c r="AS77" i="35"/>
  <c r="AS76" i="35"/>
  <c r="AS75" i="35"/>
  <c r="AS74" i="35"/>
  <c r="AS73" i="35"/>
  <c r="AS72" i="35"/>
  <c r="AS71" i="35"/>
  <c r="AS70" i="35"/>
  <c r="AS69" i="35"/>
  <c r="AS68" i="35"/>
  <c r="AS67" i="35"/>
  <c r="AS66" i="35"/>
  <c r="AS65" i="35"/>
  <c r="AS64" i="35"/>
  <c r="AS63" i="35"/>
  <c r="AS62" i="35"/>
  <c r="AS61" i="35"/>
  <c r="AS60" i="35"/>
  <c r="AS59" i="35"/>
  <c r="AS58" i="35"/>
  <c r="AS57" i="35"/>
  <c r="AS56" i="35"/>
  <c r="AS55" i="35"/>
  <c r="AS54" i="35"/>
  <c r="AS53" i="35"/>
  <c r="AS52" i="35"/>
  <c r="AS51" i="35"/>
  <c r="AS50" i="35"/>
  <c r="AS49" i="35"/>
  <c r="AS48" i="35"/>
  <c r="AS47" i="35"/>
  <c r="AS46" i="35"/>
  <c r="AS45" i="35"/>
  <c r="AS44" i="35"/>
  <c r="AS43" i="35"/>
  <c r="AS42" i="35"/>
  <c r="AS41" i="35"/>
  <c r="AS40" i="35"/>
  <c r="AS39" i="35"/>
  <c r="AS38" i="35"/>
  <c r="AS37" i="35"/>
  <c r="AS36" i="35"/>
  <c r="AS35" i="35"/>
  <c r="AS34" i="35"/>
  <c r="AS33" i="35"/>
  <c r="AS32" i="35"/>
  <c r="AS31" i="35"/>
  <c r="AS30" i="35"/>
  <c r="AS29" i="35"/>
  <c r="AS28" i="35"/>
  <c r="AS27" i="35"/>
  <c r="AS26" i="35"/>
  <c r="AS25" i="35"/>
  <c r="AS24" i="35"/>
  <c r="AS23" i="35"/>
  <c r="AS22" i="35"/>
  <c r="AS21" i="35"/>
  <c r="AS20" i="35"/>
  <c r="AS19" i="35"/>
  <c r="AS18" i="35"/>
  <c r="AS17" i="35"/>
  <c r="AS16" i="35"/>
  <c r="AS15" i="35"/>
  <c r="AS14" i="35"/>
  <c r="AS13" i="35"/>
  <c r="AS12" i="35"/>
  <c r="AS11" i="35"/>
  <c r="AS10" i="35"/>
  <c r="AS9" i="35"/>
  <c r="AS8" i="35"/>
  <c r="AS7" i="35"/>
  <c r="AS6" i="35"/>
  <c r="AS5" i="35"/>
  <c r="AS4" i="35"/>
  <c r="S44" i="40"/>
  <c r="R44" i="40"/>
  <c r="Q44" i="40"/>
  <c r="P44" i="40"/>
  <c r="O44" i="40"/>
  <c r="N44" i="40"/>
  <c r="M44" i="40"/>
  <c r="L44" i="40"/>
  <c r="K44" i="40"/>
  <c r="J44" i="40"/>
  <c r="I44" i="40"/>
  <c r="H44" i="40"/>
  <c r="G44" i="40"/>
  <c r="F44" i="40"/>
  <c r="E44" i="40"/>
  <c r="D44" i="40"/>
  <c r="Q43" i="40"/>
  <c r="P43" i="40"/>
  <c r="O43" i="40"/>
  <c r="N43" i="40"/>
  <c r="L43" i="40"/>
  <c r="K43" i="40"/>
  <c r="J43" i="40"/>
  <c r="I43" i="40"/>
  <c r="G43" i="40"/>
  <c r="F43" i="40"/>
  <c r="E43" i="40"/>
  <c r="D43" i="40"/>
  <c r="Q42" i="40"/>
  <c r="P42" i="40"/>
  <c r="O42" i="40"/>
  <c r="N42" i="40"/>
  <c r="L42" i="40"/>
  <c r="K42" i="40"/>
  <c r="J42" i="40"/>
  <c r="I42" i="40"/>
  <c r="G42" i="40"/>
  <c r="F42" i="40"/>
  <c r="E42" i="40"/>
  <c r="D42" i="40"/>
  <c r="Q41" i="40"/>
  <c r="P41" i="40"/>
  <c r="O41" i="40"/>
  <c r="N41" i="40"/>
  <c r="L41" i="40"/>
  <c r="K41" i="40"/>
  <c r="J41" i="40"/>
  <c r="I41" i="40"/>
  <c r="G41" i="40"/>
  <c r="F41" i="40"/>
  <c r="E41" i="40"/>
  <c r="D41" i="40"/>
  <c r="S40" i="40"/>
  <c r="R40" i="40"/>
  <c r="Q40" i="40"/>
  <c r="P40" i="40"/>
  <c r="O40" i="40"/>
  <c r="N40" i="40"/>
  <c r="M40" i="40"/>
  <c r="L40" i="40"/>
  <c r="K40" i="40"/>
  <c r="J40" i="40"/>
  <c r="I40" i="40"/>
  <c r="H40" i="40"/>
  <c r="G40" i="40"/>
  <c r="F40" i="40"/>
  <c r="E40" i="40"/>
  <c r="D40" i="40"/>
  <c r="S39" i="40"/>
  <c r="R39" i="40"/>
  <c r="Q39" i="40"/>
  <c r="P39" i="40"/>
  <c r="O39" i="40"/>
  <c r="N39" i="40"/>
  <c r="M39" i="40"/>
  <c r="L39" i="40"/>
  <c r="K39" i="40"/>
  <c r="J39" i="40"/>
  <c r="I39" i="40"/>
  <c r="H39" i="40"/>
  <c r="G39" i="40"/>
  <c r="F39" i="40"/>
  <c r="E39" i="40"/>
  <c r="D39" i="40"/>
  <c r="S38" i="40"/>
  <c r="R38" i="40"/>
  <c r="Q38" i="40"/>
  <c r="P38" i="40"/>
  <c r="O38" i="40"/>
  <c r="N38" i="40"/>
  <c r="M38" i="40"/>
  <c r="L38" i="40"/>
  <c r="K38" i="40"/>
  <c r="J38" i="40"/>
  <c r="I38" i="40"/>
  <c r="H38" i="40"/>
  <c r="G38" i="40"/>
  <c r="F38" i="40"/>
  <c r="E38" i="40"/>
  <c r="D38" i="40"/>
  <c r="S37" i="40"/>
  <c r="R37" i="40"/>
  <c r="Q37" i="40"/>
  <c r="P37" i="40"/>
  <c r="O37" i="40"/>
  <c r="N37" i="40"/>
  <c r="M37" i="40"/>
  <c r="L37" i="40"/>
  <c r="K37" i="40"/>
  <c r="J37" i="40"/>
  <c r="I37" i="40"/>
  <c r="H37" i="40"/>
  <c r="G37" i="40"/>
  <c r="F37" i="40"/>
  <c r="E37" i="40"/>
  <c r="D37" i="40"/>
  <c r="S36" i="40"/>
  <c r="R36" i="40"/>
  <c r="Q36" i="40"/>
  <c r="P36" i="40"/>
  <c r="O36" i="40"/>
  <c r="N36" i="40"/>
  <c r="M36" i="40"/>
  <c r="L36" i="40"/>
  <c r="K36" i="40"/>
  <c r="J36" i="40"/>
  <c r="I36" i="40"/>
  <c r="H36" i="40"/>
  <c r="G36" i="40"/>
  <c r="F36" i="40"/>
  <c r="E36" i="40"/>
  <c r="D36" i="40"/>
  <c r="S35" i="40"/>
  <c r="R35" i="40"/>
  <c r="Q35" i="40"/>
  <c r="P35" i="40"/>
  <c r="O35" i="40"/>
  <c r="N35" i="40"/>
  <c r="M35" i="40"/>
  <c r="L35" i="40"/>
  <c r="K35" i="40"/>
  <c r="J35" i="40"/>
  <c r="I35" i="40"/>
  <c r="H35" i="40"/>
  <c r="G35" i="40"/>
  <c r="F35" i="40"/>
  <c r="E35" i="40"/>
  <c r="D35" i="40"/>
  <c r="S34" i="40"/>
  <c r="R34" i="40"/>
  <c r="Q34" i="40"/>
  <c r="P34" i="40"/>
  <c r="O34" i="40"/>
  <c r="N34" i="40"/>
  <c r="M34" i="40"/>
  <c r="L34" i="40"/>
  <c r="K34" i="40"/>
  <c r="J34" i="40"/>
  <c r="I34" i="40"/>
  <c r="H34" i="40"/>
  <c r="G34" i="40"/>
  <c r="F34" i="40"/>
  <c r="E34" i="40"/>
  <c r="D34" i="40"/>
  <c r="S32" i="40"/>
  <c r="R32" i="40"/>
  <c r="Q32" i="40"/>
  <c r="P32" i="40"/>
  <c r="O32" i="40"/>
  <c r="N32" i="40"/>
  <c r="M32" i="40"/>
  <c r="L32" i="40"/>
  <c r="K32" i="40"/>
  <c r="J32" i="40"/>
  <c r="I32" i="40"/>
  <c r="H32" i="40"/>
  <c r="G32" i="40"/>
  <c r="F32" i="40"/>
  <c r="E32" i="40"/>
  <c r="D32" i="40"/>
  <c r="S31" i="40"/>
  <c r="R31" i="40"/>
  <c r="Q31" i="40"/>
  <c r="P31" i="40"/>
  <c r="O31" i="40"/>
  <c r="N31" i="40"/>
  <c r="M31" i="40"/>
  <c r="L31" i="40"/>
  <c r="K31" i="40"/>
  <c r="J31" i="40"/>
  <c r="I31" i="40"/>
  <c r="H31" i="40"/>
  <c r="G31" i="40"/>
  <c r="F31" i="40"/>
  <c r="E31" i="40"/>
  <c r="D31" i="40"/>
  <c r="S30" i="40"/>
  <c r="R30" i="40"/>
  <c r="Q30" i="40"/>
  <c r="P30" i="40"/>
  <c r="O30" i="40"/>
  <c r="N30" i="40"/>
  <c r="M30" i="40"/>
  <c r="L30" i="40"/>
  <c r="K30" i="40"/>
  <c r="J30" i="40"/>
  <c r="I30" i="40"/>
  <c r="H30" i="40"/>
  <c r="G30" i="40"/>
  <c r="F30" i="40"/>
  <c r="E30" i="40"/>
  <c r="D30" i="40"/>
  <c r="S29" i="40"/>
  <c r="R29" i="40"/>
  <c r="Q29" i="40"/>
  <c r="P29" i="40"/>
  <c r="O29" i="40"/>
  <c r="N29" i="40"/>
  <c r="M29" i="40"/>
  <c r="L29" i="40"/>
  <c r="K29" i="40"/>
  <c r="J29" i="40"/>
  <c r="I29" i="40"/>
  <c r="H29" i="40"/>
  <c r="G29" i="40"/>
  <c r="F29" i="40"/>
  <c r="E29" i="40"/>
  <c r="D29" i="40"/>
  <c r="S28" i="40"/>
  <c r="R28" i="40"/>
  <c r="Q28" i="40"/>
  <c r="P28" i="40"/>
  <c r="O28" i="40"/>
  <c r="N28" i="40"/>
  <c r="M28" i="40"/>
  <c r="L28" i="40"/>
  <c r="K28" i="40"/>
  <c r="J28" i="40"/>
  <c r="I28" i="40"/>
  <c r="H28" i="40"/>
  <c r="G28" i="40"/>
  <c r="F28" i="40"/>
  <c r="E28" i="40"/>
  <c r="D28" i="40"/>
  <c r="AT101" i="35"/>
  <c r="AT100" i="35"/>
  <c r="AT99" i="35"/>
  <c r="AT98" i="35"/>
  <c r="AT97" i="35"/>
  <c r="AT96" i="35"/>
  <c r="AT95" i="35"/>
  <c r="AT94" i="35"/>
  <c r="AT93" i="35"/>
  <c r="AT92" i="35"/>
  <c r="AT91" i="35"/>
  <c r="AT90" i="35"/>
  <c r="AT89" i="35"/>
  <c r="AT88" i="35"/>
  <c r="AT87" i="35"/>
  <c r="AT86" i="35"/>
  <c r="AT85" i="35"/>
  <c r="AT84" i="35"/>
  <c r="AT83" i="35"/>
  <c r="AT82" i="35"/>
  <c r="AT81" i="35"/>
  <c r="AT80" i="35"/>
  <c r="AT79" i="35"/>
  <c r="AT78" i="35"/>
  <c r="AT77" i="35"/>
  <c r="AT76" i="35"/>
  <c r="AT75" i="35"/>
  <c r="AT74" i="35"/>
  <c r="AT73" i="35"/>
  <c r="AT72" i="35"/>
  <c r="AT71" i="35"/>
  <c r="AT70" i="35"/>
  <c r="AT69" i="35"/>
  <c r="AT68" i="35"/>
  <c r="AT67" i="35"/>
  <c r="AT66" i="35"/>
  <c r="AT65" i="35"/>
  <c r="AT64" i="35"/>
  <c r="AT63" i="35"/>
  <c r="AT62" i="35"/>
  <c r="AT61" i="35"/>
  <c r="AT60" i="35"/>
  <c r="AT59" i="35"/>
  <c r="AT58" i="35"/>
  <c r="AT57" i="35"/>
  <c r="AT56" i="35"/>
  <c r="AT55" i="35"/>
  <c r="AT54" i="35"/>
  <c r="AT53" i="35"/>
  <c r="AT52" i="35"/>
  <c r="AT51" i="35"/>
  <c r="AT50" i="35"/>
  <c r="AT49" i="35"/>
  <c r="AT48" i="35"/>
  <c r="AT47" i="35"/>
  <c r="AT46" i="35"/>
  <c r="AT45" i="35"/>
  <c r="AT44" i="35"/>
  <c r="AT43" i="35"/>
  <c r="AT42" i="35"/>
  <c r="AT41" i="35"/>
  <c r="AT40" i="35"/>
  <c r="AT39" i="35"/>
  <c r="AT38" i="35"/>
  <c r="AT37" i="35"/>
  <c r="AT36" i="35"/>
  <c r="AT35" i="35"/>
  <c r="AT34" i="35"/>
  <c r="AT33" i="35"/>
  <c r="AT32" i="35"/>
  <c r="AT31" i="35"/>
  <c r="AT30" i="35"/>
  <c r="AT29" i="35"/>
  <c r="AT28" i="35"/>
  <c r="AT27" i="35"/>
  <c r="AT26" i="35"/>
  <c r="AT25" i="35"/>
  <c r="AT24" i="35"/>
  <c r="AT23" i="35"/>
  <c r="AT22" i="35"/>
  <c r="AT21" i="35"/>
  <c r="AT20" i="35"/>
  <c r="AT19" i="35"/>
  <c r="AT18" i="35"/>
  <c r="AT17" i="35"/>
  <c r="AT16" i="35"/>
  <c r="AT15" i="35"/>
  <c r="AT14" i="35"/>
  <c r="AT13" i="35"/>
  <c r="AT12" i="35"/>
  <c r="AT11" i="35"/>
  <c r="AT10" i="35"/>
  <c r="AT9" i="35"/>
  <c r="AT8" i="35"/>
  <c r="AT7" i="35"/>
  <c r="AT5" i="35"/>
  <c r="AC200" i="34"/>
  <c r="A200" i="34" s="1"/>
  <c r="AC199" i="34"/>
  <c r="A199" i="34" s="1"/>
  <c r="AC198" i="34"/>
  <c r="A198" i="34" s="1"/>
  <c r="AC197" i="34"/>
  <c r="A197" i="34" s="1"/>
  <c r="AC196" i="34"/>
  <c r="A196" i="34" s="1"/>
  <c r="AC195" i="34"/>
  <c r="A195" i="34" s="1"/>
  <c r="AC194" i="34"/>
  <c r="A194" i="34" s="1"/>
  <c r="AC193" i="34"/>
  <c r="A193" i="34" s="1"/>
  <c r="AC192" i="34"/>
  <c r="A192" i="34" s="1"/>
  <c r="AC191" i="34"/>
  <c r="A191" i="34" s="1"/>
  <c r="AC190" i="34"/>
  <c r="A190" i="34" s="1"/>
  <c r="AC189" i="34"/>
  <c r="A189" i="34" s="1"/>
  <c r="AC188" i="34"/>
  <c r="A188" i="34" s="1"/>
  <c r="AC187" i="34"/>
  <c r="A187" i="34" s="1"/>
  <c r="AC186" i="34"/>
  <c r="A186" i="34" s="1"/>
  <c r="AC185" i="34"/>
  <c r="A185" i="34" s="1"/>
  <c r="AC184" i="34"/>
  <c r="A184" i="34" s="1"/>
  <c r="AC183" i="34"/>
  <c r="A183" i="34" s="1"/>
  <c r="AC182" i="34"/>
  <c r="A182" i="34" s="1"/>
  <c r="AC181" i="34"/>
  <c r="A181" i="34" s="1"/>
  <c r="AC180" i="34"/>
  <c r="A180" i="34" s="1"/>
  <c r="AC179" i="34"/>
  <c r="A179" i="34" s="1"/>
  <c r="AC178" i="34"/>
  <c r="A178" i="34" s="1"/>
  <c r="AC177" i="34"/>
  <c r="A177" i="34" s="1"/>
  <c r="AC176" i="34"/>
  <c r="A176" i="34" s="1"/>
  <c r="AC175" i="34"/>
  <c r="A175" i="34" s="1"/>
  <c r="AC174" i="34"/>
  <c r="A174" i="34" s="1"/>
  <c r="AC173" i="34"/>
  <c r="A173" i="34" s="1"/>
  <c r="AC172" i="34"/>
  <c r="A172" i="34" s="1"/>
  <c r="AC171" i="34"/>
  <c r="A171" i="34" s="1"/>
  <c r="AC170" i="34"/>
  <c r="A170" i="34" s="1"/>
  <c r="AC169" i="34"/>
  <c r="A169" i="34" s="1"/>
  <c r="AC168" i="34"/>
  <c r="A168" i="34" s="1"/>
  <c r="AC167" i="34"/>
  <c r="A167" i="34" s="1"/>
  <c r="AC166" i="34"/>
  <c r="A166" i="34" s="1"/>
  <c r="AC165" i="34"/>
  <c r="A165" i="34" s="1"/>
  <c r="AC164" i="34"/>
  <c r="A164" i="34" s="1"/>
  <c r="AC163" i="34"/>
  <c r="A163" i="34" s="1"/>
  <c r="AC162" i="34"/>
  <c r="A162" i="34" s="1"/>
  <c r="AC161" i="34"/>
  <c r="A161" i="34" s="1"/>
  <c r="AC160" i="34"/>
  <c r="A160" i="34" s="1"/>
  <c r="AC159" i="34"/>
  <c r="A159" i="34" s="1"/>
  <c r="AC158" i="34"/>
  <c r="A158" i="34" s="1"/>
  <c r="AC157" i="34"/>
  <c r="A157" i="34" s="1"/>
  <c r="AC156" i="34"/>
  <c r="A156" i="34" s="1"/>
  <c r="AC155" i="34"/>
  <c r="A155" i="34" s="1"/>
  <c r="AC154" i="34"/>
  <c r="A154" i="34" s="1"/>
  <c r="AC153" i="34"/>
  <c r="A153" i="34" s="1"/>
  <c r="AC152" i="34"/>
  <c r="A152" i="34" s="1"/>
  <c r="AC151" i="34"/>
  <c r="A151" i="34" s="1"/>
  <c r="AC150" i="34"/>
  <c r="A150" i="34" s="1"/>
  <c r="AC149" i="34"/>
  <c r="A149" i="34" s="1"/>
  <c r="AC148" i="34"/>
  <c r="A148" i="34" s="1"/>
  <c r="AC147" i="34"/>
  <c r="A147" i="34" s="1"/>
  <c r="AC146" i="34"/>
  <c r="A146" i="34" s="1"/>
  <c r="AC145" i="34"/>
  <c r="A145" i="34" s="1"/>
  <c r="AC144" i="34"/>
  <c r="A144" i="34" s="1"/>
  <c r="AC143" i="34"/>
  <c r="A143" i="34" s="1"/>
  <c r="AC142" i="34"/>
  <c r="A142" i="34" s="1"/>
  <c r="AC141" i="34"/>
  <c r="A141" i="34" s="1"/>
  <c r="AC140" i="34"/>
  <c r="A140" i="34" s="1"/>
  <c r="AC139" i="34"/>
  <c r="A139" i="34" s="1"/>
  <c r="AC138" i="34"/>
  <c r="A138" i="34" s="1"/>
  <c r="AC137" i="34"/>
  <c r="A137" i="34" s="1"/>
  <c r="AC136" i="34"/>
  <c r="A136" i="34" s="1"/>
  <c r="AC135" i="34"/>
  <c r="A135" i="34" s="1"/>
  <c r="AC134" i="34"/>
  <c r="A134" i="34" s="1"/>
  <c r="AC133" i="34"/>
  <c r="A133" i="34" s="1"/>
  <c r="AC132" i="34"/>
  <c r="A132" i="34" s="1"/>
  <c r="AC131" i="34"/>
  <c r="A131" i="34" s="1"/>
  <c r="AC130" i="34"/>
  <c r="A130" i="34" s="1"/>
  <c r="AC129" i="34"/>
  <c r="A129" i="34" s="1"/>
  <c r="AC128" i="34"/>
  <c r="A128" i="34" s="1"/>
  <c r="AC127" i="34"/>
  <c r="A127" i="34" s="1"/>
  <c r="AC126" i="34"/>
  <c r="A126" i="34" s="1"/>
  <c r="AC125" i="34"/>
  <c r="A125" i="34" s="1"/>
  <c r="AC124" i="34"/>
  <c r="A124" i="34" s="1"/>
  <c r="AC123" i="34"/>
  <c r="A123" i="34" s="1"/>
  <c r="AC122" i="34"/>
  <c r="A122" i="34" s="1"/>
  <c r="AC121" i="34"/>
  <c r="A121" i="34" s="1"/>
  <c r="AC120" i="34"/>
  <c r="A120" i="34" s="1"/>
  <c r="AC119" i="34"/>
  <c r="A119" i="34" s="1"/>
  <c r="AC118" i="34"/>
  <c r="A118" i="34" s="1"/>
  <c r="AC117" i="34"/>
  <c r="A117" i="34" s="1"/>
  <c r="AC116" i="34"/>
  <c r="A116" i="34" s="1"/>
  <c r="AC115" i="34"/>
  <c r="A115" i="34" s="1"/>
  <c r="AC114" i="34"/>
  <c r="A114" i="34" s="1"/>
  <c r="AC113" i="34"/>
  <c r="A113" i="34" s="1"/>
  <c r="AC112" i="34"/>
  <c r="A112" i="34" s="1"/>
  <c r="AC111" i="34"/>
  <c r="A111" i="34" s="1"/>
  <c r="AC110" i="34"/>
  <c r="A110" i="34" s="1"/>
  <c r="AC109" i="34"/>
  <c r="A109" i="34" s="1"/>
  <c r="AC108" i="34"/>
  <c r="A108" i="34" s="1"/>
  <c r="AC107" i="34"/>
  <c r="A107" i="34" s="1"/>
  <c r="AC106" i="34"/>
  <c r="A106" i="34" s="1"/>
  <c r="AC105" i="34"/>
  <c r="A105" i="34" s="1"/>
  <c r="AC104" i="34"/>
  <c r="A104" i="34" s="1"/>
  <c r="AC103" i="34"/>
  <c r="A103" i="34" s="1"/>
  <c r="AC102" i="34"/>
  <c r="A102" i="34" s="1"/>
  <c r="AC101" i="34"/>
  <c r="A101" i="34" s="1"/>
  <c r="AC100" i="34"/>
  <c r="A100" i="34" s="1"/>
  <c r="AC99" i="34"/>
  <c r="A99" i="34" s="1"/>
  <c r="AC98" i="34"/>
  <c r="A98" i="34" s="1"/>
  <c r="AC97" i="34"/>
  <c r="A97" i="34" s="1"/>
  <c r="AC96" i="34"/>
  <c r="A96" i="34" s="1"/>
  <c r="AC95" i="34"/>
  <c r="A95" i="34" s="1"/>
  <c r="AC94" i="34"/>
  <c r="A94" i="34" s="1"/>
  <c r="AC93" i="34"/>
  <c r="A93" i="34" s="1"/>
  <c r="AC92" i="34"/>
  <c r="A92" i="34" s="1"/>
  <c r="AC91" i="34"/>
  <c r="A91" i="34" s="1"/>
  <c r="AC90" i="34"/>
  <c r="A90" i="34" s="1"/>
  <c r="AC89" i="34"/>
  <c r="A89" i="34" s="1"/>
  <c r="AC88" i="34"/>
  <c r="A88" i="34" s="1"/>
  <c r="AC87" i="34"/>
  <c r="A87" i="34" s="1"/>
  <c r="AC86" i="34"/>
  <c r="A86" i="34" s="1"/>
  <c r="AC85" i="34"/>
  <c r="A85" i="34" s="1"/>
  <c r="AC84" i="34"/>
  <c r="A84" i="34" s="1"/>
  <c r="AC83" i="34"/>
  <c r="A83" i="34" s="1"/>
  <c r="AC82" i="34"/>
  <c r="A82" i="34" s="1"/>
  <c r="AC81" i="34"/>
  <c r="A81" i="34" s="1"/>
  <c r="AC80" i="34"/>
  <c r="A80" i="34" s="1"/>
  <c r="AC79" i="34"/>
  <c r="A79" i="34" s="1"/>
  <c r="AC78" i="34"/>
  <c r="A78" i="34" s="1"/>
  <c r="AC77" i="34"/>
  <c r="A77" i="34" s="1"/>
  <c r="AC76" i="34"/>
  <c r="A76" i="34" s="1"/>
  <c r="AC75" i="34"/>
  <c r="A75" i="34" s="1"/>
  <c r="AC74" i="34"/>
  <c r="A74" i="34" s="1"/>
  <c r="AC73" i="34"/>
  <c r="A73" i="34" s="1"/>
  <c r="AC72" i="34"/>
  <c r="A72" i="34" s="1"/>
  <c r="AC71" i="34"/>
  <c r="A71" i="34" s="1"/>
  <c r="AC70" i="34"/>
  <c r="A70" i="34" s="1"/>
  <c r="AC69" i="34"/>
  <c r="A69" i="34" s="1"/>
  <c r="AC68" i="34"/>
  <c r="A68" i="34" s="1"/>
  <c r="AC67" i="34"/>
  <c r="A67" i="34" s="1"/>
  <c r="AC66" i="34"/>
  <c r="A66" i="34" s="1"/>
  <c r="AC65" i="34"/>
  <c r="A65" i="34" s="1"/>
  <c r="AC64" i="34"/>
  <c r="A64" i="34" s="1"/>
  <c r="AC63" i="34"/>
  <c r="A63" i="34" s="1"/>
  <c r="AC62" i="34"/>
  <c r="A62" i="34" s="1"/>
  <c r="AC61" i="34"/>
  <c r="A61" i="34" s="1"/>
  <c r="AC60" i="34"/>
  <c r="A60" i="34" s="1"/>
  <c r="AC59" i="34"/>
  <c r="A59" i="34" s="1"/>
  <c r="AC58" i="34"/>
  <c r="A58" i="34" s="1"/>
  <c r="AC57" i="34"/>
  <c r="A57" i="34" s="1"/>
  <c r="AC56" i="34"/>
  <c r="A56" i="34" s="1"/>
  <c r="AC55" i="34"/>
  <c r="A55" i="34" s="1"/>
  <c r="AC54" i="34"/>
  <c r="A54" i="34" s="1"/>
  <c r="AC53" i="34"/>
  <c r="A53" i="34" s="1"/>
  <c r="AC52" i="34"/>
  <c r="A52" i="34" s="1"/>
  <c r="AC51" i="34"/>
  <c r="A51" i="34" s="1"/>
  <c r="AC50" i="34"/>
  <c r="A50" i="34" s="1"/>
  <c r="AC49" i="34"/>
  <c r="A49" i="34" s="1"/>
  <c r="AC48" i="34"/>
  <c r="A48" i="34" s="1"/>
  <c r="AC47" i="34"/>
  <c r="A47" i="34" s="1"/>
  <c r="AC46" i="34"/>
  <c r="A46" i="34" s="1"/>
  <c r="AC45" i="34"/>
  <c r="A45" i="34" s="1"/>
  <c r="AC44" i="34"/>
  <c r="A44" i="34" s="1"/>
  <c r="AC43" i="34"/>
  <c r="A43" i="34" s="1"/>
  <c r="AC42" i="34"/>
  <c r="A42" i="34" s="1"/>
  <c r="AC41" i="34"/>
  <c r="A41" i="34" s="1"/>
  <c r="AC40" i="34"/>
  <c r="A40" i="34" s="1"/>
  <c r="AC39" i="34"/>
  <c r="A39" i="34" s="1"/>
  <c r="AC38" i="34"/>
  <c r="A38" i="34" s="1"/>
  <c r="AC37" i="34"/>
  <c r="A37" i="34" s="1"/>
  <c r="AC36" i="34"/>
  <c r="A36" i="34" s="1"/>
  <c r="AC35" i="34"/>
  <c r="A35" i="34" s="1"/>
  <c r="AC34" i="34"/>
  <c r="A34" i="34" s="1"/>
  <c r="AC33" i="34"/>
  <c r="A33" i="34" s="1"/>
  <c r="AC32" i="34"/>
  <c r="A32" i="34" s="1"/>
  <c r="AC31" i="34"/>
  <c r="A31" i="34" s="1"/>
  <c r="AC30" i="34"/>
  <c r="A30" i="34" s="1"/>
  <c r="AC29" i="34"/>
  <c r="A29" i="34" s="1"/>
  <c r="AC28" i="34"/>
  <c r="A28" i="34" s="1"/>
  <c r="AC27" i="34"/>
  <c r="A27" i="34" s="1"/>
  <c r="AC26" i="34"/>
  <c r="A26" i="34" s="1"/>
  <c r="AC25" i="34"/>
  <c r="A25" i="34" s="1"/>
  <c r="AC24" i="34"/>
  <c r="A24" i="34" s="1"/>
  <c r="AC23" i="34"/>
  <c r="A23" i="34" s="1"/>
  <c r="AC22" i="34"/>
  <c r="A22" i="34" s="1"/>
  <c r="AC21" i="34"/>
  <c r="A21" i="34" s="1"/>
  <c r="AC20" i="34"/>
  <c r="A20" i="34" s="1"/>
  <c r="AC19" i="34"/>
  <c r="A19" i="34" s="1"/>
  <c r="AC18" i="34"/>
  <c r="A18" i="34" s="1"/>
  <c r="AC17" i="34"/>
  <c r="A17" i="34" s="1"/>
  <c r="AC16" i="34"/>
  <c r="A16" i="34" s="1"/>
  <c r="AC15" i="34"/>
  <c r="A15" i="34" s="1"/>
  <c r="AC14" i="34"/>
  <c r="A14" i="34" s="1"/>
  <c r="AC13" i="34"/>
  <c r="A13" i="34" s="1"/>
  <c r="AC12" i="34"/>
  <c r="A12" i="34" s="1"/>
  <c r="AC11" i="34"/>
  <c r="A11" i="34" s="1"/>
  <c r="AC10" i="34"/>
  <c r="A10" i="34" s="1"/>
  <c r="AC9" i="34"/>
  <c r="A9" i="34" s="1"/>
  <c r="AC8" i="34"/>
  <c r="A8" i="34" s="1"/>
  <c r="AC7" i="34"/>
  <c r="A7" i="34" s="1"/>
  <c r="AC6" i="34"/>
  <c r="A6" i="34" s="1"/>
  <c r="AC5" i="34"/>
  <c r="A5" i="34" s="1"/>
  <c r="Y3" i="34" l="1"/>
  <c r="Z3" i="34" s="1"/>
  <c r="B22" i="58" l="1"/>
  <c r="D13" i="33"/>
  <c r="D16" i="33"/>
  <c r="D7" i="47"/>
  <c r="D6" i="47"/>
  <c r="D21" i="12"/>
  <c r="L20" i="58"/>
  <c r="Q20" i="58"/>
  <c r="P4" i="58"/>
  <c r="O4" i="58"/>
  <c r="N4" i="58"/>
  <c r="M4" i="58"/>
  <c r="L4" i="58"/>
  <c r="K4" i="58"/>
  <c r="J4" i="58"/>
  <c r="I4" i="58"/>
  <c r="H4" i="58"/>
  <c r="G4" i="58"/>
  <c r="F4" i="58"/>
  <c r="E4" i="58"/>
  <c r="D4" i="58"/>
  <c r="C4" i="58"/>
  <c r="B26" i="40"/>
  <c r="AY5" i="35"/>
  <c r="D8" i="47"/>
  <c r="D5" i="47"/>
  <c r="R75" i="33"/>
  <c r="R74" i="33"/>
  <c r="R43" i="40" s="1"/>
  <c r="R73" i="33"/>
  <c r="R42" i="40" s="1"/>
  <c r="R72" i="33"/>
  <c r="R41" i="40" s="1"/>
  <c r="R71" i="33"/>
  <c r="R70" i="33"/>
  <c r="R69" i="33"/>
  <c r="R68" i="33"/>
  <c r="R67" i="33"/>
  <c r="R66" i="33"/>
  <c r="R65" i="33"/>
  <c r="R63" i="33"/>
  <c r="R62" i="33"/>
  <c r="R60" i="33"/>
  <c r="R59" i="33"/>
  <c r="M75" i="33"/>
  <c r="M74" i="33"/>
  <c r="M43" i="40" s="1"/>
  <c r="M73" i="33"/>
  <c r="M42" i="40" s="1"/>
  <c r="M72" i="33"/>
  <c r="M41" i="40" s="1"/>
  <c r="M71" i="33"/>
  <c r="M70" i="33"/>
  <c r="M69" i="33"/>
  <c r="M68" i="33"/>
  <c r="M67" i="33"/>
  <c r="M66" i="33"/>
  <c r="M65" i="33"/>
  <c r="M63" i="33"/>
  <c r="M62" i="33"/>
  <c r="M60" i="33"/>
  <c r="M59" i="33"/>
  <c r="M61" i="33"/>
  <c r="R61" i="33"/>
  <c r="H61" i="33"/>
  <c r="D8" i="12"/>
  <c r="D6" i="12"/>
  <c r="D5" i="12"/>
  <c r="D7" i="12"/>
  <c r="AQ101" i="35"/>
  <c r="AQ100" i="35"/>
  <c r="AQ99" i="35"/>
  <c r="AQ98" i="35"/>
  <c r="AQ97" i="35"/>
  <c r="AQ96" i="35"/>
  <c r="AQ95" i="35"/>
  <c r="AQ94" i="35"/>
  <c r="AQ93" i="35"/>
  <c r="AQ92" i="35"/>
  <c r="AQ91" i="35"/>
  <c r="AQ90" i="35"/>
  <c r="AQ89" i="35"/>
  <c r="AQ88" i="35"/>
  <c r="AQ87" i="35"/>
  <c r="AQ86" i="35"/>
  <c r="AQ85" i="35"/>
  <c r="AQ84" i="35"/>
  <c r="AQ83" i="35"/>
  <c r="AQ82" i="35"/>
  <c r="AQ81" i="35"/>
  <c r="AQ80" i="35"/>
  <c r="AQ79" i="35"/>
  <c r="AQ78" i="35"/>
  <c r="AQ77" i="35"/>
  <c r="AQ76" i="35"/>
  <c r="AQ75" i="35"/>
  <c r="AQ74" i="35"/>
  <c r="AQ73" i="35"/>
  <c r="AQ72" i="35"/>
  <c r="AQ71" i="35"/>
  <c r="AQ70" i="35"/>
  <c r="AQ69" i="35"/>
  <c r="AQ68" i="35"/>
  <c r="AQ67" i="35"/>
  <c r="AQ66" i="35"/>
  <c r="AQ65" i="35"/>
  <c r="AQ64" i="35"/>
  <c r="AQ63" i="35"/>
  <c r="AQ62" i="35"/>
  <c r="AQ61" i="35"/>
  <c r="AQ60" i="35"/>
  <c r="AQ59" i="35"/>
  <c r="AQ58" i="35"/>
  <c r="AQ57" i="35"/>
  <c r="AQ56" i="35"/>
  <c r="AQ55" i="35"/>
  <c r="AQ54" i="35"/>
  <c r="AQ53" i="35"/>
  <c r="AQ52" i="35"/>
  <c r="AQ51" i="35"/>
  <c r="AQ50" i="35"/>
  <c r="AQ49" i="35"/>
  <c r="AQ48" i="35"/>
  <c r="AQ47" i="35"/>
  <c r="AQ46" i="35"/>
  <c r="AQ45" i="35"/>
  <c r="AQ44" i="35"/>
  <c r="AQ43" i="35"/>
  <c r="AQ42" i="35"/>
  <c r="AQ41" i="35"/>
  <c r="AQ40" i="35"/>
  <c r="AQ39" i="35"/>
  <c r="AQ38" i="35"/>
  <c r="AQ37" i="35"/>
  <c r="AQ36" i="35"/>
  <c r="AQ35" i="35"/>
  <c r="AQ34" i="35"/>
  <c r="AQ33" i="35"/>
  <c r="AQ32" i="35"/>
  <c r="AQ31" i="35"/>
  <c r="AQ30" i="35"/>
  <c r="AQ29" i="35"/>
  <c r="AQ28" i="35"/>
  <c r="AQ27" i="35"/>
  <c r="AQ26" i="35"/>
  <c r="AQ25" i="35"/>
  <c r="AQ24" i="35"/>
  <c r="AQ23" i="35"/>
  <c r="AQ22" i="35"/>
  <c r="AQ21" i="35"/>
  <c r="AQ20" i="35"/>
  <c r="AQ19" i="35"/>
  <c r="AQ18" i="35"/>
  <c r="AQ17" i="35"/>
  <c r="AQ16" i="35"/>
  <c r="AQ15" i="35"/>
  <c r="AQ14" i="35"/>
  <c r="AQ13" i="35"/>
  <c r="AQ12" i="35"/>
  <c r="AQ11" i="35"/>
  <c r="AQ10" i="35"/>
  <c r="AQ9" i="35"/>
  <c r="AQ8" i="35"/>
  <c r="AQ7" i="35"/>
  <c r="F39" i="33"/>
  <c r="F38" i="33"/>
  <c r="F34" i="33"/>
  <c r="F33" i="33"/>
  <c r="H7" i="58" l="1"/>
  <c r="D7" i="58"/>
  <c r="C7" i="58"/>
  <c r="K7" i="58"/>
  <c r="F7" i="58"/>
  <c r="J7" i="58"/>
  <c r="E7" i="58"/>
  <c r="I7" i="58"/>
  <c r="N7" i="58"/>
  <c r="M7" i="58"/>
  <c r="O7" i="58"/>
  <c r="P7" i="58"/>
  <c r="H75" i="33"/>
  <c r="S75" i="33" s="1"/>
  <c r="H74" i="33"/>
  <c r="H43" i="40" s="1"/>
  <c r="H73" i="33"/>
  <c r="H42" i="40" s="1"/>
  <c r="H72" i="33"/>
  <c r="H41" i="40" s="1"/>
  <c r="H71" i="33"/>
  <c r="H70" i="33"/>
  <c r="H69" i="33"/>
  <c r="S69" i="33" s="1"/>
  <c r="H68" i="33"/>
  <c r="H67" i="33"/>
  <c r="S67" i="33" s="1"/>
  <c r="H66" i="33"/>
  <c r="H65" i="33"/>
  <c r="H63" i="33"/>
  <c r="H62" i="33"/>
  <c r="S62" i="33" s="1"/>
  <c r="H60" i="33"/>
  <c r="H59" i="33"/>
  <c r="H54" i="33"/>
  <c r="H53" i="33"/>
  <c r="H52" i="33"/>
  <c r="H51" i="33"/>
  <c r="H50" i="33"/>
  <c r="H49" i="33"/>
  <c r="H48" i="33"/>
  <c r="H47" i="33"/>
  <c r="H46" i="33"/>
  <c r="M54" i="33"/>
  <c r="M53" i="33"/>
  <c r="M52" i="33"/>
  <c r="M51" i="33"/>
  <c r="M50" i="33"/>
  <c r="M49" i="33"/>
  <c r="M48" i="33"/>
  <c r="M47" i="33"/>
  <c r="R54" i="33"/>
  <c r="R53" i="33"/>
  <c r="R52" i="33"/>
  <c r="R51" i="33"/>
  <c r="R50" i="33"/>
  <c r="R49" i="33"/>
  <c r="R48" i="33"/>
  <c r="R47" i="33"/>
  <c r="R46" i="33"/>
  <c r="M46" i="33"/>
  <c r="M200" i="34"/>
  <c r="N200" i="34" s="1"/>
  <c r="O200" i="34" s="1"/>
  <c r="M199" i="34"/>
  <c r="N199" i="34" s="1"/>
  <c r="O199" i="34" s="1"/>
  <c r="M198" i="34"/>
  <c r="N198" i="34" s="1"/>
  <c r="O198" i="34" s="1"/>
  <c r="M197" i="34"/>
  <c r="N197" i="34" s="1"/>
  <c r="O197" i="34" s="1"/>
  <c r="N196" i="34"/>
  <c r="O196" i="34" s="1"/>
  <c r="M196" i="34"/>
  <c r="M195" i="34"/>
  <c r="N195" i="34" s="1"/>
  <c r="O195" i="34" s="1"/>
  <c r="M194" i="34"/>
  <c r="N194" i="34" s="1"/>
  <c r="O194" i="34" s="1"/>
  <c r="M193" i="34"/>
  <c r="N193" i="34" s="1"/>
  <c r="O193" i="34" s="1"/>
  <c r="M192" i="34"/>
  <c r="N192" i="34" s="1"/>
  <c r="O192" i="34" s="1"/>
  <c r="M191" i="34"/>
  <c r="N191" i="34" s="1"/>
  <c r="O191" i="34" s="1"/>
  <c r="M190" i="34"/>
  <c r="N190" i="34" s="1"/>
  <c r="O190" i="34" s="1"/>
  <c r="M189" i="34"/>
  <c r="N189" i="34" s="1"/>
  <c r="O189" i="34" s="1"/>
  <c r="N188" i="34"/>
  <c r="O188" i="34" s="1"/>
  <c r="M188" i="34"/>
  <c r="M187" i="34"/>
  <c r="N187" i="34" s="1"/>
  <c r="O187" i="34" s="1"/>
  <c r="M186" i="34"/>
  <c r="N186" i="34" s="1"/>
  <c r="O186" i="34" s="1"/>
  <c r="M185" i="34"/>
  <c r="N185" i="34" s="1"/>
  <c r="O185" i="34" s="1"/>
  <c r="M184" i="34"/>
  <c r="N184" i="34" s="1"/>
  <c r="O184" i="34" s="1"/>
  <c r="M183" i="34"/>
  <c r="N183" i="34" s="1"/>
  <c r="O183" i="34" s="1"/>
  <c r="M182" i="34"/>
  <c r="N182" i="34" s="1"/>
  <c r="O182" i="34" s="1"/>
  <c r="M181" i="34"/>
  <c r="N181" i="34" s="1"/>
  <c r="O181" i="34" s="1"/>
  <c r="N180" i="34"/>
  <c r="O180" i="34" s="1"/>
  <c r="M180" i="34"/>
  <c r="M179" i="34"/>
  <c r="N179" i="34" s="1"/>
  <c r="O179" i="34" s="1"/>
  <c r="M178" i="34"/>
  <c r="N178" i="34" s="1"/>
  <c r="O178" i="34" s="1"/>
  <c r="M177" i="34"/>
  <c r="N177" i="34" s="1"/>
  <c r="O177" i="34" s="1"/>
  <c r="M176" i="34"/>
  <c r="N176" i="34" s="1"/>
  <c r="O176" i="34" s="1"/>
  <c r="M175" i="34"/>
  <c r="N175" i="34" s="1"/>
  <c r="O175" i="34" s="1"/>
  <c r="M174" i="34"/>
  <c r="N174" i="34" s="1"/>
  <c r="O174" i="34" s="1"/>
  <c r="M173" i="34"/>
  <c r="N173" i="34" s="1"/>
  <c r="O173" i="34" s="1"/>
  <c r="N172" i="34"/>
  <c r="O172" i="34" s="1"/>
  <c r="M172" i="34"/>
  <c r="M171" i="34"/>
  <c r="N171" i="34" s="1"/>
  <c r="O171" i="34" s="1"/>
  <c r="M170" i="34"/>
  <c r="N170" i="34" s="1"/>
  <c r="O170" i="34" s="1"/>
  <c r="M169" i="34"/>
  <c r="N169" i="34" s="1"/>
  <c r="O169" i="34" s="1"/>
  <c r="M168" i="34"/>
  <c r="N168" i="34" s="1"/>
  <c r="O168" i="34" s="1"/>
  <c r="M167" i="34"/>
  <c r="N167" i="34" s="1"/>
  <c r="O167" i="34" s="1"/>
  <c r="M166" i="34"/>
  <c r="N166" i="34" s="1"/>
  <c r="O166" i="34" s="1"/>
  <c r="M165" i="34"/>
  <c r="N165" i="34" s="1"/>
  <c r="O165" i="34" s="1"/>
  <c r="N164" i="34"/>
  <c r="O164" i="34" s="1"/>
  <c r="M164" i="34"/>
  <c r="M163" i="34"/>
  <c r="N163" i="34" s="1"/>
  <c r="O163" i="34" s="1"/>
  <c r="M162" i="34"/>
  <c r="N162" i="34" s="1"/>
  <c r="O162" i="34" s="1"/>
  <c r="M161" i="34"/>
  <c r="N161" i="34" s="1"/>
  <c r="O161" i="34" s="1"/>
  <c r="M160" i="34"/>
  <c r="N160" i="34" s="1"/>
  <c r="O160" i="34" s="1"/>
  <c r="M159" i="34"/>
  <c r="N159" i="34" s="1"/>
  <c r="O159" i="34" s="1"/>
  <c r="N158" i="34"/>
  <c r="O158" i="34" s="1"/>
  <c r="M158" i="34"/>
  <c r="M157" i="34"/>
  <c r="N157" i="34" s="1"/>
  <c r="O157" i="34" s="1"/>
  <c r="N156" i="34"/>
  <c r="O156" i="34" s="1"/>
  <c r="M156" i="34"/>
  <c r="M155" i="34"/>
  <c r="N155" i="34" s="1"/>
  <c r="O155" i="34" s="1"/>
  <c r="N154" i="34"/>
  <c r="O154" i="34" s="1"/>
  <c r="M154" i="34"/>
  <c r="M153" i="34"/>
  <c r="N153" i="34" s="1"/>
  <c r="O153" i="34" s="1"/>
  <c r="M152" i="34"/>
  <c r="N152" i="34" s="1"/>
  <c r="O152" i="34" s="1"/>
  <c r="M151" i="34"/>
  <c r="N151" i="34" s="1"/>
  <c r="O151" i="34" s="1"/>
  <c r="M150" i="34"/>
  <c r="N150" i="34" s="1"/>
  <c r="O150" i="34" s="1"/>
  <c r="M149" i="34"/>
  <c r="N149" i="34" s="1"/>
  <c r="O149" i="34" s="1"/>
  <c r="N148" i="34"/>
  <c r="O148" i="34" s="1"/>
  <c r="M148" i="34"/>
  <c r="M147" i="34"/>
  <c r="N147" i="34" s="1"/>
  <c r="O147" i="34" s="1"/>
  <c r="N146" i="34"/>
  <c r="O146" i="34" s="1"/>
  <c r="M146" i="34"/>
  <c r="M145" i="34"/>
  <c r="N145" i="34" s="1"/>
  <c r="O145" i="34" s="1"/>
  <c r="M144" i="34"/>
  <c r="N144" i="34" s="1"/>
  <c r="O144" i="34" s="1"/>
  <c r="M143" i="34"/>
  <c r="N143" i="34" s="1"/>
  <c r="O143" i="34" s="1"/>
  <c r="M142" i="34"/>
  <c r="N142" i="34" s="1"/>
  <c r="O142" i="34" s="1"/>
  <c r="M141" i="34"/>
  <c r="N141" i="34" s="1"/>
  <c r="O141" i="34" s="1"/>
  <c r="N140" i="34"/>
  <c r="O140" i="34" s="1"/>
  <c r="M140" i="34"/>
  <c r="M139" i="34"/>
  <c r="N139" i="34" s="1"/>
  <c r="O139" i="34" s="1"/>
  <c r="N138" i="34"/>
  <c r="O138" i="34" s="1"/>
  <c r="M138" i="34"/>
  <c r="M137" i="34"/>
  <c r="N137" i="34" s="1"/>
  <c r="O137" i="34" s="1"/>
  <c r="M136" i="34"/>
  <c r="N136" i="34" s="1"/>
  <c r="O136" i="34" s="1"/>
  <c r="M135" i="34"/>
  <c r="N135" i="34" s="1"/>
  <c r="O135" i="34" s="1"/>
  <c r="M134" i="34"/>
  <c r="N134" i="34" s="1"/>
  <c r="O134" i="34" s="1"/>
  <c r="M133" i="34"/>
  <c r="N133" i="34" s="1"/>
  <c r="O133" i="34" s="1"/>
  <c r="N132" i="34"/>
  <c r="O132" i="34" s="1"/>
  <c r="M132" i="34"/>
  <c r="M131" i="34"/>
  <c r="N131" i="34" s="1"/>
  <c r="O131" i="34" s="1"/>
  <c r="N130" i="34"/>
  <c r="O130" i="34" s="1"/>
  <c r="M130" i="34"/>
  <c r="M129" i="34"/>
  <c r="N129" i="34" s="1"/>
  <c r="O129" i="34" s="1"/>
  <c r="M128" i="34"/>
  <c r="N128" i="34" s="1"/>
  <c r="O128" i="34" s="1"/>
  <c r="M127" i="34"/>
  <c r="N127" i="34" s="1"/>
  <c r="O127" i="34" s="1"/>
  <c r="M126" i="34"/>
  <c r="N126" i="34" s="1"/>
  <c r="O126" i="34" s="1"/>
  <c r="M125" i="34"/>
  <c r="N125" i="34" s="1"/>
  <c r="O125" i="34" s="1"/>
  <c r="N124" i="34"/>
  <c r="O124" i="34" s="1"/>
  <c r="M124" i="34"/>
  <c r="M123" i="34"/>
  <c r="N123" i="34" s="1"/>
  <c r="O123" i="34" s="1"/>
  <c r="N122" i="34"/>
  <c r="O122" i="34" s="1"/>
  <c r="M122" i="34"/>
  <c r="M121" i="34"/>
  <c r="N121" i="34" s="1"/>
  <c r="O121" i="34" s="1"/>
  <c r="M120" i="34"/>
  <c r="N120" i="34" s="1"/>
  <c r="O120" i="34" s="1"/>
  <c r="M119" i="34"/>
  <c r="N119" i="34" s="1"/>
  <c r="O119" i="34" s="1"/>
  <c r="M118" i="34"/>
  <c r="N118" i="34" s="1"/>
  <c r="O118" i="34" s="1"/>
  <c r="M117" i="34"/>
  <c r="N117" i="34" s="1"/>
  <c r="O117" i="34" s="1"/>
  <c r="N116" i="34"/>
  <c r="O116" i="34" s="1"/>
  <c r="M116" i="34"/>
  <c r="M115" i="34"/>
  <c r="N115" i="34" s="1"/>
  <c r="O115" i="34" s="1"/>
  <c r="N114" i="34"/>
  <c r="O114" i="34" s="1"/>
  <c r="M114" i="34"/>
  <c r="M113" i="34"/>
  <c r="N113" i="34" s="1"/>
  <c r="O113" i="34" s="1"/>
  <c r="N112" i="34"/>
  <c r="O112" i="34" s="1"/>
  <c r="M112" i="34"/>
  <c r="M111" i="34"/>
  <c r="N111" i="34" s="1"/>
  <c r="O111" i="34" s="1"/>
  <c r="M110" i="34"/>
  <c r="N110" i="34" s="1"/>
  <c r="O110" i="34" s="1"/>
  <c r="M109" i="34"/>
  <c r="N109" i="34" s="1"/>
  <c r="O109" i="34" s="1"/>
  <c r="M108" i="34"/>
  <c r="N108" i="34" s="1"/>
  <c r="O108" i="34" s="1"/>
  <c r="M107" i="34"/>
  <c r="N107" i="34" s="1"/>
  <c r="O107" i="34" s="1"/>
  <c r="N106" i="34"/>
  <c r="O106" i="34" s="1"/>
  <c r="M106" i="34"/>
  <c r="M105" i="34"/>
  <c r="N105" i="34" s="1"/>
  <c r="O105" i="34" s="1"/>
  <c r="N104" i="34"/>
  <c r="O104" i="34" s="1"/>
  <c r="M104" i="34"/>
  <c r="M103" i="34"/>
  <c r="N103" i="34" s="1"/>
  <c r="O103" i="34" s="1"/>
  <c r="M102" i="34"/>
  <c r="N102" i="34" s="1"/>
  <c r="O102" i="34" s="1"/>
  <c r="M101" i="34"/>
  <c r="N101" i="34" s="1"/>
  <c r="O101" i="34" s="1"/>
  <c r="M100" i="34"/>
  <c r="N100" i="34" s="1"/>
  <c r="O100" i="34" s="1"/>
  <c r="M99" i="34"/>
  <c r="N99" i="34" s="1"/>
  <c r="O99" i="34" s="1"/>
  <c r="N98" i="34"/>
  <c r="O98" i="34" s="1"/>
  <c r="M98" i="34"/>
  <c r="M97" i="34"/>
  <c r="N97" i="34" s="1"/>
  <c r="O97" i="34" s="1"/>
  <c r="N96" i="34"/>
  <c r="O96" i="34" s="1"/>
  <c r="M96" i="34"/>
  <c r="M95" i="34"/>
  <c r="N95" i="34" s="1"/>
  <c r="O95" i="34" s="1"/>
  <c r="M94" i="34"/>
  <c r="N94" i="34" s="1"/>
  <c r="O94" i="34" s="1"/>
  <c r="M93" i="34"/>
  <c r="N93" i="34" s="1"/>
  <c r="O93" i="34" s="1"/>
  <c r="M92" i="34"/>
  <c r="N92" i="34" s="1"/>
  <c r="O92" i="34" s="1"/>
  <c r="M91" i="34"/>
  <c r="N91" i="34" s="1"/>
  <c r="O91" i="34" s="1"/>
  <c r="N90" i="34"/>
  <c r="O90" i="34" s="1"/>
  <c r="M90" i="34"/>
  <c r="M89" i="34"/>
  <c r="N89" i="34" s="1"/>
  <c r="O89" i="34" s="1"/>
  <c r="N88" i="34"/>
  <c r="O88" i="34" s="1"/>
  <c r="M88" i="34"/>
  <c r="M87" i="34"/>
  <c r="N87" i="34" s="1"/>
  <c r="O87" i="34" s="1"/>
  <c r="M86" i="34"/>
  <c r="N86" i="34" s="1"/>
  <c r="O86" i="34" s="1"/>
  <c r="M85" i="34"/>
  <c r="N85" i="34" s="1"/>
  <c r="O85" i="34" s="1"/>
  <c r="M84" i="34"/>
  <c r="N84" i="34" s="1"/>
  <c r="O84" i="34" s="1"/>
  <c r="O83" i="34"/>
  <c r="M83" i="34"/>
  <c r="N83" i="34" s="1"/>
  <c r="M82" i="34"/>
  <c r="N82" i="34" s="1"/>
  <c r="O82" i="34" s="1"/>
  <c r="M81" i="34"/>
  <c r="N81" i="34" s="1"/>
  <c r="O81" i="34" s="1"/>
  <c r="N80" i="34"/>
  <c r="O80" i="34" s="1"/>
  <c r="M80" i="34"/>
  <c r="M79" i="34"/>
  <c r="N79" i="34" s="1"/>
  <c r="O79" i="34" s="1"/>
  <c r="N78" i="34"/>
  <c r="O78" i="34" s="1"/>
  <c r="M78" i="34"/>
  <c r="M77" i="34"/>
  <c r="N77" i="34" s="1"/>
  <c r="O77" i="34" s="1"/>
  <c r="M76" i="34"/>
  <c r="N76" i="34" s="1"/>
  <c r="O76" i="34" s="1"/>
  <c r="M75" i="34"/>
  <c r="N75" i="34" s="1"/>
  <c r="O75" i="34" s="1"/>
  <c r="M74" i="34"/>
  <c r="N74" i="34" s="1"/>
  <c r="O74" i="34" s="1"/>
  <c r="M73" i="34"/>
  <c r="N73" i="34" s="1"/>
  <c r="O73" i="34" s="1"/>
  <c r="N72" i="34"/>
  <c r="O72" i="34" s="1"/>
  <c r="M72" i="34"/>
  <c r="M71" i="34"/>
  <c r="N71" i="34" s="1"/>
  <c r="O71" i="34" s="1"/>
  <c r="N70" i="34"/>
  <c r="O70" i="34" s="1"/>
  <c r="M70" i="34"/>
  <c r="M69" i="34"/>
  <c r="N69" i="34" s="1"/>
  <c r="O69" i="34" s="1"/>
  <c r="M68" i="34"/>
  <c r="N68" i="34" s="1"/>
  <c r="O68" i="34" s="1"/>
  <c r="M67" i="34"/>
  <c r="N67" i="34" s="1"/>
  <c r="O67" i="34" s="1"/>
  <c r="M66" i="34"/>
  <c r="N66" i="34" s="1"/>
  <c r="O66" i="34" s="1"/>
  <c r="M65" i="34"/>
  <c r="N65" i="34" s="1"/>
  <c r="O65" i="34" s="1"/>
  <c r="N64" i="34"/>
  <c r="O64" i="34" s="1"/>
  <c r="M64" i="34"/>
  <c r="M63" i="34"/>
  <c r="N63" i="34" s="1"/>
  <c r="O63" i="34" s="1"/>
  <c r="N62" i="34"/>
  <c r="O62" i="34" s="1"/>
  <c r="M62" i="34"/>
  <c r="M61" i="34"/>
  <c r="N61" i="34" s="1"/>
  <c r="O61" i="34" s="1"/>
  <c r="M60" i="34"/>
  <c r="N60" i="34" s="1"/>
  <c r="O60" i="34" s="1"/>
  <c r="M59" i="34"/>
  <c r="N59" i="34" s="1"/>
  <c r="O59" i="34" s="1"/>
  <c r="M58" i="34"/>
  <c r="N58" i="34" s="1"/>
  <c r="O58" i="34" s="1"/>
  <c r="M57" i="34"/>
  <c r="N57" i="34" s="1"/>
  <c r="O57" i="34" s="1"/>
  <c r="N56" i="34"/>
  <c r="O56" i="34" s="1"/>
  <c r="M56" i="34"/>
  <c r="M55" i="34"/>
  <c r="N55" i="34" s="1"/>
  <c r="O55" i="34" s="1"/>
  <c r="N54" i="34"/>
  <c r="O54" i="34" s="1"/>
  <c r="M54" i="34"/>
  <c r="M53" i="34"/>
  <c r="N53" i="34" s="1"/>
  <c r="O53" i="34" s="1"/>
  <c r="M52" i="34"/>
  <c r="N52" i="34" s="1"/>
  <c r="O52" i="34" s="1"/>
  <c r="O51" i="34"/>
  <c r="M51" i="34"/>
  <c r="N51" i="34" s="1"/>
  <c r="M50" i="34"/>
  <c r="N50" i="34" s="1"/>
  <c r="O50" i="34" s="1"/>
  <c r="O49" i="34"/>
  <c r="M49" i="34"/>
  <c r="N49" i="34" s="1"/>
  <c r="M48" i="34"/>
  <c r="N48" i="34" s="1"/>
  <c r="O48" i="34" s="1"/>
  <c r="M47" i="34"/>
  <c r="N47" i="34" s="1"/>
  <c r="O47" i="34" s="1"/>
  <c r="M46" i="34"/>
  <c r="N46" i="34" s="1"/>
  <c r="O46" i="34" s="1"/>
  <c r="M45" i="34"/>
  <c r="N45" i="34" s="1"/>
  <c r="O45" i="34" s="1"/>
  <c r="M44" i="34"/>
  <c r="N44" i="34" s="1"/>
  <c r="O44" i="34" s="1"/>
  <c r="M43" i="34"/>
  <c r="N43" i="34" s="1"/>
  <c r="O43" i="34" s="1"/>
  <c r="M42" i="34"/>
  <c r="N42" i="34" s="1"/>
  <c r="O42" i="34" s="1"/>
  <c r="M41" i="34"/>
  <c r="N41" i="34" s="1"/>
  <c r="O41" i="34" s="1"/>
  <c r="M40" i="34"/>
  <c r="N40" i="34" s="1"/>
  <c r="O40" i="34" s="1"/>
  <c r="M39" i="34"/>
  <c r="N39" i="34" s="1"/>
  <c r="O39" i="34" s="1"/>
  <c r="M38" i="34"/>
  <c r="N38" i="34" s="1"/>
  <c r="O38" i="34" s="1"/>
  <c r="M37" i="34"/>
  <c r="N37" i="34" s="1"/>
  <c r="O37" i="34" s="1"/>
  <c r="M36" i="34"/>
  <c r="N36" i="34" s="1"/>
  <c r="O36" i="34" s="1"/>
  <c r="M35" i="34"/>
  <c r="N35" i="34" s="1"/>
  <c r="O35" i="34" s="1"/>
  <c r="M34" i="34"/>
  <c r="N34" i="34" s="1"/>
  <c r="O34" i="34" s="1"/>
  <c r="M33" i="34"/>
  <c r="N33" i="34" s="1"/>
  <c r="O33" i="34" s="1"/>
  <c r="M32" i="34"/>
  <c r="N32" i="34" s="1"/>
  <c r="O32" i="34" s="1"/>
  <c r="M31" i="34"/>
  <c r="N31" i="34" s="1"/>
  <c r="O31" i="34" s="1"/>
  <c r="M30" i="34"/>
  <c r="N30" i="34" s="1"/>
  <c r="O30" i="34" s="1"/>
  <c r="M29" i="34"/>
  <c r="N29" i="34" s="1"/>
  <c r="O29" i="34" s="1"/>
  <c r="M28" i="34"/>
  <c r="N28" i="34" s="1"/>
  <c r="O28" i="34" s="1"/>
  <c r="M27" i="34"/>
  <c r="N27" i="34" s="1"/>
  <c r="O27" i="34" s="1"/>
  <c r="N26" i="34"/>
  <c r="O26" i="34" s="1"/>
  <c r="M26" i="34"/>
  <c r="M25" i="34"/>
  <c r="N25" i="34" s="1"/>
  <c r="O25" i="34" s="1"/>
  <c r="M24" i="34"/>
  <c r="N24" i="34" s="1"/>
  <c r="O24" i="34" s="1"/>
  <c r="M23" i="34"/>
  <c r="N23" i="34" s="1"/>
  <c r="O23" i="34" s="1"/>
  <c r="M22" i="34"/>
  <c r="N22" i="34" s="1"/>
  <c r="O22" i="34" s="1"/>
  <c r="M21" i="34"/>
  <c r="N21" i="34" s="1"/>
  <c r="O21" i="34" s="1"/>
  <c r="M20" i="34"/>
  <c r="N20" i="34" s="1"/>
  <c r="O20" i="34" s="1"/>
  <c r="M19" i="34"/>
  <c r="N19" i="34" s="1"/>
  <c r="O19" i="34" s="1"/>
  <c r="N18" i="34"/>
  <c r="O18" i="34" s="1"/>
  <c r="M18" i="34"/>
  <c r="M17" i="34"/>
  <c r="N17" i="34" s="1"/>
  <c r="O17" i="34" s="1"/>
  <c r="M16" i="34"/>
  <c r="N16" i="34" s="1"/>
  <c r="O16" i="34" s="1"/>
  <c r="M15" i="34"/>
  <c r="N15" i="34" s="1"/>
  <c r="O15" i="34" s="1"/>
  <c r="M14" i="34"/>
  <c r="N14" i="34" s="1"/>
  <c r="O14" i="34" s="1"/>
  <c r="M13" i="34"/>
  <c r="N13" i="34" s="1"/>
  <c r="O13" i="34" s="1"/>
  <c r="M12" i="34"/>
  <c r="N12" i="34" s="1"/>
  <c r="O12" i="34" s="1"/>
  <c r="M11" i="34"/>
  <c r="N11" i="34" s="1"/>
  <c r="O11" i="34" s="1"/>
  <c r="N10" i="34"/>
  <c r="O10" i="34" s="1"/>
  <c r="M10" i="34"/>
  <c r="M9" i="34"/>
  <c r="N9" i="34" s="1"/>
  <c r="O9" i="34" s="1"/>
  <c r="M8" i="34"/>
  <c r="N8" i="34" s="1"/>
  <c r="O8" i="34" s="1"/>
  <c r="M7" i="34"/>
  <c r="N7" i="34" s="1"/>
  <c r="O7" i="34" s="1"/>
  <c r="M6" i="34"/>
  <c r="N6" i="34" s="1"/>
  <c r="O6" i="34" s="1"/>
  <c r="M5" i="34"/>
  <c r="N5" i="34" s="1"/>
  <c r="O5" i="34" s="1"/>
  <c r="M4" i="34"/>
  <c r="N4" i="34" s="1"/>
  <c r="O4" i="34" l="1"/>
  <c r="S73" i="33"/>
  <c r="S71" i="33"/>
  <c r="S68" i="33"/>
  <c r="B68" i="33" s="1"/>
  <c r="X68" i="33" s="1"/>
  <c r="S74" i="33"/>
  <c r="S53" i="33"/>
  <c r="B67" i="33"/>
  <c r="X67" i="33" s="1"/>
  <c r="B75" i="33"/>
  <c r="X75" i="33" s="1"/>
  <c r="B62" i="33"/>
  <c r="X62" i="33" s="1"/>
  <c r="S65" i="33"/>
  <c r="B65" i="33" s="1"/>
  <c r="X65" i="33" s="1"/>
  <c r="S66" i="33"/>
  <c r="S70" i="33"/>
  <c r="S72" i="33"/>
  <c r="S52" i="33"/>
  <c r="S60" i="33"/>
  <c r="S48" i="33"/>
  <c r="D13" i="12" s="1"/>
  <c r="S49" i="33"/>
  <c r="D14" i="12" s="1"/>
  <c r="B69" i="33"/>
  <c r="X69" i="33" s="1"/>
  <c r="S54" i="33"/>
  <c r="S61" i="33"/>
  <c r="S59" i="33"/>
  <c r="B59" i="33" s="1"/>
  <c r="X59" i="33" s="1"/>
  <c r="S63" i="33"/>
  <c r="E41"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R27" i="58" l="1"/>
  <c r="N27" i="58"/>
  <c r="J27" i="58"/>
  <c r="F27" i="58"/>
  <c r="O27" i="58"/>
  <c r="Q27" i="58"/>
  <c r="M27" i="58"/>
  <c r="I27" i="58"/>
  <c r="E27" i="58"/>
  <c r="K27" i="58"/>
  <c r="C27" i="58"/>
  <c r="P27" i="58"/>
  <c r="L27" i="58"/>
  <c r="H27" i="58"/>
  <c r="D27" i="58"/>
  <c r="G27" i="58"/>
  <c r="R26" i="58"/>
  <c r="D10" i="58" s="1"/>
  <c r="N26" i="58"/>
  <c r="J26" i="58"/>
  <c r="F26" i="58"/>
  <c r="O26" i="58"/>
  <c r="Q26" i="58"/>
  <c r="M26" i="58"/>
  <c r="I26" i="58"/>
  <c r="E26" i="58"/>
  <c r="G26" i="58"/>
  <c r="P26" i="58"/>
  <c r="L26" i="58"/>
  <c r="H26" i="58"/>
  <c r="D26" i="58"/>
  <c r="K26" i="58"/>
  <c r="C26" i="58"/>
  <c r="R32" i="58"/>
  <c r="F56" i="58" s="1"/>
  <c r="N32" i="58"/>
  <c r="J32" i="58"/>
  <c r="F32" i="58"/>
  <c r="G32" i="58"/>
  <c r="Q32" i="58"/>
  <c r="M32" i="58"/>
  <c r="I32" i="58"/>
  <c r="E32" i="58"/>
  <c r="K32" i="58"/>
  <c r="P32" i="58"/>
  <c r="L32" i="58"/>
  <c r="H32" i="58"/>
  <c r="D32" i="58"/>
  <c r="O32" i="58"/>
  <c r="C32" i="58"/>
  <c r="R30" i="58"/>
  <c r="D14" i="58" s="1"/>
  <c r="N30" i="58"/>
  <c r="J30" i="58"/>
  <c r="F30" i="58"/>
  <c r="O30" i="58"/>
  <c r="C30" i="58"/>
  <c r="Q30" i="58"/>
  <c r="M30" i="58"/>
  <c r="I30" i="58"/>
  <c r="E30" i="58"/>
  <c r="K30" i="58"/>
  <c r="P30" i="58"/>
  <c r="L30" i="58"/>
  <c r="H30" i="58"/>
  <c r="D30" i="58"/>
  <c r="G30" i="58"/>
  <c r="R31" i="58"/>
  <c r="E15" i="58" s="1"/>
  <c r="N31" i="58"/>
  <c r="J31" i="58"/>
  <c r="F31" i="58"/>
  <c r="K31" i="58"/>
  <c r="Q31" i="58"/>
  <c r="M31" i="58"/>
  <c r="I31" i="58"/>
  <c r="E31" i="58"/>
  <c r="O31" i="58"/>
  <c r="G31" i="58"/>
  <c r="P31" i="58"/>
  <c r="L31" i="58"/>
  <c r="H31" i="58"/>
  <c r="D31" i="58"/>
  <c r="C31" i="58"/>
  <c r="B72" i="33"/>
  <c r="X72" i="33" s="1"/>
  <c r="S41" i="40"/>
  <c r="B74" i="33"/>
  <c r="X74" i="33" s="1"/>
  <c r="S43" i="40"/>
  <c r="B73" i="33"/>
  <c r="X73" i="33" s="1"/>
  <c r="S42" i="40"/>
  <c r="F20" i="40"/>
  <c r="E20" i="40"/>
  <c r="M80" i="40"/>
  <c r="H80" i="40"/>
  <c r="D20" i="40"/>
  <c r="G20" i="40"/>
  <c r="B71" i="33"/>
  <c r="X71" i="33" s="1"/>
  <c r="AT6" i="35" s="1"/>
  <c r="D24" i="40"/>
  <c r="H84" i="40"/>
  <c r="G24" i="40"/>
  <c r="F24" i="40"/>
  <c r="M84" i="40"/>
  <c r="E24" i="40"/>
  <c r="D18" i="40"/>
  <c r="M78" i="40"/>
  <c r="G18" i="40"/>
  <c r="F18" i="40"/>
  <c r="H78" i="40"/>
  <c r="E18" i="40"/>
  <c r="D16" i="40"/>
  <c r="H76" i="40"/>
  <c r="G16" i="40"/>
  <c r="F16" i="40"/>
  <c r="M76" i="40"/>
  <c r="E16" i="40"/>
  <c r="M75" i="40"/>
  <c r="D15" i="40"/>
  <c r="G15" i="40"/>
  <c r="H75" i="40"/>
  <c r="F15" i="40"/>
  <c r="E15" i="40"/>
  <c r="M22" i="40"/>
  <c r="C15" i="58"/>
  <c r="C43" i="58" s="1"/>
  <c r="F10" i="58"/>
  <c r="N55" i="58"/>
  <c r="E14" i="58"/>
  <c r="E55" i="58"/>
  <c r="D50" i="58"/>
  <c r="F50" i="58"/>
  <c r="Q15" i="58"/>
  <c r="L16" i="58"/>
  <c r="R80" i="40"/>
  <c r="M24" i="40"/>
  <c r="R84" i="40"/>
  <c r="R75" i="40"/>
  <c r="R16" i="40"/>
  <c r="R76" i="40"/>
  <c r="R78" i="40"/>
  <c r="M20" i="40"/>
  <c r="B48" i="33"/>
  <c r="B49" i="33"/>
  <c r="B52" i="33"/>
  <c r="B53" i="33"/>
  <c r="T24" i="40"/>
  <c r="R24" i="40"/>
  <c r="T15" i="40"/>
  <c r="T16" i="40"/>
  <c r="T20" i="40"/>
  <c r="B66" i="33"/>
  <c r="X66" i="33" s="1"/>
  <c r="B63" i="33"/>
  <c r="X63" i="33" s="1"/>
  <c r="B60" i="33"/>
  <c r="X60" i="33" s="1"/>
  <c r="B61" i="33"/>
  <c r="X61" i="33" s="1"/>
  <c r="M16" i="40"/>
  <c r="R20" i="40"/>
  <c r="M15" i="40"/>
  <c r="R15" i="40"/>
  <c r="B70" i="33"/>
  <c r="X70" i="33" s="1"/>
  <c r="B54" i="33"/>
  <c r="S50" i="33"/>
  <c r="T18" i="40"/>
  <c r="R18" i="40"/>
  <c r="M18" i="40"/>
  <c r="B63" i="37"/>
  <c r="B62" i="37"/>
  <c r="B61" i="37"/>
  <c r="B60" i="37"/>
  <c r="B59" i="37"/>
  <c r="B58" i="37"/>
  <c r="B57" i="37"/>
  <c r="B56" i="37"/>
  <c r="B55" i="37"/>
  <c r="B54" i="37"/>
  <c r="B53" i="37"/>
  <c r="B52" i="37"/>
  <c r="B51" i="37"/>
  <c r="B50" i="37"/>
  <c r="B49" i="37"/>
  <c r="B48" i="37"/>
  <c r="B47" i="37"/>
  <c r="B46" i="37"/>
  <c r="B45" i="37"/>
  <c r="B44" i="37"/>
  <c r="B43" i="37"/>
  <c r="B42" i="37"/>
  <c r="B41" i="37"/>
  <c r="B40" i="37"/>
  <c r="Q14" i="58" l="1"/>
  <c r="L50" i="58"/>
  <c r="C14" i="58"/>
  <c r="C42" i="58" s="1"/>
  <c r="E10" i="58"/>
  <c r="D15" i="58"/>
  <c r="F15" i="58"/>
  <c r="Q10" i="58"/>
  <c r="D38" i="58"/>
  <c r="P55" i="58"/>
  <c r="F14" i="58"/>
  <c r="E16" i="58"/>
  <c r="F54" i="58"/>
  <c r="G56" i="58"/>
  <c r="H56" i="58" s="1"/>
  <c r="E54" i="58"/>
  <c r="L10" i="58"/>
  <c r="L14" i="58"/>
  <c r="E50" i="58"/>
  <c r="Q50" i="58"/>
  <c r="C54" i="58"/>
  <c r="G54" i="58"/>
  <c r="J54" i="58" s="1"/>
  <c r="D56" i="58"/>
  <c r="C10" i="58"/>
  <c r="C38" i="58" s="1"/>
  <c r="C16" i="58"/>
  <c r="C44" i="58" s="1"/>
  <c r="F16" i="58"/>
  <c r="Q55" i="58"/>
  <c r="R55" i="58" s="1"/>
  <c r="E56" i="58"/>
  <c r="D55" i="58"/>
  <c r="C56" i="58"/>
  <c r="Q16" i="58"/>
  <c r="L15" i="58"/>
  <c r="G50" i="58"/>
  <c r="C50" i="58"/>
  <c r="C74" i="58" s="1"/>
  <c r="F55" i="58"/>
  <c r="O55" i="58"/>
  <c r="D16" i="58"/>
  <c r="C55" i="58"/>
  <c r="C79" i="58" s="1"/>
  <c r="L55" i="58"/>
  <c r="M55" i="58" s="1"/>
  <c r="L54" i="58"/>
  <c r="O54" i="58" s="1"/>
  <c r="L56" i="58"/>
  <c r="N56" i="58" s="1"/>
  <c r="C80" i="58"/>
  <c r="Q56" i="58"/>
  <c r="R56" i="58" s="1"/>
  <c r="G55" i="58"/>
  <c r="J55" i="58" s="1"/>
  <c r="D54" i="58"/>
  <c r="R28" i="58"/>
  <c r="F12" i="58" s="1"/>
  <c r="N28" i="58"/>
  <c r="J28" i="58"/>
  <c r="F28" i="58"/>
  <c r="K28" i="58"/>
  <c r="Q28" i="58"/>
  <c r="M28" i="58"/>
  <c r="I28" i="58"/>
  <c r="E28" i="58"/>
  <c r="O28" i="58"/>
  <c r="G28" i="58"/>
  <c r="P28" i="58"/>
  <c r="L28" i="58"/>
  <c r="H28" i="58"/>
  <c r="D28" i="58"/>
  <c r="C28" i="58"/>
  <c r="Q54" i="58"/>
  <c r="R54" i="58" s="1"/>
  <c r="L38" i="58"/>
  <c r="N38" i="58" s="1"/>
  <c r="H16" i="40"/>
  <c r="H20" i="40"/>
  <c r="S20" i="40" s="1"/>
  <c r="A20" i="40" s="1"/>
  <c r="H15" i="40"/>
  <c r="H56" i="40"/>
  <c r="T22" i="40"/>
  <c r="H64" i="40"/>
  <c r="H60" i="40"/>
  <c r="H24" i="40"/>
  <c r="S24" i="40" s="1"/>
  <c r="A24" i="40" s="1"/>
  <c r="F21" i="40"/>
  <c r="M81" i="40"/>
  <c r="H81" i="40"/>
  <c r="E21" i="40"/>
  <c r="D21" i="40"/>
  <c r="G21" i="40"/>
  <c r="H55" i="40"/>
  <c r="M58" i="40"/>
  <c r="H58" i="40"/>
  <c r="M64" i="40"/>
  <c r="M82" i="40"/>
  <c r="H82" i="40"/>
  <c r="F22" i="40"/>
  <c r="E22" i="40"/>
  <c r="D22" i="40"/>
  <c r="G22" i="40"/>
  <c r="H18" i="40"/>
  <c r="S18" i="40" s="1"/>
  <c r="A18" i="40" s="1"/>
  <c r="R82" i="40"/>
  <c r="F23" i="40"/>
  <c r="E23" i="40"/>
  <c r="D23" i="40"/>
  <c r="M83" i="40"/>
  <c r="H83" i="40"/>
  <c r="G23" i="40"/>
  <c r="M55" i="40"/>
  <c r="M60" i="40"/>
  <c r="M56" i="40"/>
  <c r="G38" i="58"/>
  <c r="J38" i="58" s="1"/>
  <c r="E38" i="58"/>
  <c r="G10" i="58"/>
  <c r="R10" i="58" s="1"/>
  <c r="Q38" i="58"/>
  <c r="R38" i="58" s="1"/>
  <c r="F38" i="58"/>
  <c r="F74" i="58" s="1"/>
  <c r="D74" i="58"/>
  <c r="Q74" i="58"/>
  <c r="R74" i="58" s="1"/>
  <c r="M79" i="40"/>
  <c r="D19" i="40"/>
  <c r="G19" i="40"/>
  <c r="H79" i="40"/>
  <c r="F19" i="40"/>
  <c r="E19" i="40"/>
  <c r="R77" i="40"/>
  <c r="H77" i="40"/>
  <c r="D17" i="40"/>
  <c r="G17" i="40"/>
  <c r="M77" i="40"/>
  <c r="F17" i="40"/>
  <c r="E17" i="40"/>
  <c r="D14" i="40"/>
  <c r="M74" i="40"/>
  <c r="G14" i="40"/>
  <c r="F14" i="40"/>
  <c r="E14" i="40"/>
  <c r="H74" i="40"/>
  <c r="P54" i="58"/>
  <c r="M54" i="58"/>
  <c r="O56" i="58"/>
  <c r="M56" i="58"/>
  <c r="N54" i="58"/>
  <c r="P56" i="58"/>
  <c r="F43" i="58"/>
  <c r="R22" i="40"/>
  <c r="D43" i="58"/>
  <c r="D79" i="58" s="1"/>
  <c r="C78" i="58"/>
  <c r="K55" i="58"/>
  <c r="H55" i="58"/>
  <c r="D42" i="58"/>
  <c r="L42" i="58"/>
  <c r="L78" i="58" s="1"/>
  <c r="M17" i="40"/>
  <c r="R17" i="40"/>
  <c r="T17" i="40"/>
  <c r="R50" i="58"/>
  <c r="E42" i="58"/>
  <c r="K56" i="58"/>
  <c r="G16" i="58"/>
  <c r="R16" i="58" s="1"/>
  <c r="A16" i="58" s="1"/>
  <c r="Q44" i="58"/>
  <c r="G42" i="58"/>
  <c r="K42" i="58" s="1"/>
  <c r="L44" i="58"/>
  <c r="L80" i="58" s="1"/>
  <c r="R23" i="40"/>
  <c r="L43" i="58"/>
  <c r="I50" i="58"/>
  <c r="G74" i="58"/>
  <c r="R83" i="40"/>
  <c r="G14" i="58"/>
  <c r="R14" i="58" s="1"/>
  <c r="A14" i="58" s="1"/>
  <c r="G15" i="58"/>
  <c r="R15" i="58" s="1"/>
  <c r="A15" i="58" s="1"/>
  <c r="F42" i="58"/>
  <c r="Q42" i="58"/>
  <c r="R42" i="58" s="1"/>
  <c r="F44" i="58"/>
  <c r="F80" i="58" s="1"/>
  <c r="D44" i="58"/>
  <c r="Q43" i="58"/>
  <c r="E44" i="58"/>
  <c r="E80" i="58" s="1"/>
  <c r="G43" i="58"/>
  <c r="I43" i="58" s="1"/>
  <c r="K54" i="58"/>
  <c r="H54" i="58"/>
  <c r="I54" i="58"/>
  <c r="F11" i="58"/>
  <c r="E11" i="58"/>
  <c r="D11" i="58"/>
  <c r="Q39" i="58" s="1"/>
  <c r="R39" i="58" s="1"/>
  <c r="C11" i="58"/>
  <c r="G44" i="58"/>
  <c r="K44" i="58" s="1"/>
  <c r="E43" i="58"/>
  <c r="E79" i="58" s="1"/>
  <c r="O50" i="58"/>
  <c r="I56" i="58"/>
  <c r="J56" i="58"/>
  <c r="I55" i="58"/>
  <c r="K38" i="58"/>
  <c r="N50" i="58"/>
  <c r="N74" i="58" s="1"/>
  <c r="P50" i="58"/>
  <c r="E51" i="58"/>
  <c r="C51" i="58"/>
  <c r="Q51" i="58"/>
  <c r="F51" i="58"/>
  <c r="D51" i="58"/>
  <c r="G51" i="58"/>
  <c r="J51" i="58" s="1"/>
  <c r="K51" i="58"/>
  <c r="L51" i="58"/>
  <c r="M51" i="58" s="1"/>
  <c r="M50" i="58"/>
  <c r="J50" i="58"/>
  <c r="J74" i="58" s="1"/>
  <c r="H50" i="58"/>
  <c r="K50" i="58"/>
  <c r="G52" i="58"/>
  <c r="I52" i="58" s="1"/>
  <c r="H38" i="58"/>
  <c r="I38" i="58"/>
  <c r="O38" i="58"/>
  <c r="M38" i="58"/>
  <c r="P38" i="58"/>
  <c r="N44" i="58"/>
  <c r="N80" i="58" s="1"/>
  <c r="T23" i="40"/>
  <c r="M23" i="40"/>
  <c r="R79" i="40"/>
  <c r="R81" i="40"/>
  <c r="R74" i="40"/>
  <c r="L11" i="58"/>
  <c r="Q11" i="58"/>
  <c r="S16" i="40"/>
  <c r="A16" i="40" s="1"/>
  <c r="S15" i="40"/>
  <c r="A15" i="40" s="1"/>
  <c r="M21" i="40"/>
  <c r="T21" i="40"/>
  <c r="T14" i="40"/>
  <c r="R21" i="40"/>
  <c r="R14" i="40"/>
  <c r="M14" i="40"/>
  <c r="T19" i="40"/>
  <c r="R19" i="40"/>
  <c r="M19" i="40"/>
  <c r="B50" i="33"/>
  <c r="D4" i="40"/>
  <c r="E4" i="40"/>
  <c r="F4" i="40"/>
  <c r="G4" i="40"/>
  <c r="I4" i="40"/>
  <c r="J4" i="40"/>
  <c r="K4" i="40"/>
  <c r="L4" i="40"/>
  <c r="H4" i="40"/>
  <c r="N4" i="40"/>
  <c r="O4" i="40"/>
  <c r="P4" i="40"/>
  <c r="Q4" i="40"/>
  <c r="C44" i="12"/>
  <c r="D44" i="12" s="1"/>
  <c r="C43" i="12"/>
  <c r="D43" i="12" s="1"/>
  <c r="C42" i="12"/>
  <c r="D42" i="12" s="1"/>
  <c r="C41" i="12"/>
  <c r="D41" i="12" s="1"/>
  <c r="AJ101" i="35"/>
  <c r="AJ100" i="35"/>
  <c r="AJ99" i="35"/>
  <c r="AJ98" i="35"/>
  <c r="AJ97" i="35"/>
  <c r="AJ96" i="35"/>
  <c r="AJ95" i="35"/>
  <c r="AJ94" i="35"/>
  <c r="AJ93" i="35"/>
  <c r="AJ92" i="35"/>
  <c r="AJ91" i="35"/>
  <c r="AJ90" i="35"/>
  <c r="AJ89" i="35"/>
  <c r="AJ88" i="35"/>
  <c r="AJ87" i="35"/>
  <c r="AJ86" i="35"/>
  <c r="AJ85" i="35"/>
  <c r="AJ84" i="35"/>
  <c r="AJ83" i="35"/>
  <c r="AJ82" i="35"/>
  <c r="AJ81" i="35"/>
  <c r="AJ80" i="35"/>
  <c r="AJ79" i="35"/>
  <c r="AJ78" i="35"/>
  <c r="AJ77" i="35"/>
  <c r="AJ76" i="35"/>
  <c r="AJ75" i="35"/>
  <c r="AJ74" i="35"/>
  <c r="AJ73" i="35"/>
  <c r="AJ72" i="35"/>
  <c r="AJ71" i="35"/>
  <c r="AJ70" i="35"/>
  <c r="AJ69" i="35"/>
  <c r="AJ68" i="35"/>
  <c r="AJ67" i="35"/>
  <c r="AJ66" i="35"/>
  <c r="AJ65" i="35"/>
  <c r="AJ64" i="35"/>
  <c r="AJ63" i="35"/>
  <c r="AJ62" i="35"/>
  <c r="AJ61" i="35"/>
  <c r="AJ60" i="35"/>
  <c r="AJ59" i="35"/>
  <c r="AJ58" i="35"/>
  <c r="AJ57" i="35"/>
  <c r="AJ56" i="35"/>
  <c r="AJ55" i="35"/>
  <c r="AJ54" i="35"/>
  <c r="AJ53" i="35"/>
  <c r="AJ52" i="35"/>
  <c r="AJ51" i="35"/>
  <c r="AJ50" i="35"/>
  <c r="AJ49" i="35"/>
  <c r="AJ48" i="35"/>
  <c r="AJ47" i="35"/>
  <c r="AJ46" i="35"/>
  <c r="AJ45" i="35"/>
  <c r="AJ44" i="35"/>
  <c r="AJ43" i="35"/>
  <c r="AJ42" i="35"/>
  <c r="AJ41" i="35"/>
  <c r="AJ40" i="35"/>
  <c r="AJ39" i="35"/>
  <c r="AJ38" i="35"/>
  <c r="AJ37" i="35"/>
  <c r="AJ36" i="35"/>
  <c r="AJ35" i="35"/>
  <c r="AJ34" i="35"/>
  <c r="AJ33" i="35"/>
  <c r="AJ32" i="35"/>
  <c r="AJ31" i="35"/>
  <c r="AJ30" i="35"/>
  <c r="AJ29" i="35"/>
  <c r="AJ28" i="35"/>
  <c r="AJ27" i="35"/>
  <c r="AJ26" i="35"/>
  <c r="AJ25" i="35"/>
  <c r="AJ24" i="35"/>
  <c r="AJ23" i="35"/>
  <c r="AJ22" i="35"/>
  <c r="AJ21" i="35"/>
  <c r="AJ20" i="35"/>
  <c r="AJ19" i="35"/>
  <c r="AJ18" i="35"/>
  <c r="AJ17" i="35"/>
  <c r="AJ16" i="35"/>
  <c r="AJ15" i="35"/>
  <c r="AJ14" i="35"/>
  <c r="AJ13" i="35"/>
  <c r="AJ12" i="35"/>
  <c r="AJ11" i="35"/>
  <c r="AJ10" i="35"/>
  <c r="AJ9" i="35"/>
  <c r="AJ8" i="35"/>
  <c r="AJ7" i="35"/>
  <c r="AJ6" i="35"/>
  <c r="AJ5" i="35"/>
  <c r="AR101" i="35"/>
  <c r="AR100" i="35"/>
  <c r="AR99" i="35"/>
  <c r="AR98" i="35"/>
  <c r="AR97" i="35"/>
  <c r="AR96" i="35"/>
  <c r="AR95" i="35"/>
  <c r="AR94" i="35"/>
  <c r="AR93" i="35"/>
  <c r="AR92" i="35"/>
  <c r="AR91" i="35"/>
  <c r="AR90" i="35"/>
  <c r="AR89" i="35"/>
  <c r="AR88" i="35"/>
  <c r="AR87" i="35"/>
  <c r="AR86" i="35"/>
  <c r="AR85" i="35"/>
  <c r="AR84" i="35"/>
  <c r="AR83" i="35"/>
  <c r="AR82" i="35"/>
  <c r="AR81" i="35"/>
  <c r="AR80" i="35"/>
  <c r="AR79" i="35"/>
  <c r="AR78" i="35"/>
  <c r="AR77" i="35"/>
  <c r="AR76" i="35"/>
  <c r="AR75" i="35"/>
  <c r="AR74" i="35"/>
  <c r="AR73" i="35"/>
  <c r="AR72" i="35"/>
  <c r="AR71" i="35"/>
  <c r="AR70" i="35"/>
  <c r="AR69" i="35"/>
  <c r="AR68" i="35"/>
  <c r="AR67" i="35"/>
  <c r="AR66" i="35"/>
  <c r="AR65" i="35"/>
  <c r="AR64" i="35"/>
  <c r="AR63" i="35"/>
  <c r="AR62" i="35"/>
  <c r="AR61" i="35"/>
  <c r="AR60" i="35"/>
  <c r="AR59" i="35"/>
  <c r="AR58" i="35"/>
  <c r="AR57" i="35"/>
  <c r="AR56" i="35"/>
  <c r="AR55" i="35"/>
  <c r="AR54" i="35"/>
  <c r="AR53" i="35"/>
  <c r="AR52" i="35"/>
  <c r="AR51" i="35"/>
  <c r="AR50" i="35"/>
  <c r="AR49" i="35"/>
  <c r="AR48" i="35"/>
  <c r="AR47" i="35"/>
  <c r="AR46" i="35"/>
  <c r="AR45" i="35"/>
  <c r="AR44" i="35"/>
  <c r="AR43" i="35"/>
  <c r="AR42" i="35"/>
  <c r="AR41" i="35"/>
  <c r="AR40" i="35"/>
  <c r="AR39" i="35"/>
  <c r="AR38" i="35"/>
  <c r="AR37" i="35"/>
  <c r="AR36" i="35"/>
  <c r="AR35" i="35"/>
  <c r="AR34" i="35"/>
  <c r="AR33" i="35"/>
  <c r="AR32" i="35"/>
  <c r="AR31" i="35"/>
  <c r="AR30" i="35"/>
  <c r="AR29" i="35"/>
  <c r="AR28" i="35"/>
  <c r="AR27" i="35"/>
  <c r="AR26" i="35"/>
  <c r="AR25" i="35"/>
  <c r="AR24" i="35"/>
  <c r="AR23" i="35"/>
  <c r="AR22" i="35"/>
  <c r="AR21" i="35"/>
  <c r="AR20" i="35"/>
  <c r="AR19" i="35"/>
  <c r="AR18" i="35"/>
  <c r="AR17" i="35"/>
  <c r="AR16" i="35"/>
  <c r="AR15" i="35"/>
  <c r="AR14" i="35"/>
  <c r="AR13" i="35"/>
  <c r="AR12" i="35"/>
  <c r="AR11" i="35"/>
  <c r="AR10" i="35"/>
  <c r="AR9" i="35"/>
  <c r="AR8" i="35"/>
  <c r="AR7" i="35"/>
  <c r="AR6" i="35"/>
  <c r="AR5" i="35"/>
  <c r="AR4" i="35"/>
  <c r="E78" i="58" l="1"/>
  <c r="F78" i="58"/>
  <c r="Q12" i="58"/>
  <c r="D52" i="58"/>
  <c r="C12" i="58"/>
  <c r="A10" i="58"/>
  <c r="S10" i="58"/>
  <c r="L12" i="58"/>
  <c r="C52" i="58"/>
  <c r="F52" i="58"/>
  <c r="D12" i="58"/>
  <c r="D40" i="58" s="1"/>
  <c r="L52" i="58"/>
  <c r="M52" i="58" s="1"/>
  <c r="E12" i="58"/>
  <c r="Q52" i="58"/>
  <c r="R52" i="58" s="1"/>
  <c r="E52" i="58"/>
  <c r="Q79" i="58"/>
  <c r="R79" i="58" s="1"/>
  <c r="D80" i="58"/>
  <c r="E74" i="58"/>
  <c r="L79" i="58"/>
  <c r="Q80" i="58"/>
  <c r="R80" i="58" s="1"/>
  <c r="F79" i="58"/>
  <c r="D78" i="58"/>
  <c r="M63" i="40"/>
  <c r="G80" i="58"/>
  <c r="K52" i="58"/>
  <c r="H52" i="58"/>
  <c r="G62" i="58"/>
  <c r="L74" i="58"/>
  <c r="G40" i="58"/>
  <c r="K40" i="58" s="1"/>
  <c r="H74" i="58"/>
  <c r="H21" i="40"/>
  <c r="H14" i="40"/>
  <c r="H19" i="40"/>
  <c r="S19" i="40" s="1"/>
  <c r="A19" i="40" s="1"/>
  <c r="H96" i="40"/>
  <c r="H22" i="40"/>
  <c r="S22" i="40" s="1"/>
  <c r="A22" i="40" s="1"/>
  <c r="H57" i="40"/>
  <c r="M59" i="40"/>
  <c r="H61" i="40"/>
  <c r="H101" i="40" s="1"/>
  <c r="M103" i="40"/>
  <c r="M100" i="40"/>
  <c r="H62" i="40"/>
  <c r="H98" i="40"/>
  <c r="H100" i="40"/>
  <c r="M54" i="40"/>
  <c r="H54" i="40"/>
  <c r="H59" i="40"/>
  <c r="M96" i="40"/>
  <c r="M98" i="40"/>
  <c r="H95" i="40"/>
  <c r="M61" i="40"/>
  <c r="H104" i="40"/>
  <c r="H23" i="40"/>
  <c r="S23" i="40" s="1"/>
  <c r="A23" i="40" s="1"/>
  <c r="H17" i="40"/>
  <c r="S17" i="40" s="1"/>
  <c r="A17" i="40" s="1"/>
  <c r="M57" i="40"/>
  <c r="M95" i="40"/>
  <c r="H63" i="40"/>
  <c r="M62" i="40"/>
  <c r="M104" i="40"/>
  <c r="M74" i="58"/>
  <c r="J40" i="58"/>
  <c r="L40" i="58"/>
  <c r="M40" i="58" s="1"/>
  <c r="M44" i="58"/>
  <c r="J52" i="58"/>
  <c r="C40" i="58"/>
  <c r="G39" i="58"/>
  <c r="J39" i="58" s="1"/>
  <c r="J75" i="58" s="1"/>
  <c r="F40" i="58"/>
  <c r="F76" i="58" s="1"/>
  <c r="G11" i="58"/>
  <c r="R11" i="58" s="1"/>
  <c r="D39" i="58"/>
  <c r="D75" i="58" s="1"/>
  <c r="F39" i="58"/>
  <c r="F75" i="58" s="1"/>
  <c r="Q40" i="58"/>
  <c r="Q76" i="58" s="1"/>
  <c r="R76" i="58" s="1"/>
  <c r="O74" i="58"/>
  <c r="L39" i="58"/>
  <c r="P39" i="58" s="1"/>
  <c r="N42" i="58"/>
  <c r="N66" i="58" s="1"/>
  <c r="Q75" i="58"/>
  <c r="R75" i="58" s="1"/>
  <c r="G12" i="58"/>
  <c r="R12" i="58" s="1"/>
  <c r="E39" i="58"/>
  <c r="E75" i="58" s="1"/>
  <c r="N62" i="58"/>
  <c r="C39" i="58"/>
  <c r="C75" i="58" s="1"/>
  <c r="P42" i="58"/>
  <c r="P66" i="58" s="1"/>
  <c r="O44" i="58"/>
  <c r="O68" i="58" s="1"/>
  <c r="E40" i="58"/>
  <c r="K74" i="58"/>
  <c r="N51" i="58"/>
  <c r="P74" i="58"/>
  <c r="P44" i="58"/>
  <c r="P80" i="58" s="1"/>
  <c r="I74" i="58"/>
  <c r="N43" i="58"/>
  <c r="N79" i="58" s="1"/>
  <c r="O42" i="58"/>
  <c r="O66" i="58" s="1"/>
  <c r="M80" i="58"/>
  <c r="M43" i="58"/>
  <c r="M79" i="58" s="1"/>
  <c r="O43" i="58"/>
  <c r="O67" i="58" s="1"/>
  <c r="P43" i="58"/>
  <c r="P79" i="58" s="1"/>
  <c r="O80" i="58"/>
  <c r="M42" i="58"/>
  <c r="M78" i="58" s="1"/>
  <c r="R43" i="58"/>
  <c r="H44" i="58"/>
  <c r="H80" i="58" s="1"/>
  <c r="K80" i="58"/>
  <c r="K43" i="58"/>
  <c r="K79" i="58" s="1"/>
  <c r="J44" i="58"/>
  <c r="J80" i="58" s="1"/>
  <c r="I44" i="58"/>
  <c r="I80" i="58" s="1"/>
  <c r="G79" i="58"/>
  <c r="G67" i="58"/>
  <c r="R44" i="58"/>
  <c r="H43" i="58"/>
  <c r="H79" i="58" s="1"/>
  <c r="H42" i="58"/>
  <c r="H78" i="58" s="1"/>
  <c r="J42" i="58"/>
  <c r="J78" i="58" s="1"/>
  <c r="K78" i="58"/>
  <c r="J43" i="58"/>
  <c r="J79" i="58" s="1"/>
  <c r="I42" i="58"/>
  <c r="I78" i="58" s="1"/>
  <c r="G78" i="58"/>
  <c r="I51" i="58"/>
  <c r="R51" i="58"/>
  <c r="Q78" i="58"/>
  <c r="R78" i="58" s="1"/>
  <c r="I79" i="58"/>
  <c r="O52" i="58"/>
  <c r="P51" i="58"/>
  <c r="O51" i="58"/>
  <c r="P52" i="58"/>
  <c r="N52" i="58"/>
  <c r="H51" i="58"/>
  <c r="I40" i="58"/>
  <c r="I76" i="58" s="1"/>
  <c r="G66" i="58"/>
  <c r="G68" i="58"/>
  <c r="N68" i="58"/>
  <c r="P62" i="58"/>
  <c r="O62" i="58"/>
  <c r="O40" i="58"/>
  <c r="N67" i="58"/>
  <c r="S21" i="40"/>
  <c r="A21" i="40" s="1"/>
  <c r="S14" i="40"/>
  <c r="A14" i="40" s="1"/>
  <c r="K76" i="58" l="1"/>
  <c r="C76" i="58"/>
  <c r="D76" i="58"/>
  <c r="E76" i="58"/>
  <c r="M76" i="58"/>
  <c r="A11" i="58"/>
  <c r="S11" i="58"/>
  <c r="A12" i="58"/>
  <c r="H40" i="58"/>
  <c r="H76" i="58" s="1"/>
  <c r="G76" i="58"/>
  <c r="J76" i="58"/>
  <c r="M39" i="58"/>
  <c r="M75" i="58" s="1"/>
  <c r="M99" i="40"/>
  <c r="H97" i="40"/>
  <c r="H94" i="40"/>
  <c r="M102" i="40"/>
  <c r="M94" i="40"/>
  <c r="H103" i="40"/>
  <c r="M97" i="40"/>
  <c r="M101" i="40"/>
  <c r="H99" i="40"/>
  <c r="H102" i="40"/>
  <c r="P78" i="58"/>
  <c r="H39" i="58"/>
  <c r="O78" i="58"/>
  <c r="R40" i="58"/>
  <c r="P68" i="58"/>
  <c r="I39" i="58"/>
  <c r="I75" i="58" s="1"/>
  <c r="L76" i="58"/>
  <c r="G75" i="58"/>
  <c r="K39" i="58"/>
  <c r="K75" i="58" s="1"/>
  <c r="N40" i="58"/>
  <c r="P75" i="58"/>
  <c r="P40" i="58"/>
  <c r="P76" i="58" s="1"/>
  <c r="O76" i="58"/>
  <c r="O39" i="58"/>
  <c r="O75" i="58" s="1"/>
  <c r="N39" i="58"/>
  <c r="N75" i="58" s="1"/>
  <c r="P67" i="58"/>
  <c r="L75" i="58"/>
  <c r="N78" i="58"/>
  <c r="O79" i="58"/>
  <c r="H75" i="58"/>
  <c r="N76" i="58"/>
  <c r="P63" i="58"/>
  <c r="G63" i="58"/>
  <c r="L66" i="58"/>
  <c r="L68" i="58"/>
  <c r="L62" i="58"/>
  <c r="L67" i="58"/>
  <c r="O63" i="58" l="1"/>
  <c r="N63" i="58"/>
  <c r="L63" i="58"/>
  <c r="Q66" i="58"/>
  <c r="Q68" i="58"/>
  <c r="Q67" i="58"/>
  <c r="Q62" i="58"/>
  <c r="Q55" i="33"/>
  <c r="P55" i="33"/>
  <c r="O55" i="33"/>
  <c r="N55" i="33"/>
  <c r="L55" i="33"/>
  <c r="K55" i="33"/>
  <c r="J55" i="33"/>
  <c r="I55" i="33"/>
  <c r="G55" i="33"/>
  <c r="F55" i="33"/>
  <c r="E55" i="33"/>
  <c r="D55" i="33"/>
  <c r="U3" i="34"/>
  <c r="Q63" i="58" l="1"/>
  <c r="E63" i="58"/>
  <c r="J63" i="58"/>
  <c r="K63" i="58"/>
  <c r="F63" i="58"/>
  <c r="M63" i="58"/>
  <c r="H63" i="58"/>
  <c r="C63" i="58"/>
  <c r="I63" i="58"/>
  <c r="D63" i="58"/>
  <c r="M67" i="58"/>
  <c r="K67" i="58"/>
  <c r="J67" i="58"/>
  <c r="E67" i="58"/>
  <c r="I67" i="58"/>
  <c r="D67" i="58"/>
  <c r="H67" i="58"/>
  <c r="C67" i="58"/>
  <c r="F67" i="58"/>
  <c r="R67" i="58"/>
  <c r="M62" i="58"/>
  <c r="I62" i="58"/>
  <c r="E62" i="58"/>
  <c r="H62" i="58"/>
  <c r="D62" i="58"/>
  <c r="K62" i="58"/>
  <c r="C62" i="58"/>
  <c r="J62" i="58"/>
  <c r="F62" i="58"/>
  <c r="M68" i="58"/>
  <c r="I68" i="58"/>
  <c r="E68" i="58"/>
  <c r="K68" i="58"/>
  <c r="C68" i="58"/>
  <c r="J68" i="58"/>
  <c r="H68" i="58"/>
  <c r="F68" i="58"/>
  <c r="D68" i="58"/>
  <c r="M66" i="58"/>
  <c r="I66" i="58"/>
  <c r="E66" i="58"/>
  <c r="H66" i="58"/>
  <c r="D66" i="58"/>
  <c r="K66" i="58"/>
  <c r="C66" i="58"/>
  <c r="J66" i="58"/>
  <c r="F66" i="58"/>
  <c r="R62" i="58"/>
  <c r="R68" i="58"/>
  <c r="R66" i="58"/>
  <c r="B34" i="12"/>
  <c r="B38" i="12"/>
  <c r="B42" i="12"/>
  <c r="M55" i="33"/>
  <c r="B36" i="12"/>
  <c r="B40" i="12"/>
  <c r="B5" i="35"/>
  <c r="A5" i="35" s="1"/>
  <c r="B4" i="35"/>
  <c r="A4" i="35" s="1"/>
  <c r="M4" i="40"/>
  <c r="B39" i="37"/>
  <c r="B38" i="37"/>
  <c r="B37" i="37"/>
  <c r="B36" i="37"/>
  <c r="B35" i="37"/>
  <c r="B34" i="37"/>
  <c r="B33" i="37"/>
  <c r="B32" i="37"/>
  <c r="B31" i="37"/>
  <c r="B30" i="37"/>
  <c r="B29" i="37"/>
  <c r="B27" i="37"/>
  <c r="B28" i="37" s="1"/>
  <c r="B20" i="37"/>
  <c r="B21" i="37" s="1"/>
  <c r="B22" i="37" s="1"/>
  <c r="B23" i="37" s="1"/>
  <c r="B24" i="37" s="1"/>
  <c r="B25" i="37" s="1"/>
  <c r="B26" i="37" s="1"/>
  <c r="B16" i="37"/>
  <c r="B17" i="37" s="1"/>
  <c r="B18" i="37" s="1"/>
  <c r="B19" i="37" s="1"/>
  <c r="B15" i="37"/>
  <c r="B14" i="37"/>
  <c r="B13" i="37"/>
  <c r="B12" i="37"/>
  <c r="B7" i="37"/>
  <c r="B8" i="37" s="1"/>
  <c r="B9" i="37" s="1"/>
  <c r="B10" i="37" s="1"/>
  <c r="B11" i="37" s="1"/>
  <c r="B4" i="34"/>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6" i="37"/>
  <c r="R63" i="58" l="1"/>
  <c r="Q7" i="40"/>
  <c r="P7" i="40"/>
  <c r="O7" i="40"/>
  <c r="L7" i="40"/>
  <c r="K7" i="40"/>
  <c r="J7" i="40"/>
  <c r="N7" i="40"/>
  <c r="G7" i="40"/>
  <c r="F7" i="40"/>
  <c r="E7" i="40"/>
  <c r="D7" i="40"/>
  <c r="I7" i="40"/>
  <c r="B29" i="12"/>
  <c r="AQ5" i="35"/>
  <c r="X53" i="33"/>
  <c r="X50" i="33"/>
  <c r="X54" i="33"/>
  <c r="X52" i="33"/>
  <c r="X48" i="33"/>
  <c r="X49" i="33"/>
  <c r="B27" i="12"/>
  <c r="B41" i="12"/>
  <c r="B43" i="12"/>
  <c r="B37" i="12"/>
  <c r="B39" i="12"/>
  <c r="B35" i="12"/>
  <c r="B44" i="12"/>
  <c r="B6" i="35"/>
  <c r="A6" i="35" s="1"/>
  <c r="B7" i="35"/>
  <c r="A7" i="35" s="1"/>
  <c r="N84" i="40" l="1"/>
  <c r="N79" i="40"/>
  <c r="N80" i="40"/>
  <c r="N77" i="40"/>
  <c r="N76" i="40"/>
  <c r="N75" i="40"/>
  <c r="N78" i="40"/>
  <c r="N60" i="40"/>
  <c r="N100" i="40" s="1"/>
  <c r="N81" i="40"/>
  <c r="N83" i="40"/>
  <c r="N63" i="40"/>
  <c r="N103" i="40" s="1"/>
  <c r="N74" i="40"/>
  <c r="N82" i="40"/>
  <c r="N55" i="40"/>
  <c r="N95" i="40" s="1"/>
  <c r="N56" i="40"/>
  <c r="N96" i="40" s="1"/>
  <c r="N59" i="40"/>
  <c r="N99" i="40" s="1"/>
  <c r="N62" i="40"/>
  <c r="N102" i="40" s="1"/>
  <c r="N57" i="40"/>
  <c r="N61" i="40"/>
  <c r="N101" i="40" s="1"/>
  <c r="E84" i="40"/>
  <c r="E75" i="40"/>
  <c r="E80" i="40"/>
  <c r="E78" i="40"/>
  <c r="E76" i="40"/>
  <c r="E55" i="40"/>
  <c r="E95" i="40" s="1"/>
  <c r="E82" i="40"/>
  <c r="E58" i="40"/>
  <c r="E98" i="40" s="1"/>
  <c r="E64" i="40"/>
  <c r="E104" i="40" s="1"/>
  <c r="E79" i="40"/>
  <c r="E56" i="40"/>
  <c r="E83" i="40"/>
  <c r="E77" i="40"/>
  <c r="E60" i="40"/>
  <c r="E81" i="40"/>
  <c r="E74" i="40"/>
  <c r="E57" i="40"/>
  <c r="E97" i="40" s="1"/>
  <c r="E54" i="40"/>
  <c r="E61" i="40"/>
  <c r="E101" i="40" s="1"/>
  <c r="E62" i="40"/>
  <c r="E102" i="40" s="1"/>
  <c r="E59" i="40"/>
  <c r="E99" i="40" s="1"/>
  <c r="E63" i="40"/>
  <c r="J84" i="40"/>
  <c r="J80" i="40"/>
  <c r="J76" i="40"/>
  <c r="J75" i="40"/>
  <c r="J81" i="40"/>
  <c r="J78" i="40"/>
  <c r="J57" i="40"/>
  <c r="J82" i="40"/>
  <c r="J56" i="40"/>
  <c r="J79" i="40"/>
  <c r="J83" i="40"/>
  <c r="J74" i="40"/>
  <c r="J55" i="40"/>
  <c r="J95" i="40" s="1"/>
  <c r="J60" i="40"/>
  <c r="J100" i="40" s="1"/>
  <c r="J77" i="40"/>
  <c r="J62" i="40"/>
  <c r="J102" i="40" s="1"/>
  <c r="J61" i="40"/>
  <c r="J101" i="40" s="1"/>
  <c r="J59" i="40"/>
  <c r="J99" i="40" s="1"/>
  <c r="J63" i="40"/>
  <c r="J103" i="40" s="1"/>
  <c r="P75" i="40"/>
  <c r="P78" i="40"/>
  <c r="P84" i="40"/>
  <c r="P76" i="40"/>
  <c r="P80" i="40"/>
  <c r="P79" i="40"/>
  <c r="P77" i="40"/>
  <c r="P55" i="40"/>
  <c r="P95" i="40" s="1"/>
  <c r="P58" i="40"/>
  <c r="P98" i="40" s="1"/>
  <c r="P83" i="40"/>
  <c r="P63" i="40"/>
  <c r="P103" i="40" s="1"/>
  <c r="P60" i="40"/>
  <c r="P100" i="40" s="1"/>
  <c r="P56" i="40"/>
  <c r="P96" i="40" s="1"/>
  <c r="P64" i="40"/>
  <c r="P104" i="40" s="1"/>
  <c r="P82" i="40"/>
  <c r="P74" i="40"/>
  <c r="P81" i="40"/>
  <c r="P57" i="40"/>
  <c r="P97" i="40" s="1"/>
  <c r="P62" i="40"/>
  <c r="P102" i="40" s="1"/>
  <c r="P54" i="40"/>
  <c r="P94" i="40" s="1"/>
  <c r="P61" i="40"/>
  <c r="P101" i="40" s="1"/>
  <c r="P59" i="40"/>
  <c r="P99" i="40" s="1"/>
  <c r="D80" i="40"/>
  <c r="D78" i="40"/>
  <c r="D76" i="40"/>
  <c r="D84" i="40"/>
  <c r="D75" i="40"/>
  <c r="D60" i="40"/>
  <c r="D100" i="40" s="1"/>
  <c r="D77" i="40"/>
  <c r="D56" i="40"/>
  <c r="D96" i="40" s="1"/>
  <c r="D55" i="40"/>
  <c r="D95" i="40" s="1"/>
  <c r="D74" i="40"/>
  <c r="D82" i="40"/>
  <c r="D81" i="40"/>
  <c r="D83" i="40"/>
  <c r="D79" i="40"/>
  <c r="D63" i="40"/>
  <c r="D61" i="40"/>
  <c r="D101" i="40" s="1"/>
  <c r="D62" i="40"/>
  <c r="D102" i="40" s="1"/>
  <c r="D59" i="40"/>
  <c r="D99" i="40" s="1"/>
  <c r="D57" i="40"/>
  <c r="D97" i="40" s="1"/>
  <c r="F84" i="40"/>
  <c r="F78" i="40"/>
  <c r="F76" i="40"/>
  <c r="F75" i="40"/>
  <c r="F80" i="40"/>
  <c r="F81" i="40"/>
  <c r="F83" i="40"/>
  <c r="F74" i="40"/>
  <c r="F60" i="40"/>
  <c r="F100" i="40" s="1"/>
  <c r="F64" i="40"/>
  <c r="F82" i="40"/>
  <c r="F79" i="40"/>
  <c r="F77" i="40"/>
  <c r="F55" i="40"/>
  <c r="F95" i="40" s="1"/>
  <c r="F58" i="40"/>
  <c r="F98" i="40" s="1"/>
  <c r="F56" i="40"/>
  <c r="F54" i="40"/>
  <c r="F59" i="40"/>
  <c r="F99" i="40" s="1"/>
  <c r="F61" i="40"/>
  <c r="F101" i="40" s="1"/>
  <c r="F63" i="40"/>
  <c r="F57" i="40"/>
  <c r="F97" i="40" s="1"/>
  <c r="F62" i="40"/>
  <c r="K80" i="40"/>
  <c r="K76" i="40"/>
  <c r="K84" i="40"/>
  <c r="K78" i="40"/>
  <c r="K75" i="40"/>
  <c r="K60" i="40"/>
  <c r="K55" i="40"/>
  <c r="K77" i="40"/>
  <c r="K61" i="40"/>
  <c r="K101" i="40" s="1"/>
  <c r="K83" i="40"/>
  <c r="K74" i="40"/>
  <c r="K56" i="40"/>
  <c r="K96" i="40" s="1"/>
  <c r="K57" i="40"/>
  <c r="K97" i="40" s="1"/>
  <c r="K81" i="40"/>
  <c r="K82" i="40"/>
  <c r="K79" i="40"/>
  <c r="K63" i="40"/>
  <c r="K103" i="40" s="1"/>
  <c r="K62" i="40"/>
  <c r="K59" i="40"/>
  <c r="K99" i="40" s="1"/>
  <c r="Q78" i="40"/>
  <c r="Q79" i="40"/>
  <c r="Q75" i="40"/>
  <c r="Q76" i="40"/>
  <c r="Q84" i="40"/>
  <c r="Q77" i="40"/>
  <c r="Q80" i="40"/>
  <c r="Q82" i="40"/>
  <c r="Q83" i="40"/>
  <c r="Q56" i="40"/>
  <c r="Q96" i="40" s="1"/>
  <c r="Q60" i="40"/>
  <c r="Q100" i="40" s="1"/>
  <c r="Q81" i="40"/>
  <c r="Q55" i="40"/>
  <c r="Q95" i="40" s="1"/>
  <c r="Q74" i="40"/>
  <c r="Q63" i="40"/>
  <c r="Q103" i="40" s="1"/>
  <c r="Q58" i="40"/>
  <c r="Q98" i="40" s="1"/>
  <c r="Q64" i="40"/>
  <c r="Q104" i="40" s="1"/>
  <c r="Q59" i="40"/>
  <c r="Q99" i="40" s="1"/>
  <c r="Q62" i="40"/>
  <c r="Q102" i="40" s="1"/>
  <c r="Q54" i="40"/>
  <c r="Q94" i="40" s="1"/>
  <c r="Q61" i="40"/>
  <c r="Q101" i="40" s="1"/>
  <c r="Q57" i="40"/>
  <c r="Q97" i="40" s="1"/>
  <c r="O78" i="40"/>
  <c r="O79" i="40"/>
  <c r="O77" i="40"/>
  <c r="O80" i="40"/>
  <c r="O76" i="40"/>
  <c r="O84" i="40"/>
  <c r="O75" i="40"/>
  <c r="O81" i="40"/>
  <c r="O82" i="40"/>
  <c r="O63" i="40"/>
  <c r="O103" i="40" s="1"/>
  <c r="O74" i="40"/>
  <c r="O58" i="40"/>
  <c r="O98" i="40" s="1"/>
  <c r="O55" i="40"/>
  <c r="O95" i="40" s="1"/>
  <c r="O83" i="40"/>
  <c r="O64" i="40"/>
  <c r="O104" i="40" s="1"/>
  <c r="O59" i="40"/>
  <c r="O99" i="40" s="1"/>
  <c r="O60" i="40"/>
  <c r="O100" i="40" s="1"/>
  <c r="O56" i="40"/>
  <c r="O96" i="40" s="1"/>
  <c r="O61" i="40"/>
  <c r="O101" i="40" s="1"/>
  <c r="O54" i="40"/>
  <c r="O94" i="40" s="1"/>
  <c r="O57" i="40"/>
  <c r="O97" i="40" s="1"/>
  <c r="O62" i="40"/>
  <c r="O102" i="40" s="1"/>
  <c r="I80" i="40"/>
  <c r="I78" i="40"/>
  <c r="I84" i="40"/>
  <c r="I76" i="40"/>
  <c r="I75" i="40"/>
  <c r="I56" i="40"/>
  <c r="I96" i="40" s="1"/>
  <c r="I79" i="40"/>
  <c r="I83" i="40"/>
  <c r="I58" i="40"/>
  <c r="I64" i="40"/>
  <c r="I104" i="40" s="1"/>
  <c r="I81" i="40"/>
  <c r="I82" i="40"/>
  <c r="I60" i="40"/>
  <c r="I100" i="40" s="1"/>
  <c r="I74" i="40"/>
  <c r="I55" i="40"/>
  <c r="I95" i="40" s="1"/>
  <c r="I77" i="40"/>
  <c r="I61" i="40"/>
  <c r="I101" i="40" s="1"/>
  <c r="I59" i="40"/>
  <c r="I99" i="40" s="1"/>
  <c r="I57" i="40"/>
  <c r="I63" i="40"/>
  <c r="I103" i="40" s="1"/>
  <c r="I62" i="40"/>
  <c r="I54" i="40"/>
  <c r="G80" i="40"/>
  <c r="G84" i="40"/>
  <c r="G75" i="40"/>
  <c r="G78" i="40"/>
  <c r="G76" i="40"/>
  <c r="G55" i="40"/>
  <c r="G95" i="40" s="1"/>
  <c r="G60" i="40"/>
  <c r="G100" i="40" s="1"/>
  <c r="G82" i="40"/>
  <c r="G56" i="40"/>
  <c r="G96" i="40" s="1"/>
  <c r="G74" i="40"/>
  <c r="G81" i="40"/>
  <c r="G77" i="40"/>
  <c r="G83" i="40"/>
  <c r="G58" i="40"/>
  <c r="G64" i="40"/>
  <c r="G79" i="40"/>
  <c r="G57" i="40"/>
  <c r="G59" i="40"/>
  <c r="G63" i="40"/>
  <c r="G103" i="40" s="1"/>
  <c r="G61" i="40"/>
  <c r="G101" i="40" s="1"/>
  <c r="G54" i="40"/>
  <c r="G62" i="40"/>
  <c r="L76" i="40"/>
  <c r="L80" i="40"/>
  <c r="L75" i="40"/>
  <c r="L78" i="40"/>
  <c r="L84" i="40"/>
  <c r="L82" i="40"/>
  <c r="L81" i="40"/>
  <c r="L56" i="40"/>
  <c r="L96" i="40" s="1"/>
  <c r="L74" i="40"/>
  <c r="L60" i="40"/>
  <c r="L100" i="40" s="1"/>
  <c r="L83" i="40"/>
  <c r="L79" i="40"/>
  <c r="L77" i="40"/>
  <c r="L55" i="40"/>
  <c r="L95" i="40" s="1"/>
  <c r="L57" i="40"/>
  <c r="L61" i="40"/>
  <c r="L101" i="40" s="1"/>
  <c r="L59" i="40"/>
  <c r="L62" i="40"/>
  <c r="L102" i="40" s="1"/>
  <c r="L63" i="40"/>
  <c r="L103" i="40" s="1"/>
  <c r="M71" i="40"/>
  <c r="O71" i="40" s="1"/>
  <c r="H71" i="40"/>
  <c r="J71" i="40" s="1"/>
  <c r="E71" i="40"/>
  <c r="D71" i="40"/>
  <c r="G71" i="40"/>
  <c r="G11" i="40"/>
  <c r="E11" i="40"/>
  <c r="F71" i="40"/>
  <c r="P71" i="40"/>
  <c r="K71" i="40"/>
  <c r="F11" i="40"/>
  <c r="D11" i="40"/>
  <c r="M70" i="40"/>
  <c r="N70" i="40" s="1"/>
  <c r="H70" i="40"/>
  <c r="I70" i="40" s="1"/>
  <c r="G70" i="40"/>
  <c r="D70" i="40"/>
  <c r="F70" i="40"/>
  <c r="E70" i="40"/>
  <c r="G10" i="40"/>
  <c r="D10" i="40"/>
  <c r="F10" i="40"/>
  <c r="E10" i="40"/>
  <c r="D72" i="40"/>
  <c r="F72" i="40"/>
  <c r="F12" i="40"/>
  <c r="E72" i="40"/>
  <c r="E12" i="40"/>
  <c r="D12" i="40"/>
  <c r="H72" i="40"/>
  <c r="J72" i="40" s="1"/>
  <c r="D52" i="40"/>
  <c r="G12" i="40"/>
  <c r="M72" i="40"/>
  <c r="P72" i="40" s="1"/>
  <c r="G72" i="40"/>
  <c r="G69" i="40"/>
  <c r="F69" i="40"/>
  <c r="M69" i="40"/>
  <c r="N69" i="40" s="1"/>
  <c r="H69" i="40"/>
  <c r="L69" i="40" s="1"/>
  <c r="E69" i="40"/>
  <c r="D69" i="40"/>
  <c r="G9" i="40"/>
  <c r="E9" i="40"/>
  <c r="F9" i="40"/>
  <c r="D9" i="40"/>
  <c r="D68" i="40"/>
  <c r="F68" i="40"/>
  <c r="E68" i="40"/>
  <c r="D8" i="40"/>
  <c r="D48" i="40" s="1"/>
  <c r="G68" i="40"/>
  <c r="M68" i="40"/>
  <c r="P68" i="40" s="1"/>
  <c r="H68" i="40"/>
  <c r="K68" i="40" s="1"/>
  <c r="G8" i="40"/>
  <c r="F8" i="40"/>
  <c r="Q68" i="40"/>
  <c r="L68" i="40"/>
  <c r="E8" i="40"/>
  <c r="D64" i="40"/>
  <c r="D104" i="40" s="1"/>
  <c r="D58" i="40"/>
  <c r="D54" i="40"/>
  <c r="J58" i="40"/>
  <c r="J98" i="40" s="1"/>
  <c r="J54" i="40"/>
  <c r="J94" i="40" s="1"/>
  <c r="J64" i="40"/>
  <c r="J104" i="40" s="1"/>
  <c r="K64" i="40"/>
  <c r="K104" i="40" s="1"/>
  <c r="K54" i="40"/>
  <c r="K94" i="40" s="1"/>
  <c r="K58" i="40"/>
  <c r="K98" i="40" s="1"/>
  <c r="N64" i="40"/>
  <c r="N104" i="40" s="1"/>
  <c r="N58" i="40"/>
  <c r="N98" i="40" s="1"/>
  <c r="N54" i="40"/>
  <c r="N94" i="40" s="1"/>
  <c r="L64" i="40"/>
  <c r="L104" i="40" s="1"/>
  <c r="L58" i="40"/>
  <c r="L98" i="40" s="1"/>
  <c r="L54" i="40"/>
  <c r="L94" i="40" s="1"/>
  <c r="R69" i="40"/>
  <c r="R68" i="40"/>
  <c r="R72" i="40"/>
  <c r="R70" i="40"/>
  <c r="R71" i="40"/>
  <c r="AQ4" i="35"/>
  <c r="T9" i="40"/>
  <c r="R9" i="40"/>
  <c r="M9" i="40"/>
  <c r="T11" i="40"/>
  <c r="R11" i="40"/>
  <c r="M11" i="40"/>
  <c r="R8" i="40"/>
  <c r="M8" i="40"/>
  <c r="T8" i="40"/>
  <c r="T12" i="40"/>
  <c r="M12" i="40"/>
  <c r="R12" i="40"/>
  <c r="T10" i="40"/>
  <c r="R10" i="40"/>
  <c r="M10" i="40"/>
  <c r="AQ6" i="35"/>
  <c r="B31" i="12"/>
  <c r="B28" i="12"/>
  <c r="B30" i="12"/>
  <c r="B8" i="35"/>
  <c r="A8" i="35" s="1"/>
  <c r="E103" i="40" l="1"/>
  <c r="I94" i="40"/>
  <c r="F94" i="40"/>
  <c r="F51" i="40"/>
  <c r="F91" i="40" s="1"/>
  <c r="J97" i="40"/>
  <c r="L99" i="40"/>
  <c r="G104" i="40"/>
  <c r="N97" i="40"/>
  <c r="L97" i="40"/>
  <c r="D94" i="40"/>
  <c r="I102" i="40"/>
  <c r="I98" i="40"/>
  <c r="F102" i="40"/>
  <c r="F104" i="40"/>
  <c r="D98" i="40"/>
  <c r="G102" i="40"/>
  <c r="G99" i="40"/>
  <c r="G98" i="40"/>
  <c r="K95" i="40"/>
  <c r="J96" i="40"/>
  <c r="E96" i="40"/>
  <c r="G94" i="40"/>
  <c r="G97" i="40"/>
  <c r="I97" i="40"/>
  <c r="K102" i="40"/>
  <c r="K100" i="40"/>
  <c r="F103" i="40"/>
  <c r="F96" i="40"/>
  <c r="D103" i="40"/>
  <c r="E94" i="40"/>
  <c r="E100" i="40"/>
  <c r="E49" i="40"/>
  <c r="E89" i="40" s="1"/>
  <c r="L71" i="40"/>
  <c r="K70" i="40"/>
  <c r="N68" i="40"/>
  <c r="H52" i="40"/>
  <c r="H92" i="40" s="1"/>
  <c r="Q72" i="40"/>
  <c r="O72" i="40"/>
  <c r="L72" i="40"/>
  <c r="F48" i="40"/>
  <c r="F88" i="40" s="1"/>
  <c r="O68" i="40"/>
  <c r="J70" i="40"/>
  <c r="G50" i="40"/>
  <c r="G90" i="40" s="1"/>
  <c r="I68" i="40"/>
  <c r="O69" i="40"/>
  <c r="Q70" i="40"/>
  <c r="G52" i="40"/>
  <c r="G92" i="40" s="1"/>
  <c r="O70" i="40"/>
  <c r="E51" i="40"/>
  <c r="E91" i="40" s="1"/>
  <c r="Q69" i="40"/>
  <c r="J68" i="40"/>
  <c r="H12" i="40"/>
  <c r="S12" i="40" s="1"/>
  <c r="A12" i="40" s="1"/>
  <c r="H8" i="40"/>
  <c r="F49" i="40"/>
  <c r="F89" i="40" s="1"/>
  <c r="J69" i="40"/>
  <c r="K69" i="40"/>
  <c r="I72" i="40"/>
  <c r="F52" i="40"/>
  <c r="F92" i="40" s="1"/>
  <c r="P70" i="40"/>
  <c r="L70" i="40"/>
  <c r="J52" i="40"/>
  <c r="J92" i="40" s="1"/>
  <c r="K52" i="40"/>
  <c r="I52" i="40"/>
  <c r="L52" i="40"/>
  <c r="D88" i="40"/>
  <c r="G48" i="40"/>
  <c r="G88" i="40" s="1"/>
  <c r="H48" i="40"/>
  <c r="M49" i="40"/>
  <c r="G49" i="40"/>
  <c r="G89" i="40" s="1"/>
  <c r="D92" i="40"/>
  <c r="E52" i="40"/>
  <c r="E92" i="40" s="1"/>
  <c r="G51" i="40"/>
  <c r="G91" i="40" s="1"/>
  <c r="M51" i="40"/>
  <c r="E48" i="40"/>
  <c r="E88" i="40" s="1"/>
  <c r="M48" i="40"/>
  <c r="D49" i="40"/>
  <c r="D89" i="40" s="1"/>
  <c r="P69" i="40"/>
  <c r="M52" i="40"/>
  <c r="K72" i="40"/>
  <c r="E50" i="40"/>
  <c r="E90" i="40" s="1"/>
  <c r="D50" i="40"/>
  <c r="D90" i="40" s="1"/>
  <c r="D51" i="40"/>
  <c r="D91" i="40" s="1"/>
  <c r="F50" i="40"/>
  <c r="F90" i="40" s="1"/>
  <c r="M50" i="40"/>
  <c r="H10" i="40"/>
  <c r="S10" i="40" s="1"/>
  <c r="A10" i="40" s="1"/>
  <c r="H11" i="40"/>
  <c r="S11" i="40" s="1"/>
  <c r="A11" i="40" s="1"/>
  <c r="H9" i="40"/>
  <c r="H49" i="40"/>
  <c r="I69" i="40"/>
  <c r="N72" i="40"/>
  <c r="H50" i="40"/>
  <c r="H51" i="40"/>
  <c r="I71" i="40"/>
  <c r="N71" i="40"/>
  <c r="Q71" i="40"/>
  <c r="H120" i="40"/>
  <c r="H123" i="40"/>
  <c r="H119" i="40"/>
  <c r="H122" i="40"/>
  <c r="H117" i="40"/>
  <c r="H116" i="40"/>
  <c r="S82" i="40"/>
  <c r="S76" i="40"/>
  <c r="S84" i="40"/>
  <c r="S77" i="40"/>
  <c r="S9" i="40"/>
  <c r="A9" i="40" s="1"/>
  <c r="S8" i="40"/>
  <c r="A8" i="40" s="1"/>
  <c r="B9" i="35"/>
  <c r="A9" i="35" s="1"/>
  <c r="L92" i="40" l="1"/>
  <c r="I92" i="40"/>
  <c r="M92" i="40"/>
  <c r="O52" i="40"/>
  <c r="O92" i="40" s="1"/>
  <c r="P52" i="40"/>
  <c r="P92" i="40" s="1"/>
  <c r="N52" i="40"/>
  <c r="N92" i="40" s="1"/>
  <c r="Q52" i="40"/>
  <c r="Q92" i="40" s="1"/>
  <c r="K92" i="40"/>
  <c r="H91" i="40"/>
  <c r="J51" i="40"/>
  <c r="J91" i="40" s="1"/>
  <c r="K51" i="40"/>
  <c r="K91" i="40" s="1"/>
  <c r="L51" i="40"/>
  <c r="L91" i="40" s="1"/>
  <c r="I51" i="40"/>
  <c r="I91" i="40" s="1"/>
  <c r="H89" i="40"/>
  <c r="L49" i="40"/>
  <c r="L89" i="40" s="1"/>
  <c r="K49" i="40"/>
  <c r="K89" i="40" s="1"/>
  <c r="I49" i="40"/>
  <c r="I89" i="40" s="1"/>
  <c r="J49" i="40"/>
  <c r="J89" i="40" s="1"/>
  <c r="M91" i="40"/>
  <c r="Q51" i="40"/>
  <c r="Q91" i="40" s="1"/>
  <c r="O51" i="40"/>
  <c r="O91" i="40" s="1"/>
  <c r="N51" i="40"/>
  <c r="N91" i="40" s="1"/>
  <c r="P51" i="40"/>
  <c r="P91" i="40" s="1"/>
  <c r="M88" i="40"/>
  <c r="O48" i="40"/>
  <c r="O88" i="40" s="1"/>
  <c r="P48" i="40"/>
  <c r="P88" i="40" s="1"/>
  <c r="Q48" i="40"/>
  <c r="Q88" i="40" s="1"/>
  <c r="N48" i="40"/>
  <c r="N88" i="40" s="1"/>
  <c r="H88" i="40"/>
  <c r="J48" i="40"/>
  <c r="J88" i="40" s="1"/>
  <c r="K48" i="40"/>
  <c r="K88" i="40" s="1"/>
  <c r="I48" i="40"/>
  <c r="I88" i="40" s="1"/>
  <c r="L48" i="40"/>
  <c r="L88" i="40" s="1"/>
  <c r="H90" i="40"/>
  <c r="L50" i="40"/>
  <c r="L90" i="40" s="1"/>
  <c r="K50" i="40"/>
  <c r="K90" i="40" s="1"/>
  <c r="J50" i="40"/>
  <c r="J90" i="40" s="1"/>
  <c r="I50" i="40"/>
  <c r="I90" i="40" s="1"/>
  <c r="M90" i="40"/>
  <c r="P50" i="40"/>
  <c r="P90" i="40" s="1"/>
  <c r="Q50" i="40"/>
  <c r="Q90" i="40" s="1"/>
  <c r="N50" i="40"/>
  <c r="N90" i="40" s="1"/>
  <c r="O50" i="40"/>
  <c r="O90" i="40" s="1"/>
  <c r="M89" i="40"/>
  <c r="O49" i="40"/>
  <c r="O89" i="40" s="1"/>
  <c r="P49" i="40"/>
  <c r="P89" i="40" s="1"/>
  <c r="N49" i="40"/>
  <c r="N89" i="40" s="1"/>
  <c r="Q49" i="40"/>
  <c r="Q89" i="40" s="1"/>
  <c r="M121" i="40"/>
  <c r="H121" i="40"/>
  <c r="H115" i="40"/>
  <c r="S81" i="40"/>
  <c r="S83" i="40"/>
  <c r="S80" i="40"/>
  <c r="S75" i="40"/>
  <c r="S79" i="40"/>
  <c r="B10" i="35"/>
  <c r="A10" i="35" s="1"/>
  <c r="AK4" i="34"/>
  <c r="AK3" i="34"/>
  <c r="AD200" i="34"/>
  <c r="AD199" i="34"/>
  <c r="AD198" i="34"/>
  <c r="AD197" i="34"/>
  <c r="AD196" i="34"/>
  <c r="AD195" i="34"/>
  <c r="AD194" i="34"/>
  <c r="AD193" i="34"/>
  <c r="AD192" i="34"/>
  <c r="AD191" i="34"/>
  <c r="AD190" i="34"/>
  <c r="AD189" i="34"/>
  <c r="AD188" i="34"/>
  <c r="AD187" i="34"/>
  <c r="AD186" i="34"/>
  <c r="AD185" i="34"/>
  <c r="AD184" i="34"/>
  <c r="AD183" i="34"/>
  <c r="AD182" i="34"/>
  <c r="AD181" i="34"/>
  <c r="AD180" i="34"/>
  <c r="AD179" i="34"/>
  <c r="AD178" i="34"/>
  <c r="AD177" i="34"/>
  <c r="AD176" i="34"/>
  <c r="AD175" i="34"/>
  <c r="AD174" i="34"/>
  <c r="AD173" i="34"/>
  <c r="AD172" i="34"/>
  <c r="AD171" i="34"/>
  <c r="AD170" i="34"/>
  <c r="AD169" i="34"/>
  <c r="AD168" i="34"/>
  <c r="AD167" i="34"/>
  <c r="AD166" i="34"/>
  <c r="AD165" i="34"/>
  <c r="AD164" i="34"/>
  <c r="AD163" i="34"/>
  <c r="AD162" i="34"/>
  <c r="AD161" i="34"/>
  <c r="AD160" i="34"/>
  <c r="AD159" i="34"/>
  <c r="AD158" i="34"/>
  <c r="AD157" i="34"/>
  <c r="AD156" i="34"/>
  <c r="AD155" i="34"/>
  <c r="AD154" i="34"/>
  <c r="AD153" i="34"/>
  <c r="AD152" i="34"/>
  <c r="AD151" i="34"/>
  <c r="AD150" i="34"/>
  <c r="AD149" i="34"/>
  <c r="AD148" i="34"/>
  <c r="AD147" i="34"/>
  <c r="AD146" i="34"/>
  <c r="AD145" i="34"/>
  <c r="AD144" i="34"/>
  <c r="AD143" i="34"/>
  <c r="AD142" i="34"/>
  <c r="AD141" i="34"/>
  <c r="AD140" i="34"/>
  <c r="AD139" i="34"/>
  <c r="AD138" i="34"/>
  <c r="AD137" i="34"/>
  <c r="AD136" i="34"/>
  <c r="AD135" i="34"/>
  <c r="AD134" i="34"/>
  <c r="AD133" i="34"/>
  <c r="AD132" i="34"/>
  <c r="AD131" i="34"/>
  <c r="AD130" i="34"/>
  <c r="AD129" i="34"/>
  <c r="AD128" i="34"/>
  <c r="AD127" i="34"/>
  <c r="AD126" i="34"/>
  <c r="AD125" i="34"/>
  <c r="AD124" i="34"/>
  <c r="AD123" i="34"/>
  <c r="AD122" i="34"/>
  <c r="AD121" i="34"/>
  <c r="AD120" i="34"/>
  <c r="AD119" i="34"/>
  <c r="AD118" i="34"/>
  <c r="AD117" i="34"/>
  <c r="AD116" i="34"/>
  <c r="AD115" i="34"/>
  <c r="AD114" i="34"/>
  <c r="AD113" i="34"/>
  <c r="AD112" i="34"/>
  <c r="AD111" i="34"/>
  <c r="AD110" i="34"/>
  <c r="AD109" i="34"/>
  <c r="AD108" i="34"/>
  <c r="AD107" i="34"/>
  <c r="AD106" i="34"/>
  <c r="AD105" i="34"/>
  <c r="AD104" i="34"/>
  <c r="AD103" i="34"/>
  <c r="AD102" i="34"/>
  <c r="AD101" i="34"/>
  <c r="AD100" i="34"/>
  <c r="AD99" i="34"/>
  <c r="AD98" i="34"/>
  <c r="AD97" i="34"/>
  <c r="AD96" i="34"/>
  <c r="AD95" i="34"/>
  <c r="AD94" i="34"/>
  <c r="AD93" i="34"/>
  <c r="AD92" i="34"/>
  <c r="AD91" i="34"/>
  <c r="AD90" i="34"/>
  <c r="AD89" i="34"/>
  <c r="AD88" i="34"/>
  <c r="AD87" i="34"/>
  <c r="AD86" i="34"/>
  <c r="AD85" i="34"/>
  <c r="AD84" i="34"/>
  <c r="AD83" i="34"/>
  <c r="AD82" i="34"/>
  <c r="AD81" i="34"/>
  <c r="AD80" i="34"/>
  <c r="AD79" i="34"/>
  <c r="AD78" i="34"/>
  <c r="AD77" i="34"/>
  <c r="AD76" i="34"/>
  <c r="AD75" i="34"/>
  <c r="AD74" i="34"/>
  <c r="AD73" i="34"/>
  <c r="AD72" i="34"/>
  <c r="AD71" i="34"/>
  <c r="AD70" i="34"/>
  <c r="AD69" i="34"/>
  <c r="AD68" i="34"/>
  <c r="AD67" i="34"/>
  <c r="AD66" i="34"/>
  <c r="AD65" i="34"/>
  <c r="AD64" i="34"/>
  <c r="AD63" i="34"/>
  <c r="AD62" i="34"/>
  <c r="AD61" i="34"/>
  <c r="AD60" i="34"/>
  <c r="AD59" i="34"/>
  <c r="AD58" i="34"/>
  <c r="AD57" i="34"/>
  <c r="AD56" i="34"/>
  <c r="AD55" i="34"/>
  <c r="AD54" i="34"/>
  <c r="AD53" i="34"/>
  <c r="AD52" i="34"/>
  <c r="AD51" i="34"/>
  <c r="AD50" i="34"/>
  <c r="AD49" i="34"/>
  <c r="AD48" i="34"/>
  <c r="AD47" i="34"/>
  <c r="AD46" i="34"/>
  <c r="AD45" i="34"/>
  <c r="AD44" i="34"/>
  <c r="AD43" i="34"/>
  <c r="AD42" i="34"/>
  <c r="AD41" i="34"/>
  <c r="AD40" i="34"/>
  <c r="AD39" i="34"/>
  <c r="AD38" i="34"/>
  <c r="AD37" i="34"/>
  <c r="AD36" i="34"/>
  <c r="AD35" i="34"/>
  <c r="AD34" i="34"/>
  <c r="AD33" i="34"/>
  <c r="AD32" i="34"/>
  <c r="AD31" i="34"/>
  <c r="AD30" i="34"/>
  <c r="AD29" i="34"/>
  <c r="AD28" i="34"/>
  <c r="AD27" i="34"/>
  <c r="AD26" i="34"/>
  <c r="AD25" i="34"/>
  <c r="AD24" i="34"/>
  <c r="AD23" i="34"/>
  <c r="AD22" i="34"/>
  <c r="AD21" i="34"/>
  <c r="AD20" i="34"/>
  <c r="AD19" i="34"/>
  <c r="AD18" i="34"/>
  <c r="AD17" i="34"/>
  <c r="AD16" i="34"/>
  <c r="AD15" i="34"/>
  <c r="AD14" i="34"/>
  <c r="AD13" i="34"/>
  <c r="AD12" i="34"/>
  <c r="AD11" i="34"/>
  <c r="AD10" i="34"/>
  <c r="AD9" i="34"/>
  <c r="AD8" i="34"/>
  <c r="AD7" i="34"/>
  <c r="AD6" i="34"/>
  <c r="AD5" i="34"/>
  <c r="AD4" i="34"/>
  <c r="AD3" i="34"/>
  <c r="AG36" i="34" s="1"/>
  <c r="M3" i="34"/>
  <c r="AA3" i="34"/>
  <c r="AP101" i="35"/>
  <c r="AO101" i="35"/>
  <c r="AP100" i="35"/>
  <c r="AO100" i="35"/>
  <c r="AP99" i="35"/>
  <c r="AO99" i="35"/>
  <c r="AP98" i="35"/>
  <c r="AO98" i="35"/>
  <c r="AP97" i="35"/>
  <c r="AO97" i="35"/>
  <c r="AP96" i="35"/>
  <c r="AO96" i="35"/>
  <c r="AP95" i="35"/>
  <c r="AO95" i="35"/>
  <c r="AP94" i="35"/>
  <c r="AO94" i="35"/>
  <c r="AP93" i="35"/>
  <c r="AO93" i="35"/>
  <c r="AP92" i="35"/>
  <c r="AO92" i="35"/>
  <c r="AP91" i="35"/>
  <c r="AO91" i="35"/>
  <c r="AP90" i="35"/>
  <c r="AO90" i="35"/>
  <c r="AP89" i="35"/>
  <c r="AO89" i="35"/>
  <c r="AP88" i="35"/>
  <c r="AO88" i="35"/>
  <c r="AP87" i="35"/>
  <c r="AO87" i="35"/>
  <c r="AP86" i="35"/>
  <c r="AO86" i="35"/>
  <c r="AP85" i="35"/>
  <c r="AO85" i="35"/>
  <c r="AP84" i="35"/>
  <c r="AO84" i="35"/>
  <c r="AP83" i="35"/>
  <c r="AO83" i="35"/>
  <c r="AP82" i="35"/>
  <c r="AO82" i="35"/>
  <c r="AP81" i="35"/>
  <c r="AO81" i="35"/>
  <c r="AP80" i="35"/>
  <c r="AO80" i="35"/>
  <c r="AP79" i="35"/>
  <c r="AO79" i="35"/>
  <c r="AP78" i="35"/>
  <c r="AO78" i="35"/>
  <c r="AP77" i="35"/>
  <c r="AO77" i="35"/>
  <c r="AP76" i="35"/>
  <c r="AO76" i="35"/>
  <c r="AP75" i="35"/>
  <c r="AO75" i="35"/>
  <c r="AP74" i="35"/>
  <c r="AO74" i="35"/>
  <c r="AP73" i="35"/>
  <c r="AO73" i="35"/>
  <c r="AP72" i="35"/>
  <c r="AO72" i="35"/>
  <c r="AP71" i="35"/>
  <c r="AO71" i="35"/>
  <c r="AP70" i="35"/>
  <c r="AO70" i="35"/>
  <c r="AP69" i="35"/>
  <c r="AO69" i="35"/>
  <c r="AP68" i="35"/>
  <c r="AO68" i="35"/>
  <c r="AP67" i="35"/>
  <c r="AO67" i="35"/>
  <c r="AP66" i="35"/>
  <c r="AO66" i="35"/>
  <c r="AP65" i="35"/>
  <c r="AO65" i="35"/>
  <c r="AP64" i="35"/>
  <c r="AO64" i="35"/>
  <c r="AP63" i="35"/>
  <c r="AO63" i="35"/>
  <c r="AP62" i="35"/>
  <c r="AO62" i="35"/>
  <c r="AP61" i="35"/>
  <c r="AO61" i="35"/>
  <c r="AP60" i="35"/>
  <c r="AO60" i="35"/>
  <c r="AP59" i="35"/>
  <c r="AO59" i="35"/>
  <c r="AP58" i="35"/>
  <c r="AO58" i="35"/>
  <c r="AP57" i="35"/>
  <c r="AO57" i="35"/>
  <c r="AP56" i="35"/>
  <c r="AO56" i="35"/>
  <c r="AP55" i="35"/>
  <c r="AO55" i="35"/>
  <c r="AP54" i="35"/>
  <c r="AO54" i="35"/>
  <c r="AP53" i="35"/>
  <c r="AO53" i="35"/>
  <c r="AP52" i="35"/>
  <c r="AO52" i="35"/>
  <c r="AP51" i="35"/>
  <c r="AO51" i="35"/>
  <c r="AP50" i="35"/>
  <c r="AO50" i="35"/>
  <c r="AP49" i="35"/>
  <c r="AO49" i="35"/>
  <c r="AP48" i="35"/>
  <c r="AO48" i="35"/>
  <c r="AP47" i="35"/>
  <c r="AO47" i="35"/>
  <c r="AP46" i="35"/>
  <c r="AO46" i="35"/>
  <c r="AP45" i="35"/>
  <c r="AO45" i="35"/>
  <c r="AP44" i="35"/>
  <c r="AO44" i="35"/>
  <c r="AP43" i="35"/>
  <c r="AO43" i="35"/>
  <c r="AP42" i="35"/>
  <c r="AO42" i="35"/>
  <c r="AP41" i="35"/>
  <c r="AO41" i="35"/>
  <c r="AP40" i="35"/>
  <c r="AO40" i="35"/>
  <c r="AP39" i="35"/>
  <c r="AO39" i="35"/>
  <c r="AP38" i="35"/>
  <c r="AO38" i="35"/>
  <c r="AP37" i="35"/>
  <c r="AO37" i="35"/>
  <c r="AP36" i="35"/>
  <c r="AO36" i="35"/>
  <c r="AP35" i="35"/>
  <c r="AO35" i="35"/>
  <c r="AP34" i="35"/>
  <c r="AO34" i="35"/>
  <c r="AP33" i="35"/>
  <c r="AO33" i="35"/>
  <c r="AP32" i="35"/>
  <c r="AO32" i="35"/>
  <c r="AP31" i="35"/>
  <c r="AO31" i="35"/>
  <c r="AP30" i="35"/>
  <c r="AO30" i="35"/>
  <c r="AP29" i="35"/>
  <c r="AO29" i="35"/>
  <c r="AP28" i="35"/>
  <c r="AO28" i="35"/>
  <c r="AP27" i="35"/>
  <c r="AO27" i="35"/>
  <c r="AP26" i="35"/>
  <c r="AO26" i="35"/>
  <c r="AP25" i="35"/>
  <c r="AO25" i="35"/>
  <c r="AP24" i="35"/>
  <c r="AO24" i="35"/>
  <c r="AP23" i="35"/>
  <c r="AO23" i="35"/>
  <c r="AO22" i="35"/>
  <c r="AP21" i="35"/>
  <c r="AO21" i="35"/>
  <c r="AP20" i="35"/>
  <c r="AO20" i="35"/>
  <c r="AP19" i="35"/>
  <c r="AO19" i="35"/>
  <c r="AP18" i="35"/>
  <c r="AO18" i="35"/>
  <c r="AP17" i="35"/>
  <c r="AO17" i="35"/>
  <c r="AP16" i="35"/>
  <c r="AO16" i="35"/>
  <c r="AP15" i="35"/>
  <c r="AO15" i="35"/>
  <c r="AP14" i="35"/>
  <c r="AO14" i="35"/>
  <c r="AP13" i="35"/>
  <c r="AO13" i="35"/>
  <c r="AP12" i="35"/>
  <c r="AO12" i="35"/>
  <c r="AP11" i="35"/>
  <c r="AO11" i="35"/>
  <c r="AP10" i="35"/>
  <c r="AO10" i="35"/>
  <c r="AP9" i="35"/>
  <c r="AO9" i="35"/>
  <c r="AP8" i="35"/>
  <c r="AO8" i="35"/>
  <c r="AP7" i="35"/>
  <c r="AO7" i="35"/>
  <c r="AP6" i="35"/>
  <c r="AO6" i="35"/>
  <c r="AP5" i="35"/>
  <c r="AO5" i="35"/>
  <c r="AP4" i="35"/>
  <c r="AO4" i="35"/>
  <c r="AJ4" i="35"/>
  <c r="K34" i="28"/>
  <c r="K33" i="28"/>
  <c r="K32" i="28"/>
  <c r="K31" i="28"/>
  <c r="K30" i="28"/>
  <c r="K29" i="28"/>
  <c r="K28" i="28"/>
  <c r="K27" i="28"/>
  <c r="K26" i="28"/>
  <c r="K25" i="28"/>
  <c r="K24" i="28"/>
  <c r="K23" i="28"/>
  <c r="K22" i="28"/>
  <c r="K21" i="28"/>
  <c r="K20" i="28"/>
  <c r="K19" i="28"/>
  <c r="K18" i="28"/>
  <c r="K17" i="28"/>
  <c r="K16" i="28"/>
  <c r="K15" i="28"/>
  <c r="K14" i="28"/>
  <c r="K13" i="28"/>
  <c r="K12" i="28"/>
  <c r="K11" i="28"/>
  <c r="K10" i="28"/>
  <c r="K9" i="28"/>
  <c r="K8" i="28"/>
  <c r="K7" i="28"/>
  <c r="K6" i="28"/>
  <c r="K5" i="28"/>
  <c r="A5" i="28"/>
  <c r="C31" i="12"/>
  <c r="D31" i="12" s="1"/>
  <c r="C30" i="12"/>
  <c r="D30" i="12" s="1"/>
  <c r="C29" i="12"/>
  <c r="D29" i="12" s="1"/>
  <c r="C28" i="12"/>
  <c r="D28" i="12" s="1"/>
  <c r="C40" i="12"/>
  <c r="D40" i="12" s="1"/>
  <c r="C39" i="12"/>
  <c r="D39" i="12" s="1"/>
  <c r="C38" i="12"/>
  <c r="D38" i="12" s="1"/>
  <c r="C37" i="12"/>
  <c r="D37" i="12" s="1"/>
  <c r="C36" i="12"/>
  <c r="D36" i="12" s="1"/>
  <c r="C35" i="12"/>
  <c r="D35" i="12" s="1"/>
  <c r="C27" i="12"/>
  <c r="D27" i="12" s="1"/>
  <c r="C34" i="12"/>
  <c r="D34" i="12" s="1"/>
  <c r="M119" i="40" l="1"/>
  <c r="M124" i="40"/>
  <c r="M120" i="40"/>
  <c r="M122" i="40"/>
  <c r="M116" i="40"/>
  <c r="M117" i="40"/>
  <c r="M123" i="40"/>
  <c r="K35" i="28"/>
  <c r="B11" i="35"/>
  <c r="A11" i="35" s="1"/>
  <c r="N3" i="34"/>
  <c r="AK5" i="34"/>
  <c r="E39" i="28"/>
  <c r="AG19" i="34"/>
  <c r="AG27" i="34"/>
  <c r="AG3" i="34"/>
  <c r="AG35" i="34"/>
  <c r="AG11" i="34"/>
  <c r="AG9" i="34"/>
  <c r="AG17" i="34"/>
  <c r="AG25" i="34"/>
  <c r="AG33" i="34"/>
  <c r="AG7" i="34"/>
  <c r="AG15" i="34"/>
  <c r="AG23" i="34"/>
  <c r="AG31" i="34"/>
  <c r="AG5" i="34"/>
  <c r="AG13" i="34"/>
  <c r="AG21" i="34"/>
  <c r="AG29" i="34"/>
  <c r="AF121" i="34"/>
  <c r="AF129" i="34"/>
  <c r="AG4" i="34"/>
  <c r="AG6" i="34"/>
  <c r="AG8" i="34"/>
  <c r="AG10" i="34"/>
  <c r="AG12" i="34"/>
  <c r="AG14" i="34"/>
  <c r="AG16" i="34"/>
  <c r="AG18" i="34"/>
  <c r="AG20" i="34"/>
  <c r="AG22" i="34"/>
  <c r="AG24" i="34"/>
  <c r="AG26" i="34"/>
  <c r="AG28" i="34"/>
  <c r="AG30" i="34"/>
  <c r="AG32" i="34"/>
  <c r="AG34" i="34"/>
  <c r="AG200" i="34"/>
  <c r="AG199" i="34"/>
  <c r="AG198" i="34"/>
  <c r="AG197" i="34"/>
  <c r="AG196" i="34"/>
  <c r="AG195" i="34"/>
  <c r="AG194" i="34"/>
  <c r="AG193" i="34"/>
  <c r="AG192" i="34"/>
  <c r="AG191" i="34"/>
  <c r="AG190" i="34"/>
  <c r="AG189" i="34"/>
  <c r="AG188" i="34"/>
  <c r="AG187" i="34"/>
  <c r="AG186" i="34"/>
  <c r="AG185" i="34"/>
  <c r="AG184" i="34"/>
  <c r="AG183" i="34"/>
  <c r="AG182" i="34"/>
  <c r="AG181" i="34"/>
  <c r="AG180" i="34"/>
  <c r="AG179" i="34"/>
  <c r="AG178" i="34"/>
  <c r="AG177" i="34"/>
  <c r="AG176" i="34"/>
  <c r="AG175" i="34"/>
  <c r="AG174" i="34"/>
  <c r="AG173" i="34"/>
  <c r="AG172" i="34"/>
  <c r="AG171" i="34"/>
  <c r="AG170" i="34"/>
  <c r="AG169" i="34"/>
  <c r="AG168" i="34"/>
  <c r="AG167" i="34"/>
  <c r="AG166" i="34"/>
  <c r="AG165" i="34"/>
  <c r="AG164" i="34"/>
  <c r="AG163" i="34"/>
  <c r="AG162" i="34"/>
  <c r="AG161" i="34"/>
  <c r="AG160" i="34"/>
  <c r="AG159" i="34"/>
  <c r="AG158" i="34"/>
  <c r="AG157" i="34"/>
  <c r="AG156" i="34"/>
  <c r="AG155" i="34"/>
  <c r="AG154" i="34"/>
  <c r="AG153" i="34"/>
  <c r="AG152" i="34"/>
  <c r="AG151" i="34"/>
  <c r="AG150" i="34"/>
  <c r="AG149" i="34"/>
  <c r="AG148" i="34"/>
  <c r="AG147" i="34"/>
  <c r="AG146" i="34"/>
  <c r="AG145" i="34"/>
  <c r="AG144" i="34"/>
  <c r="AG143" i="34"/>
  <c r="AG142" i="34"/>
  <c r="AG141" i="34"/>
  <c r="AG140" i="34"/>
  <c r="AG139" i="34"/>
  <c r="AG138" i="34"/>
  <c r="AG137" i="34"/>
  <c r="AG136" i="34"/>
  <c r="AG135" i="34"/>
  <c r="AG134" i="34"/>
  <c r="AG133" i="34"/>
  <c r="AG132" i="34"/>
  <c r="AG131" i="34"/>
  <c r="AG130" i="34"/>
  <c r="AG129" i="34"/>
  <c r="AG128" i="34"/>
  <c r="AG127" i="34"/>
  <c r="AG126" i="34"/>
  <c r="AG125" i="34"/>
  <c r="AG124" i="34"/>
  <c r="AG123" i="34"/>
  <c r="AG122" i="34"/>
  <c r="AG121" i="34"/>
  <c r="AG120" i="34"/>
  <c r="AG119" i="34"/>
  <c r="AG118" i="34"/>
  <c r="AG117" i="34"/>
  <c r="AG116" i="34"/>
  <c r="AF200" i="34"/>
  <c r="AF199" i="34"/>
  <c r="AF198" i="34"/>
  <c r="AF197" i="34"/>
  <c r="AF196" i="34"/>
  <c r="AF195" i="34"/>
  <c r="AF194" i="34"/>
  <c r="AF193" i="34"/>
  <c r="AF192" i="34"/>
  <c r="AF191" i="34"/>
  <c r="AF190" i="34"/>
  <c r="AF189" i="34"/>
  <c r="AF188" i="34"/>
  <c r="AF187" i="34"/>
  <c r="AF186" i="34"/>
  <c r="AF185" i="34"/>
  <c r="AF184" i="34"/>
  <c r="AF183" i="34"/>
  <c r="AF182" i="34"/>
  <c r="AF181" i="34"/>
  <c r="AF180" i="34"/>
  <c r="AF179" i="34"/>
  <c r="AF178" i="34"/>
  <c r="AF177" i="34"/>
  <c r="AF176" i="34"/>
  <c r="AF175" i="34"/>
  <c r="AF174" i="34"/>
  <c r="AF173" i="34"/>
  <c r="AF172" i="34"/>
  <c r="AF171" i="34"/>
  <c r="AF170" i="34"/>
  <c r="AF169" i="34"/>
  <c r="AF168" i="34"/>
  <c r="AF167" i="34"/>
  <c r="AF166" i="34"/>
  <c r="AF165" i="34"/>
  <c r="AF164" i="34"/>
  <c r="AF163" i="34"/>
  <c r="AF162" i="34"/>
  <c r="AF161" i="34"/>
  <c r="AF160" i="34"/>
  <c r="AF159" i="34"/>
  <c r="AF158" i="34"/>
  <c r="AF157" i="34"/>
  <c r="AF156" i="34"/>
  <c r="AF155" i="34"/>
  <c r="AF154" i="34"/>
  <c r="AF153" i="34"/>
  <c r="AF152" i="34"/>
  <c r="AF151" i="34"/>
  <c r="AF150" i="34"/>
  <c r="AF149" i="34"/>
  <c r="AF148" i="34"/>
  <c r="AF147" i="34"/>
  <c r="AF146" i="34"/>
  <c r="AF145" i="34"/>
  <c r="AF144" i="34"/>
  <c r="AF143" i="34"/>
  <c r="AF142" i="34"/>
  <c r="AF141" i="34"/>
  <c r="AF140" i="34"/>
  <c r="AF139" i="34"/>
  <c r="AF138" i="34"/>
  <c r="AF137" i="34"/>
  <c r="AF136" i="34"/>
  <c r="AF135" i="34"/>
  <c r="AF134" i="34"/>
  <c r="AF133" i="34"/>
  <c r="AF132" i="34"/>
  <c r="AF131" i="34"/>
  <c r="AF130" i="34"/>
  <c r="AE200" i="34"/>
  <c r="AE199" i="34"/>
  <c r="AE198" i="34"/>
  <c r="AE197" i="34"/>
  <c r="AE196" i="34"/>
  <c r="AE195" i="34"/>
  <c r="AE194" i="34"/>
  <c r="AE193" i="34"/>
  <c r="AE192" i="34"/>
  <c r="AE191" i="34"/>
  <c r="AE190" i="34"/>
  <c r="AE189" i="34"/>
  <c r="AE188" i="34"/>
  <c r="AE187" i="34"/>
  <c r="AE186" i="34"/>
  <c r="AE185" i="34"/>
  <c r="AE184" i="34"/>
  <c r="AE183" i="34"/>
  <c r="AE182" i="34"/>
  <c r="AE181" i="34"/>
  <c r="AE180" i="34"/>
  <c r="AE179" i="34"/>
  <c r="AE178" i="34"/>
  <c r="AE177" i="34"/>
  <c r="AE176" i="34"/>
  <c r="AE175" i="34"/>
  <c r="AE174" i="34"/>
  <c r="AE173" i="34"/>
  <c r="AE172" i="34"/>
  <c r="AE171" i="34"/>
  <c r="AE170" i="34"/>
  <c r="AE169" i="34"/>
  <c r="AE168" i="34"/>
  <c r="AE167" i="34"/>
  <c r="AE166" i="34"/>
  <c r="AE165" i="34"/>
  <c r="AE164" i="34"/>
  <c r="AE163" i="34"/>
  <c r="AE162" i="34"/>
  <c r="AE161" i="34"/>
  <c r="AE160" i="34"/>
  <c r="AE159" i="34"/>
  <c r="AE158" i="34"/>
  <c r="AE157" i="34"/>
  <c r="AE156" i="34"/>
  <c r="AE155" i="34"/>
  <c r="AE154" i="34"/>
  <c r="AE153" i="34"/>
  <c r="AE152" i="34"/>
  <c r="AE151" i="34"/>
  <c r="AE150" i="34"/>
  <c r="AE149" i="34"/>
  <c r="AE148" i="34"/>
  <c r="AE147" i="34"/>
  <c r="AE146" i="34"/>
  <c r="AE145" i="34"/>
  <c r="AE144" i="34"/>
  <c r="AE143" i="34"/>
  <c r="AE142" i="34"/>
  <c r="AE141" i="34"/>
  <c r="AE140" i="34"/>
  <c r="AE139" i="34"/>
  <c r="AE138" i="34"/>
  <c r="AE137" i="34"/>
  <c r="AE136" i="34"/>
  <c r="AE135" i="34"/>
  <c r="AE134" i="34"/>
  <c r="AE133" i="34"/>
  <c r="AE132" i="34"/>
  <c r="AE131" i="34"/>
  <c r="AE130" i="34"/>
  <c r="AE129" i="34"/>
  <c r="AE128" i="34"/>
  <c r="AE127" i="34"/>
  <c r="AE126" i="34"/>
  <c r="AE125" i="34"/>
  <c r="AE124" i="34"/>
  <c r="AE123" i="34"/>
  <c r="AE122" i="34"/>
  <c r="AE121" i="34"/>
  <c r="AE120" i="34"/>
  <c r="AE119" i="34"/>
  <c r="AE118" i="34"/>
  <c r="AE117" i="34"/>
  <c r="AE116" i="34"/>
  <c r="AF115" i="34"/>
  <c r="AF114" i="34"/>
  <c r="AF113" i="34"/>
  <c r="AF112" i="34"/>
  <c r="AF111" i="34"/>
  <c r="AF110" i="34"/>
  <c r="AF109" i="34"/>
  <c r="AF108" i="34"/>
  <c r="AF107" i="34"/>
  <c r="AF106" i="34"/>
  <c r="AF105" i="34"/>
  <c r="AF104" i="34"/>
  <c r="AF103" i="34"/>
  <c r="AF102" i="34"/>
  <c r="AF101" i="34"/>
  <c r="AF100" i="34"/>
  <c r="AF99" i="34"/>
  <c r="AF98" i="34"/>
  <c r="AF97" i="34"/>
  <c r="AF96" i="34"/>
  <c r="AF95" i="34"/>
  <c r="AF94" i="34"/>
  <c r="AF93" i="34"/>
  <c r="AF92" i="34"/>
  <c r="AF91" i="34"/>
  <c r="AF90" i="34"/>
  <c r="AF89" i="34"/>
  <c r="AF88" i="34"/>
  <c r="AF87" i="34"/>
  <c r="AF86" i="34"/>
  <c r="AF85" i="34"/>
  <c r="AF84" i="34"/>
  <c r="AF83" i="34"/>
  <c r="AF82" i="34"/>
  <c r="AF81" i="34"/>
  <c r="AF80" i="34"/>
  <c r="AF79" i="34"/>
  <c r="AF78" i="34"/>
  <c r="AF77" i="34"/>
  <c r="AF76" i="34"/>
  <c r="AF75" i="34"/>
  <c r="AF74" i="34"/>
  <c r="AF73" i="34"/>
  <c r="AF72" i="34"/>
  <c r="AF71" i="34"/>
  <c r="AF70" i="34"/>
  <c r="AF69" i="34"/>
  <c r="AF68" i="34"/>
  <c r="AF67" i="34"/>
  <c r="AF66" i="34"/>
  <c r="AF65" i="34"/>
  <c r="AF64" i="34"/>
  <c r="AF63" i="34"/>
  <c r="AF62" i="34"/>
  <c r="AF61" i="34"/>
  <c r="AF60" i="34"/>
  <c r="AF59" i="34"/>
  <c r="AF58" i="34"/>
  <c r="AF57" i="34"/>
  <c r="AF56" i="34"/>
  <c r="AF55" i="34"/>
  <c r="AF54" i="34"/>
  <c r="AF53" i="34"/>
  <c r="AF52" i="34"/>
  <c r="AF51" i="34"/>
  <c r="AF50" i="34"/>
  <c r="AF49" i="34"/>
  <c r="AF48" i="34"/>
  <c r="AF47" i="34"/>
  <c r="AF46" i="34"/>
  <c r="AF45" i="34"/>
  <c r="AF44" i="34"/>
  <c r="AF43" i="34"/>
  <c r="AF42" i="34"/>
  <c r="AF41" i="34"/>
  <c r="AF40" i="34"/>
  <c r="AF39" i="34"/>
  <c r="AF38" i="34"/>
  <c r="AF37" i="34"/>
  <c r="AF128" i="34"/>
  <c r="AF126" i="34"/>
  <c r="AF124" i="34"/>
  <c r="AF122" i="34"/>
  <c r="AF120" i="34"/>
  <c r="AF118" i="34"/>
  <c r="AF116" i="34"/>
  <c r="AE115" i="34"/>
  <c r="AE114" i="34"/>
  <c r="AE113" i="34"/>
  <c r="AE112" i="34"/>
  <c r="AE111" i="34"/>
  <c r="AE110" i="34"/>
  <c r="AE109" i="34"/>
  <c r="AE108" i="34"/>
  <c r="AE107" i="34"/>
  <c r="AE106" i="34"/>
  <c r="AE105" i="34"/>
  <c r="AE104" i="34"/>
  <c r="AE103" i="34"/>
  <c r="AE102" i="34"/>
  <c r="AE101" i="34"/>
  <c r="AE100" i="34"/>
  <c r="AE99" i="34"/>
  <c r="AE98" i="34"/>
  <c r="AE97" i="34"/>
  <c r="AE96" i="34"/>
  <c r="AE95" i="34"/>
  <c r="AE94" i="34"/>
  <c r="AE93" i="34"/>
  <c r="AE92" i="34"/>
  <c r="AE91" i="34"/>
  <c r="AE90" i="34"/>
  <c r="AE89" i="34"/>
  <c r="AE88" i="34"/>
  <c r="AE87" i="34"/>
  <c r="AE86" i="34"/>
  <c r="AE85" i="34"/>
  <c r="AE84" i="34"/>
  <c r="AE83" i="34"/>
  <c r="AE82" i="34"/>
  <c r="AE81" i="34"/>
  <c r="AE80" i="34"/>
  <c r="AE79" i="34"/>
  <c r="AE78" i="34"/>
  <c r="AE77" i="34"/>
  <c r="AE76" i="34"/>
  <c r="AE75" i="34"/>
  <c r="AE74" i="34"/>
  <c r="AE73" i="34"/>
  <c r="AE72" i="34"/>
  <c r="AE71" i="34"/>
  <c r="AE70" i="34"/>
  <c r="AE69" i="34"/>
  <c r="AE68" i="34"/>
  <c r="AE67" i="34"/>
  <c r="AE66" i="34"/>
  <c r="AE65" i="34"/>
  <c r="AE64" i="34"/>
  <c r="AE63" i="34"/>
  <c r="AE62" i="34"/>
  <c r="AE61" i="34"/>
  <c r="AE60" i="34"/>
  <c r="AE59" i="34"/>
  <c r="AE58" i="34"/>
  <c r="AE57" i="34"/>
  <c r="AE56" i="34"/>
  <c r="AE55" i="34"/>
  <c r="AE54" i="34"/>
  <c r="AE53" i="34"/>
  <c r="AE52" i="34"/>
  <c r="AE51" i="34"/>
  <c r="AE50" i="34"/>
  <c r="AE49" i="34"/>
  <c r="AE48" i="34"/>
  <c r="AE47" i="34"/>
  <c r="AE46" i="34"/>
  <c r="AE45" i="34"/>
  <c r="AE44" i="34"/>
  <c r="AE43" i="34"/>
  <c r="AE42" i="34"/>
  <c r="AE41" i="34"/>
  <c r="AE40" i="34"/>
  <c r="AE39" i="34"/>
  <c r="AE38" i="34"/>
  <c r="AG38" i="34"/>
  <c r="AG40" i="34"/>
  <c r="AG42" i="34"/>
  <c r="AG44" i="34"/>
  <c r="AG46" i="34"/>
  <c r="AG48" i="34"/>
  <c r="AG50" i="34"/>
  <c r="AG52" i="34"/>
  <c r="AG54" i="34"/>
  <c r="AG56" i="34"/>
  <c r="AG58" i="34"/>
  <c r="AG60" i="34"/>
  <c r="AG62" i="34"/>
  <c r="AG64" i="34"/>
  <c r="AG66" i="34"/>
  <c r="AG68" i="34"/>
  <c r="AG70" i="34"/>
  <c r="AG72" i="34"/>
  <c r="AG74" i="34"/>
  <c r="AG76" i="34"/>
  <c r="AG78" i="34"/>
  <c r="AG80" i="34"/>
  <c r="AG82" i="34"/>
  <c r="AG84" i="34"/>
  <c r="AG86" i="34"/>
  <c r="AG88" i="34"/>
  <c r="AG90" i="34"/>
  <c r="AG92" i="34"/>
  <c r="AG94" i="34"/>
  <c r="AG96" i="34"/>
  <c r="AG98" i="34"/>
  <c r="AG100" i="34"/>
  <c r="AG102" i="34"/>
  <c r="AG104" i="34"/>
  <c r="AG106" i="34"/>
  <c r="AG108" i="34"/>
  <c r="AG110" i="34"/>
  <c r="AG112" i="34"/>
  <c r="AG114" i="34"/>
  <c r="AF119" i="34"/>
  <c r="AF127" i="34"/>
  <c r="AE3" i="34"/>
  <c r="AE4" i="34"/>
  <c r="AE5" i="34"/>
  <c r="AE6" i="34"/>
  <c r="AE7" i="34"/>
  <c r="AE8" i="34"/>
  <c r="AE9" i="34"/>
  <c r="AE10" i="34"/>
  <c r="AE11" i="34"/>
  <c r="AE12" i="34"/>
  <c r="AE13" i="34"/>
  <c r="AE14" i="34"/>
  <c r="AE15" i="34"/>
  <c r="AE16" i="34"/>
  <c r="AE17" i="34"/>
  <c r="AE18" i="34"/>
  <c r="AE19" i="34"/>
  <c r="AE20" i="34"/>
  <c r="AE21" i="34"/>
  <c r="AE22" i="34"/>
  <c r="AE23" i="34"/>
  <c r="AE24" i="34"/>
  <c r="AE25" i="34"/>
  <c r="AE26" i="34"/>
  <c r="AE27" i="34"/>
  <c r="AE28" i="34"/>
  <c r="AE29" i="34"/>
  <c r="AE30" i="34"/>
  <c r="AE31" i="34"/>
  <c r="AE32" i="34"/>
  <c r="AE33" i="34"/>
  <c r="AE34" i="34"/>
  <c r="AE35" i="34"/>
  <c r="AE36" i="34"/>
  <c r="AE37" i="34"/>
  <c r="AF117" i="34"/>
  <c r="AF125" i="34"/>
  <c r="AF3" i="34"/>
  <c r="AB3" i="34" s="1"/>
  <c r="AF4" i="34"/>
  <c r="AB4" i="34" s="1"/>
  <c r="AF5" i="34"/>
  <c r="AF6" i="34"/>
  <c r="AF7" i="34"/>
  <c r="AF8" i="34"/>
  <c r="AF9" i="34"/>
  <c r="AF10" i="34"/>
  <c r="AF11" i="34"/>
  <c r="AF12" i="34"/>
  <c r="AF13" i="34"/>
  <c r="AF14" i="34"/>
  <c r="AF15" i="34"/>
  <c r="AF16" i="34"/>
  <c r="AF17" i="34"/>
  <c r="AF18" i="34"/>
  <c r="AF19" i="34"/>
  <c r="AF20" i="34"/>
  <c r="AF21" i="34"/>
  <c r="AF22" i="34"/>
  <c r="AF23" i="34"/>
  <c r="AF24" i="34"/>
  <c r="AF25" i="34"/>
  <c r="AF26" i="34"/>
  <c r="AF27" i="34"/>
  <c r="AF28" i="34"/>
  <c r="AF29" i="34"/>
  <c r="AF30" i="34"/>
  <c r="AF31" i="34"/>
  <c r="AF32" i="34"/>
  <c r="AF33" i="34"/>
  <c r="AF34" i="34"/>
  <c r="AF35" i="34"/>
  <c r="AF36" i="34"/>
  <c r="AG37" i="34"/>
  <c r="AG39" i="34"/>
  <c r="AG41" i="34"/>
  <c r="AG43" i="34"/>
  <c r="AG45" i="34"/>
  <c r="AG47" i="34"/>
  <c r="AG49" i="34"/>
  <c r="AG51" i="34"/>
  <c r="AG53" i="34"/>
  <c r="AG55" i="34"/>
  <c r="AG57" i="34"/>
  <c r="AG59" i="34"/>
  <c r="AG61" i="34"/>
  <c r="AG63" i="34"/>
  <c r="AG65" i="34"/>
  <c r="AG67" i="34"/>
  <c r="AG69" i="34"/>
  <c r="AG71" i="34"/>
  <c r="AG73" i="34"/>
  <c r="AG75" i="34"/>
  <c r="AG77" i="34"/>
  <c r="AG79" i="34"/>
  <c r="AG81" i="34"/>
  <c r="AG83" i="34"/>
  <c r="AG85" i="34"/>
  <c r="AG87" i="34"/>
  <c r="AG89" i="34"/>
  <c r="AG91" i="34"/>
  <c r="AG93" i="34"/>
  <c r="AG95" i="34"/>
  <c r="AG97" i="34"/>
  <c r="AG99" i="34"/>
  <c r="AG101" i="34"/>
  <c r="AG103" i="34"/>
  <c r="AG105" i="34"/>
  <c r="AG107" i="34"/>
  <c r="AG109" i="34"/>
  <c r="AG111" i="34"/>
  <c r="AG113" i="34"/>
  <c r="AG115" i="34"/>
  <c r="AF123" i="34"/>
  <c r="V3" i="34"/>
  <c r="D41" i="33"/>
  <c r="R59" i="40" l="1"/>
  <c r="R64" i="40"/>
  <c r="R104" i="40" s="1"/>
  <c r="M115" i="40"/>
  <c r="R55" i="40"/>
  <c r="R95" i="40" s="1"/>
  <c r="R61" i="40"/>
  <c r="AL3" i="34"/>
  <c r="B12" i="35"/>
  <c r="A12" i="35" s="1"/>
  <c r="O3" i="34"/>
  <c r="R55" i="33"/>
  <c r="AL4" i="34"/>
  <c r="G292" i="38"/>
  <c r="A292" i="38"/>
  <c r="H292" i="38" s="1"/>
  <c r="G291" i="38"/>
  <c r="A291" i="38"/>
  <c r="H291" i="38" s="1"/>
  <c r="G290" i="38"/>
  <c r="A290" i="38"/>
  <c r="H290" i="38" s="1"/>
  <c r="G289" i="38"/>
  <c r="A289" i="38"/>
  <c r="H289" i="38" s="1"/>
  <c r="G288" i="38"/>
  <c r="A288" i="38"/>
  <c r="H288" i="38" s="1"/>
  <c r="G287" i="38"/>
  <c r="A287" i="38"/>
  <c r="H287" i="38" s="1"/>
  <c r="G286" i="38"/>
  <c r="A286" i="38"/>
  <c r="H286" i="38" s="1"/>
  <c r="G285" i="38"/>
  <c r="A285" i="38"/>
  <c r="H285" i="38" s="1"/>
  <c r="G284" i="38"/>
  <c r="A284" i="38"/>
  <c r="H284" i="38" s="1"/>
  <c r="G283" i="38"/>
  <c r="A283" i="38"/>
  <c r="H283" i="38" s="1"/>
  <c r="G282" i="38"/>
  <c r="A282" i="38"/>
  <c r="H282" i="38" s="1"/>
  <c r="G281" i="38"/>
  <c r="A281" i="38"/>
  <c r="H281" i="38" s="1"/>
  <c r="G280" i="38"/>
  <c r="A280" i="38"/>
  <c r="H280" i="38" s="1"/>
  <c r="G279" i="38"/>
  <c r="A279" i="38"/>
  <c r="H279" i="38" s="1"/>
  <c r="G278" i="38"/>
  <c r="A278" i="38"/>
  <c r="H278" i="38" s="1"/>
  <c r="G277" i="38"/>
  <c r="A277" i="38"/>
  <c r="H277" i="38" s="1"/>
  <c r="G276" i="38"/>
  <c r="A276" i="38"/>
  <c r="H276" i="38" s="1"/>
  <c r="G275" i="38"/>
  <c r="A275" i="38"/>
  <c r="H275" i="38" s="1"/>
  <c r="G274" i="38"/>
  <c r="A274" i="38"/>
  <c r="H274" i="38" s="1"/>
  <c r="G273" i="38"/>
  <c r="A273" i="38"/>
  <c r="H273" i="38" s="1"/>
  <c r="G272" i="38"/>
  <c r="A272" i="38"/>
  <c r="H272" i="38" s="1"/>
  <c r="G271" i="38"/>
  <c r="A271" i="38"/>
  <c r="H271" i="38" s="1"/>
  <c r="G270" i="38"/>
  <c r="A270" i="38"/>
  <c r="H270" i="38" s="1"/>
  <c r="G269" i="38"/>
  <c r="A269" i="38"/>
  <c r="H269" i="38" s="1"/>
  <c r="G268" i="38"/>
  <c r="A268" i="38"/>
  <c r="H268" i="38" s="1"/>
  <c r="G267" i="38"/>
  <c r="A267" i="38"/>
  <c r="H267" i="38" s="1"/>
  <c r="G266" i="38"/>
  <c r="A266" i="38"/>
  <c r="H266" i="38" s="1"/>
  <c r="G265" i="38"/>
  <c r="A265" i="38"/>
  <c r="H265" i="38" s="1"/>
  <c r="G264" i="38"/>
  <c r="A264" i="38"/>
  <c r="H264" i="38" s="1"/>
  <c r="G263" i="38"/>
  <c r="A263" i="38"/>
  <c r="H263" i="38" s="1"/>
  <c r="G262" i="38"/>
  <c r="A262" i="38"/>
  <c r="H262" i="38" s="1"/>
  <c r="G261" i="38"/>
  <c r="A261" i="38"/>
  <c r="H261" i="38" s="1"/>
  <c r="G260" i="38"/>
  <c r="A260" i="38"/>
  <c r="H260" i="38" s="1"/>
  <c r="G259" i="38"/>
  <c r="A259" i="38"/>
  <c r="H259" i="38" s="1"/>
  <c r="G258" i="38"/>
  <c r="A258" i="38"/>
  <c r="H258" i="38" s="1"/>
  <c r="G257" i="38"/>
  <c r="A257" i="38"/>
  <c r="H257" i="38" s="1"/>
  <c r="G256" i="38"/>
  <c r="A256" i="38"/>
  <c r="H256" i="38" s="1"/>
  <c r="H255" i="38"/>
  <c r="G255" i="38"/>
  <c r="A255" i="38"/>
  <c r="G254" i="38"/>
  <c r="A254" i="38"/>
  <c r="H254" i="38" s="1"/>
  <c r="G253" i="38"/>
  <c r="A253" i="38"/>
  <c r="H253" i="38" s="1"/>
  <c r="G252" i="38"/>
  <c r="A252" i="38"/>
  <c r="H252" i="38" s="1"/>
  <c r="G251" i="38"/>
  <c r="A251" i="38"/>
  <c r="H251" i="38" s="1"/>
  <c r="G250" i="38"/>
  <c r="A250" i="38"/>
  <c r="H250" i="38" s="1"/>
  <c r="G249" i="38"/>
  <c r="A249" i="38"/>
  <c r="H249" i="38" s="1"/>
  <c r="G248" i="38"/>
  <c r="A248" i="38"/>
  <c r="H248" i="38" s="1"/>
  <c r="G247" i="38"/>
  <c r="A247" i="38"/>
  <c r="H247" i="38" s="1"/>
  <c r="G246" i="38"/>
  <c r="A246" i="38"/>
  <c r="H246" i="38" s="1"/>
  <c r="G245" i="38"/>
  <c r="A245" i="38"/>
  <c r="H245" i="38" s="1"/>
  <c r="G244" i="38"/>
  <c r="A244" i="38"/>
  <c r="H244" i="38" s="1"/>
  <c r="G243" i="38"/>
  <c r="A243" i="38"/>
  <c r="H243" i="38" s="1"/>
  <c r="G242" i="38"/>
  <c r="A242" i="38"/>
  <c r="H242" i="38" s="1"/>
  <c r="G241" i="38"/>
  <c r="A241" i="38"/>
  <c r="H241" i="38" s="1"/>
  <c r="G240" i="38"/>
  <c r="A240" i="38"/>
  <c r="H240" i="38" s="1"/>
  <c r="D15" i="12" l="1"/>
  <c r="S12" i="58" s="1"/>
  <c r="B14" i="12"/>
  <c r="R101" i="40"/>
  <c r="R121" i="40" s="1"/>
  <c r="R99" i="40"/>
  <c r="R119" i="40" s="1"/>
  <c r="S59" i="40"/>
  <c r="S61" i="40"/>
  <c r="B18" i="12"/>
  <c r="R124" i="40"/>
  <c r="S64" i="40"/>
  <c r="S55" i="40"/>
  <c r="R115" i="40"/>
  <c r="R56" i="40"/>
  <c r="R96" i="40" s="1"/>
  <c r="R57" i="40"/>
  <c r="R97" i="40" s="1"/>
  <c r="R62" i="40"/>
  <c r="R102" i="40" s="1"/>
  <c r="R63" i="40"/>
  <c r="R60" i="40"/>
  <c r="R100" i="40" s="1"/>
  <c r="AJ9" i="34"/>
  <c r="AK9" i="34" s="1"/>
  <c r="AM3" i="34"/>
  <c r="B19" i="12"/>
  <c r="B13" i="12"/>
  <c r="B17" i="12"/>
  <c r="B13" i="35"/>
  <c r="A13" i="35" s="1"/>
  <c r="AL5" i="34"/>
  <c r="AM4" i="34"/>
  <c r="B15" i="12" l="1"/>
  <c r="R103" i="40"/>
  <c r="R123" i="40" s="1"/>
  <c r="O121" i="40"/>
  <c r="H124" i="40"/>
  <c r="Q124" i="40"/>
  <c r="P124" i="40"/>
  <c r="K119" i="40"/>
  <c r="N119" i="40"/>
  <c r="L119" i="40"/>
  <c r="Q119" i="40"/>
  <c r="O119" i="40"/>
  <c r="P119" i="40"/>
  <c r="N124" i="40"/>
  <c r="O124" i="40"/>
  <c r="S63" i="40"/>
  <c r="Q121" i="40"/>
  <c r="N121" i="40"/>
  <c r="P121" i="40"/>
  <c r="S95" i="40"/>
  <c r="S60" i="40"/>
  <c r="R120" i="40"/>
  <c r="S56" i="40"/>
  <c r="R116" i="40"/>
  <c r="S62" i="40"/>
  <c r="R122" i="40"/>
  <c r="S57" i="40"/>
  <c r="R117" i="40"/>
  <c r="G115" i="40"/>
  <c r="D115" i="40"/>
  <c r="J115" i="40"/>
  <c r="O115" i="40"/>
  <c r="P115" i="40"/>
  <c r="L115" i="40"/>
  <c r="F115" i="40"/>
  <c r="E115" i="40"/>
  <c r="I115" i="40"/>
  <c r="N115" i="40"/>
  <c r="Q115" i="40"/>
  <c r="K115" i="40"/>
  <c r="N120" i="40"/>
  <c r="S99" i="40"/>
  <c r="K121" i="40"/>
  <c r="L121" i="40"/>
  <c r="M114" i="40"/>
  <c r="B14" i="35"/>
  <c r="A14" i="35" s="1"/>
  <c r="D10" i="47"/>
  <c r="AM5" i="34"/>
  <c r="O116" i="40" l="1"/>
  <c r="N116" i="40"/>
  <c r="N117" i="40"/>
  <c r="Q117" i="40"/>
  <c r="Q116" i="40"/>
  <c r="O123" i="40"/>
  <c r="O122" i="40"/>
  <c r="P122" i="40"/>
  <c r="Q122" i="40"/>
  <c r="N123" i="40"/>
  <c r="Q123" i="40"/>
  <c r="P123" i="40"/>
  <c r="P117" i="40"/>
  <c r="P116" i="40"/>
  <c r="O117" i="40"/>
  <c r="Q120" i="40"/>
  <c r="O120" i="40"/>
  <c r="P120" i="40"/>
  <c r="N122" i="40"/>
  <c r="S101" i="40"/>
  <c r="K124" i="40"/>
  <c r="L124" i="40"/>
  <c r="K120" i="40"/>
  <c r="L120" i="40"/>
  <c r="K123" i="40"/>
  <c r="L123" i="40"/>
  <c r="M110" i="40"/>
  <c r="M111" i="40"/>
  <c r="M118" i="40"/>
  <c r="B15" i="35"/>
  <c r="A15" i="35" s="1"/>
  <c r="M112" i="40" l="1"/>
  <c r="M109" i="40"/>
  <c r="R54" i="40"/>
  <c r="S103" i="40"/>
  <c r="S100" i="40"/>
  <c r="S104" i="40"/>
  <c r="K117" i="40"/>
  <c r="L117" i="40"/>
  <c r="K116" i="40"/>
  <c r="L116" i="40"/>
  <c r="K122" i="40"/>
  <c r="L122" i="40"/>
  <c r="G123" i="40"/>
  <c r="F123" i="40"/>
  <c r="E123" i="40"/>
  <c r="B16" i="35"/>
  <c r="A16" i="35" s="1"/>
  <c r="D121" i="40"/>
  <c r="D122" i="40"/>
  <c r="G122" i="40"/>
  <c r="D119" i="40"/>
  <c r="G119" i="40"/>
  <c r="E117" i="40"/>
  <c r="G116" i="40"/>
  <c r="G120" i="40"/>
  <c r="D120" i="40"/>
  <c r="E120" i="40"/>
  <c r="E122" i="40"/>
  <c r="E119" i="40"/>
  <c r="F117" i="40"/>
  <c r="F121" i="40"/>
  <c r="F119" i="40"/>
  <c r="E116" i="40"/>
  <c r="E121" i="40"/>
  <c r="G121" i="40"/>
  <c r="F122" i="40"/>
  <c r="D117" i="40"/>
  <c r="G117" i="40"/>
  <c r="F116" i="40"/>
  <c r="F120" i="40"/>
  <c r="R94" i="40" l="1"/>
  <c r="R114" i="40" s="1"/>
  <c r="S54" i="40"/>
  <c r="R51" i="40"/>
  <c r="R58" i="40"/>
  <c r="R50" i="40"/>
  <c r="R90" i="40" s="1"/>
  <c r="R52" i="40"/>
  <c r="R92" i="40" s="1"/>
  <c r="R49" i="40"/>
  <c r="S102" i="40"/>
  <c r="S97" i="40"/>
  <c r="S96" i="40"/>
  <c r="D114" i="40"/>
  <c r="E114" i="40"/>
  <c r="J124" i="40"/>
  <c r="I122" i="40"/>
  <c r="J120" i="40"/>
  <c r="J119" i="40"/>
  <c r="I117" i="40"/>
  <c r="J116" i="40"/>
  <c r="J121" i="40"/>
  <c r="B17" i="35"/>
  <c r="A17" i="35" s="1"/>
  <c r="D116" i="40"/>
  <c r="E124" i="40"/>
  <c r="D124" i="40"/>
  <c r="G124" i="40"/>
  <c r="D123" i="40"/>
  <c r="F124" i="40"/>
  <c r="H201" i="38"/>
  <c r="G201" i="38"/>
  <c r="H202" i="38"/>
  <c r="G202" i="38"/>
  <c r="H198" i="38"/>
  <c r="G198" i="38"/>
  <c r="H199" i="38"/>
  <c r="G199" i="38"/>
  <c r="H194" i="38"/>
  <c r="G194" i="38"/>
  <c r="H193" i="38"/>
  <c r="G193" i="38"/>
  <c r="H195" i="38"/>
  <c r="G195" i="38"/>
  <c r="H196" i="38"/>
  <c r="G196" i="38"/>
  <c r="H187" i="38"/>
  <c r="G187" i="38"/>
  <c r="H186" i="38"/>
  <c r="G186" i="38"/>
  <c r="H185" i="38"/>
  <c r="G185" i="38"/>
  <c r="H188" i="38"/>
  <c r="G188" i="38"/>
  <c r="H189" i="38"/>
  <c r="G189" i="38"/>
  <c r="H179" i="38"/>
  <c r="G179" i="38"/>
  <c r="H178" i="38"/>
  <c r="G178" i="38"/>
  <c r="H177" i="38"/>
  <c r="G177" i="38"/>
  <c r="H180" i="38"/>
  <c r="G180" i="38"/>
  <c r="H181" i="38"/>
  <c r="G181" i="38"/>
  <c r="H171" i="38"/>
  <c r="G171" i="38"/>
  <c r="H168" i="38"/>
  <c r="G168" i="38"/>
  <c r="H170" i="38"/>
  <c r="G170" i="38"/>
  <c r="H169" i="38"/>
  <c r="G169" i="38"/>
  <c r="H172" i="38"/>
  <c r="G172" i="38"/>
  <c r="H173" i="38"/>
  <c r="G173" i="38"/>
  <c r="H162" i="38"/>
  <c r="G162" i="38"/>
  <c r="H161" i="38"/>
  <c r="G161" i="38"/>
  <c r="H160" i="38"/>
  <c r="G160" i="38"/>
  <c r="H163" i="38"/>
  <c r="G163" i="38"/>
  <c r="H164" i="38"/>
  <c r="G164" i="38"/>
  <c r="H153" i="38"/>
  <c r="G153" i="38"/>
  <c r="H154" i="38"/>
  <c r="G154" i="38"/>
  <c r="H152" i="38"/>
  <c r="G152" i="38"/>
  <c r="H155" i="38"/>
  <c r="G155" i="38"/>
  <c r="H156" i="38"/>
  <c r="G156" i="38"/>
  <c r="H200" i="38"/>
  <c r="G200" i="38"/>
  <c r="H197" i="38"/>
  <c r="G197" i="38"/>
  <c r="H190" i="38"/>
  <c r="G190" i="38"/>
  <c r="H191" i="38"/>
  <c r="G191" i="38"/>
  <c r="H192" i="38"/>
  <c r="G192" i="38"/>
  <c r="H182" i="38"/>
  <c r="G182" i="38"/>
  <c r="H183" i="38"/>
  <c r="G183" i="38"/>
  <c r="H184" i="38"/>
  <c r="G184" i="38"/>
  <c r="H174" i="38"/>
  <c r="G174" i="38"/>
  <c r="H175" i="38"/>
  <c r="G175" i="38"/>
  <c r="H176" i="38"/>
  <c r="G176" i="38"/>
  <c r="H165" i="38"/>
  <c r="G165" i="38"/>
  <c r="H166" i="38"/>
  <c r="G166" i="38"/>
  <c r="H167" i="38"/>
  <c r="G167" i="38"/>
  <c r="H157" i="38"/>
  <c r="G157" i="38"/>
  <c r="H158" i="38"/>
  <c r="G158" i="38"/>
  <c r="H159" i="38"/>
  <c r="G159" i="38"/>
  <c r="H150" i="38"/>
  <c r="G150" i="38"/>
  <c r="H151" i="38"/>
  <c r="G151" i="38"/>
  <c r="R89" i="40" l="1"/>
  <c r="R109" i="40" s="1"/>
  <c r="R91" i="40"/>
  <c r="R111" i="40" s="1"/>
  <c r="R98" i="40"/>
  <c r="R118" i="40" s="1"/>
  <c r="H114" i="40"/>
  <c r="F114" i="40"/>
  <c r="O114" i="40"/>
  <c r="P114" i="40"/>
  <c r="S49" i="40"/>
  <c r="S58" i="40"/>
  <c r="H118" i="40" s="1"/>
  <c r="S51" i="40"/>
  <c r="S50" i="40"/>
  <c r="R110" i="40"/>
  <c r="S52" i="40"/>
  <c r="R112" i="40"/>
  <c r="G114" i="40"/>
  <c r="J123" i="40"/>
  <c r="B18" i="35"/>
  <c r="A18" i="35" s="1"/>
  <c r="I119" i="40"/>
  <c r="I124" i="40"/>
  <c r="I121" i="40"/>
  <c r="J122" i="40"/>
  <c r="I120" i="40"/>
  <c r="I116" i="40"/>
  <c r="J117" i="40"/>
  <c r="D111" i="40" l="1"/>
  <c r="F112" i="40"/>
  <c r="F109" i="40"/>
  <c r="E109" i="40"/>
  <c r="D109" i="40"/>
  <c r="P118" i="40"/>
  <c r="D118" i="40"/>
  <c r="F118" i="40"/>
  <c r="E111" i="40"/>
  <c r="O118" i="40"/>
  <c r="E118" i="40"/>
  <c r="H112" i="40"/>
  <c r="D110" i="40"/>
  <c r="E112" i="40"/>
  <c r="E110" i="40"/>
  <c r="D112" i="40"/>
  <c r="F111" i="40"/>
  <c r="F110" i="40"/>
  <c r="O111" i="40"/>
  <c r="O112" i="40"/>
  <c r="P110" i="40"/>
  <c r="I109" i="40"/>
  <c r="O109" i="40"/>
  <c r="Q110" i="40"/>
  <c r="I110" i="40"/>
  <c r="Q112" i="40"/>
  <c r="Q109" i="40"/>
  <c r="P109" i="40"/>
  <c r="P111" i="40"/>
  <c r="Q111" i="40"/>
  <c r="P112" i="40"/>
  <c r="O110" i="40"/>
  <c r="S121" i="40"/>
  <c r="S117" i="40"/>
  <c r="S120" i="40"/>
  <c r="S119" i="40"/>
  <c r="H111" i="40"/>
  <c r="I114" i="40"/>
  <c r="L114" i="40"/>
  <c r="K114" i="40"/>
  <c r="J114" i="40"/>
  <c r="B19" i="35"/>
  <c r="A19" i="35" s="1"/>
  <c r="I123" i="40"/>
  <c r="S122" i="40"/>
  <c r="S124" i="40"/>
  <c r="S115" i="40"/>
  <c r="S116" i="40"/>
  <c r="J110" i="40" l="1"/>
  <c r="G109" i="40"/>
  <c r="H109" i="40"/>
  <c r="K110" i="40"/>
  <c r="G110" i="40"/>
  <c r="H110" i="40"/>
  <c r="K109" i="40"/>
  <c r="L109" i="40"/>
  <c r="J109" i="40"/>
  <c r="L110" i="40"/>
  <c r="S123" i="40"/>
  <c r="G112" i="40"/>
  <c r="G111" i="40"/>
  <c r="I118" i="40"/>
  <c r="L118" i="40"/>
  <c r="K118" i="40"/>
  <c r="J118" i="40"/>
  <c r="N114" i="40"/>
  <c r="G118" i="40"/>
  <c r="B20" i="35"/>
  <c r="A20" i="35" s="1"/>
  <c r="I112" i="40" l="1"/>
  <c r="N110" i="40"/>
  <c r="L112" i="40"/>
  <c r="J111" i="40"/>
  <c r="K112" i="40"/>
  <c r="N109" i="40"/>
  <c r="I111" i="40"/>
  <c r="K111" i="40"/>
  <c r="J112" i="40"/>
  <c r="L111" i="40"/>
  <c r="S68" i="40"/>
  <c r="S70" i="40"/>
  <c r="S69" i="40"/>
  <c r="S89" i="40" s="1"/>
  <c r="N118" i="40"/>
  <c r="S74" i="40"/>
  <c r="Q114" i="40"/>
  <c r="Q118" i="40"/>
  <c r="B21" i="35"/>
  <c r="A21" i="35" s="1"/>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9" i="38"/>
  <c r="G58" i="38"/>
  <c r="G57" i="38"/>
  <c r="G56" i="38"/>
  <c r="G55" i="38"/>
  <c r="G54" i="38"/>
  <c r="G53" i="38"/>
  <c r="G52" i="38"/>
  <c r="G51" i="38"/>
  <c r="G50" i="38"/>
  <c r="G49" i="38"/>
  <c r="G48" i="38"/>
  <c r="G47" i="38"/>
  <c r="G46" i="38"/>
  <c r="G45" i="38"/>
  <c r="G44" i="38"/>
  <c r="G43" i="38"/>
  <c r="G42" i="38"/>
  <c r="G41" i="38"/>
  <c r="G40" i="38"/>
  <c r="G39"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N111" i="40" l="1"/>
  <c r="N112" i="40"/>
  <c r="S72" i="40"/>
  <c r="S90" i="40"/>
  <c r="S109" i="40"/>
  <c r="S71" i="40"/>
  <c r="S92" i="40"/>
  <c r="S78" i="40"/>
  <c r="S98" i="40" s="1"/>
  <c r="S94" i="40"/>
  <c r="B22" i="35"/>
  <c r="A22" i="35" s="1"/>
  <c r="B3" i="12"/>
  <c r="S110" i="40" l="1"/>
  <c r="S114" i="40"/>
  <c r="S118" i="40"/>
  <c r="S112" i="40"/>
  <c r="S91" i="40"/>
  <c r="B23" i="35"/>
  <c r="A23" i="35" s="1"/>
  <c r="S111" i="40" l="1"/>
  <c r="B24" i="35"/>
  <c r="A24" i="35" s="1"/>
  <c r="B25" i="35" l="1"/>
  <c r="A25" i="35" s="1"/>
  <c r="B26" i="35" l="1"/>
  <c r="A26" i="35" s="1"/>
  <c r="B27" i="35" l="1"/>
  <c r="A27" i="35" s="1"/>
  <c r="B28" i="35" l="1"/>
  <c r="A28" i="35" s="1"/>
  <c r="E48" i="28"/>
  <c r="E47" i="28"/>
  <c r="E46" i="28"/>
  <c r="E43" i="28"/>
  <c r="E42" i="28"/>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29" i="35" l="1"/>
  <c r="A29" i="35" s="1"/>
  <c r="E49" i="28"/>
  <c r="E44" i="28"/>
  <c r="J35" i="28"/>
  <c r="I35" i="28"/>
  <c r="H35" i="28"/>
  <c r="F41" i="28"/>
  <c r="B30" i="35" l="1"/>
  <c r="A30" i="35" s="1"/>
  <c r="F43" i="28"/>
  <c r="F48" i="28"/>
  <c r="F47" i="28"/>
  <c r="F46" i="28"/>
  <c r="F42" i="28"/>
  <c r="F39" i="28" l="1"/>
  <c r="B31" i="35"/>
  <c r="A31" i="35" s="1"/>
  <c r="F44" i="28"/>
  <c r="F49" i="28"/>
  <c r="F20" i="58" l="1"/>
  <c r="E20" i="58"/>
  <c r="D20" i="58"/>
  <c r="C20" i="58"/>
  <c r="B32" i="35"/>
  <c r="A32" i="35" s="1"/>
  <c r="G42" i="28"/>
  <c r="G49" i="28"/>
  <c r="G41" i="28"/>
  <c r="G43" i="28"/>
  <c r="G47" i="28"/>
  <c r="G46" i="28"/>
  <c r="G44" i="28"/>
  <c r="G48" i="28"/>
  <c r="B5" i="4"/>
  <c r="B6" i="4" s="1"/>
  <c r="B7" i="4" s="1"/>
  <c r="G20" i="58" l="1"/>
  <c r="R20" i="58" s="1"/>
  <c r="A20" i="58" s="1"/>
  <c r="B33" i="35"/>
  <c r="A33" i="35" s="1"/>
  <c r="B34" i="35" l="1"/>
  <c r="A34" i="35" s="1"/>
  <c r="B35" i="35" l="1"/>
  <c r="A35" i="35" s="1"/>
  <c r="B36" i="35" l="1"/>
  <c r="A36" i="35" s="1"/>
  <c r="B37" i="35" l="1"/>
  <c r="A37" i="35" s="1"/>
  <c r="B38" i="35" l="1"/>
  <c r="A38" i="35" s="1"/>
  <c r="B39" i="35" l="1"/>
  <c r="A39" i="35" s="1"/>
  <c r="B40" i="35" l="1"/>
  <c r="A40" i="35" s="1"/>
  <c r="B41" i="35" l="1"/>
  <c r="A41" i="35" s="1"/>
  <c r="B42" i="35" l="1"/>
  <c r="A42" i="35" s="1"/>
  <c r="B43" i="35" l="1"/>
  <c r="A43" i="35" s="1"/>
  <c r="B44" i="35" l="1"/>
  <c r="A44" i="35" s="1"/>
  <c r="B45" i="35" l="1"/>
  <c r="A45" i="35" s="1"/>
  <c r="B46" i="35" l="1"/>
  <c r="A46" i="35" s="1"/>
  <c r="B47" i="35" l="1"/>
  <c r="A47" i="35" s="1"/>
  <c r="B48" i="35" l="1"/>
  <c r="A48" i="35" s="1"/>
  <c r="B49" i="35" l="1"/>
  <c r="A49" i="35" s="1"/>
  <c r="B50" i="35" l="1"/>
  <c r="A50" i="35" s="1"/>
  <c r="B51" i="35" l="1"/>
  <c r="A51" i="35" s="1"/>
  <c r="B52" i="35" l="1"/>
  <c r="A52" i="35" s="1"/>
  <c r="B53" i="35" l="1"/>
  <c r="A53" i="35" s="1"/>
  <c r="B54" i="35" l="1"/>
  <c r="A54" i="35" s="1"/>
  <c r="B55" i="35" l="1"/>
  <c r="A55" i="35" s="1"/>
  <c r="B56" i="35" l="1"/>
  <c r="A56" i="35" s="1"/>
  <c r="B57" i="35" l="1"/>
  <c r="A57" i="35" s="1"/>
  <c r="B58" i="35" l="1"/>
  <c r="A58" i="35" s="1"/>
  <c r="B59" i="35" l="1"/>
  <c r="A59" i="35" s="1"/>
  <c r="B60" i="35" l="1"/>
  <c r="A60" i="35" s="1"/>
  <c r="B61" i="35" l="1"/>
  <c r="A61" i="35" s="1"/>
  <c r="B62" i="35" l="1"/>
  <c r="A62" i="35" s="1"/>
  <c r="B63" i="35" l="1"/>
  <c r="A63" i="35" s="1"/>
  <c r="B64" i="35" l="1"/>
  <c r="A64" i="35" s="1"/>
  <c r="B65" i="35" l="1"/>
  <c r="A65" i="35" s="1"/>
  <c r="B66" i="35" l="1"/>
  <c r="A66" i="35" s="1"/>
  <c r="B67" i="35" l="1"/>
  <c r="A67" i="35" s="1"/>
  <c r="B68" i="35" l="1"/>
  <c r="A68" i="35" s="1"/>
  <c r="B69" i="35" l="1"/>
  <c r="A69" i="35" s="1"/>
  <c r="B70" i="35" l="1"/>
  <c r="A70" i="35" s="1"/>
  <c r="B71" i="35" l="1"/>
  <c r="A71" i="35" s="1"/>
  <c r="B72" i="35" l="1"/>
  <c r="A72" i="35" s="1"/>
  <c r="B73" i="35" l="1"/>
  <c r="A73" i="35" s="1"/>
  <c r="B74" i="35" l="1"/>
  <c r="A74" i="35" s="1"/>
  <c r="B75" i="35" l="1"/>
  <c r="A75" i="35" s="1"/>
  <c r="B76" i="35" l="1"/>
  <c r="A76" i="35" s="1"/>
  <c r="B77" i="35" l="1"/>
  <c r="A77" i="35" s="1"/>
  <c r="B78" i="35" l="1"/>
  <c r="A78" i="35" s="1"/>
  <c r="B79" i="35" l="1"/>
  <c r="A79" i="35" s="1"/>
  <c r="B80" i="35" l="1"/>
  <c r="A80" i="35" s="1"/>
  <c r="B81" i="35" l="1"/>
  <c r="A81" i="35" s="1"/>
  <c r="B82" i="35" l="1"/>
  <c r="A82" i="35" s="1"/>
  <c r="B83" i="35" l="1"/>
  <c r="A83" i="35" s="1"/>
  <c r="B84" i="35" l="1"/>
  <c r="A84" i="35" s="1"/>
  <c r="B85" i="35" l="1"/>
  <c r="A85" i="35" s="1"/>
  <c r="B86" i="35" l="1"/>
  <c r="A86" i="35" s="1"/>
  <c r="B87" i="35" l="1"/>
  <c r="A87" i="35" s="1"/>
  <c r="B88" i="35" l="1"/>
  <c r="A88" i="35" s="1"/>
  <c r="B89" i="35" l="1"/>
  <c r="A89" i="35" s="1"/>
  <c r="B90" i="35" l="1"/>
  <c r="A90" i="35" s="1"/>
  <c r="B91" i="35" l="1"/>
  <c r="A91" i="35" s="1"/>
  <c r="B92" i="35" l="1"/>
  <c r="A92" i="35" s="1"/>
  <c r="B93" i="35" l="1"/>
  <c r="A93" i="35" s="1"/>
  <c r="B94" i="35" l="1"/>
  <c r="A94" i="35" s="1"/>
  <c r="B95" i="35" l="1"/>
  <c r="A95" i="35" s="1"/>
  <c r="B96" i="35" l="1"/>
  <c r="A96" i="35" s="1"/>
  <c r="B97" i="35" l="1"/>
  <c r="A97" i="35" s="1"/>
  <c r="B98" i="35" l="1"/>
  <c r="A98" i="35" s="1"/>
  <c r="B99" i="35" l="1"/>
  <c r="A99" i="35" s="1"/>
  <c r="B100" i="35" l="1"/>
  <c r="A100" i="35" s="1"/>
  <c r="B101" i="35" l="1"/>
  <c r="A101" i="35" s="1"/>
  <c r="AY4" i="35" l="1"/>
  <c r="AY6" i="35" s="1"/>
  <c r="S51" i="33"/>
  <c r="D16" i="12" s="1"/>
  <c r="S47" i="33"/>
  <c r="D12" i="12" s="1"/>
  <c r="R29" i="58" l="1"/>
  <c r="E13" i="58" s="1"/>
  <c r="N29" i="58"/>
  <c r="J29" i="58"/>
  <c r="F29" i="58"/>
  <c r="G29" i="58"/>
  <c r="Q29" i="58"/>
  <c r="M29" i="58"/>
  <c r="I29" i="58"/>
  <c r="E29" i="58"/>
  <c r="K29" i="58"/>
  <c r="P29" i="58"/>
  <c r="L29" i="58"/>
  <c r="H29" i="58"/>
  <c r="D29" i="58"/>
  <c r="O29" i="58"/>
  <c r="C29" i="58"/>
  <c r="R25" i="58"/>
  <c r="N25" i="58"/>
  <c r="J25" i="58"/>
  <c r="F25" i="58"/>
  <c r="Q49" i="58" s="1"/>
  <c r="R49" i="58" s="1"/>
  <c r="O25" i="58"/>
  <c r="C25" i="58"/>
  <c r="Q25" i="58"/>
  <c r="M25" i="58"/>
  <c r="I25" i="58"/>
  <c r="E25" i="58"/>
  <c r="K25" i="58"/>
  <c r="P25" i="58"/>
  <c r="L25" i="58"/>
  <c r="H25" i="58"/>
  <c r="D25" i="58"/>
  <c r="G25" i="58"/>
  <c r="F9" i="58"/>
  <c r="D9" i="58"/>
  <c r="C9" i="58"/>
  <c r="D49" i="58"/>
  <c r="F13" i="58"/>
  <c r="L53" i="58"/>
  <c r="O53" i="58" s="1"/>
  <c r="C13" i="58"/>
  <c r="C41" i="58" s="1"/>
  <c r="Q53" i="58"/>
  <c r="R53" i="58" s="1"/>
  <c r="E53" i="58"/>
  <c r="D53" i="58"/>
  <c r="L9" i="58"/>
  <c r="L13" i="58"/>
  <c r="B47" i="33"/>
  <c r="X47" i="33" s="1"/>
  <c r="B51" i="33"/>
  <c r="X51" i="33" s="1"/>
  <c r="F49" i="58" l="1"/>
  <c r="G49" i="58"/>
  <c r="K49" i="58" s="1"/>
  <c r="Q13" i="58"/>
  <c r="F53" i="58"/>
  <c r="C53" i="58"/>
  <c r="D13" i="58"/>
  <c r="E49" i="58"/>
  <c r="C49" i="58"/>
  <c r="E9" i="58"/>
  <c r="Q9" i="58"/>
  <c r="N53" i="58"/>
  <c r="G53" i="58"/>
  <c r="H53" i="58" s="1"/>
  <c r="N49" i="58"/>
  <c r="L49" i="58"/>
  <c r="O49" i="58" s="1"/>
  <c r="P53" i="58"/>
  <c r="H49" i="58"/>
  <c r="K53" i="58"/>
  <c r="I53" i="58"/>
  <c r="M53" i="58"/>
  <c r="P49" i="58"/>
  <c r="I49" i="58"/>
  <c r="C77" i="58"/>
  <c r="J49" i="58"/>
  <c r="Q37" i="58"/>
  <c r="Q73" i="58" s="1"/>
  <c r="R73" i="58" s="1"/>
  <c r="J53" i="58"/>
  <c r="Q41" i="58"/>
  <c r="Q77" i="58" s="1"/>
  <c r="R77" i="58" s="1"/>
  <c r="D37" i="58"/>
  <c r="D73" i="58" s="1"/>
  <c r="C37" i="58"/>
  <c r="E41" i="58"/>
  <c r="E77" i="58" s="1"/>
  <c r="F37" i="58"/>
  <c r="D41" i="58"/>
  <c r="D77" i="58" s="1"/>
  <c r="L37" i="58"/>
  <c r="E37" i="58"/>
  <c r="G13" i="58"/>
  <c r="R13" i="58" s="1"/>
  <c r="S13" i="58" s="1"/>
  <c r="G9" i="58"/>
  <c r="F41" i="58"/>
  <c r="F77" i="58" s="1"/>
  <c r="G41" i="58"/>
  <c r="I41" i="58" s="1"/>
  <c r="G37" i="58"/>
  <c r="J37" i="58" s="1"/>
  <c r="L41" i="58"/>
  <c r="M41" i="58" s="1"/>
  <c r="M77" i="58" s="1"/>
  <c r="C73" i="58"/>
  <c r="N37" i="58"/>
  <c r="N73" i="58" s="1"/>
  <c r="B12" i="12"/>
  <c r="B16" i="12"/>
  <c r="F73" i="58" l="1"/>
  <c r="E73" i="58"/>
  <c r="I77" i="58"/>
  <c r="L73" i="58"/>
  <c r="R9" i="58"/>
  <c r="A13" i="58"/>
  <c r="M49" i="58"/>
  <c r="O37" i="58"/>
  <c r="O73" i="58" s="1"/>
  <c r="P37" i="58"/>
  <c r="P73" i="58" s="1"/>
  <c r="O41" i="58"/>
  <c r="O77" i="58" s="1"/>
  <c r="R37" i="58"/>
  <c r="M37" i="58"/>
  <c r="H41" i="58"/>
  <c r="H77" i="58" s="1"/>
  <c r="L77" i="58"/>
  <c r="N41" i="58"/>
  <c r="N77" i="58" s="1"/>
  <c r="P41" i="58"/>
  <c r="P77" i="58" s="1"/>
  <c r="J73" i="58"/>
  <c r="R41" i="58"/>
  <c r="H37" i="58"/>
  <c r="H73" i="58" s="1"/>
  <c r="I37" i="58"/>
  <c r="I73" i="58" s="1"/>
  <c r="G73" i="58"/>
  <c r="J41" i="58"/>
  <c r="J77" i="58" s="1"/>
  <c r="K41" i="58"/>
  <c r="K77" i="58" s="1"/>
  <c r="G77" i="58"/>
  <c r="K37" i="58"/>
  <c r="K73" i="58" s="1"/>
  <c r="G61" i="58"/>
  <c r="G65" i="58"/>
  <c r="H55" i="33"/>
  <c r="S46" i="33"/>
  <c r="D11" i="12" s="1"/>
  <c r="P65" i="58" l="1"/>
  <c r="A9" i="58"/>
  <c r="S9" i="58"/>
  <c r="R24" i="58"/>
  <c r="N24" i="58"/>
  <c r="N33" i="58" s="1"/>
  <c r="J24" i="58"/>
  <c r="J33" i="58" s="1"/>
  <c r="F24" i="58"/>
  <c r="F33" i="58" s="1"/>
  <c r="Q24" i="58"/>
  <c r="Q33" i="58" s="1"/>
  <c r="M24" i="58"/>
  <c r="M33" i="58" s="1"/>
  <c r="I24" i="58"/>
  <c r="I33" i="58" s="1"/>
  <c r="E24" i="58"/>
  <c r="E33" i="58" s="1"/>
  <c r="K24" i="58"/>
  <c r="K33" i="58" s="1"/>
  <c r="C24" i="58"/>
  <c r="C33" i="58" s="1"/>
  <c r="P24" i="58"/>
  <c r="P33" i="58" s="1"/>
  <c r="L24" i="58"/>
  <c r="L33" i="58" s="1"/>
  <c r="H24" i="58"/>
  <c r="H33" i="58" s="1"/>
  <c r="D24" i="58"/>
  <c r="D33" i="58" s="1"/>
  <c r="O24" i="58"/>
  <c r="O33" i="58" s="1"/>
  <c r="G24" i="58"/>
  <c r="G33" i="58" s="1"/>
  <c r="M73" i="58"/>
  <c r="O61" i="58"/>
  <c r="N65" i="58"/>
  <c r="F8" i="58"/>
  <c r="F17" i="58" s="1"/>
  <c r="E8" i="58"/>
  <c r="E17" i="58" s="1"/>
  <c r="D8" i="58"/>
  <c r="D17" i="58" s="1"/>
  <c r="C8" i="58"/>
  <c r="D48" i="58"/>
  <c r="D57" i="58" s="1"/>
  <c r="C48" i="58"/>
  <c r="C57" i="58" s="1"/>
  <c r="L61" i="58"/>
  <c r="P61" i="58"/>
  <c r="N61" i="58"/>
  <c r="O65" i="58"/>
  <c r="L8" i="58"/>
  <c r="L17" i="58" s="1"/>
  <c r="Q8" i="58"/>
  <c r="Q17" i="58" s="1"/>
  <c r="R33" i="58"/>
  <c r="S55" i="33"/>
  <c r="B46" i="33"/>
  <c r="X46" i="33" s="1"/>
  <c r="Q48" i="58" l="1"/>
  <c r="Q57" i="58" s="1"/>
  <c r="E48" i="58"/>
  <c r="E57" i="58" s="1"/>
  <c r="L48" i="58"/>
  <c r="M48" i="58" s="1"/>
  <c r="M57" i="58" s="1"/>
  <c r="G48" i="58"/>
  <c r="J48" i="58" s="1"/>
  <c r="J57" i="58" s="1"/>
  <c r="F48" i="58"/>
  <c r="F57" i="58" s="1"/>
  <c r="P48" i="58"/>
  <c r="P57" i="58" s="1"/>
  <c r="L57" i="58"/>
  <c r="K48" i="58"/>
  <c r="K57" i="58" s="1"/>
  <c r="N48" i="58"/>
  <c r="N57" i="58" s="1"/>
  <c r="AC3" i="34"/>
  <c r="A3" i="34" s="1"/>
  <c r="AC4" i="34"/>
  <c r="A4" i="34" s="1"/>
  <c r="O48" i="58"/>
  <c r="O57" i="58" s="1"/>
  <c r="B11" i="12"/>
  <c r="L65" i="58"/>
  <c r="Q61" i="58"/>
  <c r="E41" i="33"/>
  <c r="D20" i="12"/>
  <c r="M18" i="58" s="1"/>
  <c r="I48" i="58" l="1"/>
  <c r="I57" i="58" s="1"/>
  <c r="H48" i="58"/>
  <c r="H57" i="58" s="1"/>
  <c r="G57" i="58"/>
  <c r="R61" i="58"/>
  <c r="E61" i="58"/>
  <c r="J61" i="58"/>
  <c r="K61" i="58"/>
  <c r="F61" i="58"/>
  <c r="I61" i="58"/>
  <c r="M61" i="58"/>
  <c r="H61" i="58"/>
  <c r="C61" i="58"/>
  <c r="D61" i="58"/>
  <c r="Q65" i="58"/>
  <c r="D9" i="47"/>
  <c r="D24" i="12"/>
  <c r="M65" i="58" l="1"/>
  <c r="H65" i="58"/>
  <c r="C65" i="58"/>
  <c r="I65" i="58"/>
  <c r="D65" i="58"/>
  <c r="K65" i="58"/>
  <c r="E65" i="58"/>
  <c r="J65" i="58"/>
  <c r="F65" i="58"/>
  <c r="R65" i="58"/>
  <c r="Q64" i="58" l="1"/>
  <c r="G64" i="58"/>
  <c r="L64" i="58"/>
  <c r="R64" i="58" l="1"/>
  <c r="C64" i="58"/>
  <c r="K64" i="58"/>
  <c r="O64" i="58"/>
  <c r="N64" i="58"/>
  <c r="D64" i="58"/>
  <c r="H64" i="58"/>
  <c r="P64" i="58"/>
  <c r="F64" i="58"/>
  <c r="E64" i="58"/>
  <c r="I64" i="58"/>
  <c r="M64" i="58"/>
  <c r="J64" i="58"/>
  <c r="R48" i="58"/>
  <c r="R57" i="58" s="1"/>
  <c r="Q36" i="58" l="1"/>
  <c r="Q45" i="58" s="1"/>
  <c r="D36" i="58"/>
  <c r="D45" i="58" s="1"/>
  <c r="F36" i="58"/>
  <c r="F45" i="58" s="1"/>
  <c r="C36" i="58"/>
  <c r="C45" i="58" s="1"/>
  <c r="E36" i="58"/>
  <c r="E45" i="58" s="1"/>
  <c r="L36" i="58"/>
  <c r="L45" i="58" s="1"/>
  <c r="G36" i="58"/>
  <c r="G45" i="58" s="1"/>
  <c r="C17" i="58"/>
  <c r="G8" i="58"/>
  <c r="R8" i="58" s="1"/>
  <c r="S8" i="58" s="1"/>
  <c r="A8" i="58" l="1"/>
  <c r="R17" i="58"/>
  <c r="G60" i="58"/>
  <c r="G69" i="58" s="1"/>
  <c r="G72" i="58"/>
  <c r="G81" i="58" s="1"/>
  <c r="N36" i="58"/>
  <c r="N60" i="58" s="1"/>
  <c r="N69" i="58" s="1"/>
  <c r="L72" i="58"/>
  <c r="L81" i="58" s="1"/>
  <c r="Q60" i="58"/>
  <c r="Q69" i="58" s="1"/>
  <c r="Q72" i="58"/>
  <c r="F60" i="58"/>
  <c r="F69" i="58" s="1"/>
  <c r="F72" i="58"/>
  <c r="F81" i="58" s="1"/>
  <c r="D60" i="58"/>
  <c r="D69" i="58" s="1"/>
  <c r="D72" i="58"/>
  <c r="D81" i="58" s="1"/>
  <c r="E72" i="58"/>
  <c r="E81" i="58" s="1"/>
  <c r="C60" i="58"/>
  <c r="C69" i="58" s="1"/>
  <c r="C72" i="58"/>
  <c r="C81" i="58" s="1"/>
  <c r="K36" i="58"/>
  <c r="G17" i="58"/>
  <c r="O36" i="58"/>
  <c r="H36" i="58"/>
  <c r="H45" i="58" s="1"/>
  <c r="P36" i="58"/>
  <c r="J36" i="58"/>
  <c r="J45" i="58" s="1"/>
  <c r="I36" i="58"/>
  <c r="I45" i="58" s="1"/>
  <c r="R60" i="58"/>
  <c r="R69" i="58" s="1"/>
  <c r="E60" i="58"/>
  <c r="E69" i="58" s="1"/>
  <c r="R36" i="58"/>
  <c r="L60" i="58"/>
  <c r="L69" i="58" s="1"/>
  <c r="M36" i="58"/>
  <c r="O60" i="58" l="1"/>
  <c r="O69" i="58" s="1"/>
  <c r="O45" i="58"/>
  <c r="O72" i="58"/>
  <c r="O81" i="58" s="1"/>
  <c r="N45" i="58"/>
  <c r="N72" i="58"/>
  <c r="N81" i="58" s="1"/>
  <c r="M45" i="58"/>
  <c r="M72" i="58"/>
  <c r="M81" i="58" s="1"/>
  <c r="P60" i="58"/>
  <c r="P69" i="58" s="1"/>
  <c r="P45" i="58"/>
  <c r="P72" i="58"/>
  <c r="P81" i="58" s="1"/>
  <c r="K60" i="58"/>
  <c r="K69" i="58" s="1"/>
  <c r="K45" i="58"/>
  <c r="R72" i="58"/>
  <c r="R81" i="58" s="1"/>
  <c r="Q81" i="58"/>
  <c r="J72" i="58"/>
  <c r="J81" i="58" s="1"/>
  <c r="H60" i="58"/>
  <c r="H69" i="58" s="1"/>
  <c r="H72" i="58"/>
  <c r="H81" i="58" s="1"/>
  <c r="I60" i="58"/>
  <c r="I69" i="58" s="1"/>
  <c r="I72" i="58"/>
  <c r="I81" i="58" s="1"/>
  <c r="K72" i="58"/>
  <c r="K81" i="58" s="1"/>
  <c r="J60" i="58"/>
  <c r="J69" i="58" s="1"/>
  <c r="M60" i="58"/>
  <c r="M69" i="58" s="1"/>
  <c r="R48" i="40" l="1"/>
  <c r="R88" i="40" s="1"/>
  <c r="M108" i="40"/>
  <c r="S48" i="40" l="1"/>
  <c r="H108" i="40" s="1"/>
  <c r="L108" i="40" l="1"/>
  <c r="Q108" i="40"/>
  <c r="P108" i="40"/>
  <c r="I108" i="40"/>
  <c r="D108" i="40"/>
  <c r="O108" i="40"/>
  <c r="N108" i="40"/>
  <c r="G108" i="40"/>
  <c r="J108" i="40"/>
  <c r="K108" i="40"/>
  <c r="F108" i="40"/>
  <c r="E108" i="40"/>
  <c r="S88" i="40"/>
  <c r="R108" i="40"/>
  <c r="S108" i="40" s="1"/>
</calcChain>
</file>

<file path=xl/sharedStrings.xml><?xml version="1.0" encoding="utf-8"?>
<sst xmlns="http://schemas.openxmlformats.org/spreadsheetml/2006/main" count="2186" uniqueCount="695">
  <si>
    <t> </t>
  </si>
  <si>
    <t xml:space="preserve">Organisation </t>
  </si>
  <si>
    <t>(Jul 23 - Sep 23) Y2 Claim 3</t>
  </si>
  <si>
    <t xml:space="preserve"> Contact 1 name</t>
  </si>
  <si>
    <t xml:space="preserve">email </t>
  </si>
  <si>
    <t xml:space="preserve"> Contact 2 name</t>
  </si>
  <si>
    <t>The provisions in the Funding Agreement relating to the Freedom of Information Act 2000 and the Data Protection Act 2018 apply to the contents of this claim form when completed.</t>
  </si>
  <si>
    <t>You are reminded that:</t>
  </si>
  <si>
    <t>(i) as part of the terms and conditions of Funding Agreement no grant can be paid in respect of any spend, outputs and outcomes which have been achieved before the contractual commencement date; and</t>
  </si>
  <si>
    <t>(ii) you must notify the GLA as Lead Authority immediately if the circumstances of the Project change the terms of the Funding Agreement.</t>
  </si>
  <si>
    <t>Section 151  Officer</t>
  </si>
  <si>
    <t>4. the organisation has:</t>
  </si>
  <si>
    <t>•	applied management controls to mitigate the risk of fraud;</t>
  </si>
  <si>
    <t>•	applied management controls to ensure funding has been used in accordance with UK subsidy control legislation;</t>
  </si>
  <si>
    <t>•	 applied management controls to ensure that procurement undertaken using UKSPF funds has complied with public procurement regulations;</t>
  </si>
  <si>
    <t>•	complied with its obligations under the Public Sector Equality Duty;</t>
  </si>
  <si>
    <t>•	complied with the requirements under the General Data Protection Regulations.</t>
  </si>
  <si>
    <t xml:space="preserve">Name </t>
  </si>
  <si>
    <t xml:space="preserve">Role </t>
  </si>
  <si>
    <t>Date (dd/mm/yyyy)</t>
  </si>
  <si>
    <t xml:space="preserve">Claim period / number </t>
  </si>
  <si>
    <t>2022-23</t>
  </si>
  <si>
    <t>(Apr 22 - Mar 23) Y1 Claim 1</t>
  </si>
  <si>
    <t>2023-24</t>
  </si>
  <si>
    <t>(Apr 23 - Jun 23) Y2 Claim 2</t>
  </si>
  <si>
    <t>(Oct 23 - Dec 23) Y2 Claim 4</t>
  </si>
  <si>
    <t>(Jan 24 - Mar 24) Y2 Claim 5</t>
  </si>
  <si>
    <t>2024-25</t>
  </si>
  <si>
    <t>(Apr 24 - Jun 24) Y3 Claim 6</t>
  </si>
  <si>
    <t>(Jul 24 - Sep 24) Y3 Claim 7</t>
  </si>
  <si>
    <t>(Oct 24 - Dec 24) Y3 Claim 8</t>
  </si>
  <si>
    <t>(Jan 25 - Mar 25) Y3 Claim 9</t>
  </si>
  <si>
    <t>E23</t>
  </si>
  <si>
    <t>N/a</t>
  </si>
  <si>
    <t>Output</t>
  </si>
  <si>
    <t>Contracted</t>
  </si>
  <si>
    <t>Outcome</t>
  </si>
  <si>
    <t>Outcomes</t>
  </si>
  <si>
    <t>`</t>
  </si>
  <si>
    <t>Section 1</t>
  </si>
  <si>
    <t>Section 2</t>
  </si>
  <si>
    <t>Section 3</t>
  </si>
  <si>
    <t>Count (number of funders)</t>
  </si>
  <si>
    <t>By status</t>
  </si>
  <si>
    <t>Approved</t>
  </si>
  <si>
    <t>Not yet Approved</t>
  </si>
  <si>
    <t>Ongoing</t>
  </si>
  <si>
    <t>By Match/Leverage Sources</t>
  </si>
  <si>
    <t>Other UK Gov Funding</t>
  </si>
  <si>
    <t>Local Authority Contribution</t>
  </si>
  <si>
    <t xml:space="preserve">Third Party Funder </t>
  </si>
  <si>
    <t xml:space="preserve">Number </t>
  </si>
  <si>
    <t>Disability</t>
  </si>
  <si>
    <t xml:space="preserve"> Ethnicity</t>
  </si>
  <si>
    <t>Indicator type</t>
  </si>
  <si>
    <t xml:space="preserve">Disabled-led </t>
  </si>
  <si>
    <t>BAME-led</t>
  </si>
  <si>
    <t>Female-led</t>
  </si>
  <si>
    <t>Other</t>
  </si>
  <si>
    <t xml:space="preserve">Prefer not to say </t>
  </si>
  <si>
    <t>16 - 24</t>
  </si>
  <si>
    <t>25-29</t>
  </si>
  <si>
    <t>30-34</t>
  </si>
  <si>
    <t>35-39</t>
  </si>
  <si>
    <t>40-44</t>
  </si>
  <si>
    <t>45-49</t>
  </si>
  <si>
    <t>50-54</t>
  </si>
  <si>
    <t>55-59</t>
  </si>
  <si>
    <t>60-64</t>
  </si>
  <si>
    <t>65-plus</t>
  </si>
  <si>
    <t>prefer-not-to-say</t>
  </si>
  <si>
    <t xml:space="preserve">Yes </t>
  </si>
  <si>
    <t xml:space="preserve">No </t>
  </si>
  <si>
    <t>Asian or Asian British</t>
  </si>
  <si>
    <t>Black, Black British, Caribbean or African</t>
  </si>
  <si>
    <t>Mixed or multiple ethnic groups</t>
  </si>
  <si>
    <t>White</t>
  </si>
  <si>
    <t>Any other White background</t>
  </si>
  <si>
    <t>Prefer not to say</t>
  </si>
  <si>
    <t>OP10</t>
  </si>
  <si>
    <t>Number of organisations receiving non-financial support</t>
  </si>
  <si>
    <t>OP11</t>
  </si>
  <si>
    <t>OP12</t>
  </si>
  <si>
    <t>Number of enterprises receiving grants</t>
  </si>
  <si>
    <t>OP13</t>
  </si>
  <si>
    <t>Number of potential entrepreneurs assisted to be enterprise ready</t>
  </si>
  <si>
    <t>OC18</t>
  </si>
  <si>
    <t>Increased number of enterprises supported</t>
  </si>
  <si>
    <t>OC16</t>
  </si>
  <si>
    <t>Number of new enterprises created as a result of support</t>
  </si>
  <si>
    <t>OC15</t>
  </si>
  <si>
    <t xml:space="preserve">Number of enterprises engaged in new markets </t>
  </si>
  <si>
    <t>OC10</t>
  </si>
  <si>
    <t>Number of organisations engaged in knowledge transfer activity following support</t>
  </si>
  <si>
    <t>OC02</t>
  </si>
  <si>
    <t xml:space="preserve">Jobs safeguarded as a result of support </t>
  </si>
  <si>
    <t>OC01</t>
  </si>
  <si>
    <t>Jobs created as a result of support</t>
  </si>
  <si>
    <t xml:space="preserve">Asset ref number </t>
  </si>
  <si>
    <t>Date of acquisition or improvement</t>
  </si>
  <si>
    <t>Description of asset</t>
  </si>
  <si>
    <t>Cost of the Asset, net of recoverable VAT</t>
  </si>
  <si>
    <t xml:space="preserve">Location of the asset </t>
  </si>
  <si>
    <t>Serial or identification numbers</t>
  </si>
  <si>
    <t>Date of any disposal</t>
  </si>
  <si>
    <t>Depreciation/amortisation policy to the asset</t>
  </si>
  <si>
    <t>Proceeds of any disposal, net of VAT</t>
  </si>
  <si>
    <t>Identity of any person to whom the asset has been transferred or sold</t>
  </si>
  <si>
    <t>id</t>
  </si>
  <si>
    <t>Period</t>
  </si>
  <si>
    <t xml:space="preserve">Claim Number </t>
  </si>
  <si>
    <t>Year Code</t>
  </si>
  <si>
    <t>Fin Year Qtr</t>
  </si>
  <si>
    <t>Fin Year Qtr 2</t>
  </si>
  <si>
    <t>Qtr Word</t>
  </si>
  <si>
    <t>Fin Yr Qtr Word</t>
  </si>
  <si>
    <t>Qtr Start</t>
  </si>
  <si>
    <t xml:space="preserve">Qtr End </t>
  </si>
  <si>
    <t xml:space="preserve">Due Date </t>
  </si>
  <si>
    <t xml:space="preserve">Year </t>
  </si>
  <si>
    <t>QTR</t>
  </si>
  <si>
    <t xml:space="preserve"> (Apr 22 - Jun 22) Y1Q1</t>
  </si>
  <si>
    <t>Y1</t>
  </si>
  <si>
    <t>2022/23</t>
  </si>
  <si>
    <t>Apr - Jun</t>
  </si>
  <si>
    <t>Apr - Jun 2022/23 Q1</t>
  </si>
  <si>
    <t>Q1</t>
  </si>
  <si>
    <t xml:space="preserve"> Apr 22 - Jun 22 Q1</t>
  </si>
  <si>
    <t xml:space="preserve"> (Jul 22 - Sep 22) Y1Q2</t>
  </si>
  <si>
    <t>Jul - Sep</t>
  </si>
  <si>
    <t>Jul - Sep 2022/23 Q2</t>
  </si>
  <si>
    <t>Q2</t>
  </si>
  <si>
    <t xml:space="preserve"> Jul 22 - Sep 22 Q2</t>
  </si>
  <si>
    <t xml:space="preserve"> (Oct 22 - Dec 23) Y1Q3</t>
  </si>
  <si>
    <t>Oct - Dec</t>
  </si>
  <si>
    <t>Oct - Dec 2022/23 Q3</t>
  </si>
  <si>
    <t>Q3</t>
  </si>
  <si>
    <t xml:space="preserve"> Oct 22 - Dec 23 Q3</t>
  </si>
  <si>
    <t xml:space="preserve"> (Jan 23 - Mar 23) Y1Q4</t>
  </si>
  <si>
    <t>2023/24</t>
  </si>
  <si>
    <t>Jan - Mar</t>
  </si>
  <si>
    <t>Jan - Mar 2023/24 Q4</t>
  </si>
  <si>
    <t>Q4</t>
  </si>
  <si>
    <t xml:space="preserve"> Jan 23 - Mar 23 Q4</t>
  </si>
  <si>
    <t>Claim 1 </t>
  </si>
  <si>
    <t>01/04/2022 – 31/03/2023  </t>
  </si>
  <si>
    <t>30/04/2023 </t>
  </si>
  <si>
    <t xml:space="preserve"> (Apr 23 - Jun 23) Y2Q1</t>
  </si>
  <si>
    <t>Y2</t>
  </si>
  <si>
    <t>Apr - Jun 2023/24 Q1</t>
  </si>
  <si>
    <t xml:space="preserve"> Apr 23 - Jun 23 Q1</t>
  </si>
  <si>
    <t>Claim 2 </t>
  </si>
  <si>
    <t>01/04/2023 – 30/06/2023 </t>
  </si>
  <si>
    <t>31/07/2023 </t>
  </si>
  <si>
    <t xml:space="preserve"> (Jul 23 - Sep 23) Y2Q2</t>
  </si>
  <si>
    <t>Jul - Sep 2023/24 Q2</t>
  </si>
  <si>
    <t xml:space="preserve"> Jul 23 - Sep 23 Q2</t>
  </si>
  <si>
    <t>Claim 3 </t>
  </si>
  <si>
    <t>01/07/2023 – 30/09/2023 </t>
  </si>
  <si>
    <t>31/10/2023 </t>
  </si>
  <si>
    <t xml:space="preserve"> (Oct 23 - Dec 23) Y2Q3</t>
  </si>
  <si>
    <t>2024/25</t>
  </si>
  <si>
    <t>Oct - Dec 2024/25 Q3</t>
  </si>
  <si>
    <t xml:space="preserve"> Oct 23 - Dec 23 Q3</t>
  </si>
  <si>
    <t>Claim 4 </t>
  </si>
  <si>
    <t>01/10/2023 – 31/12/2023 </t>
  </si>
  <si>
    <t xml:space="preserve"> (Jan 24 - Mar 24) Y2Q4</t>
  </si>
  <si>
    <t xml:space="preserve"> Jan 24 - Mar 24 Q4</t>
  </si>
  <si>
    <t>Claim 5 </t>
  </si>
  <si>
    <t>01/01/2024 – 31/03/2024 </t>
  </si>
  <si>
    <t>30/04/2024 </t>
  </si>
  <si>
    <t xml:space="preserve"> (Apr 24 - Jun 24) Y3Q1</t>
  </si>
  <si>
    <t>Y3</t>
  </si>
  <si>
    <t xml:space="preserve"> Apr 24 - Jun 24 Q1</t>
  </si>
  <si>
    <t>Claim 6 </t>
  </si>
  <si>
    <t>01/04/2024 – 30/06/2024 </t>
  </si>
  <si>
    <t>31/07/2024 </t>
  </si>
  <si>
    <t xml:space="preserve"> (Jul 24 - Sep 24) Y3Q2</t>
  </si>
  <si>
    <t xml:space="preserve"> Jul 24 - Sep 24 Q2</t>
  </si>
  <si>
    <t>Claim 7 </t>
  </si>
  <si>
    <t>01/07/2024 – 30/09/2024 </t>
  </si>
  <si>
    <t>31/10/2024 </t>
  </si>
  <si>
    <t xml:space="preserve"> (Oct 24 - Dec 24) Y3Q3</t>
  </si>
  <si>
    <t xml:space="preserve"> Oct 24 - Dec 24 Q3</t>
  </si>
  <si>
    <t>Claim 8 </t>
  </si>
  <si>
    <t>01/10/2024 – 31/12/2024 </t>
  </si>
  <si>
    <t xml:space="preserve"> (Jan 25 - Mar 25) Y3Q4</t>
  </si>
  <si>
    <t xml:space="preserve"> Jan 25 - Mar 25 Q4</t>
  </si>
  <si>
    <t>Claim 9 </t>
  </si>
  <si>
    <t>01/01/2025 – 31/03/2025 </t>
  </si>
  <si>
    <t xml:space="preserve">Match Funder Ref  </t>
  </si>
  <si>
    <r>
      <t xml:space="preserve">Match Funding source 
</t>
    </r>
    <r>
      <rPr>
        <b/>
        <sz val="12"/>
        <color rgb="FF0070C0"/>
        <rFont val="Arial"/>
        <family val="2"/>
      </rPr>
      <t xml:space="preserve">(Name of organisation providing the match funding) </t>
    </r>
  </si>
  <si>
    <r>
      <t xml:space="preserve">Match/Leverage Sources
</t>
    </r>
    <r>
      <rPr>
        <sz val="12"/>
        <color rgb="FF0070C0"/>
        <rFont val="Arial"/>
        <family val="2"/>
      </rPr>
      <t>(Select from drop down list)</t>
    </r>
  </si>
  <si>
    <r>
      <t xml:space="preserve">Primary non-UKSPF Funding
</t>
    </r>
    <r>
      <rPr>
        <sz val="12"/>
        <color rgb="FF0070C0"/>
        <rFont val="Arial"/>
        <family val="2"/>
      </rPr>
      <t>Primary source of non-UKSPF funding by spend, if applicable (drop-down)
(i.e. if UKSPF is being used in conjunction with other funding from another levelling-up fund or other funding source.)</t>
    </r>
  </si>
  <si>
    <r>
      <t xml:space="preserve">Secondary non-UKSPF Funding
</t>
    </r>
    <r>
      <rPr>
        <sz val="12"/>
        <color rgb="FF0070C0"/>
        <rFont val="Arial"/>
        <family val="2"/>
      </rPr>
      <t>Secondary source of non-UKSPF funding by spend, if applicable (drop-down)
i.e. if UKSPF is being used in conjunction with other funding from another levelling-up fund or other funding source.</t>
    </r>
  </si>
  <si>
    <r>
      <t xml:space="preserve">Status
</t>
    </r>
    <r>
      <rPr>
        <sz val="12"/>
        <color rgb="FF0070C0"/>
        <rFont val="Arial"/>
        <family val="2"/>
      </rPr>
      <t xml:space="preserve">Approved - this means the match funding has been confirmed and is in place
Not yet approved - This mean that it’s likely to be confirmed by needs to be formalised
Ongoing – This is to cover circumstances boroughs bring their own match funding on a rolling basis or a funder is expected to make a number of allocations over time. </t>
    </r>
  </si>
  <si>
    <r>
      <t xml:space="preserve">Total match funding  £
</t>
    </r>
    <r>
      <rPr>
        <sz val="12"/>
        <color rgb="FF0070C0"/>
        <rFont val="Arial"/>
        <family val="2"/>
      </rPr>
      <t>(Auto calulation)</t>
    </r>
  </si>
  <si>
    <t xml:space="preserve">Match funding breakdown </t>
  </si>
  <si>
    <t>OC13</t>
  </si>
  <si>
    <t>TOTAL (UKSPF + MATCH)</t>
  </si>
  <si>
    <t xml:space="preserve">Match (£) </t>
  </si>
  <si>
    <t>UKSPF Contracted (£)</t>
  </si>
  <si>
    <t>Other Interventions</t>
  </si>
  <si>
    <t>Project end date:</t>
  </si>
  <si>
    <t>Project Name</t>
  </si>
  <si>
    <t>Project reference Number</t>
  </si>
  <si>
    <t xml:space="preserve">Organisation Name: </t>
  </si>
  <si>
    <t>GLA Comments</t>
  </si>
  <si>
    <t>Line ID</t>
  </si>
  <si>
    <t>Unit of Measurement</t>
  </si>
  <si>
    <t>Please provide details of the project's Equality, diversity, inclusion (EDI) and environmental sustainability impact this claim period</t>
  </si>
  <si>
    <t>Please provide details of any publicity in relation to the project activity within the claim period</t>
  </si>
  <si>
    <t>Total Value of Contract</t>
  </si>
  <si>
    <t>Procurement Start Date</t>
  </si>
  <si>
    <t>Date of Contract</t>
  </si>
  <si>
    <t>Name of Supplier</t>
  </si>
  <si>
    <t>Description</t>
  </si>
  <si>
    <t xml:space="preserve">Ref Number </t>
  </si>
  <si>
    <t>Programme 1 - E19 - Innovation</t>
  </si>
  <si>
    <t>Programme 2 - E23 - Supplier-readiness</t>
  </si>
  <si>
    <t>Programme 3 - E23 - SME digital divide</t>
  </si>
  <si>
    <t>Programme 4 - E23 - Growing the local, social economy</t>
  </si>
  <si>
    <t>Programme 5 - E23 - Property Advice service for SMEs</t>
  </si>
  <si>
    <t xml:space="preserve">Programme 6 - E29 - Low carbon </t>
  </si>
  <si>
    <t>Programme 7 - E30 - Support for fast-growing diverse founders</t>
  </si>
  <si>
    <t>Programme 8 - E30 - Investment-readiness support for diverse founders</t>
  </si>
  <si>
    <t xml:space="preserve">Programme </t>
  </si>
  <si>
    <t>Output Name </t>
  </si>
  <si>
    <t>Number of organisations receiving non-financial support </t>
  </si>
  <si>
    <t>Number of organisations engaged in knowledge transfer activity following support </t>
  </si>
  <si>
    <t>Number of enterprises receiving grants </t>
  </si>
  <si>
    <t>Number of new to market products </t>
  </si>
  <si>
    <t>Estimated carbon dioxide equivalent reductions as a result of support </t>
  </si>
  <si>
    <t>Number of enterprises with improved productivity </t>
  </si>
  <si>
    <t>Number of enterprises adopting new or improved products or services</t>
  </si>
  <si>
    <t>Number of enterprises receiving non-financial support  </t>
  </si>
  <si>
    <t>Jobs created as a result of support </t>
  </si>
  <si>
    <t>Jobs safeguarded as a result of support </t>
  </si>
  <si>
    <t>Number of potential entrepreneurs assisted to be enterprise ready </t>
  </si>
  <si>
    <t>Number of new enterprises created as a result of support </t>
  </si>
  <si>
    <t>Number of enterprises engaged in new markets </t>
  </si>
  <si>
    <t>Premises with improved digital connectivity as a result of support </t>
  </si>
  <si>
    <t>Number of decarbonisation plans developed as a result of support </t>
  </si>
  <si>
    <t>Increased number of enterprises supported </t>
  </si>
  <si>
    <t>OP14</t>
  </si>
  <si>
    <t>OC11</t>
  </si>
  <si>
    <t>OC14</t>
  </si>
  <si>
    <t>OC12</t>
  </si>
  <si>
    <t>OC17</t>
  </si>
  <si>
    <t>Code</t>
  </si>
  <si>
    <t>E19</t>
  </si>
  <si>
    <t>E30</t>
  </si>
  <si>
    <t>Number of Full time equivalent (FTE)</t>
  </si>
  <si>
    <t>Number of full time equivalent (FTE)</t>
  </si>
  <si>
    <t>Number of Organisations</t>
  </si>
  <si>
    <t>Number of new to market products</t>
  </si>
  <si>
    <t xml:space="preserve">Number of products </t>
  </si>
  <si>
    <t xml:space="preserve">Number of enterprises with improved productivity </t>
  </si>
  <si>
    <t>Number of enterprises</t>
  </si>
  <si>
    <t xml:space="preserve">Number of enterprises adopting new or improved products or services </t>
  </si>
  <si>
    <t>Estimated Carbon dioxide equivalent reductions as a result of support</t>
  </si>
  <si>
    <t>Tonnes of CO2e</t>
  </si>
  <si>
    <t>Number of new enterprises</t>
  </si>
  <si>
    <t>Premises with improved digital connectivity as a result of support</t>
  </si>
  <si>
    <t>Number of premises</t>
  </si>
  <si>
    <t>Type</t>
  </si>
  <si>
    <t xml:space="preserve">Output </t>
  </si>
  <si>
    <t>Number of organisations</t>
  </si>
  <si>
    <t xml:space="preserve">Number of enterprises receiving non-financial support </t>
  </si>
  <si>
    <t xml:space="preserve">Number of enterprises </t>
  </si>
  <si>
    <t>Number of entrepreneurs</t>
  </si>
  <si>
    <t>Number of decarbonisation plans developed as a result of support</t>
  </si>
  <si>
    <t>Number of plans</t>
  </si>
  <si>
    <t>Intervention</t>
  </si>
  <si>
    <t xml:space="preserve">Indicator </t>
  </si>
  <si>
    <t>unit</t>
  </si>
  <si>
    <t>Male</t>
  </si>
  <si>
    <t>Female</t>
  </si>
  <si>
    <t xml:space="preserve">Other </t>
  </si>
  <si>
    <t>Staff cost</t>
  </si>
  <si>
    <t>Business travel, subsistence and accommodation</t>
  </si>
  <si>
    <t>Contractors and consultants</t>
  </si>
  <si>
    <t>Materials</t>
  </si>
  <si>
    <t>Marketing and publicity</t>
  </si>
  <si>
    <t>Grants provided to end beneficiaries</t>
  </si>
  <si>
    <t>Small items of equipment</t>
  </si>
  <si>
    <t>Beneficiary costs</t>
  </si>
  <si>
    <t>Events costs</t>
  </si>
  <si>
    <t>programme</t>
  </si>
  <si>
    <t>Claim period</t>
  </si>
  <si>
    <t>Delivery partner- 1</t>
  </si>
  <si>
    <t>Delivery partner- 2</t>
  </si>
  <si>
    <t>Delivery partner- 3</t>
  </si>
  <si>
    <t>Delivery partner- 4</t>
  </si>
  <si>
    <t>Delivery partner- 5</t>
  </si>
  <si>
    <t>Delivery partner- 6</t>
  </si>
  <si>
    <t>Delivery partner- 7</t>
  </si>
  <si>
    <t>Delivery partner- 8</t>
  </si>
  <si>
    <t>Delivery partner- 9</t>
  </si>
  <si>
    <t>Delivery partner- 10</t>
  </si>
  <si>
    <t>FRICs</t>
  </si>
  <si>
    <t xml:space="preserve">Cost Category </t>
  </si>
  <si>
    <t xml:space="preserve">YR1 2022-23 (Revenue) </t>
  </si>
  <si>
    <t xml:space="preserve">YR2 2023-24  (Revenue) </t>
  </si>
  <si>
    <t xml:space="preserve">YR3 2024-25  (Revenue) </t>
  </si>
  <si>
    <t xml:space="preserve">Lifetime Total </t>
  </si>
  <si>
    <t>Apr 22 - June 22 Q1</t>
  </si>
  <si>
    <t>Jul 22 - Sept 22 Q2</t>
  </si>
  <si>
    <t>Oct 22 - Dec 22 Q3</t>
  </si>
  <si>
    <t>Jan 23 - Mar 23 Q4</t>
  </si>
  <si>
    <t xml:space="preserve">YR1 Total </t>
  </si>
  <si>
    <t>Apr 23 - June 23 Q1</t>
  </si>
  <si>
    <t>Jul 23 - Sept 23 Q2</t>
  </si>
  <si>
    <t>Oct 23 - Dec 23 Q3</t>
  </si>
  <si>
    <t>Jan 24 - Mar 24 Q4</t>
  </si>
  <si>
    <t xml:space="preserve">YR 2 Total </t>
  </si>
  <si>
    <t>Apr 24 - June 24 Q1</t>
  </si>
  <si>
    <t>Jul 24 - Sept 24 Q2</t>
  </si>
  <si>
    <t>Oct 24 - Dec 24 Q3</t>
  </si>
  <si>
    <t>Jan 25 - Mar 25 Q4</t>
  </si>
  <si>
    <t xml:space="preserve">Unit </t>
  </si>
  <si>
    <t>E29</t>
  </si>
  <si>
    <t>Enterprise or organisation registered postcode 
(If applicable)</t>
  </si>
  <si>
    <t>Outputs</t>
  </si>
  <si>
    <t xml:space="preserve">Expenditure £ (Revenue) </t>
  </si>
  <si>
    <t>UKSPF Project Total</t>
  </si>
  <si>
    <t>Staff cost ( including FRICs)</t>
  </si>
  <si>
    <t xml:space="preserve">Indicator (Outputs) </t>
  </si>
  <si>
    <t xml:space="preserve">Indicator (Outcomes) </t>
  </si>
  <si>
    <t xml:space="preserve">Program long name </t>
  </si>
  <si>
    <t>Project start date:</t>
  </si>
  <si>
    <t>Type of Organisation</t>
  </si>
  <si>
    <t xml:space="preserve">YR 3 Total </t>
  </si>
  <si>
    <t>ProgrammeOutputCode</t>
  </si>
  <si>
    <t>P1 - OP10</t>
  </si>
  <si>
    <t>P1 - OP12</t>
  </si>
  <si>
    <t>P2 - OP11</t>
  </si>
  <si>
    <t>P2 - OP12</t>
  </si>
  <si>
    <t>P2 - OP13</t>
  </si>
  <si>
    <t>P3 - OP11</t>
  </si>
  <si>
    <t>P3 - OP12</t>
  </si>
  <si>
    <t>P3 - OP13</t>
  </si>
  <si>
    <t>P4 - OP11</t>
  </si>
  <si>
    <t>P4 - OP12</t>
  </si>
  <si>
    <t>P4 - OP13</t>
  </si>
  <si>
    <t>P5 - OP11</t>
  </si>
  <si>
    <t>P5 - OP12</t>
  </si>
  <si>
    <t>P5 - OP13</t>
  </si>
  <si>
    <t>P6 - OP11</t>
  </si>
  <si>
    <t>P6 - OP12</t>
  </si>
  <si>
    <t>P6 - OP14</t>
  </si>
  <si>
    <t>P7 - OP11</t>
  </si>
  <si>
    <t>P8 - OP11</t>
  </si>
  <si>
    <t>P1 - OC10</t>
  </si>
  <si>
    <t>P1 - OC11</t>
  </si>
  <si>
    <t>P1 - OC12</t>
  </si>
  <si>
    <t>P1 - OC13</t>
  </si>
  <si>
    <t>P1 - OC14</t>
  </si>
  <si>
    <t>P2 - OC01</t>
  </si>
  <si>
    <t>P2 - OC02</t>
  </si>
  <si>
    <t>P2 - OC13</t>
  </si>
  <si>
    <t>P2 - OC15</t>
  </si>
  <si>
    <t>P2 - OC16</t>
  </si>
  <si>
    <t>P3 - OC01</t>
  </si>
  <si>
    <t>P3 - OC02</t>
  </si>
  <si>
    <t>P3 - OC13</t>
  </si>
  <si>
    <t>P3 - OC15</t>
  </si>
  <si>
    <t>P3 - OC16</t>
  </si>
  <si>
    <t>P3 - OC17</t>
  </si>
  <si>
    <t>P4 - OC01</t>
  </si>
  <si>
    <t>P4 - OC02</t>
  </si>
  <si>
    <t>P4 - OC13</t>
  </si>
  <si>
    <t>P4 - OC15</t>
  </si>
  <si>
    <t>P4 - OC16</t>
  </si>
  <si>
    <t>P5 - OC01</t>
  </si>
  <si>
    <t>P5 - OC02</t>
  </si>
  <si>
    <t>P5 - OC13</t>
  </si>
  <si>
    <t>P5 - OC15</t>
  </si>
  <si>
    <t>P5 - OC16</t>
  </si>
  <si>
    <t>P6 - OC01</t>
  </si>
  <si>
    <t>P6 - OC02</t>
  </si>
  <si>
    <t>P6 - OC14</t>
  </si>
  <si>
    <t>P6 - OC16</t>
  </si>
  <si>
    <t>P7 - OC01</t>
  </si>
  <si>
    <t>P7 - OC18</t>
  </si>
  <si>
    <t>P8 - OC01</t>
  </si>
  <si>
    <t>P8 - OC18</t>
  </si>
  <si>
    <t xml:space="preserve">GLA official use only </t>
  </si>
  <si>
    <t>ProgIntvIndicator</t>
  </si>
  <si>
    <t>P1 (OP12) Number of enterprises receiving grants </t>
  </si>
  <si>
    <t>P1 (OP10) Number of organisations receiving non-financial support </t>
  </si>
  <si>
    <t>P1 (OC14) Estimated carbon dioxide equivalent reductions as a result of support </t>
  </si>
  <si>
    <t>P1 (OC13) Number of enterprises adopting new or improved products or services</t>
  </si>
  <si>
    <t>P1 (OC12) Number of enterprises with improved productivity </t>
  </si>
  <si>
    <t>P1 (OC11) Number of new to market products </t>
  </si>
  <si>
    <t>P1 (OC10) Number of organisations engaged in knowledge transfer activity following support </t>
  </si>
  <si>
    <t>P2 (OP13) Number of potential entrepreneurs assisted to be enterprise ready </t>
  </si>
  <si>
    <t>P2 (OP12) Number of enterprises receiving grants </t>
  </si>
  <si>
    <t>P2 (OP11) Number of enterprises receiving non-financial support  </t>
  </si>
  <si>
    <t>P2 (OC16) Number of new enterprises created as a result of support </t>
  </si>
  <si>
    <t>P2 (OC15) Number of enterprises engaged in new markets </t>
  </si>
  <si>
    <t>P2 (OC13) Number of enterprises adopting new or improved products or services</t>
  </si>
  <si>
    <t>P2 (OC02) Jobs safeguarded as a result of support </t>
  </si>
  <si>
    <t>P2 (OC01) Jobs created as a result of support </t>
  </si>
  <si>
    <t>P3 (OP13) Number of potential entrepreneurs assisted to be enterprise ready </t>
  </si>
  <si>
    <t>P3 (OP12) Number of enterprises receiving grants </t>
  </si>
  <si>
    <t>P3 (OP11) Number of enterprises receiving non-financial support  </t>
  </si>
  <si>
    <t>P3 (OC17) Premises with improved digital connectivity as a result of support </t>
  </si>
  <si>
    <t>P3 (OC16) Number of new enterprises created as a result of support </t>
  </si>
  <si>
    <t>P3 (OC15) Number of enterprises engaged in new markets </t>
  </si>
  <si>
    <t>P3 (OC13) Number of enterprises adopting new or improved products or services</t>
  </si>
  <si>
    <t>P3 (OC02) Jobs safeguarded as a result of support </t>
  </si>
  <si>
    <t>P3 (OC01) Jobs created as a result of support </t>
  </si>
  <si>
    <t>P4 (OP13) Number of potential entrepreneurs assisted to be enterprise ready </t>
  </si>
  <si>
    <t>P4 (OP12) Number of enterprises receiving grants </t>
  </si>
  <si>
    <t>P4 (OP11) Number of enterprises receiving non-financial support  </t>
  </si>
  <si>
    <t>P4 (OC16) Number of new enterprises created as a result of support </t>
  </si>
  <si>
    <t>P4 (OC15) Number of enterprises engaged in new markets </t>
  </si>
  <si>
    <t>P4 (OC13) Number of enterprises adopting new or improved products or services</t>
  </si>
  <si>
    <t>P4 (OC02) Jobs safeguarded as a result of support </t>
  </si>
  <si>
    <t>P4 (OC01) Jobs created as a result of support </t>
  </si>
  <si>
    <t>P5 (OP13) Number of potential entrepreneurs assisted to be enterprise ready </t>
  </si>
  <si>
    <t>P5 (OP12) Number of enterprises receiving grants </t>
  </si>
  <si>
    <t>P5 (OP11) Number of enterprises receiving non-financial support  </t>
  </si>
  <si>
    <t>P5 (OC16) Number of new enterprises created as a result of support </t>
  </si>
  <si>
    <t>P5 (OC15) Number of enterprises engaged in new markets </t>
  </si>
  <si>
    <t>P5 (OC13) Number of enterprises adopting new or improved products or services</t>
  </si>
  <si>
    <t>P5 (OC02) Jobs safeguarded as a result of support </t>
  </si>
  <si>
    <t>P5 (OC01) Jobs created as a result of support </t>
  </si>
  <si>
    <t>P6 (OP14) Number of decarbonisation plans developed as a result of support </t>
  </si>
  <si>
    <t>P6 (OP12) Number of enterprises receiving grants </t>
  </si>
  <si>
    <t>P6 (OP11) Number of enterprises receiving non-financial support  </t>
  </si>
  <si>
    <t>P6 (OC16) Number of new enterprises created as a result of support </t>
  </si>
  <si>
    <t>P6 (OC14) Estimated carbon dioxide equivalent reductions as a result of support </t>
  </si>
  <si>
    <t>P6 (OC02) Jobs safeguarded as a result of support </t>
  </si>
  <si>
    <t>P6 (OC01) Jobs created as a result of support </t>
  </si>
  <si>
    <t>P7 (OP11) Number of enterprises receiving non-financial support  </t>
  </si>
  <si>
    <t>P7 (OC18) Increased number of enterprises supported </t>
  </si>
  <si>
    <t>P7 (OC01) Jobs created as a result of support </t>
  </si>
  <si>
    <t>P8 (OP11) Number of enterprises receiving non-financial support  </t>
  </si>
  <si>
    <t>P8 (OC18) Increased number of enterprises supported </t>
  </si>
  <si>
    <t>P8 (OC01) Jobs created as a result of support </t>
  </si>
  <si>
    <t>Prog ID</t>
  </si>
  <si>
    <t>Programme name</t>
  </si>
  <si>
    <t>Total irrecoverable VAT £</t>
  </si>
  <si>
    <t xml:space="preserve">Claim Start </t>
  </si>
  <si>
    <t xml:space="preserve">Claim end </t>
  </si>
  <si>
    <t>Qtr period</t>
  </si>
  <si>
    <t xml:space="preserve">Claim due </t>
  </si>
  <si>
    <t>Line ID
(Auto generated)</t>
  </si>
  <si>
    <t xml:space="preserve">Selected for sample testing  ? </t>
  </si>
  <si>
    <t xml:space="preserve">Sampled </t>
  </si>
  <si>
    <t>Queried</t>
  </si>
  <si>
    <t>N</t>
  </si>
  <si>
    <t>Invoice date before defrayal date ?</t>
  </si>
  <si>
    <t xml:space="preserve">Total UKSPF SLB claimed in period </t>
  </si>
  <si>
    <t>I confirm that:
1. All the information provided within this claim form is accurate.
2. The expenditure claimed is in respect of items eligible for, and approved for, support under the terms of the Funding Agreement. 
3. I am aware the organisation must keep detailed records of all expenditure, including evidence of the expenditure and the defrayal, and provide this upon request by the Lead Authority. The Lead Authority may periodically request to see a detailed breakdown of expenditure and supporting evidence.</t>
  </si>
  <si>
    <t>1 - Staff cost ( including FRICs)</t>
  </si>
  <si>
    <t>2 - Business travel, subsistence and accommodation</t>
  </si>
  <si>
    <t>3 - Contractors and consultants</t>
  </si>
  <si>
    <t>4 - Materials</t>
  </si>
  <si>
    <t>5 - Marketing and publicity</t>
  </si>
  <si>
    <t>6 - Grants provided to end beneficiaries</t>
  </si>
  <si>
    <t>7 - Small items of equipment</t>
  </si>
  <si>
    <t>8 - Beneficiary costs</t>
  </si>
  <si>
    <t>9 - Events costs</t>
  </si>
  <si>
    <t>Y</t>
  </si>
  <si>
    <t xml:space="preserve"> Oct 22 - Dec 22 Q3</t>
  </si>
  <si>
    <t>OC01 - Jobs created as a result of support</t>
  </si>
  <si>
    <t xml:space="preserve">OC02 - Jobs safeguarded as a result of support </t>
  </si>
  <si>
    <t>OC10 - Number of organisations engaged in knowledge transfer activity following support</t>
  </si>
  <si>
    <t>OC11 - Number of new to market products</t>
  </si>
  <si>
    <t xml:space="preserve">OC12 - Number of enterprises with improved productivity </t>
  </si>
  <si>
    <t xml:space="preserve">OC13 - Number of enterprises adopting new or improved products or services </t>
  </si>
  <si>
    <t>OC14 - Estimated Carbon dioxide equivalent reductions as a result of support</t>
  </si>
  <si>
    <t xml:space="preserve">OC15 - Number of enterprises engaged in new markets </t>
  </si>
  <si>
    <t>OC16 - Number of new enterprises created as a result of support</t>
  </si>
  <si>
    <t>OC17 - Premises with improved digital connectivity as a result of support</t>
  </si>
  <si>
    <t>OC18 - Increased number of enterprises supported</t>
  </si>
  <si>
    <t>OP10 - Number of organisations receiving non-financial support</t>
  </si>
  <si>
    <t xml:space="preserve">OP11 - Number of enterprises receiving non-financial support </t>
  </si>
  <si>
    <t>OP12 - Number of enterprises receiving grants</t>
  </si>
  <si>
    <t>OP13 - Number of potential entrepreneurs assisted to be enterprise ready</t>
  </si>
  <si>
    <t>OP14 - Number of decarbonisation plans developed as a result of support</t>
  </si>
  <si>
    <t>Code 2</t>
  </si>
  <si>
    <t>Notes:</t>
  </si>
  <si>
    <t>Invoice number/ pay ID</t>
  </si>
  <si>
    <t xml:space="preserve">expenditure line data error checker </t>
  </si>
  <si>
    <t>Date error check</t>
  </si>
  <si>
    <t xml:space="preserve">Total match funding </t>
  </si>
  <si>
    <t xml:space="preserve">Match funding (cummulative to period) </t>
  </si>
  <si>
    <t>provide actual &amp; forcast for this figure in tab 3</t>
  </si>
  <si>
    <r>
      <t xml:space="preserve">2022-23 match
</t>
    </r>
    <r>
      <rPr>
        <sz val="12"/>
        <color rgb="FF0070C0"/>
        <rFont val="Arial"/>
        <family val="2"/>
      </rPr>
      <t xml:space="preserve">Provide the amount of match funding for this year </t>
    </r>
  </si>
  <si>
    <r>
      <t xml:space="preserve">2023-24 match
</t>
    </r>
    <r>
      <rPr>
        <sz val="12"/>
        <color rgb="FF0070C0"/>
        <rFont val="Arial"/>
        <family val="2"/>
      </rPr>
      <t xml:space="preserve">Provide the amount of match funding for this year  </t>
    </r>
  </si>
  <si>
    <r>
      <t xml:space="preserve">2024-25 match
</t>
    </r>
    <r>
      <rPr>
        <sz val="12"/>
        <color rgb="FF0070C0"/>
        <rFont val="Arial"/>
        <family val="2"/>
      </rPr>
      <t xml:space="preserve">Provide the amount of match funding for this year  </t>
    </r>
  </si>
  <si>
    <t xml:space="preserve">Date output / outcome was achieved </t>
  </si>
  <si>
    <t xml:space="preserve">Output / Outcome 
</t>
  </si>
  <si>
    <t>GLA Output / outcome code</t>
  </si>
  <si>
    <t xml:space="preserve">GLA Official use only </t>
  </si>
  <si>
    <t>Sample test or query ?</t>
  </si>
  <si>
    <t>Sample</t>
  </si>
  <si>
    <t>Query</t>
  </si>
  <si>
    <t xml:space="preserve">Data error checker </t>
  </si>
  <si>
    <t xml:space="preserve">Cost category </t>
  </si>
  <si>
    <t>GLA Comments / issue</t>
  </si>
  <si>
    <t>Action</t>
  </si>
  <si>
    <t xml:space="preserve">Error amount 
(enter as a negative figure for overclaimed and 
positive for underclaim ) </t>
  </si>
  <si>
    <t>Error
(FRICs)</t>
  </si>
  <si>
    <t>Defrayal date is within claim period ?</t>
  </si>
  <si>
    <t xml:space="preserve">FRICs eligible?
</t>
  </si>
  <si>
    <t>error</t>
  </si>
  <si>
    <t xml:space="preserve">Total eligible </t>
  </si>
  <si>
    <t>Total Eligible + FRICS</t>
  </si>
  <si>
    <t xml:space="preserve">Claim Total </t>
  </si>
  <si>
    <t xml:space="preserve">Claim Total (revised) </t>
  </si>
  <si>
    <t>Date of Approval:</t>
  </si>
  <si>
    <t>Name of Approver:</t>
  </si>
  <si>
    <t xml:space="preserve">Comment (if required):
</t>
  </si>
  <si>
    <t>Has the approver completed all required sections within this checklist?</t>
  </si>
  <si>
    <t>AUTHORSATION SUMMARY</t>
  </si>
  <si>
    <t>The approver confirms that they have completed relevant checks on this project claim and recommend the claim for payment</t>
  </si>
  <si>
    <t>APPROVAL SUMMARY</t>
  </si>
  <si>
    <t>Has any adjustments been made to this claim due to issues found on prior claim?</t>
  </si>
  <si>
    <t>Has the Project Progress Report been completed to a satisfactory level?</t>
  </si>
  <si>
    <t>Do the apportioned workings / Description  provide sufficient information and match what has been agreed with the GR?</t>
  </si>
  <si>
    <t>Do all the defrayal dates fall after the invoice dates?</t>
  </si>
  <si>
    <t>Are all eligible values equal to or less than the total invoice value?</t>
  </si>
  <si>
    <t xml:space="preserve">Has all expenditure within this claim been defrayed within the claim period?  </t>
  </si>
  <si>
    <t>CLAIM REVIEW</t>
  </si>
  <si>
    <t>Once pre-approval sense check has been completed (3 to 4 working days following claim submission), please follow agreed process to include claim in DLUHC MI return. The claim does NOT have to be approved to be included in the DLUHC MI return, just sense check taken place. See GM handbook for further details.</t>
  </si>
  <si>
    <t>PRE-APPROVAL SENSE CHECK</t>
  </si>
  <si>
    <t>Claim Submission Date</t>
  </si>
  <si>
    <t>Claim Value</t>
  </si>
  <si>
    <t>Subsidy amount £</t>
  </si>
  <si>
    <t xml:space="preserve">UKSPF SLB Claim form: Sign-off </t>
  </si>
  <si>
    <t xml:space="preserve">UKSPF SLB Claim form: Project progress report </t>
  </si>
  <si>
    <t>UKSPF SLB Claim form: Match Funding</t>
  </si>
  <si>
    <t>UKSPF SLB Claim form: Assets</t>
  </si>
  <si>
    <t>Expenditure: have any sample checks been requested and reviewed as part of this claim?</t>
  </si>
  <si>
    <t>Outputs/outcomes: have any sample checks been requested and reviewed as part of this claim?</t>
  </si>
  <si>
    <t xml:space="preserve">Supported enterprise or organisation name </t>
  </si>
  <si>
    <t xml:space="preserve">  </t>
  </si>
  <si>
    <t xml:space="preserve">Verified 
(Total eligible) </t>
  </si>
  <si>
    <t>Verified
Total eligible expenditure + FRICs</t>
  </si>
  <si>
    <t>error type</t>
  </si>
  <si>
    <t>UKSPF SLB Claim form: Procurement list</t>
  </si>
  <si>
    <t>Total UKSPF SLB claimed in period + Adjustments:</t>
  </si>
  <si>
    <t>11 - Adjustment - Advance payment recovery</t>
  </si>
  <si>
    <t xml:space="preserve">12 - Adjustment - Other </t>
  </si>
  <si>
    <t>Section 5: Variance  ( section 4 &amp; 3)</t>
  </si>
  <si>
    <t>Section 6: Variance % ( section 4 &amp; 3)</t>
  </si>
  <si>
    <t>Section 4: Cumulative to current period (contracted)</t>
  </si>
  <si>
    <t>Number of output or outcome achieved</t>
  </si>
  <si>
    <t xml:space="preserve">Action </t>
  </si>
  <si>
    <t xml:space="preserve">Checks ok ? (Y or N) </t>
  </si>
  <si>
    <t>Contracted output / outcome ?</t>
  </si>
  <si>
    <t xml:space="preserve">Please describe the progress made during the Claim Period on expenditure, and outputs and outcomes. Explain any slippage from contracted profiles if applicable. </t>
  </si>
  <si>
    <t>Please describe any planned activity for the next quarters, with plans to mitigate any delays if appropriate</t>
  </si>
  <si>
    <t xml:space="preserve">Please provide an update on Subsidy Control monitoring arrangements </t>
  </si>
  <si>
    <t>Section 4</t>
  </si>
  <si>
    <t>Section 5</t>
  </si>
  <si>
    <t>Section 6</t>
  </si>
  <si>
    <t>Contracted cost category ?</t>
  </si>
  <si>
    <t>Supplier name/ Staff name</t>
  </si>
  <si>
    <r>
      <t xml:space="preserve">Cost category
</t>
    </r>
    <r>
      <rPr>
        <sz val="12"/>
        <color rgb="FF0000FF"/>
        <rFont val="Arial"/>
        <family val="2"/>
      </rPr>
      <t>(select from drop down list)</t>
    </r>
  </si>
  <si>
    <t>Invoice date/ Pay date</t>
  </si>
  <si>
    <t>Defrayal date</t>
  </si>
  <si>
    <t>Total invoice / Staff cost value £</t>
  </si>
  <si>
    <t xml:space="preserve">Total eligible expenditure £ 
</t>
  </si>
  <si>
    <t>FRICs
value £
(20% staff cost)</t>
  </si>
  <si>
    <t>Total eligible expenditure + FRICs £</t>
  </si>
  <si>
    <t xml:space="preserve">Total </t>
  </si>
  <si>
    <t>Claim Value ( adjustments / error)</t>
  </si>
  <si>
    <t>Have sense checks on the claim taken place and can this claim be included in the quarterly DLUHC MI return?</t>
  </si>
  <si>
    <t>Based on the information provided, is the expenditure included within this claim eligible for the project to claim?</t>
  </si>
  <si>
    <t>Based on the information provided, is the output/outcomes included within this claim eligible for the project to claim?</t>
  </si>
  <si>
    <t>Please provide comments on overall project performance to contracted expenditure and output targets, including view on the information given by the GR within the Project Progress Report.</t>
  </si>
  <si>
    <t xml:space="preserve">Use this section to:
&gt; Provide an overall approval summary
&gt;Detail any expenditure that was changed/removed within this claim and the reason(s) why
&gt; Explain the responses given in 2.1 to 2.11
&gt; Make recommendations for any future actions associated to this project
&gt; Provide any further comment on forecasts for expenditure and outputs/outcomes and if they remain realistic from the GR
The narrative within this section does not need to be extensive but should cover the main points to support the approval of this claim and give the right information to the authoriser
</t>
  </si>
  <si>
    <t>Are you satisfied with the summary given in 3.1 in relation to the responses in section 2 of this checklist?</t>
  </si>
  <si>
    <t>The authoriser confirms that they are satisfied that all necessary checks have been completed on this claim and authorise this claim for payment via invoice. They also confirm they have hold the delegated financial authority.</t>
  </si>
  <si>
    <t xml:space="preserve">Expenditure claimed in this period (auto populated from tab 2) </t>
  </si>
  <si>
    <t xml:space="preserve">Outputs achieved in this period (auto populated from tab 4) </t>
  </si>
  <si>
    <t xml:space="preserve">Outcomes achieved in this period (auto populated from tab 4) </t>
  </si>
  <si>
    <t>BAME</t>
  </si>
  <si>
    <t xml:space="preserve">Women </t>
  </si>
  <si>
    <t xml:space="preserve">Disabled </t>
  </si>
  <si>
    <t>Brief details of the procurement process followed</t>
  </si>
  <si>
    <t xml:space="preserve">Match Funding </t>
  </si>
  <si>
    <t xml:space="preserve">Brownfield Infrastructure and Land Fund  </t>
  </si>
  <si>
    <t>Private sector</t>
  </si>
  <si>
    <t xml:space="preserve">Changing Places Fund </t>
  </si>
  <si>
    <t>Community and Voluntary Sector</t>
  </si>
  <si>
    <t xml:space="preserve">Community Ownership Fund  </t>
  </si>
  <si>
    <t>Existing Council budget</t>
  </si>
  <si>
    <t xml:space="preserve">Levelling Up Fund </t>
  </si>
  <si>
    <t>Legacy EU Funding</t>
  </si>
  <si>
    <t xml:space="preserve">Borderlands Inclusive Growth Deal  </t>
  </si>
  <si>
    <t>Other Public Sector</t>
  </si>
  <si>
    <t xml:space="preserve">Devolution Deal Investment Funds  </t>
  </si>
  <si>
    <t>Community and Voluntary sector &amp; Other Public Sector</t>
  </si>
  <si>
    <t xml:space="preserve">Levelling Up Parks Fund </t>
  </si>
  <si>
    <t>Community &amp; Voluntary Sector &amp; Existing Council Budget</t>
  </si>
  <si>
    <t xml:space="preserve">Local Digital Fund  </t>
  </si>
  <si>
    <t>Community &amp; Voluntary Sector &amp; Private Sector</t>
  </si>
  <si>
    <t xml:space="preserve">Shared Outcomes Fund - Changing Futures  </t>
  </si>
  <si>
    <t>Community &amp; Voluntary Sector &amp; Legacy EU Funding</t>
  </si>
  <si>
    <t xml:space="preserve">Brownfield Housing Fund  </t>
  </si>
  <si>
    <t>Existing Council budget &amp; Other Public Sector</t>
  </si>
  <si>
    <t xml:space="preserve">Garden Communities Programme  </t>
  </si>
  <si>
    <t>Existing Council Budget &amp; Private Sector</t>
  </si>
  <si>
    <t xml:space="preserve">Housing Infrastructure Fund  </t>
  </si>
  <si>
    <t>Existing Council Budget &amp; Legacy EU Funding</t>
  </si>
  <si>
    <t>Land Assembly Fund (London and National)</t>
  </si>
  <si>
    <t>Legacy EU Funding &amp; Private Sector</t>
  </si>
  <si>
    <t xml:space="preserve">Land Release Fund  </t>
  </si>
  <si>
    <t>Legacy EU funding &amp; Other Public Sector</t>
  </si>
  <si>
    <t xml:space="preserve">Towns Fund (incl. Future High Streets Fund)  </t>
  </si>
  <si>
    <t>Private sector &amp; Other Public Sector</t>
  </si>
  <si>
    <t>Other UKG local growth funding</t>
  </si>
  <si>
    <t>Farming Investment Fund</t>
  </si>
  <si>
    <t>Farming in Protected Landscapes</t>
  </si>
  <si>
    <t xml:space="preserve">EDI  Lifetime </t>
  </si>
  <si>
    <t>Version 3 - July 2023</t>
  </si>
  <si>
    <t>Company limited by guarantee</t>
  </si>
  <si>
    <t xml:space="preserve">Main Intervention </t>
  </si>
  <si>
    <t>Unit</t>
  </si>
  <si>
    <t xml:space="preserve">GFA version number </t>
  </si>
  <si>
    <t xml:space="preserve">Intervention </t>
  </si>
  <si>
    <t xml:space="preserve">Total £ by Intervention  </t>
  </si>
  <si>
    <t>For GLA use only: GFA financials, outputs and outcomes</t>
  </si>
  <si>
    <t>Number of Outputs</t>
  </si>
  <si>
    <t xml:space="preserve">GFA version </t>
  </si>
  <si>
    <t xml:space="preserve">Project name </t>
  </si>
  <si>
    <t>Lifetime Total (actual + forecast)</t>
  </si>
  <si>
    <t xml:space="preserve">Company number </t>
  </si>
  <si>
    <t>Company Record Number (CRN) 
or unique tax reference  (UTR)  
if applicable</t>
  </si>
  <si>
    <t>Lifetime Total (contracted in GFA)</t>
  </si>
  <si>
    <t>Section 3: Cumulative to current period (Actuals only)</t>
  </si>
  <si>
    <t>YR1 Total (actual + forecast)</t>
  </si>
  <si>
    <t xml:space="preserve">YR 2 Total (actual + forecast) </t>
  </si>
  <si>
    <t>YR 3 Total (actual + forecast)</t>
  </si>
  <si>
    <t>YR1 Total (contracted in GFA)</t>
  </si>
  <si>
    <t>YR 2 Total (contracted in GFA)</t>
  </si>
  <si>
    <t>YR 3Total (contracted in GFA)</t>
  </si>
  <si>
    <t xml:space="preserve">Project ref </t>
  </si>
  <si>
    <t xml:space="preserve">Match </t>
  </si>
  <si>
    <t>Claim period (select from drop down list)</t>
  </si>
  <si>
    <t>Project name</t>
  </si>
  <si>
    <t>Project ref</t>
  </si>
  <si>
    <t>UKSPF Claim form: Grant manager claim checklist</t>
  </si>
  <si>
    <t>Verified 
FRICs</t>
  </si>
  <si>
    <t>Total sampled</t>
  </si>
  <si>
    <t xml:space="preserve">Total sampled % </t>
  </si>
  <si>
    <r>
      <t xml:space="preserve">Owner of the asset 
</t>
    </r>
    <r>
      <rPr>
        <sz val="12"/>
        <rFont val="Arial"/>
        <family val="2"/>
      </rPr>
      <t>(select delivery partner from list )</t>
    </r>
  </si>
  <si>
    <t xml:space="preserve">Signature </t>
  </si>
  <si>
    <t xml:space="preserve">Total lines </t>
  </si>
  <si>
    <t xml:space="preserve">% sampled </t>
  </si>
  <si>
    <t>UKSPF SLB Claim form: Outputs / Outcomes actuals and forecast</t>
  </si>
  <si>
    <r>
      <rPr>
        <b/>
        <sz val="14"/>
        <color rgb="FF0000FF"/>
        <rFont val="Arial"/>
        <family val="2"/>
      </rPr>
      <t xml:space="preserve">Section 1: Actuals &amp; forecast </t>
    </r>
    <r>
      <rPr>
        <b/>
        <sz val="16"/>
        <color rgb="FF0000FF"/>
        <rFont val="Arial"/>
        <family val="2"/>
      </rPr>
      <t xml:space="preserve">
</t>
    </r>
    <r>
      <rPr>
        <sz val="12"/>
        <color rgb="FF0000FF"/>
        <rFont val="Arial"/>
        <family val="2"/>
      </rPr>
      <t xml:space="preserve">Complete with actuals for each output/outcome in current for period and forecast in future period.
Please, do not alter actual figures reported in previous periods </t>
    </r>
  </si>
  <si>
    <t>YR1</t>
  </si>
  <si>
    <t>YR 2</t>
  </si>
  <si>
    <t>YR 3</t>
  </si>
  <si>
    <t>Total  variance</t>
  </si>
  <si>
    <t>UKSPF SLB Claim form: Expenditure actuals and forecast</t>
  </si>
  <si>
    <t>Cumulative actuals to Y1</t>
  </si>
  <si>
    <t>Cumulative actuals to Y2</t>
  </si>
  <si>
    <t>Cumulative actuals to Y3</t>
  </si>
  <si>
    <t>Cumulative to Y1</t>
  </si>
  <si>
    <t>Cumulative  to Y2</t>
  </si>
  <si>
    <t>Cumulative  to Y3</t>
  </si>
  <si>
    <t xml:space="preserve">*DO NOT INSERT OR DELETE COLUMNS/ROWS 
*APPLY PASSWORD AFTER UPDATE
</t>
  </si>
  <si>
    <t xml:space="preserve"> Apr 22 - Jun 23 Q1</t>
  </si>
  <si>
    <t xml:space="preserve">% of contracted spent </t>
  </si>
  <si>
    <r>
      <t xml:space="preserve">Section 1: Actuals &amp; forecast 
</t>
    </r>
    <r>
      <rPr>
        <sz val="12"/>
        <color rgb="FF0000FF"/>
        <rFont val="Arial"/>
        <family val="2"/>
      </rPr>
      <t xml:space="preserve">Complete expenditure actuals from Tab 2 and forecast in future period.
Please, do not alter actual figures reported in previous periods </t>
    </r>
  </si>
  <si>
    <r>
      <t xml:space="preserve">Section 1a : Actuals &amp; forecast  (Match funding) 
</t>
    </r>
    <r>
      <rPr>
        <sz val="14"/>
        <color rgb="FF0000FF"/>
        <rFont val="Arial"/>
        <family val="2"/>
      </rPr>
      <t>(Total profiled must add up to match funding total in Tab 7)</t>
    </r>
  </si>
  <si>
    <t>Match funding (if applicable)</t>
  </si>
  <si>
    <t>Section 5: Variance to quarter  ( section 4 &amp; 3)</t>
  </si>
  <si>
    <t>Section 6: Variance to quarter % ( section 4 &amp; 3)</t>
  </si>
  <si>
    <r>
      <t xml:space="preserve">Lead / delivery partner name
</t>
    </r>
    <r>
      <rPr>
        <sz val="12"/>
        <color rgb="FF0000FF"/>
        <rFont val="Arial"/>
        <family val="2"/>
      </rPr>
      <t xml:space="preserve">(select from drop down list) </t>
    </r>
  </si>
  <si>
    <t>% of contracted achieved</t>
  </si>
  <si>
    <t xml:space="preserve">Grant recipient / Lead </t>
  </si>
  <si>
    <t>Cumulative to Y3</t>
  </si>
  <si>
    <t xml:space="preserve">Apportioned workings / description of cost </t>
  </si>
  <si>
    <t xml:space="preserve">If your organisation is a "contracting authority", please ensure compliance with the procurement regulations when procuring any goods and services in relation to delivery of the project. </t>
  </si>
  <si>
    <t>Equalities Target reqired</t>
  </si>
  <si>
    <t>Equality and diversity data</t>
  </si>
  <si>
    <t>Equalities Target required  ?</t>
  </si>
  <si>
    <t>EDI required  ?</t>
  </si>
  <si>
    <t xml:space="preserve">Equality targets
</t>
  </si>
  <si>
    <t xml:space="preserve">Gender
</t>
  </si>
  <si>
    <t xml:space="preserve">Age
</t>
  </si>
  <si>
    <t>OP10, OP11, OP12, and OP13 only</t>
  </si>
  <si>
    <t>Sampled / queried amount 
(Total eligible )</t>
  </si>
  <si>
    <t>Only list assets exceeding £1,500 acquired or improved using (wholly or partly) UKSPF funding.</t>
  </si>
  <si>
    <t xml:space="preserve">Equality , diversity and Inclusion (EDI)
OP10, OP11, OP12, OP13, OC01, OC02, OC10, OC15, O16, OC17, &amp; OC18 only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</si>
</sst>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0_ ;[Red]\-0\ "/>
    <numFmt numFmtId="165" formatCode="0.0%"/>
    <numFmt numFmtId="166" formatCode="0.0_ ;[Red]\-0.0\ "/>
    <numFmt numFmtId="167" formatCode="0.0"/>
    <numFmt numFmtId="168" formatCode="&quot;£&quot;#,##0.00"/>
    <numFmt numFmtId="169" formatCode="#,##0_ ;[Red]\-#,##0\ "/>
  </numFmts>
  <fonts count="68" x14ac:knownFonts="1">
    <font>
      <sz val="11"/>
      <color theme="1"/>
      <name val="Calibri"/>
      <family val="2"/>
      <scheme val="minor"/>
    </font>
    <font>
      <sz val="12"/>
      <color theme="1"/>
      <name val="Arial"/>
      <family val="2"/>
    </font>
    <font>
      <sz val="11"/>
      <color theme="1"/>
      <name val="Calibri"/>
      <family val="2"/>
      <scheme val="minor"/>
    </font>
    <font>
      <sz val="12"/>
      <color theme="1"/>
      <name val="Arial"/>
      <family val="2"/>
    </font>
    <font>
      <sz val="8"/>
      <name val="Calibri"/>
      <family val="2"/>
      <scheme val="minor"/>
    </font>
    <font>
      <sz val="10"/>
      <name val="Arial"/>
      <family val="2"/>
    </font>
    <font>
      <b/>
      <sz val="16"/>
      <name val="Arial"/>
      <family val="2"/>
    </font>
    <font>
      <b/>
      <sz val="18"/>
      <color theme="1"/>
      <name val="Arial"/>
      <family val="2"/>
    </font>
    <font>
      <sz val="11"/>
      <color theme="1"/>
      <name val="Arial"/>
      <family val="2"/>
    </font>
    <font>
      <b/>
      <sz val="12"/>
      <color theme="1"/>
      <name val="Arial"/>
      <family val="2"/>
    </font>
    <font>
      <b/>
      <sz val="11"/>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sz val="12"/>
      <color rgb="FFFF0000"/>
      <name val="Arial"/>
      <family val="2"/>
    </font>
    <font>
      <b/>
      <sz val="18"/>
      <name val="Arial"/>
      <family val="2"/>
    </font>
    <font>
      <b/>
      <sz val="14"/>
      <color theme="1"/>
      <name val="Arial"/>
      <family val="2"/>
    </font>
    <font>
      <sz val="16"/>
      <name val="Arial"/>
      <family val="2"/>
    </font>
    <font>
      <sz val="10"/>
      <color theme="1"/>
      <name val="Arial"/>
      <family val="2"/>
    </font>
    <font>
      <b/>
      <sz val="12"/>
      <color rgb="FF0000FF"/>
      <name val="Arial"/>
      <family val="2"/>
    </font>
    <font>
      <sz val="12"/>
      <color rgb="FF0000FF"/>
      <name val="Arial"/>
      <family val="2"/>
    </font>
    <font>
      <b/>
      <sz val="16"/>
      <color theme="1"/>
      <name val="Arial"/>
      <family val="2"/>
    </font>
    <font>
      <b/>
      <sz val="14"/>
      <color rgb="FF0000FF"/>
      <name val="Arial"/>
      <family val="2"/>
    </font>
    <font>
      <sz val="9"/>
      <color theme="0" tint="-0.499984740745262"/>
      <name val="Calibri"/>
      <family val="2"/>
      <scheme val="minor"/>
    </font>
    <font>
      <sz val="11"/>
      <color rgb="FF000000"/>
      <name val="Calibri"/>
      <family val="2"/>
    </font>
    <font>
      <b/>
      <sz val="11"/>
      <color theme="1"/>
      <name val="Calibri"/>
      <family val="2"/>
      <scheme val="minor"/>
    </font>
    <font>
      <b/>
      <sz val="16"/>
      <color rgb="FF0000FF"/>
      <name val="Arial"/>
      <family val="2"/>
    </font>
    <font>
      <sz val="12"/>
      <color theme="1" tint="0.249977111117893"/>
      <name val="Arial"/>
      <family val="2"/>
    </font>
    <font>
      <b/>
      <sz val="12"/>
      <color theme="1" tint="0.249977111117893"/>
      <name val="Arial"/>
      <family val="2"/>
    </font>
    <font>
      <sz val="16"/>
      <color theme="1" tint="0.249977111117893"/>
      <name val="Arial"/>
      <family val="2"/>
    </font>
    <font>
      <sz val="12"/>
      <color rgb="FF000000"/>
      <name val="Arial"/>
      <family val="2"/>
    </font>
    <font>
      <sz val="11"/>
      <name val="Arial"/>
      <family val="2"/>
    </font>
    <font>
      <b/>
      <sz val="12"/>
      <color rgb="FF0070C0"/>
      <name val="Arial"/>
      <family val="2"/>
    </font>
    <font>
      <sz val="12"/>
      <color rgb="FF0070C0"/>
      <name val="Arial"/>
      <family val="2"/>
    </font>
    <font>
      <b/>
      <u/>
      <sz val="12"/>
      <color theme="1"/>
      <name val="Arial"/>
      <family val="2"/>
    </font>
    <font>
      <sz val="9"/>
      <color theme="1"/>
      <name val="Calibri"/>
      <family val="2"/>
      <scheme val="minor"/>
    </font>
    <font>
      <b/>
      <sz val="9"/>
      <color theme="1"/>
      <name val="Calibri"/>
      <family val="2"/>
      <scheme val="minor"/>
    </font>
    <font>
      <b/>
      <sz val="11"/>
      <name val="Arial"/>
      <family val="2"/>
    </font>
    <font>
      <b/>
      <sz val="11"/>
      <color rgb="FF0000FF"/>
      <name val="Calibri"/>
      <family val="2"/>
    </font>
    <font>
      <b/>
      <u/>
      <sz val="20"/>
      <color theme="1"/>
      <name val="Arial"/>
      <family val="2"/>
    </font>
    <font>
      <b/>
      <u/>
      <sz val="11"/>
      <color theme="1"/>
      <name val="Arial"/>
      <family val="2"/>
    </font>
    <font>
      <b/>
      <sz val="10"/>
      <name val="Arial"/>
      <family val="2"/>
    </font>
    <font>
      <sz val="10"/>
      <color theme="4" tint="0.59999389629810485"/>
      <name val="Arial"/>
      <family val="2"/>
    </font>
    <font>
      <sz val="11"/>
      <color rgb="FF0000FF"/>
      <name val="Arial"/>
      <family val="2"/>
    </font>
    <font>
      <sz val="14"/>
      <color theme="1"/>
      <name val="Arial"/>
      <family val="2"/>
    </font>
    <font>
      <sz val="14"/>
      <color theme="1"/>
      <name val="Calibri"/>
      <family val="2"/>
      <scheme val="minor"/>
    </font>
    <font>
      <b/>
      <sz val="14"/>
      <color theme="1" tint="0.34998626667073579"/>
      <name val="Arial"/>
      <family val="2"/>
    </font>
    <font>
      <sz val="12"/>
      <color theme="1" tint="0.34998626667073579"/>
      <name val="Arial"/>
      <family val="2"/>
    </font>
    <font>
      <b/>
      <u/>
      <sz val="14"/>
      <color rgb="FF0000FF"/>
      <name val="Arial"/>
      <family val="2"/>
    </font>
    <font>
      <sz val="14"/>
      <color rgb="FF0000FF"/>
      <name val="Arial"/>
      <family val="2"/>
    </font>
    <font>
      <sz val="12"/>
      <color rgb="FF7030A0"/>
      <name val="Arial"/>
      <family val="2"/>
    </font>
  </fonts>
  <fills count="56">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rgb="FFFFFFFF"/>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0.14999847407452621"/>
        <bgColor rgb="FF000000"/>
      </patternFill>
    </fill>
    <fill>
      <patternFill patternType="solid">
        <fgColor theme="3" tint="0.59999389629810485"/>
        <bgColor indexed="64"/>
      </patternFill>
    </fill>
    <fill>
      <patternFill patternType="solid">
        <fgColor theme="0"/>
        <bgColor theme="0"/>
      </patternFill>
    </fill>
    <fill>
      <patternFill patternType="solid">
        <fgColor theme="0"/>
        <bgColor rgb="FFFEF2CB"/>
      </patternFill>
    </fill>
    <fill>
      <patternFill patternType="solid">
        <fgColor theme="3" tint="0.59999389629810485"/>
        <bgColor rgb="FFD0CECE"/>
      </patternFill>
    </fill>
    <fill>
      <patternFill patternType="solid">
        <fgColor theme="3" tint="0.59999389629810485"/>
        <bgColor rgb="FFF2F2F2"/>
      </patternFill>
    </fill>
    <fill>
      <patternFill patternType="solid">
        <fgColor theme="3" tint="0.59999389629810485"/>
        <bgColor rgb="FFE2EFD9"/>
      </patternFill>
    </fill>
    <fill>
      <patternFill patternType="solid">
        <fgColor theme="3" tint="0.59999389629810485"/>
        <bgColor rgb="FFDEEAF6"/>
      </patternFill>
    </fill>
    <fill>
      <patternFill patternType="solid">
        <fgColor theme="3" tint="0.59999389629810485"/>
        <bgColor rgb="FFF7CAAC"/>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rgb="FF000000"/>
      </patternFill>
    </fill>
    <fill>
      <patternFill patternType="solid">
        <fgColor theme="0" tint="-0.249977111117893"/>
        <bgColor rgb="FFD0CECE"/>
      </patternFill>
    </fill>
    <fill>
      <patternFill patternType="solid">
        <fgColor theme="3" tint="0.39997558519241921"/>
        <bgColor rgb="FFF2F2F2"/>
      </patternFill>
    </fill>
    <fill>
      <patternFill patternType="solid">
        <fgColor theme="3" tint="0.39997558519241921"/>
        <bgColor indexed="64"/>
      </patternFill>
    </fill>
    <fill>
      <patternFill patternType="solid">
        <fgColor theme="3" tint="0.39997558519241921"/>
        <bgColor rgb="FFE2EFD9"/>
      </patternFill>
    </fill>
    <fill>
      <patternFill patternType="solid">
        <fgColor theme="3" tint="0.39997558519241921"/>
        <bgColor rgb="FFDEEAF6"/>
      </patternFill>
    </fill>
    <fill>
      <patternFill patternType="solid">
        <fgColor theme="3" tint="0.39997558519241921"/>
        <bgColor rgb="FFFBE4D5"/>
      </patternFill>
    </fill>
  </fills>
  <borders count="11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thin">
        <color rgb="FF000000"/>
      </bottom>
      <diagonal/>
    </border>
    <border>
      <left/>
      <right/>
      <top/>
      <bottom style="thin">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diagonal/>
    </border>
    <border>
      <left style="medium">
        <color indexed="64"/>
      </left>
      <right/>
      <top style="thin">
        <color indexed="64"/>
      </top>
      <bottom/>
      <diagonal/>
    </border>
    <border>
      <left/>
      <right style="medium">
        <color indexed="64"/>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s>
  <cellStyleXfs count="62">
    <xf numFmtId="0" fontId="0"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5" fillId="0" borderId="0"/>
    <xf numFmtId="43" fontId="3" fillId="0" borderId="0" applyFont="0" applyFill="0" applyBorder="0" applyAlignment="0" applyProtection="0"/>
    <xf numFmtId="0" fontId="3" fillId="0" borderId="0"/>
    <xf numFmtId="0" fontId="5" fillId="0" borderId="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2" fillId="20"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3" fillId="11" borderId="0" applyNumberFormat="0" applyBorder="0" applyAlignment="0" applyProtection="0"/>
    <xf numFmtId="0" fontId="14" fillId="28" borderId="40" applyNumberFormat="0" applyAlignment="0" applyProtection="0"/>
    <xf numFmtId="0" fontId="15" fillId="29" borderId="41" applyNumberFormat="0" applyAlignment="0" applyProtection="0"/>
    <xf numFmtId="43" fontId="5" fillId="0" borderId="0" applyFont="0" applyFill="0" applyBorder="0" applyAlignment="0" applyProtection="0"/>
    <xf numFmtId="0" fontId="16" fillId="0" borderId="0" applyNumberFormat="0" applyFill="0" applyBorder="0" applyAlignment="0" applyProtection="0"/>
    <xf numFmtId="0" fontId="17" fillId="12" borderId="0" applyNumberFormat="0" applyBorder="0" applyAlignment="0" applyProtection="0"/>
    <xf numFmtId="0" fontId="18" fillId="0" borderId="42" applyNumberFormat="0" applyFill="0" applyAlignment="0" applyProtection="0"/>
    <xf numFmtId="0" fontId="19" fillId="0" borderId="43" applyNumberFormat="0" applyFill="0" applyAlignment="0" applyProtection="0"/>
    <xf numFmtId="0" fontId="20" fillId="0" borderId="44" applyNumberFormat="0" applyFill="0" applyAlignment="0" applyProtection="0"/>
    <xf numFmtId="0" fontId="20" fillId="0" borderId="0" applyNumberFormat="0" applyFill="0" applyBorder="0" applyAlignment="0" applyProtection="0"/>
    <xf numFmtId="0" fontId="21" fillId="15" borderId="40" applyNumberFormat="0" applyAlignment="0" applyProtection="0"/>
    <xf numFmtId="0" fontId="22" fillId="0" borderId="45" applyNumberFormat="0" applyFill="0" applyAlignment="0" applyProtection="0"/>
    <xf numFmtId="0" fontId="23" fillId="30" borderId="0" applyNumberFormat="0" applyBorder="0" applyAlignment="0" applyProtection="0"/>
    <xf numFmtId="0" fontId="5" fillId="31" borderId="46" applyNumberFormat="0" applyFont="0" applyAlignment="0" applyProtection="0"/>
    <xf numFmtId="0" fontId="24" fillId="28" borderId="47" applyNumberFormat="0" applyAlignment="0" applyProtection="0"/>
    <xf numFmtId="0" fontId="25" fillId="0" borderId="0" applyNumberFormat="0" applyFill="0" applyBorder="0" applyAlignment="0" applyProtection="0"/>
    <xf numFmtId="0" fontId="26" fillId="0" borderId="48" applyNumberFormat="0" applyFill="0" applyAlignment="0" applyProtection="0"/>
    <xf numFmtId="0" fontId="27" fillId="0" borderId="0" applyNumberFormat="0" applyFill="0" applyBorder="0" applyAlignment="0" applyProtection="0"/>
    <xf numFmtId="0" fontId="5" fillId="0" borderId="0"/>
    <xf numFmtId="0" fontId="5" fillId="0" borderId="0"/>
    <xf numFmtId="0" fontId="24" fillId="28" borderId="50" applyNumberFormat="0" applyAlignment="0" applyProtection="0"/>
    <xf numFmtId="0" fontId="26" fillId="0" borderId="51" applyNumberFormat="0" applyFill="0" applyAlignment="0" applyProtection="0"/>
    <xf numFmtId="43" fontId="5" fillId="0" borderId="0" applyFont="0" applyFill="0" applyBorder="0" applyAlignment="0" applyProtection="0"/>
  </cellStyleXfs>
  <cellXfs count="1107">
    <xf numFmtId="0" fontId="0" fillId="0" borderId="0" xfId="0"/>
    <xf numFmtId="0" fontId="6" fillId="5" borderId="0" xfId="0" applyFont="1" applyFill="1" applyAlignment="1" applyProtection="1">
      <alignment vertical="center" wrapText="1"/>
      <protection hidden="1"/>
    </xf>
    <xf numFmtId="0" fontId="29" fillId="5" borderId="0" xfId="0" applyFont="1" applyFill="1" applyAlignment="1" applyProtection="1">
      <alignment wrapText="1"/>
      <protection hidden="1"/>
    </xf>
    <xf numFmtId="0" fontId="28" fillId="5" borderId="0" xfId="0" applyFont="1" applyFill="1" applyAlignment="1" applyProtection="1">
      <alignment vertical="center" wrapText="1"/>
      <protection hidden="1"/>
    </xf>
    <xf numFmtId="0" fontId="29" fillId="5" borderId="0" xfId="0" applyFont="1" applyFill="1" applyAlignment="1" applyProtection="1">
      <alignment horizontal="center" vertical="center" wrapText="1"/>
      <protection hidden="1"/>
    </xf>
    <xf numFmtId="0" fontId="28" fillId="5" borderId="0" xfId="0" applyFont="1" applyFill="1" applyAlignment="1" applyProtection="1">
      <alignment horizontal="center" vertical="center" wrapText="1"/>
      <protection hidden="1"/>
    </xf>
    <xf numFmtId="0" fontId="29" fillId="5" borderId="0" xfId="0" applyFont="1" applyFill="1" applyAlignment="1" applyProtection="1">
      <alignment horizontal="center" wrapText="1"/>
      <protection hidden="1"/>
    </xf>
    <xf numFmtId="0" fontId="28" fillId="5" borderId="0" xfId="0" applyFont="1" applyFill="1" applyAlignment="1" applyProtection="1">
      <alignment horizontal="center" wrapText="1"/>
      <protection hidden="1"/>
    </xf>
    <xf numFmtId="0" fontId="28" fillId="5" borderId="0" xfId="0" applyFont="1" applyFill="1" applyAlignment="1" applyProtection="1">
      <alignment wrapText="1"/>
      <protection hidden="1"/>
    </xf>
    <xf numFmtId="0" fontId="29" fillId="0" borderId="0" xfId="0" applyFont="1" applyAlignment="1" applyProtection="1">
      <alignment wrapText="1"/>
      <protection hidden="1"/>
    </xf>
    <xf numFmtId="0" fontId="34" fillId="5" borderId="0" xfId="0" applyFont="1" applyFill="1" applyAlignment="1" applyProtection="1">
      <alignment wrapText="1"/>
      <protection hidden="1"/>
    </xf>
    <xf numFmtId="0" fontId="34" fillId="5" borderId="0" xfId="0" applyFont="1" applyFill="1" applyAlignment="1" applyProtection="1">
      <alignment horizontal="center" vertical="center" wrapText="1"/>
      <protection hidden="1"/>
    </xf>
    <xf numFmtId="0" fontId="6" fillId="5" borderId="0" xfId="0" applyFont="1" applyFill="1" applyAlignment="1" applyProtection="1">
      <alignment horizontal="center" vertical="center" wrapText="1"/>
      <protection hidden="1"/>
    </xf>
    <xf numFmtId="0" fontId="34" fillId="0" borderId="0" xfId="0" applyFont="1" applyAlignment="1" applyProtection="1">
      <alignment wrapText="1"/>
      <protection hidden="1"/>
    </xf>
    <xf numFmtId="0" fontId="8" fillId="5" borderId="0" xfId="0" applyFont="1" applyFill="1" applyProtection="1">
      <protection hidden="1"/>
    </xf>
    <xf numFmtId="0" fontId="8" fillId="5" borderId="0" xfId="0" applyFont="1" applyFill="1" applyAlignment="1" applyProtection="1">
      <alignment horizontal="left" vertical="center"/>
      <protection hidden="1"/>
    </xf>
    <xf numFmtId="0" fontId="3" fillId="5" borderId="0" xfId="0" applyFont="1" applyFill="1" applyProtection="1">
      <protection hidden="1"/>
    </xf>
    <xf numFmtId="0" fontId="3" fillId="0" borderId="0" xfId="0" applyFont="1" applyProtection="1">
      <protection hidden="1"/>
    </xf>
    <xf numFmtId="0" fontId="9" fillId="5" borderId="0" xfId="0" applyFont="1" applyFill="1" applyProtection="1">
      <protection hidden="1"/>
    </xf>
    <xf numFmtId="0" fontId="31" fillId="5" borderId="0" xfId="0" applyFont="1" applyFill="1" applyProtection="1">
      <protection hidden="1"/>
    </xf>
    <xf numFmtId="0" fontId="9" fillId="5" borderId="0" xfId="0" applyFont="1" applyFill="1" applyAlignment="1" applyProtection="1">
      <alignment horizontal="center" vertical="center" wrapText="1"/>
      <protection hidden="1"/>
    </xf>
    <xf numFmtId="0" fontId="37" fillId="5" borderId="0" xfId="0" applyFont="1" applyFill="1" applyProtection="1">
      <protection hidden="1"/>
    </xf>
    <xf numFmtId="0" fontId="9" fillId="5" borderId="0" xfId="0" applyFont="1" applyFill="1" applyAlignment="1" applyProtection="1">
      <alignment horizontal="center" vertical="center"/>
      <protection hidden="1"/>
    </xf>
    <xf numFmtId="0" fontId="0" fillId="0" borderId="0" xfId="0" applyProtection="1">
      <protection hidden="1"/>
    </xf>
    <xf numFmtId="0" fontId="9" fillId="0" borderId="0" xfId="0" applyFont="1" applyProtection="1">
      <protection hidden="1"/>
    </xf>
    <xf numFmtId="0" fontId="37" fillId="5" borderId="0" xfId="0" applyFont="1" applyFill="1" applyAlignment="1" applyProtection="1">
      <alignment horizontal="left" vertical="center"/>
      <protection hidden="1"/>
    </xf>
    <xf numFmtId="0" fontId="3" fillId="0" borderId="0" xfId="0" applyFont="1" applyAlignment="1" applyProtection="1">
      <alignment horizontal="left"/>
      <protection hidden="1"/>
    </xf>
    <xf numFmtId="0" fontId="9" fillId="0" borderId="0" xfId="0" applyFont="1" applyAlignment="1" applyProtection="1">
      <alignment horizontal="center" vertical="center" wrapText="1"/>
      <protection hidden="1"/>
    </xf>
    <xf numFmtId="0" fontId="37" fillId="0" borderId="0" xfId="0" applyFont="1" applyProtection="1">
      <protection hidden="1"/>
    </xf>
    <xf numFmtId="0" fontId="1" fillId="0" borderId="0" xfId="0" applyFont="1" applyAlignment="1" applyProtection="1">
      <alignment horizontal="center"/>
      <protection hidden="1"/>
    </xf>
    <xf numFmtId="0" fontId="1" fillId="5" borderId="0" xfId="0" applyFont="1" applyFill="1" applyAlignment="1" applyProtection="1">
      <alignment horizontal="center"/>
      <protection hidden="1"/>
    </xf>
    <xf numFmtId="0" fontId="1" fillId="5" borderId="0" xfId="0" applyFont="1" applyFill="1" applyAlignment="1" applyProtection="1">
      <alignment wrapText="1"/>
      <protection hidden="1"/>
    </xf>
    <xf numFmtId="0" fontId="1" fillId="5" borderId="0" xfId="0" applyFont="1" applyFill="1" applyAlignment="1" applyProtection="1">
      <alignment horizontal="center" vertical="center" wrapText="1"/>
      <protection hidden="1"/>
    </xf>
    <xf numFmtId="0" fontId="1" fillId="6" borderId="0" xfId="0" applyFont="1" applyFill="1" applyProtection="1">
      <protection hidden="1"/>
    </xf>
    <xf numFmtId="0" fontId="44" fillId="5" borderId="0" xfId="0" applyFont="1" applyFill="1" applyProtection="1">
      <protection hidden="1"/>
    </xf>
    <xf numFmtId="0" fontId="45" fillId="5" borderId="0" xfId="0" applyFont="1" applyFill="1" applyProtection="1">
      <protection hidden="1"/>
    </xf>
    <xf numFmtId="0" fontId="46" fillId="5" borderId="0" xfId="0" applyFont="1" applyFill="1" applyAlignment="1" applyProtection="1">
      <alignment vertical="center" wrapText="1"/>
      <protection hidden="1"/>
    </xf>
    <xf numFmtId="0" fontId="46" fillId="5" borderId="0" xfId="0" applyFont="1" applyFill="1" applyAlignment="1" applyProtection="1">
      <alignment wrapText="1"/>
      <protection hidden="1"/>
    </xf>
    <xf numFmtId="0" fontId="1" fillId="33" borderId="0" xfId="0" applyFont="1" applyFill="1" applyAlignment="1" applyProtection="1">
      <alignment wrapText="1"/>
      <protection hidden="1"/>
    </xf>
    <xf numFmtId="0" fontId="1" fillId="0" borderId="0" xfId="0" applyFont="1" applyAlignment="1" applyProtection="1">
      <alignment wrapText="1"/>
      <protection hidden="1"/>
    </xf>
    <xf numFmtId="0" fontId="1" fillId="5" borderId="0" xfId="0" applyFont="1" applyFill="1" applyProtection="1">
      <protection hidden="1"/>
    </xf>
    <xf numFmtId="0" fontId="1" fillId="0" borderId="0" xfId="0" applyFont="1" applyAlignment="1" applyProtection="1">
      <alignment horizontal="center" vertical="center" wrapText="1"/>
      <protection hidden="1"/>
    </xf>
    <xf numFmtId="0" fontId="1" fillId="0" borderId="0" xfId="0" applyFont="1" applyProtection="1">
      <protection hidden="1"/>
    </xf>
    <xf numFmtId="0" fontId="1" fillId="5" borderId="0" xfId="0" applyFont="1" applyFill="1" applyAlignment="1" applyProtection="1">
      <alignment horizontal="left" wrapText="1"/>
      <protection hidden="1"/>
    </xf>
    <xf numFmtId="0" fontId="1" fillId="33" borderId="0" xfId="0" applyFont="1" applyFill="1" applyProtection="1">
      <protection hidden="1"/>
    </xf>
    <xf numFmtId="0" fontId="1" fillId="5" borderId="0" xfId="0" applyFont="1" applyFill="1" applyAlignment="1" applyProtection="1">
      <alignment horizontal="left"/>
      <protection hidden="1"/>
    </xf>
    <xf numFmtId="0" fontId="1" fillId="5" borderId="0" xfId="0" applyFont="1" applyFill="1" applyAlignment="1" applyProtection="1">
      <alignment horizontal="center" vertical="center"/>
      <protection hidden="1"/>
    </xf>
    <xf numFmtId="0" fontId="1" fillId="5" borderId="0" xfId="0" applyFont="1" applyFill="1" applyBorder="1" applyProtection="1">
      <protection hidden="1"/>
    </xf>
    <xf numFmtId="0" fontId="8" fillId="5"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8" fontId="38" fillId="8" borderId="56" xfId="0" applyNumberFormat="1" applyFont="1" applyFill="1" applyBorder="1" applyAlignment="1" applyProtection="1">
      <alignment horizontal="center" vertical="center"/>
      <protection hidden="1"/>
    </xf>
    <xf numFmtId="0" fontId="51" fillId="6" borderId="0" xfId="0" applyFont="1" applyFill="1" applyProtection="1">
      <protection hidden="1"/>
    </xf>
    <xf numFmtId="0" fontId="9" fillId="6" borderId="0" xfId="0" applyFont="1" applyFill="1" applyProtection="1">
      <protection hidden="1"/>
    </xf>
    <xf numFmtId="0" fontId="1" fillId="0" borderId="0" xfId="0" applyFont="1" applyAlignment="1" applyProtection="1">
      <alignment horizontal="center" vertical="center"/>
      <protection hidden="1"/>
    </xf>
    <xf numFmtId="1" fontId="1" fillId="6" borderId="56" xfId="0" applyNumberFormat="1" applyFont="1" applyFill="1" applyBorder="1" applyAlignment="1" applyProtection="1">
      <alignment horizontal="center"/>
      <protection hidden="1"/>
    </xf>
    <xf numFmtId="8" fontId="1" fillId="6" borderId="56" xfId="0" applyNumberFormat="1" applyFont="1" applyFill="1" applyBorder="1" applyAlignment="1" applyProtection="1">
      <alignment horizontal="center"/>
      <protection hidden="1"/>
    </xf>
    <xf numFmtId="1" fontId="1" fillId="6" borderId="0" xfId="0" applyNumberFormat="1" applyFont="1" applyFill="1" applyAlignment="1" applyProtection="1">
      <alignment horizontal="center"/>
      <protection hidden="1"/>
    </xf>
    <xf numFmtId="8" fontId="1" fillId="6" borderId="0" xfId="0" applyNumberFormat="1" applyFont="1" applyFill="1" applyAlignment="1" applyProtection="1">
      <alignment horizontal="center"/>
      <protection hidden="1"/>
    </xf>
    <xf numFmtId="0" fontId="33" fillId="5" borderId="0" xfId="0" applyFont="1" applyFill="1" applyAlignment="1" applyProtection="1">
      <alignment horizontal="center" vertical="center"/>
      <protection hidden="1"/>
    </xf>
    <xf numFmtId="8" fontId="33" fillId="5" borderId="0" xfId="0" applyNumberFormat="1" applyFont="1" applyFill="1" applyAlignment="1" applyProtection="1">
      <alignment horizontal="center" vertical="center"/>
      <protection hidden="1"/>
    </xf>
    <xf numFmtId="0" fontId="33" fillId="0" borderId="0" xfId="0" applyFont="1" applyAlignment="1" applyProtection="1">
      <alignment horizontal="center" vertical="center"/>
      <protection hidden="1"/>
    </xf>
    <xf numFmtId="165" fontId="1" fillId="6" borderId="0" xfId="0" applyNumberFormat="1" applyFont="1" applyFill="1" applyAlignment="1" applyProtection="1">
      <alignment horizontal="center"/>
      <protection hidden="1"/>
    </xf>
    <xf numFmtId="1" fontId="1" fillId="8" borderId="56" xfId="0" applyNumberFormat="1" applyFont="1" applyFill="1" applyBorder="1" applyAlignment="1" applyProtection="1">
      <alignment horizontal="center" vertical="center"/>
      <protection hidden="1"/>
    </xf>
    <xf numFmtId="0" fontId="1" fillId="5" borderId="0" xfId="0" applyFont="1" applyFill="1" applyBorder="1" applyAlignment="1" applyProtection="1">
      <alignment horizontal="center" vertical="center"/>
      <protection hidden="1"/>
    </xf>
    <xf numFmtId="0" fontId="1" fillId="5" borderId="0" xfId="0" applyFont="1" applyFill="1" applyAlignment="1" applyProtection="1">
      <alignment horizontal="left" vertical="center"/>
      <protection hidden="1"/>
    </xf>
    <xf numFmtId="0" fontId="8" fillId="5" borderId="0" xfId="0" applyFont="1" applyFill="1" applyBorder="1" applyAlignment="1" applyProtection="1">
      <alignment horizontal="center" vertical="center"/>
      <protection hidden="1"/>
    </xf>
    <xf numFmtId="0" fontId="0" fillId="0" borderId="0" xfId="0" applyAlignment="1">
      <alignment wrapText="1"/>
    </xf>
    <xf numFmtId="0" fontId="0" fillId="5" borderId="0" xfId="0" applyFill="1" applyAlignment="1">
      <alignment wrapText="1"/>
    </xf>
    <xf numFmtId="49" fontId="0" fillId="2" borderId="3" xfId="0" applyNumberFormat="1" applyFill="1" applyBorder="1" applyAlignment="1" applyProtection="1">
      <alignment horizontal="center" vertical="center" wrapText="1"/>
      <protection locked="0"/>
    </xf>
    <xf numFmtId="14" fontId="0" fillId="2" borderId="3" xfId="0" applyNumberFormat="1" applyFill="1" applyBorder="1" applyAlignment="1" applyProtection="1">
      <alignment horizontal="center" vertical="center" wrapText="1"/>
      <protection locked="0"/>
    </xf>
    <xf numFmtId="49" fontId="0" fillId="2" borderId="4" xfId="0" applyNumberForma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hidden="1"/>
    </xf>
    <xf numFmtId="14" fontId="1" fillId="5" borderId="0" xfId="0" applyNumberFormat="1" applyFont="1" applyFill="1" applyAlignment="1" applyProtection="1">
      <alignment horizontal="center"/>
      <protection hidden="1"/>
    </xf>
    <xf numFmtId="0" fontId="1" fillId="0" borderId="0" xfId="0" applyFont="1" applyAlignment="1" applyProtection="1">
      <alignment horizontal="left"/>
      <protection hidden="1"/>
    </xf>
    <xf numFmtId="14" fontId="1" fillId="0" borderId="0" xfId="0" applyNumberFormat="1" applyFont="1" applyAlignment="1" applyProtection="1">
      <alignment horizontal="center"/>
      <protection hidden="1"/>
    </xf>
    <xf numFmtId="0" fontId="1" fillId="0" borderId="0" xfId="0" applyFont="1" applyAlignment="1" applyProtection="1">
      <alignment horizontal="left" vertical="center"/>
      <protection hidden="1"/>
    </xf>
    <xf numFmtId="1" fontId="1" fillId="5" borderId="11" xfId="0" applyNumberFormat="1" applyFont="1" applyFill="1" applyBorder="1" applyAlignment="1" applyProtection="1">
      <alignment horizontal="center" vertical="center" wrapText="1"/>
      <protection locked="0"/>
    </xf>
    <xf numFmtId="1" fontId="1" fillId="5" borderId="3" xfId="0" applyNumberFormat="1" applyFont="1" applyFill="1" applyBorder="1" applyAlignment="1" applyProtection="1">
      <alignment horizontal="center" vertical="center" wrapText="1"/>
      <protection locked="0"/>
    </xf>
    <xf numFmtId="8" fontId="9" fillId="38" borderId="38" xfId="0" applyNumberFormat="1" applyFont="1" applyFill="1" applyBorder="1" applyAlignment="1" applyProtection="1">
      <alignment horizontal="center" vertical="center" wrapText="1"/>
      <protection hidden="1"/>
    </xf>
    <xf numFmtId="1" fontId="9" fillId="38" borderId="49" xfId="0" applyNumberFormat="1" applyFont="1" applyFill="1" applyBorder="1" applyAlignment="1" applyProtection="1">
      <alignment horizontal="center" vertical="center" wrapText="1"/>
      <protection hidden="1"/>
    </xf>
    <xf numFmtId="0" fontId="52" fillId="0" borderId="0" xfId="0" applyFont="1" applyAlignment="1">
      <alignment horizontal="left"/>
    </xf>
    <xf numFmtId="0" fontId="52" fillId="0" borderId="0" xfId="0" applyFont="1" applyBorder="1" applyAlignment="1">
      <alignment horizontal="left"/>
    </xf>
    <xf numFmtId="0" fontId="52" fillId="0" borderId="0" xfId="0" applyFont="1" applyAlignment="1">
      <alignment horizontal="left" vertical="center"/>
    </xf>
    <xf numFmtId="0" fontId="53" fillId="0" borderId="0" xfId="0" applyFont="1" applyAlignment="1">
      <alignment horizontal="left" vertical="center" wrapText="1"/>
    </xf>
    <xf numFmtId="0" fontId="52" fillId="0" borderId="0" xfId="0" applyFont="1" applyAlignment="1">
      <alignment horizontal="left" vertical="center" wrapText="1"/>
    </xf>
    <xf numFmtId="0" fontId="52" fillId="0" borderId="0" xfId="0" applyFont="1" applyBorder="1" applyAlignment="1">
      <alignment horizontal="left" vertical="center"/>
    </xf>
    <xf numFmtId="0" fontId="40" fillId="0" borderId="56" xfId="0" applyFont="1" applyBorder="1" applyAlignment="1">
      <alignment horizontal="left"/>
    </xf>
    <xf numFmtId="0" fontId="40" fillId="6" borderId="56" xfId="0" applyFont="1" applyFill="1" applyBorder="1" applyAlignment="1">
      <alignment horizontal="left" vertical="center"/>
    </xf>
    <xf numFmtId="14" fontId="40" fillId="6" borderId="56" xfId="0" applyNumberFormat="1" applyFont="1" applyFill="1" applyBorder="1" applyAlignment="1">
      <alignment horizontal="left" vertical="center"/>
    </xf>
    <xf numFmtId="0" fontId="40" fillId="0" borderId="0" xfId="0" applyFont="1" applyAlignment="1">
      <alignment horizontal="left"/>
    </xf>
    <xf numFmtId="0" fontId="40" fillId="5" borderId="56" xfId="0" applyFont="1" applyFill="1" applyBorder="1" applyAlignment="1">
      <alignment horizontal="left"/>
    </xf>
    <xf numFmtId="14" fontId="40" fillId="5" borderId="56" xfId="0" applyNumberFormat="1" applyFont="1" applyFill="1" applyBorder="1" applyAlignment="1">
      <alignment horizontal="left"/>
    </xf>
    <xf numFmtId="14" fontId="40" fillId="0" borderId="56" xfId="0" applyNumberFormat="1" applyFont="1" applyBorder="1" applyAlignment="1">
      <alignment horizontal="left"/>
    </xf>
    <xf numFmtId="0" fontId="52" fillId="0" borderId="75" xfId="0" applyFont="1" applyBorder="1" applyAlignment="1">
      <alignment horizontal="left" vertical="center" wrapText="1"/>
    </xf>
    <xf numFmtId="0" fontId="53" fillId="0" borderId="75" xfId="0" applyFont="1" applyBorder="1" applyAlignment="1">
      <alignment horizontal="left" vertical="center" wrapText="1"/>
    </xf>
    <xf numFmtId="0" fontId="52" fillId="0" borderId="75" xfId="0" applyFont="1" applyBorder="1" applyAlignment="1">
      <alignment horizontal="left"/>
    </xf>
    <xf numFmtId="0" fontId="52" fillId="0" borderId="75" xfId="0" applyFont="1" applyBorder="1" applyAlignment="1">
      <alignment horizontal="left" vertical="center"/>
    </xf>
    <xf numFmtId="0" fontId="53" fillId="0" borderId="75" xfId="0" applyFont="1" applyBorder="1" applyAlignment="1">
      <alignment horizontal="left"/>
    </xf>
    <xf numFmtId="0" fontId="53" fillId="0" borderId="0" xfId="0" applyFont="1" applyAlignment="1">
      <alignment horizontal="left"/>
    </xf>
    <xf numFmtId="0" fontId="52" fillId="0" borderId="0" xfId="0" applyFont="1" applyAlignment="1">
      <alignment horizontal="center"/>
    </xf>
    <xf numFmtId="0" fontId="53" fillId="35" borderId="56" xfId="0" applyFont="1" applyFill="1" applyBorder="1" applyAlignment="1">
      <alignment horizontal="left" vertical="center" wrapText="1"/>
    </xf>
    <xf numFmtId="0" fontId="52" fillId="35" borderId="56" xfId="0" applyFont="1" applyFill="1" applyBorder="1" applyAlignment="1">
      <alignment horizontal="left" vertical="center"/>
    </xf>
    <xf numFmtId="0" fontId="52" fillId="35" borderId="56" xfId="0" applyFont="1" applyFill="1" applyBorder="1" applyAlignment="1">
      <alignment horizontal="left"/>
    </xf>
    <xf numFmtId="0" fontId="52" fillId="35" borderId="75" xfId="0" applyFont="1" applyFill="1" applyBorder="1" applyAlignment="1">
      <alignment horizontal="left" vertical="center"/>
    </xf>
    <xf numFmtId="0" fontId="52" fillId="35" borderId="75" xfId="0" applyFont="1" applyFill="1" applyBorder="1" applyAlignment="1">
      <alignment horizontal="left"/>
    </xf>
    <xf numFmtId="0" fontId="52" fillId="35" borderId="75" xfId="0" applyFont="1" applyFill="1" applyBorder="1" applyAlignment="1">
      <alignment horizontal="center"/>
    </xf>
    <xf numFmtId="0" fontId="52" fillId="35" borderId="75" xfId="0" applyFont="1" applyFill="1" applyBorder="1" applyAlignment="1">
      <alignment horizontal="center" vertical="center"/>
    </xf>
    <xf numFmtId="0" fontId="53" fillId="35" borderId="75" xfId="0" applyFont="1" applyFill="1" applyBorder="1" applyAlignment="1">
      <alignment horizontal="center" vertical="center"/>
    </xf>
    <xf numFmtId="0" fontId="53" fillId="35" borderId="75" xfId="0" applyFont="1" applyFill="1" applyBorder="1" applyAlignment="1">
      <alignment horizontal="left" vertical="center"/>
    </xf>
    <xf numFmtId="0" fontId="53" fillId="35" borderId="75" xfId="0" applyFont="1" applyFill="1" applyBorder="1" applyAlignment="1">
      <alignment horizontal="left" vertical="center" wrapText="1"/>
    </xf>
    <xf numFmtId="0" fontId="52" fillId="35" borderId="75" xfId="0" applyFont="1" applyFill="1" applyBorder="1" applyAlignment="1">
      <alignment horizontal="left" vertical="center" wrapText="1"/>
    </xf>
    <xf numFmtId="0" fontId="52" fillId="36" borderId="75" xfId="0" applyFont="1" applyFill="1" applyBorder="1" applyAlignment="1">
      <alignment horizontal="left" vertical="center" wrapText="1"/>
    </xf>
    <xf numFmtId="0" fontId="52" fillId="36" borderId="76" xfId="0" applyFont="1" applyFill="1" applyBorder="1" applyAlignment="1">
      <alignment horizontal="left" vertical="center" wrapText="1"/>
    </xf>
    <xf numFmtId="0" fontId="52" fillId="35" borderId="75" xfId="1" applyFont="1" applyFill="1" applyBorder="1" applyAlignment="1">
      <alignment horizontal="left" vertical="center" wrapText="1"/>
    </xf>
    <xf numFmtId="0" fontId="52" fillId="36" borderId="0" xfId="0" applyFont="1" applyFill="1" applyBorder="1" applyAlignment="1">
      <alignment horizontal="left"/>
    </xf>
    <xf numFmtId="0" fontId="52" fillId="36" borderId="0" xfId="0" applyFont="1" applyFill="1" applyAlignment="1">
      <alignment horizontal="left"/>
    </xf>
    <xf numFmtId="0" fontId="52" fillId="7" borderId="0" xfId="0" applyFont="1" applyFill="1" applyAlignment="1">
      <alignment horizontal="left"/>
    </xf>
    <xf numFmtId="0" fontId="52" fillId="3" borderId="0" xfId="0" applyFont="1" applyFill="1" applyAlignment="1">
      <alignment horizontal="left" vertical="center"/>
    </xf>
    <xf numFmtId="14" fontId="8" fillId="5" borderId="0" xfId="0" applyNumberFormat="1" applyFont="1" applyFill="1" applyAlignment="1" applyProtection="1">
      <alignment horizontal="center"/>
      <protection hidden="1"/>
    </xf>
    <xf numFmtId="0" fontId="8" fillId="0" borderId="0" xfId="0" applyFont="1" applyFill="1" applyBorder="1" applyAlignment="1" applyProtection="1">
      <alignment horizontal="center" vertical="center"/>
      <protection hidden="1"/>
    </xf>
    <xf numFmtId="0" fontId="0" fillId="5" borderId="0" xfId="0" applyFill="1" applyProtection="1">
      <protection hidden="1"/>
    </xf>
    <xf numFmtId="0" fontId="8" fillId="0" borderId="0" xfId="0" applyFont="1" applyFill="1" applyProtection="1">
      <protection hidden="1"/>
    </xf>
    <xf numFmtId="0" fontId="1" fillId="0" borderId="4" xfId="0" applyFont="1" applyBorder="1" applyAlignment="1" applyProtection="1">
      <alignment horizontal="center" vertical="center"/>
      <protection locked="0"/>
    </xf>
    <xf numFmtId="0" fontId="1" fillId="0" borderId="0" xfId="0" applyFont="1" applyFill="1" applyBorder="1" applyAlignment="1" applyProtection="1">
      <alignment horizontal="center"/>
      <protection hidden="1"/>
    </xf>
    <xf numFmtId="0" fontId="1" fillId="5" borderId="0" xfId="0" applyFont="1" applyFill="1" applyBorder="1" applyAlignment="1" applyProtection="1">
      <alignment horizontal="center"/>
      <protection hidden="1"/>
    </xf>
    <xf numFmtId="1" fontId="1" fillId="2" borderId="3" xfId="0" applyNumberFormat="1" applyFont="1" applyFill="1" applyBorder="1" applyAlignment="1" applyProtection="1">
      <alignment horizontal="center" vertical="center" wrapText="1"/>
      <protection locked="0"/>
    </xf>
    <xf numFmtId="1" fontId="1" fillId="2" borderId="19"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protection hidden="1"/>
    </xf>
    <xf numFmtId="14" fontId="8" fillId="5" borderId="0" xfId="0" applyNumberFormat="1" applyFont="1" applyFill="1" applyAlignment="1" applyProtection="1">
      <alignment horizontal="center" vertical="center"/>
      <protection hidden="1"/>
    </xf>
    <xf numFmtId="0" fontId="8" fillId="0" borderId="0" xfId="0" applyFont="1" applyFill="1" applyAlignment="1" applyProtection="1">
      <alignment horizontal="center" vertical="center"/>
      <protection hidden="1"/>
    </xf>
    <xf numFmtId="14" fontId="8" fillId="0" borderId="0" xfId="0" applyNumberFormat="1" applyFont="1" applyFill="1" applyAlignment="1" applyProtection="1">
      <alignment horizontal="center" vertical="center"/>
      <protection hidden="1"/>
    </xf>
    <xf numFmtId="0" fontId="8" fillId="0" borderId="0" xfId="0" applyFont="1" applyFill="1" applyAlignment="1" applyProtection="1">
      <alignment horizontal="left" vertical="center"/>
      <protection hidden="1"/>
    </xf>
    <xf numFmtId="0" fontId="28" fillId="5" borderId="0" xfId="0" applyFont="1" applyFill="1" applyBorder="1" applyAlignment="1" applyProtection="1">
      <alignment vertical="center" wrapText="1"/>
      <protection hidden="1"/>
    </xf>
    <xf numFmtId="0" fontId="8" fillId="2" borderId="75" xfId="0" applyFont="1" applyFill="1" applyBorder="1" applyAlignment="1" applyProtection="1">
      <alignment horizontal="left" vertical="center"/>
      <protection locked="0"/>
    </xf>
    <xf numFmtId="0" fontId="8" fillId="2" borderId="75" xfId="0" applyFont="1" applyFill="1" applyBorder="1" applyAlignment="1" applyProtection="1">
      <alignment horizontal="center" vertical="center"/>
      <protection locked="0"/>
    </xf>
    <xf numFmtId="14" fontId="8" fillId="2" borderId="75" xfId="0" applyNumberFormat="1" applyFont="1" applyFill="1" applyBorder="1" applyAlignment="1" applyProtection="1">
      <alignment horizontal="center" vertical="center"/>
      <protection locked="0"/>
    </xf>
    <xf numFmtId="14" fontId="8" fillId="6" borderId="3" xfId="0" applyNumberFormat="1" applyFont="1" applyFill="1" applyBorder="1" applyAlignment="1" applyProtection="1">
      <alignment horizontal="center" vertical="center"/>
      <protection hidden="1"/>
    </xf>
    <xf numFmtId="14" fontId="8" fillId="6" borderId="75" xfId="0" applyNumberFormat="1" applyFont="1" applyFill="1" applyBorder="1" applyAlignment="1" applyProtection="1">
      <alignment horizontal="center" vertical="center"/>
      <protection hidden="1"/>
    </xf>
    <xf numFmtId="0" fontId="35" fillId="5" borderId="0"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5" fillId="7" borderId="0" xfId="0" applyFont="1" applyFill="1" applyBorder="1" applyProtection="1">
      <protection hidden="1"/>
    </xf>
    <xf numFmtId="0" fontId="35" fillId="7" borderId="0" xfId="0" applyFont="1" applyFill="1" applyBorder="1" applyAlignment="1" applyProtection="1">
      <alignment horizontal="left" vertical="center"/>
      <protection hidden="1"/>
    </xf>
    <xf numFmtId="165" fontId="37" fillId="6" borderId="0" xfId="0" applyNumberFormat="1" applyFont="1" applyFill="1" applyAlignment="1" applyProtection="1">
      <alignment horizontal="center" vertical="center"/>
      <protection hidden="1"/>
    </xf>
    <xf numFmtId="0" fontId="47" fillId="2" borderId="3" xfId="0" applyFont="1" applyFill="1" applyBorder="1" applyAlignment="1" applyProtection="1">
      <alignment horizontal="left" vertical="top" wrapText="1"/>
      <protection locked="0"/>
    </xf>
    <xf numFmtId="0" fontId="47" fillId="2" borderId="75" xfId="0" applyFont="1" applyFill="1" applyBorder="1" applyAlignment="1" applyProtection="1">
      <alignment horizontal="left" vertical="top" wrapText="1"/>
      <protection locked="0"/>
    </xf>
    <xf numFmtId="0" fontId="1" fillId="34" borderId="27" xfId="0" applyFont="1" applyFill="1" applyBorder="1" applyAlignment="1" applyProtection="1">
      <alignment horizontal="center"/>
      <protection hidden="1"/>
    </xf>
    <xf numFmtId="0" fontId="1" fillId="34" borderId="86" xfId="0" applyFont="1" applyFill="1" applyBorder="1" applyAlignment="1" applyProtection="1">
      <alignment horizontal="center"/>
      <protection hidden="1"/>
    </xf>
    <xf numFmtId="0" fontId="1" fillId="34" borderId="91" xfId="0" applyFont="1" applyFill="1" applyBorder="1" applyAlignment="1" applyProtection="1">
      <alignment horizontal="center"/>
      <protection hidden="1"/>
    </xf>
    <xf numFmtId="0" fontId="28" fillId="7" borderId="5" xfId="0" applyFont="1" applyFill="1" applyBorder="1" applyAlignment="1" applyProtection="1">
      <alignment horizontal="center" vertical="center" textRotation="90" wrapText="1"/>
      <protection hidden="1"/>
    </xf>
    <xf numFmtId="0" fontId="28" fillId="7" borderId="6" xfId="0" applyFont="1" applyFill="1" applyBorder="1" applyAlignment="1" applyProtection="1">
      <alignment horizontal="center" vertical="center" textRotation="90" wrapText="1"/>
      <protection hidden="1"/>
    </xf>
    <xf numFmtId="0" fontId="28" fillId="7" borderId="7" xfId="0" applyFont="1" applyFill="1" applyBorder="1" applyAlignment="1" applyProtection="1">
      <alignment horizontal="center" vertical="center" textRotation="90" wrapText="1"/>
      <protection hidden="1"/>
    </xf>
    <xf numFmtId="0" fontId="28" fillId="7" borderId="52" xfId="0" applyFont="1" applyFill="1" applyBorder="1" applyAlignment="1" applyProtection="1">
      <alignment horizontal="center" vertical="center" textRotation="90" wrapText="1"/>
      <protection hidden="1"/>
    </xf>
    <xf numFmtId="0" fontId="28" fillId="7" borderId="18" xfId="0" applyFont="1" applyFill="1" applyBorder="1" applyAlignment="1" applyProtection="1">
      <alignment horizontal="center" vertical="center" textRotation="90" wrapText="1"/>
      <protection hidden="1"/>
    </xf>
    <xf numFmtId="0" fontId="28" fillId="7" borderId="5" xfId="1" applyFont="1" applyFill="1" applyBorder="1" applyAlignment="1" applyProtection="1">
      <alignment horizontal="center" vertical="center" textRotation="90" wrapText="1"/>
      <protection hidden="1"/>
    </xf>
    <xf numFmtId="0" fontId="28" fillId="7" borderId="6" xfId="1" applyFont="1" applyFill="1" applyBorder="1" applyAlignment="1" applyProtection="1">
      <alignment horizontal="center" vertical="center" textRotation="90" wrapText="1"/>
      <protection hidden="1"/>
    </xf>
    <xf numFmtId="0" fontId="28" fillId="7" borderId="7" xfId="1" applyFont="1" applyFill="1" applyBorder="1" applyAlignment="1" applyProtection="1">
      <alignment horizontal="center" vertical="center" textRotation="90" wrapText="1"/>
      <protection hidden="1"/>
    </xf>
    <xf numFmtId="0" fontId="1" fillId="0" borderId="2" xfId="0" applyFont="1" applyBorder="1" applyAlignment="1" applyProtection="1">
      <alignment horizontal="center" vertical="center"/>
      <protection locked="0"/>
    </xf>
    <xf numFmtId="0" fontId="1" fillId="0" borderId="79" xfId="0" applyFont="1" applyBorder="1" applyAlignment="1" applyProtection="1">
      <alignment horizontal="center" vertical="center"/>
      <protection locked="0"/>
    </xf>
    <xf numFmtId="0" fontId="1" fillId="0" borderId="80" xfId="0" applyFont="1" applyBorder="1" applyAlignment="1" applyProtection="1">
      <alignment horizontal="center" vertical="center"/>
      <protection locked="0"/>
    </xf>
    <xf numFmtId="0" fontId="1" fillId="0" borderId="83" xfId="0" applyFont="1" applyBorder="1" applyAlignment="1" applyProtection="1">
      <alignment horizontal="center" vertical="center"/>
      <protection locked="0"/>
    </xf>
    <xf numFmtId="0" fontId="1" fillId="0" borderId="78" xfId="0" applyFont="1" applyBorder="1" applyAlignment="1" applyProtection="1">
      <alignment horizontal="center" vertical="center"/>
      <protection locked="0"/>
    </xf>
    <xf numFmtId="0" fontId="52" fillId="34" borderId="0" xfId="0" applyFont="1" applyFill="1" applyAlignment="1">
      <alignment horizontal="left"/>
    </xf>
    <xf numFmtId="14" fontId="1" fillId="5" borderId="0" xfId="0" applyNumberFormat="1" applyFont="1" applyFill="1" applyBorder="1" applyAlignment="1" applyProtection="1">
      <alignment horizontal="center"/>
      <protection hidden="1"/>
    </xf>
    <xf numFmtId="0" fontId="1" fillId="5" borderId="0" xfId="0" applyFont="1" applyFill="1" applyBorder="1" applyAlignment="1" applyProtection="1">
      <alignment horizontal="left" vertical="center"/>
      <protection hidden="1"/>
    </xf>
    <xf numFmtId="0" fontId="9" fillId="46" borderId="9" xfId="0" applyFont="1" applyFill="1" applyBorder="1" applyAlignment="1" applyProtection="1">
      <alignment horizontal="center" vertical="center" wrapText="1"/>
      <protection hidden="1"/>
    </xf>
    <xf numFmtId="0" fontId="9" fillId="46" borderId="8" xfId="0" applyFont="1" applyFill="1" applyBorder="1" applyAlignment="1" applyProtection="1">
      <alignment horizontal="center" vertical="center" wrapText="1"/>
      <protection hidden="1"/>
    </xf>
    <xf numFmtId="14" fontId="1" fillId="5" borderId="0" xfId="0" applyNumberFormat="1" applyFont="1" applyFill="1" applyProtection="1">
      <protection hidden="1"/>
    </xf>
    <xf numFmtId="14" fontId="3" fillId="0" borderId="0" xfId="0" applyNumberFormat="1" applyFont="1" applyProtection="1">
      <protection hidden="1"/>
    </xf>
    <xf numFmtId="0" fontId="1" fillId="0" borderId="0" xfId="0" applyFont="1" applyFill="1" applyAlignment="1" applyProtection="1">
      <alignment wrapText="1"/>
      <protection hidden="1"/>
    </xf>
    <xf numFmtId="0" fontId="9" fillId="48" borderId="8" xfId="0" applyFont="1" applyFill="1" applyBorder="1" applyAlignment="1" applyProtection="1">
      <alignment horizontal="center" vertical="center" wrapText="1"/>
      <protection hidden="1"/>
    </xf>
    <xf numFmtId="0" fontId="9" fillId="48" borderId="9" xfId="0" applyFont="1" applyFill="1" applyBorder="1" applyAlignment="1" applyProtection="1">
      <alignment horizontal="center" vertical="center" wrapText="1"/>
      <protection hidden="1"/>
    </xf>
    <xf numFmtId="0" fontId="9" fillId="48" borderId="17" xfId="0" applyFont="1" applyFill="1" applyBorder="1" applyAlignment="1" applyProtection="1">
      <alignment horizontal="center" vertical="center" wrapText="1"/>
      <protection hidden="1"/>
    </xf>
    <xf numFmtId="1" fontId="9" fillId="47" borderId="49" xfId="0" applyNumberFormat="1" applyFont="1" applyFill="1" applyBorder="1" applyAlignment="1" applyProtection="1">
      <alignment horizontal="center" vertical="center" wrapText="1"/>
      <protection hidden="1"/>
    </xf>
    <xf numFmtId="1" fontId="9" fillId="47" borderId="63" xfId="0" applyNumberFormat="1" applyFont="1" applyFill="1" applyBorder="1" applyAlignment="1" applyProtection="1">
      <alignment horizontal="center" vertical="center" wrapText="1"/>
      <protection hidden="1"/>
    </xf>
    <xf numFmtId="1" fontId="9" fillId="47" borderId="93" xfId="0" applyNumberFormat="1" applyFont="1" applyFill="1" applyBorder="1" applyAlignment="1" applyProtection="1">
      <alignment horizontal="center" vertical="center" wrapText="1"/>
      <protection hidden="1"/>
    </xf>
    <xf numFmtId="1" fontId="9" fillId="47" borderId="38" xfId="0" applyNumberFormat="1" applyFont="1" applyFill="1" applyBorder="1" applyAlignment="1" applyProtection="1">
      <alignment horizontal="center" vertical="center" wrapText="1"/>
      <protection hidden="1"/>
    </xf>
    <xf numFmtId="0" fontId="1" fillId="36" borderId="26" xfId="0" applyFont="1" applyFill="1" applyBorder="1" applyProtection="1">
      <protection hidden="1"/>
    </xf>
    <xf numFmtId="0" fontId="1" fillId="36" borderId="20" xfId="0" applyFont="1" applyFill="1" applyBorder="1" applyProtection="1">
      <protection hidden="1"/>
    </xf>
    <xf numFmtId="0" fontId="1" fillId="36" borderId="21" xfId="0" applyFont="1" applyFill="1" applyBorder="1" applyProtection="1">
      <protection hidden="1"/>
    </xf>
    <xf numFmtId="0" fontId="1" fillId="36" borderId="23" xfId="0" applyFont="1" applyFill="1" applyBorder="1" applyProtection="1">
      <protection hidden="1"/>
    </xf>
    <xf numFmtId="0" fontId="1" fillId="36" borderId="0" xfId="0" applyFont="1" applyFill="1" applyBorder="1" applyAlignment="1" applyProtection="1">
      <alignment horizontal="left" vertical="center"/>
      <protection hidden="1"/>
    </xf>
    <xf numFmtId="0" fontId="1" fillId="36" borderId="0" xfId="0" applyFont="1" applyFill="1" applyBorder="1" applyProtection="1">
      <protection hidden="1"/>
    </xf>
    <xf numFmtId="0" fontId="1" fillId="36" borderId="24" xfId="0" applyFont="1" applyFill="1" applyBorder="1" applyProtection="1">
      <protection hidden="1"/>
    </xf>
    <xf numFmtId="8" fontId="9" fillId="36" borderId="0" xfId="0" applyNumberFormat="1" applyFont="1" applyFill="1" applyBorder="1" applyAlignment="1" applyProtection="1">
      <alignment horizontal="center" vertical="center" wrapText="1"/>
      <protection hidden="1"/>
    </xf>
    <xf numFmtId="8" fontId="1" fillId="36" borderId="75" xfId="0" applyNumberFormat="1" applyFont="1" applyFill="1" applyBorder="1" applyAlignment="1" applyProtection="1">
      <alignment horizontal="center" vertical="center"/>
      <protection hidden="1"/>
    </xf>
    <xf numFmtId="8" fontId="1" fillId="36" borderId="0" xfId="0" applyNumberFormat="1" applyFont="1" applyFill="1" applyBorder="1" applyAlignment="1" applyProtection="1">
      <alignment horizontal="center" vertical="center"/>
      <protection hidden="1"/>
    </xf>
    <xf numFmtId="0" fontId="1" fillId="36" borderId="0" xfId="0" applyFont="1" applyFill="1" applyBorder="1" applyAlignment="1" applyProtection="1">
      <alignment horizontal="right" vertical="center" wrapText="1" indent="1"/>
      <protection hidden="1"/>
    </xf>
    <xf numFmtId="0" fontId="37" fillId="36" borderId="0" xfId="0" applyFont="1" applyFill="1" applyBorder="1" applyAlignment="1" applyProtection="1">
      <alignment horizontal="left" vertical="center" wrapText="1"/>
      <protection hidden="1"/>
    </xf>
    <xf numFmtId="0" fontId="1" fillId="36" borderId="0" xfId="0" applyFont="1" applyFill="1" applyBorder="1" applyAlignment="1" applyProtection="1">
      <alignment horizontal="center" vertical="center"/>
      <protection hidden="1"/>
    </xf>
    <xf numFmtId="0" fontId="1" fillId="36" borderId="0" xfId="0" applyFont="1" applyFill="1" applyBorder="1" applyAlignment="1" applyProtection="1">
      <alignment horizontal="right" vertical="center" wrapText="1"/>
      <protection hidden="1"/>
    </xf>
    <xf numFmtId="0" fontId="1" fillId="36" borderId="0" xfId="0" applyFont="1" applyFill="1" applyBorder="1" applyAlignment="1" applyProtection="1">
      <alignment horizontal="right"/>
      <protection hidden="1"/>
    </xf>
    <xf numFmtId="0" fontId="1" fillId="36" borderId="0" xfId="0" applyFont="1" applyFill="1" applyBorder="1" applyAlignment="1" applyProtection="1">
      <alignment horizontal="left" vertical="top" wrapText="1"/>
      <protection hidden="1"/>
    </xf>
    <xf numFmtId="0" fontId="1" fillId="36" borderId="89" xfId="0" applyFont="1" applyFill="1" applyBorder="1" applyProtection="1">
      <protection hidden="1"/>
    </xf>
    <xf numFmtId="0" fontId="9" fillId="36" borderId="88" xfId="0" applyFont="1" applyFill="1" applyBorder="1" applyProtection="1">
      <protection hidden="1"/>
    </xf>
    <xf numFmtId="0" fontId="1" fillId="36" borderId="88" xfId="0" applyFont="1" applyFill="1" applyBorder="1" applyProtection="1">
      <protection hidden="1"/>
    </xf>
    <xf numFmtId="0" fontId="1" fillId="36" borderId="90" xfId="0" applyFont="1" applyFill="1" applyBorder="1" applyProtection="1">
      <protection hidden="1"/>
    </xf>
    <xf numFmtId="0" fontId="1" fillId="36" borderId="0" xfId="0" applyFont="1" applyFill="1" applyBorder="1" applyAlignment="1" applyProtection="1">
      <alignment vertical="top" wrapText="1"/>
      <protection hidden="1"/>
    </xf>
    <xf numFmtId="0" fontId="1" fillId="36" borderId="16" xfId="0" applyFont="1" applyFill="1" applyBorder="1" applyProtection="1">
      <protection hidden="1"/>
    </xf>
    <xf numFmtId="0" fontId="1" fillId="36" borderId="15" xfId="0" applyFont="1" applyFill="1" applyBorder="1" applyProtection="1">
      <protection hidden="1"/>
    </xf>
    <xf numFmtId="0" fontId="1" fillId="36" borderId="22" xfId="0" applyFont="1" applyFill="1" applyBorder="1" applyProtection="1">
      <protection hidden="1"/>
    </xf>
    <xf numFmtId="0" fontId="9" fillId="46" borderId="17" xfId="0" applyFont="1" applyFill="1" applyBorder="1" applyAlignment="1" applyProtection="1">
      <alignment horizontal="center" vertical="center" wrapText="1"/>
      <protection hidden="1"/>
    </xf>
    <xf numFmtId="0" fontId="9" fillId="46" borderId="1" xfId="0" applyFont="1" applyFill="1" applyBorder="1" applyAlignment="1" applyProtection="1">
      <alignment horizontal="center" vertical="center" wrapText="1"/>
      <protection hidden="1"/>
    </xf>
    <xf numFmtId="0" fontId="9" fillId="46" borderId="29" xfId="0" applyFont="1" applyFill="1" applyBorder="1" applyAlignment="1" applyProtection="1">
      <alignment horizontal="center" vertical="center" wrapText="1"/>
      <protection hidden="1"/>
    </xf>
    <xf numFmtId="1" fontId="9" fillId="46" borderId="49" xfId="0" applyNumberFormat="1" applyFont="1" applyFill="1" applyBorder="1" applyAlignment="1" applyProtection="1">
      <alignment horizontal="center" vertical="center" wrapText="1"/>
      <protection hidden="1"/>
    </xf>
    <xf numFmtId="1" fontId="9" fillId="46" borderId="63" xfId="0" applyNumberFormat="1" applyFont="1" applyFill="1" applyBorder="1" applyAlignment="1" applyProtection="1">
      <alignment horizontal="center" vertical="center" wrapText="1"/>
      <protection hidden="1"/>
    </xf>
    <xf numFmtId="1" fontId="9" fillId="46" borderId="93" xfId="0" applyNumberFormat="1" applyFont="1" applyFill="1" applyBorder="1" applyAlignment="1" applyProtection="1">
      <alignment horizontal="center" vertical="center" wrapText="1"/>
      <protection hidden="1"/>
    </xf>
    <xf numFmtId="1" fontId="9" fillId="46" borderId="38" xfId="0" applyNumberFormat="1" applyFont="1" applyFill="1" applyBorder="1" applyAlignment="1" applyProtection="1">
      <alignment horizontal="center" vertical="center" wrapText="1"/>
      <protection hidden="1"/>
    </xf>
    <xf numFmtId="0" fontId="9" fillId="5" borderId="0" xfId="0" applyFont="1" applyFill="1" applyBorder="1" applyAlignment="1" applyProtection="1">
      <alignment horizontal="left" vertical="center" wrapText="1"/>
      <protection hidden="1"/>
    </xf>
    <xf numFmtId="1" fontId="1" fillId="2" borderId="2" xfId="0" applyNumberFormat="1" applyFont="1" applyFill="1" applyBorder="1" applyAlignment="1" applyProtection="1">
      <alignment horizontal="center" vertical="center" wrapText="1"/>
      <protection locked="0"/>
    </xf>
    <xf numFmtId="1" fontId="1" fillId="2" borderId="79" xfId="0" applyNumberFormat="1" applyFont="1" applyFill="1" applyBorder="1" applyAlignment="1" applyProtection="1">
      <alignment horizontal="center" vertical="center" wrapText="1"/>
      <protection locked="0"/>
    </xf>
    <xf numFmtId="1" fontId="1" fillId="2" borderId="75" xfId="0" applyNumberFormat="1" applyFont="1" applyFill="1" applyBorder="1" applyAlignment="1" applyProtection="1">
      <alignment horizontal="center" vertical="center" wrapText="1"/>
      <protection locked="0"/>
    </xf>
    <xf numFmtId="1" fontId="1" fillId="2" borderId="81" xfId="0" applyNumberFormat="1" applyFont="1" applyFill="1" applyBorder="1" applyAlignment="1" applyProtection="1">
      <alignment horizontal="center" vertical="center" wrapText="1"/>
      <protection locked="0"/>
    </xf>
    <xf numFmtId="1" fontId="1" fillId="2" borderId="92" xfId="0" applyNumberFormat="1" applyFont="1" applyFill="1" applyBorder="1" applyAlignment="1" applyProtection="1">
      <alignment horizontal="center" vertical="center" wrapText="1"/>
      <protection locked="0"/>
    </xf>
    <xf numFmtId="1" fontId="1" fillId="2" borderId="94" xfId="0" applyNumberFormat="1" applyFont="1" applyFill="1" applyBorder="1" applyAlignment="1" applyProtection="1">
      <alignment horizontal="center" vertical="center" wrapText="1"/>
      <protection locked="0"/>
    </xf>
    <xf numFmtId="1" fontId="1" fillId="2" borderId="85" xfId="0" applyNumberFormat="1" applyFont="1" applyFill="1" applyBorder="1" applyAlignment="1" applyProtection="1">
      <alignment horizontal="center" vertical="center" wrapText="1"/>
      <protection locked="0"/>
    </xf>
    <xf numFmtId="1" fontId="1" fillId="2" borderId="58" xfId="0" applyNumberFormat="1" applyFont="1" applyFill="1" applyBorder="1" applyAlignment="1" applyProtection="1">
      <alignment horizontal="center" vertical="center" wrapText="1"/>
      <protection locked="0"/>
    </xf>
    <xf numFmtId="1" fontId="1" fillId="2" borderId="59" xfId="0" applyNumberFormat="1" applyFont="1" applyFill="1" applyBorder="1" applyAlignment="1" applyProtection="1">
      <alignment horizontal="center" vertical="center" wrapText="1"/>
      <protection locked="0"/>
    </xf>
    <xf numFmtId="1" fontId="1" fillId="2" borderId="60" xfId="0" applyNumberFormat="1" applyFont="1" applyFill="1" applyBorder="1" applyAlignment="1" applyProtection="1">
      <alignment horizontal="center" vertical="center" wrapText="1"/>
      <protection locked="0"/>
    </xf>
    <xf numFmtId="0" fontId="1" fillId="0" borderId="0" xfId="0" applyFont="1" applyFill="1" applyProtection="1">
      <protection hidden="1"/>
    </xf>
    <xf numFmtId="1" fontId="1" fillId="9" borderId="3" xfId="0" applyNumberFormat="1" applyFont="1" applyFill="1" applyBorder="1" applyAlignment="1" applyProtection="1">
      <alignment horizontal="center" vertical="center" wrapText="1"/>
      <protection hidden="1"/>
    </xf>
    <xf numFmtId="1" fontId="1" fillId="9" borderId="19" xfId="0" applyNumberFormat="1" applyFont="1" applyFill="1" applyBorder="1" applyAlignment="1" applyProtection="1">
      <alignment horizontal="center" vertical="center" wrapText="1"/>
      <protection hidden="1"/>
    </xf>
    <xf numFmtId="1" fontId="1" fillId="9" borderId="11" xfId="0" applyNumberFormat="1" applyFont="1" applyFill="1" applyBorder="1" applyAlignment="1" applyProtection="1">
      <alignment horizontal="center" vertical="center" wrapText="1"/>
      <protection hidden="1"/>
    </xf>
    <xf numFmtId="1" fontId="1" fillId="9" borderId="75" xfId="0" applyNumberFormat="1" applyFont="1" applyFill="1" applyBorder="1" applyAlignment="1" applyProtection="1">
      <alignment horizontal="center" vertical="center" wrapText="1"/>
      <protection hidden="1"/>
    </xf>
    <xf numFmtId="1" fontId="1" fillId="9" borderId="81" xfId="0" applyNumberFormat="1" applyFont="1" applyFill="1" applyBorder="1" applyAlignment="1" applyProtection="1">
      <alignment horizontal="center" vertical="center" wrapText="1"/>
      <protection hidden="1"/>
    </xf>
    <xf numFmtId="1" fontId="1" fillId="9" borderId="76" xfId="0" applyNumberFormat="1" applyFont="1" applyFill="1" applyBorder="1" applyAlignment="1" applyProtection="1">
      <alignment horizontal="center" vertical="center" wrapText="1"/>
      <protection hidden="1"/>
    </xf>
    <xf numFmtId="1" fontId="1" fillId="9" borderId="94" xfId="0" applyNumberFormat="1" applyFont="1" applyFill="1" applyBorder="1" applyAlignment="1" applyProtection="1">
      <alignment horizontal="center" vertical="center" wrapText="1"/>
      <protection hidden="1"/>
    </xf>
    <xf numFmtId="1" fontId="1" fillId="9" borderId="85" xfId="0" applyNumberFormat="1" applyFont="1" applyFill="1" applyBorder="1" applyAlignment="1" applyProtection="1">
      <alignment horizontal="center" vertical="center" wrapText="1"/>
      <protection hidden="1"/>
    </xf>
    <xf numFmtId="1" fontId="1" fillId="9" borderId="84" xfId="0" applyNumberFormat="1" applyFont="1" applyFill="1" applyBorder="1" applyAlignment="1" applyProtection="1">
      <alignment horizontal="center" vertical="center" wrapText="1"/>
      <protection hidden="1"/>
    </xf>
    <xf numFmtId="164" fontId="1" fillId="9" borderId="3" xfId="0" applyNumberFormat="1" applyFont="1" applyFill="1" applyBorder="1" applyAlignment="1" applyProtection="1">
      <alignment horizontal="center" vertical="center" wrapText="1"/>
      <protection hidden="1"/>
    </xf>
    <xf numFmtId="164" fontId="1" fillId="9" borderId="19" xfId="0" applyNumberFormat="1" applyFont="1" applyFill="1" applyBorder="1" applyAlignment="1" applyProtection="1">
      <alignment horizontal="center" vertical="center" wrapText="1"/>
      <protection hidden="1"/>
    </xf>
    <xf numFmtId="164" fontId="9" fillId="46" borderId="49" xfId="0" applyNumberFormat="1" applyFont="1" applyFill="1" applyBorder="1" applyAlignment="1" applyProtection="1">
      <alignment horizontal="center" vertical="center" wrapText="1"/>
      <protection hidden="1"/>
    </xf>
    <xf numFmtId="164" fontId="1" fillId="9" borderId="11" xfId="0" applyNumberFormat="1" applyFont="1" applyFill="1" applyBorder="1" applyAlignment="1" applyProtection="1">
      <alignment horizontal="center" vertical="center" wrapText="1"/>
      <protection hidden="1"/>
    </xf>
    <xf numFmtId="164" fontId="1" fillId="9" borderId="75" xfId="0" applyNumberFormat="1" applyFont="1" applyFill="1" applyBorder="1" applyAlignment="1" applyProtection="1">
      <alignment horizontal="center" vertical="center" wrapText="1"/>
      <protection hidden="1"/>
    </xf>
    <xf numFmtId="164" fontId="1" fillId="9" borderId="81" xfId="0" applyNumberFormat="1" applyFont="1" applyFill="1" applyBorder="1" applyAlignment="1" applyProtection="1">
      <alignment horizontal="center" vertical="center" wrapText="1"/>
      <protection hidden="1"/>
    </xf>
    <xf numFmtId="164" fontId="9" fillId="46" borderId="63" xfId="0" applyNumberFormat="1" applyFont="1" applyFill="1" applyBorder="1" applyAlignment="1" applyProtection="1">
      <alignment horizontal="center" vertical="center" wrapText="1"/>
      <protection hidden="1"/>
    </xf>
    <xf numFmtId="164" fontId="1" fillId="9" borderId="76" xfId="0" applyNumberFormat="1" applyFont="1" applyFill="1" applyBorder="1" applyAlignment="1" applyProtection="1">
      <alignment horizontal="center" vertical="center" wrapText="1"/>
      <protection hidden="1"/>
    </xf>
    <xf numFmtId="164" fontId="1" fillId="9" borderId="94" xfId="0" applyNumberFormat="1" applyFont="1" applyFill="1" applyBorder="1" applyAlignment="1" applyProtection="1">
      <alignment horizontal="center" vertical="center" wrapText="1"/>
      <protection hidden="1"/>
    </xf>
    <xf numFmtId="164" fontId="1" fillId="9" borderId="85" xfId="0" applyNumberFormat="1" applyFont="1" applyFill="1" applyBorder="1" applyAlignment="1" applyProtection="1">
      <alignment horizontal="center" vertical="center" wrapText="1"/>
      <protection hidden="1"/>
    </xf>
    <xf numFmtId="164" fontId="9" fillId="46" borderId="93" xfId="0" applyNumberFormat="1" applyFont="1" applyFill="1" applyBorder="1" applyAlignment="1" applyProtection="1">
      <alignment horizontal="center" vertical="center" wrapText="1"/>
      <protection hidden="1"/>
    </xf>
    <xf numFmtId="164" fontId="1" fillId="9" borderId="84" xfId="0" applyNumberFormat="1" applyFont="1" applyFill="1" applyBorder="1" applyAlignment="1" applyProtection="1">
      <alignment horizontal="center" vertical="center" wrapText="1"/>
      <protection hidden="1"/>
    </xf>
    <xf numFmtId="164" fontId="1" fillId="9" borderId="59" xfId="0" applyNumberFormat="1" applyFont="1" applyFill="1" applyBorder="1" applyAlignment="1" applyProtection="1">
      <alignment horizontal="center" vertical="center" wrapText="1"/>
      <protection hidden="1"/>
    </xf>
    <xf numFmtId="164" fontId="1" fillId="9" borderId="60" xfId="0" applyNumberFormat="1" applyFont="1" applyFill="1" applyBorder="1" applyAlignment="1" applyProtection="1">
      <alignment horizontal="center" vertical="center" wrapText="1"/>
      <protection hidden="1"/>
    </xf>
    <xf numFmtId="164" fontId="9" fillId="46" borderId="38" xfId="0" applyNumberFormat="1" applyFont="1" applyFill="1" applyBorder="1" applyAlignment="1" applyProtection="1">
      <alignment horizontal="center" vertical="center" wrapText="1"/>
      <protection hidden="1"/>
    </xf>
    <xf numFmtId="164" fontId="1" fillId="9" borderId="54" xfId="0" applyNumberFormat="1" applyFont="1" applyFill="1" applyBorder="1" applyAlignment="1" applyProtection="1">
      <alignment horizontal="center" vertical="center" wrapText="1"/>
      <protection hidden="1"/>
    </xf>
    <xf numFmtId="0" fontId="1" fillId="0" borderId="0" xfId="0" applyFont="1" applyFill="1" applyAlignment="1" applyProtection="1">
      <alignment horizontal="center" vertical="center" wrapText="1"/>
      <protection hidden="1"/>
    </xf>
    <xf numFmtId="167" fontId="1" fillId="2" borderId="2" xfId="0" applyNumberFormat="1" applyFont="1" applyFill="1" applyBorder="1" applyAlignment="1" applyProtection="1">
      <alignment horizontal="center" vertical="center" wrapText="1"/>
      <protection locked="0"/>
    </xf>
    <xf numFmtId="167" fontId="1" fillId="2" borderId="3" xfId="0" applyNumberFormat="1" applyFont="1" applyFill="1" applyBorder="1" applyAlignment="1" applyProtection="1">
      <alignment horizontal="center" vertical="center" wrapText="1"/>
      <protection locked="0"/>
    </xf>
    <xf numFmtId="167" fontId="1" fillId="2" borderId="19" xfId="0" applyNumberFormat="1" applyFont="1" applyFill="1" applyBorder="1" applyAlignment="1" applyProtection="1">
      <alignment horizontal="center" vertical="center" wrapText="1"/>
      <protection locked="0"/>
    </xf>
    <xf numFmtId="167" fontId="9" fillId="47" borderId="49" xfId="0" applyNumberFormat="1" applyFont="1" applyFill="1" applyBorder="1" applyAlignment="1" applyProtection="1">
      <alignment horizontal="center" vertical="center" wrapText="1"/>
      <protection hidden="1"/>
    </xf>
    <xf numFmtId="167" fontId="1" fillId="2" borderId="79" xfId="0" applyNumberFormat="1" applyFont="1" applyFill="1" applyBorder="1" applyAlignment="1" applyProtection="1">
      <alignment horizontal="center" vertical="center" wrapText="1"/>
      <protection locked="0"/>
    </xf>
    <xf numFmtId="167" fontId="1" fillId="2" borderId="75" xfId="0" applyNumberFormat="1" applyFont="1" applyFill="1" applyBorder="1" applyAlignment="1" applyProtection="1">
      <alignment horizontal="center" vertical="center" wrapText="1"/>
      <protection locked="0"/>
    </xf>
    <xf numFmtId="167" fontId="1" fillId="2" borderId="81" xfId="0" applyNumberFormat="1" applyFont="1" applyFill="1" applyBorder="1" applyAlignment="1" applyProtection="1">
      <alignment horizontal="center" vertical="center" wrapText="1"/>
      <protection locked="0"/>
    </xf>
    <xf numFmtId="167" fontId="9" fillId="47" borderId="63" xfId="0" applyNumberFormat="1" applyFont="1" applyFill="1" applyBorder="1" applyAlignment="1" applyProtection="1">
      <alignment horizontal="center" vertical="center" wrapText="1"/>
      <protection hidden="1"/>
    </xf>
    <xf numFmtId="167" fontId="9" fillId="46" borderId="49" xfId="0" applyNumberFormat="1" applyFont="1" applyFill="1" applyBorder="1" applyAlignment="1" applyProtection="1">
      <alignment horizontal="center" vertical="center" wrapText="1"/>
      <protection hidden="1"/>
    </xf>
    <xf numFmtId="167" fontId="9" fillId="46" borderId="63" xfId="0" applyNumberFormat="1" applyFont="1" applyFill="1" applyBorder="1" applyAlignment="1" applyProtection="1">
      <alignment horizontal="center" vertical="center" wrapText="1"/>
      <protection hidden="1"/>
    </xf>
    <xf numFmtId="0" fontId="43" fillId="5" borderId="0" xfId="0" applyFont="1" applyFill="1" applyBorder="1" applyAlignment="1" applyProtection="1">
      <alignment vertical="center" wrapText="1"/>
      <protection hidden="1"/>
    </xf>
    <xf numFmtId="0" fontId="8" fillId="5" borderId="3" xfId="0" applyFont="1" applyFill="1" applyBorder="1" applyAlignment="1" applyProtection="1">
      <alignment horizontal="center" vertical="center"/>
      <protection locked="0"/>
    </xf>
    <xf numFmtId="8" fontId="8" fillId="5" borderId="3" xfId="0" applyNumberFormat="1" applyFont="1" applyFill="1" applyBorder="1" applyAlignment="1" applyProtection="1">
      <alignment horizontal="center" vertical="center"/>
      <protection locked="0"/>
    </xf>
    <xf numFmtId="0" fontId="8" fillId="5" borderId="75" xfId="0" applyFont="1" applyFill="1" applyBorder="1" applyAlignment="1" applyProtection="1">
      <alignment horizontal="center" vertical="center"/>
      <protection locked="0"/>
    </xf>
    <xf numFmtId="8" fontId="8" fillId="5" borderId="75" xfId="0" applyNumberFormat="1" applyFont="1" applyFill="1" applyBorder="1" applyAlignment="1" applyProtection="1">
      <alignment horizontal="center" vertical="center"/>
      <protection locked="0"/>
    </xf>
    <xf numFmtId="14" fontId="8" fillId="0" borderId="0" xfId="0" applyNumberFormat="1" applyFont="1" applyAlignment="1" applyProtection="1">
      <alignment horizontal="center"/>
      <protection hidden="1"/>
    </xf>
    <xf numFmtId="14" fontId="8" fillId="0" borderId="0" xfId="0" applyNumberFormat="1" applyFont="1" applyAlignment="1" applyProtection="1">
      <alignment horizontal="center" vertical="center"/>
      <protection hidden="1"/>
    </xf>
    <xf numFmtId="0" fontId="8" fillId="2" borderId="3" xfId="0" applyFont="1" applyFill="1" applyBorder="1" applyAlignment="1" applyProtection="1">
      <alignment horizontal="left" vertical="center"/>
      <protection locked="0"/>
    </xf>
    <xf numFmtId="0" fontId="8" fillId="2" borderId="3" xfId="0" applyFont="1" applyFill="1" applyBorder="1" applyAlignment="1" applyProtection="1">
      <alignment horizontal="center" vertical="center"/>
      <protection locked="0"/>
    </xf>
    <xf numFmtId="14" fontId="8" fillId="2" borderId="3" xfId="0" applyNumberFormat="1" applyFont="1" applyFill="1" applyBorder="1" applyAlignment="1" applyProtection="1">
      <alignment horizontal="center" vertical="center"/>
      <protection locked="0"/>
    </xf>
    <xf numFmtId="0" fontId="8" fillId="6" borderId="75" xfId="0" applyFont="1" applyFill="1" applyBorder="1" applyAlignment="1" applyProtection="1">
      <alignment horizontal="center" vertical="center"/>
      <protection hidden="1"/>
    </xf>
    <xf numFmtId="0" fontId="8" fillId="6" borderId="3" xfId="0" applyFont="1" applyFill="1" applyBorder="1" applyAlignment="1" applyProtection="1">
      <alignment horizontal="center" vertical="center"/>
      <protection hidden="1"/>
    </xf>
    <xf numFmtId="0" fontId="8" fillId="32" borderId="0" xfId="0" applyFont="1" applyFill="1" applyProtection="1">
      <protection hidden="1"/>
    </xf>
    <xf numFmtId="0" fontId="8" fillId="32" borderId="0" xfId="0" applyFont="1" applyFill="1" applyAlignment="1" applyProtection="1">
      <alignment horizontal="center" vertical="center"/>
      <protection hidden="1"/>
    </xf>
    <xf numFmtId="14" fontId="8" fillId="32" borderId="0" xfId="0" applyNumberFormat="1" applyFont="1" applyFill="1" applyAlignment="1" applyProtection="1">
      <alignment horizontal="center"/>
      <protection hidden="1"/>
    </xf>
    <xf numFmtId="14" fontId="8" fillId="32" borderId="0" xfId="0" applyNumberFormat="1" applyFont="1" applyFill="1" applyAlignment="1" applyProtection="1">
      <alignment horizontal="center" vertical="center"/>
      <protection hidden="1"/>
    </xf>
    <xf numFmtId="0" fontId="8" fillId="5" borderId="2" xfId="0" applyFont="1" applyFill="1" applyBorder="1" applyAlignment="1" applyProtection="1">
      <alignment horizontal="center" vertical="center"/>
      <protection locked="0"/>
    </xf>
    <xf numFmtId="14" fontId="8" fillId="6" borderId="4" xfId="0" applyNumberFormat="1" applyFont="1" applyFill="1" applyBorder="1" applyAlignment="1" applyProtection="1">
      <alignment horizontal="center" vertical="center"/>
      <protection hidden="1"/>
    </xf>
    <xf numFmtId="0" fontId="8" fillId="5" borderId="79" xfId="0" applyFont="1" applyFill="1" applyBorder="1" applyAlignment="1" applyProtection="1">
      <alignment horizontal="center" vertical="center"/>
      <protection locked="0"/>
    </xf>
    <xf numFmtId="14" fontId="8" fillId="6" borderId="80" xfId="0" applyNumberFormat="1" applyFont="1" applyFill="1" applyBorder="1" applyAlignment="1" applyProtection="1">
      <alignment horizontal="center" vertical="center"/>
      <protection hidden="1"/>
    </xf>
    <xf numFmtId="0" fontId="8" fillId="5" borderId="83" xfId="0" applyFont="1" applyFill="1" applyBorder="1" applyAlignment="1" applyProtection="1">
      <alignment horizontal="center" vertical="center"/>
      <protection locked="0"/>
    </xf>
    <xf numFmtId="0" fontId="8" fillId="5" borderId="77" xfId="0" applyFont="1" applyFill="1" applyBorder="1" applyAlignment="1" applyProtection="1">
      <alignment horizontal="center" vertical="center"/>
      <protection locked="0"/>
    </xf>
    <xf numFmtId="8" fontId="8" fillId="5" borderId="77" xfId="0" applyNumberFormat="1" applyFont="1" applyFill="1" applyBorder="1" applyAlignment="1" applyProtection="1">
      <alignment horizontal="center" vertical="center"/>
      <protection locked="0"/>
    </xf>
    <xf numFmtId="0" fontId="8" fillId="6" borderId="77" xfId="0" applyFont="1" applyFill="1" applyBorder="1" applyAlignment="1" applyProtection="1">
      <alignment horizontal="center" vertical="center"/>
      <protection hidden="1"/>
    </xf>
    <xf numFmtId="14" fontId="8" fillId="6" borderId="77" xfId="0" applyNumberFormat="1" applyFont="1" applyFill="1" applyBorder="1" applyAlignment="1" applyProtection="1">
      <alignment horizontal="center" vertical="center"/>
      <protection hidden="1"/>
    </xf>
    <xf numFmtId="14" fontId="8" fillId="6" borderId="78" xfId="0" applyNumberFormat="1" applyFont="1" applyFill="1" applyBorder="1" applyAlignment="1" applyProtection="1">
      <alignment horizontal="center" vertical="center"/>
      <protection hidden="1"/>
    </xf>
    <xf numFmtId="0" fontId="8" fillId="2" borderId="11" xfId="0" applyFont="1" applyFill="1" applyBorder="1" applyAlignment="1" applyProtection="1">
      <alignment horizontal="left" vertical="center"/>
      <protection locked="0"/>
    </xf>
    <xf numFmtId="0" fontId="8" fillId="2" borderId="76" xfId="0" applyFont="1" applyFill="1" applyBorder="1" applyAlignment="1" applyProtection="1">
      <alignment horizontal="left" vertical="center"/>
      <protection locked="0"/>
    </xf>
    <xf numFmtId="0" fontId="8" fillId="46" borderId="49" xfId="0" applyFont="1" applyFill="1" applyBorder="1" applyAlignment="1" applyProtection="1">
      <alignment horizontal="center" vertical="center"/>
      <protection hidden="1"/>
    </xf>
    <xf numFmtId="0" fontId="8" fillId="46" borderId="63" xfId="0" applyFont="1" applyFill="1" applyBorder="1" applyAlignment="1" applyProtection="1">
      <alignment horizontal="center" vertical="center"/>
      <protection hidden="1"/>
    </xf>
    <xf numFmtId="0" fontId="8" fillId="46" borderId="38" xfId="0" applyFont="1" applyFill="1" applyBorder="1" applyAlignment="1" applyProtection="1">
      <alignment horizontal="center" vertical="center"/>
      <protection hidden="1"/>
    </xf>
    <xf numFmtId="0" fontId="8" fillId="2" borderId="54" xfId="0" applyFont="1" applyFill="1" applyBorder="1" applyAlignment="1" applyProtection="1">
      <alignment horizontal="left" vertical="center"/>
      <protection locked="0"/>
    </xf>
    <xf numFmtId="0" fontId="8" fillId="2" borderId="59" xfId="0" applyFont="1" applyFill="1" applyBorder="1" applyAlignment="1" applyProtection="1">
      <alignment horizontal="left" vertical="center"/>
      <protection locked="0"/>
    </xf>
    <xf numFmtId="0" fontId="8" fillId="2" borderId="59" xfId="0" applyFont="1" applyFill="1" applyBorder="1" applyAlignment="1" applyProtection="1">
      <alignment horizontal="center" vertical="center"/>
      <protection locked="0"/>
    </xf>
    <xf numFmtId="14" fontId="8" fillId="2" borderId="59" xfId="0" applyNumberFormat="1" applyFont="1" applyFill="1" applyBorder="1" applyAlignment="1" applyProtection="1">
      <alignment horizontal="center" vertical="center"/>
      <protection locked="0"/>
    </xf>
    <xf numFmtId="0" fontId="48" fillId="7" borderId="2" xfId="0" applyFont="1" applyFill="1" applyBorder="1" applyAlignment="1" applyProtection="1">
      <alignment horizontal="center" vertical="center"/>
      <protection hidden="1"/>
    </xf>
    <xf numFmtId="0" fontId="48" fillId="7" borderId="79" xfId="0" applyFont="1" applyFill="1" applyBorder="1" applyAlignment="1" applyProtection="1">
      <alignment horizontal="center" vertical="center"/>
      <protection hidden="1"/>
    </xf>
    <xf numFmtId="0" fontId="48" fillId="7" borderId="58" xfId="0" applyFont="1" applyFill="1" applyBorder="1" applyAlignment="1" applyProtection="1">
      <alignment horizontal="center" vertical="center"/>
      <protection hidden="1"/>
    </xf>
    <xf numFmtId="0" fontId="8" fillId="32" borderId="75" xfId="0" applyFont="1" applyFill="1" applyBorder="1" applyProtection="1">
      <protection hidden="1"/>
    </xf>
    <xf numFmtId="8" fontId="8" fillId="32" borderId="75" xfId="0" applyNumberFormat="1" applyFont="1" applyFill="1" applyBorder="1" applyProtection="1">
      <protection hidden="1"/>
    </xf>
    <xf numFmtId="0" fontId="47" fillId="2" borderId="59" xfId="0" applyFont="1" applyFill="1" applyBorder="1" applyAlignment="1" applyProtection="1">
      <alignment horizontal="left" vertical="top" wrapText="1"/>
      <protection locked="0"/>
    </xf>
    <xf numFmtId="0" fontId="28" fillId="47" borderId="8" xfId="0" applyFont="1" applyFill="1" applyBorder="1" applyAlignment="1" applyProtection="1">
      <alignment horizontal="center" vertical="center" wrapText="1"/>
      <protection hidden="1"/>
    </xf>
    <xf numFmtId="14" fontId="28" fillId="47" borderId="9" xfId="0" applyNumberFormat="1" applyFont="1" applyFill="1" applyBorder="1" applyAlignment="1" applyProtection="1">
      <alignment horizontal="center" vertical="center" wrapText="1"/>
      <protection hidden="1"/>
    </xf>
    <xf numFmtId="0" fontId="28" fillId="47" borderId="9" xfId="0" applyFont="1" applyFill="1" applyBorder="1" applyAlignment="1" applyProtection="1">
      <alignment horizontal="center" vertical="center" wrapText="1"/>
      <protection hidden="1"/>
    </xf>
    <xf numFmtId="0" fontId="28" fillId="47" borderId="10" xfId="0" applyFont="1" applyFill="1" applyBorder="1" applyAlignment="1" applyProtection="1">
      <alignment horizontal="center" vertical="center" wrapText="1"/>
      <protection hidden="1"/>
    </xf>
    <xf numFmtId="0" fontId="28" fillId="46" borderId="81" xfId="0" applyFont="1" applyFill="1" applyBorder="1" applyAlignment="1" applyProtection="1">
      <alignment vertical="center" wrapText="1"/>
      <protection hidden="1"/>
    </xf>
    <xf numFmtId="0" fontId="33" fillId="5" borderId="0" xfId="0" applyFont="1" applyFill="1" applyAlignment="1" applyProtection="1">
      <alignment horizontal="left" vertical="center"/>
      <protection hidden="1"/>
    </xf>
    <xf numFmtId="0" fontId="1" fillId="6" borderId="0" xfId="0" applyFont="1" applyFill="1" applyAlignment="1" applyProtection="1">
      <alignment horizontal="left"/>
      <protection hidden="1"/>
    </xf>
    <xf numFmtId="0" fontId="9" fillId="6" borderId="0" xfId="0" applyFont="1" applyFill="1" applyAlignment="1" applyProtection="1">
      <alignment horizontal="left"/>
      <protection hidden="1"/>
    </xf>
    <xf numFmtId="0" fontId="1" fillId="6" borderId="56" xfId="0" applyFont="1" applyFill="1" applyBorder="1" applyAlignment="1" applyProtection="1">
      <alignment horizontal="left"/>
      <protection hidden="1"/>
    </xf>
    <xf numFmtId="0" fontId="1" fillId="6" borderId="0" xfId="0" applyFont="1" applyFill="1" applyAlignment="1" applyProtection="1">
      <alignment horizontal="center"/>
      <protection hidden="1"/>
    </xf>
    <xf numFmtId="0" fontId="1" fillId="2" borderId="75" xfId="0" applyFont="1" applyFill="1" applyBorder="1" applyAlignment="1" applyProtection="1">
      <alignment horizontal="center" vertical="center" wrapText="1"/>
      <protection locked="0"/>
    </xf>
    <xf numFmtId="0" fontId="44" fillId="5" borderId="0" xfId="0" applyFont="1" applyFill="1" applyAlignment="1" applyProtection="1">
      <alignment vertical="center" wrapText="1"/>
      <protection hidden="1"/>
    </xf>
    <xf numFmtId="0" fontId="44" fillId="5" borderId="0" xfId="0" applyFont="1" applyFill="1" applyAlignment="1" applyProtection="1">
      <alignment wrapText="1"/>
      <protection hidden="1"/>
    </xf>
    <xf numFmtId="0" fontId="29" fillId="5" borderId="0" xfId="0" applyFont="1" applyFill="1" applyAlignment="1" applyProtection="1">
      <alignment vertical="center" wrapText="1"/>
      <protection hidden="1"/>
    </xf>
    <xf numFmtId="0" fontId="1" fillId="2" borderId="53" xfId="0" applyFont="1" applyFill="1" applyBorder="1" applyAlignment="1" applyProtection="1">
      <alignment horizontal="center" vertical="center" wrapText="1"/>
      <protection locked="0"/>
    </xf>
    <xf numFmtId="0" fontId="28" fillId="47" borderId="9" xfId="0" applyFont="1" applyFill="1" applyBorder="1" applyAlignment="1" applyProtection="1">
      <alignment horizontal="left" vertical="center" wrapText="1"/>
      <protection hidden="1"/>
    </xf>
    <xf numFmtId="0" fontId="9" fillId="47" borderId="9" xfId="0" applyFont="1" applyFill="1" applyBorder="1" applyAlignment="1" applyProtection="1">
      <alignment horizontal="left" vertical="center" wrapText="1"/>
      <protection hidden="1"/>
    </xf>
    <xf numFmtId="0" fontId="28" fillId="47" borderId="17" xfId="0" applyFont="1" applyFill="1" applyBorder="1" applyAlignment="1" applyProtection="1">
      <alignment horizontal="center" vertical="center" wrapText="1"/>
      <protection hidden="1"/>
    </xf>
    <xf numFmtId="0" fontId="9" fillId="47" borderId="1" xfId="0" applyFont="1" applyFill="1" applyBorder="1" applyAlignment="1" applyProtection="1">
      <alignment horizontal="center" vertical="center" wrapText="1"/>
      <protection hidden="1"/>
    </xf>
    <xf numFmtId="0" fontId="9" fillId="47" borderId="14" xfId="0" applyFont="1" applyFill="1" applyBorder="1" applyAlignment="1" applyProtection="1">
      <alignment horizontal="center" vertical="center" wrapText="1"/>
      <protection hidden="1"/>
    </xf>
    <xf numFmtId="0" fontId="33" fillId="46" borderId="9" xfId="0" applyFont="1" applyFill="1" applyBorder="1" applyAlignment="1" applyProtection="1">
      <alignment horizontal="left" vertical="center" wrapText="1"/>
      <protection hidden="1"/>
    </xf>
    <xf numFmtId="0" fontId="1" fillId="0" borderId="0" xfId="0" applyFont="1" applyFill="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 fillId="0" borderId="0" xfId="0" applyFont="1" applyFill="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36" fillId="5" borderId="0" xfId="0" applyFont="1" applyFill="1" applyBorder="1" applyAlignment="1" applyProtection="1">
      <alignment horizontal="center" vertical="center" wrapText="1"/>
      <protection hidden="1"/>
    </xf>
    <xf numFmtId="14" fontId="1" fillId="2" borderId="25" xfId="0" applyNumberFormat="1" applyFont="1" applyFill="1" applyBorder="1" applyAlignment="1" applyProtection="1">
      <alignment horizontal="center"/>
      <protection locked="0"/>
    </xf>
    <xf numFmtId="49" fontId="8" fillId="32" borderId="0" xfId="0" applyNumberFormat="1" applyFont="1" applyFill="1" applyAlignment="1" applyProtection="1">
      <alignment horizontal="center" vertical="center"/>
      <protection hidden="1"/>
    </xf>
    <xf numFmtId="49" fontId="8" fillId="5" borderId="0" xfId="0" applyNumberFormat="1" applyFont="1" applyFill="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49" fontId="8" fillId="6" borderId="3" xfId="0" applyNumberFormat="1" applyFont="1" applyFill="1" applyBorder="1" applyAlignment="1" applyProtection="1">
      <alignment horizontal="center" vertical="center"/>
      <protection hidden="1"/>
    </xf>
    <xf numFmtId="49" fontId="8" fillId="6" borderId="75" xfId="0" applyNumberFormat="1" applyFont="1" applyFill="1" applyBorder="1" applyAlignment="1" applyProtection="1">
      <alignment horizontal="center" vertical="center"/>
      <protection hidden="1"/>
    </xf>
    <xf numFmtId="49" fontId="8" fillId="6" borderId="77" xfId="0" applyNumberFormat="1" applyFont="1" applyFill="1" applyBorder="1" applyAlignment="1" applyProtection="1">
      <alignment horizontal="center" vertical="center"/>
      <protection hidden="1"/>
    </xf>
    <xf numFmtId="1" fontId="9" fillId="38" borderId="38" xfId="0" applyNumberFormat="1" applyFont="1" applyFill="1" applyBorder="1" applyAlignment="1" applyProtection="1">
      <alignment horizontal="center" vertical="center" wrapText="1"/>
      <protection hidden="1"/>
    </xf>
    <xf numFmtId="167" fontId="1" fillId="5" borderId="3" xfId="0" applyNumberFormat="1" applyFont="1" applyFill="1" applyBorder="1" applyAlignment="1" applyProtection="1">
      <alignment horizontal="center" vertical="center" wrapText="1"/>
      <protection locked="0"/>
    </xf>
    <xf numFmtId="167" fontId="1" fillId="5" borderId="19" xfId="0" applyNumberFormat="1" applyFont="1" applyFill="1" applyBorder="1" applyAlignment="1" applyProtection="1">
      <alignment horizontal="center" vertical="center" wrapText="1"/>
      <protection locked="0"/>
    </xf>
    <xf numFmtId="167" fontId="9" fillId="38" borderId="49" xfId="0" applyNumberFormat="1" applyFont="1" applyFill="1" applyBorder="1" applyAlignment="1" applyProtection="1">
      <alignment horizontal="center" vertical="center" wrapText="1"/>
      <protection hidden="1"/>
    </xf>
    <xf numFmtId="167" fontId="1" fillId="5" borderId="11" xfId="0" applyNumberFormat="1" applyFont="1" applyFill="1" applyBorder="1" applyAlignment="1" applyProtection="1">
      <alignment horizontal="center" vertical="center" wrapText="1"/>
      <protection locked="0"/>
    </xf>
    <xf numFmtId="166" fontId="1" fillId="9" borderId="3" xfId="0" applyNumberFormat="1" applyFont="1" applyFill="1" applyBorder="1" applyAlignment="1" applyProtection="1">
      <alignment horizontal="center" vertical="center" wrapText="1"/>
      <protection hidden="1"/>
    </xf>
    <xf numFmtId="166" fontId="1" fillId="9" borderId="19" xfId="0" applyNumberFormat="1" applyFont="1" applyFill="1" applyBorder="1" applyAlignment="1" applyProtection="1">
      <alignment horizontal="center" vertical="center" wrapText="1"/>
      <protection hidden="1"/>
    </xf>
    <xf numFmtId="166" fontId="9" fillId="46" borderId="49" xfId="0" applyNumberFormat="1" applyFont="1" applyFill="1" applyBorder="1" applyAlignment="1" applyProtection="1">
      <alignment horizontal="center" vertical="center" wrapText="1"/>
      <protection hidden="1"/>
    </xf>
    <xf numFmtId="166" fontId="1" fillId="9" borderId="76" xfId="0" applyNumberFormat="1" applyFont="1" applyFill="1" applyBorder="1" applyAlignment="1" applyProtection="1">
      <alignment horizontal="center" vertical="center" wrapText="1"/>
      <protection hidden="1"/>
    </xf>
    <xf numFmtId="166" fontId="1" fillId="9" borderId="11" xfId="0" applyNumberFormat="1" applyFont="1" applyFill="1" applyBorder="1" applyAlignment="1" applyProtection="1">
      <alignment horizontal="center" vertical="center" wrapText="1"/>
      <protection hidden="1"/>
    </xf>
    <xf numFmtId="166" fontId="1" fillId="9" borderId="75" xfId="0" applyNumberFormat="1" applyFont="1" applyFill="1" applyBorder="1" applyAlignment="1" applyProtection="1">
      <alignment horizontal="center" vertical="center" wrapText="1"/>
      <protection hidden="1"/>
    </xf>
    <xf numFmtId="166" fontId="1" fillId="9" borderId="81" xfId="0" applyNumberFormat="1" applyFont="1" applyFill="1" applyBorder="1" applyAlignment="1" applyProtection="1">
      <alignment horizontal="center" vertical="center" wrapText="1"/>
      <protection hidden="1"/>
    </xf>
    <xf numFmtId="166" fontId="9" fillId="46" borderId="63" xfId="0" applyNumberFormat="1" applyFont="1" applyFill="1" applyBorder="1" applyAlignment="1" applyProtection="1">
      <alignment horizontal="center" vertical="center" wrapText="1"/>
      <protection hidden="1"/>
    </xf>
    <xf numFmtId="9" fontId="1" fillId="9" borderId="3" xfId="0" applyNumberFormat="1" applyFont="1" applyFill="1" applyBorder="1" applyAlignment="1" applyProtection="1">
      <alignment horizontal="center" vertical="center" wrapText="1"/>
      <protection hidden="1"/>
    </xf>
    <xf numFmtId="9" fontId="1" fillId="9" borderId="19" xfId="0" applyNumberFormat="1" applyFont="1" applyFill="1" applyBorder="1" applyAlignment="1" applyProtection="1">
      <alignment horizontal="center" vertical="center" wrapText="1"/>
      <protection hidden="1"/>
    </xf>
    <xf numFmtId="9" fontId="9" fillId="46" borderId="49" xfId="0" applyNumberFormat="1" applyFont="1" applyFill="1" applyBorder="1" applyAlignment="1" applyProtection="1">
      <alignment horizontal="center" vertical="center" wrapText="1"/>
      <protection hidden="1"/>
    </xf>
    <xf numFmtId="9" fontId="1" fillId="9" borderId="11" xfId="0" applyNumberFormat="1" applyFont="1" applyFill="1" applyBorder="1" applyAlignment="1" applyProtection="1">
      <alignment horizontal="center" vertical="center" wrapText="1"/>
      <protection hidden="1"/>
    </xf>
    <xf numFmtId="9" fontId="1" fillId="9" borderId="75" xfId="0" applyNumberFormat="1" applyFont="1" applyFill="1" applyBorder="1" applyAlignment="1" applyProtection="1">
      <alignment horizontal="center" vertical="center" wrapText="1"/>
      <protection hidden="1"/>
    </xf>
    <xf numFmtId="9" fontId="1" fillId="9" borderId="81" xfId="0" applyNumberFormat="1" applyFont="1" applyFill="1" applyBorder="1" applyAlignment="1" applyProtection="1">
      <alignment horizontal="center" vertical="center" wrapText="1"/>
      <protection hidden="1"/>
    </xf>
    <xf numFmtId="9" fontId="9" fillId="46" borderId="63" xfId="0" applyNumberFormat="1" applyFont="1" applyFill="1" applyBorder="1" applyAlignment="1" applyProtection="1">
      <alignment horizontal="center" vertical="center" wrapText="1"/>
      <protection hidden="1"/>
    </xf>
    <xf numFmtId="9" fontId="1" fillId="9" borderId="76" xfId="0" applyNumberFormat="1" applyFont="1" applyFill="1" applyBorder="1" applyAlignment="1" applyProtection="1">
      <alignment horizontal="center" vertical="center" wrapText="1"/>
      <protection hidden="1"/>
    </xf>
    <xf numFmtId="9" fontId="1" fillId="9" borderId="94" xfId="0" applyNumberFormat="1" applyFont="1" applyFill="1" applyBorder="1" applyAlignment="1" applyProtection="1">
      <alignment horizontal="center" vertical="center" wrapText="1"/>
      <protection hidden="1"/>
    </xf>
    <xf numFmtId="9" fontId="1" fillId="9" borderId="85" xfId="0" applyNumberFormat="1" applyFont="1" applyFill="1" applyBorder="1" applyAlignment="1" applyProtection="1">
      <alignment horizontal="center" vertical="center" wrapText="1"/>
      <protection hidden="1"/>
    </xf>
    <xf numFmtId="9" fontId="9" fillId="46" borderId="93" xfId="0" applyNumberFormat="1" applyFont="1" applyFill="1" applyBorder="1" applyAlignment="1" applyProtection="1">
      <alignment horizontal="center" vertical="center" wrapText="1"/>
      <protection hidden="1"/>
    </xf>
    <xf numFmtId="9" fontId="1" fillId="9" borderId="84" xfId="0" applyNumberFormat="1" applyFont="1" applyFill="1" applyBorder="1" applyAlignment="1" applyProtection="1">
      <alignment horizontal="center" vertical="center" wrapText="1"/>
      <protection hidden="1"/>
    </xf>
    <xf numFmtId="9" fontId="1" fillId="9" borderId="59" xfId="0" applyNumberFormat="1" applyFont="1" applyFill="1" applyBorder="1" applyAlignment="1" applyProtection="1">
      <alignment horizontal="center" vertical="center" wrapText="1"/>
      <protection hidden="1"/>
    </xf>
    <xf numFmtId="9" fontId="1" fillId="9" borderId="60" xfId="0" applyNumberFormat="1" applyFont="1" applyFill="1" applyBorder="1" applyAlignment="1" applyProtection="1">
      <alignment horizontal="center" vertical="center" wrapText="1"/>
      <protection hidden="1"/>
    </xf>
    <xf numFmtId="9" fontId="9" fillId="46" borderId="38" xfId="0" applyNumberFormat="1" applyFont="1" applyFill="1" applyBorder="1" applyAlignment="1" applyProtection="1">
      <alignment horizontal="center" vertical="center" wrapText="1"/>
      <protection hidden="1"/>
    </xf>
    <xf numFmtId="9" fontId="1" fillId="9" borderId="54" xfId="0" applyNumberFormat="1" applyFont="1" applyFill="1" applyBorder="1" applyAlignment="1" applyProtection="1">
      <alignment horizontal="center" vertical="center" wrapText="1"/>
      <protection hidden="1"/>
    </xf>
    <xf numFmtId="1" fontId="1" fillId="2" borderId="11" xfId="0" applyNumberFormat="1" applyFont="1" applyFill="1" applyBorder="1" applyAlignment="1" applyProtection="1">
      <alignment horizontal="center" vertical="center" wrapText="1"/>
      <protection locked="0"/>
    </xf>
    <xf numFmtId="1" fontId="1" fillId="2" borderId="76" xfId="0" applyNumberFormat="1" applyFont="1" applyFill="1" applyBorder="1" applyAlignment="1" applyProtection="1">
      <alignment horizontal="center" vertical="center" wrapText="1"/>
      <protection locked="0"/>
    </xf>
    <xf numFmtId="1" fontId="1" fillId="2" borderId="84" xfId="0" applyNumberFormat="1" applyFont="1" applyFill="1" applyBorder="1" applyAlignment="1" applyProtection="1">
      <alignment horizontal="center" vertical="center" wrapText="1"/>
      <protection locked="0"/>
    </xf>
    <xf numFmtId="8" fontId="1" fillId="2" borderId="2" xfId="0" applyNumberFormat="1" applyFont="1" applyFill="1" applyBorder="1" applyAlignment="1" applyProtection="1">
      <alignment horizontal="center" vertical="center" wrapText="1"/>
      <protection locked="0"/>
    </xf>
    <xf numFmtId="8" fontId="1" fillId="2" borderId="3" xfId="0" applyNumberFormat="1" applyFont="1" applyFill="1" applyBorder="1" applyAlignment="1" applyProtection="1">
      <alignment horizontal="center" vertical="center" wrapText="1"/>
      <protection locked="0"/>
    </xf>
    <xf numFmtId="8" fontId="1" fillId="2" borderId="19" xfId="0" applyNumberFormat="1" applyFont="1" applyFill="1" applyBorder="1" applyAlignment="1" applyProtection="1">
      <alignment horizontal="center" vertical="center" wrapText="1"/>
      <protection locked="0"/>
    </xf>
    <xf numFmtId="8" fontId="9" fillId="47" borderId="49" xfId="0" applyNumberFormat="1" applyFont="1" applyFill="1" applyBorder="1" applyAlignment="1" applyProtection="1">
      <alignment horizontal="center" vertical="center" wrapText="1"/>
      <protection hidden="1"/>
    </xf>
    <xf numFmtId="8" fontId="1" fillId="2" borderId="75" xfId="0" applyNumberFormat="1" applyFont="1" applyFill="1" applyBorder="1" applyAlignment="1" applyProtection="1">
      <alignment horizontal="center" vertical="center" wrapText="1"/>
      <protection locked="0"/>
    </xf>
    <xf numFmtId="8" fontId="1" fillId="5" borderId="0" xfId="0" applyNumberFormat="1" applyFont="1" applyFill="1" applyAlignment="1" applyProtection="1">
      <alignment horizontal="center" vertical="center"/>
      <protection hidden="1"/>
    </xf>
    <xf numFmtId="8" fontId="9" fillId="5" borderId="0" xfId="0" applyNumberFormat="1" applyFont="1" applyFill="1" applyAlignment="1" applyProtection="1">
      <alignment horizontal="center" vertical="center"/>
      <protection hidden="1"/>
    </xf>
    <xf numFmtId="8" fontId="1" fillId="9" borderId="3" xfId="0" applyNumberFormat="1" applyFont="1" applyFill="1" applyBorder="1" applyAlignment="1" applyProtection="1">
      <alignment horizontal="center" vertical="center" wrapText="1"/>
      <protection hidden="1"/>
    </xf>
    <xf numFmtId="8" fontId="1" fillId="9" borderId="19" xfId="0" applyNumberFormat="1" applyFont="1" applyFill="1" applyBorder="1" applyAlignment="1" applyProtection="1">
      <alignment horizontal="center" vertical="center" wrapText="1"/>
      <protection hidden="1"/>
    </xf>
    <xf numFmtId="8" fontId="9" fillId="46" borderId="49" xfId="0" applyNumberFormat="1" applyFont="1" applyFill="1" applyBorder="1" applyAlignment="1" applyProtection="1">
      <alignment horizontal="center" vertical="center" wrapText="1"/>
      <protection hidden="1"/>
    </xf>
    <xf numFmtId="8" fontId="1" fillId="9" borderId="11" xfId="0" applyNumberFormat="1" applyFont="1" applyFill="1" applyBorder="1" applyAlignment="1" applyProtection="1">
      <alignment horizontal="center" vertical="center" wrapText="1"/>
      <protection hidden="1"/>
    </xf>
    <xf numFmtId="8" fontId="8" fillId="6" borderId="3" xfId="0" applyNumberFormat="1" applyFont="1" applyFill="1" applyBorder="1" applyAlignment="1" applyProtection="1">
      <alignment horizontal="center" vertical="center"/>
      <protection hidden="1"/>
    </xf>
    <xf numFmtId="8" fontId="8" fillId="6" borderId="19" xfId="0" applyNumberFormat="1" applyFont="1" applyFill="1" applyBorder="1" applyAlignment="1" applyProtection="1">
      <alignment horizontal="center" vertical="center"/>
      <protection hidden="1"/>
    </xf>
    <xf numFmtId="8" fontId="8" fillId="6" borderId="75" xfId="0" applyNumberFormat="1" applyFont="1" applyFill="1" applyBorder="1" applyAlignment="1" applyProtection="1">
      <alignment horizontal="center" vertical="center"/>
      <protection hidden="1"/>
    </xf>
    <xf numFmtId="8" fontId="8" fillId="6" borderId="81" xfId="0" applyNumberFormat="1" applyFont="1" applyFill="1" applyBorder="1" applyAlignment="1" applyProtection="1">
      <alignment horizontal="center" vertical="center"/>
      <protection hidden="1"/>
    </xf>
    <xf numFmtId="8" fontId="8" fillId="6" borderId="77" xfId="0" applyNumberFormat="1" applyFont="1" applyFill="1" applyBorder="1" applyAlignment="1" applyProtection="1">
      <alignment horizontal="center" vertical="center"/>
      <protection hidden="1"/>
    </xf>
    <xf numFmtId="8" fontId="8" fillId="6" borderId="82" xfId="0" applyNumberFormat="1" applyFont="1" applyFill="1" applyBorder="1" applyAlignment="1" applyProtection="1">
      <alignment horizontal="center" vertical="center"/>
      <protection hidden="1"/>
    </xf>
    <xf numFmtId="0" fontId="8" fillId="5" borderId="0" xfId="0" applyFont="1" applyFill="1" applyBorder="1" applyAlignment="1" applyProtection="1">
      <alignment horizontal="left" vertical="center"/>
      <protection hidden="1"/>
    </xf>
    <xf numFmtId="0" fontId="0" fillId="5" borderId="0" xfId="0" applyFill="1" applyAlignment="1" applyProtection="1">
      <alignment wrapText="1"/>
      <protection hidden="1"/>
    </xf>
    <xf numFmtId="0" fontId="0" fillId="0" borderId="0" xfId="0" applyAlignment="1" applyProtection="1">
      <alignment wrapText="1"/>
      <protection hidden="1"/>
    </xf>
    <xf numFmtId="0" fontId="47" fillId="2" borderId="31" xfId="0" applyFont="1" applyFill="1" applyBorder="1" applyAlignment="1" applyProtection="1">
      <alignment horizontal="center" vertical="center" wrapText="1"/>
      <protection locked="0"/>
    </xf>
    <xf numFmtId="14" fontId="47" fillId="2" borderId="32" xfId="0" applyNumberFormat="1" applyFont="1" applyFill="1" applyBorder="1" applyAlignment="1" applyProtection="1">
      <alignment horizontal="center" vertical="center" wrapText="1"/>
      <protection locked="0"/>
    </xf>
    <xf numFmtId="0" fontId="47" fillId="2" borderId="32" xfId="0" applyFont="1" applyFill="1" applyBorder="1" applyAlignment="1" applyProtection="1">
      <alignment horizontal="center" vertical="center" wrapText="1"/>
      <protection locked="0"/>
    </xf>
    <xf numFmtId="0" fontId="47" fillId="2" borderId="33" xfId="0" applyFont="1" applyFill="1" applyBorder="1" applyAlignment="1" applyProtection="1">
      <alignment horizontal="center" vertical="center" wrapText="1"/>
      <protection locked="0"/>
    </xf>
    <xf numFmtId="0" fontId="47" fillId="2" borderId="55" xfId="0" applyFont="1" applyFill="1" applyBorder="1" applyAlignment="1" applyProtection="1">
      <alignment horizontal="center" vertical="center" wrapText="1"/>
      <protection locked="0"/>
    </xf>
    <xf numFmtId="14" fontId="47" fillId="2" borderId="56" xfId="0" applyNumberFormat="1"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62" xfId="0" applyFont="1" applyFill="1" applyBorder="1" applyAlignment="1" applyProtection="1">
      <alignment horizontal="center" vertical="center" wrapText="1"/>
      <protection locked="0"/>
    </xf>
    <xf numFmtId="0" fontId="1" fillId="2" borderId="56" xfId="0" applyFont="1" applyFill="1" applyBorder="1" applyAlignment="1" applyProtection="1">
      <alignment horizontal="center" vertical="center" wrapText="1"/>
      <protection locked="0"/>
    </xf>
    <xf numFmtId="0" fontId="1" fillId="2" borderId="55" xfId="0" applyFont="1" applyFill="1" applyBorder="1" applyAlignment="1" applyProtection="1">
      <alignment horizontal="center" vertical="center" wrapText="1"/>
      <protection locked="0"/>
    </xf>
    <xf numFmtId="14" fontId="1" fillId="2" borderId="56" xfId="0" applyNumberFormat="1" applyFont="1" applyFill="1" applyBorder="1" applyAlignment="1" applyProtection="1">
      <alignment horizontal="center" vertical="center" wrapText="1"/>
      <protection locked="0"/>
    </xf>
    <xf numFmtId="0" fontId="1" fillId="2" borderId="62" xfId="0" applyFont="1" applyFill="1" applyBorder="1" applyAlignment="1" applyProtection="1">
      <alignment horizontal="center" vertical="center" wrapText="1"/>
      <protection locked="0"/>
    </xf>
    <xf numFmtId="0" fontId="1" fillId="2" borderId="58" xfId="0" applyFont="1" applyFill="1" applyBorder="1" applyAlignment="1" applyProtection="1">
      <alignment horizontal="center" vertical="center" wrapText="1"/>
      <protection locked="0"/>
    </xf>
    <xf numFmtId="14" fontId="1" fillId="2" borderId="59" xfId="0" applyNumberFormat="1" applyFont="1" applyFill="1" applyBorder="1" applyAlignment="1" applyProtection="1">
      <alignment horizontal="center" vertical="center" wrapText="1"/>
      <protection locked="0"/>
    </xf>
    <xf numFmtId="0" fontId="1" fillId="2" borderId="59" xfId="0" applyFont="1" applyFill="1" applyBorder="1" applyAlignment="1" applyProtection="1">
      <alignment horizontal="center" vertical="center" wrapText="1"/>
      <protection locked="0"/>
    </xf>
    <xf numFmtId="1" fontId="42" fillId="34" borderId="8" xfId="0" applyNumberFormat="1" applyFont="1" applyFill="1" applyBorder="1" applyAlignment="1" applyProtection="1">
      <alignment horizontal="center" vertical="center" wrapText="1"/>
      <protection hidden="1"/>
    </xf>
    <xf numFmtId="0" fontId="42" fillId="47" borderId="9" xfId="0" applyFont="1" applyFill="1" applyBorder="1" applyAlignment="1" applyProtection="1">
      <alignment horizontal="center" vertical="center" wrapText="1"/>
      <protection hidden="1"/>
    </xf>
    <xf numFmtId="14" fontId="42" fillId="47" borderId="9" xfId="0" applyNumberFormat="1" applyFont="1" applyFill="1" applyBorder="1" applyAlignment="1" applyProtection="1">
      <alignment horizontal="center" vertical="center" wrapText="1"/>
      <protection hidden="1"/>
    </xf>
    <xf numFmtId="0" fontId="42" fillId="47" borderId="10" xfId="0" applyFont="1" applyFill="1" applyBorder="1" applyAlignment="1" applyProtection="1">
      <alignment horizontal="center" vertical="center" wrapText="1"/>
      <protection hidden="1"/>
    </xf>
    <xf numFmtId="0" fontId="0" fillId="34" borderId="2" xfId="0" applyFill="1" applyBorder="1" applyAlignment="1" applyProtection="1">
      <alignment horizontal="center" vertical="center"/>
      <protection hidden="1"/>
    </xf>
    <xf numFmtId="0" fontId="0" fillId="5" borderId="0" xfId="0" applyFill="1" applyAlignment="1" applyProtection="1">
      <alignment horizontal="left" wrapText="1"/>
      <protection hidden="1"/>
    </xf>
    <xf numFmtId="8" fontId="33" fillId="36" borderId="0" xfId="0" applyNumberFormat="1" applyFont="1" applyFill="1" applyBorder="1" applyAlignment="1" applyProtection="1">
      <alignment horizontal="center" vertical="center"/>
      <protection hidden="1"/>
    </xf>
    <xf numFmtId="0" fontId="1" fillId="36" borderId="0" xfId="0" applyFont="1" applyFill="1" applyBorder="1" applyAlignment="1" applyProtection="1">
      <alignment horizontal="right" vertical="center"/>
      <protection hidden="1"/>
    </xf>
    <xf numFmtId="0" fontId="9" fillId="36" borderId="0" xfId="0" applyFont="1" applyFill="1" applyBorder="1" applyAlignment="1" applyProtection="1">
      <alignment horizontal="right" vertical="center" wrapText="1"/>
      <protection hidden="1"/>
    </xf>
    <xf numFmtId="8" fontId="33" fillId="36" borderId="0" xfId="0" applyNumberFormat="1" applyFont="1" applyFill="1" applyAlignment="1" applyProtection="1">
      <alignment horizontal="center" vertical="center"/>
      <protection hidden="1"/>
    </xf>
    <xf numFmtId="8" fontId="1" fillId="2" borderId="8" xfId="0" applyNumberFormat="1" applyFont="1" applyFill="1" applyBorder="1" applyAlignment="1" applyProtection="1">
      <alignment horizontal="center" vertical="center" wrapText="1"/>
      <protection locked="0"/>
    </xf>
    <xf numFmtId="8" fontId="1" fillId="2" borderId="9" xfId="0" applyNumberFormat="1" applyFont="1" applyFill="1" applyBorder="1" applyAlignment="1" applyProtection="1">
      <alignment horizontal="center" vertical="center" wrapText="1"/>
      <protection locked="0"/>
    </xf>
    <xf numFmtId="8" fontId="1" fillId="2" borderId="17" xfId="0" applyNumberFormat="1" applyFont="1" applyFill="1" applyBorder="1" applyAlignment="1" applyProtection="1">
      <alignment horizontal="center" vertical="center" wrapText="1"/>
      <protection locked="0"/>
    </xf>
    <xf numFmtId="8" fontId="9" fillId="47" borderId="1" xfId="0" applyNumberFormat="1" applyFont="1" applyFill="1" applyBorder="1" applyAlignment="1" applyProtection="1">
      <alignment horizontal="center" vertical="center" wrapText="1"/>
      <protection hidden="1"/>
    </xf>
    <xf numFmtId="8" fontId="9" fillId="48" borderId="14" xfId="0" applyNumberFormat="1" applyFont="1" applyFill="1" applyBorder="1" applyAlignment="1" applyProtection="1">
      <alignment horizontal="center" vertical="center" wrapText="1"/>
      <protection hidden="1"/>
    </xf>
    <xf numFmtId="0" fontId="9" fillId="47" borderId="12" xfId="0" applyFont="1" applyFill="1" applyBorder="1" applyAlignment="1" applyProtection="1">
      <alignment horizontal="left" vertical="center" wrapText="1"/>
      <protection hidden="1"/>
    </xf>
    <xf numFmtId="0" fontId="8" fillId="5" borderId="0" xfId="0" applyFont="1" applyFill="1" applyBorder="1" applyAlignment="1" applyProtection="1">
      <alignment horizontal="right" vertical="center"/>
      <protection hidden="1"/>
    </xf>
    <xf numFmtId="49" fontId="1" fillId="2" borderId="2" xfId="0" applyNumberFormat="1" applyFont="1" applyFill="1" applyBorder="1" applyAlignment="1" applyProtection="1">
      <alignment horizontal="left"/>
      <protection locked="0"/>
    </xf>
    <xf numFmtId="49" fontId="1" fillId="2" borderId="3" xfId="0" applyNumberFormat="1" applyFont="1" applyFill="1" applyBorder="1" applyAlignment="1" applyProtection="1">
      <alignment horizontal="center"/>
      <protection locked="0"/>
    </xf>
    <xf numFmtId="49" fontId="1" fillId="5" borderId="0" xfId="0" applyNumberFormat="1" applyFont="1" applyFill="1" applyAlignment="1" applyProtection="1">
      <alignment horizontal="left"/>
      <protection hidden="1"/>
    </xf>
    <xf numFmtId="49" fontId="1" fillId="5" borderId="0" xfId="0" applyNumberFormat="1" applyFont="1" applyFill="1" applyProtection="1">
      <protection hidden="1"/>
    </xf>
    <xf numFmtId="49" fontId="1" fillId="5" borderId="0" xfId="0" applyNumberFormat="1" applyFont="1" applyFill="1" applyBorder="1" applyAlignment="1" applyProtection="1">
      <alignment horizontal="left"/>
      <protection hidden="1"/>
    </xf>
    <xf numFmtId="49" fontId="1" fillId="5" borderId="0" xfId="0" applyNumberFormat="1" applyFont="1" applyFill="1" applyBorder="1" applyProtection="1">
      <protection hidden="1"/>
    </xf>
    <xf numFmtId="49" fontId="1" fillId="0" borderId="0" xfId="0" applyNumberFormat="1" applyFont="1" applyAlignment="1" applyProtection="1">
      <alignment horizontal="left"/>
      <protection hidden="1"/>
    </xf>
    <xf numFmtId="49" fontId="1" fillId="0" borderId="0" xfId="0" applyNumberFormat="1" applyFont="1" applyProtection="1">
      <protection hidden="1"/>
    </xf>
    <xf numFmtId="49" fontId="1" fillId="2" borderId="11" xfId="0" applyNumberFormat="1" applyFont="1" applyFill="1" applyBorder="1" applyProtection="1">
      <protection locked="0"/>
    </xf>
    <xf numFmtId="49" fontId="1" fillId="5" borderId="0" xfId="0" applyNumberFormat="1" applyFont="1" applyFill="1" applyAlignment="1" applyProtection="1">
      <alignment horizontal="center"/>
      <protection hidden="1"/>
    </xf>
    <xf numFmtId="49" fontId="1" fillId="5" borderId="0" xfId="0" applyNumberFormat="1" applyFont="1" applyFill="1" applyBorder="1" applyAlignment="1" applyProtection="1">
      <alignment horizontal="center"/>
      <protection hidden="1"/>
    </xf>
    <xf numFmtId="49" fontId="1" fillId="0" borderId="0" xfId="0" applyNumberFormat="1" applyFont="1" applyAlignment="1" applyProtection="1">
      <alignment horizontal="center"/>
      <protection hidden="1"/>
    </xf>
    <xf numFmtId="0" fontId="1" fillId="5" borderId="0" xfId="0" applyNumberFormat="1" applyFont="1" applyFill="1" applyAlignment="1" applyProtection="1">
      <alignment horizontal="center"/>
      <protection hidden="1"/>
    </xf>
    <xf numFmtId="0" fontId="1" fillId="5" borderId="0" xfId="0" applyNumberFormat="1" applyFont="1" applyFill="1" applyBorder="1" applyAlignment="1" applyProtection="1">
      <alignment horizontal="center"/>
      <protection hidden="1"/>
    </xf>
    <xf numFmtId="0" fontId="1" fillId="0" borderId="0" xfId="0" applyNumberFormat="1" applyFont="1" applyAlignment="1" applyProtection="1">
      <alignment horizontal="center"/>
      <protection hidden="1"/>
    </xf>
    <xf numFmtId="0" fontId="1" fillId="34" borderId="2" xfId="0" applyFont="1" applyFill="1" applyBorder="1" applyAlignment="1" applyProtection="1">
      <alignment horizontal="center" vertical="center"/>
      <protection locked="0"/>
    </xf>
    <xf numFmtId="0" fontId="1" fillId="34" borderId="3" xfId="0" applyFont="1" applyFill="1" applyBorder="1" applyAlignment="1" applyProtection="1">
      <alignment horizontal="center" vertical="center"/>
      <protection locked="0"/>
    </xf>
    <xf numFmtId="0" fontId="1" fillId="34" borderId="4" xfId="0" applyFont="1" applyFill="1" applyBorder="1" applyAlignment="1" applyProtection="1">
      <alignment horizontal="center" vertical="center"/>
      <protection locked="0"/>
    </xf>
    <xf numFmtId="0" fontId="0" fillId="5" borderId="0" xfId="0" applyFill="1" applyAlignment="1" applyProtection="1">
      <alignment horizontal="left"/>
      <protection hidden="1"/>
    </xf>
    <xf numFmtId="0" fontId="0" fillId="5" borderId="0" xfId="0" applyFill="1" applyBorder="1" applyAlignment="1" applyProtection="1">
      <alignment horizontal="left"/>
      <protection hidden="1"/>
    </xf>
    <xf numFmtId="0" fontId="0" fillId="0" borderId="0" xfId="0" applyAlignment="1" applyProtection="1">
      <alignment horizontal="left"/>
      <protection hidden="1"/>
    </xf>
    <xf numFmtId="0" fontId="1" fillId="7" borderId="0" xfId="0" applyFont="1" applyFill="1" applyBorder="1" applyAlignment="1" applyProtection="1">
      <alignment horizontal="left" vertical="center"/>
      <protection hidden="1"/>
    </xf>
    <xf numFmtId="0" fontId="0" fillId="5" borderId="0" xfId="0" applyFill="1" applyAlignment="1" applyProtection="1">
      <alignment horizontal="left" vertical="center"/>
      <protection hidden="1"/>
    </xf>
    <xf numFmtId="0" fontId="35" fillId="36" borderId="23" xfId="0" applyFont="1" applyFill="1" applyBorder="1" applyProtection="1">
      <protection hidden="1"/>
    </xf>
    <xf numFmtId="0" fontId="8" fillId="34" borderId="91" xfId="0" applyFont="1" applyFill="1" applyBorder="1" applyAlignment="1" applyProtection="1">
      <alignment horizontal="center" vertical="center"/>
      <protection hidden="1"/>
    </xf>
    <xf numFmtId="0" fontId="36" fillId="4" borderId="12"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left" vertical="center" wrapText="1"/>
      <protection hidden="1"/>
    </xf>
    <xf numFmtId="0" fontId="1" fillId="2" borderId="14" xfId="0" applyFont="1" applyFill="1" applyBorder="1" applyAlignment="1" applyProtection="1">
      <alignment horizontal="left" vertical="center" wrapText="1"/>
      <protection locked="0"/>
    </xf>
    <xf numFmtId="0" fontId="37" fillId="5" borderId="0" xfId="0" applyFont="1" applyFill="1" applyAlignment="1" applyProtection="1">
      <alignment horizontal="center" vertical="center" wrapText="1"/>
      <protection hidden="1"/>
    </xf>
    <xf numFmtId="168" fontId="9" fillId="2" borderId="22" xfId="0" applyNumberFormat="1" applyFont="1" applyFill="1" applyBorder="1" applyAlignment="1" applyProtection="1">
      <alignment horizontal="center" vertical="center" wrapText="1"/>
      <protection locked="0"/>
    </xf>
    <xf numFmtId="0" fontId="1" fillId="0" borderId="0" xfId="0" applyFont="1" applyAlignment="1" applyProtection="1">
      <alignment horizontal="left" wrapText="1"/>
      <protection hidden="1"/>
    </xf>
    <xf numFmtId="0" fontId="36" fillId="4" borderId="16" xfId="0" applyFont="1" applyFill="1" applyBorder="1" applyAlignment="1" applyProtection="1">
      <alignment horizontal="center" vertical="center" wrapText="1"/>
      <protection hidden="1"/>
    </xf>
    <xf numFmtId="0" fontId="36" fillId="4" borderId="1" xfId="0" applyFont="1" applyFill="1" applyBorder="1" applyAlignment="1" applyProtection="1">
      <alignment horizontal="center" vertical="center" wrapText="1"/>
      <protection hidden="1"/>
    </xf>
    <xf numFmtId="0" fontId="41" fillId="37" borderId="0" xfId="0" applyFont="1" applyFill="1" applyProtection="1">
      <protection hidden="1"/>
    </xf>
    <xf numFmtId="0" fontId="0" fillId="6" borderId="0" xfId="0" applyFill="1" applyProtection="1">
      <protection hidden="1"/>
    </xf>
    <xf numFmtId="0" fontId="0" fillId="32" borderId="0" xfId="0" applyFill="1" applyProtection="1">
      <protection hidden="1"/>
    </xf>
    <xf numFmtId="0" fontId="38" fillId="2" borderId="1" xfId="0" applyFont="1" applyFill="1" applyBorder="1" applyAlignment="1" applyProtection="1">
      <alignment horizontal="center" vertical="center" wrapText="1"/>
      <protection locked="0"/>
    </xf>
    <xf numFmtId="0" fontId="1" fillId="2" borderId="33" xfId="0" applyFont="1" applyFill="1" applyBorder="1" applyAlignment="1" applyProtection="1">
      <alignment horizontal="center" vertical="center"/>
      <protection locked="0"/>
    </xf>
    <xf numFmtId="8" fontId="9" fillId="47" borderId="38" xfId="0" applyNumberFormat="1" applyFont="1" applyFill="1" applyBorder="1" applyAlignment="1" applyProtection="1">
      <alignment horizontal="center" vertical="center" wrapText="1"/>
      <protection hidden="1"/>
    </xf>
    <xf numFmtId="0" fontId="47" fillId="49" borderId="38" xfId="0" applyFont="1" applyFill="1" applyBorder="1" applyAlignment="1" applyProtection="1">
      <alignment vertical="center" wrapText="1"/>
      <protection hidden="1"/>
    </xf>
    <xf numFmtId="0" fontId="28" fillId="38" borderId="31" xfId="0" applyFont="1" applyFill="1" applyBorder="1" applyAlignment="1" applyProtection="1">
      <alignment horizontal="left" vertical="center" wrapText="1"/>
      <protection hidden="1"/>
    </xf>
    <xf numFmtId="0" fontId="28" fillId="38" borderId="79" xfId="0" applyFont="1" applyFill="1" applyBorder="1" applyAlignment="1" applyProtection="1">
      <alignment horizontal="left" vertical="center" wrapText="1"/>
      <protection hidden="1"/>
    </xf>
    <xf numFmtId="0" fontId="28" fillId="38" borderId="83" xfId="0" applyFont="1" applyFill="1" applyBorder="1" applyAlignment="1" applyProtection="1">
      <alignment horizontal="left" vertical="center" wrapText="1"/>
      <protection hidden="1"/>
    </xf>
    <xf numFmtId="0" fontId="9" fillId="39" borderId="0" xfId="0" applyFont="1" applyFill="1" applyAlignment="1" applyProtection="1">
      <alignment horizontal="left" vertical="center"/>
      <protection hidden="1"/>
    </xf>
    <xf numFmtId="0" fontId="9" fillId="34" borderId="0" xfId="0" applyFont="1" applyFill="1" applyProtection="1">
      <protection hidden="1"/>
    </xf>
    <xf numFmtId="8" fontId="9" fillId="43" borderId="72" xfId="0" applyNumberFormat="1" applyFont="1" applyFill="1" applyBorder="1" applyAlignment="1" applyProtection="1">
      <alignment horizontal="center" vertical="center" wrapText="1"/>
      <protection hidden="1"/>
    </xf>
    <xf numFmtId="8" fontId="9" fillId="44" borderId="72" xfId="0" applyNumberFormat="1" applyFont="1" applyFill="1" applyBorder="1" applyAlignment="1" applyProtection="1">
      <alignment horizontal="center" vertical="center" wrapText="1"/>
      <protection hidden="1"/>
    </xf>
    <xf numFmtId="0" fontId="1" fillId="34" borderId="0" xfId="0" applyFont="1" applyFill="1" applyProtection="1">
      <protection hidden="1"/>
    </xf>
    <xf numFmtId="0" fontId="29" fillId="5" borderId="80" xfId="0" applyFont="1" applyFill="1" applyBorder="1" applyAlignment="1" applyProtection="1">
      <alignment horizontal="center" vertical="center" wrapText="1"/>
      <protection locked="0"/>
    </xf>
    <xf numFmtId="14" fontId="29" fillId="5" borderId="80" xfId="0" applyNumberFormat="1" applyFont="1" applyFill="1" applyBorder="1" applyAlignment="1" applyProtection="1">
      <alignment horizontal="center" vertical="center" wrapText="1"/>
      <protection locked="0"/>
    </xf>
    <xf numFmtId="8" fontId="29" fillId="5" borderId="80" xfId="0" applyNumberFormat="1" applyFont="1" applyFill="1" applyBorder="1" applyAlignment="1" applyProtection="1">
      <alignment horizontal="center" vertical="center" wrapText="1"/>
      <protection locked="0"/>
    </xf>
    <xf numFmtId="14" fontId="29" fillId="0" borderId="80" xfId="0" applyNumberFormat="1" applyFont="1" applyFill="1" applyBorder="1" applyAlignment="1" applyProtection="1">
      <alignment horizontal="center" vertical="center" wrapText="1"/>
      <protection locked="0"/>
    </xf>
    <xf numFmtId="14" fontId="29" fillId="0" borderId="78" xfId="0" applyNumberFormat="1" applyFont="1" applyFill="1" applyBorder="1" applyAlignment="1" applyProtection="1">
      <alignment horizontal="center" vertical="center" wrapText="1"/>
      <protection locked="0"/>
    </xf>
    <xf numFmtId="8" fontId="1" fillId="40" borderId="68" xfId="0" applyNumberFormat="1" applyFont="1" applyFill="1" applyBorder="1" applyAlignment="1" applyProtection="1">
      <alignment horizontal="center" vertical="center" wrapText="1"/>
      <protection locked="0"/>
    </xf>
    <xf numFmtId="8" fontId="1" fillId="40" borderId="69" xfId="0" applyNumberFormat="1" applyFont="1" applyFill="1" applyBorder="1" applyAlignment="1" applyProtection="1">
      <alignment horizontal="center" vertical="center" wrapText="1"/>
      <protection locked="0"/>
    </xf>
    <xf numFmtId="14" fontId="0" fillId="5" borderId="0" xfId="0" applyNumberFormat="1" applyFill="1" applyAlignment="1" applyProtection="1">
      <alignment wrapText="1"/>
      <protection hidden="1"/>
    </xf>
    <xf numFmtId="4" fontId="1" fillId="5" borderId="0" xfId="0" applyNumberFormat="1" applyFont="1" applyFill="1" applyProtection="1">
      <protection hidden="1"/>
    </xf>
    <xf numFmtId="4" fontId="0" fillId="5" borderId="0" xfId="0" applyNumberFormat="1" applyFill="1" applyAlignment="1" applyProtection="1">
      <alignment wrapText="1"/>
      <protection hidden="1"/>
    </xf>
    <xf numFmtId="14" fontId="1" fillId="5" borderId="0" xfId="0" applyNumberFormat="1" applyFont="1" applyFill="1" applyAlignment="1" applyProtection="1">
      <alignment horizontal="center" vertical="center" wrapText="1"/>
      <protection hidden="1"/>
    </xf>
    <xf numFmtId="14" fontId="6" fillId="5" borderId="0" xfId="0" applyNumberFormat="1" applyFont="1" applyFill="1" applyAlignment="1" applyProtection="1">
      <alignment horizontal="center" vertical="center" wrapText="1"/>
      <protection hidden="1"/>
    </xf>
    <xf numFmtId="168" fontId="1" fillId="5" borderId="0" xfId="0" applyNumberFormat="1" applyFont="1" applyFill="1" applyProtection="1">
      <protection hidden="1"/>
    </xf>
    <xf numFmtId="168" fontId="6" fillId="5" borderId="0" xfId="0" applyNumberFormat="1" applyFont="1" applyFill="1" applyAlignment="1" applyProtection="1">
      <alignment vertical="center" wrapText="1"/>
      <protection hidden="1"/>
    </xf>
    <xf numFmtId="168" fontId="0" fillId="5" borderId="0" xfId="0" applyNumberFormat="1" applyFill="1" applyAlignment="1" applyProtection="1">
      <alignment wrapText="1"/>
      <protection hidden="1"/>
    </xf>
    <xf numFmtId="168" fontId="28" fillId="47" borderId="9" xfId="0" applyNumberFormat="1" applyFont="1" applyFill="1" applyBorder="1" applyAlignment="1" applyProtection="1">
      <alignment horizontal="center" vertical="center" wrapText="1"/>
      <protection hidden="1"/>
    </xf>
    <xf numFmtId="168" fontId="47" fillId="2" borderId="32" xfId="0" applyNumberFormat="1" applyFont="1" applyFill="1" applyBorder="1" applyAlignment="1" applyProtection="1">
      <alignment horizontal="center" vertical="center" wrapText="1"/>
      <protection locked="0"/>
    </xf>
    <xf numFmtId="168" fontId="47" fillId="2" borderId="56" xfId="0" applyNumberFormat="1" applyFont="1" applyFill="1" applyBorder="1" applyAlignment="1" applyProtection="1">
      <alignment horizontal="center" vertical="center" wrapText="1"/>
      <protection locked="0"/>
    </xf>
    <xf numFmtId="168" fontId="1" fillId="2" borderId="56" xfId="0" applyNumberFormat="1" applyFont="1" applyFill="1" applyBorder="1" applyAlignment="1" applyProtection="1">
      <alignment horizontal="center" vertical="center" wrapText="1"/>
      <protection locked="0"/>
    </xf>
    <xf numFmtId="168" fontId="1" fillId="2" borderId="59" xfId="0" applyNumberFormat="1" applyFont="1" applyFill="1" applyBorder="1" applyAlignment="1" applyProtection="1">
      <alignment horizontal="center" vertical="center" wrapText="1"/>
      <protection locked="0"/>
    </xf>
    <xf numFmtId="168" fontId="3" fillId="0" borderId="0" xfId="0" applyNumberFormat="1" applyFont="1" applyProtection="1">
      <protection hidden="1"/>
    </xf>
    <xf numFmtId="14" fontId="0" fillId="5" borderId="0" xfId="0" applyNumberFormat="1" applyFill="1" applyProtection="1">
      <protection hidden="1"/>
    </xf>
    <xf numFmtId="14" fontId="0" fillId="0" borderId="0" xfId="0" applyNumberFormat="1" applyProtection="1">
      <protection hidden="1"/>
    </xf>
    <xf numFmtId="4" fontId="42" fillId="47" borderId="9" xfId="0" applyNumberFormat="1" applyFont="1" applyFill="1" applyBorder="1" applyAlignment="1" applyProtection="1">
      <alignment horizontal="center" vertical="center" wrapText="1"/>
      <protection hidden="1"/>
    </xf>
    <xf numFmtId="4" fontId="0" fillId="2" borderId="3" xfId="0" applyNumberFormat="1" applyFill="1" applyBorder="1" applyAlignment="1" applyProtection="1">
      <alignment horizontal="center" vertical="center" wrapText="1"/>
      <protection locked="0"/>
    </xf>
    <xf numFmtId="4" fontId="0" fillId="5" borderId="0" xfId="0" applyNumberFormat="1" applyFill="1" applyProtection="1">
      <protection hidden="1"/>
    </xf>
    <xf numFmtId="4" fontId="0" fillId="0" borderId="0" xfId="0" applyNumberFormat="1" applyProtection="1">
      <protection hidden="1"/>
    </xf>
    <xf numFmtId="0" fontId="0" fillId="34" borderId="102" xfId="0" applyFill="1" applyBorder="1" applyAlignment="1" applyProtection="1">
      <alignment horizontal="center" vertical="center"/>
      <protection hidden="1"/>
    </xf>
    <xf numFmtId="0" fontId="0" fillId="34" borderId="97" xfId="0" applyFill="1" applyBorder="1" applyAlignment="1" applyProtection="1">
      <alignment horizontal="center" vertical="center"/>
      <protection hidden="1"/>
    </xf>
    <xf numFmtId="0" fontId="40" fillId="0" borderId="0" xfId="0" applyFont="1" applyProtection="1">
      <protection hidden="1"/>
    </xf>
    <xf numFmtId="0" fontId="1" fillId="2" borderId="3" xfId="0" applyFont="1" applyFill="1" applyBorder="1" applyAlignment="1" applyProtection="1">
      <alignment horizontal="left" vertical="center" wrapText="1"/>
      <protection locked="0"/>
    </xf>
    <xf numFmtId="0" fontId="1" fillId="2" borderId="19" xfId="0" applyFont="1" applyFill="1" applyBorder="1" applyAlignment="1" applyProtection="1">
      <alignment horizontal="center" vertical="center" wrapText="1"/>
      <protection locked="0"/>
    </xf>
    <xf numFmtId="8" fontId="1" fillId="2" borderId="49" xfId="0" applyNumberFormat="1" applyFont="1" applyFill="1" applyBorder="1" applyAlignment="1" applyProtection="1">
      <alignment horizontal="center" vertical="center" wrapText="1"/>
      <protection locked="0"/>
    </xf>
    <xf numFmtId="8" fontId="9" fillId="6" borderId="64" xfId="0" applyNumberFormat="1" applyFont="1" applyFill="1" applyBorder="1" applyAlignment="1" applyProtection="1">
      <alignment horizontal="center" vertical="center" wrapText="1"/>
      <protection hidden="1"/>
    </xf>
    <xf numFmtId="0" fontId="1" fillId="2" borderId="75" xfId="0" applyFont="1" applyFill="1" applyBorder="1" applyAlignment="1" applyProtection="1">
      <alignment horizontal="left" vertical="center" wrapText="1"/>
      <protection locked="0"/>
    </xf>
    <xf numFmtId="0" fontId="1" fillId="2" borderId="81" xfId="0" applyFont="1" applyFill="1" applyBorder="1" applyAlignment="1" applyProtection="1">
      <alignment horizontal="center" vertical="center" wrapText="1"/>
      <protection locked="0"/>
    </xf>
    <xf numFmtId="8" fontId="1" fillId="2" borderId="63" xfId="0" applyNumberFormat="1" applyFont="1" applyFill="1" applyBorder="1" applyAlignment="1" applyProtection="1">
      <alignment horizontal="center" vertical="center" wrapText="1"/>
      <protection locked="0"/>
    </xf>
    <xf numFmtId="8" fontId="9" fillId="6" borderId="87" xfId="0" applyNumberFormat="1" applyFont="1" applyFill="1" applyBorder="1" applyAlignment="1" applyProtection="1">
      <alignment horizontal="center" vertical="center" wrapText="1"/>
      <protection hidden="1"/>
    </xf>
    <xf numFmtId="0" fontId="1" fillId="2" borderId="59" xfId="0" applyFont="1" applyFill="1" applyBorder="1" applyAlignment="1" applyProtection="1">
      <alignment horizontal="left" vertical="center" wrapText="1"/>
      <protection locked="0"/>
    </xf>
    <xf numFmtId="0" fontId="1" fillId="2" borderId="60" xfId="0" applyFont="1" applyFill="1" applyBorder="1" applyAlignment="1" applyProtection="1">
      <alignment horizontal="center" vertical="center" wrapText="1"/>
      <protection locked="0"/>
    </xf>
    <xf numFmtId="8" fontId="1" fillId="2" borderId="38" xfId="0" applyNumberFormat="1" applyFont="1" applyFill="1" applyBorder="1" applyAlignment="1" applyProtection="1">
      <alignment horizontal="center" vertical="center" wrapText="1"/>
      <protection locked="0"/>
    </xf>
    <xf numFmtId="8" fontId="9" fillId="6" borderId="61" xfId="0" applyNumberFormat="1" applyFont="1" applyFill="1" applyBorder="1" applyAlignment="1" applyProtection="1">
      <alignment horizontal="center" vertical="center" wrapText="1"/>
      <protection hidden="1"/>
    </xf>
    <xf numFmtId="0" fontId="1" fillId="9" borderId="2" xfId="0" applyFont="1" applyFill="1" applyBorder="1" applyAlignment="1" applyProtection="1">
      <alignment horizontal="center" vertical="center" wrapText="1"/>
      <protection hidden="1"/>
    </xf>
    <xf numFmtId="0" fontId="1" fillId="9" borderId="5" xfId="0" applyFont="1" applyFill="1" applyBorder="1" applyAlignment="1" applyProtection="1">
      <alignment horizontal="center" vertical="center" wrapText="1"/>
      <protection hidden="1"/>
    </xf>
    <xf numFmtId="0" fontId="3" fillId="5" borderId="0" xfId="0" applyFont="1" applyFill="1" applyAlignment="1" applyProtection="1">
      <alignment horizontal="left" vertical="center"/>
      <protection hidden="1"/>
    </xf>
    <xf numFmtId="0" fontId="34" fillId="5" borderId="0" xfId="0" applyFont="1" applyFill="1" applyAlignment="1" applyProtection="1">
      <alignment horizontal="left" vertical="center" wrapText="1"/>
      <protection hidden="1"/>
    </xf>
    <xf numFmtId="0" fontId="0" fillId="5" borderId="0" xfId="0" applyFill="1" applyAlignment="1" applyProtection="1">
      <alignment horizontal="left" vertical="center" wrapText="1"/>
      <protection hidden="1"/>
    </xf>
    <xf numFmtId="0" fontId="1" fillId="35" borderId="0" xfId="0" applyFont="1" applyFill="1" applyAlignment="1" applyProtection="1">
      <alignment horizontal="left" vertical="center" wrapText="1"/>
      <protection hidden="1"/>
    </xf>
    <xf numFmtId="0" fontId="9" fillId="5" borderId="0" xfId="0" applyFont="1" applyFill="1" applyAlignment="1" applyProtection="1">
      <alignment horizontal="left" vertical="center"/>
      <protection hidden="1"/>
    </xf>
    <xf numFmtId="0" fontId="9" fillId="0" borderId="0" xfId="0" applyFont="1" applyAlignment="1" applyProtection="1">
      <alignment horizontal="left" vertical="center"/>
      <protection hidden="1"/>
    </xf>
    <xf numFmtId="0" fontId="1" fillId="7" borderId="88" xfId="0" applyFont="1" applyFill="1" applyBorder="1" applyAlignment="1" applyProtection="1">
      <alignment horizontal="left" vertical="center"/>
      <protection hidden="1"/>
    </xf>
    <xf numFmtId="0" fontId="1" fillId="34" borderId="105" xfId="0" applyFont="1" applyFill="1" applyBorder="1" applyAlignment="1" applyProtection="1">
      <alignment horizontal="center"/>
      <protection hidden="1"/>
    </xf>
    <xf numFmtId="0" fontId="1" fillId="2" borderId="4" xfId="0" applyNumberFormat="1" applyFont="1" applyFill="1" applyBorder="1" applyAlignment="1" applyProtection="1">
      <alignment horizontal="center"/>
      <protection locked="0"/>
    </xf>
    <xf numFmtId="0" fontId="1" fillId="34" borderId="106" xfId="0" applyFont="1" applyFill="1" applyBorder="1" applyAlignment="1" applyProtection="1">
      <alignment horizontal="center"/>
      <protection hidden="1"/>
    </xf>
    <xf numFmtId="49" fontId="1" fillId="2" borderId="5" xfId="0" applyNumberFormat="1" applyFont="1" applyFill="1" applyBorder="1" applyAlignment="1" applyProtection="1">
      <alignment horizontal="left"/>
      <protection locked="0"/>
    </xf>
    <xf numFmtId="49" fontId="1" fillId="2" borderId="6" xfId="0" applyNumberFormat="1" applyFont="1" applyFill="1" applyBorder="1" applyAlignment="1" applyProtection="1">
      <alignment horizontal="center"/>
      <protection locked="0"/>
    </xf>
    <xf numFmtId="49" fontId="1" fillId="2" borderId="52" xfId="0" applyNumberFormat="1" applyFont="1" applyFill="1" applyBorder="1" applyProtection="1">
      <protection locked="0"/>
    </xf>
    <xf numFmtId="14" fontId="1" fillId="2" borderId="15" xfId="0" applyNumberFormat="1" applyFont="1" applyFill="1" applyBorder="1" applyAlignment="1" applyProtection="1">
      <alignment horizontal="center"/>
      <protection locked="0"/>
    </xf>
    <xf numFmtId="0" fontId="1" fillId="2" borderId="7" xfId="0" applyNumberFormat="1" applyFont="1" applyFill="1" applyBorder="1" applyAlignment="1" applyProtection="1">
      <alignment horizontal="center"/>
      <protection locked="0"/>
    </xf>
    <xf numFmtId="0" fontId="1" fillId="5" borderId="33" xfId="0" applyFont="1" applyFill="1" applyBorder="1" applyAlignment="1" applyProtection="1">
      <alignment horizontal="center" vertical="center" wrapText="1"/>
      <protection locked="0"/>
    </xf>
    <xf numFmtId="0" fontId="0" fillId="2" borderId="101" xfId="0" applyFill="1" applyBorder="1" applyAlignment="1" applyProtection="1">
      <alignment horizontal="center" vertical="center" wrapText="1"/>
      <protection locked="0"/>
    </xf>
    <xf numFmtId="14" fontId="0" fillId="2" borderId="101" xfId="0" applyNumberFormat="1" applyFill="1" applyBorder="1" applyAlignment="1" applyProtection="1">
      <alignment horizontal="center" vertical="center" wrapText="1"/>
      <protection locked="0"/>
    </xf>
    <xf numFmtId="4" fontId="0" fillId="2" borderId="101" xfId="0" applyNumberFormat="1" applyFill="1" applyBorder="1" applyAlignment="1" applyProtection="1">
      <alignment horizontal="center" vertical="center" wrapText="1"/>
      <protection locked="0"/>
    </xf>
    <xf numFmtId="0" fontId="0" fillId="2" borderId="103" xfId="0" applyFill="1" applyBorder="1" applyAlignment="1" applyProtection="1">
      <alignment horizontal="center" vertical="center" wrapText="1"/>
      <protection locked="0"/>
    </xf>
    <xf numFmtId="0" fontId="0" fillId="2" borderId="98" xfId="0" applyFill="1" applyBorder="1" applyAlignment="1" applyProtection="1">
      <alignment horizontal="center" vertical="center" wrapText="1"/>
      <protection locked="0"/>
    </xf>
    <xf numFmtId="14" fontId="0" fillId="2" borderId="98" xfId="0" applyNumberFormat="1" applyFill="1" applyBorder="1" applyAlignment="1" applyProtection="1">
      <alignment horizontal="center" vertical="center" wrapText="1"/>
      <protection locked="0"/>
    </xf>
    <xf numFmtId="4" fontId="0" fillId="2" borderId="98" xfId="0" applyNumberFormat="1" applyFill="1" applyBorder="1" applyAlignment="1" applyProtection="1">
      <alignment horizontal="center" vertical="center" wrapText="1"/>
      <protection locked="0"/>
    </xf>
    <xf numFmtId="0" fontId="0" fillId="2" borderId="99" xfId="0" applyFill="1" applyBorder="1" applyAlignment="1" applyProtection="1">
      <alignment horizontal="center" vertical="center" wrapText="1"/>
      <protection locked="0"/>
    </xf>
    <xf numFmtId="1" fontId="1" fillId="5" borderId="101" xfId="0" applyNumberFormat="1" applyFont="1" applyFill="1" applyBorder="1" applyAlignment="1" applyProtection="1">
      <alignment horizontal="center" vertical="center" wrapText="1"/>
      <protection locked="0"/>
    </xf>
    <xf numFmtId="8" fontId="8" fillId="2" borderId="3" xfId="0" applyNumberFormat="1" applyFont="1" applyFill="1" applyBorder="1" applyAlignment="1" applyProtection="1">
      <alignment horizontal="center" vertical="center"/>
      <protection locked="0"/>
    </xf>
    <xf numFmtId="8" fontId="8" fillId="2" borderId="19" xfId="0" applyNumberFormat="1" applyFont="1" applyFill="1" applyBorder="1" applyAlignment="1" applyProtection="1">
      <alignment horizontal="center" vertical="center"/>
      <protection locked="0"/>
    </xf>
    <xf numFmtId="8" fontId="8" fillId="2" borderId="75" xfId="0" applyNumberFormat="1" applyFont="1" applyFill="1" applyBorder="1" applyAlignment="1" applyProtection="1">
      <alignment horizontal="center" vertical="center"/>
      <protection locked="0"/>
    </xf>
    <xf numFmtId="8" fontId="8" fillId="2" borderId="81" xfId="0" applyNumberFormat="1" applyFont="1" applyFill="1" applyBorder="1" applyAlignment="1" applyProtection="1">
      <alignment horizontal="center" vertical="center"/>
      <protection locked="0"/>
    </xf>
    <xf numFmtId="8" fontId="8" fillId="2" borderId="59" xfId="0" applyNumberFormat="1" applyFont="1" applyFill="1" applyBorder="1" applyAlignment="1" applyProtection="1">
      <alignment horizontal="center" vertical="center"/>
      <protection locked="0"/>
    </xf>
    <xf numFmtId="8" fontId="8" fillId="2" borderId="60" xfId="0" applyNumberFormat="1" applyFont="1" applyFill="1" applyBorder="1" applyAlignment="1" applyProtection="1">
      <alignment horizontal="center" vertical="center"/>
      <protection locked="0"/>
    </xf>
    <xf numFmtId="8" fontId="8" fillId="5" borderId="0" xfId="0" applyNumberFormat="1" applyFont="1" applyFill="1" applyAlignment="1" applyProtection="1">
      <alignment horizontal="center" vertical="center"/>
      <protection hidden="1"/>
    </xf>
    <xf numFmtId="8" fontId="8" fillId="0" borderId="0" xfId="0" applyNumberFormat="1" applyFont="1" applyFill="1" applyAlignment="1" applyProtection="1">
      <alignment horizontal="center" vertical="center"/>
      <protection hidden="1"/>
    </xf>
    <xf numFmtId="0" fontId="8" fillId="5" borderId="3" xfId="0" applyFont="1" applyFill="1" applyBorder="1" applyAlignment="1" applyProtection="1">
      <alignment horizontal="center" vertical="center" wrapText="1"/>
      <protection locked="0"/>
    </xf>
    <xf numFmtId="0" fontId="8" fillId="5" borderId="75" xfId="0" applyFont="1" applyFill="1" applyBorder="1" applyAlignment="1" applyProtection="1">
      <alignment horizontal="center" vertical="center" wrapText="1"/>
      <protection locked="0"/>
    </xf>
    <xf numFmtId="0" fontId="8" fillId="5" borderId="77" xfId="0" applyFont="1" applyFill="1" applyBorder="1" applyAlignment="1" applyProtection="1">
      <alignment horizontal="center" vertical="center" wrapText="1"/>
      <protection locked="0"/>
    </xf>
    <xf numFmtId="0" fontId="8" fillId="32" borderId="0" xfId="0" applyFont="1" applyFill="1" applyAlignment="1" applyProtection="1">
      <alignment horizontal="center" vertical="center" wrapText="1"/>
      <protection hidden="1"/>
    </xf>
    <xf numFmtId="0" fontId="8" fillId="5" borderId="0" xfId="0" applyFont="1" applyFill="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8" fontId="48" fillId="7" borderId="3" xfId="0" applyNumberFormat="1" applyFont="1" applyFill="1" applyBorder="1" applyAlignment="1" applyProtection="1">
      <alignment horizontal="center" vertical="center"/>
      <protection hidden="1"/>
    </xf>
    <xf numFmtId="8" fontId="54" fillId="7" borderId="4" xfId="0" applyNumberFormat="1" applyFont="1" applyFill="1" applyBorder="1" applyAlignment="1" applyProtection="1">
      <alignment horizontal="center" vertical="center"/>
      <protection hidden="1"/>
    </xf>
    <xf numFmtId="8" fontId="48" fillId="7" borderId="75" xfId="0" applyNumberFormat="1" applyFont="1" applyFill="1" applyBorder="1" applyAlignment="1" applyProtection="1">
      <alignment horizontal="center" vertical="center"/>
      <protection hidden="1"/>
    </xf>
    <xf numFmtId="8" fontId="54" fillId="7" borderId="80" xfId="0" applyNumberFormat="1" applyFont="1" applyFill="1" applyBorder="1" applyAlignment="1" applyProtection="1">
      <alignment horizontal="center" vertical="center"/>
      <protection hidden="1"/>
    </xf>
    <xf numFmtId="8" fontId="48" fillId="7" borderId="59" xfId="0" applyNumberFormat="1" applyFont="1" applyFill="1" applyBorder="1" applyAlignment="1" applyProtection="1">
      <alignment horizontal="center" vertical="center"/>
      <protection hidden="1"/>
    </xf>
    <xf numFmtId="8" fontId="54" fillId="7" borderId="53" xfId="0" applyNumberFormat="1" applyFont="1" applyFill="1" applyBorder="1" applyAlignment="1" applyProtection="1">
      <alignment horizontal="center" vertical="center"/>
      <protection hidden="1"/>
    </xf>
    <xf numFmtId="8" fontId="48" fillId="5" borderId="0" xfId="0" applyNumberFormat="1" applyFont="1" applyFill="1" applyAlignment="1" applyProtection="1">
      <alignment horizontal="center" vertical="center"/>
      <protection hidden="1"/>
    </xf>
    <xf numFmtId="8" fontId="54" fillId="5" borderId="0" xfId="0" applyNumberFormat="1" applyFont="1" applyFill="1" applyAlignment="1" applyProtection="1">
      <alignment horizontal="center" vertical="center"/>
      <protection hidden="1"/>
    </xf>
    <xf numFmtId="8" fontId="48" fillId="0" borderId="0" xfId="0" applyNumberFormat="1" applyFont="1" applyFill="1" applyAlignment="1" applyProtection="1">
      <alignment horizontal="center" vertical="center"/>
      <protection hidden="1"/>
    </xf>
    <xf numFmtId="8" fontId="54" fillId="0" borderId="0" xfId="0" applyNumberFormat="1" applyFont="1" applyFill="1" applyAlignment="1" applyProtection="1">
      <alignment horizontal="center" vertical="center"/>
      <protection hidden="1"/>
    </xf>
    <xf numFmtId="0" fontId="29" fillId="7" borderId="0" xfId="0" applyFont="1" applyFill="1" applyBorder="1" applyAlignment="1" applyProtection="1">
      <alignment vertical="center" wrapText="1"/>
      <protection hidden="1"/>
    </xf>
    <xf numFmtId="0" fontId="28" fillId="32" borderId="0" xfId="0" applyFont="1" applyFill="1" applyAlignment="1" applyProtection="1">
      <alignment vertical="center" wrapText="1"/>
      <protection hidden="1"/>
    </xf>
    <xf numFmtId="0" fontId="28" fillId="32" borderId="75" xfId="0" applyFont="1" applyFill="1" applyBorder="1" applyAlignment="1" applyProtection="1">
      <alignment vertical="center" wrapText="1"/>
      <protection hidden="1"/>
    </xf>
    <xf numFmtId="0" fontId="28" fillId="0" borderId="0" xfId="0" applyFont="1" applyFill="1" applyAlignment="1" applyProtection="1">
      <alignment vertical="center" wrapText="1"/>
      <protection hidden="1"/>
    </xf>
    <xf numFmtId="14" fontId="8" fillId="6" borderId="101" xfId="0" applyNumberFormat="1" applyFont="1" applyFill="1" applyBorder="1" applyAlignment="1" applyProtection="1">
      <alignment horizontal="center" vertical="center"/>
      <protection hidden="1"/>
    </xf>
    <xf numFmtId="0" fontId="8" fillId="6" borderId="101" xfId="0" applyFont="1" applyFill="1" applyBorder="1" applyAlignment="1" applyProtection="1">
      <alignment horizontal="center" vertical="center"/>
      <protection hidden="1"/>
    </xf>
    <xf numFmtId="0" fontId="55" fillId="37" borderId="0" xfId="0" applyFont="1" applyFill="1" applyProtection="1">
      <protection hidden="1"/>
    </xf>
    <xf numFmtId="0" fontId="1" fillId="36" borderId="0" xfId="0" applyFont="1" applyFill="1" applyBorder="1" applyAlignment="1" applyProtection="1">
      <alignment horizontal="left" vertical="center" wrapText="1"/>
      <protection hidden="1"/>
    </xf>
    <xf numFmtId="0" fontId="1" fillId="36" borderId="24" xfId="0" applyFont="1" applyFill="1" applyBorder="1" applyAlignment="1" applyProtection="1">
      <alignment horizontal="left" vertical="center"/>
      <protection hidden="1"/>
    </xf>
    <xf numFmtId="0" fontId="1" fillId="36" borderId="23" xfId="0" applyFont="1" applyFill="1" applyBorder="1" applyAlignment="1" applyProtection="1">
      <alignment horizontal="left" vertical="center"/>
      <protection hidden="1"/>
    </xf>
    <xf numFmtId="8" fontId="9" fillId="45" borderId="113" xfId="0" applyNumberFormat="1" applyFont="1" applyFill="1" applyBorder="1" applyAlignment="1" applyProtection="1">
      <alignment horizontal="center" vertical="center" wrapText="1"/>
      <protection hidden="1"/>
    </xf>
    <xf numFmtId="8" fontId="9" fillId="38" borderId="105" xfId="0" applyNumberFormat="1" applyFont="1" applyFill="1" applyBorder="1" applyAlignment="1" applyProtection="1">
      <alignment horizontal="center" vertical="center" wrapText="1"/>
      <protection hidden="1"/>
    </xf>
    <xf numFmtId="8" fontId="9" fillId="38" borderId="106" xfId="0" applyNumberFormat="1" applyFont="1" applyFill="1" applyBorder="1" applyAlignment="1" applyProtection="1">
      <alignment horizontal="center" vertical="center" wrapText="1"/>
      <protection hidden="1"/>
    </xf>
    <xf numFmtId="1" fontId="9" fillId="38" borderId="27" xfId="0" applyNumberFormat="1" applyFont="1" applyFill="1" applyBorder="1" applyAlignment="1" applyProtection="1">
      <alignment horizontal="center" vertical="center" wrapText="1"/>
      <protection hidden="1"/>
    </xf>
    <xf numFmtId="1" fontId="9" fillId="38" borderId="105" xfId="0" applyNumberFormat="1" applyFont="1" applyFill="1" applyBorder="1" applyAlignment="1" applyProtection="1">
      <alignment horizontal="center" vertical="center" wrapText="1"/>
      <protection hidden="1"/>
    </xf>
    <xf numFmtId="1" fontId="9" fillId="38" borderId="106" xfId="0" applyNumberFormat="1" applyFont="1" applyFill="1" applyBorder="1" applyAlignment="1" applyProtection="1">
      <alignment horizontal="center" vertical="center" wrapText="1"/>
      <protection hidden="1"/>
    </xf>
    <xf numFmtId="167" fontId="9" fillId="38" borderId="27" xfId="0" applyNumberFormat="1" applyFont="1" applyFill="1" applyBorder="1" applyAlignment="1" applyProtection="1">
      <alignment horizontal="center" vertical="center" wrapText="1"/>
      <protection hidden="1"/>
    </xf>
    <xf numFmtId="167" fontId="9" fillId="38" borderId="105" xfId="0" applyNumberFormat="1" applyFont="1" applyFill="1" applyBorder="1" applyAlignment="1" applyProtection="1">
      <alignment horizontal="center" vertical="center" wrapText="1"/>
      <protection hidden="1"/>
    </xf>
    <xf numFmtId="0" fontId="1" fillId="5" borderId="0" xfId="0" applyFont="1" applyFill="1" applyBorder="1" applyAlignment="1" applyProtection="1">
      <alignment horizontal="left" vertical="top"/>
      <protection hidden="1"/>
    </xf>
    <xf numFmtId="0" fontId="9" fillId="34" borderId="0" xfId="0" applyFont="1" applyFill="1" applyBorder="1" applyAlignment="1" applyProtection="1">
      <alignment horizontal="left" vertical="top"/>
      <protection hidden="1"/>
    </xf>
    <xf numFmtId="0" fontId="1" fillId="34" borderId="0" xfId="0" applyFont="1" applyFill="1" applyBorder="1" applyAlignment="1" applyProtection="1">
      <alignment horizontal="left" vertical="top"/>
      <protection hidden="1"/>
    </xf>
    <xf numFmtId="0" fontId="9" fillId="34" borderId="0" xfId="0" applyFont="1" applyFill="1" applyAlignment="1" applyProtection="1">
      <alignment horizontal="center" vertical="center"/>
      <protection hidden="1"/>
    </xf>
    <xf numFmtId="0" fontId="1" fillId="34" borderId="0" xfId="0" applyFont="1" applyFill="1" applyAlignment="1" applyProtection="1">
      <alignment horizontal="center" vertical="center"/>
      <protection hidden="1"/>
    </xf>
    <xf numFmtId="0" fontId="47" fillId="49" borderId="107" xfId="0" applyFont="1" applyFill="1" applyBorder="1" applyAlignment="1" applyProtection="1">
      <alignment vertical="center" wrapText="1"/>
      <protection hidden="1"/>
    </xf>
    <xf numFmtId="8" fontId="1" fillId="5" borderId="101" xfId="0" applyNumberFormat="1" applyFont="1" applyFill="1" applyBorder="1" applyAlignment="1" applyProtection="1">
      <alignment horizontal="center" vertical="center" wrapText="1"/>
      <protection locked="0"/>
    </xf>
    <xf numFmtId="8" fontId="1" fillId="5" borderId="104" xfId="0" applyNumberFormat="1" applyFont="1" applyFill="1" applyBorder="1" applyAlignment="1" applyProtection="1">
      <alignment horizontal="center" vertical="center" wrapText="1"/>
      <protection locked="0"/>
    </xf>
    <xf numFmtId="8" fontId="9" fillId="38" borderId="107" xfId="0" applyNumberFormat="1" applyFont="1" applyFill="1" applyBorder="1" applyAlignment="1" applyProtection="1">
      <alignment horizontal="center" vertical="center" wrapText="1"/>
      <protection hidden="1"/>
    </xf>
    <xf numFmtId="8" fontId="1" fillId="5" borderId="100" xfId="0" applyNumberFormat="1" applyFont="1" applyFill="1" applyBorder="1" applyAlignment="1" applyProtection="1">
      <alignment horizontal="center" vertical="center" wrapText="1"/>
      <protection locked="0"/>
    </xf>
    <xf numFmtId="8" fontId="1" fillId="5" borderId="110" xfId="0" applyNumberFormat="1" applyFont="1" applyFill="1" applyBorder="1" applyAlignment="1" applyProtection="1">
      <alignment horizontal="center" vertical="center" wrapText="1"/>
      <protection locked="0"/>
    </xf>
    <xf numFmtId="8" fontId="1" fillId="5" borderId="98" xfId="0" applyNumberFormat="1" applyFont="1" applyFill="1" applyBorder="1" applyAlignment="1" applyProtection="1">
      <alignment horizontal="center" vertical="center" wrapText="1"/>
      <protection locked="0"/>
    </xf>
    <xf numFmtId="8" fontId="1" fillId="5" borderId="108" xfId="0" applyNumberFormat="1" applyFont="1" applyFill="1" applyBorder="1" applyAlignment="1" applyProtection="1">
      <alignment horizontal="center" vertical="center" wrapText="1"/>
      <protection locked="0"/>
    </xf>
    <xf numFmtId="1" fontId="1" fillId="5" borderId="104" xfId="0" applyNumberFormat="1" applyFont="1" applyFill="1" applyBorder="1" applyAlignment="1" applyProtection="1">
      <alignment horizontal="center" vertical="center" wrapText="1"/>
      <protection locked="0"/>
    </xf>
    <xf numFmtId="1" fontId="9" fillId="38" borderId="107" xfId="0" applyNumberFormat="1" applyFont="1" applyFill="1" applyBorder="1" applyAlignment="1" applyProtection="1">
      <alignment horizontal="center" vertical="center" wrapText="1"/>
      <protection hidden="1"/>
    </xf>
    <xf numFmtId="1" fontId="1" fillId="5" borderId="100" xfId="0" applyNumberFormat="1" applyFont="1" applyFill="1" applyBorder="1" applyAlignment="1" applyProtection="1">
      <alignment horizontal="center" vertical="center" wrapText="1"/>
      <protection locked="0"/>
    </xf>
    <xf numFmtId="1" fontId="1" fillId="5" borderId="98" xfId="0" applyNumberFormat="1" applyFont="1" applyFill="1" applyBorder="1" applyAlignment="1" applyProtection="1">
      <alignment horizontal="center" vertical="center" wrapText="1"/>
      <protection locked="0"/>
    </xf>
    <xf numFmtId="1" fontId="1" fillId="5" borderId="108" xfId="0" applyNumberFormat="1" applyFont="1" applyFill="1" applyBorder="1" applyAlignment="1" applyProtection="1">
      <alignment horizontal="center" vertical="center" wrapText="1"/>
      <protection locked="0"/>
    </xf>
    <xf numFmtId="1" fontId="1" fillId="5" borderId="110" xfId="0" applyNumberFormat="1" applyFont="1" applyFill="1" applyBorder="1" applyAlignment="1" applyProtection="1">
      <alignment horizontal="center" vertical="center" wrapText="1"/>
      <protection locked="0"/>
    </xf>
    <xf numFmtId="167" fontId="1" fillId="5" borderId="101" xfId="0" applyNumberFormat="1" applyFont="1" applyFill="1" applyBorder="1" applyAlignment="1" applyProtection="1">
      <alignment horizontal="center" vertical="center" wrapText="1"/>
      <protection locked="0"/>
    </xf>
    <xf numFmtId="167" fontId="9" fillId="38" borderId="107" xfId="0" applyNumberFormat="1" applyFont="1" applyFill="1" applyBorder="1" applyAlignment="1" applyProtection="1">
      <alignment horizontal="center" vertical="center" wrapText="1"/>
      <protection hidden="1"/>
    </xf>
    <xf numFmtId="0" fontId="9" fillId="52" borderId="1" xfId="0" applyFont="1" applyFill="1" applyBorder="1" applyAlignment="1" applyProtection="1">
      <alignment horizontal="center" vertical="center" wrapText="1"/>
      <protection hidden="1"/>
    </xf>
    <xf numFmtId="0" fontId="9" fillId="34" borderId="0" xfId="0" applyFont="1" applyFill="1" applyBorder="1" applyAlignment="1" applyProtection="1">
      <alignment horizontal="left" wrapText="1"/>
      <protection hidden="1"/>
    </xf>
    <xf numFmtId="167" fontId="1" fillId="5" borderId="104" xfId="0" applyNumberFormat="1" applyFont="1" applyFill="1" applyBorder="1" applyAlignment="1" applyProtection="1">
      <alignment horizontal="center" vertical="center" wrapText="1"/>
      <protection locked="0"/>
    </xf>
    <xf numFmtId="0" fontId="33" fillId="5" borderId="0" xfId="0" applyFont="1" applyFill="1" applyBorder="1" applyProtection="1">
      <protection hidden="1"/>
    </xf>
    <xf numFmtId="0" fontId="33" fillId="52" borderId="1" xfId="0" applyFont="1" applyFill="1" applyBorder="1" applyAlignment="1" applyProtection="1">
      <alignment horizontal="center" vertical="center" wrapText="1"/>
      <protection hidden="1"/>
    </xf>
    <xf numFmtId="0" fontId="9" fillId="5" borderId="0" xfId="0" applyFont="1" applyFill="1" applyBorder="1" applyAlignment="1" applyProtection="1">
      <alignment horizontal="left" wrapText="1"/>
      <protection hidden="1"/>
    </xf>
    <xf numFmtId="0" fontId="9" fillId="53" borderId="65" xfId="0" applyFont="1" applyFill="1" applyBorder="1" applyAlignment="1" applyProtection="1">
      <alignment horizontal="center" vertical="center" wrapText="1"/>
      <protection hidden="1"/>
    </xf>
    <xf numFmtId="0" fontId="9" fillId="53" borderId="66" xfId="0" applyFont="1" applyFill="1" applyBorder="1" applyAlignment="1" applyProtection="1">
      <alignment horizontal="center" vertical="center" wrapText="1"/>
      <protection hidden="1"/>
    </xf>
    <xf numFmtId="0" fontId="9" fillId="53" borderId="67" xfId="0" applyFont="1" applyFill="1" applyBorder="1" applyAlignment="1" applyProtection="1">
      <alignment horizontal="center" vertical="center" wrapText="1"/>
      <protection hidden="1"/>
    </xf>
    <xf numFmtId="0" fontId="9" fillId="53" borderId="71" xfId="0" applyFont="1" applyFill="1" applyBorder="1" applyAlignment="1" applyProtection="1">
      <alignment horizontal="center" vertical="center" wrapText="1"/>
      <protection hidden="1"/>
    </xf>
    <xf numFmtId="0" fontId="9" fillId="54" borderId="65" xfId="0" applyFont="1" applyFill="1" applyBorder="1" applyAlignment="1" applyProtection="1">
      <alignment horizontal="center" vertical="center" wrapText="1"/>
      <protection hidden="1"/>
    </xf>
    <xf numFmtId="0" fontId="9" fillId="54" borderId="66" xfId="0" applyFont="1" applyFill="1" applyBorder="1" applyAlignment="1" applyProtection="1">
      <alignment horizontal="center" vertical="center" wrapText="1"/>
      <protection hidden="1"/>
    </xf>
    <xf numFmtId="0" fontId="9" fillId="54" borderId="67" xfId="0" applyFont="1" applyFill="1" applyBorder="1" applyAlignment="1" applyProtection="1">
      <alignment horizontal="center" vertical="center" wrapText="1"/>
      <protection hidden="1"/>
    </xf>
    <xf numFmtId="0" fontId="9" fillId="54" borderId="71" xfId="0" applyFont="1" applyFill="1" applyBorder="1" applyAlignment="1" applyProtection="1">
      <alignment horizontal="center" vertical="center" wrapText="1"/>
      <protection hidden="1"/>
    </xf>
    <xf numFmtId="0" fontId="9" fillId="55" borderId="65" xfId="0" applyFont="1" applyFill="1" applyBorder="1" applyAlignment="1" applyProtection="1">
      <alignment horizontal="center" vertical="center" wrapText="1"/>
      <protection hidden="1"/>
    </xf>
    <xf numFmtId="0" fontId="9" fillId="55" borderId="66" xfId="0" applyFont="1" applyFill="1" applyBorder="1" applyAlignment="1" applyProtection="1">
      <alignment horizontal="center" vertical="center" wrapText="1"/>
      <protection hidden="1"/>
    </xf>
    <xf numFmtId="0" fontId="9" fillId="55" borderId="67" xfId="0" applyFont="1" applyFill="1" applyBorder="1" applyAlignment="1" applyProtection="1">
      <alignment horizontal="center" vertical="center" wrapText="1"/>
      <protection hidden="1"/>
    </xf>
    <xf numFmtId="0" fontId="9" fillId="55" borderId="112" xfId="0" applyFont="1" applyFill="1" applyBorder="1" applyAlignment="1" applyProtection="1">
      <alignment horizontal="center" vertical="center" wrapText="1"/>
      <protection hidden="1"/>
    </xf>
    <xf numFmtId="0" fontId="9" fillId="52" borderId="29" xfId="0" applyFont="1" applyFill="1" applyBorder="1" applyAlignment="1" applyProtection="1">
      <alignment horizontal="center" vertical="center" wrapText="1"/>
      <protection hidden="1"/>
    </xf>
    <xf numFmtId="0" fontId="9" fillId="52" borderId="9" xfId="0" applyFont="1" applyFill="1" applyBorder="1" applyAlignment="1" applyProtection="1">
      <alignment horizontal="center" vertical="center" wrapText="1"/>
      <protection hidden="1"/>
    </xf>
    <xf numFmtId="0" fontId="9" fillId="52" borderId="17" xfId="0" applyFont="1" applyFill="1" applyBorder="1" applyAlignment="1" applyProtection="1">
      <alignment horizontal="center" vertical="center" wrapText="1"/>
      <protection hidden="1"/>
    </xf>
    <xf numFmtId="0" fontId="9" fillId="52" borderId="12" xfId="0" applyFont="1" applyFill="1" applyBorder="1" applyAlignment="1" applyProtection="1">
      <alignment horizontal="center" vertical="center" wrapText="1"/>
      <protection hidden="1"/>
    </xf>
    <xf numFmtId="8" fontId="33" fillId="52" borderId="107" xfId="0" applyNumberFormat="1" applyFont="1" applyFill="1" applyBorder="1" applyAlignment="1" applyProtection="1">
      <alignment horizontal="center" vertical="center" wrapText="1"/>
      <protection hidden="1"/>
    </xf>
    <xf numFmtId="8" fontId="33" fillId="52" borderId="38" xfId="0" applyNumberFormat="1" applyFont="1" applyFill="1" applyBorder="1" applyAlignment="1" applyProtection="1">
      <alignment horizontal="center" vertical="center" wrapText="1"/>
      <protection hidden="1"/>
    </xf>
    <xf numFmtId="169" fontId="33" fillId="52" borderId="107" xfId="0" applyNumberFormat="1" applyFont="1" applyFill="1" applyBorder="1" applyAlignment="1" applyProtection="1">
      <alignment horizontal="center" vertical="center" wrapText="1"/>
      <protection hidden="1"/>
    </xf>
    <xf numFmtId="167" fontId="33" fillId="52" borderId="107" xfId="0" applyNumberFormat="1" applyFont="1" applyFill="1" applyBorder="1" applyAlignment="1" applyProtection="1">
      <alignment horizontal="center" vertical="center" wrapText="1"/>
      <protection hidden="1"/>
    </xf>
    <xf numFmtId="169" fontId="33" fillId="52" borderId="38" xfId="0" applyNumberFormat="1" applyFont="1" applyFill="1" applyBorder="1" applyAlignment="1" applyProtection="1">
      <alignment horizontal="center" vertical="center" wrapText="1"/>
      <protection hidden="1"/>
    </xf>
    <xf numFmtId="0" fontId="56" fillId="38" borderId="12" xfId="0" applyFont="1" applyFill="1" applyBorder="1" applyAlignment="1" applyProtection="1">
      <alignment horizontal="left" vertical="center"/>
      <protection hidden="1"/>
    </xf>
    <xf numFmtId="0" fontId="10" fillId="5" borderId="0" xfId="0" applyFont="1" applyFill="1" applyBorder="1" applyProtection="1">
      <protection hidden="1"/>
    </xf>
    <xf numFmtId="0" fontId="8" fillId="5" borderId="0" xfId="0" applyFont="1" applyFill="1" applyBorder="1" applyAlignment="1" applyProtection="1">
      <alignment horizontal="left" vertical="top"/>
      <protection hidden="1"/>
    </xf>
    <xf numFmtId="0" fontId="56" fillId="5" borderId="0" xfId="0" applyFont="1" applyFill="1" applyBorder="1" applyAlignment="1" applyProtection="1">
      <alignment horizontal="left" vertical="center"/>
      <protection hidden="1"/>
    </xf>
    <xf numFmtId="0" fontId="57" fillId="5" borderId="0" xfId="0" applyFont="1" applyFill="1" applyBorder="1" applyAlignment="1" applyProtection="1">
      <alignment horizontal="left" vertical="center"/>
      <protection hidden="1"/>
    </xf>
    <xf numFmtId="8" fontId="1" fillId="40" borderId="95" xfId="0" applyNumberFormat="1" applyFont="1" applyFill="1" applyBorder="1" applyAlignment="1" applyProtection="1">
      <alignment horizontal="center" vertical="center"/>
      <protection locked="0"/>
    </xf>
    <xf numFmtId="8" fontId="1" fillId="40" borderId="96" xfId="0" applyNumberFormat="1" applyFont="1" applyFill="1" applyBorder="1" applyAlignment="1" applyProtection="1">
      <alignment horizontal="center" vertical="center"/>
      <protection locked="0"/>
    </xf>
    <xf numFmtId="0" fontId="1" fillId="42" borderId="73" xfId="0" applyFont="1" applyFill="1" applyBorder="1" applyAlignment="1" applyProtection="1">
      <alignment horizontal="left" vertical="center"/>
      <protection hidden="1"/>
    </xf>
    <xf numFmtId="0" fontId="1" fillId="42" borderId="74" xfId="0" applyFont="1" applyFill="1" applyBorder="1" applyAlignment="1" applyProtection="1">
      <alignment horizontal="left" vertical="center"/>
      <protection hidden="1"/>
    </xf>
    <xf numFmtId="0" fontId="1" fillId="42" borderId="72" xfId="0" applyFont="1" applyFill="1" applyBorder="1" applyAlignment="1" applyProtection="1">
      <alignment horizontal="left" vertical="center"/>
      <protection hidden="1"/>
    </xf>
    <xf numFmtId="8" fontId="1" fillId="40" borderId="113" xfId="0" applyNumberFormat="1" applyFont="1" applyFill="1" applyBorder="1" applyAlignment="1" applyProtection="1">
      <alignment horizontal="center" vertical="center"/>
      <protection locked="0"/>
    </xf>
    <xf numFmtId="0" fontId="9" fillId="41" borderId="1" xfId="0" applyFont="1" applyFill="1" applyBorder="1" applyAlignment="1" applyProtection="1">
      <alignment horizontal="left" vertical="center" wrapText="1"/>
      <protection hidden="1"/>
    </xf>
    <xf numFmtId="0" fontId="9" fillId="38" borderId="8" xfId="0" applyFont="1" applyFill="1" applyBorder="1" applyAlignment="1" applyProtection="1">
      <alignment horizontal="center" vertical="center"/>
      <protection hidden="1"/>
    </xf>
    <xf numFmtId="0" fontId="9" fillId="38" borderId="10" xfId="0" applyFont="1" applyFill="1" applyBorder="1" applyAlignment="1" applyProtection="1">
      <alignment horizontal="center" vertical="center" wrapText="1"/>
      <protection hidden="1"/>
    </xf>
    <xf numFmtId="0" fontId="9" fillId="41" borderId="12" xfId="0" applyFont="1" applyFill="1" applyBorder="1" applyAlignment="1" applyProtection="1">
      <alignment horizontal="center" vertical="center" wrapText="1"/>
      <protection hidden="1"/>
    </xf>
    <xf numFmtId="0" fontId="1" fillId="38" borderId="2" xfId="0" applyFont="1" applyFill="1" applyBorder="1" applyAlignment="1" applyProtection="1">
      <alignment horizontal="center" vertical="center"/>
      <protection hidden="1"/>
    </xf>
    <xf numFmtId="8" fontId="1" fillId="38" borderId="4" xfId="0" applyNumberFormat="1" applyFont="1" applyFill="1" applyBorder="1" applyAlignment="1" applyProtection="1">
      <alignment horizontal="center" vertical="center"/>
      <protection hidden="1"/>
    </xf>
    <xf numFmtId="0" fontId="1" fillId="34" borderId="107" xfId="0" applyFont="1" applyFill="1" applyBorder="1" applyAlignment="1" applyProtection="1">
      <alignment horizontal="center"/>
      <protection hidden="1"/>
    </xf>
    <xf numFmtId="0" fontId="5" fillId="5" borderId="0" xfId="0" applyFont="1" applyFill="1" applyProtection="1">
      <protection hidden="1"/>
    </xf>
    <xf numFmtId="0" fontId="58" fillId="5" borderId="0" xfId="0" applyFont="1" applyFill="1" applyBorder="1" applyAlignment="1" applyProtection="1">
      <alignment vertical="center" wrapText="1"/>
      <protection hidden="1"/>
    </xf>
    <xf numFmtId="0" fontId="5" fillId="36" borderId="20" xfId="0" applyFont="1" applyFill="1" applyBorder="1" applyProtection="1">
      <protection hidden="1"/>
    </xf>
    <xf numFmtId="0" fontId="5" fillId="36" borderId="0" xfId="0" applyFont="1" applyFill="1" applyBorder="1" applyAlignment="1" applyProtection="1">
      <alignment vertical="top" wrapText="1"/>
      <protection hidden="1"/>
    </xf>
    <xf numFmtId="0" fontId="5" fillId="36" borderId="0" xfId="0" applyFont="1" applyFill="1" applyBorder="1" applyAlignment="1" applyProtection="1">
      <alignment horizontal="left" vertical="center"/>
      <protection hidden="1"/>
    </xf>
    <xf numFmtId="0" fontId="5" fillId="36" borderId="0" xfId="0" applyFont="1" applyFill="1" applyBorder="1" applyProtection="1">
      <protection hidden="1"/>
    </xf>
    <xf numFmtId="0" fontId="5" fillId="36" borderId="0" xfId="0" applyFont="1" applyFill="1" applyBorder="1" applyAlignment="1" applyProtection="1">
      <alignment vertical="center" wrapText="1"/>
      <protection hidden="1"/>
    </xf>
    <xf numFmtId="0" fontId="5" fillId="36" borderId="0" xfId="0" applyFont="1" applyFill="1" applyBorder="1" applyAlignment="1" applyProtection="1">
      <alignment horizontal="left" vertical="center" wrapText="1"/>
      <protection hidden="1"/>
    </xf>
    <xf numFmtId="0" fontId="5" fillId="36" borderId="0" xfId="0" applyFont="1" applyFill="1" applyBorder="1" applyAlignment="1" applyProtection="1">
      <alignment horizontal="left" vertical="top" wrapText="1"/>
      <protection hidden="1"/>
    </xf>
    <xf numFmtId="0" fontId="5" fillId="36" borderId="88" xfId="0" applyFont="1" applyFill="1" applyBorder="1" applyProtection="1">
      <protection hidden="1"/>
    </xf>
    <xf numFmtId="0" fontId="5" fillId="36" borderId="15" xfId="0" applyFont="1" applyFill="1" applyBorder="1" applyProtection="1">
      <protection hidden="1"/>
    </xf>
    <xf numFmtId="0" fontId="59" fillId="36" borderId="0" xfId="0" applyFont="1" applyFill="1" applyBorder="1" applyAlignment="1" applyProtection="1">
      <alignment horizontal="left" vertical="center" wrapText="1"/>
      <protection hidden="1"/>
    </xf>
    <xf numFmtId="0" fontId="59" fillId="36" borderId="0" xfId="0" applyFont="1" applyFill="1" applyBorder="1" applyProtection="1">
      <protection hidden="1"/>
    </xf>
    <xf numFmtId="167" fontId="9" fillId="36" borderId="101" xfId="0" applyNumberFormat="1" applyFont="1" applyFill="1" applyBorder="1" applyAlignment="1" applyProtection="1">
      <alignment horizontal="center" vertical="center"/>
      <protection hidden="1"/>
    </xf>
    <xf numFmtId="1" fontId="9" fillId="36" borderId="101" xfId="0" applyNumberFormat="1" applyFont="1" applyFill="1" applyBorder="1" applyAlignment="1" applyProtection="1">
      <alignment horizontal="center" vertical="center"/>
      <protection hidden="1"/>
    </xf>
    <xf numFmtId="1" fontId="9" fillId="36" borderId="75" xfId="0" applyNumberFormat="1" applyFont="1" applyFill="1" applyBorder="1" applyAlignment="1" applyProtection="1">
      <alignment horizontal="center" vertical="center"/>
      <protection hidden="1"/>
    </xf>
    <xf numFmtId="0" fontId="33" fillId="36" borderId="0" xfId="0" applyFont="1" applyFill="1" applyBorder="1" applyAlignment="1" applyProtection="1">
      <alignment horizontal="center" vertical="center"/>
      <protection hidden="1"/>
    </xf>
    <xf numFmtId="0" fontId="33" fillId="36" borderId="101" xfId="0" applyFont="1" applyFill="1" applyBorder="1" applyAlignment="1" applyProtection="1">
      <alignment horizontal="center" vertical="center"/>
      <protection hidden="1"/>
    </xf>
    <xf numFmtId="0" fontId="37" fillId="36" borderId="0" xfId="0" applyFont="1" applyFill="1" applyBorder="1" applyAlignment="1" applyProtection="1">
      <alignment horizontal="left" vertical="center"/>
      <protection hidden="1"/>
    </xf>
    <xf numFmtId="8" fontId="9" fillId="50" borderId="35" xfId="0" applyNumberFormat="1" applyFont="1" applyFill="1" applyBorder="1" applyAlignment="1" applyProtection="1">
      <alignment horizontal="center" vertical="center"/>
      <protection hidden="1"/>
    </xf>
    <xf numFmtId="1" fontId="1" fillId="9" borderId="32" xfId="0" applyNumberFormat="1" applyFont="1" applyFill="1" applyBorder="1" applyAlignment="1" applyProtection="1">
      <alignment horizontal="center" vertical="center" wrapText="1"/>
      <protection hidden="1"/>
    </xf>
    <xf numFmtId="1" fontId="1" fillId="9" borderId="36" xfId="0" applyNumberFormat="1" applyFont="1" applyFill="1" applyBorder="1" applyAlignment="1" applyProtection="1">
      <alignment horizontal="center" vertical="center" wrapText="1"/>
      <protection hidden="1"/>
    </xf>
    <xf numFmtId="1" fontId="9" fillId="46" borderId="39" xfId="0" applyNumberFormat="1" applyFont="1" applyFill="1" applyBorder="1" applyAlignment="1" applyProtection="1">
      <alignment horizontal="center" vertical="center" wrapText="1"/>
      <protection hidden="1"/>
    </xf>
    <xf numFmtId="1" fontId="1" fillId="9" borderId="37" xfId="0" applyNumberFormat="1" applyFont="1" applyFill="1" applyBorder="1" applyAlignment="1" applyProtection="1">
      <alignment horizontal="center" vertical="center" wrapText="1"/>
      <protection hidden="1"/>
    </xf>
    <xf numFmtId="1" fontId="1" fillId="9" borderId="101" xfId="0" applyNumberFormat="1" applyFont="1" applyFill="1" applyBorder="1" applyAlignment="1" applyProtection="1">
      <alignment horizontal="center" vertical="center" wrapText="1"/>
      <protection hidden="1"/>
    </xf>
    <xf numFmtId="1" fontId="1" fillId="9" borderId="104" xfId="0" applyNumberFormat="1" applyFont="1" applyFill="1" applyBorder="1" applyAlignment="1" applyProtection="1">
      <alignment horizontal="center" vertical="center" wrapText="1"/>
      <protection hidden="1"/>
    </xf>
    <xf numFmtId="1" fontId="9" fillId="46" borderId="107" xfId="0" applyNumberFormat="1" applyFont="1" applyFill="1" applyBorder="1" applyAlignment="1" applyProtection="1">
      <alignment horizontal="center" vertical="center" wrapText="1"/>
      <protection hidden="1"/>
    </xf>
    <xf numFmtId="1" fontId="1" fillId="9" borderId="100" xfId="0" applyNumberFormat="1" applyFont="1" applyFill="1" applyBorder="1" applyAlignment="1" applyProtection="1">
      <alignment horizontal="center" vertical="center" wrapText="1"/>
      <protection hidden="1"/>
    </xf>
    <xf numFmtId="1" fontId="1" fillId="9" borderId="6" xfId="0" applyNumberFormat="1" applyFont="1" applyFill="1" applyBorder="1" applyAlignment="1" applyProtection="1">
      <alignment horizontal="center" vertical="center" wrapText="1"/>
      <protection hidden="1"/>
    </xf>
    <xf numFmtId="1" fontId="1" fillId="9" borderId="98" xfId="0" applyNumberFormat="1" applyFont="1" applyFill="1" applyBorder="1" applyAlignment="1" applyProtection="1">
      <alignment horizontal="center" vertical="center" wrapText="1"/>
      <protection hidden="1"/>
    </xf>
    <xf numFmtId="1" fontId="1" fillId="9" borderId="108" xfId="0" applyNumberFormat="1" applyFont="1" applyFill="1" applyBorder="1" applyAlignment="1" applyProtection="1">
      <alignment horizontal="center" vertical="center" wrapText="1"/>
      <protection hidden="1"/>
    </xf>
    <xf numFmtId="1" fontId="1" fillId="9" borderId="110" xfId="0" applyNumberFormat="1" applyFont="1" applyFill="1" applyBorder="1" applyAlignment="1" applyProtection="1">
      <alignment horizontal="center" vertical="center" wrapText="1"/>
      <protection hidden="1"/>
    </xf>
    <xf numFmtId="167" fontId="1" fillId="5" borderId="100" xfId="0" applyNumberFormat="1" applyFont="1" applyFill="1" applyBorder="1" applyAlignment="1" applyProtection="1">
      <alignment horizontal="center" vertical="center" wrapText="1"/>
      <protection locked="0"/>
    </xf>
    <xf numFmtId="0" fontId="1" fillId="38" borderId="49" xfId="0" applyFont="1" applyFill="1" applyBorder="1" applyAlignment="1" applyProtection="1">
      <alignment horizontal="left" vertical="center" wrapText="1"/>
      <protection hidden="1"/>
    </xf>
    <xf numFmtId="0" fontId="1" fillId="38" borderId="107" xfId="0" applyFont="1" applyFill="1" applyBorder="1" applyAlignment="1" applyProtection="1">
      <alignment horizontal="left" vertical="center" wrapText="1"/>
      <protection hidden="1"/>
    </xf>
    <xf numFmtId="0" fontId="1" fillId="38" borderId="38" xfId="0" applyFont="1" applyFill="1" applyBorder="1" applyAlignment="1" applyProtection="1">
      <alignment horizontal="left" vertical="center" wrapText="1"/>
      <protection hidden="1"/>
    </xf>
    <xf numFmtId="0" fontId="43" fillId="5" borderId="0" xfId="0" applyFont="1" applyFill="1" applyBorder="1" applyAlignment="1" applyProtection="1">
      <alignment horizontal="left" vertical="center" wrapText="1"/>
      <protection hidden="1"/>
    </xf>
    <xf numFmtId="0" fontId="59" fillId="36" borderId="23" xfId="0" applyFont="1" applyFill="1" applyBorder="1" applyProtection="1">
      <protection hidden="1"/>
    </xf>
    <xf numFmtId="0" fontId="33" fillId="36" borderId="101" xfId="0"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locked="0"/>
    </xf>
    <xf numFmtId="0" fontId="1" fillId="5" borderId="87" xfId="0" applyFont="1" applyFill="1" applyBorder="1" applyAlignment="1" applyProtection="1">
      <alignment horizontal="center" vertical="center" wrapText="1"/>
      <protection locked="0"/>
    </xf>
    <xf numFmtId="0" fontId="1" fillId="5" borderId="61" xfId="0" applyFont="1" applyFill="1" applyBorder="1" applyAlignment="1" applyProtection="1">
      <alignment horizontal="center" vertical="center" wrapText="1"/>
      <protection locked="0"/>
    </xf>
    <xf numFmtId="0" fontId="1" fillId="5" borderId="75" xfId="0" applyFont="1" applyFill="1" applyBorder="1" applyAlignment="1" applyProtection="1">
      <alignment horizontal="center" vertical="center" wrapText="1"/>
      <protection locked="0"/>
    </xf>
    <xf numFmtId="14" fontId="1" fillId="5" borderId="75" xfId="0" applyNumberFormat="1" applyFont="1" applyFill="1" applyBorder="1" applyAlignment="1" applyProtection="1">
      <alignment horizontal="center" vertical="center" wrapText="1"/>
      <protection locked="0"/>
    </xf>
    <xf numFmtId="0" fontId="29" fillId="36" borderId="28" xfId="0" applyFont="1" applyFill="1" applyBorder="1" applyAlignment="1" applyProtection="1">
      <alignment horizontal="center" vertical="center"/>
      <protection hidden="1"/>
    </xf>
    <xf numFmtId="0" fontId="29" fillId="36" borderId="105" xfId="0" applyFont="1" applyFill="1" applyBorder="1" applyAlignment="1" applyProtection="1">
      <alignment horizontal="center" vertical="center"/>
      <protection hidden="1"/>
    </xf>
    <xf numFmtId="0" fontId="39" fillId="36" borderId="103" xfId="0" applyFont="1" applyFill="1" applyBorder="1" applyAlignment="1" applyProtection="1">
      <alignment horizontal="center" vertical="center"/>
      <protection hidden="1"/>
    </xf>
    <xf numFmtId="8" fontId="30" fillId="36" borderId="103" xfId="0" applyNumberFormat="1" applyFont="1" applyFill="1" applyBorder="1" applyAlignment="1" applyProtection="1">
      <alignment horizontal="center" vertical="center"/>
      <protection hidden="1"/>
    </xf>
    <xf numFmtId="0" fontId="29" fillId="36" borderId="106" xfId="0" applyFont="1" applyFill="1" applyBorder="1" applyAlignment="1" applyProtection="1">
      <alignment horizontal="center" vertical="center"/>
      <protection hidden="1"/>
    </xf>
    <xf numFmtId="8" fontId="30" fillId="36" borderId="99" xfId="0" applyNumberFormat="1" applyFont="1" applyFill="1" applyBorder="1" applyAlignment="1" applyProtection="1">
      <alignment horizontal="center" vertical="center"/>
      <protection hidden="1"/>
    </xf>
    <xf numFmtId="0" fontId="29" fillId="7" borderId="1" xfId="0" applyFont="1" applyFill="1" applyBorder="1" applyAlignment="1" applyProtection="1">
      <alignment horizontal="center" vertical="center"/>
      <protection hidden="1"/>
    </xf>
    <xf numFmtId="14" fontId="29" fillId="5" borderId="1" xfId="0" applyNumberFormat="1" applyFont="1" applyFill="1" applyBorder="1" applyAlignment="1" applyProtection="1">
      <alignment horizontal="center" vertical="center"/>
      <protection hidden="1"/>
    </xf>
    <xf numFmtId="0" fontId="1" fillId="5" borderId="109" xfId="0" applyFont="1" applyFill="1" applyBorder="1" applyAlignment="1" applyProtection="1">
      <alignment horizontal="center" vertical="center" wrapText="1"/>
      <protection locked="0"/>
    </xf>
    <xf numFmtId="0" fontId="1" fillId="5" borderId="22" xfId="0" applyFont="1" applyFill="1" applyBorder="1" applyAlignment="1" applyProtection="1">
      <alignment horizontal="left" vertical="center" wrapText="1"/>
      <protection locked="0"/>
    </xf>
    <xf numFmtId="0" fontId="8" fillId="32" borderId="0" xfId="0" applyFont="1" applyFill="1" applyAlignment="1" applyProtection="1">
      <alignment horizontal="center"/>
      <protection hidden="1"/>
    </xf>
    <xf numFmtId="8" fontId="8" fillId="32" borderId="0" xfId="0" applyNumberFormat="1" applyFont="1" applyFill="1" applyAlignment="1" applyProtection="1">
      <alignment horizontal="center"/>
      <protection hidden="1"/>
    </xf>
    <xf numFmtId="9" fontId="60" fillId="32" borderId="0" xfId="0" applyNumberFormat="1" applyFont="1" applyFill="1" applyAlignment="1" applyProtection="1">
      <alignment horizontal="center"/>
      <protection hidden="1"/>
    </xf>
    <xf numFmtId="8" fontId="1" fillId="5" borderId="0" xfId="0" applyNumberFormat="1" applyFont="1" applyFill="1" applyProtection="1">
      <protection hidden="1"/>
    </xf>
    <xf numFmtId="8" fontId="0" fillId="5" borderId="0" xfId="0" applyNumberFormat="1" applyFill="1" applyAlignment="1" applyProtection="1">
      <alignment wrapText="1"/>
      <protection hidden="1"/>
    </xf>
    <xf numFmtId="8" fontId="28" fillId="47" borderId="9" xfId="0" applyNumberFormat="1" applyFont="1" applyFill="1" applyBorder="1" applyAlignment="1" applyProtection="1">
      <alignment horizontal="center" vertical="center" wrapText="1"/>
      <protection hidden="1"/>
    </xf>
    <xf numFmtId="8" fontId="47" fillId="2" borderId="32" xfId="0" applyNumberFormat="1" applyFont="1" applyFill="1" applyBorder="1" applyAlignment="1" applyProtection="1">
      <alignment horizontal="center" vertical="center" wrapText="1"/>
      <protection locked="0"/>
    </xf>
    <xf numFmtId="8" fontId="47" fillId="2" borderId="56" xfId="0" applyNumberFormat="1" applyFont="1" applyFill="1" applyBorder="1" applyAlignment="1" applyProtection="1">
      <alignment horizontal="center" vertical="center" wrapText="1"/>
      <protection locked="0"/>
    </xf>
    <xf numFmtId="8" fontId="1" fillId="2" borderId="56" xfId="0" applyNumberFormat="1" applyFont="1" applyFill="1" applyBorder="1" applyAlignment="1" applyProtection="1">
      <alignment horizontal="center" vertical="center" wrapText="1"/>
      <protection locked="0"/>
    </xf>
    <xf numFmtId="8" fontId="1" fillId="2" borderId="59" xfId="0" applyNumberFormat="1" applyFont="1" applyFill="1" applyBorder="1" applyAlignment="1" applyProtection="1">
      <alignment horizontal="center" vertical="center" wrapText="1"/>
      <protection locked="0"/>
    </xf>
    <xf numFmtId="8" fontId="3" fillId="0" borderId="0" xfId="0" applyNumberFormat="1" applyFont="1" applyProtection="1">
      <protection hidden="1"/>
    </xf>
    <xf numFmtId="0" fontId="1" fillId="36" borderId="31" xfId="0" applyFont="1" applyFill="1" applyBorder="1" applyAlignment="1" applyProtection="1">
      <alignment horizontal="right" vertical="center"/>
      <protection hidden="1"/>
    </xf>
    <xf numFmtId="0" fontId="1" fillId="36" borderId="102" xfId="0" applyFont="1" applyFill="1" applyBorder="1" applyAlignment="1" applyProtection="1">
      <alignment horizontal="right" vertical="center"/>
      <protection hidden="1"/>
    </xf>
    <xf numFmtId="0" fontId="1" fillId="2" borderId="103" xfId="0" applyFont="1" applyFill="1" applyBorder="1" applyAlignment="1" applyProtection="1">
      <alignment horizontal="center" vertical="center"/>
      <protection locked="0"/>
    </xf>
    <xf numFmtId="0" fontId="1" fillId="36" borderId="97" xfId="0" applyFont="1" applyFill="1" applyBorder="1" applyAlignment="1" applyProtection="1">
      <alignment horizontal="right" vertical="center"/>
      <protection hidden="1"/>
    </xf>
    <xf numFmtId="14" fontId="1" fillId="2" borderId="99" xfId="0" applyNumberFormat="1" applyFont="1" applyFill="1" applyBorder="1" applyAlignment="1" applyProtection="1">
      <alignment horizontal="center" vertical="center"/>
      <protection locked="0"/>
    </xf>
    <xf numFmtId="0" fontId="1" fillId="5" borderId="101" xfId="0" applyFont="1" applyFill="1" applyBorder="1" applyProtection="1">
      <protection hidden="1"/>
    </xf>
    <xf numFmtId="9" fontId="1" fillId="5" borderId="101" xfId="0" applyNumberFormat="1" applyFont="1" applyFill="1" applyBorder="1" applyProtection="1">
      <protection hidden="1"/>
    </xf>
    <xf numFmtId="8" fontId="1" fillId="9" borderId="101" xfId="0" applyNumberFormat="1" applyFont="1" applyFill="1" applyBorder="1" applyAlignment="1" applyProtection="1">
      <alignment horizontal="center" vertical="center" wrapText="1"/>
      <protection hidden="1"/>
    </xf>
    <xf numFmtId="8" fontId="1" fillId="9" borderId="104" xfId="0" applyNumberFormat="1" applyFont="1" applyFill="1" applyBorder="1" applyAlignment="1" applyProtection="1">
      <alignment horizontal="center" vertical="center" wrapText="1"/>
      <protection hidden="1"/>
    </xf>
    <xf numFmtId="8" fontId="9" fillId="46" borderId="107" xfId="0" applyNumberFormat="1" applyFont="1" applyFill="1" applyBorder="1" applyAlignment="1" applyProtection="1">
      <alignment horizontal="center" vertical="center" wrapText="1"/>
      <protection hidden="1"/>
    </xf>
    <xf numFmtId="8" fontId="1" fillId="9" borderId="100" xfId="0" applyNumberFormat="1" applyFont="1" applyFill="1" applyBorder="1" applyAlignment="1" applyProtection="1">
      <alignment horizontal="center" vertical="center" wrapText="1"/>
      <protection hidden="1"/>
    </xf>
    <xf numFmtId="8" fontId="1" fillId="9" borderId="98" xfId="0" applyNumberFormat="1" applyFont="1" applyFill="1" applyBorder="1" applyAlignment="1" applyProtection="1">
      <alignment horizontal="center" vertical="center" wrapText="1"/>
      <protection hidden="1"/>
    </xf>
    <xf numFmtId="8" fontId="1" fillId="9" borderId="108" xfId="0" applyNumberFormat="1" applyFont="1" applyFill="1" applyBorder="1" applyAlignment="1" applyProtection="1">
      <alignment horizontal="center" vertical="center" wrapText="1"/>
      <protection hidden="1"/>
    </xf>
    <xf numFmtId="8" fontId="9" fillId="46" borderId="38" xfId="0" applyNumberFormat="1" applyFont="1" applyFill="1" applyBorder="1" applyAlignment="1" applyProtection="1">
      <alignment horizontal="center" vertical="center" wrapText="1"/>
      <protection hidden="1"/>
    </xf>
    <xf numFmtId="8" fontId="1" fillId="9" borderId="110" xfId="0" applyNumberFormat="1" applyFont="1" applyFill="1" applyBorder="1" applyAlignment="1" applyProtection="1">
      <alignment horizontal="center" vertical="center" wrapText="1"/>
      <protection hidden="1"/>
    </xf>
    <xf numFmtId="0" fontId="9" fillId="48" borderId="12" xfId="0" applyFont="1" applyFill="1" applyBorder="1" applyAlignment="1" applyProtection="1">
      <alignment horizontal="center" vertical="center" wrapText="1"/>
      <protection hidden="1"/>
    </xf>
    <xf numFmtId="0" fontId="61" fillId="5" borderId="0" xfId="0" applyFont="1" applyFill="1" applyProtection="1">
      <protection hidden="1"/>
    </xf>
    <xf numFmtId="0" fontId="30" fillId="5" borderId="0" xfId="0" applyFont="1" applyFill="1" applyAlignment="1" applyProtection="1">
      <alignment vertical="center" wrapText="1"/>
      <protection hidden="1"/>
    </xf>
    <xf numFmtId="0" fontId="62" fillId="5" borderId="0" xfId="0" applyFont="1" applyFill="1" applyAlignment="1">
      <alignment wrapText="1"/>
    </xf>
    <xf numFmtId="1" fontId="33" fillId="48" borderId="64" xfId="0" applyNumberFormat="1" applyFont="1" applyFill="1" applyBorder="1" applyAlignment="1" applyProtection="1">
      <alignment horizontal="center" vertical="center" wrapText="1"/>
      <protection hidden="1"/>
    </xf>
    <xf numFmtId="1" fontId="33" fillId="48" borderId="87" xfId="0" applyNumberFormat="1" applyFont="1" applyFill="1" applyBorder="1" applyAlignment="1" applyProtection="1">
      <alignment horizontal="center" vertical="center" wrapText="1"/>
      <protection hidden="1"/>
    </xf>
    <xf numFmtId="1" fontId="33" fillId="48" borderId="90" xfId="0" applyNumberFormat="1" applyFont="1" applyFill="1" applyBorder="1" applyAlignment="1" applyProtection="1">
      <alignment horizontal="center" vertical="center" wrapText="1"/>
      <protection hidden="1"/>
    </xf>
    <xf numFmtId="167" fontId="33" fillId="48" borderId="64" xfId="0" applyNumberFormat="1" applyFont="1" applyFill="1" applyBorder="1" applyAlignment="1" applyProtection="1">
      <alignment horizontal="center" vertical="center" wrapText="1"/>
      <protection hidden="1"/>
    </xf>
    <xf numFmtId="167" fontId="33" fillId="48" borderId="87" xfId="0" applyNumberFormat="1" applyFont="1" applyFill="1" applyBorder="1" applyAlignment="1" applyProtection="1">
      <alignment horizontal="center" vertical="center" wrapText="1"/>
      <protection hidden="1"/>
    </xf>
    <xf numFmtId="1" fontId="33" fillId="48" borderId="61" xfId="0" applyNumberFormat="1" applyFont="1" applyFill="1" applyBorder="1" applyAlignment="1" applyProtection="1">
      <alignment horizontal="center" vertical="center" wrapText="1"/>
      <protection hidden="1"/>
    </xf>
    <xf numFmtId="0" fontId="33" fillId="46" borderId="1" xfId="0" applyFont="1" applyFill="1" applyBorder="1" applyAlignment="1" applyProtection="1">
      <alignment horizontal="center" vertical="center" wrapText="1"/>
      <protection hidden="1"/>
    </xf>
    <xf numFmtId="1" fontId="33" fillId="46" borderId="49" xfId="0" applyNumberFormat="1" applyFont="1" applyFill="1" applyBorder="1" applyAlignment="1" applyProtection="1">
      <alignment horizontal="center" vertical="center" wrapText="1"/>
      <protection hidden="1"/>
    </xf>
    <xf numFmtId="1" fontId="33" fillId="46" borderId="63" xfId="0" applyNumberFormat="1" applyFont="1" applyFill="1" applyBorder="1" applyAlignment="1" applyProtection="1">
      <alignment horizontal="center" vertical="center" wrapText="1"/>
      <protection hidden="1"/>
    </xf>
    <xf numFmtId="1" fontId="33" fillId="46" borderId="93" xfId="0" applyNumberFormat="1" applyFont="1" applyFill="1" applyBorder="1" applyAlignment="1" applyProtection="1">
      <alignment horizontal="center" vertical="center" wrapText="1"/>
      <protection hidden="1"/>
    </xf>
    <xf numFmtId="167" fontId="33" fillId="46" borderId="49" xfId="0" applyNumberFormat="1" applyFont="1" applyFill="1" applyBorder="1" applyAlignment="1" applyProtection="1">
      <alignment horizontal="center" vertical="center" wrapText="1"/>
      <protection hidden="1"/>
    </xf>
    <xf numFmtId="167" fontId="33" fillId="46" borderId="63" xfId="0" applyNumberFormat="1" applyFont="1" applyFill="1" applyBorder="1" applyAlignment="1" applyProtection="1">
      <alignment horizontal="center" vertical="center" wrapText="1"/>
      <protection hidden="1"/>
    </xf>
    <xf numFmtId="1" fontId="33" fillId="46" borderId="38" xfId="0" applyNumberFormat="1" applyFont="1" applyFill="1" applyBorder="1" applyAlignment="1" applyProtection="1">
      <alignment horizontal="center" vertical="center" wrapText="1"/>
      <protection hidden="1"/>
    </xf>
    <xf numFmtId="1" fontId="33" fillId="46" borderId="39" xfId="0" applyNumberFormat="1" applyFont="1" applyFill="1" applyBorder="1" applyAlignment="1" applyProtection="1">
      <alignment horizontal="center" vertical="center" wrapText="1"/>
      <protection hidden="1"/>
    </xf>
    <xf numFmtId="1" fontId="33" fillId="46" borderId="107" xfId="0" applyNumberFormat="1" applyFont="1" applyFill="1" applyBorder="1" applyAlignment="1" applyProtection="1">
      <alignment horizontal="center" vertical="center" wrapText="1"/>
      <protection hidden="1"/>
    </xf>
    <xf numFmtId="164" fontId="33" fillId="46" borderId="49" xfId="0" applyNumberFormat="1" applyFont="1" applyFill="1" applyBorder="1" applyAlignment="1" applyProtection="1">
      <alignment horizontal="center" vertical="center" wrapText="1"/>
      <protection hidden="1"/>
    </xf>
    <xf numFmtId="164" fontId="33" fillId="46" borderId="63" xfId="0" applyNumberFormat="1" applyFont="1" applyFill="1" applyBorder="1" applyAlignment="1" applyProtection="1">
      <alignment horizontal="center" vertical="center" wrapText="1"/>
      <protection hidden="1"/>
    </xf>
    <xf numFmtId="164" fontId="33" fillId="46" borderId="93" xfId="0" applyNumberFormat="1" applyFont="1" applyFill="1" applyBorder="1" applyAlignment="1" applyProtection="1">
      <alignment horizontal="center" vertical="center" wrapText="1"/>
      <protection hidden="1"/>
    </xf>
    <xf numFmtId="166" fontId="33" fillId="46" borderId="49" xfId="0" applyNumberFormat="1" applyFont="1" applyFill="1" applyBorder="1" applyAlignment="1" applyProtection="1">
      <alignment horizontal="center" vertical="center" wrapText="1"/>
      <protection hidden="1"/>
    </xf>
    <xf numFmtId="166" fontId="33" fillId="46" borderId="63" xfId="0" applyNumberFormat="1" applyFont="1" applyFill="1" applyBorder="1" applyAlignment="1" applyProtection="1">
      <alignment horizontal="center" vertical="center" wrapText="1"/>
      <protection hidden="1"/>
    </xf>
    <xf numFmtId="164" fontId="33" fillId="46" borderId="38" xfId="0" applyNumberFormat="1" applyFont="1" applyFill="1" applyBorder="1" applyAlignment="1" applyProtection="1">
      <alignment horizontal="center" vertical="center" wrapText="1"/>
      <protection hidden="1"/>
    </xf>
    <xf numFmtId="9" fontId="33" fillId="46" borderId="49" xfId="0" applyNumberFormat="1" applyFont="1" applyFill="1" applyBorder="1" applyAlignment="1" applyProtection="1">
      <alignment horizontal="center" vertical="center" wrapText="1"/>
      <protection hidden="1"/>
    </xf>
    <xf numFmtId="9" fontId="33" fillId="46" borderId="63" xfId="0" applyNumberFormat="1" applyFont="1" applyFill="1" applyBorder="1" applyAlignment="1" applyProtection="1">
      <alignment horizontal="center" vertical="center" wrapText="1"/>
      <protection hidden="1"/>
    </xf>
    <xf numFmtId="9" fontId="33" fillId="46" borderId="93" xfId="0" applyNumberFormat="1" applyFont="1" applyFill="1" applyBorder="1" applyAlignment="1" applyProtection="1">
      <alignment horizontal="center" vertical="center" wrapText="1"/>
      <protection hidden="1"/>
    </xf>
    <xf numFmtId="9" fontId="33" fillId="46" borderId="38" xfId="0" applyNumberFormat="1" applyFont="1" applyFill="1" applyBorder="1" applyAlignment="1" applyProtection="1">
      <alignment horizontal="center" vertical="center" wrapText="1"/>
      <protection hidden="1"/>
    </xf>
    <xf numFmtId="0" fontId="33" fillId="0" borderId="0" xfId="0" applyFont="1" applyFill="1" applyAlignment="1" applyProtection="1">
      <alignment horizontal="center" vertical="center"/>
      <protection hidden="1"/>
    </xf>
    <xf numFmtId="0" fontId="63" fillId="5" borderId="0" xfId="0" applyFont="1" applyFill="1" applyBorder="1" applyAlignment="1" applyProtection="1">
      <alignment vertical="center" wrapText="1"/>
      <protection hidden="1"/>
    </xf>
    <xf numFmtId="0" fontId="33" fillId="46" borderId="8" xfId="0" applyFont="1" applyFill="1" applyBorder="1" applyAlignment="1" applyProtection="1">
      <alignment horizontal="left" vertical="center" wrapText="1"/>
      <protection hidden="1"/>
    </xf>
    <xf numFmtId="8" fontId="33" fillId="48" borderId="64" xfId="0" applyNumberFormat="1" applyFont="1" applyFill="1" applyBorder="1" applyAlignment="1" applyProtection="1">
      <alignment horizontal="center" vertical="center" wrapText="1"/>
      <protection hidden="1"/>
    </xf>
    <xf numFmtId="8" fontId="1" fillId="2" borderId="102" xfId="0" applyNumberFormat="1" applyFont="1" applyFill="1" applyBorder="1" applyAlignment="1" applyProtection="1">
      <alignment horizontal="center" vertical="center" wrapText="1"/>
      <protection locked="0"/>
    </xf>
    <xf numFmtId="8" fontId="1" fillId="2" borderId="101" xfId="0" applyNumberFormat="1" applyFont="1" applyFill="1" applyBorder="1" applyAlignment="1" applyProtection="1">
      <alignment horizontal="center" vertical="center" wrapText="1"/>
      <protection locked="0"/>
    </xf>
    <xf numFmtId="8" fontId="1" fillId="2" borderId="104" xfId="0" applyNumberFormat="1" applyFont="1" applyFill="1" applyBorder="1" applyAlignment="1" applyProtection="1">
      <alignment horizontal="center" vertical="center" wrapText="1"/>
      <protection locked="0"/>
    </xf>
    <xf numFmtId="8" fontId="9" fillId="47" borderId="107" xfId="0" applyNumberFormat="1" applyFont="1" applyFill="1" applyBorder="1" applyAlignment="1" applyProtection="1">
      <alignment horizontal="center" vertical="center" wrapText="1"/>
      <protection hidden="1"/>
    </xf>
    <xf numFmtId="8" fontId="33" fillId="48" borderId="109" xfId="0" applyNumberFormat="1" applyFont="1" applyFill="1" applyBorder="1" applyAlignment="1" applyProtection="1">
      <alignment horizontal="center" vertical="center" wrapText="1"/>
      <protection hidden="1"/>
    </xf>
    <xf numFmtId="8" fontId="1" fillId="2" borderId="97" xfId="0" applyNumberFormat="1" applyFont="1" applyFill="1" applyBorder="1" applyAlignment="1" applyProtection="1">
      <alignment horizontal="center" vertical="center" wrapText="1"/>
      <protection locked="0"/>
    </xf>
    <xf numFmtId="8" fontId="1" fillId="2" borderId="98" xfId="0" applyNumberFormat="1" applyFont="1" applyFill="1" applyBorder="1" applyAlignment="1" applyProtection="1">
      <alignment horizontal="center" vertical="center" wrapText="1"/>
      <protection locked="0"/>
    </xf>
    <xf numFmtId="8" fontId="1" fillId="2" borderId="108" xfId="0" applyNumberFormat="1" applyFont="1" applyFill="1" applyBorder="1" applyAlignment="1" applyProtection="1">
      <alignment horizontal="center" vertical="center" wrapText="1"/>
      <protection locked="0"/>
    </xf>
    <xf numFmtId="8" fontId="33" fillId="48" borderId="111" xfId="0" applyNumberFormat="1" applyFont="1" applyFill="1" applyBorder="1" applyAlignment="1" applyProtection="1">
      <alignment horizontal="center" vertical="center" wrapText="1"/>
      <protection hidden="1"/>
    </xf>
    <xf numFmtId="8" fontId="33" fillId="46" borderId="49" xfId="0" applyNumberFormat="1" applyFont="1" applyFill="1" applyBorder="1" applyAlignment="1" applyProtection="1">
      <alignment horizontal="center" vertical="center" wrapText="1"/>
      <protection hidden="1"/>
    </xf>
    <xf numFmtId="8" fontId="33" fillId="46" borderId="107" xfId="0" applyNumberFormat="1" applyFont="1" applyFill="1" applyBorder="1" applyAlignment="1" applyProtection="1">
      <alignment horizontal="center" vertical="center" wrapText="1"/>
      <protection hidden="1"/>
    </xf>
    <xf numFmtId="8" fontId="33" fillId="46" borderId="38" xfId="0" applyNumberFormat="1" applyFont="1" applyFill="1" applyBorder="1" applyAlignment="1" applyProtection="1">
      <alignment horizontal="center" vertical="center" wrapText="1"/>
      <protection hidden="1"/>
    </xf>
    <xf numFmtId="8" fontId="1" fillId="9" borderId="32" xfId="0" applyNumberFormat="1" applyFont="1" applyFill="1" applyBorder="1" applyAlignment="1" applyProtection="1">
      <alignment horizontal="center" vertical="center" wrapText="1"/>
      <protection hidden="1"/>
    </xf>
    <xf numFmtId="8" fontId="1" fillId="9" borderId="36" xfId="0" applyNumberFormat="1" applyFont="1" applyFill="1" applyBorder="1" applyAlignment="1" applyProtection="1">
      <alignment horizontal="center" vertical="center" wrapText="1"/>
      <protection hidden="1"/>
    </xf>
    <xf numFmtId="8" fontId="9" fillId="46" borderId="39" xfId="0" applyNumberFormat="1" applyFont="1" applyFill="1" applyBorder="1" applyAlignment="1" applyProtection="1">
      <alignment horizontal="center" vertical="center" wrapText="1"/>
      <protection hidden="1"/>
    </xf>
    <xf numFmtId="8" fontId="1" fillId="9" borderId="37" xfId="0" applyNumberFormat="1" applyFont="1" applyFill="1" applyBorder="1" applyAlignment="1" applyProtection="1">
      <alignment horizontal="center" vertical="center" wrapText="1"/>
      <protection hidden="1"/>
    </xf>
    <xf numFmtId="8" fontId="33" fillId="46" borderId="39" xfId="0" applyNumberFormat="1" applyFont="1" applyFill="1" applyBorder="1" applyAlignment="1" applyProtection="1">
      <alignment horizontal="center" vertical="center" wrapText="1"/>
      <protection hidden="1"/>
    </xf>
    <xf numFmtId="8" fontId="1" fillId="9" borderId="6" xfId="0" applyNumberFormat="1" applyFont="1" applyFill="1" applyBorder="1" applyAlignment="1" applyProtection="1">
      <alignment horizontal="center" vertical="center" wrapText="1"/>
      <protection hidden="1"/>
    </xf>
    <xf numFmtId="8" fontId="64" fillId="36" borderId="0" xfId="0" applyNumberFormat="1" applyFont="1" applyFill="1" applyBorder="1" applyAlignment="1" applyProtection="1">
      <alignment horizontal="center" vertical="center"/>
      <protection hidden="1"/>
    </xf>
    <xf numFmtId="0" fontId="62" fillId="5" borderId="0" xfId="0" applyFont="1" applyFill="1" applyAlignment="1" applyProtection="1">
      <alignment wrapText="1"/>
      <protection hidden="1"/>
    </xf>
    <xf numFmtId="0" fontId="0" fillId="5" borderId="0" xfId="0" applyFill="1" applyAlignment="1" applyProtection="1">
      <alignment horizontal="center" vertical="center" wrapText="1"/>
      <protection hidden="1"/>
    </xf>
    <xf numFmtId="0" fontId="3" fillId="5" borderId="0" xfId="0" applyFont="1" applyFill="1" applyAlignment="1" applyProtection="1">
      <alignment horizontal="right" vertical="center"/>
      <protection hidden="1"/>
    </xf>
    <xf numFmtId="0" fontId="34" fillId="5" borderId="0" xfId="0" applyFont="1" applyFill="1" applyAlignment="1" applyProtection="1">
      <alignment horizontal="right" vertical="center" wrapText="1"/>
      <protection hidden="1"/>
    </xf>
    <xf numFmtId="0" fontId="0" fillId="5" borderId="0" xfId="0" applyFill="1" applyAlignment="1" applyProtection="1">
      <alignment horizontal="right" vertical="center" wrapText="1"/>
      <protection hidden="1"/>
    </xf>
    <xf numFmtId="0" fontId="1" fillId="5" borderId="0" xfId="0" applyFont="1" applyFill="1" applyAlignment="1" applyProtection="1">
      <alignment horizontal="right" vertical="center"/>
      <protection hidden="1"/>
    </xf>
    <xf numFmtId="0" fontId="1" fillId="5" borderId="0" xfId="0" applyFont="1" applyFill="1" applyAlignment="1" applyProtection="1">
      <alignment horizontal="right" vertical="center" wrapText="1"/>
      <protection hidden="1"/>
    </xf>
    <xf numFmtId="0" fontId="8" fillId="5" borderId="0" xfId="0" applyFont="1" applyFill="1" applyAlignment="1" applyProtection="1">
      <alignment horizontal="right" vertical="center"/>
      <protection hidden="1"/>
    </xf>
    <xf numFmtId="0" fontId="1" fillId="0" borderId="0" xfId="0" applyFont="1" applyFill="1" applyAlignment="1" applyProtection="1">
      <alignment horizontal="right" vertical="center"/>
      <protection hidden="1"/>
    </xf>
    <xf numFmtId="0" fontId="32" fillId="7" borderId="1" xfId="0" applyFont="1" applyFill="1" applyBorder="1" applyAlignment="1" applyProtection="1">
      <alignment vertical="center" wrapText="1"/>
      <protection hidden="1"/>
    </xf>
    <xf numFmtId="0" fontId="33" fillId="36" borderId="33" xfId="0" applyFont="1" applyFill="1" applyBorder="1" applyAlignment="1" applyProtection="1">
      <alignment horizontal="center" vertical="center" wrapText="1"/>
      <protection hidden="1"/>
    </xf>
    <xf numFmtId="0" fontId="33" fillId="36" borderId="103" xfId="0" applyFont="1" applyFill="1" applyBorder="1" applyAlignment="1" applyProtection="1">
      <alignment horizontal="center" vertical="center" wrapText="1"/>
      <protection hidden="1"/>
    </xf>
    <xf numFmtId="0" fontId="1" fillId="47" borderId="8" xfId="0"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wrapText="1"/>
      <protection hidden="1"/>
    </xf>
    <xf numFmtId="0" fontId="1" fillId="7" borderId="1" xfId="0" applyFont="1" applyFill="1" applyBorder="1" applyAlignment="1" applyProtection="1">
      <alignment vertical="center" wrapText="1"/>
      <protection hidden="1"/>
    </xf>
    <xf numFmtId="0" fontId="1" fillId="47" borderId="1" xfId="0" applyFont="1" applyFill="1" applyBorder="1" applyAlignment="1" applyProtection="1">
      <alignment horizontal="center" vertical="center" wrapText="1"/>
      <protection hidden="1"/>
    </xf>
    <xf numFmtId="0" fontId="1" fillId="7" borderId="49" xfId="0" applyFont="1" applyFill="1" applyBorder="1" applyAlignment="1" applyProtection="1">
      <alignment horizontal="center" vertical="center" wrapText="1"/>
      <protection hidden="1"/>
    </xf>
    <xf numFmtId="0" fontId="1" fillId="7" borderId="39" xfId="0" applyFont="1" applyFill="1" applyBorder="1" applyAlignment="1" applyProtection="1">
      <alignment horizontal="left" vertical="center" wrapText="1"/>
      <protection hidden="1"/>
    </xf>
    <xf numFmtId="0" fontId="1" fillId="7" borderId="63" xfId="0" applyFont="1" applyFill="1" applyBorder="1" applyAlignment="1" applyProtection="1">
      <alignment horizontal="center" vertical="center" wrapText="1"/>
      <protection hidden="1"/>
    </xf>
    <xf numFmtId="0" fontId="1" fillId="7" borderId="63" xfId="0" applyFont="1" applyFill="1" applyBorder="1" applyAlignment="1" applyProtection="1">
      <alignment horizontal="left" vertical="center" wrapText="1"/>
      <protection hidden="1"/>
    </xf>
    <xf numFmtId="2" fontId="1" fillId="7" borderId="63" xfId="0" applyNumberFormat="1" applyFont="1" applyFill="1" applyBorder="1" applyAlignment="1" applyProtection="1">
      <alignment horizontal="center" vertical="center" wrapText="1"/>
      <protection hidden="1"/>
    </xf>
    <xf numFmtId="2" fontId="1" fillId="7" borderId="38" xfId="0" applyNumberFormat="1" applyFont="1" applyFill="1" applyBorder="1" applyAlignment="1" applyProtection="1">
      <alignment horizontal="center" vertical="center" wrapText="1"/>
      <protection hidden="1"/>
    </xf>
    <xf numFmtId="0" fontId="1" fillId="7" borderId="38" xfId="0" applyFont="1" applyFill="1" applyBorder="1" applyAlignment="1" applyProtection="1">
      <alignment horizontal="left" vertical="center" wrapText="1"/>
      <protection hidden="1"/>
    </xf>
    <xf numFmtId="2" fontId="1" fillId="0" borderId="0" xfId="0" applyNumberFormat="1" applyFont="1" applyAlignment="1" applyProtection="1">
      <alignment horizontal="center" vertical="center" wrapText="1"/>
      <protection hidden="1"/>
    </xf>
    <xf numFmtId="0" fontId="1" fillId="7" borderId="1" xfId="0" applyFont="1" applyFill="1" applyBorder="1" applyAlignment="1" applyProtection="1">
      <alignment horizontal="left" vertical="center" wrapText="1"/>
      <protection hidden="1"/>
    </xf>
    <xf numFmtId="0" fontId="9" fillId="3" borderId="75" xfId="0" applyFont="1" applyFill="1" applyBorder="1" applyAlignment="1" applyProtection="1">
      <alignment horizontal="right" vertical="center" wrapText="1"/>
      <protection hidden="1"/>
    </xf>
    <xf numFmtId="0" fontId="1" fillId="7" borderId="49" xfId="0" applyFont="1" applyFill="1" applyBorder="1" applyAlignment="1" applyProtection="1">
      <alignment horizontal="left" vertical="center" wrapText="1"/>
      <protection hidden="1"/>
    </xf>
    <xf numFmtId="0" fontId="1" fillId="7" borderId="38" xfId="0" applyFont="1" applyFill="1" applyBorder="1" applyAlignment="1" applyProtection="1">
      <alignment horizontal="center" vertical="center" wrapText="1"/>
      <protection hidden="1"/>
    </xf>
    <xf numFmtId="0" fontId="1" fillId="7" borderId="35" xfId="0" applyFont="1" applyFill="1" applyBorder="1" applyAlignment="1" applyProtection="1">
      <alignment horizontal="left" vertical="center" wrapText="1"/>
      <protection hidden="1"/>
    </xf>
    <xf numFmtId="165" fontId="1" fillId="9" borderId="3" xfId="0" applyNumberFormat="1" applyFont="1" applyFill="1" applyBorder="1" applyAlignment="1" applyProtection="1">
      <alignment horizontal="center" vertical="center" wrapText="1"/>
      <protection hidden="1"/>
    </xf>
    <xf numFmtId="165" fontId="1" fillId="9" borderId="19" xfId="0" applyNumberFormat="1" applyFont="1" applyFill="1" applyBorder="1" applyAlignment="1" applyProtection="1">
      <alignment horizontal="center" vertical="center" wrapText="1"/>
      <protection hidden="1"/>
    </xf>
    <xf numFmtId="165" fontId="9" fillId="46" borderId="49" xfId="0" applyNumberFormat="1" applyFont="1" applyFill="1" applyBorder="1" applyAlignment="1" applyProtection="1">
      <alignment horizontal="center" vertical="center" wrapText="1"/>
      <protection hidden="1"/>
    </xf>
    <xf numFmtId="165" fontId="1" fillId="9" borderId="100" xfId="0" applyNumberFormat="1" applyFont="1" applyFill="1" applyBorder="1" applyAlignment="1" applyProtection="1">
      <alignment horizontal="center" vertical="center" wrapText="1"/>
      <protection hidden="1"/>
    </xf>
    <xf numFmtId="165" fontId="1" fillId="9" borderId="11" xfId="0" applyNumberFormat="1" applyFont="1" applyFill="1" applyBorder="1" applyAlignment="1" applyProtection="1">
      <alignment horizontal="center" vertical="center" wrapText="1"/>
      <protection hidden="1"/>
    </xf>
    <xf numFmtId="165" fontId="33" fillId="46" borderId="49" xfId="0" applyNumberFormat="1" applyFont="1" applyFill="1" applyBorder="1" applyAlignment="1" applyProtection="1">
      <alignment horizontal="center" vertical="center" wrapText="1"/>
      <protection hidden="1"/>
    </xf>
    <xf numFmtId="165" fontId="1" fillId="9" borderId="101" xfId="0" applyNumberFormat="1" applyFont="1" applyFill="1" applyBorder="1" applyAlignment="1" applyProtection="1">
      <alignment horizontal="center" vertical="center" wrapText="1"/>
      <protection hidden="1"/>
    </xf>
    <xf numFmtId="165" fontId="1" fillId="9" borderId="104" xfId="0" applyNumberFormat="1" applyFont="1" applyFill="1" applyBorder="1" applyAlignment="1" applyProtection="1">
      <alignment horizontal="center" vertical="center" wrapText="1"/>
      <protection hidden="1"/>
    </xf>
    <xf numFmtId="165" fontId="9" fillId="46" borderId="107" xfId="0" applyNumberFormat="1" applyFont="1" applyFill="1" applyBorder="1" applyAlignment="1" applyProtection="1">
      <alignment horizontal="center" vertical="center" wrapText="1"/>
      <protection hidden="1"/>
    </xf>
    <xf numFmtId="165" fontId="33" fillId="46" borderId="107" xfId="0" applyNumberFormat="1" applyFont="1" applyFill="1" applyBorder="1" applyAlignment="1" applyProtection="1">
      <alignment horizontal="center" vertical="center" wrapText="1"/>
      <protection hidden="1"/>
    </xf>
    <xf numFmtId="165" fontId="1" fillId="9" borderId="6" xfId="0" applyNumberFormat="1" applyFont="1" applyFill="1" applyBorder="1" applyAlignment="1" applyProtection="1">
      <alignment horizontal="center" vertical="center" wrapText="1"/>
      <protection hidden="1"/>
    </xf>
    <xf numFmtId="165" fontId="1" fillId="9" borderId="98" xfId="0" applyNumberFormat="1" applyFont="1" applyFill="1" applyBorder="1" applyAlignment="1" applyProtection="1">
      <alignment horizontal="center" vertical="center" wrapText="1"/>
      <protection hidden="1"/>
    </xf>
    <xf numFmtId="165" fontId="1" fillId="9" borderId="108" xfId="0" applyNumberFormat="1" applyFont="1" applyFill="1" applyBorder="1" applyAlignment="1" applyProtection="1">
      <alignment horizontal="center" vertical="center" wrapText="1"/>
      <protection hidden="1"/>
    </xf>
    <xf numFmtId="165" fontId="9" fillId="46" borderId="38" xfId="0" applyNumberFormat="1" applyFont="1" applyFill="1" applyBorder="1" applyAlignment="1" applyProtection="1">
      <alignment horizontal="center" vertical="center" wrapText="1"/>
      <protection hidden="1"/>
    </xf>
    <xf numFmtId="165" fontId="1" fillId="9" borderId="110" xfId="0" applyNumberFormat="1" applyFont="1" applyFill="1" applyBorder="1" applyAlignment="1" applyProtection="1">
      <alignment horizontal="center" vertical="center" wrapText="1"/>
      <protection hidden="1"/>
    </xf>
    <xf numFmtId="165" fontId="33" fillId="46" borderId="38" xfId="0" applyNumberFormat="1" applyFont="1" applyFill="1" applyBorder="1" applyAlignment="1" applyProtection="1">
      <alignment horizontal="center" vertical="center" wrapText="1"/>
      <protection hidden="1"/>
    </xf>
    <xf numFmtId="0" fontId="65" fillId="5" borderId="0" xfId="0" applyFont="1" applyFill="1" applyAlignment="1" applyProtection="1">
      <alignment vertical="center" wrapText="1"/>
      <protection hidden="1"/>
    </xf>
    <xf numFmtId="0" fontId="29" fillId="38" borderId="80"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protection locked="0"/>
    </xf>
    <xf numFmtId="0" fontId="1" fillId="5" borderId="0" xfId="0" applyFont="1" applyFill="1" applyBorder="1" applyAlignment="1" applyProtection="1">
      <alignment horizontal="center"/>
      <protection locked="0"/>
    </xf>
    <xf numFmtId="8" fontId="1" fillId="34" borderId="0" xfId="0" applyNumberFormat="1" applyFont="1" applyFill="1" applyAlignment="1" applyProtection="1">
      <alignment horizontal="center" vertical="center"/>
      <protection hidden="1"/>
    </xf>
    <xf numFmtId="8" fontId="1" fillId="34" borderId="0" xfId="0" applyNumberFormat="1" applyFont="1" applyFill="1" applyAlignment="1" applyProtection="1">
      <alignment horizontal="center"/>
      <protection hidden="1"/>
    </xf>
    <xf numFmtId="8" fontId="33" fillId="34" borderId="0" xfId="0" applyNumberFormat="1" applyFont="1" applyFill="1" applyBorder="1" applyAlignment="1" applyProtection="1">
      <alignment horizontal="center"/>
      <protection hidden="1"/>
    </xf>
    <xf numFmtId="8" fontId="28" fillId="5" borderId="80" xfId="0" applyNumberFormat="1" applyFont="1" applyFill="1" applyBorder="1" applyAlignment="1" applyProtection="1">
      <alignment horizontal="center" vertical="center" wrapText="1"/>
      <protection locked="0"/>
    </xf>
    <xf numFmtId="8" fontId="28" fillId="38" borderId="80" xfId="0" applyNumberFormat="1" applyFont="1" applyFill="1" applyBorder="1" applyAlignment="1" applyProtection="1">
      <alignment horizontal="center" vertical="center" wrapText="1"/>
      <protection hidden="1"/>
    </xf>
    <xf numFmtId="0" fontId="10" fillId="52" borderId="101" xfId="0" applyFont="1" applyFill="1" applyBorder="1" applyAlignment="1" applyProtection="1">
      <alignment horizontal="center" vertical="center" wrapText="1"/>
      <protection hidden="1"/>
    </xf>
    <xf numFmtId="0" fontId="1" fillId="5" borderId="101" xfId="0" applyFont="1" applyFill="1" applyBorder="1" applyProtection="1">
      <protection locked="0"/>
    </xf>
    <xf numFmtId="0" fontId="1" fillId="5" borderId="101" xfId="0" applyFont="1" applyFill="1" applyBorder="1" applyAlignment="1" applyProtection="1">
      <alignment horizontal="center"/>
      <protection locked="0"/>
    </xf>
    <xf numFmtId="0" fontId="9" fillId="34" borderId="0" xfId="0" applyFont="1" applyFill="1" applyBorder="1" applyProtection="1">
      <protection hidden="1"/>
    </xf>
    <xf numFmtId="0" fontId="1" fillId="34" borderId="0" xfId="0" applyFont="1" applyFill="1" applyBorder="1" applyProtection="1">
      <protection hidden="1"/>
    </xf>
    <xf numFmtId="0" fontId="10" fillId="52" borderId="103" xfId="0" applyFont="1" applyFill="1" applyBorder="1" applyAlignment="1" applyProtection="1">
      <alignment horizontal="center" vertical="center" wrapText="1"/>
      <protection hidden="1"/>
    </xf>
    <xf numFmtId="0" fontId="1" fillId="5" borderId="103" xfId="0" applyFont="1" applyFill="1" applyBorder="1" applyProtection="1">
      <protection locked="0"/>
    </xf>
    <xf numFmtId="0" fontId="1" fillId="5" borderId="103" xfId="0" applyFont="1" applyFill="1" applyBorder="1" applyAlignment="1" applyProtection="1">
      <alignment horizontal="center"/>
      <protection locked="0"/>
    </xf>
    <xf numFmtId="0" fontId="1" fillId="5" borderId="98" xfId="0" applyFont="1" applyFill="1" applyBorder="1" applyProtection="1">
      <protection locked="0"/>
    </xf>
    <xf numFmtId="0" fontId="1" fillId="5" borderId="99" xfId="0" applyFont="1" applyFill="1" applyBorder="1" applyProtection="1">
      <protection locked="0"/>
    </xf>
    <xf numFmtId="0" fontId="10" fillId="52" borderId="100" xfId="0" applyFont="1" applyFill="1" applyBorder="1" applyAlignment="1" applyProtection="1">
      <alignment horizontal="center" vertical="center" wrapText="1"/>
      <protection hidden="1"/>
    </xf>
    <xf numFmtId="0" fontId="1" fillId="5" borderId="100" xfId="0" applyFont="1" applyFill="1" applyBorder="1" applyProtection="1">
      <protection locked="0"/>
    </xf>
    <xf numFmtId="0" fontId="1" fillId="5" borderId="100" xfId="0" applyFont="1" applyFill="1" applyBorder="1" applyAlignment="1" applyProtection="1">
      <alignment horizontal="center"/>
      <protection locked="0"/>
    </xf>
    <xf numFmtId="0" fontId="1" fillId="5" borderId="110" xfId="0" applyFont="1" applyFill="1" applyBorder="1" applyProtection="1">
      <protection locked="0"/>
    </xf>
    <xf numFmtId="0" fontId="1" fillId="38" borderId="102" xfId="0" applyFont="1" applyFill="1" applyBorder="1" applyAlignment="1" applyProtection="1">
      <alignment horizontal="center" vertical="center"/>
      <protection hidden="1"/>
    </xf>
    <xf numFmtId="8" fontId="1" fillId="38" borderId="103" xfId="0" applyNumberFormat="1" applyFont="1" applyFill="1" applyBorder="1" applyAlignment="1" applyProtection="1">
      <alignment horizontal="center" vertical="center"/>
      <protection hidden="1"/>
    </xf>
    <xf numFmtId="0" fontId="9" fillId="48" borderId="34" xfId="0" applyFont="1" applyFill="1" applyBorder="1" applyAlignment="1" applyProtection="1">
      <alignment horizontal="center" vertical="center" wrapText="1"/>
      <protection hidden="1"/>
    </xf>
    <xf numFmtId="0" fontId="9" fillId="48" borderId="35" xfId="0" applyFont="1" applyFill="1" applyBorder="1" applyAlignment="1" applyProtection="1">
      <alignment horizontal="center" vertical="center" wrapText="1"/>
      <protection hidden="1"/>
    </xf>
    <xf numFmtId="0" fontId="33" fillId="52" borderId="34" xfId="0" applyFont="1" applyFill="1" applyBorder="1" applyAlignment="1" applyProtection="1">
      <alignment horizontal="center" vertical="center" wrapText="1"/>
      <protection hidden="1"/>
    </xf>
    <xf numFmtId="0" fontId="33" fillId="52" borderId="35" xfId="0" applyFont="1" applyFill="1" applyBorder="1" applyAlignment="1" applyProtection="1">
      <alignment horizontal="center" vertical="center" wrapText="1"/>
      <protection hidden="1"/>
    </xf>
    <xf numFmtId="0" fontId="9" fillId="48" borderId="29" xfId="0" applyFont="1" applyFill="1" applyBorder="1" applyAlignment="1" applyProtection="1">
      <alignment horizontal="center" vertical="center" wrapText="1"/>
      <protection hidden="1"/>
    </xf>
    <xf numFmtId="8" fontId="1" fillId="9" borderId="8" xfId="0" applyNumberFormat="1" applyFont="1" applyFill="1" applyBorder="1" applyAlignment="1" applyProtection="1">
      <alignment horizontal="center" vertical="center" wrapText="1"/>
      <protection hidden="1"/>
    </xf>
    <xf numFmtId="8" fontId="1" fillId="9" borderId="9" xfId="0" applyNumberFormat="1" applyFont="1" applyFill="1" applyBorder="1" applyAlignment="1" applyProtection="1">
      <alignment horizontal="center" vertical="center" wrapText="1"/>
      <protection hidden="1"/>
    </xf>
    <xf numFmtId="8" fontId="1" fillId="9" borderId="17" xfId="0" applyNumberFormat="1" applyFont="1" applyFill="1" applyBorder="1" applyAlignment="1" applyProtection="1">
      <alignment horizontal="center" vertical="center" wrapText="1"/>
      <protection hidden="1"/>
    </xf>
    <xf numFmtId="0" fontId="9" fillId="48" borderId="1" xfId="0" applyFont="1" applyFill="1" applyBorder="1" applyAlignment="1" applyProtection="1">
      <alignment horizontal="center" vertical="center" wrapText="1"/>
      <protection hidden="1"/>
    </xf>
    <xf numFmtId="0" fontId="33" fillId="48" borderId="1" xfId="0" applyFont="1" applyFill="1" applyBorder="1" applyAlignment="1" applyProtection="1">
      <alignment horizontal="center" vertical="center" wrapText="1"/>
      <protection hidden="1"/>
    </xf>
    <xf numFmtId="8" fontId="1" fillId="7" borderId="3" xfId="0" applyNumberFormat="1" applyFont="1" applyFill="1" applyBorder="1" applyAlignment="1" applyProtection="1">
      <alignment horizontal="center" vertical="center" wrapText="1"/>
      <protection hidden="1"/>
    </xf>
    <xf numFmtId="8" fontId="1" fillId="7" borderId="19" xfId="0" applyNumberFormat="1" applyFont="1" applyFill="1" applyBorder="1" applyAlignment="1" applyProtection="1">
      <alignment horizontal="center" vertical="center" wrapText="1"/>
      <protection hidden="1"/>
    </xf>
    <xf numFmtId="8" fontId="1" fillId="7" borderId="101" xfId="0" applyNumberFormat="1" applyFont="1" applyFill="1" applyBorder="1" applyAlignment="1" applyProtection="1">
      <alignment horizontal="center" vertical="center" wrapText="1"/>
      <protection hidden="1"/>
    </xf>
    <xf numFmtId="8" fontId="1" fillId="7" borderId="104" xfId="0" applyNumberFormat="1" applyFont="1" applyFill="1" applyBorder="1" applyAlignment="1" applyProtection="1">
      <alignment horizontal="center" vertical="center" wrapText="1"/>
      <protection hidden="1"/>
    </xf>
    <xf numFmtId="8" fontId="1" fillId="7" borderId="98" xfId="0" applyNumberFormat="1" applyFont="1" applyFill="1" applyBorder="1" applyAlignment="1" applyProtection="1">
      <alignment horizontal="center" vertical="center" wrapText="1"/>
      <protection hidden="1"/>
    </xf>
    <xf numFmtId="8" fontId="1" fillId="7" borderId="108" xfId="0" applyNumberFormat="1" applyFont="1" applyFill="1" applyBorder="1" applyAlignment="1" applyProtection="1">
      <alignment horizontal="center" vertical="center" wrapText="1"/>
      <protection hidden="1"/>
    </xf>
    <xf numFmtId="8" fontId="1" fillId="7" borderId="11" xfId="0" applyNumberFormat="1" applyFont="1" applyFill="1" applyBorder="1" applyAlignment="1" applyProtection="1">
      <alignment horizontal="center" vertical="center" wrapText="1"/>
      <protection hidden="1"/>
    </xf>
    <xf numFmtId="8" fontId="1" fillId="7" borderId="100" xfId="0" applyNumberFormat="1" applyFont="1" applyFill="1" applyBorder="1" applyAlignment="1" applyProtection="1">
      <alignment horizontal="center" vertical="center" wrapText="1"/>
      <protection hidden="1"/>
    </xf>
    <xf numFmtId="8" fontId="1" fillId="7" borderId="110" xfId="0" applyNumberFormat="1" applyFont="1" applyFill="1" applyBorder="1" applyAlignment="1" applyProtection="1">
      <alignment horizontal="center" vertical="center" wrapText="1"/>
      <protection hidden="1"/>
    </xf>
    <xf numFmtId="8" fontId="33" fillId="48" borderId="49" xfId="0" applyNumberFormat="1" applyFont="1" applyFill="1" applyBorder="1" applyAlignment="1" applyProtection="1">
      <alignment horizontal="center" vertical="center" wrapText="1"/>
      <protection hidden="1"/>
    </xf>
    <xf numFmtId="8" fontId="33" fillId="48" borderId="107" xfId="0" applyNumberFormat="1" applyFont="1" applyFill="1" applyBorder="1" applyAlignment="1" applyProtection="1">
      <alignment horizontal="center" vertical="center" wrapText="1"/>
      <protection hidden="1"/>
    </xf>
    <xf numFmtId="8" fontId="33" fillId="48" borderId="38" xfId="0" applyNumberFormat="1" applyFont="1" applyFill="1" applyBorder="1" applyAlignment="1" applyProtection="1">
      <alignment horizontal="center" vertical="center" wrapText="1"/>
      <protection hidden="1"/>
    </xf>
    <xf numFmtId="0" fontId="33" fillId="48" borderId="1" xfId="0" applyFont="1" applyFill="1" applyBorder="1" applyAlignment="1" applyProtection="1">
      <alignment horizontal="left" vertical="center" wrapText="1"/>
      <protection hidden="1"/>
    </xf>
    <xf numFmtId="0" fontId="43" fillId="5" borderId="0" xfId="0" applyFont="1" applyFill="1" applyBorder="1" applyAlignment="1" applyProtection="1">
      <alignment horizontal="left" wrapText="1"/>
      <protection hidden="1"/>
    </xf>
    <xf numFmtId="165" fontId="1" fillId="5" borderId="0" xfId="0" applyNumberFormat="1" applyFont="1" applyFill="1" applyBorder="1" applyAlignment="1" applyProtection="1">
      <alignment horizontal="center" vertical="center" wrapText="1"/>
      <protection hidden="1"/>
    </xf>
    <xf numFmtId="165" fontId="9" fillId="5" borderId="0" xfId="0" applyNumberFormat="1" applyFont="1" applyFill="1" applyBorder="1" applyAlignment="1" applyProtection="1">
      <alignment horizontal="center" vertical="center" wrapText="1"/>
      <protection hidden="1"/>
    </xf>
    <xf numFmtId="165" fontId="33" fillId="5" borderId="0" xfId="0" applyNumberFormat="1" applyFont="1" applyFill="1" applyBorder="1" applyAlignment="1" applyProtection="1">
      <alignment horizontal="center" vertical="center" wrapText="1"/>
      <protection hidden="1"/>
    </xf>
    <xf numFmtId="0" fontId="9" fillId="5" borderId="0" xfId="0" applyFont="1" applyFill="1" applyBorder="1" applyAlignment="1" applyProtection="1">
      <alignment horizontal="center" vertical="center"/>
      <protection hidden="1"/>
    </xf>
    <xf numFmtId="0" fontId="33" fillId="5" borderId="0" xfId="0" applyFont="1" applyFill="1" applyBorder="1" applyAlignment="1" applyProtection="1">
      <alignment horizontal="center" vertical="center"/>
      <protection hidden="1"/>
    </xf>
    <xf numFmtId="14" fontId="0" fillId="5" borderId="0" xfId="0" applyNumberFormat="1" applyFont="1" applyFill="1" applyAlignment="1" applyProtection="1">
      <protection hidden="1"/>
    </xf>
    <xf numFmtId="0" fontId="66" fillId="5" borderId="0" xfId="0" applyFont="1" applyFill="1" applyBorder="1" applyAlignment="1" applyProtection="1">
      <alignment vertical="center"/>
      <protection hidden="1"/>
    </xf>
    <xf numFmtId="0" fontId="9" fillId="34" borderId="0" xfId="0" applyFont="1" applyFill="1" applyAlignment="1" applyProtection="1">
      <alignment horizontal="center" vertical="center" wrapText="1"/>
      <protection hidden="1"/>
    </xf>
    <xf numFmtId="0" fontId="28" fillId="46" borderId="6" xfId="0" applyFont="1" applyFill="1" applyBorder="1" applyAlignment="1" applyProtection="1">
      <alignment horizontal="center" vertical="center" wrapText="1"/>
      <protection hidden="1"/>
    </xf>
    <xf numFmtId="1" fontId="1" fillId="7" borderId="11" xfId="0" applyNumberFormat="1" applyFont="1" applyFill="1" applyBorder="1" applyAlignment="1" applyProtection="1">
      <alignment horizontal="center" vertical="center" wrapText="1"/>
      <protection hidden="1"/>
    </xf>
    <xf numFmtId="1" fontId="1" fillId="7" borderId="3" xfId="0" applyNumberFormat="1" applyFont="1" applyFill="1" applyBorder="1" applyAlignment="1" applyProtection="1">
      <alignment horizontal="center" vertical="center" wrapText="1"/>
      <protection hidden="1"/>
    </xf>
    <xf numFmtId="1" fontId="1" fillId="7" borderId="19" xfId="0" applyNumberFormat="1" applyFont="1" applyFill="1" applyBorder="1" applyAlignment="1" applyProtection="1">
      <alignment horizontal="center" vertical="center" wrapText="1"/>
      <protection hidden="1"/>
    </xf>
    <xf numFmtId="1" fontId="1" fillId="7" borderId="76" xfId="0" applyNumberFormat="1" applyFont="1" applyFill="1" applyBorder="1" applyAlignment="1" applyProtection="1">
      <alignment horizontal="center" vertical="center" wrapText="1"/>
      <protection hidden="1"/>
    </xf>
    <xf numFmtId="1" fontId="1" fillId="7" borderId="75" xfId="0" applyNumberFormat="1" applyFont="1" applyFill="1" applyBorder="1" applyAlignment="1" applyProtection="1">
      <alignment horizontal="center" vertical="center" wrapText="1"/>
      <protection hidden="1"/>
    </xf>
    <xf numFmtId="1" fontId="1" fillId="7" borderId="81" xfId="0" applyNumberFormat="1" applyFont="1" applyFill="1" applyBorder="1" applyAlignment="1" applyProtection="1">
      <alignment horizontal="center" vertical="center" wrapText="1"/>
      <protection hidden="1"/>
    </xf>
    <xf numFmtId="1" fontId="1" fillId="7" borderId="84" xfId="0" applyNumberFormat="1" applyFont="1" applyFill="1" applyBorder="1" applyAlignment="1" applyProtection="1">
      <alignment horizontal="center" vertical="center" wrapText="1"/>
      <protection hidden="1"/>
    </xf>
    <xf numFmtId="1" fontId="1" fillId="7" borderId="94" xfId="0" applyNumberFormat="1" applyFont="1" applyFill="1" applyBorder="1" applyAlignment="1" applyProtection="1">
      <alignment horizontal="center" vertical="center" wrapText="1"/>
      <protection hidden="1"/>
    </xf>
    <xf numFmtId="1" fontId="1" fillId="7" borderId="85" xfId="0" applyNumberFormat="1" applyFont="1" applyFill="1" applyBorder="1" applyAlignment="1" applyProtection="1">
      <alignment horizontal="center" vertical="center" wrapText="1"/>
      <protection hidden="1"/>
    </xf>
    <xf numFmtId="167" fontId="1" fillId="7" borderId="11" xfId="0" applyNumberFormat="1" applyFont="1" applyFill="1" applyBorder="1" applyAlignment="1" applyProtection="1">
      <alignment horizontal="center" vertical="center" wrapText="1"/>
      <protection hidden="1"/>
    </xf>
    <xf numFmtId="167" fontId="1" fillId="7" borderId="3" xfId="0" applyNumberFormat="1" applyFont="1" applyFill="1" applyBorder="1" applyAlignment="1" applyProtection="1">
      <alignment horizontal="center" vertical="center" wrapText="1"/>
      <protection hidden="1"/>
    </xf>
    <xf numFmtId="167" fontId="1" fillId="7" borderId="19" xfId="0" applyNumberFormat="1" applyFont="1" applyFill="1" applyBorder="1" applyAlignment="1" applyProtection="1">
      <alignment horizontal="center" vertical="center" wrapText="1"/>
      <protection hidden="1"/>
    </xf>
    <xf numFmtId="167" fontId="1" fillId="7" borderId="76" xfId="0" applyNumberFormat="1" applyFont="1" applyFill="1" applyBorder="1" applyAlignment="1" applyProtection="1">
      <alignment horizontal="center" vertical="center" wrapText="1"/>
      <protection hidden="1"/>
    </xf>
    <xf numFmtId="167" fontId="1" fillId="7" borderId="75" xfId="0" applyNumberFormat="1" applyFont="1" applyFill="1" applyBorder="1" applyAlignment="1" applyProtection="1">
      <alignment horizontal="center" vertical="center" wrapText="1"/>
      <protection hidden="1"/>
    </xf>
    <xf numFmtId="167" fontId="1" fillId="7" borderId="81" xfId="0" applyNumberFormat="1" applyFont="1" applyFill="1" applyBorder="1" applyAlignment="1" applyProtection="1">
      <alignment horizontal="center" vertical="center" wrapText="1"/>
      <protection hidden="1"/>
    </xf>
    <xf numFmtId="1" fontId="1" fillId="7" borderId="54" xfId="0" applyNumberFormat="1" applyFont="1" applyFill="1" applyBorder="1" applyAlignment="1" applyProtection="1">
      <alignment horizontal="center" vertical="center" wrapText="1"/>
      <protection hidden="1"/>
    </xf>
    <xf numFmtId="1" fontId="1" fillId="7" borderId="59" xfId="0" applyNumberFormat="1" applyFont="1" applyFill="1" applyBorder="1" applyAlignment="1" applyProtection="1">
      <alignment horizontal="center" vertical="center" wrapText="1"/>
      <protection hidden="1"/>
    </xf>
    <xf numFmtId="1" fontId="1" fillId="7" borderId="60" xfId="0" applyNumberFormat="1" applyFont="1" applyFill="1" applyBorder="1" applyAlignment="1" applyProtection="1">
      <alignment horizontal="center" vertical="center" wrapText="1"/>
      <protection hidden="1"/>
    </xf>
    <xf numFmtId="167" fontId="1" fillId="7" borderId="100" xfId="0" applyNumberFormat="1" applyFont="1" applyFill="1" applyBorder="1" applyAlignment="1" applyProtection="1">
      <alignment horizontal="center" vertical="center" wrapText="1"/>
      <protection hidden="1"/>
    </xf>
    <xf numFmtId="1" fontId="1" fillId="7" borderId="100" xfId="0" applyNumberFormat="1" applyFont="1" applyFill="1" applyBorder="1" applyAlignment="1" applyProtection="1">
      <alignment horizontal="center" vertical="center" wrapText="1"/>
      <protection hidden="1"/>
    </xf>
    <xf numFmtId="1" fontId="1" fillId="7" borderId="110" xfId="0" applyNumberFormat="1" applyFont="1" applyFill="1" applyBorder="1" applyAlignment="1" applyProtection="1">
      <alignment horizontal="center" vertical="center" wrapText="1"/>
      <protection hidden="1"/>
    </xf>
    <xf numFmtId="0" fontId="33" fillId="46" borderId="10" xfId="0" applyFont="1" applyFill="1" applyBorder="1" applyAlignment="1" applyProtection="1">
      <alignment horizontal="left" vertical="center" wrapText="1"/>
      <protection hidden="1"/>
    </xf>
    <xf numFmtId="1" fontId="1" fillId="6" borderId="2" xfId="0" applyNumberFormat="1" applyFont="1" applyFill="1" applyBorder="1" applyAlignment="1" applyProtection="1">
      <alignment horizontal="center" vertical="center" wrapText="1"/>
      <protection hidden="1"/>
    </xf>
    <xf numFmtId="1" fontId="1" fillId="6" borderId="3" xfId="0" applyNumberFormat="1" applyFont="1" applyFill="1" applyBorder="1" applyAlignment="1" applyProtection="1">
      <alignment horizontal="center" vertical="center" wrapText="1"/>
      <protection hidden="1"/>
    </xf>
    <xf numFmtId="1" fontId="1" fillId="6" borderId="19" xfId="0" applyNumberFormat="1" applyFont="1" applyFill="1" applyBorder="1" applyAlignment="1" applyProtection="1">
      <alignment horizontal="center" vertical="center" wrapText="1"/>
      <protection hidden="1"/>
    </xf>
    <xf numFmtId="1" fontId="1" fillId="6" borderId="79" xfId="0" applyNumberFormat="1" applyFont="1" applyFill="1" applyBorder="1" applyAlignment="1" applyProtection="1">
      <alignment horizontal="center" vertical="center" wrapText="1"/>
      <protection hidden="1"/>
    </xf>
    <xf numFmtId="1" fontId="1" fillId="6" borderId="75" xfId="0" applyNumberFormat="1" applyFont="1" applyFill="1" applyBorder="1" applyAlignment="1" applyProtection="1">
      <alignment horizontal="center" vertical="center" wrapText="1"/>
      <protection hidden="1"/>
    </xf>
    <xf numFmtId="1" fontId="1" fillId="6" borderId="81" xfId="0" applyNumberFormat="1" applyFont="1" applyFill="1" applyBorder="1" applyAlignment="1" applyProtection="1">
      <alignment horizontal="center" vertical="center" wrapText="1"/>
      <protection hidden="1"/>
    </xf>
    <xf numFmtId="1" fontId="1" fillId="6" borderId="92" xfId="0" applyNumberFormat="1" applyFont="1" applyFill="1" applyBorder="1" applyAlignment="1" applyProtection="1">
      <alignment horizontal="center" vertical="center" wrapText="1"/>
      <protection hidden="1"/>
    </xf>
    <xf numFmtId="1" fontId="1" fillId="6" borderId="94" xfId="0" applyNumberFormat="1" applyFont="1" applyFill="1" applyBorder="1" applyAlignment="1" applyProtection="1">
      <alignment horizontal="center" vertical="center" wrapText="1"/>
      <protection hidden="1"/>
    </xf>
    <xf numFmtId="1" fontId="1" fillId="6" borderId="85" xfId="0" applyNumberFormat="1" applyFont="1" applyFill="1" applyBorder="1" applyAlignment="1" applyProtection="1">
      <alignment horizontal="center" vertical="center" wrapText="1"/>
      <protection hidden="1"/>
    </xf>
    <xf numFmtId="167" fontId="1" fillId="6" borderId="2" xfId="0" applyNumberFormat="1" applyFont="1" applyFill="1" applyBorder="1" applyAlignment="1" applyProtection="1">
      <alignment horizontal="center" vertical="center" wrapText="1"/>
      <protection hidden="1"/>
    </xf>
    <xf numFmtId="167" fontId="1" fillId="6" borderId="3" xfId="0" applyNumberFormat="1" applyFont="1" applyFill="1" applyBorder="1" applyAlignment="1" applyProtection="1">
      <alignment horizontal="center" vertical="center" wrapText="1"/>
      <protection hidden="1"/>
    </xf>
    <xf numFmtId="167" fontId="1" fillId="6" borderId="19" xfId="0" applyNumberFormat="1" applyFont="1" applyFill="1" applyBorder="1" applyAlignment="1" applyProtection="1">
      <alignment horizontal="center" vertical="center" wrapText="1"/>
      <protection hidden="1"/>
    </xf>
    <xf numFmtId="167" fontId="1" fillId="6" borderId="79" xfId="0" applyNumberFormat="1" applyFont="1" applyFill="1" applyBorder="1" applyAlignment="1" applyProtection="1">
      <alignment horizontal="center" vertical="center" wrapText="1"/>
      <protection hidden="1"/>
    </xf>
    <xf numFmtId="167" fontId="1" fillId="6" borderId="75" xfId="0" applyNumberFormat="1" applyFont="1" applyFill="1" applyBorder="1" applyAlignment="1" applyProtection="1">
      <alignment horizontal="center" vertical="center" wrapText="1"/>
      <protection hidden="1"/>
    </xf>
    <xf numFmtId="167" fontId="1" fillId="6" borderId="81" xfId="0" applyNumberFormat="1" applyFont="1" applyFill="1" applyBorder="1" applyAlignment="1" applyProtection="1">
      <alignment horizontal="center" vertical="center" wrapText="1"/>
      <protection hidden="1"/>
    </xf>
    <xf numFmtId="1" fontId="1" fillId="6" borderId="58" xfId="0" applyNumberFormat="1" applyFont="1" applyFill="1" applyBorder="1" applyAlignment="1" applyProtection="1">
      <alignment horizontal="center" vertical="center" wrapText="1"/>
      <protection hidden="1"/>
    </xf>
    <xf numFmtId="1" fontId="1" fillId="6" borderId="59" xfId="0" applyNumberFormat="1" applyFont="1" applyFill="1" applyBorder="1" applyAlignment="1" applyProtection="1">
      <alignment horizontal="center" vertical="center" wrapText="1"/>
      <protection hidden="1"/>
    </xf>
    <xf numFmtId="1" fontId="1" fillId="6" borderId="60" xfId="0" applyNumberFormat="1" applyFont="1" applyFill="1" applyBorder="1" applyAlignment="1" applyProtection="1">
      <alignment horizontal="center" vertical="center" wrapText="1"/>
      <protection hidden="1"/>
    </xf>
    <xf numFmtId="1" fontId="1" fillId="9" borderId="52" xfId="0" applyNumberFormat="1" applyFont="1" applyFill="1" applyBorder="1" applyAlignment="1" applyProtection="1">
      <alignment horizontal="center" vertical="center" wrapText="1"/>
      <protection hidden="1"/>
    </xf>
    <xf numFmtId="0" fontId="8" fillId="2" borderId="3" xfId="0" quotePrefix="1" applyFont="1" applyFill="1" applyBorder="1" applyAlignment="1" applyProtection="1">
      <alignment horizontal="left" vertical="center"/>
      <protection locked="0"/>
    </xf>
    <xf numFmtId="8" fontId="29" fillId="5" borderId="0" xfId="0" applyNumberFormat="1" applyFont="1" applyFill="1" applyAlignment="1" applyProtection="1">
      <alignment horizontal="center" vertical="center" wrapText="1"/>
      <protection hidden="1"/>
    </xf>
    <xf numFmtId="0" fontId="1" fillId="34" borderId="11" xfId="0" applyFont="1" applyFill="1" applyBorder="1" applyAlignment="1" applyProtection="1">
      <alignment horizontal="center" vertical="center"/>
      <protection locked="0"/>
    </xf>
    <xf numFmtId="0" fontId="28" fillId="7" borderId="14" xfId="0" applyFont="1" applyFill="1" applyBorder="1" applyAlignment="1" applyProtection="1">
      <alignment horizontal="center" vertical="center" textRotation="90" wrapText="1"/>
      <protection hidden="1"/>
    </xf>
    <xf numFmtId="0" fontId="28" fillId="7" borderId="9" xfId="0" applyFont="1" applyFill="1" applyBorder="1" applyAlignment="1" applyProtection="1">
      <alignment horizontal="center" vertical="center" textRotation="90" wrapText="1"/>
      <protection hidden="1"/>
    </xf>
    <xf numFmtId="0" fontId="28" fillId="7" borderId="10" xfId="0" applyFont="1" applyFill="1" applyBorder="1" applyAlignment="1" applyProtection="1">
      <alignment horizontal="center" vertical="center" textRotation="90" wrapText="1"/>
      <protection hidden="1"/>
    </xf>
    <xf numFmtId="0" fontId="1" fillId="34" borderId="5" xfId="0" applyFont="1" applyFill="1" applyBorder="1" applyAlignment="1" applyProtection="1">
      <alignment horizontal="center" vertical="center"/>
      <protection locked="0"/>
    </xf>
    <xf numFmtId="0" fontId="1" fillId="34" borderId="6" xfId="0" applyFont="1" applyFill="1" applyBorder="1" applyAlignment="1" applyProtection="1">
      <alignment horizontal="center" vertical="center"/>
      <protection locked="0"/>
    </xf>
    <xf numFmtId="0" fontId="1" fillId="34" borderId="7" xfId="0" applyFont="1" applyFill="1" applyBorder="1" applyAlignment="1" applyProtection="1">
      <alignment horizontal="center" vertical="center"/>
      <protection locked="0"/>
    </xf>
    <xf numFmtId="0" fontId="1" fillId="7" borderId="0" xfId="0" applyFont="1" applyFill="1" applyBorder="1" applyAlignment="1" applyProtection="1">
      <alignment horizontal="center"/>
      <protection hidden="1"/>
    </xf>
    <xf numFmtId="49" fontId="1" fillId="7" borderId="0" xfId="0" applyNumberFormat="1" applyFont="1" applyFill="1" applyAlignment="1" applyProtection="1">
      <alignment horizontal="left"/>
      <protection hidden="1"/>
    </xf>
    <xf numFmtId="49" fontId="1" fillId="7" borderId="0" xfId="0" applyNumberFormat="1" applyFont="1" applyFill="1" applyAlignment="1" applyProtection="1">
      <alignment horizontal="center"/>
      <protection hidden="1"/>
    </xf>
    <xf numFmtId="49" fontId="1" fillId="7" borderId="0" xfId="0" applyNumberFormat="1" applyFont="1" applyFill="1" applyProtection="1">
      <protection hidden="1"/>
    </xf>
    <xf numFmtId="14" fontId="1" fillId="7" borderId="0" xfId="0" applyNumberFormat="1" applyFont="1" applyFill="1" applyAlignment="1" applyProtection="1">
      <alignment horizontal="center"/>
      <protection hidden="1"/>
    </xf>
    <xf numFmtId="0" fontId="1" fillId="7" borderId="0" xfId="0" applyNumberFormat="1" applyFont="1" applyFill="1" applyAlignment="1" applyProtection="1">
      <alignment horizontal="center"/>
      <protection hidden="1"/>
    </xf>
    <xf numFmtId="0" fontId="28" fillId="6" borderId="5" xfId="0" applyNumberFormat="1" applyFont="1" applyFill="1" applyBorder="1" applyAlignment="1" applyProtection="1">
      <alignment vertical="center" wrapText="1"/>
      <protection hidden="1"/>
    </xf>
    <xf numFmtId="0" fontId="28" fillId="6" borderId="6" xfId="0" applyNumberFormat="1" applyFont="1" applyFill="1" applyBorder="1" applyAlignment="1" applyProtection="1">
      <alignment vertical="center" wrapText="1"/>
      <protection hidden="1"/>
    </xf>
    <xf numFmtId="0" fontId="28" fillId="46" borderId="6" xfId="0" applyNumberFormat="1" applyFont="1" applyFill="1" applyBorder="1" applyAlignment="1" applyProtection="1">
      <alignment vertical="center" wrapText="1"/>
      <protection hidden="1"/>
    </xf>
    <xf numFmtId="0" fontId="28" fillId="6" borderId="18" xfId="0" applyNumberFormat="1" applyFont="1" applyFill="1" applyBorder="1" applyAlignment="1" applyProtection="1">
      <alignment vertical="center" wrapText="1"/>
      <protection hidden="1"/>
    </xf>
    <xf numFmtId="0" fontId="28" fillId="46" borderId="8" xfId="0" applyNumberFormat="1" applyFont="1" applyFill="1" applyBorder="1" applyAlignment="1" applyProtection="1">
      <alignment vertical="center" wrapText="1"/>
      <protection hidden="1"/>
    </xf>
    <xf numFmtId="0" fontId="28" fillId="46" borderId="10" xfId="0" applyNumberFormat="1" applyFont="1" applyFill="1" applyBorder="1" applyAlignment="1" applyProtection="1">
      <alignment vertical="center" wrapText="1"/>
      <protection hidden="1"/>
    </xf>
    <xf numFmtId="0" fontId="28" fillId="46" borderId="29" xfId="0" applyNumberFormat="1" applyFont="1" applyFill="1" applyBorder="1" applyAlignment="1" applyProtection="1">
      <alignment vertical="center" wrapText="1"/>
      <protection hidden="1"/>
    </xf>
    <xf numFmtId="0" fontId="28" fillId="46" borderId="52" xfId="0" applyNumberFormat="1" applyFont="1" applyFill="1" applyBorder="1" applyAlignment="1" applyProtection="1">
      <alignment vertical="center" wrapText="1"/>
      <protection hidden="1"/>
    </xf>
    <xf numFmtId="0" fontId="28" fillId="46" borderId="7" xfId="0" applyNumberFormat="1" applyFont="1" applyFill="1" applyBorder="1" applyAlignment="1" applyProtection="1">
      <alignment vertical="center" wrapText="1"/>
      <protection hidden="1"/>
    </xf>
    <xf numFmtId="0" fontId="28" fillId="9" borderId="1" xfId="0" applyNumberFormat="1" applyFont="1" applyFill="1" applyBorder="1" applyAlignment="1" applyProtection="1">
      <alignment horizontal="center" vertical="center" wrapText="1"/>
      <protection hidden="1"/>
    </xf>
    <xf numFmtId="0" fontId="28" fillId="9" borderId="12" xfId="0" applyNumberFormat="1" applyFont="1" applyFill="1" applyBorder="1" applyAlignment="1" applyProtection="1">
      <alignment vertical="center" wrapText="1"/>
      <protection hidden="1"/>
    </xf>
    <xf numFmtId="0" fontId="28" fillId="9" borderId="1" xfId="0" applyNumberFormat="1" applyFont="1" applyFill="1" applyBorder="1" applyAlignment="1" applyProtection="1">
      <alignment vertical="center" wrapText="1"/>
      <protection hidden="1"/>
    </xf>
    <xf numFmtId="0" fontId="54" fillId="9" borderId="1" xfId="0" applyNumberFormat="1" applyFont="1" applyFill="1" applyBorder="1" applyAlignment="1" applyProtection="1">
      <alignment horizontal="center" vertical="center" wrapText="1"/>
      <protection hidden="1"/>
    </xf>
    <xf numFmtId="0" fontId="67" fillId="36" borderId="75" xfId="0" applyFont="1" applyFill="1" applyBorder="1" applyAlignment="1" applyProtection="1">
      <alignment vertical="center"/>
      <protection hidden="1"/>
    </xf>
    <xf numFmtId="0" fontId="67" fillId="36" borderId="23" xfId="0" applyFont="1" applyFill="1" applyBorder="1" applyAlignment="1" applyProtection="1">
      <alignment horizontal="center" vertical="center"/>
      <protection hidden="1"/>
    </xf>
    <xf numFmtId="0" fontId="67" fillId="36" borderId="30" xfId="0" applyFont="1" applyFill="1" applyBorder="1" applyAlignment="1" applyProtection="1">
      <alignment vertical="center" wrapText="1"/>
      <protection hidden="1"/>
    </xf>
    <xf numFmtId="0" fontId="67" fillId="36" borderId="0" xfId="0" applyFont="1" applyFill="1" applyBorder="1" applyAlignment="1" applyProtection="1">
      <alignment horizontal="left" vertical="center" wrapText="1"/>
      <protection hidden="1"/>
    </xf>
    <xf numFmtId="0" fontId="67" fillId="36" borderId="0" xfId="0" applyFont="1" applyFill="1" applyBorder="1" applyAlignment="1" applyProtection="1">
      <alignment vertical="center" wrapText="1"/>
      <protection hidden="1"/>
    </xf>
    <xf numFmtId="0" fontId="28" fillId="48" borderId="6" xfId="0" applyFont="1" applyFill="1" applyBorder="1" applyAlignment="1" applyProtection="1">
      <alignment horizontal="center" vertical="center" wrapText="1"/>
      <protection hidden="1"/>
    </xf>
    <xf numFmtId="0" fontId="67" fillId="5" borderId="0" xfId="0" applyFont="1" applyFill="1" applyBorder="1" applyAlignment="1" applyProtection="1">
      <alignment horizontal="left" vertical="center"/>
      <protection hidden="1"/>
    </xf>
    <xf numFmtId="0" fontId="67" fillId="7" borderId="49" xfId="0" applyFont="1" applyFill="1" applyBorder="1" applyAlignment="1" applyProtection="1">
      <alignment horizontal="left" vertical="center"/>
      <protection hidden="1"/>
    </xf>
    <xf numFmtId="0" fontId="67" fillId="7" borderId="107" xfId="0" applyFont="1" applyFill="1" applyBorder="1" applyAlignment="1" applyProtection="1">
      <alignment horizontal="left" vertical="center"/>
      <protection hidden="1"/>
    </xf>
    <xf numFmtId="0" fontId="67" fillId="7" borderId="38" xfId="0" applyFont="1" applyFill="1" applyBorder="1" applyAlignment="1" applyProtection="1">
      <alignment horizontal="left" vertical="center"/>
      <protection hidden="1"/>
    </xf>
    <xf numFmtId="0" fontId="67" fillId="9" borderId="2" xfId="0" applyFont="1" applyFill="1" applyBorder="1" applyAlignment="1" applyProtection="1">
      <alignment horizontal="left" vertical="center"/>
      <protection hidden="1"/>
    </xf>
    <xf numFmtId="0" fontId="67" fillId="9" borderId="102" xfId="0" applyFont="1" applyFill="1" applyBorder="1" applyAlignment="1" applyProtection="1">
      <alignment horizontal="left" vertical="center"/>
      <protection hidden="1"/>
    </xf>
    <xf numFmtId="0" fontId="67" fillId="9" borderId="97" xfId="0" applyFont="1" applyFill="1" applyBorder="1" applyAlignment="1" applyProtection="1">
      <alignment horizontal="left" vertical="center"/>
      <protection hidden="1"/>
    </xf>
    <xf numFmtId="0" fontId="67" fillId="7" borderId="2" xfId="0" applyFont="1" applyFill="1" applyBorder="1" applyAlignment="1" applyProtection="1">
      <alignment horizontal="center" vertical="center"/>
      <protection hidden="1"/>
    </xf>
    <xf numFmtId="0" fontId="67" fillId="7" borderId="19" xfId="0" applyFont="1" applyFill="1" applyBorder="1" applyAlignment="1" applyProtection="1">
      <alignment horizontal="left" vertical="center"/>
      <protection hidden="1"/>
    </xf>
    <xf numFmtId="0" fontId="67" fillId="7" borderId="79" xfId="0" applyFont="1" applyFill="1" applyBorder="1" applyAlignment="1" applyProtection="1">
      <alignment horizontal="center" vertical="center"/>
      <protection hidden="1"/>
    </xf>
    <xf numFmtId="0" fontId="67" fillId="7" borderId="81" xfId="0" applyFont="1" applyFill="1" applyBorder="1" applyAlignment="1" applyProtection="1">
      <alignment horizontal="left" vertical="center"/>
      <protection hidden="1"/>
    </xf>
    <xf numFmtId="0" fontId="67" fillId="7" borderId="92" xfId="0" applyFont="1" applyFill="1" applyBorder="1" applyAlignment="1" applyProtection="1">
      <alignment horizontal="center" vertical="center"/>
      <protection hidden="1"/>
    </xf>
    <xf numFmtId="0" fontId="67" fillId="7" borderId="85" xfId="0" applyFont="1" applyFill="1" applyBorder="1" applyAlignment="1" applyProtection="1">
      <alignment horizontal="left" vertical="center"/>
      <protection hidden="1"/>
    </xf>
    <xf numFmtId="0" fontId="67" fillId="7" borderId="58" xfId="0" applyFont="1" applyFill="1" applyBorder="1" applyAlignment="1" applyProtection="1">
      <alignment horizontal="center" vertical="center"/>
      <protection hidden="1"/>
    </xf>
    <xf numFmtId="0" fontId="67" fillId="7" borderId="60" xfId="0" applyFont="1" applyFill="1" applyBorder="1" applyAlignment="1" applyProtection="1">
      <alignment horizontal="left" vertical="center"/>
      <protection hidden="1"/>
    </xf>
    <xf numFmtId="0" fontId="67" fillId="7" borderId="4" xfId="0" applyFont="1" applyFill="1" applyBorder="1" applyAlignment="1" applyProtection="1">
      <alignment horizontal="left" vertical="center"/>
      <protection hidden="1"/>
    </xf>
    <xf numFmtId="0" fontId="67" fillId="7" borderId="102" xfId="0" applyFont="1" applyFill="1" applyBorder="1" applyAlignment="1" applyProtection="1">
      <alignment horizontal="center" vertical="center"/>
      <protection hidden="1"/>
    </xf>
    <xf numFmtId="0" fontId="67" fillId="7" borderId="103" xfId="0" applyFont="1" applyFill="1" applyBorder="1" applyAlignment="1" applyProtection="1">
      <alignment horizontal="left" vertical="center"/>
      <protection hidden="1"/>
    </xf>
    <xf numFmtId="0" fontId="67" fillId="7" borderId="97" xfId="0" applyFont="1" applyFill="1" applyBorder="1" applyAlignment="1" applyProtection="1">
      <alignment horizontal="center" vertical="center"/>
      <protection hidden="1"/>
    </xf>
    <xf numFmtId="0" fontId="67" fillId="7" borderId="99" xfId="0" applyFont="1" applyFill="1" applyBorder="1" applyAlignment="1" applyProtection="1">
      <alignment horizontal="left" vertical="center"/>
      <protection hidden="1"/>
    </xf>
    <xf numFmtId="0" fontId="67" fillId="7" borderId="31" xfId="0" applyFont="1" applyFill="1" applyBorder="1" applyAlignment="1" applyProtection="1">
      <alignment horizontal="center" vertical="center"/>
      <protection hidden="1"/>
    </xf>
    <xf numFmtId="0" fontId="67" fillId="7" borderId="33" xfId="0" applyFont="1" applyFill="1" applyBorder="1" applyAlignment="1" applyProtection="1">
      <alignment horizontal="left" vertical="center"/>
      <protection hidden="1"/>
    </xf>
    <xf numFmtId="0" fontId="67" fillId="9" borderId="31" xfId="0" applyFont="1" applyFill="1" applyBorder="1" applyAlignment="1" applyProtection="1">
      <alignment horizontal="center" vertical="center"/>
      <protection hidden="1"/>
    </xf>
    <xf numFmtId="0" fontId="67" fillId="9" borderId="33" xfId="0" applyFont="1" applyFill="1" applyBorder="1" applyAlignment="1" applyProtection="1">
      <alignment horizontal="left" vertical="center"/>
      <protection hidden="1"/>
    </xf>
    <xf numFmtId="0" fontId="67" fillId="9" borderId="102" xfId="0" applyFont="1" applyFill="1" applyBorder="1" applyAlignment="1" applyProtection="1">
      <alignment horizontal="center" vertical="center"/>
      <protection hidden="1"/>
    </xf>
    <xf numFmtId="0" fontId="67" fillId="9" borderId="103" xfId="0" applyFont="1" applyFill="1" applyBorder="1" applyAlignment="1" applyProtection="1">
      <alignment horizontal="left" vertical="center"/>
      <protection hidden="1"/>
    </xf>
    <xf numFmtId="0" fontId="67" fillId="9" borderId="97" xfId="0" applyFont="1" applyFill="1" applyBorder="1" applyAlignment="1" applyProtection="1">
      <alignment horizontal="center" vertical="center"/>
      <protection hidden="1"/>
    </xf>
    <xf numFmtId="0" fontId="67" fillId="9" borderId="99" xfId="0" applyFont="1" applyFill="1" applyBorder="1" applyAlignment="1" applyProtection="1">
      <alignment horizontal="left" vertical="center"/>
      <protection hidden="1"/>
    </xf>
    <xf numFmtId="0" fontId="67" fillId="9" borderId="2" xfId="0" applyFont="1" applyFill="1" applyBorder="1" applyAlignment="1" applyProtection="1">
      <alignment horizontal="center" vertical="center"/>
      <protection hidden="1"/>
    </xf>
    <xf numFmtId="0" fontId="67" fillId="9" borderId="3" xfId="0" applyFont="1" applyFill="1" applyBorder="1" applyAlignment="1" applyProtection="1">
      <alignment horizontal="left" vertical="center"/>
      <protection hidden="1"/>
    </xf>
    <xf numFmtId="0" fontId="67" fillId="9" borderId="79" xfId="0" applyFont="1" applyFill="1" applyBorder="1" applyAlignment="1" applyProtection="1">
      <alignment horizontal="center" vertical="center"/>
      <protection hidden="1"/>
    </xf>
    <xf numFmtId="0" fontId="67" fillId="9" borderId="75" xfId="0" applyFont="1" applyFill="1" applyBorder="1" applyAlignment="1" applyProtection="1">
      <alignment horizontal="left" vertical="center"/>
      <protection hidden="1"/>
    </xf>
    <xf numFmtId="0" fontId="67" fillId="9" borderId="92" xfId="0" applyFont="1" applyFill="1" applyBorder="1" applyAlignment="1" applyProtection="1">
      <alignment horizontal="center" vertical="center"/>
      <protection hidden="1"/>
    </xf>
    <xf numFmtId="0" fontId="67" fillId="9" borderId="94" xfId="0" applyFont="1" applyFill="1" applyBorder="1" applyAlignment="1" applyProtection="1">
      <alignment horizontal="left" vertical="center"/>
      <protection hidden="1"/>
    </xf>
    <xf numFmtId="0" fontId="67" fillId="9" borderId="58" xfId="0" applyFont="1" applyFill="1" applyBorder="1" applyAlignment="1" applyProtection="1">
      <alignment horizontal="center" vertical="center"/>
      <protection hidden="1"/>
    </xf>
    <xf numFmtId="0" fontId="67" fillId="9" borderId="59" xfId="0" applyFont="1" applyFill="1" applyBorder="1" applyAlignment="1" applyProtection="1">
      <alignment horizontal="left" vertical="center"/>
      <protection hidden="1"/>
    </xf>
    <xf numFmtId="0" fontId="29" fillId="46" borderId="57" xfId="0" applyFont="1" applyFill="1" applyBorder="1" applyAlignment="1" applyProtection="1">
      <alignment horizontal="center" vertical="center" wrapText="1"/>
      <protection hidden="1"/>
    </xf>
    <xf numFmtId="0" fontId="29" fillId="36" borderId="30" xfId="0" applyFont="1" applyFill="1" applyBorder="1" applyAlignment="1" applyProtection="1">
      <alignment vertical="center" wrapText="1"/>
      <protection hidden="1"/>
    </xf>
    <xf numFmtId="0" fontId="1" fillId="36" borderId="0" xfId="0" applyFont="1" applyFill="1" applyBorder="1" applyAlignment="1" applyProtection="1">
      <alignment vertical="center"/>
      <protection hidden="1"/>
    </xf>
    <xf numFmtId="0" fontId="29" fillId="46" borderId="26" xfId="0" applyFont="1" applyFill="1" applyBorder="1" applyAlignment="1" applyProtection="1">
      <alignment vertical="center" wrapText="1"/>
      <protection hidden="1"/>
    </xf>
    <xf numFmtId="0" fontId="29" fillId="46" borderId="104" xfId="0" applyFont="1" applyFill="1" applyBorder="1" applyAlignment="1" applyProtection="1">
      <alignment vertical="center" wrapText="1"/>
      <protection hidden="1"/>
    </xf>
    <xf numFmtId="0" fontId="30" fillId="7" borderId="26" xfId="0" applyFont="1" applyFill="1" applyBorder="1" applyAlignment="1" applyProtection="1">
      <alignment vertical="center" wrapText="1"/>
      <protection hidden="1"/>
    </xf>
    <xf numFmtId="0" fontId="30" fillId="7" borderId="16" xfId="0" applyFont="1" applyFill="1" applyBorder="1" applyAlignment="1" applyProtection="1">
      <alignment vertical="center" wrapText="1"/>
      <protection hidden="1"/>
    </xf>
    <xf numFmtId="0" fontId="30" fillId="7" borderId="34" xfId="0" applyFont="1" applyFill="1" applyBorder="1" applyAlignment="1" applyProtection="1">
      <alignment vertical="center" wrapText="1"/>
      <protection hidden="1"/>
    </xf>
    <xf numFmtId="0" fontId="30" fillId="7" borderId="35" xfId="0" applyFont="1" applyFill="1" applyBorder="1" applyAlignment="1" applyProtection="1">
      <alignment vertical="center" wrapText="1"/>
      <protection hidden="1"/>
    </xf>
    <xf numFmtId="0" fontId="30" fillId="7" borderId="35" xfId="0" applyFont="1" applyFill="1" applyBorder="1" applyAlignment="1" applyProtection="1">
      <alignment horizontal="center" vertical="center" wrapText="1"/>
      <protection hidden="1"/>
    </xf>
    <xf numFmtId="14" fontId="30" fillId="7" borderId="35" xfId="0" applyNumberFormat="1" applyFont="1" applyFill="1" applyBorder="1" applyAlignment="1" applyProtection="1">
      <alignment horizontal="center" vertical="center" wrapText="1"/>
      <protection hidden="1"/>
    </xf>
    <xf numFmtId="8" fontId="30" fillId="7" borderId="35" xfId="0" applyNumberFormat="1" applyFont="1" applyFill="1" applyBorder="1" applyAlignment="1" applyProtection="1">
      <alignment horizontal="center" vertical="center" wrapText="1"/>
      <protection hidden="1"/>
    </xf>
    <xf numFmtId="0" fontId="28" fillId="48" borderId="18" xfId="0" applyFont="1" applyFill="1" applyBorder="1" applyAlignment="1" applyProtection="1">
      <alignment horizontal="center" vertical="center" wrapText="1"/>
      <protection hidden="1"/>
    </xf>
    <xf numFmtId="0" fontId="9" fillId="48" borderId="34" xfId="0" applyFont="1" applyFill="1" applyBorder="1" applyAlignment="1" applyProtection="1">
      <alignment vertical="center" wrapText="1"/>
      <protection hidden="1"/>
    </xf>
    <xf numFmtId="0" fontId="9" fillId="48" borderId="35" xfId="0" applyFont="1" applyFill="1" applyBorder="1" applyAlignment="1" applyProtection="1">
      <alignment vertical="center" wrapText="1"/>
      <protection hidden="1"/>
    </xf>
    <xf numFmtId="0" fontId="28" fillId="48" borderId="52" xfId="0" applyFont="1" applyFill="1" applyBorder="1" applyAlignment="1" applyProtection="1">
      <alignment horizontal="center" vertical="center" wrapText="1"/>
      <protection hidden="1"/>
    </xf>
    <xf numFmtId="0" fontId="9" fillId="5" borderId="23" xfId="0" applyFont="1" applyFill="1" applyBorder="1" applyAlignment="1" applyProtection="1">
      <alignment wrapText="1"/>
      <protection hidden="1"/>
    </xf>
    <xf numFmtId="0" fontId="9" fillId="34" borderId="34" xfId="0" applyFont="1" applyFill="1" applyBorder="1" applyAlignment="1" applyProtection="1">
      <alignment vertical="center" wrapText="1"/>
      <protection hidden="1"/>
    </xf>
    <xf numFmtId="0" fontId="9" fillId="34" borderId="35" xfId="0" applyFont="1" applyFill="1" applyBorder="1" applyAlignment="1" applyProtection="1">
      <alignment vertical="center" wrapText="1"/>
      <protection hidden="1"/>
    </xf>
    <xf numFmtId="0" fontId="28" fillId="7" borderId="29" xfId="0" applyFont="1" applyFill="1" applyBorder="1" applyAlignment="1" applyProtection="1">
      <alignment horizontal="center" vertical="center" textRotation="90" wrapText="1"/>
      <protection hidden="1"/>
    </xf>
    <xf numFmtId="49" fontId="1" fillId="7" borderId="34" xfId="0" applyNumberFormat="1" applyFont="1" applyFill="1" applyBorder="1" applyAlignment="1" applyProtection="1">
      <alignment horizontal="center"/>
      <protection hidden="1"/>
    </xf>
    <xf numFmtId="49" fontId="1" fillId="7" borderId="34" xfId="0" applyNumberFormat="1" applyFont="1" applyFill="1" applyBorder="1" applyProtection="1">
      <protection hidden="1"/>
    </xf>
    <xf numFmtId="14" fontId="1" fillId="7" borderId="34" xfId="0" applyNumberFormat="1" applyFont="1" applyFill="1" applyBorder="1" applyAlignment="1" applyProtection="1">
      <alignment horizontal="center"/>
      <protection hidden="1"/>
    </xf>
    <xf numFmtId="0" fontId="1" fillId="7" borderId="34" xfId="0" applyNumberFormat="1" applyFont="1" applyFill="1" applyBorder="1" applyAlignment="1" applyProtection="1">
      <alignment horizontal="center"/>
      <protection hidden="1"/>
    </xf>
    <xf numFmtId="49" fontId="9" fillId="7" borderId="35" xfId="0" applyNumberFormat="1" applyFont="1" applyFill="1" applyBorder="1" applyAlignment="1" applyProtection="1">
      <alignment vertical="center" wrapText="1"/>
      <protection hidden="1"/>
    </xf>
    <xf numFmtId="14" fontId="9" fillId="7" borderId="35" xfId="0" applyNumberFormat="1" applyFont="1" applyFill="1" applyBorder="1" applyAlignment="1" applyProtection="1">
      <alignment vertical="center" wrapText="1"/>
      <protection hidden="1"/>
    </xf>
    <xf numFmtId="0" fontId="28" fillId="7" borderId="35" xfId="0" applyNumberFormat="1" applyFont="1" applyFill="1" applyBorder="1" applyAlignment="1" applyProtection="1">
      <alignment vertical="center" wrapText="1"/>
      <protection hidden="1"/>
    </xf>
    <xf numFmtId="49" fontId="1" fillId="7" borderId="21" xfId="0" applyNumberFormat="1" applyFont="1" applyFill="1" applyBorder="1" applyAlignment="1" applyProtection="1">
      <alignment horizontal="left"/>
      <protection hidden="1"/>
    </xf>
    <xf numFmtId="49" fontId="9" fillId="7" borderId="22" xfId="0" applyNumberFormat="1" applyFont="1" applyFill="1" applyBorder="1" applyAlignment="1" applyProtection="1">
      <alignment vertical="center" wrapText="1"/>
      <protection hidden="1"/>
    </xf>
    <xf numFmtId="0" fontId="33" fillId="46" borderId="17" xfId="0" applyFont="1" applyFill="1" applyBorder="1" applyAlignment="1" applyProtection="1">
      <alignment vertical="center" wrapText="1"/>
      <protection hidden="1"/>
    </xf>
    <xf numFmtId="0" fontId="33" fillId="46" borderId="13" xfId="0" applyFont="1" applyFill="1" applyBorder="1" applyAlignment="1" applyProtection="1">
      <alignment vertical="center" wrapText="1"/>
      <protection hidden="1"/>
    </xf>
    <xf numFmtId="0" fontId="33" fillId="46" borderId="14" xfId="0" applyFont="1" applyFill="1" applyBorder="1" applyAlignment="1" applyProtection="1">
      <alignment vertical="center" wrapText="1"/>
      <protection hidden="1"/>
    </xf>
    <xf numFmtId="0" fontId="33" fillId="48" borderId="12" xfId="0" applyFont="1" applyFill="1" applyBorder="1" applyAlignment="1" applyProtection="1">
      <alignment vertical="center" wrapText="1"/>
      <protection hidden="1"/>
    </xf>
    <xf numFmtId="0" fontId="33" fillId="48" borderId="13" xfId="0" applyFont="1" applyFill="1" applyBorder="1" applyAlignment="1" applyProtection="1">
      <alignment vertical="center" wrapText="1"/>
      <protection hidden="1"/>
    </xf>
    <xf numFmtId="0" fontId="33" fillId="48" borderId="14" xfId="0" applyFont="1" applyFill="1" applyBorder="1" applyAlignment="1" applyProtection="1">
      <alignment vertical="center" wrapText="1"/>
      <protection hidden="1"/>
    </xf>
    <xf numFmtId="0" fontId="28" fillId="46" borderId="18" xfId="0" applyFont="1" applyFill="1" applyBorder="1" applyAlignment="1" applyProtection="1">
      <alignment horizontal="center" vertical="center" wrapText="1"/>
      <protection hidden="1"/>
    </xf>
    <xf numFmtId="0" fontId="9" fillId="48" borderId="26" xfId="0" applyFont="1" applyFill="1" applyBorder="1" applyAlignment="1" applyProtection="1">
      <alignment horizontal="center" vertical="center" wrapText="1"/>
      <protection hidden="1"/>
    </xf>
    <xf numFmtId="0" fontId="9" fillId="48" borderId="16" xfId="0" applyFont="1" applyFill="1" applyBorder="1" applyAlignment="1" applyProtection="1">
      <alignment horizontal="center" vertical="center" wrapText="1"/>
      <protection hidden="1"/>
    </xf>
    <xf numFmtId="0" fontId="33" fillId="48" borderId="34" xfId="0" applyFont="1" applyFill="1" applyBorder="1" applyAlignment="1" applyProtection="1">
      <alignment horizontal="center" vertical="center" wrapText="1"/>
      <protection hidden="1"/>
    </xf>
    <xf numFmtId="0" fontId="33" fillId="48" borderId="35" xfId="0" applyFont="1" applyFill="1" applyBorder="1" applyAlignment="1" applyProtection="1">
      <alignment horizontal="center" vertical="center" wrapText="1"/>
      <protection hidden="1"/>
    </xf>
    <xf numFmtId="0" fontId="9" fillId="5" borderId="0" xfId="0" applyFont="1" applyFill="1" applyBorder="1" applyAlignment="1" applyProtection="1">
      <alignment wrapText="1"/>
      <protection hidden="1"/>
    </xf>
    <xf numFmtId="0" fontId="66" fillId="5" borderId="15" xfId="0" applyFont="1" applyFill="1" applyBorder="1" applyAlignment="1" applyProtection="1">
      <alignment horizontal="left" vertical="center"/>
      <protection hidden="1"/>
    </xf>
    <xf numFmtId="0" fontId="1" fillId="5" borderId="19" xfId="0" applyFont="1" applyFill="1" applyBorder="1" applyAlignment="1" applyProtection="1">
      <alignment vertical="center"/>
      <protection hidden="1"/>
    </xf>
    <xf numFmtId="0" fontId="1" fillId="5" borderId="11" xfId="0" applyFont="1" applyFill="1" applyBorder="1" applyAlignment="1" applyProtection="1">
      <alignment vertical="center"/>
      <protection hidden="1"/>
    </xf>
    <xf numFmtId="0" fontId="1" fillId="5" borderId="25" xfId="0" applyFont="1" applyFill="1" applyBorder="1" applyAlignment="1" applyProtection="1">
      <alignment vertical="center"/>
      <protection hidden="1"/>
    </xf>
    <xf numFmtId="8" fontId="33" fillId="51" borderId="49" xfId="0" applyNumberFormat="1" applyFont="1" applyFill="1" applyBorder="1" applyAlignment="1" applyProtection="1">
      <alignment horizontal="center" vertical="center" wrapText="1"/>
      <protection hidden="1"/>
    </xf>
    <xf numFmtId="0" fontId="41" fillId="37" borderId="0" xfId="0" applyFont="1" applyFill="1" applyBorder="1" applyAlignment="1" applyProtection="1">
      <alignment horizontal="center"/>
      <protection hidden="1"/>
    </xf>
    <xf numFmtId="0" fontId="31" fillId="5" borderId="0" xfId="0" applyFont="1" applyFill="1" applyBorder="1" applyAlignment="1" applyProtection="1">
      <alignment horizontal="center" vertical="top" wrapText="1"/>
      <protection hidden="1"/>
    </xf>
    <xf numFmtId="0" fontId="32" fillId="7" borderId="12" xfId="0" applyFont="1" applyFill="1" applyBorder="1" applyAlignment="1" applyProtection="1">
      <alignment horizontal="left" vertical="center" wrapText="1"/>
      <protection hidden="1"/>
    </xf>
    <xf numFmtId="0" fontId="32" fillId="7" borderId="13" xfId="0" applyFont="1" applyFill="1" applyBorder="1" applyAlignment="1" applyProtection="1">
      <alignment horizontal="left" vertical="center" wrapText="1"/>
      <protection hidden="1"/>
    </xf>
    <xf numFmtId="0" fontId="32" fillId="7" borderId="14" xfId="0" applyFont="1" applyFill="1" applyBorder="1" applyAlignment="1" applyProtection="1">
      <alignment horizontal="left" vertical="center" wrapText="1"/>
      <protection hidden="1"/>
    </xf>
    <xf numFmtId="0" fontId="1" fillId="36" borderId="23" xfId="0" applyFont="1" applyFill="1" applyBorder="1" applyAlignment="1" applyProtection="1">
      <alignment horizontal="left" vertical="center" wrapText="1"/>
      <protection hidden="1"/>
    </xf>
    <xf numFmtId="0" fontId="1" fillId="36" borderId="24" xfId="0" applyFont="1" applyFill="1" applyBorder="1" applyAlignment="1" applyProtection="1">
      <alignment horizontal="left" vertical="center" wrapText="1"/>
      <protection hidden="1"/>
    </xf>
    <xf numFmtId="0" fontId="1" fillId="36" borderId="23" xfId="0" applyFont="1" applyFill="1" applyBorder="1" applyAlignment="1" applyProtection="1">
      <alignment horizontal="left" vertical="center"/>
      <protection hidden="1"/>
    </xf>
    <xf numFmtId="0" fontId="1" fillId="36" borderId="24" xfId="0" applyFont="1" applyFill="1" applyBorder="1" applyAlignment="1" applyProtection="1">
      <alignment horizontal="left" vertical="center"/>
      <protection hidden="1"/>
    </xf>
    <xf numFmtId="0" fontId="9" fillId="36" borderId="26" xfId="0" applyFont="1" applyFill="1" applyBorder="1" applyAlignment="1" applyProtection="1">
      <alignment horizontal="left" vertical="center"/>
      <protection hidden="1"/>
    </xf>
    <xf numFmtId="0" fontId="9" fillId="36" borderId="21" xfId="0" applyFont="1" applyFill="1" applyBorder="1" applyAlignment="1" applyProtection="1">
      <alignment horizontal="left" vertical="center"/>
      <protection hidden="1"/>
    </xf>
    <xf numFmtId="0" fontId="28" fillId="46" borderId="20" xfId="0" applyFont="1" applyFill="1" applyBorder="1" applyAlignment="1" applyProtection="1">
      <alignment horizontal="center" vertical="center" wrapText="1"/>
      <protection hidden="1"/>
    </xf>
    <xf numFmtId="0" fontId="28" fillId="46" borderId="13" xfId="0" applyFont="1" applyFill="1" applyBorder="1" applyAlignment="1" applyProtection="1">
      <alignment horizontal="center" vertical="center" wrapText="1"/>
      <protection hidden="1"/>
    </xf>
    <xf numFmtId="0" fontId="28" fillId="46" borderId="14" xfId="0" applyFont="1" applyFill="1" applyBorder="1" applyAlignment="1" applyProtection="1">
      <alignment horizontal="center" vertical="center" wrapText="1"/>
      <protection hidden="1"/>
    </xf>
    <xf numFmtId="0" fontId="28" fillId="46" borderId="12" xfId="0" applyFont="1" applyFill="1" applyBorder="1" applyAlignment="1" applyProtection="1">
      <alignment horizontal="left" vertical="center" wrapText="1"/>
      <protection hidden="1"/>
    </xf>
    <xf numFmtId="0" fontId="28" fillId="46" borderId="13" xfId="0" applyFont="1" applyFill="1" applyBorder="1" applyAlignment="1" applyProtection="1">
      <alignment horizontal="left" vertical="center" wrapText="1"/>
      <protection hidden="1"/>
    </xf>
    <xf numFmtId="0" fontId="28" fillId="46" borderId="14" xfId="0" applyFont="1" applyFill="1" applyBorder="1" applyAlignment="1" applyProtection="1">
      <alignment horizontal="left" vertical="center" wrapText="1"/>
      <protection hidden="1"/>
    </xf>
    <xf numFmtId="0" fontId="28" fillId="46" borderId="26" xfId="0" applyFont="1" applyFill="1" applyBorder="1" applyAlignment="1" applyProtection="1">
      <alignment horizontal="center" vertical="center" wrapText="1"/>
      <protection hidden="1"/>
    </xf>
    <xf numFmtId="0" fontId="33" fillId="48" borderId="34" xfId="0" applyFont="1" applyFill="1" applyBorder="1" applyAlignment="1" applyProtection="1">
      <alignment horizontal="left" vertical="center" wrapText="1"/>
      <protection hidden="1"/>
    </xf>
    <xf numFmtId="0" fontId="33" fillId="48" borderId="35" xfId="0" applyFont="1" applyFill="1" applyBorder="1" applyAlignment="1" applyProtection="1">
      <alignment horizontal="left" vertical="center" wrapText="1"/>
      <protection hidden="1"/>
    </xf>
    <xf numFmtId="0" fontId="37" fillId="7" borderId="12" xfId="0" applyFont="1" applyFill="1" applyBorder="1" applyAlignment="1" applyProtection="1">
      <alignment horizontal="center" vertical="center" wrapText="1"/>
      <protection hidden="1"/>
    </xf>
    <xf numFmtId="0" fontId="37" fillId="7" borderId="13" xfId="0" applyFont="1" applyFill="1" applyBorder="1" applyAlignment="1" applyProtection="1">
      <alignment horizontal="center" vertical="center"/>
      <protection hidden="1"/>
    </xf>
    <xf numFmtId="0" fontId="37" fillId="7" borderId="14" xfId="0" applyFont="1" applyFill="1" applyBorder="1" applyAlignment="1" applyProtection="1">
      <alignment horizontal="center" vertical="center"/>
      <protection hidden="1"/>
    </xf>
    <xf numFmtId="0" fontId="37" fillId="7" borderId="13" xfId="0" applyFont="1" applyFill="1" applyBorder="1" applyAlignment="1" applyProtection="1">
      <alignment horizontal="center" vertical="center" wrapText="1"/>
      <protection hidden="1"/>
    </xf>
    <xf numFmtId="0" fontId="37" fillId="7" borderId="14" xfId="0" applyFont="1" applyFill="1" applyBorder="1" applyAlignment="1" applyProtection="1">
      <alignment horizontal="center" vertical="center" wrapText="1"/>
      <protection hidden="1"/>
    </xf>
    <xf numFmtId="0" fontId="9" fillId="9" borderId="12" xfId="0" applyNumberFormat="1" applyFont="1" applyFill="1" applyBorder="1" applyAlignment="1" applyProtection="1">
      <alignment horizontal="left" vertical="center"/>
      <protection hidden="1"/>
    </xf>
    <xf numFmtId="0" fontId="9" fillId="9" borderId="13" xfId="0" applyNumberFormat="1" applyFont="1" applyFill="1" applyBorder="1" applyAlignment="1" applyProtection="1">
      <alignment horizontal="left" vertical="center"/>
      <protection hidden="1"/>
    </xf>
    <xf numFmtId="0" fontId="9" fillId="9" borderId="14" xfId="0" applyNumberFormat="1" applyFont="1" applyFill="1" applyBorder="1" applyAlignment="1" applyProtection="1">
      <alignment horizontal="left" vertical="center"/>
      <protection hidden="1"/>
    </xf>
    <xf numFmtId="0" fontId="28" fillId="7" borderId="29" xfId="0" applyFont="1" applyFill="1" applyBorder="1" applyAlignment="1" applyProtection="1">
      <alignment horizontal="center" vertical="center" wrapText="1"/>
      <protection hidden="1"/>
    </xf>
    <xf numFmtId="0" fontId="28" fillId="7" borderId="9" xfId="0" applyFont="1" applyFill="1" applyBorder="1" applyAlignment="1" applyProtection="1">
      <alignment horizontal="center" vertical="center"/>
      <protection hidden="1"/>
    </xf>
    <xf numFmtId="0" fontId="28" fillId="7" borderId="10" xfId="0" applyFont="1" applyFill="1" applyBorder="1" applyAlignment="1" applyProtection="1">
      <alignment horizontal="center" vertical="center"/>
      <protection hidden="1"/>
    </xf>
    <xf numFmtId="0" fontId="28" fillId="7" borderId="17" xfId="0" applyFont="1" applyFill="1" applyBorder="1" applyAlignment="1" applyProtection="1">
      <alignment horizontal="center" vertical="center"/>
      <protection hidden="1"/>
    </xf>
    <xf numFmtId="0" fontId="28" fillId="7" borderId="8" xfId="0" applyFont="1" applyFill="1" applyBorder="1" applyAlignment="1" applyProtection="1">
      <alignment horizontal="center" vertical="center" wrapText="1"/>
      <protection hidden="1"/>
    </xf>
    <xf numFmtId="0" fontId="28" fillId="7" borderId="8" xfId="0" applyFont="1" applyFill="1" applyBorder="1" applyAlignment="1" applyProtection="1">
      <alignment horizontal="center" vertical="center"/>
      <protection hidden="1"/>
    </xf>
    <xf numFmtId="0" fontId="28" fillId="7" borderId="9" xfId="0" applyFont="1" applyFill="1" applyBorder="1" applyAlignment="1" applyProtection="1">
      <alignment horizontal="center" vertical="center" wrapText="1"/>
      <protection hidden="1"/>
    </xf>
    <xf numFmtId="0" fontId="28" fillId="7" borderId="10" xfId="0" applyFont="1" applyFill="1" applyBorder="1" applyAlignment="1" applyProtection="1">
      <alignment horizontal="center" vertical="center" wrapText="1"/>
      <protection hidden="1"/>
    </xf>
    <xf numFmtId="0" fontId="63" fillId="5" borderId="0" xfId="0" applyFont="1" applyFill="1" applyBorder="1" applyAlignment="1" applyProtection="1">
      <alignment horizontal="left" vertical="center" wrapText="1"/>
      <protection hidden="1"/>
    </xf>
    <xf numFmtId="0" fontId="39" fillId="5" borderId="0" xfId="0" applyFont="1" applyFill="1" applyBorder="1" applyAlignment="1" applyProtection="1">
      <alignment horizontal="left" vertical="center" wrapText="1"/>
      <protection hidden="1"/>
    </xf>
    <xf numFmtId="0" fontId="43" fillId="5" borderId="0" xfId="0" applyFont="1" applyFill="1" applyBorder="1" applyAlignment="1" applyProtection="1">
      <alignment horizontal="left" vertical="center" wrapText="1"/>
      <protection hidden="1"/>
    </xf>
    <xf numFmtId="0" fontId="33" fillId="48" borderId="26" xfId="0" applyFont="1" applyFill="1" applyBorder="1" applyAlignment="1" applyProtection="1">
      <alignment horizontal="left" vertical="center" wrapText="1"/>
      <protection hidden="1"/>
    </xf>
    <xf numFmtId="0" fontId="9" fillId="48" borderId="39" xfId="0" applyFont="1" applyFill="1" applyBorder="1" applyAlignment="1" applyProtection="1">
      <alignment horizontal="center" vertical="center" wrapText="1"/>
      <protection hidden="1"/>
    </xf>
    <xf numFmtId="0" fontId="9" fillId="48" borderId="38" xfId="0" applyFont="1" applyFill="1" applyBorder="1" applyAlignment="1" applyProtection="1">
      <alignment horizontal="center" vertical="center" wrapText="1"/>
      <protection hidden="1"/>
    </xf>
    <xf numFmtId="0" fontId="6" fillId="7" borderId="12" xfId="0" applyFont="1" applyFill="1" applyBorder="1" applyAlignment="1" applyProtection="1">
      <alignment horizontal="left" vertical="center"/>
      <protection hidden="1"/>
    </xf>
    <xf numFmtId="0" fontId="6" fillId="7" borderId="13" xfId="0" applyFont="1" applyFill="1" applyBorder="1" applyAlignment="1" applyProtection="1">
      <alignment horizontal="left" vertical="center"/>
      <protection hidden="1"/>
    </xf>
    <xf numFmtId="0" fontId="6" fillId="7" borderId="14" xfId="0" applyFont="1" applyFill="1" applyBorder="1" applyAlignment="1" applyProtection="1">
      <alignment horizontal="left" vertical="center"/>
      <protection hidden="1"/>
    </xf>
    <xf numFmtId="0" fontId="1" fillId="6" borderId="56" xfId="0" applyFont="1" applyFill="1" applyBorder="1" applyAlignment="1" applyProtection="1">
      <alignment horizontal="center" vertical="center"/>
      <protection hidden="1"/>
    </xf>
    <xf numFmtId="0" fontId="33" fillId="8" borderId="81" xfId="0" applyFont="1" applyFill="1" applyBorder="1" applyAlignment="1" applyProtection="1">
      <alignment horizontal="center" vertical="center"/>
      <protection hidden="1"/>
    </xf>
    <xf numFmtId="0" fontId="33" fillId="8" borderId="76" xfId="0" applyFont="1" applyFill="1" applyBorder="1" applyAlignment="1" applyProtection="1">
      <alignment horizontal="center" vertical="center"/>
      <protection hidden="1"/>
    </xf>
    <xf numFmtId="0" fontId="32" fillId="7" borderId="12" xfId="0" applyFont="1" applyFill="1" applyBorder="1" applyAlignment="1" applyProtection="1">
      <alignment horizontal="left" vertical="center"/>
      <protection hidden="1"/>
    </xf>
    <xf numFmtId="0" fontId="32" fillId="7" borderId="13" xfId="0" applyFont="1" applyFill="1" applyBorder="1" applyAlignment="1" applyProtection="1">
      <alignment horizontal="left" vertical="center"/>
      <protection hidden="1"/>
    </xf>
    <xf numFmtId="0" fontId="32" fillId="7" borderId="14" xfId="0" applyFont="1" applyFill="1" applyBorder="1" applyAlignment="1" applyProtection="1">
      <alignment horizontal="left" vertical="center"/>
      <protection hidden="1"/>
    </xf>
    <xf numFmtId="2" fontId="9" fillId="47" borderId="29" xfId="0" applyNumberFormat="1" applyFont="1" applyFill="1" applyBorder="1" applyAlignment="1" applyProtection="1">
      <alignment horizontal="center" vertical="center" wrapText="1"/>
      <protection hidden="1"/>
    </xf>
    <xf numFmtId="2" fontId="9" fillId="47" borderId="10" xfId="0" applyNumberFormat="1" applyFont="1" applyFill="1" applyBorder="1" applyAlignment="1" applyProtection="1">
      <alignment horizontal="center" vertical="center" wrapText="1"/>
      <protection hidden="1"/>
    </xf>
    <xf numFmtId="0" fontId="9" fillId="47" borderId="17" xfId="0" applyFont="1" applyFill="1" applyBorder="1" applyAlignment="1" applyProtection="1">
      <alignment horizontal="center" vertical="center" wrapText="1"/>
      <protection hidden="1"/>
    </xf>
    <xf numFmtId="0" fontId="9" fillId="47" borderId="14" xfId="0" applyFont="1" applyFill="1" applyBorder="1" applyAlignment="1" applyProtection="1">
      <alignment horizontal="center" vertical="center" wrapText="1"/>
      <protection hidden="1"/>
    </xf>
    <xf numFmtId="0" fontId="9" fillId="47" borderId="13" xfId="0" applyFont="1" applyFill="1" applyBorder="1" applyAlignment="1" applyProtection="1">
      <alignment horizontal="center" vertical="center" wrapText="1"/>
      <protection hidden="1"/>
    </xf>
    <xf numFmtId="2" fontId="9" fillId="47" borderId="9" xfId="0" applyNumberFormat="1" applyFont="1" applyFill="1" applyBorder="1" applyAlignment="1" applyProtection="1">
      <alignment horizontal="center" vertical="center" wrapText="1"/>
      <protection hidden="1"/>
    </xf>
    <xf numFmtId="0" fontId="9" fillId="52" borderId="26" xfId="0" applyFont="1" applyFill="1" applyBorder="1" applyAlignment="1" applyProtection="1">
      <alignment horizontal="center" vertical="center"/>
      <protection hidden="1"/>
    </xf>
    <xf numFmtId="0" fontId="9" fillId="52" borderId="20" xfId="0" applyFont="1" applyFill="1" applyBorder="1" applyAlignment="1" applyProtection="1">
      <alignment horizontal="center" vertical="center"/>
      <protection hidden="1"/>
    </xf>
    <xf numFmtId="0" fontId="9" fillId="52" borderId="21" xfId="0" applyFont="1" applyFill="1" applyBorder="1" applyAlignment="1" applyProtection="1">
      <alignment horizontal="center" vertical="center"/>
      <protection hidden="1"/>
    </xf>
    <xf numFmtId="0" fontId="56" fillId="32" borderId="12" xfId="0" applyFont="1" applyFill="1" applyBorder="1" applyAlignment="1" applyProtection="1">
      <alignment horizontal="left" vertical="center"/>
      <protection hidden="1"/>
    </xf>
    <xf numFmtId="0" fontId="56" fillId="32" borderId="13" xfId="0" applyFont="1" applyFill="1" applyBorder="1" applyAlignment="1" applyProtection="1">
      <alignment horizontal="left" vertical="center"/>
      <protection hidden="1"/>
    </xf>
    <xf numFmtId="0" fontId="56" fillId="32" borderId="14" xfId="0" applyFont="1" applyFill="1" applyBorder="1" applyAlignment="1" applyProtection="1">
      <alignment horizontal="left" vertical="center"/>
      <protection hidden="1"/>
    </xf>
    <xf numFmtId="0" fontId="1" fillId="38" borderId="102" xfId="0" applyFont="1" applyFill="1" applyBorder="1" applyAlignment="1" applyProtection="1">
      <alignment horizontal="center" vertical="center"/>
      <protection hidden="1"/>
    </xf>
    <xf numFmtId="0" fontId="1" fillId="38" borderId="97" xfId="0" applyFont="1" applyFill="1" applyBorder="1" applyAlignment="1" applyProtection="1">
      <alignment horizontal="center" vertical="center"/>
      <protection hidden="1"/>
    </xf>
    <xf numFmtId="8" fontId="1" fillId="38" borderId="103" xfId="0" applyNumberFormat="1" applyFont="1" applyFill="1" applyBorder="1" applyAlignment="1" applyProtection="1">
      <alignment horizontal="center" vertical="center"/>
      <protection hidden="1"/>
    </xf>
    <xf numFmtId="0" fontId="1" fillId="38" borderId="103" xfId="0" applyFont="1" applyFill="1" applyBorder="1" applyAlignment="1" applyProtection="1">
      <alignment horizontal="center" vertical="center"/>
      <protection hidden="1"/>
    </xf>
    <xf numFmtId="0" fontId="1" fillId="38" borderId="99" xfId="0" applyFont="1" applyFill="1" applyBorder="1" applyAlignment="1" applyProtection="1">
      <alignment horizontal="center" vertical="center"/>
      <protection hidden="1"/>
    </xf>
    <xf numFmtId="0" fontId="65" fillId="5" borderId="0" xfId="0" applyFont="1" applyFill="1" applyAlignment="1" applyProtection="1">
      <alignment horizontal="left" vertical="center" wrapText="1"/>
      <protection hidden="1"/>
    </xf>
    <xf numFmtId="0" fontId="9" fillId="55" borderId="115" xfId="0" applyFont="1" applyFill="1" applyBorder="1" applyAlignment="1" applyProtection="1">
      <alignment horizontal="center" vertical="center" wrapText="1"/>
      <protection hidden="1"/>
    </xf>
    <xf numFmtId="0" fontId="28" fillId="52" borderId="20" xfId="0" applyFont="1" applyFill="1" applyBorder="1" applyProtection="1">
      <protection hidden="1"/>
    </xf>
    <xf numFmtId="0" fontId="9" fillId="51" borderId="34" xfId="0" applyFont="1" applyFill="1" applyBorder="1" applyAlignment="1" applyProtection="1">
      <alignment horizontal="center" vertical="center" wrapText="1"/>
      <protection hidden="1"/>
    </xf>
    <xf numFmtId="0" fontId="28" fillId="52" borderId="70" xfId="0" applyFont="1" applyFill="1" applyBorder="1" applyProtection="1">
      <protection hidden="1"/>
    </xf>
    <xf numFmtId="0" fontId="9" fillId="53" borderId="20" xfId="0" applyFont="1" applyFill="1" applyBorder="1" applyAlignment="1" applyProtection="1">
      <alignment horizontal="center" vertical="center" wrapText="1"/>
      <protection hidden="1"/>
    </xf>
    <xf numFmtId="0" fontId="28" fillId="52" borderId="114" xfId="0" applyFont="1" applyFill="1" applyBorder="1" applyProtection="1">
      <protection hidden="1"/>
    </xf>
    <xf numFmtId="0" fontId="9" fillId="54" borderId="20" xfId="0" applyFont="1" applyFill="1" applyBorder="1" applyAlignment="1" applyProtection="1">
      <alignment horizontal="center" vertical="center" wrapText="1"/>
      <protection hidden="1"/>
    </xf>
  </cellXfs>
  <cellStyles count="62">
    <cellStyle name="20% - Accent1 2" xfId="15" xr:uid="{EA6E4427-DBBD-4E2B-9295-82EF4E3B23D2}"/>
    <cellStyle name="20% - Accent2 2" xfId="16" xr:uid="{A8EFCFB4-9453-4675-A3F6-783B8BDA8A26}"/>
    <cellStyle name="20% - Accent3 2" xfId="17" xr:uid="{6F5D4E3D-11A8-4D9A-B2AF-8F998DF36D8E}"/>
    <cellStyle name="20% - Accent4 2" xfId="18" xr:uid="{D0F96B36-6113-4BB0-8761-9FDAEE2BFC55}"/>
    <cellStyle name="20% - Accent5 2" xfId="19" xr:uid="{B42A4A81-B801-4D46-84F3-7E6E9B4C0E1F}"/>
    <cellStyle name="20% - Accent6 2" xfId="20" xr:uid="{24DF3104-9E48-4D17-B052-FCF29C5B2217}"/>
    <cellStyle name="40% - Accent1 2" xfId="21" xr:uid="{15985ED9-60BF-4BA1-9A6A-2FA194808EBD}"/>
    <cellStyle name="40% - Accent2 2" xfId="22" xr:uid="{76376DF7-6DE0-4F8F-B3D3-9110BFDCF155}"/>
    <cellStyle name="40% - Accent3 2" xfId="23" xr:uid="{01412FB5-7D31-48D3-81FA-29090BD33EF1}"/>
    <cellStyle name="40% - Accent4 2" xfId="24" xr:uid="{251BF69C-E095-4FD8-8038-9B0ADF5E47B7}"/>
    <cellStyle name="40% - Accent5 2" xfId="25" xr:uid="{5ABA3FBE-AFBE-446B-8B4B-8EA7FD2E37DE}"/>
    <cellStyle name="40% - Accent6 2" xfId="26" xr:uid="{38663CB6-D8BB-4D4D-8647-BB03CAFC288C}"/>
    <cellStyle name="60% - Accent1 2" xfId="27" xr:uid="{09F74511-B5F7-49A3-8121-49284BF2E987}"/>
    <cellStyle name="60% - Accent2 2" xfId="28" xr:uid="{11DD0DF2-984D-4C32-B858-3B30C7D05B1E}"/>
    <cellStyle name="60% - Accent3 2" xfId="29" xr:uid="{724690EF-9D14-48B5-8E32-38A384E34EF1}"/>
    <cellStyle name="60% - Accent4 2" xfId="30" xr:uid="{25091F18-343B-469B-B09D-2C48F8B65D63}"/>
    <cellStyle name="60% - Accent5 2" xfId="31" xr:uid="{BCBE4EE3-4463-485A-B5C2-5B4243B66B9E}"/>
    <cellStyle name="60% - Accent6 2" xfId="32" xr:uid="{21271AC5-6EEF-455B-9A27-5DFED2762AC5}"/>
    <cellStyle name="Accent1 2" xfId="33" xr:uid="{169D87A4-91A1-43A1-AF43-2A7DFC2C8813}"/>
    <cellStyle name="Accent2 2" xfId="34" xr:uid="{4DE3C88C-C8FC-4CA7-95F6-F8588452DE66}"/>
    <cellStyle name="Accent3 2" xfId="35" xr:uid="{280C77E0-84C0-4660-9B93-C69A1F40748B}"/>
    <cellStyle name="Accent4 2" xfId="36" xr:uid="{4EE61BB7-3346-42EF-B010-8924FE3DFFC4}"/>
    <cellStyle name="Accent5 2" xfId="37" xr:uid="{2E04BB26-2FC7-48F7-9CCB-DF0CE7B290FB}"/>
    <cellStyle name="Accent6 2" xfId="38" xr:uid="{5241B889-2677-40C2-BA86-23DA2AD252C9}"/>
    <cellStyle name="Bad 2" xfId="39" xr:uid="{66701FAE-C399-4719-881C-C603CFD4B592}"/>
    <cellStyle name="Calculation 2" xfId="40" xr:uid="{315AFCE6-0746-4CB7-8980-0DCCAF1F977B}"/>
    <cellStyle name="Check Cell 2" xfId="41" xr:uid="{53C296D2-C50D-4D03-9B2F-954C66FBBD69}"/>
    <cellStyle name="Comma 2" xfId="12" xr:uid="{BAB7C885-B594-4B12-BCCF-19291C661BB4}"/>
    <cellStyle name="Comma 2 2" xfId="42" xr:uid="{1AB9AE8A-EAC8-44CC-9080-420AE2417A41}"/>
    <cellStyle name="Comma 2 3" xfId="61" xr:uid="{0782C0E4-7E47-45AD-A5D4-0C75B164029C}"/>
    <cellStyle name="Currency 2" xfId="2" xr:uid="{78A09AD5-FB11-4B56-BFE1-8C2D20E4C540}"/>
    <cellStyle name="Currency 2 2" xfId="5" xr:uid="{057F68B4-554B-48C2-8058-4C5F281B38DB}"/>
    <cellStyle name="Currency 2 2 2" xfId="9" xr:uid="{E5DA0E25-3DD6-404E-AE19-00625081A3F0}"/>
    <cellStyle name="Currency 2 3" xfId="7" xr:uid="{F2540F2C-6B54-48CA-8676-40D39E8919AD}"/>
    <cellStyle name="Currency 3" xfId="6" xr:uid="{36230E41-8F60-4D69-BA94-20FB24FF9BEB}"/>
    <cellStyle name="Currency 3 2" xfId="10" xr:uid="{659E850F-D26D-44C3-A600-FD732C1EA653}"/>
    <cellStyle name="Currency 4" xfId="8" xr:uid="{AD2FA8C0-A54D-4450-8428-AB7AAAB6E66E}"/>
    <cellStyle name="Currency 5" xfId="4" xr:uid="{9CEA8308-B881-4462-8C4E-5D2686CEEBAE}"/>
    <cellStyle name="Explanatory Text 2" xfId="43" xr:uid="{CB94DDC9-12E8-41FC-BDC3-277FF572DA26}"/>
    <cellStyle name="Good 2" xfId="44" xr:uid="{6827F04B-E993-4C44-9FF5-AF165B09FCD6}"/>
    <cellStyle name="Heading 1 2" xfId="45" xr:uid="{DAD6DF05-D45C-4D85-9807-231FF70ED72D}"/>
    <cellStyle name="Heading 2 2" xfId="46" xr:uid="{CD6D886D-431F-4ADD-913F-D14145CD12BB}"/>
    <cellStyle name="Heading 3 2" xfId="47" xr:uid="{56BBCB32-8607-4BD9-A434-7FE6587399EF}"/>
    <cellStyle name="Heading 4 2" xfId="48" xr:uid="{1EF9991A-DB91-492A-9B30-D6AF195FC30C}"/>
    <cellStyle name="Input 2" xfId="49" xr:uid="{588DDB27-5761-4805-84E0-602901B34832}"/>
    <cellStyle name="Linked Cell 2" xfId="50" xr:uid="{40EE2CE0-5DBE-4CD1-A8D5-401C49EE60BF}"/>
    <cellStyle name="Neutral 2" xfId="51" xr:uid="{C727CF8C-8614-4F52-894F-0E1427F2E1FC}"/>
    <cellStyle name="Normal" xfId="0" builtinId="0"/>
    <cellStyle name="Normal 2" xfId="1" xr:uid="{8BE089A1-3F5B-4884-87C6-ED8212A599E0}"/>
    <cellStyle name="Normal 2 2" xfId="11" xr:uid="{22398B79-5A4F-43E1-BC25-F613F0F08CD0}"/>
    <cellStyle name="Normal 3" xfId="14" xr:uid="{406B7FAE-4708-47E3-AD86-4658331F7C32}"/>
    <cellStyle name="Normal 4" xfId="57" xr:uid="{B9682983-14FB-4A14-89FF-7ACEC375F8B9}"/>
    <cellStyle name="Normal 5" xfId="58" xr:uid="{02614E94-0C94-4746-A6A5-3A8A05CF04FD}"/>
    <cellStyle name="Normal 6" xfId="13" xr:uid="{5BDAF54C-3E3C-4970-8F11-F0F37773FAE2}"/>
    <cellStyle name="Note 2" xfId="52" xr:uid="{1BB72B95-C019-4B3B-88AB-31B57657794B}"/>
    <cellStyle name="Output 2" xfId="53" xr:uid="{7B869D7A-00C4-44BF-9F80-F023737B9CA7}"/>
    <cellStyle name="Output 2 2" xfId="59" xr:uid="{4E9473C9-6163-46F9-B46C-1935F900B2D4}"/>
    <cellStyle name="Percent 2" xfId="3" xr:uid="{6AB1C9AD-67C6-4C9E-8DA4-946CA60DFD11}"/>
    <cellStyle name="Title 2" xfId="54" xr:uid="{37EABACD-9D8C-4FB4-B587-0F920D4F5500}"/>
    <cellStyle name="Total 2" xfId="55" xr:uid="{3A6CC750-81DC-4392-8826-33EA73194133}"/>
    <cellStyle name="Total 2 2" xfId="60" xr:uid="{D503D707-519E-42D1-AE1C-F18D615E5043}"/>
    <cellStyle name="Warning Text 2" xfId="56" xr:uid="{28ED6CD7-7FD3-496F-AAC4-586CBD2C65C1}"/>
  </cellStyles>
  <dxfs count="74">
    <dxf>
      <font>
        <color rgb="FFFF0000"/>
      </font>
    </dxf>
    <dxf>
      <fill>
        <patternFill>
          <bgColor theme="4" tint="0.39994506668294322"/>
        </patternFill>
      </fill>
    </dxf>
    <dxf>
      <font>
        <color rgb="FFFFFF00"/>
      </font>
      <fill>
        <patternFill>
          <bgColor rgb="FFFF0000"/>
        </patternFill>
      </fill>
    </dxf>
    <dxf>
      <fill>
        <patternFill>
          <bgColor theme="7"/>
        </patternFill>
      </fill>
    </dxf>
    <dxf>
      <fill>
        <patternFill>
          <bgColor theme="9"/>
        </patternFill>
      </fill>
    </dxf>
    <dxf>
      <fill>
        <patternFill>
          <bgColor rgb="FFFF0000"/>
        </patternFill>
      </fill>
    </dxf>
    <dxf>
      <fill>
        <patternFill>
          <bgColor theme="7"/>
        </patternFill>
      </fill>
    </dxf>
    <dxf>
      <fill>
        <patternFill>
          <bgColor theme="9"/>
        </patternFill>
      </fill>
    </dxf>
    <dxf>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ill>
        <patternFill>
          <bgColor theme="8" tint="0.39994506668294322"/>
        </patternFill>
      </fill>
    </dxf>
    <dxf>
      <fill>
        <patternFill>
          <bgColor theme="8" tint="0.39994506668294322"/>
        </patternFill>
      </fill>
    </dxf>
    <dxf>
      <font>
        <b/>
        <i val="0"/>
        <color auto="1"/>
      </font>
    </dxf>
    <dxf>
      <font>
        <b/>
        <i val="0"/>
        <color auto="1"/>
      </font>
    </dxf>
    <dxf>
      <font>
        <color rgb="FFFFFF00"/>
      </font>
      <fill>
        <patternFill>
          <bgColor rgb="FFFF0000"/>
        </patternFill>
      </fill>
    </dxf>
    <dxf>
      <font>
        <color rgb="FFFFFF00"/>
      </font>
      <fill>
        <patternFill>
          <bgColor rgb="FFFF0000"/>
        </patternFill>
      </fill>
    </dxf>
    <dxf>
      <font>
        <color rgb="FFFF0000"/>
      </font>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color rgb="FFFFFF00"/>
      </font>
      <fill>
        <patternFill>
          <bgColor rgb="FFFF0000"/>
        </patternFill>
      </fill>
    </dxf>
    <dxf>
      <fill>
        <patternFill>
          <bgColor rgb="FFC00000"/>
        </patternFill>
      </fill>
    </dxf>
    <dxf>
      <fill>
        <patternFill>
          <bgColor rgb="FFC00000"/>
        </patternFill>
      </fill>
    </dxf>
    <dxf>
      <fill>
        <patternFill>
          <bgColor theme="9"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theme="1"/>
      </font>
    </dxf>
    <dxf>
      <font>
        <b/>
        <i val="0"/>
        <color auto="1"/>
      </font>
    </dxf>
    <dxf>
      <fill>
        <patternFill>
          <bgColor theme="8" tint="0.39994506668294322"/>
        </patternFill>
      </fill>
    </dxf>
    <dxf>
      <fill>
        <patternFill>
          <bgColor theme="8" tint="0.39994506668294322"/>
        </patternFill>
      </fill>
    </dxf>
    <dxf>
      <font>
        <color rgb="FFFF0000"/>
      </font>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ont>
        <b/>
        <i val="0"/>
      </font>
      <numFmt numFmtId="30" formatCode="@"/>
      <fill>
        <patternFill>
          <bgColor rgb="FFFFFF00"/>
        </patternFill>
      </fill>
      <border>
        <left style="thin">
          <color auto="1"/>
        </left>
        <right style="thin">
          <color auto="1"/>
        </right>
        <top style="thin">
          <color auto="1"/>
        </top>
        <bottom style="thin">
          <color auto="1"/>
        </bottom>
      </border>
    </dxf>
    <dxf>
      <font>
        <color rgb="FFFFFF00"/>
      </font>
      <fill>
        <patternFill>
          <bgColor rgb="FFFF0000"/>
        </patternFill>
      </fill>
    </dxf>
    <dxf>
      <fill>
        <patternFill>
          <bgColor rgb="FFC00000"/>
        </patternFill>
      </fill>
    </dxf>
    <dxf>
      <fill>
        <patternFill>
          <bgColor rgb="FFFF0000"/>
        </patternFill>
      </fill>
    </dxf>
    <dxf>
      <font>
        <color rgb="FFFF0000"/>
      </font>
    </dxf>
    <dxf>
      <fill>
        <patternFill>
          <bgColor rgb="FFFF0000"/>
        </patternFill>
      </fill>
    </dxf>
    <dxf>
      <fill>
        <patternFill>
          <bgColor rgb="FFFFC000"/>
        </patternFill>
      </fill>
    </dxf>
    <dxf>
      <fill>
        <patternFill>
          <bgColor rgb="FFFFC000"/>
        </patternFill>
      </fill>
    </dxf>
    <dxf>
      <fill>
        <patternFill>
          <bgColor rgb="FFFFC000"/>
        </patternFill>
      </fill>
    </dxf>
    <dxf>
      <font>
        <color rgb="FFFFFF00"/>
      </font>
      <fill>
        <patternFill>
          <bgColor rgb="FFFF0000"/>
        </patternFill>
      </fill>
    </dxf>
    <dxf>
      <font>
        <b/>
        <i val="0"/>
        <color theme="1"/>
      </font>
    </dxf>
    <dxf>
      <font>
        <b/>
        <i val="0"/>
        <color auto="1"/>
      </font>
    </dxf>
  </dxfs>
  <tableStyles count="0" defaultTableStyle="TableStyleMedium2" defaultPivotStyle="PivotStyleLight16"/>
  <colors>
    <mruColors>
      <color rgb="FF0000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27174</xdr:colOff>
      <xdr:row>1</xdr:row>
      <xdr:rowOff>123264</xdr:rowOff>
    </xdr:from>
    <xdr:to>
      <xdr:col>1</xdr:col>
      <xdr:colOff>15483415</xdr:colOff>
      <xdr:row>160</xdr:row>
      <xdr:rowOff>0</xdr:rowOff>
    </xdr:to>
    <xdr:sp macro="" textlink="">
      <xdr:nvSpPr>
        <xdr:cNvPr id="2" name="TextBox 1">
          <a:extLst>
            <a:ext uri="{FF2B5EF4-FFF2-40B4-BE49-F238E27FC236}">
              <a16:creationId xmlns:a16="http://schemas.microsoft.com/office/drawing/2014/main" id="{2E01887D-B31E-EEC1-D714-8BBB6548E907}"/>
            </a:ext>
          </a:extLst>
        </xdr:cNvPr>
        <xdr:cNvSpPr txBox="1"/>
      </xdr:nvSpPr>
      <xdr:spPr>
        <a:xfrm>
          <a:off x="1000841" y="409014"/>
          <a:ext cx="15456241" cy="28483486"/>
        </a:xfrm>
        <a:prstGeom prst="rect">
          <a:avLst/>
        </a:prstGeom>
        <a:solidFill>
          <a:schemeClr val="accent5">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00FF"/>
              </a:solidFill>
              <a:effectLst/>
              <a:latin typeface="+mn-lt"/>
              <a:ea typeface="+mn-ea"/>
              <a:cs typeface="+mn-cs"/>
            </a:rPr>
            <a:t>UKSPF SLB Claim Form – Guidance  </a:t>
          </a:r>
          <a:endParaRPr lang="en-GB" sz="1400">
            <a:solidFill>
              <a:srgbClr val="0000FF"/>
            </a:solidFill>
            <a:effectLst/>
            <a:latin typeface="+mn-lt"/>
            <a:ea typeface="+mn-ea"/>
            <a:cs typeface="+mn-cs"/>
          </a:endParaRP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Before completing this document, you should refer to the current version of the UKSPF Supporting Local Business: Grant Recipients’ Handbook for further details on the claim submission. Throughout this guidance, ‘GM’ refers to the GLA Grant Manager and ‘GR’ refers to the grant recipient.</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Claims are due for submission on the 15th of the month following the quarter end, or – if this falls on a bank holiday or a weekend – the working day before. For projects that end on 31 March 2025, grant claims are due for submission no later than 14 April 2025.</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form has been designed to capture progress across the entire project that is been delivered. Whilst your internal systems will be managing contract at multiple programme level (if applicable), we only require information at contract level. This is line with the Department for Levelling Up, Housing and Communities’ (DLUHC) reporting requirements for the GLA.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You will be required to use a blank template to complete submission for every claim quarter, ensuring previous quarters data matches the approved claim data. Note that the GM might issue a new template at any point during the project lifetime. Please name each quarterly submission document using the following naming convention: Abbreviation of name of GR – Abbreviation of Project name – Claim Number – Claim Quarter &amp; Year (e.g. OrgX Project Y Claim 1 Q3 2023)</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In most tabs you must provide details for the quarter only. However, tab 7 'procurement' tab 8 'procurement' and tab 9 ‘Assets’ must contain cumulative data and should be kept up to date through each claim submission.</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actual and forecast figures for expenditure, outputs and outcomes you provide in this form must relate to the UKSPF funding. There are also sections relating to match funding. DLUHC has confirmed that this information is being collected for evaluation purposes to understand which projects are funded by UKSPF versus those that rely on funding from other sources. Further guidance on completing the match funding sections is set out below.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This ‘Guidance’ tab provides you with instructions about how to complete the different tables. Some instructions are also included directly within the different tabs.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If you would like further help with completing the form pleased contact you GM directly who can support you.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1 - Claim sign off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Rows 67 to 70: Only the Section 151 Officer with relevant delegated authority is authorised to sign the claim form on behalf of the GR.</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Please refer to your authorised signatories form the grant funding agreement for the list of authorised signatories.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Cell D9: make sure to select the correct quarter period as this automatically populates the rest of the form and activates relevant filters. </a:t>
          </a:r>
        </a:p>
        <a:p>
          <a:r>
            <a:rPr lang="en-GB" sz="1200">
              <a:solidFill>
                <a:schemeClr val="dk1"/>
              </a:solidFill>
              <a:effectLst/>
              <a:latin typeface="+mn-lt"/>
              <a:ea typeface="+mn-ea"/>
              <a:cs typeface="+mn-cs"/>
            </a:rPr>
            <a:t>Cells D11-D19: the figures are automatically taken from Tab 2 - Transaction list. </a:t>
          </a:r>
        </a:p>
        <a:p>
          <a:r>
            <a:rPr lang="en-GB" sz="1200">
              <a:solidFill>
                <a:schemeClr val="dk1"/>
              </a:solidFill>
              <a:effectLst/>
              <a:latin typeface="+mn-lt"/>
              <a:ea typeface="+mn-ea"/>
              <a:cs typeface="+mn-cs"/>
            </a:rPr>
            <a:t>Cells D27-D44: the figures are automatically taken from Tab 4 – Output &amp; Outcome list.</a:t>
          </a:r>
        </a:p>
        <a:p>
          <a:r>
            <a:rPr lang="en-GB" sz="1200">
              <a:solidFill>
                <a:schemeClr val="dk1"/>
              </a:solidFill>
              <a:effectLst/>
              <a:latin typeface="+mn-lt"/>
              <a:ea typeface="+mn-ea"/>
              <a:cs typeface="+mn-cs"/>
            </a:rPr>
            <a:t>Cells D22-D23: Enter any </a:t>
          </a:r>
          <a:r>
            <a:rPr lang="en-GB" sz="1200" baseline="0">
              <a:solidFill>
                <a:schemeClr val="dk1"/>
              </a:solidFill>
              <a:effectLst/>
              <a:latin typeface="+mn-lt"/>
              <a:ea typeface="+mn-ea"/>
              <a:cs typeface="+mn-cs"/>
            </a:rPr>
            <a:t>adjustment from previous periods already agreed with your GLA grant manager .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Cells D47-D51: please complete with the relevant contact information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2 - Transaction list</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Please include all expenditure which has been defrayed during the claim period, or prior to the claim period if it hasn’t previously been claimed. Expenditure must be directly related to the project.</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GR must complete </a:t>
          </a:r>
          <a:r>
            <a:rPr lang="en-GB" sz="1200" u="sng">
              <a:solidFill>
                <a:schemeClr val="dk1"/>
              </a:solidFill>
              <a:effectLst/>
              <a:latin typeface="+mn-lt"/>
              <a:ea typeface="+mn-ea"/>
              <a:cs typeface="+mn-cs"/>
            </a:rPr>
            <a:t>yellow cells only</a:t>
          </a:r>
          <a:r>
            <a:rPr lang="en-GB" sz="1200">
              <a:solidFill>
                <a:schemeClr val="dk1"/>
              </a:solidFill>
              <a:effectLst/>
              <a:latin typeface="+mn-lt"/>
              <a:ea typeface="+mn-ea"/>
              <a:cs typeface="+mn-cs"/>
            </a:rPr>
            <a:t>. Columns C to L.</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Please ensure you complete each required cell with the correct information. Ensuring you provide detail of the apportioned works / description of expenditure per line.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Please ensure that you only include irrecoverable VAT (£). Do not include VAT that is recoverable for any transaction line. The total eligible value should be the amount you are claiming per that transaction line, this can only include VAT if it is irrecoverable.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For staff cost, FRIC (see handbook) at 20% will be auto generated for all staff cost category expenditure item lines. You do not need to add this in as an additional transaction line.</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Errors on each line will show up in Column A. Please ensure you rectify errors before you submit the claim.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3 - Expenditure forecast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The table is made up of five sections, you must complete the section 1 only.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1:  </a:t>
          </a:r>
        </a:p>
        <a:p>
          <a:r>
            <a:rPr lang="en-GB" sz="1200">
              <a:solidFill>
                <a:schemeClr val="dk1"/>
              </a:solidFill>
              <a:effectLst/>
              <a:latin typeface="+mn-lt"/>
              <a:ea typeface="+mn-ea"/>
              <a:cs typeface="+mn-cs"/>
            </a:rPr>
            <a:t>Complete with actuals for previous periods and actuals for current period. </a:t>
          </a:r>
        </a:p>
        <a:p>
          <a:r>
            <a:rPr lang="en-GB" sz="1200">
              <a:solidFill>
                <a:schemeClr val="dk1"/>
              </a:solidFill>
              <a:effectLst/>
              <a:latin typeface="+mn-lt"/>
              <a:ea typeface="+mn-ea"/>
              <a:cs typeface="+mn-cs"/>
            </a:rPr>
            <a:t>Forecast: provide forecast in future periods ensuring profiled figures add up to cost category budget totals.</a:t>
          </a:r>
        </a:p>
        <a:p>
          <a:r>
            <a:rPr lang="en-GB" sz="1200">
              <a:solidFill>
                <a:schemeClr val="dk1"/>
              </a:solidFill>
              <a:effectLst/>
              <a:latin typeface="+mn-lt"/>
              <a:ea typeface="+mn-ea"/>
              <a:cs typeface="+mn-cs"/>
            </a:rPr>
            <a:t>Please make sure you review the forecasts with each claim submission as they will inform what the GLA reports to DLUHC for the projected spend.</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actual and forecast figures you provide should total your contract budget (set out in the grant funding agreement (GFA)).</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Column A will flag as red if there is an error. Please contact your GM if a red flag is displayed but the figures are correct. </a:t>
          </a:r>
        </a:p>
        <a:p>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Section</a:t>
          </a:r>
          <a:r>
            <a:rPr lang="en-GB" sz="1200" baseline="0">
              <a:solidFill>
                <a:schemeClr val="dk1"/>
              </a:solidFill>
              <a:effectLst/>
              <a:latin typeface="+mn-lt"/>
              <a:ea typeface="+mn-ea"/>
              <a:cs typeface="+mn-cs"/>
            </a:rPr>
            <a:t> 1a:</a:t>
          </a:r>
        </a:p>
        <a:p>
          <a:r>
            <a:rPr lang="en-GB" sz="1200">
              <a:solidFill>
                <a:schemeClr val="dk1"/>
              </a:solidFill>
              <a:effectLst/>
              <a:latin typeface="+mn-lt"/>
              <a:ea typeface="+mn-ea"/>
              <a:cs typeface="+mn-cs"/>
            </a:rPr>
            <a:t>Please provide any actual and forecast match funding. Please note that any figures provided should correspond to the ‘Match Funding Register’ tab 7.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2:</a:t>
          </a:r>
        </a:p>
        <a:p>
          <a:r>
            <a:rPr lang="en-GB" sz="1200">
              <a:solidFill>
                <a:schemeClr val="dk1"/>
              </a:solidFill>
              <a:effectLst/>
              <a:latin typeface="+mn-lt"/>
              <a:ea typeface="+mn-ea"/>
              <a:cs typeface="+mn-cs"/>
            </a:rPr>
            <a:t>This is the contracted profile as per the GFA or any subsequent agreed change request. This is locked and the data is provided by the GLA.</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3:</a:t>
          </a:r>
        </a:p>
        <a:p>
          <a:r>
            <a:rPr lang="en-GB" sz="1200">
              <a:solidFill>
                <a:schemeClr val="dk1"/>
              </a:solidFill>
              <a:effectLst/>
              <a:latin typeface="+mn-lt"/>
              <a:ea typeface="+mn-ea"/>
              <a:cs typeface="+mn-cs"/>
            </a:rPr>
            <a:t>This table provides the cumulative actuals per cost category throughout the lifetime of the project on a quarterly basis. This table is for reference only and should not be edited.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4:</a:t>
          </a:r>
        </a:p>
        <a:p>
          <a:r>
            <a:rPr lang="en-GB" sz="1200">
              <a:solidFill>
                <a:schemeClr val="dk1"/>
              </a:solidFill>
              <a:effectLst/>
              <a:latin typeface="+mn-lt"/>
              <a:ea typeface="+mn-ea"/>
              <a:cs typeface="+mn-cs"/>
            </a:rPr>
            <a:t>This table provides the cumulative contracted per cost category throughout the lifetime of the project on a quarterly basis. This table is for reference only and should not be edited.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5 &amp; 6: </a:t>
          </a:r>
        </a:p>
        <a:p>
          <a:r>
            <a:rPr lang="en-GB" sz="1200">
              <a:solidFill>
                <a:schemeClr val="dk1"/>
              </a:solidFill>
              <a:effectLst/>
              <a:latin typeface="+mn-lt"/>
              <a:ea typeface="+mn-ea"/>
              <a:cs typeface="+mn-cs"/>
            </a:rPr>
            <a:t>This details in variance between cumulative actuals (Section 3) and contracted (Section 4) as both £ and percentage. This data can be used to support narrative with the Project Progress Report (Tab 6)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4 – Outputs and outcomes list</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Actual: please include all outputs and outcomes which have been achieved during the claim period.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Please include all outputs and outcomes which have been achieved during the claim period, or prior to the claim period if it hasn’t previously been claimed.</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GR must complete yellow cells only. Columns C to H, and Column I to AJ if required.</a:t>
          </a:r>
        </a:p>
        <a:p>
          <a:endParaRPr lang="en-GB" sz="1200" u="sng">
            <a:solidFill>
              <a:schemeClr val="dk1"/>
            </a:solidFill>
            <a:effectLst/>
            <a:latin typeface="+mn-lt"/>
            <a:ea typeface="+mn-ea"/>
            <a:cs typeface="+mn-cs"/>
          </a:endParaRPr>
        </a:p>
        <a:p>
          <a:r>
            <a:rPr lang="en-GB" sz="1200" u="sng">
              <a:solidFill>
                <a:schemeClr val="dk1"/>
              </a:solidFill>
              <a:effectLst/>
              <a:latin typeface="+mn-lt"/>
              <a:ea typeface="+mn-ea"/>
              <a:cs typeface="+mn-cs"/>
            </a:rPr>
            <a:t>Equality Target</a:t>
          </a:r>
          <a:r>
            <a:rPr lang="en-GB" sz="1200" u="sng" baseline="0">
              <a:solidFill>
                <a:schemeClr val="dk1"/>
              </a:solidFill>
              <a:effectLst/>
              <a:latin typeface="+mn-lt"/>
              <a:ea typeface="+mn-ea"/>
              <a:cs typeface="+mn-cs"/>
            </a:rPr>
            <a:t> </a:t>
          </a:r>
          <a:r>
            <a:rPr lang="en-GB" sz="1200">
              <a:solidFill>
                <a:schemeClr val="dk1"/>
              </a:solidFill>
              <a:effectLst/>
              <a:latin typeface="+mn-lt"/>
              <a:ea typeface="+mn-ea"/>
              <a:cs typeface="+mn-cs"/>
            </a:rPr>
            <a:t>is required for OP10, OP11, OP12 and OP13 only. Please review to the latest output and outcome guidance. </a:t>
          </a:r>
        </a:p>
        <a:p>
          <a:r>
            <a:rPr lang="en-GB" sz="1200" u="sng">
              <a:solidFill>
                <a:schemeClr val="dk1"/>
              </a:solidFill>
              <a:effectLst/>
              <a:latin typeface="+mn-lt"/>
              <a:ea typeface="+mn-ea"/>
              <a:cs typeface="+mn-cs"/>
            </a:rPr>
            <a:t>Equality data</a:t>
          </a:r>
          <a:r>
            <a:rPr lang="en-GB" sz="1200" u="none" baseline="0">
              <a:solidFill>
                <a:schemeClr val="dk1"/>
              </a:solidFill>
              <a:effectLst/>
              <a:latin typeface="+mn-lt"/>
              <a:ea typeface="+mn-ea"/>
              <a:cs typeface="+mn-cs"/>
            </a:rPr>
            <a:t> for gender, age , disability, and ethnicity is </a:t>
          </a:r>
          <a:r>
            <a:rPr lang="en-GB" sz="1200" baseline="0">
              <a:solidFill>
                <a:schemeClr val="dk1"/>
              </a:solidFill>
              <a:effectLst/>
              <a:latin typeface="+mn-lt"/>
              <a:ea typeface="+mn-ea"/>
              <a:cs typeface="+mn-cs"/>
            </a:rPr>
            <a:t>required for all outputs execpt OP14. Required for all outcomes execpt  OC11, OC12, OC13, OC14</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Please ensure you complete each required cell with the correct information.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Errors on each line will show up in Column A. Please ensure you rectify errors before you submit the claim.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5 – Outputs and outcomes forecast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The table is made up of five sections, you must complete the section 1 only.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1:  </a:t>
          </a:r>
        </a:p>
        <a:p>
          <a:r>
            <a:rPr lang="en-GB" sz="1200">
              <a:solidFill>
                <a:schemeClr val="dk1"/>
              </a:solidFill>
              <a:effectLst/>
              <a:latin typeface="+mn-lt"/>
              <a:ea typeface="+mn-ea"/>
              <a:cs typeface="+mn-cs"/>
            </a:rPr>
            <a:t>Complete with actuals for previous periods and actuals for current period. </a:t>
          </a:r>
        </a:p>
        <a:p>
          <a:r>
            <a:rPr lang="en-GB" sz="1200">
              <a:solidFill>
                <a:schemeClr val="dk1"/>
              </a:solidFill>
              <a:effectLst/>
              <a:latin typeface="+mn-lt"/>
              <a:ea typeface="+mn-ea"/>
              <a:cs typeface="+mn-cs"/>
            </a:rPr>
            <a:t>Forecast: provide forecast in future periods ensuring profiled figures add up to output and outcome contracted totals.</a:t>
          </a:r>
        </a:p>
        <a:p>
          <a:r>
            <a:rPr lang="en-GB" sz="1200">
              <a:solidFill>
                <a:schemeClr val="dk1"/>
              </a:solidFill>
              <a:effectLst/>
              <a:latin typeface="+mn-lt"/>
              <a:ea typeface="+mn-ea"/>
              <a:cs typeface="+mn-cs"/>
            </a:rPr>
            <a:t>Please make sure you review the forecasts with each claim submission as they will inform what the GLA reports to DLUHC for the projected output and outcome delivery.</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actual and forecast figures you provide should total your contract output and outcome targets (set out in the grant funding agreement (GFA)).</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Column A will flag as red if there is an error. Please contact your GM if a red flag is displayed but the data are correct.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2:</a:t>
          </a:r>
        </a:p>
        <a:p>
          <a:r>
            <a:rPr lang="en-GB" sz="1200">
              <a:solidFill>
                <a:schemeClr val="dk1"/>
              </a:solidFill>
              <a:effectLst/>
              <a:latin typeface="+mn-lt"/>
              <a:ea typeface="+mn-ea"/>
              <a:cs typeface="+mn-cs"/>
            </a:rPr>
            <a:t>This is the contracted profile as per the GFA or any subsequent agreed change request. This is locked and the data is provided by the GLA.</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3:</a:t>
          </a:r>
        </a:p>
        <a:p>
          <a:r>
            <a:rPr lang="en-GB" sz="1200">
              <a:solidFill>
                <a:schemeClr val="dk1"/>
              </a:solidFill>
              <a:effectLst/>
              <a:latin typeface="+mn-lt"/>
              <a:ea typeface="+mn-ea"/>
              <a:cs typeface="+mn-cs"/>
            </a:rPr>
            <a:t>This table provides the cumulative actuals per output and outcome throughout the lifetime of the project on a quarterly basis. This table is for reference only and should not be edited.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4:</a:t>
          </a:r>
        </a:p>
        <a:p>
          <a:r>
            <a:rPr lang="en-GB" sz="1200">
              <a:solidFill>
                <a:schemeClr val="dk1"/>
              </a:solidFill>
              <a:effectLst/>
              <a:latin typeface="+mn-lt"/>
              <a:ea typeface="+mn-ea"/>
              <a:cs typeface="+mn-cs"/>
            </a:rPr>
            <a:t>This table provides the cumulative contracted per output and outcome throughout the lifetime of the project on a quarterly basis. This table is for reference only and should not be edited.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Section 5 &amp; 6: </a:t>
          </a:r>
        </a:p>
        <a:p>
          <a:r>
            <a:rPr lang="en-GB" sz="1200">
              <a:solidFill>
                <a:schemeClr val="dk1"/>
              </a:solidFill>
              <a:effectLst/>
              <a:latin typeface="+mn-lt"/>
              <a:ea typeface="+mn-ea"/>
              <a:cs typeface="+mn-cs"/>
            </a:rPr>
            <a:t>This details in variance between cumulative actuals (Section 3) and contracted (Section 4) as both amount and percentage. This data can be used to support narrative with the Project Progress Report (Tab 6)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6 – Project Progress reports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Project progress reports must be completed in full, even for claims with no expenditure and/or outputs/outcomes.</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narrative provided with in this tab should support the data within the claim form, including any slippage or overachievement from contracted expenditure or output/outcome profiles.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Ensure all questions are responded to, including giving the amount of Subsidy that has been distributed within this claim period (if applicable). </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7 – Match Funding Register (cumulative data)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Where match funding applies, please complete and update tab 7 with every claim submission. Guidance is provided in the title of each column heading. All fields must be completed for each listed funder. A red flag will show if the data is incomplete. The status column for each match funder should be reviewed with each claim and updated if the status has changed.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The match figure from each funder should be provided for each financial year.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Cell F39 shows the lifetime total match funding for project.</a:t>
          </a:r>
        </a:p>
        <a:p>
          <a:r>
            <a:rPr lang="en-GB" sz="1200">
              <a:solidFill>
                <a:schemeClr val="dk1"/>
              </a:solidFill>
              <a:effectLst/>
              <a:latin typeface="+mn-lt"/>
              <a:ea typeface="+mn-ea"/>
              <a:cs typeface="+mn-cs"/>
            </a:rPr>
            <a:t>These figures should be cross reference against Tab 3 row 19 (Expenditure forecast) to ensure that the total figures provided are the same.   </a:t>
          </a:r>
        </a:p>
        <a:p>
          <a:r>
            <a:rPr lang="en-GB" sz="1200">
              <a:solidFill>
                <a:schemeClr val="dk1"/>
              </a:solidFill>
              <a:effectLst/>
              <a:latin typeface="+mn-lt"/>
              <a:ea typeface="+mn-ea"/>
              <a:cs typeface="+mn-cs"/>
            </a:rPr>
            <a:t> </a:t>
          </a:r>
        </a:p>
        <a:p>
          <a:r>
            <a:rPr lang="en-GB" sz="1200">
              <a:solidFill>
                <a:schemeClr val="dk1"/>
              </a:solidFill>
              <a:effectLst/>
              <a:latin typeface="+mn-lt"/>
              <a:ea typeface="+mn-ea"/>
              <a:cs typeface="+mn-cs"/>
            </a:rPr>
            <a:t>You do not need to complete this tab if no match funding applies.</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8 - Procurement List (cumulative data)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This is a register of procurement used during lifetime of project. </a:t>
          </a:r>
        </a:p>
        <a:p>
          <a:r>
            <a:rPr lang="en-GB" sz="1200">
              <a:solidFill>
                <a:schemeClr val="dk1"/>
              </a:solidFill>
              <a:effectLst/>
              <a:latin typeface="+mn-lt"/>
              <a:ea typeface="+mn-ea"/>
              <a:cs typeface="+mn-cs"/>
            </a:rPr>
            <a:t>You are required to provide an up-to-date list with each claim submission. </a:t>
          </a:r>
        </a:p>
        <a:p>
          <a:r>
            <a:rPr lang="en-GB" sz="1200">
              <a:solidFill>
                <a:schemeClr val="dk1"/>
              </a:solidFill>
              <a:effectLst/>
              <a:latin typeface="+mn-lt"/>
              <a:ea typeface="+mn-ea"/>
              <a:cs typeface="+mn-cs"/>
            </a:rPr>
            <a:t>Please ensure yellow cells is completed in full where procurement has taken place.</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 9 - Asset tab (cumulative data)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This is a register of assets used during lifetime of project. </a:t>
          </a:r>
        </a:p>
        <a:p>
          <a:r>
            <a:rPr lang="en-GB" sz="1200">
              <a:solidFill>
                <a:schemeClr val="dk1"/>
              </a:solidFill>
              <a:effectLst/>
              <a:latin typeface="+mn-lt"/>
              <a:ea typeface="+mn-ea"/>
              <a:cs typeface="+mn-cs"/>
            </a:rPr>
            <a:t>You are required to provide an up-to-date list with each claim submission. </a:t>
          </a:r>
        </a:p>
        <a:p>
          <a:r>
            <a:rPr lang="en-GB" sz="1200">
              <a:solidFill>
                <a:schemeClr val="dk1"/>
              </a:solidFill>
              <a:effectLst/>
              <a:latin typeface="+mn-lt"/>
              <a:ea typeface="+mn-ea"/>
              <a:cs typeface="+mn-cs"/>
            </a:rPr>
            <a:t>Please ensure yellow cells are completed where an asset should be logged. Ensure you review the latest SLB GR handbook for detail on what assets should be logged.</a:t>
          </a: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Tabs</a:t>
          </a:r>
          <a:r>
            <a:rPr lang="en-GB" sz="1200" b="1" baseline="0">
              <a:solidFill>
                <a:schemeClr val="dk1"/>
              </a:solidFill>
              <a:effectLst/>
              <a:latin typeface="+mn-lt"/>
              <a:ea typeface="+mn-ea"/>
              <a:cs typeface="+mn-cs"/>
            </a:rPr>
            <a:t> 10</a:t>
          </a:r>
          <a:r>
            <a:rPr lang="en-GB" sz="1200" b="1">
              <a:solidFill>
                <a:schemeClr val="dk1"/>
              </a:solidFill>
              <a:effectLst/>
              <a:latin typeface="+mn-lt"/>
              <a:ea typeface="+mn-ea"/>
              <a:cs typeface="+mn-cs"/>
            </a:rPr>
            <a:t> and Tab 11 – GLA Use Only GM Checklist &amp; GLA Use Only GFA </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These tabs are for GLA use only and should not be completed by the GR.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4923403</xdr:colOff>
      <xdr:row>1</xdr:row>
      <xdr:rowOff>182335</xdr:rowOff>
    </xdr:from>
    <xdr:to>
      <xdr:col>6</xdr:col>
      <xdr:colOff>6399778</xdr:colOff>
      <xdr:row>1</xdr:row>
      <xdr:rowOff>702752</xdr:rowOff>
    </xdr:to>
    <xdr:pic>
      <xdr:nvPicPr>
        <xdr:cNvPr id="3" name="Picture 2" descr="Levelling up it logo">
          <a:extLst>
            <a:ext uri="{FF2B5EF4-FFF2-40B4-BE49-F238E27FC236}">
              <a16:creationId xmlns:a16="http://schemas.microsoft.com/office/drawing/2014/main" id="{063AB644-0E4C-4254-916A-B022CB15B74D}"/>
            </a:ext>
            <a:ext uri="{147F2762-F138-4A5C-976F-8EAC2B608ADB}">
              <a16:predDERef xmlns:a16="http://schemas.microsoft.com/office/drawing/2014/main" pred="{8C5C8A52-7D1B-4998-8DAD-5FB4518DD6B2}"/>
            </a:ext>
          </a:extLst>
        </xdr:cNvPr>
        <xdr:cNvPicPr>
          <a:picLocks noChangeAspect="1"/>
        </xdr:cNvPicPr>
      </xdr:nvPicPr>
      <xdr:blipFill>
        <a:blip xmlns:r="http://schemas.openxmlformats.org/officeDocument/2006/relationships" r:embed="rId1"/>
        <a:stretch>
          <a:fillRect/>
        </a:stretch>
      </xdr:blipFill>
      <xdr:spPr>
        <a:xfrm>
          <a:off x="21223059" y="408554"/>
          <a:ext cx="1476375" cy="515655"/>
        </a:xfrm>
        <a:prstGeom prst="rect">
          <a:avLst/>
        </a:prstGeom>
      </xdr:spPr>
    </xdr:pic>
    <xdr:clientData/>
  </xdr:twoCellAnchor>
  <xdr:twoCellAnchor>
    <xdr:from>
      <xdr:col>5</xdr:col>
      <xdr:colOff>628082</xdr:colOff>
      <xdr:row>4</xdr:row>
      <xdr:rowOff>131987</xdr:rowOff>
    </xdr:from>
    <xdr:to>
      <xdr:col>6</xdr:col>
      <xdr:colOff>5028858</xdr:colOff>
      <xdr:row>22</xdr:row>
      <xdr:rowOff>166688</xdr:rowOff>
    </xdr:to>
    <xdr:sp macro="" textlink="">
      <xdr:nvSpPr>
        <xdr:cNvPr id="4" name="TextBox 3">
          <a:extLst>
            <a:ext uri="{FF2B5EF4-FFF2-40B4-BE49-F238E27FC236}">
              <a16:creationId xmlns:a16="http://schemas.microsoft.com/office/drawing/2014/main" id="{84559677-FE6B-043F-68BC-E06EDAF1FC46}"/>
            </a:ext>
          </a:extLst>
        </xdr:cNvPr>
        <xdr:cNvSpPr txBox="1"/>
      </xdr:nvSpPr>
      <xdr:spPr>
        <a:xfrm>
          <a:off x="16141926" y="1655987"/>
          <a:ext cx="5031807" cy="49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complete</a:t>
          </a:r>
          <a:r>
            <a:rPr lang="en-GB" sz="1100" baseline="0"/>
            <a:t> :</a:t>
          </a:r>
        </a:p>
        <a:p>
          <a:r>
            <a:rPr lang="en-GB" sz="1100" baseline="0"/>
            <a:t>Tab 1 - Sign off</a:t>
          </a:r>
        </a:p>
        <a:p>
          <a:r>
            <a:rPr lang="en-GB" sz="1100" baseline="0"/>
            <a:t>Tab 2 - Transaction list</a:t>
          </a:r>
        </a:p>
        <a:p>
          <a:r>
            <a:rPr lang="en-GB" sz="1100" baseline="0"/>
            <a:t>Tab 3 - Expenditure actual &amp; forecast</a:t>
          </a:r>
        </a:p>
        <a:p>
          <a:r>
            <a:rPr lang="en-GB" sz="1100" baseline="0"/>
            <a:t>Tab 4 - Outputs and outcomes list</a:t>
          </a:r>
        </a:p>
        <a:p>
          <a:r>
            <a:rPr lang="en-GB" sz="1100" baseline="0">
              <a:solidFill>
                <a:schemeClr val="dk1"/>
              </a:solidFill>
              <a:effectLst/>
              <a:latin typeface="+mn-lt"/>
              <a:ea typeface="+mn-ea"/>
              <a:cs typeface="+mn-cs"/>
            </a:rPr>
            <a:t>Tab 5 - Outputs and outcomes actuals &amp; forecast</a:t>
          </a:r>
          <a:endParaRPr lang="en-GB">
            <a:effectLst/>
          </a:endParaRPr>
        </a:p>
        <a:p>
          <a:r>
            <a:rPr lang="en-GB" sz="1100" baseline="0">
              <a:solidFill>
                <a:schemeClr val="dk1"/>
              </a:solidFill>
              <a:effectLst/>
              <a:latin typeface="+mn-lt"/>
              <a:ea typeface="+mn-ea"/>
              <a:cs typeface="+mn-cs"/>
            </a:rPr>
            <a:t>Tab 6 - Progress report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Tab 7 - Match funding register</a:t>
          </a:r>
          <a:endParaRPr lang="en-GB">
            <a:effectLst/>
          </a:endParaRPr>
        </a:p>
        <a:p>
          <a:r>
            <a:rPr lang="en-GB" sz="1100" baseline="0"/>
            <a:t>Tab 8 - Procurement list</a:t>
          </a:r>
        </a:p>
        <a:p>
          <a:r>
            <a:rPr lang="en-GB" sz="1100" baseline="0"/>
            <a:t>Tab 9 - Assets</a:t>
          </a:r>
        </a:p>
      </xdr:txBody>
    </xdr:sp>
    <xdr:clientData/>
  </xdr:twoCellAnchor>
  <xdr:twoCellAnchor editAs="oneCell">
    <xdr:from>
      <xdr:col>4</xdr:col>
      <xdr:colOff>1844392</xdr:colOff>
      <xdr:row>1</xdr:row>
      <xdr:rowOff>1193</xdr:rowOff>
    </xdr:from>
    <xdr:to>
      <xdr:col>6</xdr:col>
      <xdr:colOff>607714</xdr:colOff>
      <xdr:row>1</xdr:row>
      <xdr:rowOff>667490</xdr:rowOff>
    </xdr:to>
    <xdr:pic>
      <xdr:nvPicPr>
        <xdr:cNvPr id="5" name="Picture 4">
          <a:extLst>
            <a:ext uri="{FF2B5EF4-FFF2-40B4-BE49-F238E27FC236}">
              <a16:creationId xmlns:a16="http://schemas.microsoft.com/office/drawing/2014/main" id="{C01B530D-9C3F-4B5A-A16A-C1B7C3481FC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95178" y="232514"/>
          <a:ext cx="1180291" cy="666297"/>
        </a:xfrm>
        <a:prstGeom prst="rect">
          <a:avLst/>
        </a:prstGeom>
        <a:noFill/>
        <a:ln>
          <a:noFill/>
        </a:ln>
      </xdr:spPr>
    </xdr:pic>
    <xdr:clientData/>
  </xdr:twoCellAnchor>
  <xdr:twoCellAnchor editAs="oneCell">
    <xdr:from>
      <xdr:col>0</xdr:col>
      <xdr:colOff>559438</xdr:colOff>
      <xdr:row>3</xdr:row>
      <xdr:rowOff>134938</xdr:rowOff>
    </xdr:from>
    <xdr:to>
      <xdr:col>2</xdr:col>
      <xdr:colOff>6663316</xdr:colOff>
      <xdr:row>31</xdr:row>
      <xdr:rowOff>57953</xdr:rowOff>
    </xdr:to>
    <xdr:pic>
      <xdr:nvPicPr>
        <xdr:cNvPr id="9" name="Picture 5" descr="Sample mark">
          <a:extLst>
            <a:ext uri="{FF2B5EF4-FFF2-40B4-BE49-F238E27FC236}">
              <a16:creationId xmlns:a16="http://schemas.microsoft.com/office/drawing/2014/main" id="{D9E31E76-9245-3A02-2288-331FD28B74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9438" y="1436688"/>
          <a:ext cx="8389878" cy="82335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544512</xdr:colOff>
      <xdr:row>1</xdr:row>
      <xdr:rowOff>139394</xdr:rowOff>
    </xdr:from>
    <xdr:to>
      <xdr:col>15</xdr:col>
      <xdr:colOff>714575</xdr:colOff>
      <xdr:row>2</xdr:row>
      <xdr:rowOff>122690</xdr:rowOff>
    </xdr:to>
    <xdr:pic>
      <xdr:nvPicPr>
        <xdr:cNvPr id="2" name="Picture 1" descr="Levelling up it logo">
          <a:extLst>
            <a:ext uri="{FF2B5EF4-FFF2-40B4-BE49-F238E27FC236}">
              <a16:creationId xmlns:a16="http://schemas.microsoft.com/office/drawing/2014/main" id="{0A017CF8-924B-4CBB-802E-65868DF60755}"/>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20054887" y="361644"/>
          <a:ext cx="1514676" cy="808796"/>
        </a:xfrm>
        <a:prstGeom prst="rect">
          <a:avLst/>
        </a:prstGeom>
      </xdr:spPr>
    </xdr:pic>
    <xdr:clientData/>
  </xdr:twoCellAnchor>
  <xdr:twoCellAnchor editAs="oneCell">
    <xdr:from>
      <xdr:col>10</xdr:col>
      <xdr:colOff>449262</xdr:colOff>
      <xdr:row>0</xdr:row>
      <xdr:rowOff>201841</xdr:rowOff>
    </xdr:from>
    <xdr:to>
      <xdr:col>11</xdr:col>
      <xdr:colOff>515564</xdr:colOff>
      <xdr:row>2</xdr:row>
      <xdr:rowOff>102506</xdr:rowOff>
    </xdr:to>
    <xdr:pic>
      <xdr:nvPicPr>
        <xdr:cNvPr id="3" name="Picture 2">
          <a:extLst>
            <a:ext uri="{FF2B5EF4-FFF2-40B4-BE49-F238E27FC236}">
              <a16:creationId xmlns:a16="http://schemas.microsoft.com/office/drawing/2014/main" id="{D5F717D1-4B7A-4B25-8673-9B0175CDCEC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79637" y="201841"/>
          <a:ext cx="1406153" cy="9484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xdr:row>
      <xdr:rowOff>103335</xdr:rowOff>
    </xdr:from>
    <xdr:to>
      <xdr:col>12</xdr:col>
      <xdr:colOff>20158</xdr:colOff>
      <xdr:row>1</xdr:row>
      <xdr:rowOff>744311</xdr:rowOff>
    </xdr:to>
    <xdr:pic>
      <xdr:nvPicPr>
        <xdr:cNvPr id="2" name="Picture 1" descr="Levelling up it logo">
          <a:extLst>
            <a:ext uri="{FF2B5EF4-FFF2-40B4-BE49-F238E27FC236}">
              <a16:creationId xmlns:a16="http://schemas.microsoft.com/office/drawing/2014/main" id="{9754FAE9-B9A5-45FE-95CE-A741D95B05A2}"/>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4328321" y="334656"/>
          <a:ext cx="1190372" cy="636214"/>
        </a:xfrm>
        <a:prstGeom prst="rect">
          <a:avLst/>
        </a:prstGeom>
      </xdr:spPr>
    </xdr:pic>
    <xdr:clientData/>
  </xdr:twoCellAnchor>
  <xdr:twoCellAnchor editAs="oneCell">
    <xdr:from>
      <xdr:col>16</xdr:col>
      <xdr:colOff>476250</xdr:colOff>
      <xdr:row>0</xdr:row>
      <xdr:rowOff>203880</xdr:rowOff>
    </xdr:from>
    <xdr:to>
      <xdr:col>17</xdr:col>
      <xdr:colOff>1074282</xdr:colOff>
      <xdr:row>1</xdr:row>
      <xdr:rowOff>753155</xdr:rowOff>
    </xdr:to>
    <xdr:pic>
      <xdr:nvPicPr>
        <xdr:cNvPr id="3" name="Picture 2">
          <a:extLst>
            <a:ext uri="{FF2B5EF4-FFF2-40B4-BE49-F238E27FC236}">
              <a16:creationId xmlns:a16="http://schemas.microsoft.com/office/drawing/2014/main" id="{95A4DE9C-1ABE-44D7-A023-D28AECE4102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55643" y="203880"/>
          <a:ext cx="1768247" cy="78059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165580</xdr:colOff>
      <xdr:row>1</xdr:row>
      <xdr:rowOff>184299</xdr:rowOff>
    </xdr:from>
    <xdr:to>
      <xdr:col>9</xdr:col>
      <xdr:colOff>124504</xdr:colOff>
      <xdr:row>1</xdr:row>
      <xdr:rowOff>753155</xdr:rowOff>
    </xdr:to>
    <xdr:pic>
      <xdr:nvPicPr>
        <xdr:cNvPr id="2" name="Picture 1" descr="Levelling up it logo">
          <a:extLst>
            <a:ext uri="{FF2B5EF4-FFF2-40B4-BE49-F238E27FC236}">
              <a16:creationId xmlns:a16="http://schemas.microsoft.com/office/drawing/2014/main" id="{51A66079-1457-4BB5-A4B3-A57A4C9F58C7}"/>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3799937" y="388406"/>
          <a:ext cx="1260448" cy="568856"/>
        </a:xfrm>
        <a:prstGeom prst="rect">
          <a:avLst/>
        </a:prstGeom>
      </xdr:spPr>
    </xdr:pic>
    <xdr:clientData/>
  </xdr:twoCellAnchor>
  <xdr:twoCellAnchor editAs="oneCell">
    <xdr:from>
      <xdr:col>4</xdr:col>
      <xdr:colOff>286428</xdr:colOff>
      <xdr:row>1</xdr:row>
      <xdr:rowOff>26986</xdr:rowOff>
    </xdr:from>
    <xdr:to>
      <xdr:col>6</xdr:col>
      <xdr:colOff>285750</xdr:colOff>
      <xdr:row>1</xdr:row>
      <xdr:rowOff>828674</xdr:rowOff>
    </xdr:to>
    <xdr:pic>
      <xdr:nvPicPr>
        <xdr:cNvPr id="3" name="Picture 2">
          <a:extLst>
            <a:ext uri="{FF2B5EF4-FFF2-40B4-BE49-F238E27FC236}">
              <a16:creationId xmlns:a16="http://schemas.microsoft.com/office/drawing/2014/main" id="{0EB4C44E-36BA-4B71-8BA1-D787F944F9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19584" y="229392"/>
          <a:ext cx="1285197" cy="80168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1644676</xdr:colOff>
      <xdr:row>1</xdr:row>
      <xdr:rowOff>25776</xdr:rowOff>
    </xdr:from>
    <xdr:to>
      <xdr:col>5</xdr:col>
      <xdr:colOff>2780620</xdr:colOff>
      <xdr:row>1</xdr:row>
      <xdr:rowOff>704236</xdr:rowOff>
    </xdr:to>
    <xdr:pic>
      <xdr:nvPicPr>
        <xdr:cNvPr id="4" name="Picture 3" descr="Levelling up it logo">
          <a:extLst>
            <a:ext uri="{FF2B5EF4-FFF2-40B4-BE49-F238E27FC236}">
              <a16:creationId xmlns:a16="http://schemas.microsoft.com/office/drawing/2014/main" id="{0E2013BC-06BD-46A4-8DA5-2B46095D2A69}"/>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3686997" y="229883"/>
          <a:ext cx="1135944" cy="678460"/>
        </a:xfrm>
        <a:prstGeom prst="rect">
          <a:avLst/>
        </a:prstGeom>
      </xdr:spPr>
    </xdr:pic>
    <xdr:clientData/>
  </xdr:twoCellAnchor>
  <xdr:twoCellAnchor editAs="oneCell">
    <xdr:from>
      <xdr:col>4</xdr:col>
      <xdr:colOff>1483858</xdr:colOff>
      <xdr:row>0</xdr:row>
      <xdr:rowOff>68037</xdr:rowOff>
    </xdr:from>
    <xdr:to>
      <xdr:col>4</xdr:col>
      <xdr:colOff>2458810</xdr:colOff>
      <xdr:row>1</xdr:row>
      <xdr:rowOff>655016</xdr:rowOff>
    </xdr:to>
    <xdr:pic>
      <xdr:nvPicPr>
        <xdr:cNvPr id="5" name="Picture 4">
          <a:extLst>
            <a:ext uri="{FF2B5EF4-FFF2-40B4-BE49-F238E27FC236}">
              <a16:creationId xmlns:a16="http://schemas.microsoft.com/office/drawing/2014/main" id="{329386A5-8E3D-4897-8890-F4E3DDC965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81001" y="68037"/>
          <a:ext cx="1128713" cy="79108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1649438</xdr:colOff>
      <xdr:row>1</xdr:row>
      <xdr:rowOff>104623</xdr:rowOff>
    </xdr:from>
    <xdr:to>
      <xdr:col>6</xdr:col>
      <xdr:colOff>941917</xdr:colOff>
      <xdr:row>1</xdr:row>
      <xdr:rowOff>763719</xdr:rowOff>
    </xdr:to>
    <xdr:pic>
      <xdr:nvPicPr>
        <xdr:cNvPr id="2" name="Picture 1" descr="Levelling up it logo">
          <a:extLst>
            <a:ext uri="{FF2B5EF4-FFF2-40B4-BE49-F238E27FC236}">
              <a16:creationId xmlns:a16="http://schemas.microsoft.com/office/drawing/2014/main" id="{142011FA-96E5-47B1-953A-2BEA8904CFEB}"/>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2179855" y="316290"/>
          <a:ext cx="954062" cy="654334"/>
        </a:xfrm>
        <a:prstGeom prst="rect">
          <a:avLst/>
        </a:prstGeom>
      </xdr:spPr>
    </xdr:pic>
    <xdr:clientData/>
  </xdr:twoCellAnchor>
  <xdr:twoCellAnchor editAs="oneCell">
    <xdr:from>
      <xdr:col>4</xdr:col>
      <xdr:colOff>783167</xdr:colOff>
      <xdr:row>0</xdr:row>
      <xdr:rowOff>163287</xdr:rowOff>
    </xdr:from>
    <xdr:to>
      <xdr:col>5</xdr:col>
      <xdr:colOff>618597</xdr:colOff>
      <xdr:row>1</xdr:row>
      <xdr:rowOff>751417</xdr:rowOff>
    </xdr:to>
    <xdr:pic>
      <xdr:nvPicPr>
        <xdr:cNvPr id="3" name="Picture 2">
          <a:extLst>
            <a:ext uri="{FF2B5EF4-FFF2-40B4-BE49-F238E27FC236}">
              <a16:creationId xmlns:a16="http://schemas.microsoft.com/office/drawing/2014/main" id="{1FF5A4DA-A9A2-41F4-8144-B50A11A341F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16584" y="163287"/>
          <a:ext cx="1232430" cy="799797"/>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11819</xdr:colOff>
      <xdr:row>1</xdr:row>
      <xdr:rowOff>104623</xdr:rowOff>
    </xdr:from>
    <xdr:to>
      <xdr:col>6</xdr:col>
      <xdr:colOff>1093333</xdr:colOff>
      <xdr:row>1</xdr:row>
      <xdr:rowOff>741093</xdr:rowOff>
    </xdr:to>
    <xdr:pic>
      <xdr:nvPicPr>
        <xdr:cNvPr id="2" name="Picture 1" descr="Levelling up it logo">
          <a:extLst>
            <a:ext uri="{FF2B5EF4-FFF2-40B4-BE49-F238E27FC236}">
              <a16:creationId xmlns:a16="http://schemas.microsoft.com/office/drawing/2014/main" id="{8FA98FAE-FE5E-425A-8C21-16571725DAD3}"/>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4081605" y="308730"/>
          <a:ext cx="1076752" cy="636470"/>
        </a:xfrm>
        <a:prstGeom prst="rect">
          <a:avLst/>
        </a:prstGeom>
      </xdr:spPr>
    </xdr:pic>
    <xdr:clientData/>
  </xdr:twoCellAnchor>
  <xdr:twoCellAnchor editAs="oneCell">
    <xdr:from>
      <xdr:col>4</xdr:col>
      <xdr:colOff>1049942</xdr:colOff>
      <xdr:row>0</xdr:row>
      <xdr:rowOff>163288</xdr:rowOff>
    </xdr:from>
    <xdr:to>
      <xdr:col>4</xdr:col>
      <xdr:colOff>2154692</xdr:colOff>
      <xdr:row>1</xdr:row>
      <xdr:rowOff>695209</xdr:rowOff>
    </xdr:to>
    <xdr:pic>
      <xdr:nvPicPr>
        <xdr:cNvPr id="3" name="Picture 2">
          <a:extLst>
            <a:ext uri="{FF2B5EF4-FFF2-40B4-BE49-F238E27FC236}">
              <a16:creationId xmlns:a16="http://schemas.microsoft.com/office/drawing/2014/main" id="{E90BDC14-79D2-4FA1-AA12-9C206233673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25656" y="163288"/>
          <a:ext cx="1099988" cy="73126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8</xdr:col>
      <xdr:colOff>122718</xdr:colOff>
      <xdr:row>1</xdr:row>
      <xdr:rowOff>248593</xdr:rowOff>
    </xdr:from>
    <xdr:ext cx="1240037" cy="564094"/>
    <xdr:pic>
      <xdr:nvPicPr>
        <xdr:cNvPr id="2" name="Picture 1" descr="Levelling up it logo">
          <a:extLst>
            <a:ext uri="{FF2B5EF4-FFF2-40B4-BE49-F238E27FC236}">
              <a16:creationId xmlns:a16="http://schemas.microsoft.com/office/drawing/2014/main" id="{68582F3E-F4E3-4F41-BC78-FB60A74A21FD}"/>
            </a:ext>
            <a:ext uri="{147F2762-F138-4A5C-976F-8EAC2B608ADB}">
              <a16:predDERef xmlns:a16="http://schemas.microsoft.com/office/drawing/2014/main" pred="{6286D454-A9F3-45D5-9E6B-2852FEACF129}"/>
            </a:ext>
          </a:extLst>
        </xdr:cNvPr>
        <xdr:cNvPicPr>
          <a:picLocks noChangeAspect="1"/>
        </xdr:cNvPicPr>
      </xdr:nvPicPr>
      <xdr:blipFill>
        <a:blip xmlns:r="http://schemas.openxmlformats.org/officeDocument/2006/relationships" r:embed="rId1"/>
        <a:stretch>
          <a:fillRect/>
        </a:stretch>
      </xdr:blipFill>
      <xdr:spPr>
        <a:xfrm>
          <a:off x="15934218" y="450999"/>
          <a:ext cx="1240037" cy="564094"/>
        </a:xfrm>
        <a:prstGeom prst="rect">
          <a:avLst/>
        </a:prstGeom>
      </xdr:spPr>
    </xdr:pic>
    <xdr:clientData/>
  </xdr:oneCellAnchor>
  <xdr:oneCellAnchor>
    <xdr:from>
      <xdr:col>4</xdr:col>
      <xdr:colOff>588847</xdr:colOff>
      <xdr:row>1</xdr:row>
      <xdr:rowOff>7936</xdr:rowOff>
    </xdr:from>
    <xdr:ext cx="1149465" cy="777877"/>
    <xdr:pic>
      <xdr:nvPicPr>
        <xdr:cNvPr id="3" name="Picture 2">
          <a:extLst>
            <a:ext uri="{FF2B5EF4-FFF2-40B4-BE49-F238E27FC236}">
              <a16:creationId xmlns:a16="http://schemas.microsoft.com/office/drawing/2014/main" id="{02306622-43CE-4621-AEC9-77CAE548094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28597" y="210342"/>
          <a:ext cx="1149465" cy="777877"/>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E2DDB-96C1-4D3D-BB60-A6A2A4BCFDAE}">
  <sheetPr codeName="Sheet1">
    <pageSetUpPr fitToPage="1"/>
  </sheetPr>
  <dimension ref="A1:DR375"/>
  <sheetViews>
    <sheetView topLeftCell="A52" zoomScale="90" zoomScaleNormal="90" workbookViewId="0">
      <selection activeCell="B96" sqref="B96"/>
    </sheetView>
  </sheetViews>
  <sheetFormatPr defaultColWidth="9" defaultRowHeight="14.25" x14ac:dyDescent="0.45"/>
  <cols>
    <col min="1" max="1" width="13.59765625" style="23" customWidth="1"/>
    <col min="2" max="2" width="255.265625" style="23" customWidth="1"/>
    <col min="3" max="27" width="9" style="23"/>
    <col min="28" max="30" width="0" style="23" hidden="1" customWidth="1"/>
    <col min="31" max="16384" width="9" style="23"/>
  </cols>
  <sheetData>
    <row r="1" spans="1:122" ht="22.5" customHeight="1" x14ac:dyDescent="0.45">
      <c r="A1" s="447" t="s">
        <v>0</v>
      </c>
      <c r="B1" s="561" t="s">
        <v>622</v>
      </c>
      <c r="C1" s="447" t="s">
        <v>0</v>
      </c>
      <c r="D1" s="447" t="s">
        <v>0</v>
      </c>
      <c r="E1" s="447" t="s">
        <v>0</v>
      </c>
      <c r="F1" s="447" t="s">
        <v>0</v>
      </c>
      <c r="G1" s="447" t="s">
        <v>0</v>
      </c>
      <c r="H1" s="447" t="s">
        <v>0</v>
      </c>
      <c r="I1" s="1031"/>
      <c r="J1" s="1031"/>
      <c r="K1" s="1031"/>
      <c r="L1" s="1031"/>
      <c r="M1" s="447" t="s">
        <v>0</v>
      </c>
      <c r="N1" s="447" t="s">
        <v>0</v>
      </c>
      <c r="O1" s="447" t="s">
        <v>0</v>
      </c>
      <c r="P1" s="447" t="s">
        <v>0</v>
      </c>
      <c r="Q1" s="447" t="s">
        <v>0</v>
      </c>
      <c r="R1" s="447" t="s">
        <v>0</v>
      </c>
      <c r="S1" s="447" t="s">
        <v>0</v>
      </c>
      <c r="T1" s="448"/>
      <c r="U1" s="448"/>
      <c r="V1" s="447" t="s">
        <v>0</v>
      </c>
      <c r="W1" s="447" t="s">
        <v>0</v>
      </c>
      <c r="X1" s="447" t="s">
        <v>0</v>
      </c>
      <c r="Y1" s="447" t="s">
        <v>0</v>
      </c>
      <c r="Z1" s="447" t="s">
        <v>0</v>
      </c>
      <c r="AA1" s="447" t="s">
        <v>0</v>
      </c>
      <c r="AB1" s="447" t="s">
        <v>0</v>
      </c>
      <c r="AC1" s="447" t="s">
        <v>0</v>
      </c>
      <c r="AD1" s="447" t="s">
        <v>0</v>
      </c>
      <c r="AE1" s="447" t="s">
        <v>0</v>
      </c>
      <c r="AF1" s="447" t="s">
        <v>0</v>
      </c>
      <c r="AG1" s="447" t="s">
        <v>0</v>
      </c>
      <c r="AH1" s="447" t="s">
        <v>0</v>
      </c>
      <c r="AI1" s="447" t="s">
        <v>0</v>
      </c>
      <c r="AJ1" s="447" t="s">
        <v>0</v>
      </c>
      <c r="AK1" s="447" t="s">
        <v>0</v>
      </c>
      <c r="AL1" s="447" t="s">
        <v>0</v>
      </c>
      <c r="AM1" s="447" t="s">
        <v>0</v>
      </c>
      <c r="AN1" s="447" t="s">
        <v>0</v>
      </c>
      <c r="AO1" s="447" t="s">
        <v>0</v>
      </c>
      <c r="AP1" s="447" t="s">
        <v>0</v>
      </c>
      <c r="AQ1" s="447" t="s">
        <v>0</v>
      </c>
      <c r="AR1" s="447" t="s">
        <v>0</v>
      </c>
      <c r="AS1" s="447" t="s">
        <v>0</v>
      </c>
      <c r="AT1" s="447" t="s">
        <v>0</v>
      </c>
      <c r="AU1" s="447" t="s">
        <v>0</v>
      </c>
      <c r="AV1" s="447" t="s">
        <v>0</v>
      </c>
      <c r="AW1" s="447" t="s">
        <v>0</v>
      </c>
      <c r="AX1" s="447" t="s">
        <v>0</v>
      </c>
      <c r="AY1" s="447" t="s">
        <v>0</v>
      </c>
      <c r="AZ1" s="447" t="s">
        <v>0</v>
      </c>
      <c r="BA1" s="447" t="s">
        <v>0</v>
      </c>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row>
    <row r="2" spans="1:122" x14ac:dyDescent="0.4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row>
    <row r="3" spans="1:122" x14ac:dyDescent="0.45">
      <c r="A3" s="448"/>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48"/>
      <c r="DR3" s="448"/>
    </row>
    <row r="4" spans="1:122" x14ac:dyDescent="0.45">
      <c r="A4" s="448"/>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48"/>
      <c r="CT4" s="448"/>
      <c r="CU4" s="448"/>
      <c r="CV4" s="448"/>
      <c r="CW4" s="448"/>
      <c r="CX4" s="448"/>
      <c r="CY4" s="448"/>
      <c r="CZ4" s="448"/>
      <c r="DA4" s="448"/>
      <c r="DB4" s="448"/>
      <c r="DC4" s="448"/>
      <c r="DD4" s="448"/>
      <c r="DE4" s="448"/>
      <c r="DF4" s="448"/>
      <c r="DG4" s="448"/>
      <c r="DH4" s="448"/>
      <c r="DI4" s="448"/>
      <c r="DJ4" s="448"/>
      <c r="DK4" s="448"/>
      <c r="DL4" s="448"/>
      <c r="DM4" s="448"/>
      <c r="DN4" s="448"/>
      <c r="DO4" s="448"/>
      <c r="DP4" s="448"/>
      <c r="DQ4" s="448"/>
      <c r="DR4" s="448"/>
    </row>
    <row r="5" spans="1:122" x14ac:dyDescent="0.45">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448"/>
      <c r="AZ5" s="448"/>
      <c r="BA5" s="448"/>
      <c r="BB5" s="448"/>
      <c r="BC5" s="448"/>
      <c r="BD5" s="448"/>
      <c r="BE5" s="448"/>
      <c r="BF5" s="448"/>
      <c r="BG5" s="448"/>
      <c r="BH5" s="448"/>
      <c r="BI5" s="448"/>
      <c r="BJ5" s="448"/>
      <c r="BK5" s="448"/>
      <c r="BL5" s="448"/>
      <c r="BM5" s="448"/>
      <c r="BN5" s="448"/>
      <c r="BO5" s="448"/>
      <c r="BP5" s="448"/>
      <c r="BQ5" s="448"/>
      <c r="BR5" s="448"/>
      <c r="BS5" s="448"/>
      <c r="BT5" s="448"/>
      <c r="BU5" s="448"/>
      <c r="BV5" s="448"/>
      <c r="BW5" s="448"/>
      <c r="BX5" s="448"/>
      <c r="BY5" s="448"/>
      <c r="BZ5" s="448"/>
      <c r="CA5" s="448"/>
      <c r="CB5" s="448"/>
      <c r="CC5" s="448"/>
      <c r="CD5" s="448"/>
      <c r="CE5" s="448"/>
      <c r="CF5" s="448"/>
      <c r="CG5" s="448"/>
      <c r="CH5" s="448"/>
      <c r="CI5" s="448"/>
      <c r="CJ5" s="448"/>
      <c r="CK5" s="448"/>
      <c r="CL5" s="448"/>
      <c r="CM5" s="448"/>
      <c r="CN5" s="448"/>
      <c r="CO5" s="448"/>
      <c r="CP5" s="448"/>
      <c r="CQ5" s="448"/>
      <c r="CR5" s="448"/>
      <c r="CS5" s="448"/>
      <c r="CT5" s="448"/>
      <c r="CU5" s="448"/>
      <c r="CV5" s="448"/>
      <c r="CW5" s="448"/>
      <c r="CX5" s="448"/>
      <c r="CY5" s="448"/>
      <c r="CZ5" s="448"/>
      <c r="DA5" s="448"/>
      <c r="DB5" s="448"/>
      <c r="DC5" s="448"/>
      <c r="DD5" s="448"/>
      <c r="DE5" s="448"/>
      <c r="DF5" s="448"/>
      <c r="DG5" s="448"/>
      <c r="DH5" s="448"/>
      <c r="DI5" s="448"/>
      <c r="DJ5" s="448"/>
      <c r="DK5" s="448"/>
      <c r="DL5" s="448"/>
      <c r="DM5" s="448"/>
      <c r="DN5" s="448"/>
      <c r="DO5" s="448"/>
      <c r="DP5" s="448"/>
      <c r="DQ5" s="448"/>
      <c r="DR5" s="448"/>
    </row>
    <row r="6" spans="1:122" x14ac:dyDescent="0.45">
      <c r="A6" s="448"/>
      <c r="B6" s="448"/>
      <c r="C6" s="448"/>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448"/>
      <c r="AV6" s="448"/>
      <c r="AW6" s="448"/>
      <c r="AX6" s="448"/>
      <c r="AY6" s="448"/>
      <c r="AZ6" s="448"/>
      <c r="BA6" s="448"/>
      <c r="BB6" s="448"/>
      <c r="BC6" s="448"/>
      <c r="BD6" s="448"/>
      <c r="BE6" s="448"/>
      <c r="BF6" s="448"/>
      <c r="BG6" s="448"/>
      <c r="BH6" s="448"/>
      <c r="BI6" s="448"/>
      <c r="BJ6" s="448"/>
      <c r="BK6" s="448"/>
      <c r="BL6" s="448"/>
      <c r="BM6" s="448"/>
      <c r="BN6" s="448"/>
      <c r="BO6" s="448"/>
      <c r="BP6" s="448"/>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448"/>
      <c r="CO6" s="448"/>
      <c r="CP6" s="448"/>
      <c r="CQ6" s="448"/>
      <c r="CR6" s="448"/>
      <c r="CS6" s="448"/>
      <c r="CT6" s="448"/>
      <c r="CU6" s="448"/>
      <c r="CV6" s="448"/>
      <c r="CW6" s="448"/>
      <c r="CX6" s="448"/>
      <c r="CY6" s="448"/>
      <c r="CZ6" s="448"/>
      <c r="DA6" s="448"/>
      <c r="DB6" s="448"/>
      <c r="DC6" s="448"/>
      <c r="DD6" s="448"/>
      <c r="DE6" s="448"/>
      <c r="DF6" s="448"/>
      <c r="DG6" s="448"/>
      <c r="DH6" s="448"/>
      <c r="DI6" s="448"/>
      <c r="DJ6" s="448"/>
      <c r="DK6" s="448"/>
      <c r="DL6" s="448"/>
      <c r="DM6" s="448"/>
      <c r="DN6" s="448"/>
      <c r="DO6" s="448"/>
      <c r="DP6" s="448"/>
      <c r="DQ6" s="448"/>
      <c r="DR6" s="448"/>
    </row>
    <row r="7" spans="1:122" x14ac:dyDescent="0.45">
      <c r="A7" s="448"/>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8"/>
      <c r="BR7" s="448"/>
      <c r="BS7" s="448"/>
      <c r="BT7" s="448"/>
      <c r="BU7" s="448"/>
      <c r="BV7" s="448"/>
      <c r="BW7" s="448"/>
      <c r="BX7" s="448"/>
      <c r="BY7" s="448"/>
      <c r="BZ7" s="448"/>
      <c r="CA7" s="448"/>
      <c r="CB7" s="448"/>
      <c r="CC7" s="448"/>
      <c r="CD7" s="448"/>
      <c r="CE7" s="448"/>
      <c r="CF7" s="448"/>
      <c r="CG7" s="448"/>
      <c r="CH7" s="448"/>
      <c r="CI7" s="448"/>
      <c r="CJ7" s="448"/>
      <c r="CK7" s="448"/>
      <c r="CL7" s="448"/>
      <c r="CM7" s="448"/>
      <c r="CN7" s="448"/>
      <c r="CO7" s="448"/>
      <c r="CP7" s="448"/>
      <c r="CQ7" s="448"/>
      <c r="CR7" s="448"/>
      <c r="CS7" s="448"/>
      <c r="CT7" s="448"/>
      <c r="CU7" s="448"/>
      <c r="CV7" s="448"/>
      <c r="CW7" s="448"/>
      <c r="CX7" s="448"/>
      <c r="CY7" s="448"/>
      <c r="CZ7" s="448"/>
      <c r="DA7" s="448"/>
      <c r="DB7" s="448"/>
      <c r="DC7" s="448"/>
      <c r="DD7" s="448"/>
      <c r="DE7" s="448"/>
      <c r="DF7" s="448"/>
      <c r="DG7" s="448"/>
      <c r="DH7" s="448"/>
      <c r="DI7" s="448"/>
      <c r="DJ7" s="448"/>
      <c r="DK7" s="448"/>
      <c r="DL7" s="448"/>
      <c r="DM7" s="448"/>
      <c r="DN7" s="448"/>
      <c r="DO7" s="448"/>
      <c r="DP7" s="448"/>
      <c r="DQ7" s="448"/>
      <c r="DR7" s="448"/>
    </row>
    <row r="8" spans="1:122" x14ac:dyDescent="0.45">
      <c r="A8" s="448"/>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c r="BD8" s="448"/>
      <c r="BE8" s="448"/>
      <c r="BF8" s="448"/>
      <c r="BG8" s="448"/>
      <c r="BH8" s="448"/>
      <c r="BI8" s="448"/>
      <c r="BJ8" s="448"/>
      <c r="BK8" s="448"/>
      <c r="BL8" s="448"/>
      <c r="BM8" s="448"/>
      <c r="BN8" s="448"/>
      <c r="BO8" s="448"/>
      <c r="BP8" s="448"/>
      <c r="BQ8" s="448"/>
      <c r="BR8" s="448"/>
      <c r="BS8" s="448"/>
      <c r="BT8" s="448"/>
      <c r="BU8" s="448"/>
      <c r="BV8" s="448"/>
      <c r="BW8" s="448"/>
      <c r="BX8" s="448"/>
      <c r="BY8" s="448"/>
      <c r="BZ8" s="448"/>
      <c r="CA8" s="448"/>
      <c r="CB8" s="448"/>
      <c r="CC8" s="448"/>
      <c r="CD8" s="448"/>
      <c r="CE8" s="448"/>
      <c r="CF8" s="448"/>
      <c r="CG8" s="448"/>
      <c r="CH8" s="448"/>
      <c r="CI8" s="448"/>
      <c r="CJ8" s="448"/>
      <c r="CK8" s="448"/>
      <c r="CL8" s="448"/>
      <c r="CM8" s="448"/>
      <c r="CN8" s="448"/>
      <c r="CO8" s="448"/>
      <c r="CP8" s="448"/>
      <c r="CQ8" s="448"/>
      <c r="CR8" s="448"/>
      <c r="CS8" s="448"/>
      <c r="CT8" s="448"/>
      <c r="CU8" s="448"/>
      <c r="CV8" s="448"/>
      <c r="CW8" s="448"/>
      <c r="CX8" s="448"/>
      <c r="CY8" s="448"/>
      <c r="CZ8" s="448"/>
      <c r="DA8" s="448"/>
      <c r="DB8" s="448"/>
      <c r="DC8" s="448"/>
      <c r="DD8" s="448"/>
      <c r="DE8" s="448"/>
      <c r="DF8" s="448"/>
      <c r="DG8" s="448"/>
      <c r="DH8" s="448"/>
      <c r="DI8" s="448"/>
      <c r="DJ8" s="448"/>
      <c r="DK8" s="448"/>
      <c r="DL8" s="448"/>
      <c r="DM8" s="448"/>
      <c r="DN8" s="448"/>
      <c r="DO8" s="448"/>
      <c r="DP8" s="448"/>
      <c r="DQ8" s="448"/>
      <c r="DR8" s="448"/>
    </row>
    <row r="9" spans="1:122" x14ac:dyDescent="0.45">
      <c r="A9" s="448"/>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8"/>
      <c r="CF9" s="448"/>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row>
    <row r="10" spans="1:122" x14ac:dyDescent="0.45">
      <c r="A10" s="448"/>
      <c r="B10" s="448"/>
      <c r="C10" s="448"/>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row>
    <row r="11" spans="1:122" x14ac:dyDescent="0.45">
      <c r="A11" s="448"/>
      <c r="B11" s="448"/>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c r="BM11" s="448"/>
      <c r="BN11" s="448"/>
      <c r="BO11" s="448"/>
      <c r="BP11" s="448"/>
      <c r="BQ11" s="448"/>
      <c r="BR11" s="448"/>
      <c r="BS11" s="448"/>
      <c r="BT11" s="448"/>
      <c r="BU11" s="448"/>
      <c r="BV11" s="448"/>
      <c r="BW11" s="448"/>
      <c r="BX11" s="448"/>
      <c r="BY11" s="448"/>
      <c r="BZ11" s="448"/>
      <c r="CA11" s="448"/>
      <c r="CB11" s="448"/>
      <c r="CC11" s="448"/>
      <c r="CD11" s="448"/>
      <c r="CE11" s="448"/>
      <c r="CF11" s="448"/>
      <c r="CG11" s="448"/>
      <c r="CH11" s="448"/>
      <c r="CI11" s="448"/>
      <c r="CJ11" s="448"/>
      <c r="CK11" s="448"/>
      <c r="CL11" s="448"/>
      <c r="CM11" s="448"/>
      <c r="CN11" s="448"/>
      <c r="CO11" s="448"/>
      <c r="CP11" s="448"/>
      <c r="CQ11" s="448"/>
      <c r="CR11" s="448"/>
      <c r="CS11" s="448"/>
      <c r="CT11" s="448"/>
      <c r="CU11" s="448"/>
      <c r="CV11" s="448"/>
      <c r="CW11" s="448"/>
      <c r="CX11" s="448"/>
      <c r="CY11" s="448"/>
      <c r="CZ11" s="448"/>
      <c r="DA11" s="448"/>
      <c r="DB11" s="448"/>
      <c r="DC11" s="448"/>
      <c r="DD11" s="448"/>
      <c r="DE11" s="448"/>
      <c r="DF11" s="448"/>
      <c r="DG11" s="448"/>
      <c r="DH11" s="448"/>
      <c r="DI11" s="448"/>
      <c r="DJ11" s="448"/>
      <c r="DK11" s="448"/>
      <c r="DL11" s="448"/>
      <c r="DM11" s="448"/>
      <c r="DN11" s="448"/>
      <c r="DO11" s="448"/>
      <c r="DP11" s="448"/>
      <c r="DQ11" s="448"/>
      <c r="DR11" s="448"/>
    </row>
    <row r="12" spans="1:122" x14ac:dyDescent="0.45">
      <c r="A12" s="448"/>
      <c r="B12" s="448"/>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c r="BM12" s="448"/>
      <c r="BN12" s="448"/>
      <c r="BO12" s="448"/>
      <c r="BP12" s="448"/>
      <c r="BQ12" s="448"/>
      <c r="BR12" s="448"/>
      <c r="BS12" s="448"/>
      <c r="BT12" s="448"/>
      <c r="BU12" s="448"/>
      <c r="BV12" s="448"/>
      <c r="BW12" s="448"/>
      <c r="BX12" s="448"/>
      <c r="BY12" s="448"/>
      <c r="BZ12" s="448"/>
      <c r="CA12" s="448"/>
      <c r="CB12" s="448"/>
      <c r="CC12" s="448"/>
      <c r="CD12" s="448"/>
      <c r="CE12" s="448"/>
      <c r="CF12" s="448"/>
      <c r="CG12" s="448"/>
      <c r="CH12" s="448"/>
      <c r="CI12" s="448"/>
      <c r="CJ12" s="448"/>
      <c r="CK12" s="448"/>
      <c r="CL12" s="448"/>
      <c r="CM12" s="448"/>
      <c r="CN12" s="448"/>
      <c r="CO12" s="448"/>
      <c r="CP12" s="448"/>
      <c r="CQ12" s="448"/>
      <c r="CR12" s="448"/>
      <c r="CS12" s="448"/>
      <c r="CT12" s="448"/>
      <c r="CU12" s="448"/>
      <c r="CV12" s="448"/>
      <c r="CW12" s="448"/>
      <c r="CX12" s="448"/>
      <c r="CY12" s="448"/>
      <c r="CZ12" s="448"/>
      <c r="DA12" s="448"/>
      <c r="DB12" s="448"/>
      <c r="DC12" s="448"/>
      <c r="DD12" s="448"/>
      <c r="DE12" s="448"/>
      <c r="DF12" s="448"/>
      <c r="DG12" s="448"/>
      <c r="DH12" s="448"/>
      <c r="DI12" s="448"/>
      <c r="DJ12" s="448"/>
      <c r="DK12" s="448"/>
      <c r="DL12" s="448"/>
      <c r="DM12" s="448"/>
      <c r="DN12" s="448"/>
      <c r="DO12" s="448"/>
      <c r="DP12" s="448"/>
      <c r="DQ12" s="448"/>
      <c r="DR12" s="448"/>
    </row>
    <row r="13" spans="1:122" x14ac:dyDescent="0.45">
      <c r="A13" s="448"/>
      <c r="B13" s="448"/>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c r="BM13" s="448"/>
      <c r="BN13" s="448"/>
      <c r="BO13" s="448"/>
      <c r="BP13" s="448"/>
      <c r="BQ13" s="448"/>
      <c r="BR13" s="448"/>
      <c r="BS13" s="448"/>
      <c r="BT13" s="448"/>
      <c r="BU13" s="448"/>
      <c r="BV13" s="448"/>
      <c r="BW13" s="448"/>
      <c r="BX13" s="448"/>
      <c r="BY13" s="448"/>
      <c r="BZ13" s="448"/>
      <c r="CA13" s="448"/>
      <c r="CB13" s="448"/>
      <c r="CC13" s="448"/>
      <c r="CD13" s="448"/>
      <c r="CE13" s="448"/>
      <c r="CF13" s="448"/>
      <c r="CG13" s="448"/>
      <c r="CH13" s="448"/>
      <c r="CI13" s="448"/>
      <c r="CJ13" s="448"/>
      <c r="CK13" s="448"/>
      <c r="CL13" s="448"/>
      <c r="CM13" s="448"/>
      <c r="CN13" s="448"/>
      <c r="CO13" s="448"/>
      <c r="CP13" s="448"/>
      <c r="CQ13" s="448"/>
      <c r="CR13" s="448"/>
      <c r="CS13" s="448"/>
      <c r="CT13" s="448"/>
      <c r="CU13" s="448"/>
      <c r="CV13" s="448"/>
      <c r="CW13" s="448"/>
      <c r="CX13" s="448"/>
      <c r="CY13" s="448"/>
      <c r="CZ13" s="448"/>
      <c r="DA13" s="448"/>
      <c r="DB13" s="448"/>
      <c r="DC13" s="448"/>
      <c r="DD13" s="448"/>
      <c r="DE13" s="448"/>
      <c r="DF13" s="448"/>
      <c r="DG13" s="448"/>
      <c r="DH13" s="448"/>
      <c r="DI13" s="448"/>
      <c r="DJ13" s="448"/>
      <c r="DK13" s="448"/>
      <c r="DL13" s="448"/>
      <c r="DM13" s="448"/>
      <c r="DN13" s="448"/>
      <c r="DO13" s="448"/>
      <c r="DP13" s="448"/>
      <c r="DQ13" s="448"/>
      <c r="DR13" s="448"/>
    </row>
    <row r="14" spans="1:122" x14ac:dyDescent="0.45">
      <c r="A14" s="448"/>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c r="BM14" s="448"/>
      <c r="BN14" s="448"/>
      <c r="BO14" s="448"/>
      <c r="BP14" s="448"/>
      <c r="BQ14" s="448"/>
      <c r="BR14" s="448"/>
      <c r="BS14" s="448"/>
      <c r="BT14" s="448"/>
      <c r="BU14" s="448"/>
      <c r="BV14" s="448"/>
      <c r="BW14" s="448"/>
      <c r="BX14" s="448"/>
      <c r="BY14" s="448"/>
      <c r="BZ14" s="448"/>
      <c r="CA14" s="448"/>
      <c r="CB14" s="448"/>
      <c r="CC14" s="448"/>
      <c r="CD14" s="448"/>
      <c r="CE14" s="448"/>
      <c r="CF14" s="448"/>
      <c r="CG14" s="448"/>
      <c r="CH14" s="448"/>
      <c r="CI14" s="448"/>
      <c r="CJ14" s="448"/>
      <c r="CK14" s="448"/>
      <c r="CL14" s="448"/>
      <c r="CM14" s="448"/>
      <c r="CN14" s="448"/>
      <c r="CO14" s="448"/>
      <c r="CP14" s="448"/>
      <c r="CQ14" s="448"/>
      <c r="CR14" s="448"/>
      <c r="CS14" s="448"/>
      <c r="CT14" s="448"/>
      <c r="CU14" s="448"/>
      <c r="CV14" s="448"/>
      <c r="CW14" s="448"/>
      <c r="CX14" s="448"/>
      <c r="CY14" s="448"/>
      <c r="CZ14" s="448"/>
      <c r="DA14" s="448"/>
      <c r="DB14" s="448"/>
      <c r="DC14" s="448"/>
      <c r="DD14" s="448"/>
      <c r="DE14" s="448"/>
      <c r="DF14" s="448"/>
      <c r="DG14" s="448"/>
      <c r="DH14" s="448"/>
      <c r="DI14" s="448"/>
      <c r="DJ14" s="448"/>
      <c r="DK14" s="448"/>
      <c r="DL14" s="448"/>
      <c r="DM14" s="448"/>
      <c r="DN14" s="448"/>
      <c r="DO14" s="448"/>
      <c r="DP14" s="448"/>
      <c r="DQ14" s="448"/>
      <c r="DR14" s="448"/>
    </row>
    <row r="15" spans="1:122" x14ac:dyDescent="0.45">
      <c r="A15" s="448"/>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c r="BM15" s="448"/>
      <c r="BN15" s="448"/>
      <c r="BO15" s="448"/>
      <c r="BP15" s="448"/>
      <c r="BQ15" s="448"/>
      <c r="BR15" s="448"/>
      <c r="BS15" s="448"/>
      <c r="BT15" s="448"/>
      <c r="BU15" s="448"/>
      <c r="BV15" s="448"/>
      <c r="BW15" s="448"/>
      <c r="BX15" s="448"/>
      <c r="BY15" s="448"/>
      <c r="BZ15" s="448"/>
      <c r="CA15" s="448"/>
      <c r="CB15" s="448"/>
      <c r="CC15" s="448"/>
      <c r="CD15" s="448"/>
      <c r="CE15" s="448"/>
      <c r="CF15" s="448"/>
      <c r="CG15" s="448"/>
      <c r="CH15" s="448"/>
      <c r="CI15" s="448"/>
      <c r="CJ15" s="448"/>
      <c r="CK15" s="448"/>
      <c r="CL15" s="448"/>
      <c r="CM15" s="448"/>
      <c r="CN15" s="448"/>
      <c r="CO15" s="448"/>
      <c r="CP15" s="448"/>
      <c r="CQ15" s="448"/>
      <c r="CR15" s="448"/>
      <c r="CS15" s="448"/>
      <c r="CT15" s="448"/>
      <c r="CU15" s="448"/>
      <c r="CV15" s="448"/>
      <c r="CW15" s="448"/>
      <c r="CX15" s="448"/>
      <c r="CY15" s="448"/>
      <c r="CZ15" s="448"/>
      <c r="DA15" s="448"/>
      <c r="DB15" s="448"/>
      <c r="DC15" s="448"/>
      <c r="DD15" s="448"/>
      <c r="DE15" s="448"/>
      <c r="DF15" s="448"/>
      <c r="DG15" s="448"/>
      <c r="DH15" s="448"/>
      <c r="DI15" s="448"/>
      <c r="DJ15" s="448"/>
      <c r="DK15" s="448"/>
      <c r="DL15" s="448"/>
      <c r="DM15" s="448"/>
      <c r="DN15" s="448"/>
      <c r="DO15" s="448"/>
      <c r="DP15" s="448"/>
      <c r="DQ15" s="448"/>
      <c r="DR15" s="448"/>
    </row>
    <row r="16" spans="1:122" x14ac:dyDescent="0.45">
      <c r="A16" s="448"/>
      <c r="B16" s="448"/>
      <c r="C16" s="448"/>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8"/>
      <c r="BR16" s="448"/>
      <c r="BS16" s="448"/>
      <c r="BT16" s="448"/>
      <c r="BU16" s="448"/>
      <c r="BV16" s="448"/>
      <c r="BW16" s="448"/>
      <c r="BX16" s="448"/>
      <c r="BY16" s="448"/>
      <c r="BZ16" s="448"/>
      <c r="CA16" s="448"/>
      <c r="CB16" s="448"/>
      <c r="CC16" s="448"/>
      <c r="CD16" s="448"/>
      <c r="CE16" s="448"/>
      <c r="CF16" s="448"/>
      <c r="CG16" s="448"/>
      <c r="CH16" s="448"/>
      <c r="CI16" s="448"/>
      <c r="CJ16" s="448"/>
      <c r="CK16" s="448"/>
      <c r="CL16" s="448"/>
      <c r="CM16" s="448"/>
      <c r="CN16" s="448"/>
      <c r="CO16" s="448"/>
      <c r="CP16" s="448"/>
      <c r="CQ16" s="448"/>
      <c r="CR16" s="448"/>
      <c r="CS16" s="448"/>
      <c r="CT16" s="448"/>
      <c r="CU16" s="448"/>
      <c r="CV16" s="448"/>
      <c r="CW16" s="448"/>
      <c r="CX16" s="448"/>
      <c r="CY16" s="448"/>
      <c r="CZ16" s="448"/>
      <c r="DA16" s="448"/>
      <c r="DB16" s="448"/>
      <c r="DC16" s="448"/>
      <c r="DD16" s="448"/>
      <c r="DE16" s="448"/>
      <c r="DF16" s="448"/>
      <c r="DG16" s="448"/>
      <c r="DH16" s="448"/>
      <c r="DI16" s="448"/>
      <c r="DJ16" s="448"/>
      <c r="DK16" s="448"/>
      <c r="DL16" s="448"/>
      <c r="DM16" s="448"/>
      <c r="DN16" s="448"/>
      <c r="DO16" s="448"/>
      <c r="DP16" s="448"/>
      <c r="DQ16" s="448"/>
      <c r="DR16" s="448"/>
    </row>
    <row r="17" spans="1:122" x14ac:dyDescent="0.45">
      <c r="A17" s="448"/>
      <c r="B17" s="448"/>
      <c r="C17" s="448"/>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448"/>
      <c r="BW17" s="448"/>
      <c r="BX17" s="448"/>
      <c r="BY17" s="448"/>
      <c r="BZ17" s="448"/>
      <c r="CA17" s="448"/>
      <c r="CB17" s="448"/>
      <c r="CC17" s="448"/>
      <c r="CD17" s="448"/>
      <c r="CE17" s="448"/>
      <c r="CF17" s="448"/>
      <c r="CG17" s="448"/>
      <c r="CH17" s="448"/>
      <c r="CI17" s="448"/>
      <c r="CJ17" s="448"/>
      <c r="CK17" s="448"/>
      <c r="CL17" s="448"/>
      <c r="CM17" s="448"/>
      <c r="CN17" s="448"/>
      <c r="CO17" s="448"/>
      <c r="CP17" s="448"/>
      <c r="CQ17" s="448"/>
      <c r="CR17" s="448"/>
      <c r="CS17" s="448"/>
      <c r="CT17" s="448"/>
      <c r="CU17" s="448"/>
      <c r="CV17" s="448"/>
      <c r="CW17" s="448"/>
      <c r="CX17" s="448"/>
      <c r="CY17" s="448"/>
      <c r="CZ17" s="448"/>
      <c r="DA17" s="448"/>
      <c r="DB17" s="448"/>
      <c r="DC17" s="448"/>
      <c r="DD17" s="448"/>
      <c r="DE17" s="448"/>
      <c r="DF17" s="448"/>
      <c r="DG17" s="448"/>
      <c r="DH17" s="448"/>
      <c r="DI17" s="448"/>
      <c r="DJ17" s="448"/>
      <c r="DK17" s="448"/>
      <c r="DL17" s="448"/>
      <c r="DM17" s="448"/>
      <c r="DN17" s="448"/>
      <c r="DO17" s="448"/>
      <c r="DP17" s="448"/>
      <c r="DQ17" s="448"/>
      <c r="DR17" s="448"/>
    </row>
    <row r="18" spans="1:122" x14ac:dyDescent="0.45">
      <c r="A18" s="448"/>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448"/>
      <c r="CG18" s="448"/>
      <c r="CH18" s="448"/>
      <c r="CI18" s="448"/>
      <c r="CJ18" s="448"/>
      <c r="CK18" s="448"/>
      <c r="CL18" s="448"/>
      <c r="CM18" s="448"/>
      <c r="CN18" s="448"/>
      <c r="CO18" s="448"/>
      <c r="CP18" s="448"/>
      <c r="CQ18" s="448"/>
      <c r="CR18" s="448"/>
      <c r="CS18" s="448"/>
      <c r="CT18" s="448"/>
      <c r="CU18" s="448"/>
      <c r="CV18" s="448"/>
      <c r="CW18" s="448"/>
      <c r="CX18" s="448"/>
      <c r="CY18" s="448"/>
      <c r="CZ18" s="448"/>
      <c r="DA18" s="448"/>
      <c r="DB18" s="448"/>
      <c r="DC18" s="448"/>
      <c r="DD18" s="448"/>
      <c r="DE18" s="448"/>
      <c r="DF18" s="448"/>
      <c r="DG18" s="448"/>
      <c r="DH18" s="448"/>
      <c r="DI18" s="448"/>
      <c r="DJ18" s="448"/>
      <c r="DK18" s="448"/>
      <c r="DL18" s="448"/>
      <c r="DM18" s="448"/>
      <c r="DN18" s="448"/>
      <c r="DO18" s="448"/>
      <c r="DP18" s="448"/>
      <c r="DQ18" s="448"/>
      <c r="DR18" s="448"/>
    </row>
    <row r="19" spans="1:122" x14ac:dyDescent="0.45">
      <c r="A19" s="448"/>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448"/>
      <c r="BW19" s="448"/>
      <c r="BX19" s="448"/>
      <c r="BY19" s="448"/>
      <c r="BZ19" s="448"/>
      <c r="CA19" s="448"/>
      <c r="CB19" s="448"/>
      <c r="CC19" s="448"/>
      <c r="CD19" s="448"/>
      <c r="CE19" s="448"/>
      <c r="CF19" s="448"/>
      <c r="CG19" s="448"/>
      <c r="CH19" s="448"/>
      <c r="CI19" s="448"/>
      <c r="CJ19" s="448"/>
      <c r="CK19" s="448"/>
      <c r="CL19" s="448"/>
      <c r="CM19" s="448"/>
      <c r="CN19" s="448"/>
      <c r="CO19" s="448"/>
      <c r="CP19" s="448"/>
      <c r="CQ19" s="448"/>
      <c r="CR19" s="448"/>
      <c r="CS19" s="448"/>
      <c r="CT19" s="448"/>
      <c r="CU19" s="448"/>
      <c r="CV19" s="448"/>
      <c r="CW19" s="448"/>
      <c r="CX19" s="448"/>
      <c r="CY19" s="448"/>
      <c r="CZ19" s="448"/>
      <c r="DA19" s="448"/>
      <c r="DB19" s="448"/>
      <c r="DC19" s="448"/>
      <c r="DD19" s="448"/>
      <c r="DE19" s="448"/>
      <c r="DF19" s="448"/>
      <c r="DG19" s="448"/>
      <c r="DH19" s="448"/>
      <c r="DI19" s="448"/>
      <c r="DJ19" s="448"/>
      <c r="DK19" s="448"/>
      <c r="DL19" s="448"/>
      <c r="DM19" s="448"/>
      <c r="DN19" s="448"/>
      <c r="DO19" s="448"/>
      <c r="DP19" s="448"/>
      <c r="DQ19" s="448"/>
      <c r="DR19" s="448"/>
    </row>
    <row r="20" spans="1:122" x14ac:dyDescent="0.45">
      <c r="A20" s="448"/>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448"/>
      <c r="BW20" s="448"/>
      <c r="BX20" s="448"/>
      <c r="BY20" s="448"/>
      <c r="BZ20" s="448"/>
      <c r="CA20" s="448"/>
      <c r="CB20" s="448"/>
      <c r="CC20" s="448"/>
      <c r="CD20" s="448"/>
      <c r="CE20" s="448"/>
      <c r="CF20" s="448"/>
      <c r="CG20" s="448"/>
      <c r="CH20" s="448"/>
      <c r="CI20" s="448"/>
      <c r="CJ20" s="448"/>
      <c r="CK20" s="448"/>
      <c r="CL20" s="448"/>
      <c r="CM20" s="448"/>
      <c r="CN20" s="448"/>
      <c r="CO20" s="448"/>
      <c r="CP20" s="448"/>
      <c r="CQ20" s="448"/>
      <c r="CR20" s="448"/>
      <c r="CS20" s="448"/>
      <c r="CT20" s="448"/>
      <c r="CU20" s="448"/>
      <c r="CV20" s="448"/>
      <c r="CW20" s="448"/>
      <c r="CX20" s="448"/>
      <c r="CY20" s="448"/>
      <c r="CZ20" s="448"/>
      <c r="DA20" s="448"/>
      <c r="DB20" s="448"/>
      <c r="DC20" s="448"/>
      <c r="DD20" s="448"/>
      <c r="DE20" s="448"/>
      <c r="DF20" s="448"/>
      <c r="DG20" s="448"/>
      <c r="DH20" s="448"/>
      <c r="DI20" s="448"/>
      <c r="DJ20" s="448"/>
      <c r="DK20" s="448"/>
      <c r="DL20" s="448"/>
      <c r="DM20" s="448"/>
      <c r="DN20" s="448"/>
      <c r="DO20" s="448"/>
      <c r="DP20" s="448"/>
      <c r="DQ20" s="448"/>
      <c r="DR20" s="448"/>
    </row>
    <row r="21" spans="1:122" x14ac:dyDescent="0.45">
      <c r="A21" s="448"/>
      <c r="B21" s="448"/>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448"/>
      <c r="CG21" s="448"/>
      <c r="CH21" s="448"/>
      <c r="CI21" s="448"/>
      <c r="CJ21" s="448"/>
      <c r="CK21" s="448"/>
      <c r="CL21" s="448"/>
      <c r="CM21" s="448"/>
      <c r="CN21" s="448"/>
      <c r="CO21" s="448"/>
      <c r="CP21" s="448"/>
      <c r="CQ21" s="448"/>
      <c r="CR21" s="448"/>
      <c r="CS21" s="448"/>
      <c r="CT21" s="448"/>
      <c r="CU21" s="448"/>
      <c r="CV21" s="448"/>
      <c r="CW21" s="448"/>
      <c r="CX21" s="448"/>
      <c r="CY21" s="448"/>
      <c r="CZ21" s="448"/>
      <c r="DA21" s="448"/>
      <c r="DB21" s="448"/>
      <c r="DC21" s="448"/>
      <c r="DD21" s="448"/>
      <c r="DE21" s="448"/>
      <c r="DF21" s="448"/>
      <c r="DG21" s="448"/>
      <c r="DH21" s="448"/>
      <c r="DI21" s="448"/>
      <c r="DJ21" s="448"/>
      <c r="DK21" s="448"/>
      <c r="DL21" s="448"/>
      <c r="DM21" s="448"/>
      <c r="DN21" s="448"/>
      <c r="DO21" s="448"/>
      <c r="DP21" s="448"/>
      <c r="DQ21" s="448"/>
      <c r="DR21" s="448"/>
    </row>
    <row r="22" spans="1:122" x14ac:dyDescent="0.45">
      <c r="A22" s="448"/>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448"/>
      <c r="BW22" s="448"/>
      <c r="BX22" s="448"/>
      <c r="BY22" s="448"/>
      <c r="BZ22" s="448"/>
      <c r="CA22" s="448"/>
      <c r="CB22" s="448"/>
      <c r="CC22" s="448"/>
      <c r="CD22" s="448"/>
      <c r="CE22" s="448"/>
      <c r="CF22" s="448"/>
      <c r="CG22" s="448"/>
      <c r="CH22" s="448"/>
      <c r="CI22" s="448"/>
      <c r="CJ22" s="448"/>
      <c r="CK22" s="448"/>
      <c r="CL22" s="448"/>
      <c r="CM22" s="448"/>
      <c r="CN22" s="448"/>
      <c r="CO22" s="448"/>
      <c r="CP22" s="448"/>
      <c r="CQ22" s="448"/>
      <c r="CR22" s="448"/>
      <c r="CS22" s="448"/>
      <c r="CT22" s="448"/>
      <c r="CU22" s="448"/>
      <c r="CV22" s="448"/>
      <c r="CW22" s="448"/>
      <c r="CX22" s="448"/>
      <c r="CY22" s="448"/>
      <c r="CZ22" s="448"/>
      <c r="DA22" s="448"/>
      <c r="DB22" s="448"/>
      <c r="DC22" s="448"/>
      <c r="DD22" s="448"/>
      <c r="DE22" s="448"/>
      <c r="DF22" s="448"/>
      <c r="DG22" s="448"/>
      <c r="DH22" s="448"/>
      <c r="DI22" s="448"/>
      <c r="DJ22" s="448"/>
      <c r="DK22" s="448"/>
      <c r="DL22" s="448"/>
      <c r="DM22" s="448"/>
      <c r="DN22" s="448"/>
      <c r="DO22" s="448"/>
      <c r="DP22" s="448"/>
      <c r="DQ22" s="448"/>
      <c r="DR22" s="448"/>
    </row>
    <row r="23" spans="1:122" x14ac:dyDescent="0.45">
      <c r="A23" s="448"/>
      <c r="B23" s="448"/>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448"/>
      <c r="BT23" s="448"/>
      <c r="BU23" s="448"/>
      <c r="BV23" s="448"/>
      <c r="BW23" s="448"/>
      <c r="BX23" s="448"/>
      <c r="BY23" s="448"/>
      <c r="BZ23" s="448"/>
      <c r="CA23" s="448"/>
      <c r="CB23" s="448"/>
      <c r="CC23" s="448"/>
      <c r="CD23" s="448"/>
      <c r="CE23" s="448"/>
      <c r="CF23" s="448"/>
      <c r="CG23" s="448"/>
      <c r="CH23" s="448"/>
      <c r="CI23" s="448"/>
      <c r="CJ23" s="448"/>
      <c r="CK23" s="448"/>
      <c r="CL23" s="448"/>
      <c r="CM23" s="448"/>
      <c r="CN23" s="448"/>
      <c r="CO23" s="448"/>
      <c r="CP23" s="448"/>
      <c r="CQ23" s="448"/>
      <c r="CR23" s="448"/>
      <c r="CS23" s="448"/>
      <c r="CT23" s="448"/>
      <c r="CU23" s="448"/>
      <c r="CV23" s="448"/>
      <c r="CW23" s="448"/>
      <c r="CX23" s="448"/>
      <c r="CY23" s="448"/>
      <c r="CZ23" s="448"/>
      <c r="DA23" s="448"/>
      <c r="DB23" s="448"/>
      <c r="DC23" s="448"/>
      <c r="DD23" s="448"/>
      <c r="DE23" s="448"/>
      <c r="DF23" s="448"/>
      <c r="DG23" s="448"/>
      <c r="DH23" s="448"/>
      <c r="DI23" s="448"/>
      <c r="DJ23" s="448"/>
      <c r="DK23" s="448"/>
      <c r="DL23" s="448"/>
      <c r="DM23" s="448"/>
      <c r="DN23" s="448"/>
      <c r="DO23" s="448"/>
      <c r="DP23" s="448"/>
      <c r="DQ23" s="448"/>
      <c r="DR23" s="448"/>
    </row>
    <row r="24" spans="1:122" x14ac:dyDescent="0.45">
      <c r="A24" s="448"/>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c r="AT24" s="448"/>
      <c r="AU24" s="448"/>
      <c r="AV24" s="448"/>
      <c r="AW24" s="448"/>
      <c r="AX24" s="448"/>
      <c r="AY24" s="448"/>
      <c r="AZ24" s="448"/>
      <c r="BA24" s="448"/>
      <c r="BB24" s="448"/>
      <c r="BC24" s="448"/>
      <c r="BD24" s="448"/>
      <c r="BE24" s="448"/>
      <c r="BF24" s="448"/>
      <c r="BG24" s="448"/>
      <c r="BH24" s="448"/>
      <c r="BI24" s="448"/>
      <c r="BJ24" s="448"/>
      <c r="BK24" s="448"/>
      <c r="BL24" s="448"/>
      <c r="BM24" s="448"/>
      <c r="BN24" s="448"/>
      <c r="BO24" s="448"/>
      <c r="BP24" s="448"/>
      <c r="BQ24" s="448"/>
      <c r="BR24" s="448"/>
      <c r="BS24" s="448"/>
      <c r="BT24" s="448"/>
      <c r="BU24" s="448"/>
      <c r="BV24" s="448"/>
      <c r="BW24" s="448"/>
      <c r="BX24" s="448"/>
      <c r="BY24" s="448"/>
      <c r="BZ24" s="448"/>
      <c r="CA24" s="448"/>
      <c r="CB24" s="448"/>
      <c r="CC24" s="448"/>
      <c r="CD24" s="448"/>
      <c r="CE24" s="448"/>
      <c r="CF24" s="448"/>
      <c r="CG24" s="448"/>
      <c r="CH24" s="448"/>
      <c r="CI24" s="448"/>
      <c r="CJ24" s="448"/>
      <c r="CK24" s="448"/>
      <c r="CL24" s="448"/>
      <c r="CM24" s="448"/>
      <c r="CN24" s="448"/>
      <c r="CO24" s="448"/>
      <c r="CP24" s="448"/>
      <c r="CQ24" s="448"/>
      <c r="CR24" s="448"/>
      <c r="CS24" s="448"/>
      <c r="CT24" s="448"/>
      <c r="CU24" s="448"/>
      <c r="CV24" s="448"/>
      <c r="CW24" s="448"/>
      <c r="CX24" s="448"/>
      <c r="CY24" s="448"/>
      <c r="CZ24" s="448"/>
      <c r="DA24" s="448"/>
      <c r="DB24" s="448"/>
      <c r="DC24" s="448"/>
      <c r="DD24" s="448"/>
      <c r="DE24" s="448"/>
      <c r="DF24" s="448"/>
      <c r="DG24" s="448"/>
      <c r="DH24" s="448"/>
      <c r="DI24" s="448"/>
      <c r="DJ24" s="448"/>
      <c r="DK24" s="448"/>
      <c r="DL24" s="448"/>
      <c r="DM24" s="448"/>
      <c r="DN24" s="448"/>
      <c r="DO24" s="448"/>
      <c r="DP24" s="448"/>
      <c r="DQ24" s="448"/>
      <c r="DR24" s="448"/>
    </row>
    <row r="25" spans="1:122" x14ac:dyDescent="0.45">
      <c r="A25" s="448"/>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c r="AK25" s="448"/>
      <c r="AL25" s="448"/>
      <c r="AM25" s="448"/>
      <c r="AN25" s="448"/>
      <c r="AO25" s="448"/>
      <c r="AP25" s="448"/>
      <c r="AQ25" s="448"/>
      <c r="AR25" s="448"/>
      <c r="AS25" s="448"/>
      <c r="AT25" s="448"/>
      <c r="AU25" s="448"/>
      <c r="AV25" s="448"/>
      <c r="AW25" s="448"/>
      <c r="AX25" s="448"/>
      <c r="AY25" s="448"/>
      <c r="AZ25" s="448"/>
      <c r="BA25" s="448"/>
      <c r="BB25" s="448"/>
      <c r="BC25" s="448"/>
      <c r="BD25" s="448"/>
      <c r="BE25" s="448"/>
      <c r="BF25" s="448"/>
      <c r="BG25" s="448"/>
      <c r="BH25" s="448"/>
      <c r="BI25" s="448"/>
      <c r="BJ25" s="448"/>
      <c r="BK25" s="448"/>
      <c r="BL25" s="448"/>
      <c r="BM25" s="448"/>
      <c r="BN25" s="448"/>
      <c r="BO25" s="448"/>
      <c r="BP25" s="448"/>
      <c r="BQ25" s="448"/>
      <c r="BR25" s="448"/>
      <c r="BS25" s="448"/>
      <c r="BT25" s="448"/>
      <c r="BU25" s="448"/>
      <c r="BV25" s="448"/>
      <c r="BW25" s="448"/>
      <c r="BX25" s="448"/>
      <c r="BY25" s="448"/>
      <c r="BZ25" s="448"/>
      <c r="CA25" s="448"/>
      <c r="CB25" s="448"/>
      <c r="CC25" s="448"/>
      <c r="CD25" s="448"/>
      <c r="CE25" s="448"/>
      <c r="CF25" s="448"/>
      <c r="CG25" s="448"/>
      <c r="CH25" s="448"/>
      <c r="CI25" s="448"/>
      <c r="CJ25" s="448"/>
      <c r="CK25" s="448"/>
      <c r="CL25" s="448"/>
      <c r="CM25" s="448"/>
      <c r="CN25" s="448"/>
      <c r="CO25" s="448"/>
      <c r="CP25" s="448"/>
      <c r="CQ25" s="448"/>
      <c r="CR25" s="448"/>
      <c r="CS25" s="448"/>
      <c r="CT25" s="448"/>
      <c r="CU25" s="448"/>
      <c r="CV25" s="448"/>
      <c r="CW25" s="448"/>
      <c r="CX25" s="448"/>
      <c r="CY25" s="448"/>
      <c r="CZ25" s="448"/>
      <c r="DA25" s="448"/>
      <c r="DB25" s="448"/>
      <c r="DC25" s="448"/>
      <c r="DD25" s="448"/>
      <c r="DE25" s="448"/>
      <c r="DF25" s="448"/>
      <c r="DG25" s="448"/>
      <c r="DH25" s="448"/>
      <c r="DI25" s="448"/>
      <c r="DJ25" s="448"/>
      <c r="DK25" s="448"/>
      <c r="DL25" s="448"/>
      <c r="DM25" s="448"/>
      <c r="DN25" s="448"/>
      <c r="DO25" s="448"/>
      <c r="DP25" s="448"/>
      <c r="DQ25" s="448"/>
      <c r="DR25" s="448"/>
    </row>
    <row r="26" spans="1:122" x14ac:dyDescent="0.45">
      <c r="A26" s="448"/>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c r="AN26" s="448"/>
      <c r="AO26" s="448"/>
      <c r="AP26" s="448"/>
      <c r="AQ26" s="448"/>
      <c r="AR26" s="448"/>
      <c r="AS26" s="448"/>
      <c r="AT26" s="448"/>
      <c r="AU26" s="448"/>
      <c r="AV26" s="448"/>
      <c r="AW26" s="448"/>
      <c r="AX26" s="448"/>
      <c r="AY26" s="448"/>
      <c r="AZ26" s="448"/>
      <c r="BA26" s="448"/>
      <c r="BB26" s="448"/>
      <c r="BC26" s="448"/>
      <c r="BD26" s="448"/>
      <c r="BE26" s="448"/>
      <c r="BF26" s="448"/>
      <c r="BG26" s="448"/>
      <c r="BH26" s="448"/>
      <c r="BI26" s="448"/>
      <c r="BJ26" s="448"/>
      <c r="BK26" s="448"/>
      <c r="BL26" s="448"/>
      <c r="BM26" s="448"/>
      <c r="BN26" s="448"/>
      <c r="BO26" s="448"/>
      <c r="BP26" s="448"/>
      <c r="BQ26" s="448"/>
      <c r="BR26" s="448"/>
      <c r="BS26" s="448"/>
      <c r="BT26" s="448"/>
      <c r="BU26" s="448"/>
      <c r="BV26" s="448"/>
      <c r="BW26" s="448"/>
      <c r="BX26" s="448"/>
      <c r="BY26" s="448"/>
      <c r="BZ26" s="448"/>
      <c r="CA26" s="448"/>
      <c r="CB26" s="448"/>
      <c r="CC26" s="448"/>
      <c r="CD26" s="448"/>
      <c r="CE26" s="448"/>
      <c r="CF26" s="448"/>
      <c r="CG26" s="448"/>
      <c r="CH26" s="448"/>
      <c r="CI26" s="448"/>
      <c r="CJ26" s="448"/>
      <c r="CK26" s="448"/>
      <c r="CL26" s="448"/>
      <c r="CM26" s="448"/>
      <c r="CN26" s="448"/>
      <c r="CO26" s="448"/>
      <c r="CP26" s="448"/>
      <c r="CQ26" s="448"/>
      <c r="CR26" s="448"/>
      <c r="CS26" s="448"/>
      <c r="CT26" s="448"/>
      <c r="CU26" s="448"/>
      <c r="CV26" s="448"/>
      <c r="CW26" s="448"/>
      <c r="CX26" s="448"/>
      <c r="CY26" s="448"/>
      <c r="CZ26" s="448"/>
      <c r="DA26" s="448"/>
      <c r="DB26" s="448"/>
      <c r="DC26" s="448"/>
      <c r="DD26" s="448"/>
      <c r="DE26" s="448"/>
      <c r="DF26" s="448"/>
      <c r="DG26" s="448"/>
      <c r="DH26" s="448"/>
      <c r="DI26" s="448"/>
      <c r="DJ26" s="448"/>
      <c r="DK26" s="448"/>
      <c r="DL26" s="448"/>
      <c r="DM26" s="448"/>
      <c r="DN26" s="448"/>
      <c r="DO26" s="448"/>
      <c r="DP26" s="448"/>
      <c r="DQ26" s="448"/>
      <c r="DR26" s="448"/>
    </row>
    <row r="27" spans="1:122" x14ac:dyDescent="0.45">
      <c r="A27" s="448"/>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48"/>
      <c r="AP27" s="448"/>
      <c r="AQ27" s="448"/>
      <c r="AR27" s="448"/>
      <c r="AS27" s="448"/>
      <c r="AT27" s="448"/>
      <c r="AU27" s="448"/>
      <c r="AV27" s="448"/>
      <c r="AW27" s="448"/>
      <c r="AX27" s="448"/>
      <c r="AY27" s="448"/>
      <c r="AZ27" s="448"/>
      <c r="BA27" s="448"/>
      <c r="BB27" s="448"/>
      <c r="BC27" s="448"/>
      <c r="BD27" s="448"/>
      <c r="BE27" s="448"/>
      <c r="BF27" s="448"/>
      <c r="BG27" s="448"/>
      <c r="BH27" s="448"/>
      <c r="BI27" s="448"/>
      <c r="BJ27" s="448"/>
      <c r="BK27" s="448"/>
      <c r="BL27" s="448"/>
      <c r="BM27" s="448"/>
      <c r="BN27" s="448"/>
      <c r="BO27" s="448"/>
      <c r="BP27" s="448"/>
      <c r="BQ27" s="448"/>
      <c r="BR27" s="448"/>
      <c r="BS27" s="448"/>
      <c r="BT27" s="448"/>
      <c r="BU27" s="448"/>
      <c r="BV27" s="448"/>
      <c r="BW27" s="448"/>
      <c r="BX27" s="448"/>
      <c r="BY27" s="448"/>
      <c r="BZ27" s="448"/>
      <c r="CA27" s="448"/>
      <c r="CB27" s="448"/>
      <c r="CC27" s="448"/>
      <c r="CD27" s="448"/>
      <c r="CE27" s="448"/>
      <c r="CF27" s="448"/>
      <c r="CG27" s="448"/>
      <c r="CH27" s="448"/>
      <c r="CI27" s="448"/>
      <c r="CJ27" s="448"/>
      <c r="CK27" s="448"/>
      <c r="CL27" s="448"/>
      <c r="CM27" s="448"/>
      <c r="CN27" s="448"/>
      <c r="CO27" s="448"/>
      <c r="CP27" s="448"/>
      <c r="CQ27" s="448"/>
      <c r="CR27" s="448"/>
      <c r="CS27" s="448"/>
      <c r="CT27" s="448"/>
      <c r="CU27" s="448"/>
      <c r="CV27" s="448"/>
      <c r="CW27" s="448"/>
      <c r="CX27" s="448"/>
      <c r="CY27" s="448"/>
      <c r="CZ27" s="448"/>
      <c r="DA27" s="448"/>
      <c r="DB27" s="448"/>
      <c r="DC27" s="448"/>
      <c r="DD27" s="448"/>
      <c r="DE27" s="448"/>
      <c r="DF27" s="448"/>
      <c r="DG27" s="448"/>
      <c r="DH27" s="448"/>
      <c r="DI27" s="448"/>
      <c r="DJ27" s="448"/>
      <c r="DK27" s="448"/>
      <c r="DL27" s="448"/>
      <c r="DM27" s="448"/>
      <c r="DN27" s="448"/>
      <c r="DO27" s="448"/>
      <c r="DP27" s="448"/>
      <c r="DQ27" s="448"/>
      <c r="DR27" s="448"/>
    </row>
    <row r="28" spans="1:122" x14ac:dyDescent="0.45">
      <c r="A28" s="448"/>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c r="AL28" s="448"/>
      <c r="AM28" s="448"/>
      <c r="AN28" s="448"/>
      <c r="AO28" s="448"/>
      <c r="AP28" s="448"/>
      <c r="AQ28" s="448"/>
      <c r="AR28" s="448"/>
      <c r="AS28" s="448"/>
      <c r="AT28" s="448"/>
      <c r="AU28" s="448"/>
      <c r="AV28" s="448"/>
      <c r="AW28" s="448"/>
      <c r="AX28" s="448"/>
      <c r="AY28" s="448"/>
      <c r="AZ28" s="448"/>
      <c r="BA28" s="448"/>
      <c r="BB28" s="448"/>
      <c r="BC28" s="448"/>
      <c r="BD28" s="448"/>
      <c r="BE28" s="448"/>
      <c r="BF28" s="448"/>
      <c r="BG28" s="448"/>
      <c r="BH28" s="448"/>
      <c r="BI28" s="448"/>
      <c r="BJ28" s="448"/>
      <c r="BK28" s="448"/>
      <c r="BL28" s="448"/>
      <c r="BM28" s="448"/>
      <c r="BN28" s="448"/>
      <c r="BO28" s="448"/>
      <c r="BP28" s="448"/>
      <c r="BQ28" s="448"/>
      <c r="BR28" s="448"/>
      <c r="BS28" s="448"/>
      <c r="BT28" s="448"/>
      <c r="BU28" s="448"/>
      <c r="BV28" s="448"/>
      <c r="BW28" s="448"/>
      <c r="BX28" s="448"/>
      <c r="BY28" s="448"/>
      <c r="BZ28" s="448"/>
      <c r="CA28" s="448"/>
      <c r="CB28" s="448"/>
      <c r="CC28" s="448"/>
      <c r="CD28" s="448"/>
      <c r="CE28" s="448"/>
      <c r="CF28" s="448"/>
      <c r="CG28" s="448"/>
      <c r="CH28" s="448"/>
      <c r="CI28" s="448"/>
      <c r="CJ28" s="448"/>
      <c r="CK28" s="448"/>
      <c r="CL28" s="448"/>
      <c r="CM28" s="448"/>
      <c r="CN28" s="448"/>
      <c r="CO28" s="448"/>
      <c r="CP28" s="448"/>
      <c r="CQ28" s="448"/>
      <c r="CR28" s="448"/>
      <c r="CS28" s="448"/>
      <c r="CT28" s="448"/>
      <c r="CU28" s="448"/>
      <c r="CV28" s="448"/>
      <c r="CW28" s="448"/>
      <c r="CX28" s="448"/>
      <c r="CY28" s="448"/>
      <c r="CZ28" s="448"/>
      <c r="DA28" s="448"/>
      <c r="DB28" s="448"/>
      <c r="DC28" s="448"/>
      <c r="DD28" s="448"/>
      <c r="DE28" s="448"/>
      <c r="DF28" s="448"/>
      <c r="DG28" s="448"/>
      <c r="DH28" s="448"/>
      <c r="DI28" s="448"/>
      <c r="DJ28" s="448"/>
      <c r="DK28" s="448"/>
      <c r="DL28" s="448"/>
      <c r="DM28" s="448"/>
      <c r="DN28" s="448"/>
      <c r="DO28" s="448"/>
      <c r="DP28" s="448"/>
      <c r="DQ28" s="448"/>
      <c r="DR28" s="448"/>
    </row>
    <row r="29" spans="1:122" x14ac:dyDescent="0.45">
      <c r="A29" s="448"/>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48"/>
      <c r="DC29" s="448"/>
      <c r="DD29" s="448"/>
      <c r="DE29" s="448"/>
      <c r="DF29" s="448"/>
      <c r="DG29" s="448"/>
      <c r="DH29" s="448"/>
      <c r="DI29" s="448"/>
      <c r="DJ29" s="448"/>
      <c r="DK29" s="448"/>
      <c r="DL29" s="448"/>
      <c r="DM29" s="448"/>
      <c r="DN29" s="448"/>
      <c r="DO29" s="448"/>
      <c r="DP29" s="448"/>
      <c r="DQ29" s="448"/>
      <c r="DR29" s="448"/>
    </row>
    <row r="30" spans="1:122" x14ac:dyDescent="0.45">
      <c r="A30" s="448"/>
      <c r="B30" s="448"/>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c r="AK30" s="448"/>
      <c r="AL30" s="448"/>
      <c r="AM30" s="448"/>
      <c r="AN30" s="448"/>
      <c r="AO30" s="448"/>
      <c r="AP30" s="448"/>
      <c r="AQ30" s="448"/>
      <c r="AR30" s="448"/>
      <c r="AS30" s="448"/>
      <c r="AT30" s="448"/>
      <c r="AU30" s="448"/>
      <c r="AV30" s="448"/>
      <c r="AW30" s="448"/>
      <c r="AX30" s="448"/>
      <c r="AY30" s="448"/>
      <c r="AZ30" s="448"/>
      <c r="BA30" s="448"/>
      <c r="BB30" s="448"/>
      <c r="BC30" s="448"/>
      <c r="BD30" s="448"/>
      <c r="BE30" s="448"/>
      <c r="BF30" s="448"/>
      <c r="BG30" s="448"/>
      <c r="BH30" s="448"/>
      <c r="BI30" s="448"/>
      <c r="BJ30" s="448"/>
      <c r="BK30" s="448"/>
      <c r="BL30" s="448"/>
      <c r="BM30" s="448"/>
      <c r="BN30" s="448"/>
      <c r="BO30" s="448"/>
      <c r="BP30" s="448"/>
      <c r="BQ30" s="448"/>
      <c r="BR30" s="448"/>
      <c r="BS30" s="448"/>
      <c r="BT30" s="448"/>
      <c r="BU30" s="448"/>
      <c r="BV30" s="448"/>
      <c r="BW30" s="448"/>
      <c r="BX30" s="448"/>
      <c r="BY30" s="448"/>
      <c r="BZ30" s="448"/>
      <c r="CA30" s="448"/>
      <c r="CB30" s="448"/>
      <c r="CC30" s="448"/>
      <c r="CD30" s="448"/>
      <c r="CE30" s="448"/>
      <c r="CF30" s="448"/>
      <c r="CG30" s="448"/>
      <c r="CH30" s="448"/>
      <c r="CI30" s="448"/>
      <c r="CJ30" s="448"/>
      <c r="CK30" s="448"/>
      <c r="CL30" s="448"/>
      <c r="CM30" s="448"/>
      <c r="CN30" s="448"/>
      <c r="CO30" s="448"/>
      <c r="CP30" s="448"/>
      <c r="CQ30" s="448"/>
      <c r="CR30" s="448"/>
      <c r="CS30" s="448"/>
      <c r="CT30" s="448"/>
      <c r="CU30" s="448"/>
      <c r="CV30" s="448"/>
      <c r="CW30" s="448"/>
      <c r="CX30" s="448"/>
      <c r="CY30" s="448"/>
      <c r="CZ30" s="448"/>
      <c r="DA30" s="448"/>
      <c r="DB30" s="448"/>
      <c r="DC30" s="448"/>
      <c r="DD30" s="448"/>
      <c r="DE30" s="448"/>
      <c r="DF30" s="448"/>
      <c r="DG30" s="448"/>
      <c r="DH30" s="448"/>
      <c r="DI30" s="448"/>
      <c r="DJ30" s="448"/>
      <c r="DK30" s="448"/>
      <c r="DL30" s="448"/>
      <c r="DM30" s="448"/>
      <c r="DN30" s="448"/>
      <c r="DO30" s="448"/>
      <c r="DP30" s="448"/>
      <c r="DQ30" s="448"/>
      <c r="DR30" s="448"/>
    </row>
    <row r="31" spans="1:122" x14ac:dyDescent="0.45">
      <c r="A31" s="448"/>
      <c r="B31" s="448"/>
      <c r="C31" s="448"/>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c r="BA31" s="448"/>
      <c r="BB31" s="448"/>
      <c r="BC31" s="448"/>
      <c r="BD31" s="448"/>
      <c r="BE31" s="448"/>
      <c r="BF31" s="448"/>
      <c r="BG31" s="448"/>
      <c r="BH31" s="448"/>
      <c r="BI31" s="448"/>
      <c r="BJ31" s="448"/>
      <c r="BK31" s="448"/>
      <c r="BL31" s="448"/>
      <c r="BM31" s="448"/>
      <c r="BN31" s="448"/>
      <c r="BO31" s="448"/>
      <c r="BP31" s="448"/>
      <c r="BQ31" s="448"/>
      <c r="BR31" s="448"/>
      <c r="BS31" s="448"/>
      <c r="BT31" s="448"/>
      <c r="BU31" s="448"/>
      <c r="BV31" s="448"/>
      <c r="BW31" s="448"/>
      <c r="BX31" s="448"/>
      <c r="BY31" s="448"/>
      <c r="BZ31" s="448"/>
      <c r="CA31" s="448"/>
      <c r="CB31" s="448"/>
      <c r="CC31" s="448"/>
      <c r="CD31" s="448"/>
      <c r="CE31" s="448"/>
      <c r="CF31" s="448"/>
      <c r="CG31" s="448"/>
      <c r="CH31" s="448"/>
      <c r="CI31" s="448"/>
      <c r="CJ31" s="448"/>
      <c r="CK31" s="448"/>
      <c r="CL31" s="448"/>
      <c r="CM31" s="448"/>
      <c r="CN31" s="448"/>
      <c r="CO31" s="448"/>
      <c r="CP31" s="448"/>
      <c r="CQ31" s="448"/>
      <c r="CR31" s="448"/>
      <c r="CS31" s="448"/>
      <c r="CT31" s="448"/>
      <c r="CU31" s="448"/>
      <c r="CV31" s="448"/>
      <c r="CW31" s="448"/>
      <c r="CX31" s="448"/>
      <c r="CY31" s="448"/>
      <c r="CZ31" s="448"/>
      <c r="DA31" s="448"/>
      <c r="DB31" s="448"/>
      <c r="DC31" s="448"/>
      <c r="DD31" s="448"/>
      <c r="DE31" s="448"/>
      <c r="DF31" s="448"/>
      <c r="DG31" s="448"/>
      <c r="DH31" s="448"/>
      <c r="DI31" s="448"/>
      <c r="DJ31" s="448"/>
      <c r="DK31" s="448"/>
      <c r="DL31" s="448"/>
      <c r="DM31" s="448"/>
      <c r="DN31" s="448"/>
      <c r="DO31" s="448"/>
      <c r="DP31" s="448"/>
      <c r="DQ31" s="448"/>
      <c r="DR31" s="448"/>
    </row>
    <row r="32" spans="1:122" x14ac:dyDescent="0.45">
      <c r="A32" s="448"/>
      <c r="B32" s="448"/>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c r="AL32" s="448"/>
      <c r="AM32" s="448"/>
      <c r="AN32" s="448"/>
      <c r="AO32" s="448"/>
      <c r="AP32" s="448"/>
      <c r="AQ32" s="448"/>
      <c r="AR32" s="448"/>
      <c r="AS32" s="448"/>
      <c r="AT32" s="448"/>
      <c r="AU32" s="448"/>
      <c r="AV32" s="448"/>
      <c r="AW32" s="448"/>
      <c r="AX32" s="448"/>
      <c r="AY32" s="448"/>
      <c r="AZ32" s="448"/>
      <c r="BA32" s="448"/>
      <c r="BB32" s="448"/>
      <c r="BC32" s="448"/>
      <c r="BD32" s="448"/>
      <c r="BE32" s="448"/>
      <c r="BF32" s="448"/>
      <c r="BG32" s="448"/>
      <c r="BH32" s="448"/>
      <c r="BI32" s="448"/>
      <c r="BJ32" s="448"/>
      <c r="BK32" s="448"/>
      <c r="BL32" s="448"/>
      <c r="BM32" s="448"/>
      <c r="BN32" s="448"/>
      <c r="BO32" s="448"/>
      <c r="BP32" s="448"/>
      <c r="BQ32" s="448"/>
      <c r="BR32" s="448"/>
      <c r="BS32" s="448"/>
      <c r="BT32" s="448"/>
      <c r="BU32" s="448"/>
      <c r="BV32" s="448"/>
      <c r="BW32" s="448"/>
      <c r="BX32" s="448"/>
      <c r="BY32" s="448"/>
      <c r="BZ32" s="448"/>
      <c r="CA32" s="448"/>
      <c r="CB32" s="448"/>
      <c r="CC32" s="448"/>
      <c r="CD32" s="448"/>
      <c r="CE32" s="448"/>
      <c r="CF32" s="448"/>
      <c r="CG32" s="448"/>
      <c r="CH32" s="448"/>
      <c r="CI32" s="448"/>
      <c r="CJ32" s="448"/>
      <c r="CK32" s="448"/>
      <c r="CL32" s="448"/>
      <c r="CM32" s="448"/>
      <c r="CN32" s="448"/>
      <c r="CO32" s="448"/>
      <c r="CP32" s="448"/>
      <c r="CQ32" s="448"/>
      <c r="CR32" s="448"/>
      <c r="CS32" s="448"/>
      <c r="CT32" s="448"/>
      <c r="CU32" s="448"/>
      <c r="CV32" s="448"/>
      <c r="CW32" s="448"/>
      <c r="CX32" s="448"/>
      <c r="CY32" s="448"/>
      <c r="CZ32" s="448"/>
      <c r="DA32" s="448"/>
      <c r="DB32" s="448"/>
      <c r="DC32" s="448"/>
      <c r="DD32" s="448"/>
      <c r="DE32" s="448"/>
      <c r="DF32" s="448"/>
      <c r="DG32" s="448"/>
      <c r="DH32" s="448"/>
      <c r="DI32" s="448"/>
      <c r="DJ32" s="448"/>
      <c r="DK32" s="448"/>
      <c r="DL32" s="448"/>
      <c r="DM32" s="448"/>
      <c r="DN32" s="448"/>
      <c r="DO32" s="448"/>
      <c r="DP32" s="448"/>
      <c r="DQ32" s="448"/>
      <c r="DR32" s="448"/>
    </row>
    <row r="33" spans="1:122" x14ac:dyDescent="0.45">
      <c r="A33" s="448"/>
      <c r="B33" s="448"/>
      <c r="C33" s="448"/>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row>
    <row r="34" spans="1:122" x14ac:dyDescent="0.45">
      <c r="A34" s="448"/>
      <c r="B34" s="448"/>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row>
    <row r="35" spans="1:122" x14ac:dyDescent="0.45">
      <c r="A35" s="448"/>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row>
    <row r="36" spans="1:122" x14ac:dyDescent="0.45">
      <c r="A36" s="448"/>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row>
    <row r="37" spans="1:122" x14ac:dyDescent="0.45">
      <c r="A37" s="448"/>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row>
    <row r="38" spans="1:122" x14ac:dyDescent="0.45">
      <c r="A38" s="448"/>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row>
    <row r="39" spans="1:122" x14ac:dyDescent="0.45">
      <c r="A39" s="448"/>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row>
    <row r="40" spans="1:122" x14ac:dyDescent="0.45">
      <c r="A40" s="448"/>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row>
    <row r="41" spans="1:122" x14ac:dyDescent="0.45">
      <c r="A41" s="448"/>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row>
    <row r="42" spans="1:122" x14ac:dyDescent="0.45">
      <c r="A42" s="448"/>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row>
    <row r="43" spans="1:122" x14ac:dyDescent="0.45">
      <c r="A43" s="448"/>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row>
    <row r="44" spans="1:122" x14ac:dyDescent="0.45">
      <c r="A44" s="448"/>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row>
    <row r="45" spans="1:122" x14ac:dyDescent="0.45">
      <c r="A45" s="448"/>
      <c r="B45" s="448"/>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row>
    <row r="46" spans="1:122" x14ac:dyDescent="0.45">
      <c r="A46" s="448"/>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row>
    <row r="47" spans="1:122" x14ac:dyDescent="0.45">
      <c r="A47" s="448"/>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row>
    <row r="48" spans="1:122" x14ac:dyDescent="0.45">
      <c r="A48" s="448"/>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row>
    <row r="49" spans="1:122" x14ac:dyDescent="0.45">
      <c r="A49" s="448"/>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row>
    <row r="50" spans="1:122" x14ac:dyDescent="0.45">
      <c r="A50" s="448"/>
      <c r="B50" s="448"/>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row>
    <row r="51" spans="1:122" x14ac:dyDescent="0.45">
      <c r="A51" s="448"/>
      <c r="B51" s="448"/>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row>
    <row r="52" spans="1:122" x14ac:dyDescent="0.45">
      <c r="A52" s="448"/>
      <c r="B52" s="448"/>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row>
    <row r="53" spans="1:122" x14ac:dyDescent="0.45">
      <c r="A53" s="448"/>
      <c r="B53" s="448"/>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row>
    <row r="54" spans="1:122" x14ac:dyDescent="0.45">
      <c r="A54" s="448"/>
      <c r="B54" s="448"/>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row>
    <row r="55" spans="1:122" x14ac:dyDescent="0.45">
      <c r="A55" s="448"/>
      <c r="B55" s="448"/>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row>
    <row r="56" spans="1:122" x14ac:dyDescent="0.45">
      <c r="A56" s="448"/>
      <c r="B56" s="448"/>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row>
    <row r="57" spans="1:122" x14ac:dyDescent="0.45">
      <c r="A57" s="448"/>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row>
    <row r="58" spans="1:122" x14ac:dyDescent="0.45">
      <c r="A58" s="448"/>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row>
    <row r="59" spans="1:122" x14ac:dyDescent="0.45">
      <c r="A59" s="448"/>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row>
    <row r="60" spans="1:122" x14ac:dyDescent="0.45">
      <c r="A60" s="448"/>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row>
    <row r="61" spans="1:122" x14ac:dyDescent="0.45">
      <c r="A61" s="448"/>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row>
    <row r="62" spans="1:122" x14ac:dyDescent="0.45">
      <c r="A62" s="448"/>
      <c r="B62" s="448"/>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row>
    <row r="63" spans="1:122" x14ac:dyDescent="0.45">
      <c r="A63" s="448"/>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row>
    <row r="64" spans="1:122" x14ac:dyDescent="0.45">
      <c r="A64" s="448"/>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row>
    <row r="65" spans="1:122" x14ac:dyDescent="0.45">
      <c r="A65" s="448"/>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row>
    <row r="66" spans="1:122" x14ac:dyDescent="0.45">
      <c r="A66" s="448"/>
      <c r="B66" s="448"/>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row>
    <row r="67" spans="1:122" x14ac:dyDescent="0.45">
      <c r="A67" s="448"/>
      <c r="B67" s="448"/>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row>
    <row r="68" spans="1:122" x14ac:dyDescent="0.45">
      <c r="A68" s="448"/>
      <c r="B68" s="448"/>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row>
    <row r="69" spans="1:122" x14ac:dyDescent="0.45">
      <c r="A69" s="448"/>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row>
    <row r="70" spans="1:122" x14ac:dyDescent="0.45">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448"/>
      <c r="BB70" s="448"/>
      <c r="BC70" s="448"/>
      <c r="BD70" s="448"/>
      <c r="BE70" s="448"/>
      <c r="BF70" s="448"/>
      <c r="BG70" s="448"/>
      <c r="BH70" s="448"/>
      <c r="BI70" s="448"/>
      <c r="BJ70" s="448"/>
      <c r="BK70" s="448"/>
      <c r="BL70" s="448"/>
      <c r="BM70" s="448"/>
      <c r="BN70" s="448"/>
      <c r="BO70" s="448"/>
      <c r="BP70" s="448"/>
      <c r="BQ70" s="448"/>
      <c r="BR70" s="448"/>
      <c r="BS70" s="448"/>
      <c r="BT70" s="448"/>
      <c r="BU70" s="448"/>
      <c r="BV70" s="448"/>
      <c r="BW70" s="448"/>
      <c r="BX70" s="448"/>
      <c r="BY70" s="448"/>
      <c r="BZ70" s="448"/>
      <c r="CA70" s="448"/>
      <c r="CB70" s="448"/>
      <c r="CC70" s="448"/>
      <c r="CD70" s="448"/>
      <c r="CE70" s="448"/>
      <c r="CF70" s="448"/>
      <c r="CG70" s="448"/>
      <c r="CH70" s="448"/>
      <c r="CI70" s="448"/>
      <c r="CJ70" s="448"/>
      <c r="CK70" s="448"/>
      <c r="CL70" s="448"/>
      <c r="CM70" s="448"/>
      <c r="CN70" s="448"/>
      <c r="CO70" s="448"/>
      <c r="CP70" s="448"/>
      <c r="CQ70" s="448"/>
      <c r="CR70" s="448"/>
      <c r="CS70" s="448"/>
      <c r="CT70" s="448"/>
      <c r="CU70" s="448"/>
      <c r="CV70" s="448"/>
      <c r="CW70" s="448"/>
      <c r="CX70" s="448"/>
      <c r="CY70" s="448"/>
      <c r="CZ70" s="448"/>
      <c r="DA70" s="448"/>
      <c r="DB70" s="448"/>
      <c r="DC70" s="448"/>
      <c r="DD70" s="448"/>
      <c r="DE70" s="448"/>
      <c r="DF70" s="448"/>
      <c r="DG70" s="448"/>
      <c r="DH70" s="448"/>
      <c r="DI70" s="448"/>
      <c r="DJ70" s="448"/>
      <c r="DK70" s="448"/>
      <c r="DL70" s="448"/>
      <c r="DM70" s="448"/>
      <c r="DN70" s="448"/>
      <c r="DO70" s="448"/>
      <c r="DP70" s="448"/>
      <c r="DQ70" s="448"/>
      <c r="DR70" s="448"/>
    </row>
    <row r="71" spans="1:122" x14ac:dyDescent="0.45">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448"/>
      <c r="BB71" s="448"/>
      <c r="BC71" s="448"/>
      <c r="BD71" s="448"/>
      <c r="BE71" s="448"/>
      <c r="BF71" s="448"/>
      <c r="BG71" s="448"/>
      <c r="BH71" s="448"/>
      <c r="BI71" s="448"/>
      <c r="BJ71" s="448"/>
      <c r="BK71" s="448"/>
      <c r="BL71" s="448"/>
      <c r="BM71" s="448"/>
      <c r="BN71" s="448"/>
      <c r="BO71" s="448"/>
      <c r="BP71" s="448"/>
      <c r="BQ71" s="448"/>
      <c r="BR71" s="448"/>
      <c r="BS71" s="448"/>
      <c r="BT71" s="448"/>
      <c r="BU71" s="448"/>
      <c r="BV71" s="448"/>
      <c r="BW71" s="448"/>
      <c r="BX71" s="448"/>
      <c r="BY71" s="448"/>
      <c r="BZ71" s="448"/>
      <c r="CA71" s="448"/>
      <c r="CB71" s="448"/>
      <c r="CC71" s="448"/>
      <c r="CD71" s="448"/>
      <c r="CE71" s="448"/>
      <c r="CF71" s="448"/>
      <c r="CG71" s="448"/>
      <c r="CH71" s="448"/>
      <c r="CI71" s="448"/>
      <c r="CJ71" s="448"/>
      <c r="CK71" s="448"/>
      <c r="CL71" s="448"/>
      <c r="CM71" s="448"/>
      <c r="CN71" s="448"/>
      <c r="CO71" s="448"/>
      <c r="CP71" s="448"/>
      <c r="CQ71" s="448"/>
      <c r="CR71" s="448"/>
      <c r="CS71" s="448"/>
      <c r="CT71" s="448"/>
      <c r="CU71" s="448"/>
      <c r="CV71" s="448"/>
      <c r="CW71" s="448"/>
      <c r="CX71" s="448"/>
      <c r="CY71" s="448"/>
      <c r="CZ71" s="448"/>
      <c r="DA71" s="448"/>
      <c r="DB71" s="448"/>
      <c r="DC71" s="448"/>
      <c r="DD71" s="448"/>
      <c r="DE71" s="448"/>
      <c r="DF71" s="448"/>
      <c r="DG71" s="448"/>
      <c r="DH71" s="448"/>
      <c r="DI71" s="448"/>
      <c r="DJ71" s="448"/>
      <c r="DK71" s="448"/>
      <c r="DL71" s="448"/>
      <c r="DM71" s="448"/>
      <c r="DN71" s="448"/>
      <c r="DO71" s="448"/>
      <c r="DP71" s="448"/>
      <c r="DQ71" s="448"/>
      <c r="DR71" s="448"/>
    </row>
    <row r="72" spans="1:122" x14ac:dyDescent="0.45">
      <c r="A72" s="448"/>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48"/>
      <c r="AN72" s="448"/>
      <c r="AO72" s="448"/>
      <c r="AP72" s="448"/>
      <c r="AQ72" s="448"/>
      <c r="AR72" s="448"/>
      <c r="AS72" s="448"/>
      <c r="AT72" s="448"/>
      <c r="AU72" s="448"/>
      <c r="AV72" s="448"/>
      <c r="AW72" s="448"/>
      <c r="AX72" s="448"/>
      <c r="AY72" s="448"/>
      <c r="AZ72" s="448"/>
      <c r="BA72" s="448"/>
      <c r="BB72" s="448"/>
      <c r="BC72" s="448"/>
      <c r="BD72" s="448"/>
      <c r="BE72" s="448"/>
      <c r="BF72" s="448"/>
      <c r="BG72" s="448"/>
      <c r="BH72" s="448"/>
      <c r="BI72" s="448"/>
      <c r="BJ72" s="448"/>
      <c r="BK72" s="448"/>
      <c r="BL72" s="448"/>
      <c r="BM72" s="448"/>
      <c r="BN72" s="448"/>
      <c r="BO72" s="448"/>
      <c r="BP72" s="448"/>
      <c r="BQ72" s="448"/>
      <c r="BR72" s="448"/>
      <c r="BS72" s="448"/>
      <c r="BT72" s="448"/>
      <c r="BU72" s="448"/>
      <c r="BV72" s="448"/>
      <c r="BW72" s="448"/>
      <c r="BX72" s="448"/>
      <c r="BY72" s="448"/>
      <c r="BZ72" s="448"/>
      <c r="CA72" s="448"/>
      <c r="CB72" s="448"/>
      <c r="CC72" s="448"/>
      <c r="CD72" s="448"/>
      <c r="CE72" s="448"/>
      <c r="CF72" s="448"/>
      <c r="CG72" s="448"/>
      <c r="CH72" s="448"/>
      <c r="CI72" s="448"/>
      <c r="CJ72" s="448"/>
      <c r="CK72" s="448"/>
      <c r="CL72" s="448"/>
      <c r="CM72" s="448"/>
      <c r="CN72" s="448"/>
      <c r="CO72" s="448"/>
      <c r="CP72" s="448"/>
      <c r="CQ72" s="448"/>
      <c r="CR72" s="448"/>
      <c r="CS72" s="448"/>
      <c r="CT72" s="448"/>
      <c r="CU72" s="448"/>
      <c r="CV72" s="448"/>
      <c r="CW72" s="448"/>
      <c r="CX72" s="448"/>
      <c r="CY72" s="448"/>
      <c r="CZ72" s="448"/>
      <c r="DA72" s="448"/>
      <c r="DB72" s="448"/>
      <c r="DC72" s="448"/>
      <c r="DD72" s="448"/>
      <c r="DE72" s="448"/>
      <c r="DF72" s="448"/>
      <c r="DG72" s="448"/>
      <c r="DH72" s="448"/>
      <c r="DI72" s="448"/>
      <c r="DJ72" s="448"/>
      <c r="DK72" s="448"/>
      <c r="DL72" s="448"/>
      <c r="DM72" s="448"/>
      <c r="DN72" s="448"/>
      <c r="DO72" s="448"/>
      <c r="DP72" s="448"/>
      <c r="DQ72" s="448"/>
      <c r="DR72" s="448"/>
    </row>
    <row r="73" spans="1:122" x14ac:dyDescent="0.45">
      <c r="A73" s="448"/>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c r="CL73" s="448"/>
      <c r="CM73" s="448"/>
      <c r="CN73" s="448"/>
      <c r="CO73" s="448"/>
      <c r="CP73" s="448"/>
      <c r="CQ73" s="448"/>
      <c r="CR73" s="448"/>
      <c r="CS73" s="448"/>
      <c r="CT73" s="448"/>
      <c r="CU73" s="448"/>
      <c r="CV73" s="448"/>
      <c r="CW73" s="448"/>
      <c r="CX73" s="448"/>
      <c r="CY73" s="448"/>
      <c r="CZ73" s="448"/>
      <c r="DA73" s="448"/>
      <c r="DB73" s="448"/>
      <c r="DC73" s="448"/>
      <c r="DD73" s="448"/>
      <c r="DE73" s="448"/>
      <c r="DF73" s="448"/>
      <c r="DG73" s="448"/>
      <c r="DH73" s="448"/>
      <c r="DI73" s="448"/>
      <c r="DJ73" s="448"/>
      <c r="DK73" s="448"/>
      <c r="DL73" s="448"/>
      <c r="DM73" s="448"/>
      <c r="DN73" s="448"/>
      <c r="DO73" s="448"/>
      <c r="DP73" s="448"/>
      <c r="DQ73" s="448"/>
      <c r="DR73" s="448"/>
    </row>
    <row r="74" spans="1:122" x14ac:dyDescent="0.45">
      <c r="A74" s="448"/>
      <c r="B74" s="448"/>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8"/>
      <c r="BB74" s="448"/>
      <c r="BC74" s="448"/>
      <c r="BD74" s="448"/>
      <c r="BE74" s="448"/>
      <c r="BF74" s="448"/>
      <c r="BG74" s="448"/>
      <c r="BH74" s="448"/>
      <c r="BI74" s="448"/>
      <c r="BJ74" s="448"/>
      <c r="BK74" s="448"/>
      <c r="BL74" s="448"/>
      <c r="BM74" s="448"/>
      <c r="BN74" s="448"/>
      <c r="BO74" s="448"/>
      <c r="BP74" s="448"/>
      <c r="BQ74" s="448"/>
      <c r="BR74" s="448"/>
      <c r="BS74" s="448"/>
      <c r="BT74" s="448"/>
      <c r="BU74" s="448"/>
      <c r="BV74" s="448"/>
      <c r="BW74" s="448"/>
      <c r="BX74" s="448"/>
      <c r="BY74" s="448"/>
      <c r="BZ74" s="448"/>
      <c r="CA74" s="448"/>
      <c r="CB74" s="448"/>
      <c r="CC74" s="448"/>
      <c r="CD74" s="448"/>
      <c r="CE74" s="448"/>
      <c r="CF74" s="448"/>
      <c r="CG74" s="448"/>
      <c r="CH74" s="448"/>
      <c r="CI74" s="448"/>
      <c r="CJ74" s="448"/>
      <c r="CK74" s="448"/>
      <c r="CL74" s="448"/>
      <c r="CM74" s="448"/>
      <c r="CN74" s="448"/>
      <c r="CO74" s="448"/>
      <c r="CP74" s="448"/>
      <c r="CQ74" s="448"/>
      <c r="CR74" s="448"/>
      <c r="CS74" s="448"/>
      <c r="CT74" s="448"/>
      <c r="CU74" s="448"/>
      <c r="CV74" s="448"/>
      <c r="CW74" s="448"/>
      <c r="CX74" s="448"/>
      <c r="CY74" s="448"/>
      <c r="CZ74" s="448"/>
      <c r="DA74" s="448"/>
      <c r="DB74" s="448"/>
      <c r="DC74" s="448"/>
      <c r="DD74" s="448"/>
      <c r="DE74" s="448"/>
      <c r="DF74" s="448"/>
      <c r="DG74" s="448"/>
      <c r="DH74" s="448"/>
      <c r="DI74" s="448"/>
      <c r="DJ74" s="448"/>
      <c r="DK74" s="448"/>
      <c r="DL74" s="448"/>
      <c r="DM74" s="448"/>
      <c r="DN74" s="448"/>
      <c r="DO74" s="448"/>
      <c r="DP74" s="448"/>
      <c r="DQ74" s="448"/>
      <c r="DR74" s="448"/>
    </row>
    <row r="75" spans="1:122" x14ac:dyDescent="0.45">
      <c r="A75" s="448"/>
      <c r="B75" s="448"/>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448"/>
      <c r="BH75" s="448"/>
      <c r="BI75" s="448"/>
      <c r="BJ75" s="448"/>
      <c r="BK75" s="448"/>
      <c r="BL75" s="448"/>
      <c r="BM75" s="448"/>
      <c r="BN75" s="448"/>
      <c r="BO75" s="448"/>
      <c r="BP75" s="448"/>
      <c r="BQ75" s="448"/>
      <c r="BR75" s="448"/>
      <c r="BS75" s="448"/>
      <c r="BT75" s="448"/>
      <c r="BU75" s="448"/>
      <c r="BV75" s="448"/>
      <c r="BW75" s="448"/>
      <c r="BX75" s="448"/>
      <c r="BY75" s="448"/>
      <c r="BZ75" s="448"/>
      <c r="CA75" s="448"/>
      <c r="CB75" s="448"/>
      <c r="CC75" s="448"/>
      <c r="CD75" s="448"/>
      <c r="CE75" s="448"/>
      <c r="CF75" s="448"/>
      <c r="CG75" s="448"/>
      <c r="CH75" s="448"/>
      <c r="CI75" s="448"/>
      <c r="CJ75" s="448"/>
      <c r="CK75" s="448"/>
      <c r="CL75" s="448"/>
      <c r="CM75" s="448"/>
      <c r="CN75" s="448"/>
      <c r="CO75" s="448"/>
      <c r="CP75" s="448"/>
      <c r="CQ75" s="448"/>
      <c r="CR75" s="448"/>
      <c r="CS75" s="448"/>
      <c r="CT75" s="448"/>
      <c r="CU75" s="448"/>
      <c r="CV75" s="448"/>
      <c r="CW75" s="448"/>
      <c r="CX75" s="448"/>
      <c r="CY75" s="448"/>
      <c r="CZ75" s="448"/>
      <c r="DA75" s="448"/>
      <c r="DB75" s="448"/>
      <c r="DC75" s="448"/>
      <c r="DD75" s="448"/>
      <c r="DE75" s="448"/>
      <c r="DF75" s="448"/>
      <c r="DG75" s="448"/>
      <c r="DH75" s="448"/>
      <c r="DI75" s="448"/>
      <c r="DJ75" s="448"/>
      <c r="DK75" s="448"/>
      <c r="DL75" s="448"/>
      <c r="DM75" s="448"/>
      <c r="DN75" s="448"/>
      <c r="DO75" s="448"/>
      <c r="DP75" s="448"/>
      <c r="DQ75" s="448"/>
      <c r="DR75" s="448"/>
    </row>
    <row r="76" spans="1:122" x14ac:dyDescent="0.45">
      <c r="A76" s="448"/>
      <c r="B76" s="448"/>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8"/>
      <c r="AZ76" s="448"/>
      <c r="BA76" s="448"/>
      <c r="BB76" s="448"/>
      <c r="BC76" s="448"/>
      <c r="BD76" s="448"/>
      <c r="BE76" s="448"/>
      <c r="BF76" s="448"/>
      <c r="BG76" s="448"/>
      <c r="BH76" s="448"/>
      <c r="BI76" s="448"/>
      <c r="BJ76" s="448"/>
      <c r="BK76" s="448"/>
      <c r="BL76" s="448"/>
      <c r="BM76" s="448"/>
      <c r="BN76" s="448"/>
      <c r="BO76" s="448"/>
      <c r="BP76" s="448"/>
      <c r="BQ76" s="448"/>
      <c r="BR76" s="448"/>
      <c r="BS76" s="448"/>
      <c r="BT76" s="448"/>
      <c r="BU76" s="448"/>
      <c r="BV76" s="448"/>
      <c r="BW76" s="448"/>
      <c r="BX76" s="448"/>
      <c r="BY76" s="448"/>
      <c r="BZ76" s="448"/>
      <c r="CA76" s="448"/>
      <c r="CB76" s="448"/>
      <c r="CC76" s="448"/>
      <c r="CD76" s="448"/>
      <c r="CE76" s="448"/>
      <c r="CF76" s="448"/>
      <c r="CG76" s="448"/>
      <c r="CH76" s="448"/>
      <c r="CI76" s="448"/>
      <c r="CJ76" s="448"/>
      <c r="CK76" s="448"/>
      <c r="CL76" s="448"/>
      <c r="CM76" s="448"/>
      <c r="CN76" s="448"/>
      <c r="CO76" s="448"/>
      <c r="CP76" s="448"/>
      <c r="CQ76" s="448"/>
      <c r="CR76" s="448"/>
      <c r="CS76" s="448"/>
      <c r="CT76" s="448"/>
      <c r="CU76" s="448"/>
      <c r="CV76" s="448"/>
      <c r="CW76" s="448"/>
      <c r="CX76" s="448"/>
      <c r="CY76" s="448"/>
      <c r="CZ76" s="448"/>
      <c r="DA76" s="448"/>
      <c r="DB76" s="448"/>
      <c r="DC76" s="448"/>
      <c r="DD76" s="448"/>
      <c r="DE76" s="448"/>
      <c r="DF76" s="448"/>
      <c r="DG76" s="448"/>
      <c r="DH76" s="448"/>
      <c r="DI76" s="448"/>
      <c r="DJ76" s="448"/>
      <c r="DK76" s="448"/>
      <c r="DL76" s="448"/>
      <c r="DM76" s="448"/>
      <c r="DN76" s="448"/>
      <c r="DO76" s="448"/>
      <c r="DP76" s="448"/>
      <c r="DQ76" s="448"/>
      <c r="DR76" s="448"/>
    </row>
    <row r="77" spans="1:122" x14ac:dyDescent="0.45">
      <c r="A77" s="448"/>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8"/>
      <c r="BB77" s="448"/>
      <c r="BC77" s="448"/>
      <c r="BD77" s="448"/>
      <c r="BE77" s="448"/>
      <c r="BF77" s="448"/>
      <c r="BG77" s="448"/>
      <c r="BH77" s="448"/>
      <c r="BI77" s="448"/>
      <c r="BJ77" s="448"/>
      <c r="BK77" s="448"/>
      <c r="BL77" s="448"/>
      <c r="BM77" s="448"/>
      <c r="BN77" s="448"/>
      <c r="BO77" s="448"/>
      <c r="BP77" s="448"/>
      <c r="BQ77" s="448"/>
      <c r="BR77" s="448"/>
      <c r="BS77" s="448"/>
      <c r="BT77" s="448"/>
      <c r="BU77" s="448"/>
      <c r="BV77" s="448"/>
      <c r="BW77" s="448"/>
      <c r="BX77" s="448"/>
      <c r="BY77" s="448"/>
      <c r="BZ77" s="448"/>
      <c r="CA77" s="448"/>
      <c r="CB77" s="448"/>
      <c r="CC77" s="448"/>
      <c r="CD77" s="448"/>
      <c r="CE77" s="448"/>
      <c r="CF77" s="448"/>
      <c r="CG77" s="448"/>
      <c r="CH77" s="448"/>
      <c r="CI77" s="448"/>
      <c r="CJ77" s="448"/>
      <c r="CK77" s="448"/>
      <c r="CL77" s="448"/>
      <c r="CM77" s="448"/>
      <c r="CN77" s="448"/>
      <c r="CO77" s="448"/>
      <c r="CP77" s="448"/>
      <c r="CQ77" s="448"/>
      <c r="CR77" s="448"/>
      <c r="CS77" s="448"/>
      <c r="CT77" s="448"/>
      <c r="CU77" s="448"/>
      <c r="CV77" s="448"/>
      <c r="CW77" s="448"/>
      <c r="CX77" s="448"/>
      <c r="CY77" s="448"/>
      <c r="CZ77" s="448"/>
      <c r="DA77" s="448"/>
      <c r="DB77" s="448"/>
      <c r="DC77" s="448"/>
      <c r="DD77" s="448"/>
      <c r="DE77" s="448"/>
      <c r="DF77" s="448"/>
      <c r="DG77" s="448"/>
      <c r="DH77" s="448"/>
      <c r="DI77" s="448"/>
      <c r="DJ77" s="448"/>
      <c r="DK77" s="448"/>
      <c r="DL77" s="448"/>
      <c r="DM77" s="448"/>
      <c r="DN77" s="448"/>
      <c r="DO77" s="448"/>
      <c r="DP77" s="448"/>
      <c r="DQ77" s="448"/>
      <c r="DR77" s="448"/>
    </row>
    <row r="78" spans="1:122" x14ac:dyDescent="0.45">
      <c r="A78" s="448"/>
      <c r="B78" s="448"/>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448"/>
      <c r="BB78" s="448"/>
      <c r="BC78" s="448"/>
      <c r="BD78" s="448"/>
      <c r="BE78" s="448"/>
      <c r="BF78" s="448"/>
      <c r="BG78" s="448"/>
      <c r="BH78" s="448"/>
      <c r="BI78" s="448"/>
      <c r="BJ78" s="448"/>
      <c r="BK78" s="448"/>
      <c r="BL78" s="448"/>
      <c r="BM78" s="448"/>
      <c r="BN78" s="448"/>
      <c r="BO78" s="448"/>
      <c r="BP78" s="448"/>
      <c r="BQ78" s="448"/>
      <c r="BR78" s="448"/>
      <c r="BS78" s="448"/>
      <c r="BT78" s="448"/>
      <c r="BU78" s="448"/>
      <c r="BV78" s="448"/>
      <c r="BW78" s="448"/>
      <c r="BX78" s="448"/>
      <c r="BY78" s="448"/>
      <c r="BZ78" s="448"/>
      <c r="CA78" s="448"/>
      <c r="CB78" s="448"/>
      <c r="CC78" s="448"/>
      <c r="CD78" s="448"/>
      <c r="CE78" s="448"/>
      <c r="CF78" s="448"/>
      <c r="CG78" s="448"/>
      <c r="CH78" s="448"/>
      <c r="CI78" s="448"/>
      <c r="CJ78" s="448"/>
      <c r="CK78" s="448"/>
      <c r="CL78" s="448"/>
      <c r="CM78" s="448"/>
      <c r="CN78" s="448"/>
      <c r="CO78" s="448"/>
      <c r="CP78" s="448"/>
      <c r="CQ78" s="448"/>
      <c r="CR78" s="448"/>
      <c r="CS78" s="448"/>
      <c r="CT78" s="448"/>
      <c r="CU78" s="448"/>
      <c r="CV78" s="448"/>
      <c r="CW78" s="448"/>
      <c r="CX78" s="448"/>
      <c r="CY78" s="448"/>
      <c r="CZ78" s="448"/>
      <c r="DA78" s="448"/>
      <c r="DB78" s="448"/>
      <c r="DC78" s="448"/>
      <c r="DD78" s="448"/>
      <c r="DE78" s="448"/>
      <c r="DF78" s="448"/>
      <c r="DG78" s="448"/>
      <c r="DH78" s="448"/>
      <c r="DI78" s="448"/>
      <c r="DJ78" s="448"/>
      <c r="DK78" s="448"/>
      <c r="DL78" s="448"/>
      <c r="DM78" s="448"/>
      <c r="DN78" s="448"/>
      <c r="DO78" s="448"/>
      <c r="DP78" s="448"/>
      <c r="DQ78" s="448"/>
      <c r="DR78" s="448"/>
    </row>
    <row r="79" spans="1:122" x14ac:dyDescent="0.45">
      <c r="A79" s="448"/>
      <c r="B79" s="448"/>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8"/>
      <c r="BB79" s="448"/>
      <c r="BC79" s="448"/>
      <c r="BD79" s="448"/>
      <c r="BE79" s="448"/>
      <c r="BF79" s="448"/>
      <c r="BG79" s="448"/>
      <c r="BH79" s="448"/>
      <c r="BI79" s="448"/>
      <c r="BJ79" s="448"/>
      <c r="BK79" s="448"/>
      <c r="BL79" s="448"/>
      <c r="BM79" s="448"/>
      <c r="BN79" s="448"/>
      <c r="BO79" s="448"/>
      <c r="BP79" s="448"/>
      <c r="BQ79" s="448"/>
      <c r="BR79" s="448"/>
      <c r="BS79" s="448"/>
      <c r="BT79" s="448"/>
      <c r="BU79" s="448"/>
      <c r="BV79" s="448"/>
      <c r="BW79" s="448"/>
      <c r="BX79" s="448"/>
      <c r="BY79" s="448"/>
      <c r="BZ79" s="448"/>
      <c r="CA79" s="448"/>
      <c r="CB79" s="448"/>
      <c r="CC79" s="448"/>
      <c r="CD79" s="448"/>
      <c r="CE79" s="448"/>
      <c r="CF79" s="448"/>
      <c r="CG79" s="448"/>
      <c r="CH79" s="448"/>
      <c r="CI79" s="448"/>
      <c r="CJ79" s="448"/>
      <c r="CK79" s="448"/>
      <c r="CL79" s="448"/>
      <c r="CM79" s="448"/>
      <c r="CN79" s="448"/>
      <c r="CO79" s="448"/>
      <c r="CP79" s="448"/>
      <c r="CQ79" s="448"/>
      <c r="CR79" s="448"/>
      <c r="CS79" s="448"/>
      <c r="CT79" s="448"/>
      <c r="CU79" s="448"/>
      <c r="CV79" s="448"/>
      <c r="CW79" s="448"/>
      <c r="CX79" s="448"/>
      <c r="CY79" s="448"/>
      <c r="CZ79" s="448"/>
      <c r="DA79" s="448"/>
      <c r="DB79" s="448"/>
      <c r="DC79" s="448"/>
      <c r="DD79" s="448"/>
      <c r="DE79" s="448"/>
      <c r="DF79" s="448"/>
      <c r="DG79" s="448"/>
      <c r="DH79" s="448"/>
      <c r="DI79" s="448"/>
      <c r="DJ79" s="448"/>
      <c r="DK79" s="448"/>
      <c r="DL79" s="448"/>
      <c r="DM79" s="448"/>
      <c r="DN79" s="448"/>
      <c r="DO79" s="448"/>
      <c r="DP79" s="448"/>
      <c r="DQ79" s="448"/>
      <c r="DR79" s="448"/>
    </row>
    <row r="80" spans="1:122" x14ac:dyDescent="0.45">
      <c r="A80" s="448"/>
      <c r="B80" s="448"/>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8"/>
      <c r="AZ80" s="448"/>
      <c r="BA80" s="448"/>
      <c r="BB80" s="448"/>
      <c r="BC80" s="448"/>
      <c r="BD80" s="448"/>
      <c r="BE80" s="448"/>
      <c r="BF80" s="448"/>
      <c r="BG80" s="448"/>
      <c r="BH80" s="448"/>
      <c r="BI80" s="448"/>
      <c r="BJ80" s="448"/>
      <c r="BK80" s="448"/>
      <c r="BL80" s="448"/>
      <c r="BM80" s="448"/>
      <c r="BN80" s="448"/>
      <c r="BO80" s="448"/>
      <c r="BP80" s="448"/>
      <c r="BQ80" s="448"/>
      <c r="BR80" s="448"/>
      <c r="BS80" s="448"/>
      <c r="BT80" s="448"/>
      <c r="BU80" s="448"/>
      <c r="BV80" s="448"/>
      <c r="BW80" s="448"/>
      <c r="BX80" s="448"/>
      <c r="BY80" s="448"/>
      <c r="BZ80" s="448"/>
      <c r="CA80" s="448"/>
      <c r="CB80" s="448"/>
      <c r="CC80" s="448"/>
      <c r="CD80" s="448"/>
      <c r="CE80" s="448"/>
      <c r="CF80" s="448"/>
      <c r="CG80" s="448"/>
      <c r="CH80" s="448"/>
      <c r="CI80" s="448"/>
      <c r="CJ80" s="448"/>
      <c r="CK80" s="448"/>
      <c r="CL80" s="448"/>
      <c r="CM80" s="448"/>
      <c r="CN80" s="448"/>
      <c r="CO80" s="448"/>
      <c r="CP80" s="448"/>
      <c r="CQ80" s="448"/>
      <c r="CR80" s="448"/>
      <c r="CS80" s="448"/>
      <c r="CT80" s="448"/>
      <c r="CU80" s="448"/>
      <c r="CV80" s="448"/>
      <c r="CW80" s="448"/>
      <c r="CX80" s="448"/>
      <c r="CY80" s="448"/>
      <c r="CZ80" s="448"/>
      <c r="DA80" s="448"/>
      <c r="DB80" s="448"/>
      <c r="DC80" s="448"/>
      <c r="DD80" s="448"/>
      <c r="DE80" s="448"/>
      <c r="DF80" s="448"/>
      <c r="DG80" s="448"/>
      <c r="DH80" s="448"/>
      <c r="DI80" s="448"/>
      <c r="DJ80" s="448"/>
      <c r="DK80" s="448"/>
      <c r="DL80" s="448"/>
      <c r="DM80" s="448"/>
      <c r="DN80" s="448"/>
      <c r="DO80" s="448"/>
      <c r="DP80" s="448"/>
      <c r="DQ80" s="448"/>
      <c r="DR80" s="448"/>
    </row>
    <row r="81" spans="1:122" x14ac:dyDescent="0.45">
      <c r="A81" s="448"/>
      <c r="B81" s="448"/>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48"/>
      <c r="DH81" s="448"/>
      <c r="DI81" s="448"/>
      <c r="DJ81" s="448"/>
      <c r="DK81" s="448"/>
      <c r="DL81" s="448"/>
      <c r="DM81" s="448"/>
      <c r="DN81" s="448"/>
      <c r="DO81" s="448"/>
      <c r="DP81" s="448"/>
      <c r="DQ81" s="448"/>
      <c r="DR81" s="448"/>
    </row>
    <row r="82" spans="1:122" x14ac:dyDescent="0.45">
      <c r="A82" s="448"/>
      <c r="B82" s="448"/>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48"/>
      <c r="BH82" s="448"/>
      <c r="BI82" s="448"/>
      <c r="BJ82" s="448"/>
      <c r="BK82" s="448"/>
      <c r="BL82" s="448"/>
      <c r="BM82" s="448"/>
      <c r="BN82" s="448"/>
      <c r="BO82" s="448"/>
      <c r="BP82" s="448"/>
      <c r="BQ82" s="448"/>
      <c r="BR82" s="448"/>
      <c r="BS82" s="448"/>
      <c r="BT82" s="448"/>
      <c r="BU82" s="448"/>
      <c r="BV82" s="448"/>
      <c r="BW82" s="448"/>
      <c r="BX82" s="448"/>
      <c r="BY82" s="448"/>
      <c r="BZ82" s="448"/>
      <c r="CA82" s="448"/>
      <c r="CB82" s="448"/>
      <c r="CC82" s="448"/>
      <c r="CD82" s="448"/>
      <c r="CE82" s="448"/>
      <c r="CF82" s="448"/>
      <c r="CG82" s="448"/>
      <c r="CH82" s="448"/>
      <c r="CI82" s="448"/>
      <c r="CJ82" s="448"/>
      <c r="CK82" s="448"/>
      <c r="CL82" s="448"/>
      <c r="CM82" s="448"/>
      <c r="CN82" s="448"/>
      <c r="CO82" s="448"/>
      <c r="CP82" s="448"/>
      <c r="CQ82" s="448"/>
      <c r="CR82" s="448"/>
      <c r="CS82" s="448"/>
      <c r="CT82" s="448"/>
      <c r="CU82" s="448"/>
      <c r="CV82" s="448"/>
      <c r="CW82" s="448"/>
      <c r="CX82" s="448"/>
      <c r="CY82" s="448"/>
      <c r="CZ82" s="448"/>
      <c r="DA82" s="448"/>
      <c r="DB82" s="448"/>
      <c r="DC82" s="448"/>
      <c r="DD82" s="448"/>
      <c r="DE82" s="448"/>
      <c r="DF82" s="448"/>
      <c r="DG82" s="448"/>
      <c r="DH82" s="448"/>
      <c r="DI82" s="448"/>
      <c r="DJ82" s="448"/>
      <c r="DK82" s="448"/>
      <c r="DL82" s="448"/>
      <c r="DM82" s="448"/>
      <c r="DN82" s="448"/>
      <c r="DO82" s="448"/>
      <c r="DP82" s="448"/>
      <c r="DQ82" s="448"/>
      <c r="DR82" s="448"/>
    </row>
    <row r="83" spans="1:122" x14ac:dyDescent="0.45">
      <c r="A83" s="448"/>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48"/>
      <c r="BD83" s="448"/>
      <c r="BE83" s="448"/>
      <c r="BF83" s="448"/>
      <c r="BG83" s="448"/>
      <c r="BH83" s="448"/>
      <c r="BI83" s="448"/>
      <c r="BJ83" s="448"/>
      <c r="BK83" s="448"/>
      <c r="BL83" s="448"/>
      <c r="BM83" s="448"/>
      <c r="BN83" s="448"/>
      <c r="BO83" s="448"/>
      <c r="BP83" s="448"/>
      <c r="BQ83" s="448"/>
      <c r="BR83" s="448"/>
      <c r="BS83" s="448"/>
      <c r="BT83" s="448"/>
      <c r="BU83" s="448"/>
      <c r="BV83" s="448"/>
      <c r="BW83" s="448"/>
      <c r="BX83" s="448"/>
      <c r="BY83" s="448"/>
      <c r="BZ83" s="448"/>
      <c r="CA83" s="448"/>
      <c r="CB83" s="448"/>
      <c r="CC83" s="448"/>
      <c r="CD83" s="448"/>
      <c r="CE83" s="448"/>
      <c r="CF83" s="448"/>
      <c r="CG83" s="448"/>
      <c r="CH83" s="448"/>
      <c r="CI83" s="448"/>
      <c r="CJ83" s="448"/>
      <c r="CK83" s="448"/>
      <c r="CL83" s="448"/>
      <c r="CM83" s="448"/>
      <c r="CN83" s="448"/>
      <c r="CO83" s="448"/>
      <c r="CP83" s="448"/>
      <c r="CQ83" s="448"/>
      <c r="CR83" s="448"/>
      <c r="CS83" s="448"/>
      <c r="CT83" s="448"/>
      <c r="CU83" s="448"/>
      <c r="CV83" s="448"/>
      <c r="CW83" s="448"/>
      <c r="CX83" s="448"/>
      <c r="CY83" s="448"/>
      <c r="CZ83" s="448"/>
      <c r="DA83" s="448"/>
      <c r="DB83" s="448"/>
      <c r="DC83" s="448"/>
      <c r="DD83" s="448"/>
      <c r="DE83" s="448"/>
      <c r="DF83" s="448"/>
      <c r="DG83" s="448"/>
      <c r="DH83" s="448"/>
      <c r="DI83" s="448"/>
      <c r="DJ83" s="448"/>
      <c r="DK83" s="448"/>
      <c r="DL83" s="448"/>
      <c r="DM83" s="448"/>
      <c r="DN83" s="448"/>
      <c r="DO83" s="448"/>
      <c r="DP83" s="448"/>
      <c r="DQ83" s="448"/>
      <c r="DR83" s="448"/>
    </row>
    <row r="84" spans="1:122" x14ac:dyDescent="0.45">
      <c r="A84" s="448"/>
      <c r="B84" s="448"/>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48"/>
      <c r="BD84" s="448"/>
      <c r="BE84" s="448"/>
      <c r="BF84" s="448"/>
      <c r="BG84" s="448"/>
      <c r="BH84" s="448"/>
      <c r="BI84" s="448"/>
      <c r="BJ84" s="448"/>
      <c r="BK84" s="448"/>
      <c r="BL84" s="448"/>
      <c r="BM84" s="448"/>
      <c r="BN84" s="448"/>
      <c r="BO84" s="448"/>
      <c r="BP84" s="448"/>
      <c r="BQ84" s="448"/>
      <c r="BR84" s="448"/>
      <c r="BS84" s="448"/>
      <c r="BT84" s="448"/>
      <c r="BU84" s="448"/>
      <c r="BV84" s="448"/>
      <c r="BW84" s="448"/>
      <c r="BX84" s="448"/>
      <c r="BY84" s="448"/>
      <c r="BZ84" s="448"/>
      <c r="CA84" s="448"/>
      <c r="CB84" s="448"/>
      <c r="CC84" s="448"/>
      <c r="CD84" s="448"/>
      <c r="CE84" s="448"/>
      <c r="CF84" s="448"/>
      <c r="CG84" s="448"/>
      <c r="CH84" s="448"/>
      <c r="CI84" s="448"/>
      <c r="CJ84" s="448"/>
      <c r="CK84" s="448"/>
      <c r="CL84" s="448"/>
      <c r="CM84" s="448"/>
      <c r="CN84" s="448"/>
      <c r="CO84" s="448"/>
      <c r="CP84" s="448"/>
      <c r="CQ84" s="448"/>
      <c r="CR84" s="448"/>
      <c r="CS84" s="448"/>
      <c r="CT84" s="448"/>
      <c r="CU84" s="448"/>
      <c r="CV84" s="448"/>
      <c r="CW84" s="448"/>
      <c r="CX84" s="448"/>
      <c r="CY84" s="448"/>
      <c r="CZ84" s="448"/>
      <c r="DA84" s="448"/>
      <c r="DB84" s="448"/>
      <c r="DC84" s="448"/>
      <c r="DD84" s="448"/>
      <c r="DE84" s="448"/>
      <c r="DF84" s="448"/>
      <c r="DG84" s="448"/>
      <c r="DH84" s="448"/>
      <c r="DI84" s="448"/>
      <c r="DJ84" s="448"/>
      <c r="DK84" s="448"/>
      <c r="DL84" s="448"/>
      <c r="DM84" s="448"/>
      <c r="DN84" s="448"/>
      <c r="DO84" s="448"/>
      <c r="DP84" s="448"/>
      <c r="DQ84" s="448"/>
      <c r="DR84" s="448"/>
    </row>
    <row r="85" spans="1:122" x14ac:dyDescent="0.45">
      <c r="A85" s="448"/>
      <c r="B85" s="448"/>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8"/>
      <c r="BG85" s="448"/>
      <c r="BH85" s="448"/>
      <c r="BI85" s="448"/>
      <c r="BJ85" s="448"/>
      <c r="BK85" s="448"/>
      <c r="BL85" s="448"/>
      <c r="BM85" s="448"/>
      <c r="BN85" s="448"/>
      <c r="BO85" s="448"/>
      <c r="BP85" s="448"/>
      <c r="BQ85" s="448"/>
      <c r="BR85" s="448"/>
      <c r="BS85" s="448"/>
      <c r="BT85" s="448"/>
      <c r="BU85" s="448"/>
      <c r="BV85" s="448"/>
      <c r="BW85" s="448"/>
      <c r="BX85" s="448"/>
      <c r="BY85" s="448"/>
      <c r="BZ85" s="448"/>
      <c r="CA85" s="448"/>
      <c r="CB85" s="448"/>
      <c r="CC85" s="448"/>
      <c r="CD85" s="448"/>
      <c r="CE85" s="448"/>
      <c r="CF85" s="448"/>
      <c r="CG85" s="448"/>
      <c r="CH85" s="448"/>
      <c r="CI85" s="448"/>
      <c r="CJ85" s="448"/>
      <c r="CK85" s="448"/>
      <c r="CL85" s="448"/>
      <c r="CM85" s="448"/>
      <c r="CN85" s="448"/>
      <c r="CO85" s="448"/>
      <c r="CP85" s="448"/>
      <c r="CQ85" s="448"/>
      <c r="CR85" s="448"/>
      <c r="CS85" s="448"/>
      <c r="CT85" s="448"/>
      <c r="CU85" s="448"/>
      <c r="CV85" s="448"/>
      <c r="CW85" s="448"/>
      <c r="CX85" s="448"/>
      <c r="CY85" s="448"/>
      <c r="CZ85" s="448"/>
      <c r="DA85" s="448"/>
      <c r="DB85" s="448"/>
      <c r="DC85" s="448"/>
      <c r="DD85" s="448"/>
      <c r="DE85" s="448"/>
      <c r="DF85" s="448"/>
      <c r="DG85" s="448"/>
      <c r="DH85" s="448"/>
      <c r="DI85" s="448"/>
      <c r="DJ85" s="448"/>
      <c r="DK85" s="448"/>
      <c r="DL85" s="448"/>
      <c r="DM85" s="448"/>
      <c r="DN85" s="448"/>
      <c r="DO85" s="448"/>
      <c r="DP85" s="448"/>
      <c r="DQ85" s="448"/>
      <c r="DR85" s="448"/>
    </row>
    <row r="86" spans="1:122" x14ac:dyDescent="0.45">
      <c r="A86" s="448"/>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448"/>
      <c r="BB86" s="448"/>
      <c r="BC86" s="448"/>
      <c r="BD86" s="448"/>
      <c r="BE86" s="448"/>
      <c r="BF86" s="448"/>
      <c r="BG86" s="448"/>
      <c r="BH86" s="448"/>
      <c r="BI86" s="448"/>
      <c r="BJ86" s="448"/>
      <c r="BK86" s="448"/>
      <c r="BL86" s="448"/>
      <c r="BM86" s="448"/>
      <c r="BN86" s="448"/>
      <c r="BO86" s="448"/>
      <c r="BP86" s="448"/>
      <c r="BQ86" s="448"/>
      <c r="BR86" s="448"/>
      <c r="BS86" s="448"/>
      <c r="BT86" s="448"/>
      <c r="BU86" s="448"/>
      <c r="BV86" s="448"/>
      <c r="BW86" s="448"/>
      <c r="BX86" s="448"/>
      <c r="BY86" s="448"/>
      <c r="BZ86" s="448"/>
      <c r="CA86" s="448"/>
      <c r="CB86" s="448"/>
      <c r="CC86" s="448"/>
      <c r="CD86" s="448"/>
      <c r="CE86" s="448"/>
      <c r="CF86" s="448"/>
      <c r="CG86" s="448"/>
      <c r="CH86" s="448"/>
      <c r="CI86" s="448"/>
      <c r="CJ86" s="448"/>
      <c r="CK86" s="448"/>
      <c r="CL86" s="448"/>
      <c r="CM86" s="448"/>
      <c r="CN86" s="448"/>
      <c r="CO86" s="448"/>
      <c r="CP86" s="448"/>
      <c r="CQ86" s="448"/>
      <c r="CR86" s="448"/>
      <c r="CS86" s="448"/>
      <c r="CT86" s="448"/>
      <c r="CU86" s="448"/>
      <c r="CV86" s="448"/>
      <c r="CW86" s="448"/>
      <c r="CX86" s="448"/>
      <c r="CY86" s="448"/>
      <c r="CZ86" s="448"/>
      <c r="DA86" s="448"/>
      <c r="DB86" s="448"/>
      <c r="DC86" s="448"/>
      <c r="DD86" s="448"/>
      <c r="DE86" s="448"/>
      <c r="DF86" s="448"/>
      <c r="DG86" s="448"/>
      <c r="DH86" s="448"/>
      <c r="DI86" s="448"/>
      <c r="DJ86" s="448"/>
      <c r="DK86" s="448"/>
      <c r="DL86" s="448"/>
      <c r="DM86" s="448"/>
      <c r="DN86" s="448"/>
      <c r="DO86" s="448"/>
      <c r="DP86" s="448"/>
      <c r="DQ86" s="448"/>
      <c r="DR86" s="448"/>
    </row>
    <row r="87" spans="1:122" x14ac:dyDescent="0.45">
      <c r="A87" s="448"/>
      <c r="B87" s="448"/>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c r="CA87" s="448"/>
      <c r="CB87" s="448"/>
      <c r="CC87" s="448"/>
      <c r="CD87" s="448"/>
      <c r="CE87" s="448"/>
      <c r="CF87" s="448"/>
      <c r="CG87" s="448"/>
      <c r="CH87" s="448"/>
      <c r="CI87" s="448"/>
      <c r="CJ87" s="448"/>
      <c r="CK87" s="448"/>
      <c r="CL87" s="448"/>
      <c r="CM87" s="448"/>
      <c r="CN87" s="448"/>
      <c r="CO87" s="448"/>
      <c r="CP87" s="448"/>
      <c r="CQ87" s="448"/>
      <c r="CR87" s="448"/>
      <c r="CS87" s="448"/>
      <c r="CT87" s="448"/>
      <c r="CU87" s="448"/>
      <c r="CV87" s="448"/>
      <c r="CW87" s="448"/>
      <c r="CX87" s="448"/>
      <c r="CY87" s="448"/>
      <c r="CZ87" s="448"/>
      <c r="DA87" s="448"/>
      <c r="DB87" s="448"/>
      <c r="DC87" s="448"/>
      <c r="DD87" s="448"/>
      <c r="DE87" s="448"/>
      <c r="DF87" s="448"/>
      <c r="DG87" s="448"/>
      <c r="DH87" s="448"/>
      <c r="DI87" s="448"/>
      <c r="DJ87" s="448"/>
      <c r="DK87" s="448"/>
      <c r="DL87" s="448"/>
      <c r="DM87" s="448"/>
      <c r="DN87" s="448"/>
      <c r="DO87" s="448"/>
      <c r="DP87" s="448"/>
      <c r="DQ87" s="448"/>
      <c r="DR87" s="448"/>
    </row>
    <row r="88" spans="1:122" x14ac:dyDescent="0.45">
      <c r="A88" s="448"/>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448"/>
      <c r="BB88" s="448"/>
      <c r="BC88" s="448"/>
      <c r="BD88" s="448"/>
      <c r="BE88" s="448"/>
      <c r="BF88" s="448"/>
      <c r="BG88" s="448"/>
      <c r="BH88" s="448"/>
      <c r="BI88" s="448"/>
      <c r="BJ88" s="448"/>
      <c r="BK88" s="448"/>
      <c r="BL88" s="448"/>
      <c r="BM88" s="448"/>
      <c r="BN88" s="448"/>
      <c r="BO88" s="448"/>
      <c r="BP88" s="448"/>
      <c r="BQ88" s="448"/>
      <c r="BR88" s="448"/>
      <c r="BS88" s="448"/>
      <c r="BT88" s="448"/>
      <c r="BU88" s="448"/>
      <c r="BV88" s="448"/>
      <c r="BW88" s="448"/>
      <c r="BX88" s="448"/>
      <c r="BY88" s="448"/>
      <c r="BZ88" s="448"/>
      <c r="CA88" s="448"/>
      <c r="CB88" s="448"/>
      <c r="CC88" s="448"/>
      <c r="CD88" s="448"/>
      <c r="CE88" s="448"/>
      <c r="CF88" s="448"/>
      <c r="CG88" s="448"/>
      <c r="CH88" s="448"/>
      <c r="CI88" s="448"/>
      <c r="CJ88" s="448"/>
      <c r="CK88" s="448"/>
      <c r="CL88" s="448"/>
      <c r="CM88" s="448"/>
      <c r="CN88" s="448"/>
      <c r="CO88" s="448"/>
      <c r="CP88" s="448"/>
      <c r="CQ88" s="448"/>
      <c r="CR88" s="448"/>
      <c r="CS88" s="448"/>
      <c r="CT88" s="448"/>
      <c r="CU88" s="448"/>
      <c r="CV88" s="448"/>
      <c r="CW88" s="448"/>
      <c r="CX88" s="448"/>
      <c r="CY88" s="448"/>
      <c r="CZ88" s="448"/>
      <c r="DA88" s="448"/>
      <c r="DB88" s="448"/>
      <c r="DC88" s="448"/>
      <c r="DD88" s="448"/>
      <c r="DE88" s="448"/>
      <c r="DF88" s="448"/>
      <c r="DG88" s="448"/>
      <c r="DH88" s="448"/>
      <c r="DI88" s="448"/>
      <c r="DJ88" s="448"/>
      <c r="DK88" s="448"/>
      <c r="DL88" s="448"/>
      <c r="DM88" s="448"/>
      <c r="DN88" s="448"/>
      <c r="DO88" s="448"/>
      <c r="DP88" s="448"/>
      <c r="DQ88" s="448"/>
      <c r="DR88" s="448"/>
    </row>
    <row r="89" spans="1:122" x14ac:dyDescent="0.45">
      <c r="A89" s="448"/>
      <c r="B89" s="448"/>
      <c r="C89" s="448"/>
      <c r="D89" s="448"/>
      <c r="E89" s="448"/>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48"/>
      <c r="BB89" s="448"/>
      <c r="BC89" s="448"/>
      <c r="BD89" s="448"/>
      <c r="BE89" s="448"/>
      <c r="BF89" s="448"/>
      <c r="BG89" s="448"/>
      <c r="BH89" s="448"/>
      <c r="BI89" s="448"/>
      <c r="BJ89" s="448"/>
      <c r="BK89" s="448"/>
      <c r="BL89" s="448"/>
      <c r="BM89" s="448"/>
      <c r="BN89" s="448"/>
      <c r="BO89" s="448"/>
      <c r="BP89" s="448"/>
      <c r="BQ89" s="448"/>
      <c r="BR89" s="448"/>
      <c r="BS89" s="448"/>
      <c r="BT89" s="448"/>
      <c r="BU89" s="448"/>
      <c r="BV89" s="448"/>
      <c r="BW89" s="448"/>
      <c r="BX89" s="448"/>
      <c r="BY89" s="448"/>
      <c r="BZ89" s="448"/>
      <c r="CA89" s="448"/>
      <c r="CB89" s="448"/>
      <c r="CC89" s="448"/>
      <c r="CD89" s="448"/>
      <c r="CE89" s="448"/>
      <c r="CF89" s="448"/>
      <c r="CG89" s="448"/>
      <c r="CH89" s="448"/>
      <c r="CI89" s="448"/>
      <c r="CJ89" s="448"/>
      <c r="CK89" s="448"/>
      <c r="CL89" s="448"/>
      <c r="CM89" s="448"/>
      <c r="CN89" s="448"/>
      <c r="CO89" s="448"/>
      <c r="CP89" s="448"/>
      <c r="CQ89" s="448"/>
      <c r="CR89" s="448"/>
      <c r="CS89" s="448"/>
      <c r="CT89" s="448"/>
      <c r="CU89" s="448"/>
      <c r="CV89" s="448"/>
      <c r="CW89" s="448"/>
      <c r="CX89" s="448"/>
      <c r="CY89" s="448"/>
      <c r="CZ89" s="448"/>
      <c r="DA89" s="448"/>
      <c r="DB89" s="448"/>
      <c r="DC89" s="448"/>
      <c r="DD89" s="448"/>
      <c r="DE89" s="448"/>
      <c r="DF89" s="448"/>
      <c r="DG89" s="448"/>
      <c r="DH89" s="448"/>
      <c r="DI89" s="448"/>
      <c r="DJ89" s="448"/>
      <c r="DK89" s="448"/>
      <c r="DL89" s="448"/>
      <c r="DM89" s="448"/>
      <c r="DN89" s="448"/>
      <c r="DO89" s="448"/>
      <c r="DP89" s="448"/>
      <c r="DQ89" s="448"/>
      <c r="DR89" s="448"/>
    </row>
    <row r="90" spans="1:122" x14ac:dyDescent="0.45">
      <c r="A90" s="448"/>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48"/>
      <c r="BC90" s="448"/>
      <c r="BD90" s="448"/>
      <c r="BE90" s="448"/>
      <c r="BF90" s="448"/>
      <c r="BG90" s="448"/>
      <c r="BH90" s="448"/>
      <c r="BI90" s="448"/>
      <c r="BJ90" s="448"/>
      <c r="BK90" s="448"/>
      <c r="BL90" s="448"/>
      <c r="BM90" s="448"/>
      <c r="BN90" s="448"/>
      <c r="BO90" s="448"/>
      <c r="BP90" s="448"/>
      <c r="BQ90" s="448"/>
      <c r="BR90" s="448"/>
      <c r="BS90" s="448"/>
      <c r="BT90" s="448"/>
      <c r="BU90" s="448"/>
      <c r="BV90" s="448"/>
      <c r="BW90" s="448"/>
      <c r="BX90" s="448"/>
      <c r="BY90" s="448"/>
      <c r="BZ90" s="448"/>
      <c r="CA90" s="448"/>
      <c r="CB90" s="448"/>
      <c r="CC90" s="448"/>
      <c r="CD90" s="448"/>
      <c r="CE90" s="448"/>
      <c r="CF90" s="448"/>
      <c r="CG90" s="448"/>
      <c r="CH90" s="448"/>
      <c r="CI90" s="448"/>
      <c r="CJ90" s="448"/>
      <c r="CK90" s="448"/>
      <c r="CL90" s="448"/>
      <c r="CM90" s="448"/>
      <c r="CN90" s="448"/>
      <c r="CO90" s="448"/>
      <c r="CP90" s="448"/>
      <c r="CQ90" s="448"/>
      <c r="CR90" s="448"/>
      <c r="CS90" s="448"/>
      <c r="CT90" s="448"/>
      <c r="CU90" s="448"/>
      <c r="CV90" s="448"/>
      <c r="CW90" s="448"/>
      <c r="CX90" s="448"/>
      <c r="CY90" s="448"/>
      <c r="CZ90" s="448"/>
      <c r="DA90" s="448"/>
      <c r="DB90" s="448"/>
      <c r="DC90" s="448"/>
      <c r="DD90" s="448"/>
      <c r="DE90" s="448"/>
      <c r="DF90" s="448"/>
      <c r="DG90" s="448"/>
      <c r="DH90" s="448"/>
      <c r="DI90" s="448"/>
      <c r="DJ90" s="448"/>
      <c r="DK90" s="448"/>
      <c r="DL90" s="448"/>
      <c r="DM90" s="448"/>
      <c r="DN90" s="448"/>
      <c r="DO90" s="448"/>
      <c r="DP90" s="448"/>
      <c r="DQ90" s="448"/>
      <c r="DR90" s="448"/>
    </row>
    <row r="91" spans="1:122" x14ac:dyDescent="0.45">
      <c r="A91" s="448"/>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48"/>
      <c r="BC91" s="448"/>
      <c r="BD91" s="448"/>
      <c r="BE91" s="448"/>
      <c r="BF91" s="448"/>
      <c r="BG91" s="448"/>
      <c r="BH91" s="448"/>
      <c r="BI91" s="448"/>
      <c r="BJ91" s="448"/>
      <c r="BK91" s="448"/>
      <c r="BL91" s="448"/>
      <c r="BM91" s="448"/>
      <c r="BN91" s="448"/>
      <c r="BO91" s="448"/>
      <c r="BP91" s="448"/>
      <c r="BQ91" s="448"/>
      <c r="BR91" s="448"/>
      <c r="BS91" s="448"/>
      <c r="BT91" s="448"/>
      <c r="BU91" s="448"/>
      <c r="BV91" s="448"/>
      <c r="BW91" s="448"/>
      <c r="BX91" s="448"/>
      <c r="BY91" s="448"/>
      <c r="BZ91" s="448"/>
      <c r="CA91" s="448"/>
      <c r="CB91" s="448"/>
      <c r="CC91" s="448"/>
      <c r="CD91" s="448"/>
      <c r="CE91" s="448"/>
      <c r="CF91" s="448"/>
      <c r="CG91" s="448"/>
      <c r="CH91" s="448"/>
      <c r="CI91" s="448"/>
      <c r="CJ91" s="448"/>
      <c r="CK91" s="448"/>
      <c r="CL91" s="448"/>
      <c r="CM91" s="448"/>
      <c r="CN91" s="448"/>
      <c r="CO91" s="448"/>
      <c r="CP91" s="448"/>
      <c r="CQ91" s="448"/>
      <c r="CR91" s="448"/>
      <c r="CS91" s="448"/>
      <c r="CT91" s="448"/>
      <c r="CU91" s="448"/>
      <c r="CV91" s="448"/>
      <c r="CW91" s="448"/>
      <c r="CX91" s="448"/>
      <c r="CY91" s="448"/>
      <c r="CZ91" s="448"/>
      <c r="DA91" s="448"/>
      <c r="DB91" s="448"/>
      <c r="DC91" s="448"/>
      <c r="DD91" s="448"/>
      <c r="DE91" s="448"/>
      <c r="DF91" s="448"/>
      <c r="DG91" s="448"/>
      <c r="DH91" s="448"/>
      <c r="DI91" s="448"/>
      <c r="DJ91" s="448"/>
      <c r="DK91" s="448"/>
      <c r="DL91" s="448"/>
      <c r="DM91" s="448"/>
      <c r="DN91" s="448"/>
      <c r="DO91" s="448"/>
      <c r="DP91" s="448"/>
      <c r="DQ91" s="448"/>
      <c r="DR91" s="448"/>
    </row>
    <row r="92" spans="1:122" x14ac:dyDescent="0.45">
      <c r="A92" s="448"/>
      <c r="B92" s="448"/>
      <c r="C92" s="448"/>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448"/>
      <c r="BB92" s="448"/>
      <c r="BC92" s="448"/>
      <c r="BD92" s="448"/>
      <c r="BE92" s="448"/>
      <c r="BF92" s="448"/>
      <c r="BG92" s="448"/>
      <c r="BH92" s="448"/>
      <c r="BI92" s="448"/>
      <c r="BJ92" s="448"/>
      <c r="BK92" s="448"/>
      <c r="BL92" s="448"/>
      <c r="BM92" s="448"/>
      <c r="BN92" s="448"/>
      <c r="BO92" s="448"/>
      <c r="BP92" s="448"/>
      <c r="BQ92" s="448"/>
      <c r="BR92" s="448"/>
      <c r="BS92" s="448"/>
      <c r="BT92" s="448"/>
      <c r="BU92" s="448"/>
      <c r="BV92" s="448"/>
      <c r="BW92" s="448"/>
      <c r="BX92" s="448"/>
      <c r="BY92" s="448"/>
      <c r="BZ92" s="448"/>
      <c r="CA92" s="448"/>
      <c r="CB92" s="448"/>
      <c r="CC92" s="448"/>
      <c r="CD92" s="448"/>
      <c r="CE92" s="448"/>
      <c r="CF92" s="448"/>
      <c r="CG92" s="448"/>
      <c r="CH92" s="448"/>
      <c r="CI92" s="448"/>
      <c r="CJ92" s="448"/>
      <c r="CK92" s="448"/>
      <c r="CL92" s="448"/>
      <c r="CM92" s="448"/>
      <c r="CN92" s="448"/>
      <c r="CO92" s="448"/>
      <c r="CP92" s="448"/>
      <c r="CQ92" s="448"/>
      <c r="CR92" s="448"/>
      <c r="CS92" s="448"/>
      <c r="CT92" s="448"/>
      <c r="CU92" s="448"/>
      <c r="CV92" s="448"/>
      <c r="CW92" s="448"/>
      <c r="CX92" s="448"/>
      <c r="CY92" s="448"/>
      <c r="CZ92" s="448"/>
      <c r="DA92" s="448"/>
      <c r="DB92" s="448"/>
      <c r="DC92" s="448"/>
      <c r="DD92" s="448"/>
      <c r="DE92" s="448"/>
      <c r="DF92" s="448"/>
      <c r="DG92" s="448"/>
      <c r="DH92" s="448"/>
      <c r="DI92" s="448"/>
      <c r="DJ92" s="448"/>
      <c r="DK92" s="448"/>
      <c r="DL92" s="448"/>
      <c r="DM92" s="448"/>
      <c r="DN92" s="448"/>
      <c r="DO92" s="448"/>
      <c r="DP92" s="448"/>
      <c r="DQ92" s="448"/>
      <c r="DR92" s="448"/>
    </row>
    <row r="93" spans="1:122" x14ac:dyDescent="0.45">
      <c r="A93" s="448"/>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448"/>
      <c r="BB93" s="448"/>
      <c r="BC93" s="448"/>
      <c r="BD93" s="448"/>
      <c r="BE93" s="448"/>
      <c r="BF93" s="448"/>
      <c r="BG93" s="448"/>
      <c r="BH93" s="448"/>
      <c r="BI93" s="448"/>
      <c r="BJ93" s="448"/>
      <c r="BK93" s="448"/>
      <c r="BL93" s="448"/>
      <c r="BM93" s="448"/>
      <c r="BN93" s="448"/>
      <c r="BO93" s="448"/>
      <c r="BP93" s="448"/>
      <c r="BQ93" s="448"/>
      <c r="BR93" s="448"/>
      <c r="BS93" s="448"/>
      <c r="BT93" s="448"/>
      <c r="BU93" s="448"/>
      <c r="BV93" s="448"/>
      <c r="BW93" s="448"/>
      <c r="BX93" s="448"/>
      <c r="BY93" s="448"/>
      <c r="BZ93" s="448"/>
      <c r="CA93" s="448"/>
      <c r="CB93" s="448"/>
      <c r="CC93" s="448"/>
      <c r="CD93" s="448"/>
      <c r="CE93" s="448"/>
      <c r="CF93" s="448"/>
      <c r="CG93" s="448"/>
      <c r="CH93" s="448"/>
      <c r="CI93" s="448"/>
      <c r="CJ93" s="448"/>
      <c r="CK93" s="448"/>
      <c r="CL93" s="448"/>
      <c r="CM93" s="448"/>
      <c r="CN93" s="448"/>
      <c r="CO93" s="448"/>
      <c r="CP93" s="448"/>
      <c r="CQ93" s="448"/>
      <c r="CR93" s="448"/>
      <c r="CS93" s="448"/>
      <c r="CT93" s="448"/>
      <c r="CU93" s="448"/>
      <c r="CV93" s="448"/>
      <c r="CW93" s="448"/>
      <c r="CX93" s="448"/>
      <c r="CY93" s="448"/>
      <c r="CZ93" s="448"/>
      <c r="DA93" s="448"/>
      <c r="DB93" s="448"/>
      <c r="DC93" s="448"/>
      <c r="DD93" s="448"/>
      <c r="DE93" s="448"/>
      <c r="DF93" s="448"/>
      <c r="DG93" s="448"/>
      <c r="DH93" s="448"/>
      <c r="DI93" s="448"/>
      <c r="DJ93" s="448"/>
      <c r="DK93" s="448"/>
      <c r="DL93" s="448"/>
      <c r="DM93" s="448"/>
      <c r="DN93" s="448"/>
      <c r="DO93" s="448"/>
      <c r="DP93" s="448"/>
      <c r="DQ93" s="448"/>
      <c r="DR93" s="448"/>
    </row>
    <row r="94" spans="1:122" x14ac:dyDescent="0.45">
      <c r="A94" s="448"/>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8"/>
      <c r="BM94" s="448"/>
      <c r="BN94" s="448"/>
      <c r="BO94" s="448"/>
      <c r="BP94" s="448"/>
      <c r="BQ94" s="448"/>
      <c r="BR94" s="448"/>
      <c r="BS94" s="448"/>
      <c r="BT94" s="448"/>
      <c r="BU94" s="448"/>
      <c r="BV94" s="448"/>
      <c r="BW94" s="448"/>
      <c r="BX94" s="448"/>
      <c r="BY94" s="448"/>
      <c r="BZ94" s="448"/>
      <c r="CA94" s="448"/>
      <c r="CB94" s="448"/>
      <c r="CC94" s="448"/>
      <c r="CD94" s="448"/>
      <c r="CE94" s="448"/>
      <c r="CF94" s="448"/>
      <c r="CG94" s="448"/>
      <c r="CH94" s="448"/>
      <c r="CI94" s="448"/>
      <c r="CJ94" s="448"/>
      <c r="CK94" s="448"/>
      <c r="CL94" s="448"/>
      <c r="CM94" s="448"/>
      <c r="CN94" s="448"/>
      <c r="CO94" s="448"/>
      <c r="CP94" s="448"/>
      <c r="CQ94" s="448"/>
      <c r="CR94" s="448"/>
      <c r="CS94" s="448"/>
      <c r="CT94" s="448"/>
      <c r="CU94" s="448"/>
      <c r="CV94" s="448"/>
      <c r="CW94" s="448"/>
      <c r="CX94" s="448"/>
      <c r="CY94" s="448"/>
      <c r="CZ94" s="448"/>
      <c r="DA94" s="448"/>
      <c r="DB94" s="448"/>
      <c r="DC94" s="448"/>
      <c r="DD94" s="448"/>
      <c r="DE94" s="448"/>
      <c r="DF94" s="448"/>
      <c r="DG94" s="448"/>
      <c r="DH94" s="448"/>
      <c r="DI94" s="448"/>
      <c r="DJ94" s="448"/>
      <c r="DK94" s="448"/>
      <c r="DL94" s="448"/>
      <c r="DM94" s="448"/>
      <c r="DN94" s="448"/>
      <c r="DO94" s="448"/>
      <c r="DP94" s="448"/>
      <c r="DQ94" s="448"/>
      <c r="DR94" s="448"/>
    </row>
    <row r="95" spans="1:122" x14ac:dyDescent="0.45">
      <c r="A95" s="448"/>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48"/>
      <c r="BC95" s="448"/>
      <c r="BD95" s="448"/>
      <c r="BE95" s="448"/>
      <c r="BF95" s="448"/>
      <c r="BG95" s="448"/>
      <c r="BH95" s="448"/>
      <c r="BI95" s="448"/>
      <c r="BJ95" s="448"/>
      <c r="BK95" s="448"/>
      <c r="BL95" s="448"/>
      <c r="BM95" s="448"/>
      <c r="BN95" s="448"/>
      <c r="BO95" s="448"/>
      <c r="BP95" s="448"/>
      <c r="BQ95" s="448"/>
      <c r="BR95" s="448"/>
      <c r="BS95" s="448"/>
      <c r="BT95" s="448"/>
      <c r="BU95" s="448"/>
      <c r="BV95" s="448"/>
      <c r="BW95" s="448"/>
      <c r="BX95" s="448"/>
      <c r="BY95" s="448"/>
      <c r="BZ95" s="448"/>
      <c r="CA95" s="448"/>
      <c r="CB95" s="448"/>
      <c r="CC95" s="448"/>
      <c r="CD95" s="448"/>
      <c r="CE95" s="448"/>
      <c r="CF95" s="448"/>
      <c r="CG95" s="448"/>
      <c r="CH95" s="448"/>
      <c r="CI95" s="448"/>
      <c r="CJ95" s="448"/>
      <c r="CK95" s="448"/>
      <c r="CL95" s="448"/>
      <c r="CM95" s="448"/>
      <c r="CN95" s="448"/>
      <c r="CO95" s="448"/>
      <c r="CP95" s="448"/>
      <c r="CQ95" s="448"/>
      <c r="CR95" s="448"/>
      <c r="CS95" s="448"/>
      <c r="CT95" s="448"/>
      <c r="CU95" s="448"/>
      <c r="CV95" s="448"/>
      <c r="CW95" s="448"/>
      <c r="CX95" s="448"/>
      <c r="CY95" s="448"/>
      <c r="CZ95" s="448"/>
      <c r="DA95" s="448"/>
      <c r="DB95" s="448"/>
      <c r="DC95" s="448"/>
      <c r="DD95" s="448"/>
      <c r="DE95" s="448"/>
      <c r="DF95" s="448"/>
      <c r="DG95" s="448"/>
      <c r="DH95" s="448"/>
      <c r="DI95" s="448"/>
      <c r="DJ95" s="448"/>
      <c r="DK95" s="448"/>
      <c r="DL95" s="448"/>
      <c r="DM95" s="448"/>
      <c r="DN95" s="448"/>
      <c r="DO95" s="448"/>
      <c r="DP95" s="448"/>
      <c r="DQ95" s="448"/>
      <c r="DR95" s="448"/>
    </row>
    <row r="96" spans="1:122" x14ac:dyDescent="0.45">
      <c r="A96" s="448"/>
      <c r="B96" s="448"/>
      <c r="C96" s="448"/>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48"/>
      <c r="BD96" s="448"/>
      <c r="BE96" s="448"/>
      <c r="BF96" s="448"/>
      <c r="BG96" s="448"/>
      <c r="BH96" s="448"/>
      <c r="BI96" s="448"/>
      <c r="BJ96" s="448"/>
      <c r="BK96" s="448"/>
      <c r="BL96" s="448"/>
      <c r="BM96" s="448"/>
      <c r="BN96" s="448"/>
      <c r="BO96" s="448"/>
      <c r="BP96" s="448"/>
      <c r="BQ96" s="448"/>
      <c r="BR96" s="448"/>
      <c r="BS96" s="448"/>
      <c r="BT96" s="448"/>
      <c r="BU96" s="448"/>
      <c r="BV96" s="448"/>
      <c r="BW96" s="448"/>
      <c r="BX96" s="448"/>
      <c r="BY96" s="448"/>
      <c r="BZ96" s="448"/>
      <c r="CA96" s="448"/>
      <c r="CB96" s="448"/>
      <c r="CC96" s="448"/>
      <c r="CD96" s="448"/>
      <c r="CE96" s="448"/>
      <c r="CF96" s="448"/>
      <c r="CG96" s="448"/>
      <c r="CH96" s="448"/>
      <c r="CI96" s="448"/>
      <c r="CJ96" s="448"/>
      <c r="CK96" s="448"/>
      <c r="CL96" s="448"/>
      <c r="CM96" s="448"/>
      <c r="CN96" s="448"/>
      <c r="CO96" s="448"/>
      <c r="CP96" s="448"/>
      <c r="CQ96" s="448"/>
      <c r="CR96" s="448"/>
      <c r="CS96" s="448"/>
      <c r="CT96" s="448"/>
      <c r="CU96" s="448"/>
      <c r="CV96" s="448"/>
      <c r="CW96" s="448"/>
      <c r="CX96" s="448"/>
      <c r="CY96" s="448"/>
      <c r="CZ96" s="448"/>
      <c r="DA96" s="448"/>
      <c r="DB96" s="448"/>
      <c r="DC96" s="448"/>
      <c r="DD96" s="448"/>
      <c r="DE96" s="448"/>
      <c r="DF96" s="448"/>
      <c r="DG96" s="448"/>
      <c r="DH96" s="448"/>
      <c r="DI96" s="448"/>
      <c r="DJ96" s="448"/>
      <c r="DK96" s="448"/>
      <c r="DL96" s="448"/>
      <c r="DM96" s="448"/>
      <c r="DN96" s="448"/>
      <c r="DO96" s="448"/>
      <c r="DP96" s="448"/>
      <c r="DQ96" s="448"/>
      <c r="DR96" s="448"/>
    </row>
    <row r="97" spans="1:122" x14ac:dyDescent="0.45">
      <c r="A97" s="448"/>
      <c r="B97" s="448"/>
      <c r="C97" s="448"/>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48"/>
      <c r="BD97" s="448"/>
      <c r="BE97" s="448"/>
      <c r="BF97" s="448"/>
      <c r="BG97" s="448"/>
      <c r="BH97" s="448"/>
      <c r="BI97" s="448"/>
      <c r="BJ97" s="448"/>
      <c r="BK97" s="448"/>
      <c r="BL97" s="448"/>
      <c r="BM97" s="448"/>
      <c r="BN97" s="448"/>
      <c r="BO97" s="448"/>
      <c r="BP97" s="448"/>
      <c r="BQ97" s="448"/>
      <c r="BR97" s="448"/>
      <c r="BS97" s="448"/>
      <c r="BT97" s="448"/>
      <c r="BU97" s="448"/>
      <c r="BV97" s="448"/>
      <c r="BW97" s="448"/>
      <c r="BX97" s="448"/>
      <c r="BY97" s="448"/>
      <c r="BZ97" s="448"/>
      <c r="CA97" s="448"/>
      <c r="CB97" s="448"/>
      <c r="CC97" s="448"/>
      <c r="CD97" s="448"/>
      <c r="CE97" s="448"/>
      <c r="CF97" s="448"/>
      <c r="CG97" s="448"/>
      <c r="CH97" s="448"/>
      <c r="CI97" s="448"/>
      <c r="CJ97" s="448"/>
      <c r="CK97" s="448"/>
      <c r="CL97" s="448"/>
      <c r="CM97" s="448"/>
      <c r="CN97" s="448"/>
      <c r="CO97" s="448"/>
      <c r="CP97" s="448"/>
      <c r="CQ97" s="448"/>
      <c r="CR97" s="448"/>
      <c r="CS97" s="448"/>
      <c r="CT97" s="448"/>
      <c r="CU97" s="448"/>
      <c r="CV97" s="448"/>
      <c r="CW97" s="448"/>
      <c r="CX97" s="448"/>
      <c r="CY97" s="448"/>
      <c r="CZ97" s="448"/>
      <c r="DA97" s="448"/>
      <c r="DB97" s="448"/>
      <c r="DC97" s="448"/>
      <c r="DD97" s="448"/>
      <c r="DE97" s="448"/>
      <c r="DF97" s="448"/>
      <c r="DG97" s="448"/>
      <c r="DH97" s="448"/>
      <c r="DI97" s="448"/>
      <c r="DJ97" s="448"/>
      <c r="DK97" s="448"/>
      <c r="DL97" s="448"/>
      <c r="DM97" s="448"/>
      <c r="DN97" s="448"/>
      <c r="DO97" s="448"/>
      <c r="DP97" s="448"/>
      <c r="DQ97" s="448"/>
      <c r="DR97" s="448"/>
    </row>
    <row r="98" spans="1:122" x14ac:dyDescent="0.45">
      <c r="A98" s="448"/>
      <c r="B98" s="448"/>
      <c r="C98" s="448"/>
      <c r="D98" s="448"/>
      <c r="E98" s="448"/>
      <c r="F98" s="448"/>
      <c r="G98" s="44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448"/>
      <c r="BB98" s="448"/>
      <c r="BC98" s="448"/>
      <c r="BD98" s="448"/>
      <c r="BE98" s="448"/>
      <c r="BF98" s="448"/>
      <c r="BG98" s="448"/>
      <c r="BH98" s="448"/>
      <c r="BI98" s="448"/>
      <c r="BJ98" s="448"/>
      <c r="BK98" s="448"/>
      <c r="BL98" s="448"/>
      <c r="BM98" s="448"/>
      <c r="BN98" s="448"/>
      <c r="BO98" s="448"/>
      <c r="BP98" s="448"/>
      <c r="BQ98" s="448"/>
      <c r="BR98" s="448"/>
      <c r="BS98" s="448"/>
      <c r="BT98" s="448"/>
      <c r="BU98" s="448"/>
      <c r="BV98" s="448"/>
      <c r="BW98" s="448"/>
      <c r="BX98" s="448"/>
      <c r="BY98" s="448"/>
      <c r="BZ98" s="448"/>
      <c r="CA98" s="448"/>
      <c r="CB98" s="448"/>
      <c r="CC98" s="448"/>
      <c r="CD98" s="448"/>
      <c r="CE98" s="448"/>
      <c r="CF98" s="448"/>
      <c r="CG98" s="448"/>
      <c r="CH98" s="448"/>
      <c r="CI98" s="448"/>
      <c r="CJ98" s="448"/>
      <c r="CK98" s="448"/>
      <c r="CL98" s="448"/>
      <c r="CM98" s="448"/>
      <c r="CN98" s="448"/>
      <c r="CO98" s="448"/>
      <c r="CP98" s="448"/>
      <c r="CQ98" s="448"/>
      <c r="CR98" s="448"/>
      <c r="CS98" s="448"/>
      <c r="CT98" s="448"/>
      <c r="CU98" s="448"/>
      <c r="CV98" s="448"/>
      <c r="CW98" s="448"/>
      <c r="CX98" s="448"/>
      <c r="CY98" s="448"/>
      <c r="CZ98" s="448"/>
      <c r="DA98" s="448"/>
      <c r="DB98" s="448"/>
      <c r="DC98" s="448"/>
      <c r="DD98" s="448"/>
      <c r="DE98" s="448"/>
      <c r="DF98" s="448"/>
      <c r="DG98" s="448"/>
      <c r="DH98" s="448"/>
      <c r="DI98" s="448"/>
      <c r="DJ98" s="448"/>
      <c r="DK98" s="448"/>
      <c r="DL98" s="448"/>
      <c r="DM98" s="448"/>
      <c r="DN98" s="448"/>
      <c r="DO98" s="448"/>
      <c r="DP98" s="448"/>
      <c r="DQ98" s="448"/>
      <c r="DR98" s="448"/>
    </row>
    <row r="99" spans="1:122" x14ac:dyDescent="0.45">
      <c r="A99" s="448"/>
      <c r="B99" s="448"/>
      <c r="C99" s="448"/>
      <c r="D99" s="448"/>
      <c r="E99" s="448"/>
      <c r="F99" s="448"/>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448"/>
      <c r="BB99" s="448"/>
      <c r="BC99" s="448"/>
      <c r="BD99" s="448"/>
      <c r="BE99" s="448"/>
      <c r="BF99" s="448"/>
      <c r="BG99" s="448"/>
      <c r="BH99" s="448"/>
      <c r="BI99" s="448"/>
      <c r="BJ99" s="448"/>
      <c r="BK99" s="448"/>
      <c r="BL99" s="448"/>
      <c r="BM99" s="448"/>
      <c r="BN99" s="448"/>
      <c r="BO99" s="448"/>
      <c r="BP99" s="448"/>
      <c r="BQ99" s="448"/>
      <c r="BR99" s="448"/>
      <c r="BS99" s="448"/>
      <c r="BT99" s="448"/>
      <c r="BU99" s="448"/>
      <c r="BV99" s="448"/>
      <c r="BW99" s="448"/>
      <c r="BX99" s="448"/>
      <c r="BY99" s="448"/>
      <c r="BZ99" s="448"/>
      <c r="CA99" s="448"/>
      <c r="CB99" s="448"/>
      <c r="CC99" s="448"/>
      <c r="CD99" s="448"/>
      <c r="CE99" s="448"/>
      <c r="CF99" s="448"/>
      <c r="CG99" s="448"/>
      <c r="CH99" s="448"/>
      <c r="CI99" s="448"/>
      <c r="CJ99" s="448"/>
      <c r="CK99" s="448"/>
      <c r="CL99" s="448"/>
      <c r="CM99" s="448"/>
      <c r="CN99" s="448"/>
      <c r="CO99" s="448"/>
      <c r="CP99" s="448"/>
      <c r="CQ99" s="448"/>
      <c r="CR99" s="448"/>
      <c r="CS99" s="448"/>
      <c r="CT99" s="448"/>
      <c r="CU99" s="448"/>
      <c r="CV99" s="448"/>
      <c r="CW99" s="448"/>
      <c r="CX99" s="448"/>
      <c r="CY99" s="448"/>
      <c r="CZ99" s="448"/>
      <c r="DA99" s="448"/>
      <c r="DB99" s="448"/>
      <c r="DC99" s="448"/>
      <c r="DD99" s="448"/>
      <c r="DE99" s="448"/>
      <c r="DF99" s="448"/>
      <c r="DG99" s="448"/>
      <c r="DH99" s="448"/>
      <c r="DI99" s="448"/>
      <c r="DJ99" s="448"/>
      <c r="DK99" s="448"/>
      <c r="DL99" s="448"/>
      <c r="DM99" s="448"/>
      <c r="DN99" s="448"/>
      <c r="DO99" s="448"/>
      <c r="DP99" s="448"/>
      <c r="DQ99" s="448"/>
      <c r="DR99" s="448"/>
    </row>
    <row r="100" spans="1:122" x14ac:dyDescent="0.45">
      <c r="A100" s="448"/>
      <c r="B100" s="448"/>
      <c r="C100" s="448"/>
      <c r="D100" s="448"/>
      <c r="E100" s="448"/>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8"/>
      <c r="BB100" s="448"/>
      <c r="BC100" s="448"/>
      <c r="BD100" s="448"/>
      <c r="BE100" s="448"/>
      <c r="BF100" s="448"/>
      <c r="BG100" s="448"/>
      <c r="BH100" s="448"/>
      <c r="BI100" s="448"/>
      <c r="BJ100" s="448"/>
      <c r="BK100" s="448"/>
      <c r="BL100" s="448"/>
      <c r="BM100" s="448"/>
      <c r="BN100" s="448"/>
      <c r="BO100" s="448"/>
      <c r="BP100" s="448"/>
      <c r="BQ100" s="448"/>
      <c r="BR100" s="448"/>
      <c r="BS100" s="448"/>
      <c r="BT100" s="448"/>
      <c r="BU100" s="448"/>
      <c r="BV100" s="448"/>
      <c r="BW100" s="448"/>
      <c r="BX100" s="448"/>
      <c r="BY100" s="448"/>
      <c r="BZ100" s="448"/>
      <c r="CA100" s="448"/>
      <c r="CB100" s="448"/>
      <c r="CC100" s="448"/>
      <c r="CD100" s="448"/>
      <c r="CE100" s="448"/>
      <c r="CF100" s="448"/>
      <c r="CG100" s="448"/>
      <c r="CH100" s="448"/>
      <c r="CI100" s="448"/>
      <c r="CJ100" s="448"/>
      <c r="CK100" s="448"/>
      <c r="CL100" s="448"/>
      <c r="CM100" s="448"/>
      <c r="CN100" s="448"/>
      <c r="CO100" s="448"/>
      <c r="CP100" s="448"/>
      <c r="CQ100" s="448"/>
      <c r="CR100" s="448"/>
      <c r="CS100" s="448"/>
      <c r="CT100" s="448"/>
      <c r="CU100" s="448"/>
      <c r="CV100" s="448"/>
      <c r="CW100" s="448"/>
      <c r="CX100" s="448"/>
      <c r="CY100" s="448"/>
      <c r="CZ100" s="448"/>
      <c r="DA100" s="448"/>
      <c r="DB100" s="448"/>
      <c r="DC100" s="448"/>
      <c r="DD100" s="448"/>
      <c r="DE100" s="448"/>
      <c r="DF100" s="448"/>
      <c r="DG100" s="448"/>
      <c r="DH100" s="448"/>
      <c r="DI100" s="448"/>
      <c r="DJ100" s="448"/>
      <c r="DK100" s="448"/>
      <c r="DL100" s="448"/>
      <c r="DM100" s="448"/>
      <c r="DN100" s="448"/>
      <c r="DO100" s="448"/>
      <c r="DP100" s="448"/>
      <c r="DQ100" s="448"/>
      <c r="DR100" s="448"/>
    </row>
    <row r="101" spans="1:122" x14ac:dyDescent="0.45">
      <c r="A101" s="448"/>
      <c r="B101" s="448"/>
      <c r="C101" s="448"/>
      <c r="D101" s="448"/>
      <c r="E101" s="448"/>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448"/>
      <c r="BB101" s="448"/>
      <c r="BC101" s="448"/>
      <c r="BD101" s="448"/>
      <c r="BE101" s="448"/>
      <c r="BF101" s="448"/>
      <c r="BG101" s="448"/>
      <c r="BH101" s="448"/>
      <c r="BI101" s="448"/>
      <c r="BJ101" s="448"/>
      <c r="BK101" s="448"/>
      <c r="BL101" s="448"/>
      <c r="BM101" s="448"/>
      <c r="BN101" s="448"/>
      <c r="BO101" s="448"/>
      <c r="BP101" s="448"/>
      <c r="BQ101" s="448"/>
      <c r="BR101" s="448"/>
      <c r="BS101" s="448"/>
      <c r="BT101" s="448"/>
      <c r="BU101" s="448"/>
      <c r="BV101" s="448"/>
      <c r="BW101" s="448"/>
      <c r="BX101" s="448"/>
      <c r="BY101" s="448"/>
      <c r="BZ101" s="448"/>
      <c r="CA101" s="448"/>
      <c r="CB101" s="448"/>
      <c r="CC101" s="448"/>
      <c r="CD101" s="448"/>
      <c r="CE101" s="448"/>
      <c r="CF101" s="448"/>
      <c r="CG101" s="448"/>
      <c r="CH101" s="448"/>
      <c r="CI101" s="448"/>
      <c r="CJ101" s="448"/>
      <c r="CK101" s="448"/>
      <c r="CL101" s="448"/>
      <c r="CM101" s="448"/>
      <c r="CN101" s="448"/>
      <c r="CO101" s="448"/>
      <c r="CP101" s="448"/>
      <c r="CQ101" s="448"/>
      <c r="CR101" s="448"/>
      <c r="CS101" s="448"/>
      <c r="CT101" s="448"/>
      <c r="CU101" s="448"/>
      <c r="CV101" s="448"/>
      <c r="CW101" s="448"/>
      <c r="CX101" s="448"/>
      <c r="CY101" s="448"/>
      <c r="CZ101" s="448"/>
      <c r="DA101" s="448"/>
      <c r="DB101" s="448"/>
      <c r="DC101" s="448"/>
      <c r="DD101" s="448"/>
      <c r="DE101" s="448"/>
      <c r="DF101" s="448"/>
      <c r="DG101" s="448"/>
      <c r="DH101" s="448"/>
      <c r="DI101" s="448"/>
      <c r="DJ101" s="448"/>
      <c r="DK101" s="448"/>
      <c r="DL101" s="448"/>
      <c r="DM101" s="448"/>
      <c r="DN101" s="448"/>
      <c r="DO101" s="448"/>
      <c r="DP101" s="448"/>
      <c r="DQ101" s="448"/>
      <c r="DR101" s="448"/>
    </row>
    <row r="102" spans="1:122" x14ac:dyDescent="0.45">
      <c r="A102" s="448"/>
      <c r="B102" s="448"/>
      <c r="C102" s="448"/>
      <c r="D102" s="448"/>
      <c r="E102" s="448"/>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8"/>
      <c r="BB102" s="448"/>
      <c r="BC102" s="448"/>
      <c r="BD102" s="448"/>
      <c r="BE102" s="448"/>
      <c r="BF102" s="448"/>
      <c r="BG102" s="448"/>
      <c r="BH102" s="448"/>
      <c r="BI102" s="448"/>
      <c r="BJ102" s="448"/>
      <c r="BK102" s="448"/>
      <c r="BL102" s="448"/>
      <c r="BM102" s="448"/>
      <c r="BN102" s="448"/>
      <c r="BO102" s="448"/>
      <c r="BP102" s="448"/>
      <c r="BQ102" s="448"/>
      <c r="BR102" s="448"/>
      <c r="BS102" s="448"/>
      <c r="BT102" s="448"/>
      <c r="BU102" s="448"/>
      <c r="BV102" s="448"/>
      <c r="BW102" s="448"/>
      <c r="BX102" s="448"/>
      <c r="BY102" s="448"/>
      <c r="BZ102" s="448"/>
      <c r="CA102" s="448"/>
      <c r="CB102" s="448"/>
      <c r="CC102" s="448"/>
      <c r="CD102" s="448"/>
      <c r="CE102" s="448"/>
      <c r="CF102" s="448"/>
      <c r="CG102" s="448"/>
      <c r="CH102" s="448"/>
      <c r="CI102" s="448"/>
      <c r="CJ102" s="448"/>
      <c r="CK102" s="448"/>
      <c r="CL102" s="448"/>
      <c r="CM102" s="448"/>
      <c r="CN102" s="448"/>
      <c r="CO102" s="448"/>
      <c r="CP102" s="448"/>
      <c r="CQ102" s="448"/>
      <c r="CR102" s="448"/>
      <c r="CS102" s="448"/>
      <c r="CT102" s="448"/>
      <c r="CU102" s="448"/>
      <c r="CV102" s="448"/>
      <c r="CW102" s="448"/>
      <c r="CX102" s="448"/>
      <c r="CY102" s="448"/>
      <c r="CZ102" s="448"/>
      <c r="DA102" s="448"/>
      <c r="DB102" s="448"/>
      <c r="DC102" s="448"/>
      <c r="DD102" s="448"/>
      <c r="DE102" s="448"/>
      <c r="DF102" s="448"/>
      <c r="DG102" s="448"/>
      <c r="DH102" s="448"/>
      <c r="DI102" s="448"/>
      <c r="DJ102" s="448"/>
      <c r="DK102" s="448"/>
      <c r="DL102" s="448"/>
      <c r="DM102" s="448"/>
      <c r="DN102" s="448"/>
      <c r="DO102" s="448"/>
      <c r="DP102" s="448"/>
      <c r="DQ102" s="448"/>
      <c r="DR102" s="448"/>
    </row>
    <row r="103" spans="1:122" x14ac:dyDescent="0.45">
      <c r="A103" s="448"/>
      <c r="B103" s="448"/>
      <c r="C103" s="448"/>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448"/>
      <c r="BB103" s="448"/>
      <c r="BC103" s="448"/>
      <c r="BD103" s="448"/>
      <c r="BE103" s="448"/>
      <c r="BF103" s="448"/>
      <c r="BG103" s="448"/>
      <c r="BH103" s="448"/>
      <c r="BI103" s="448"/>
      <c r="BJ103" s="448"/>
      <c r="BK103" s="448"/>
      <c r="BL103" s="448"/>
      <c r="BM103" s="448"/>
      <c r="BN103" s="448"/>
      <c r="BO103" s="448"/>
      <c r="BP103" s="448"/>
      <c r="BQ103" s="448"/>
      <c r="BR103" s="448"/>
      <c r="BS103" s="448"/>
      <c r="BT103" s="448"/>
      <c r="BU103" s="448"/>
      <c r="BV103" s="448"/>
      <c r="BW103" s="448"/>
      <c r="BX103" s="448"/>
      <c r="BY103" s="448"/>
      <c r="BZ103" s="448"/>
      <c r="CA103" s="448"/>
      <c r="CB103" s="448"/>
      <c r="CC103" s="448"/>
      <c r="CD103" s="448"/>
      <c r="CE103" s="448"/>
      <c r="CF103" s="448"/>
      <c r="CG103" s="448"/>
      <c r="CH103" s="448"/>
      <c r="CI103" s="448"/>
      <c r="CJ103" s="448"/>
      <c r="CK103" s="448"/>
      <c r="CL103" s="448"/>
      <c r="CM103" s="448"/>
      <c r="CN103" s="448"/>
      <c r="CO103" s="448"/>
      <c r="CP103" s="448"/>
      <c r="CQ103" s="448"/>
      <c r="CR103" s="448"/>
      <c r="CS103" s="448"/>
      <c r="CT103" s="448"/>
      <c r="CU103" s="448"/>
      <c r="CV103" s="448"/>
      <c r="CW103" s="448"/>
      <c r="CX103" s="448"/>
      <c r="CY103" s="448"/>
      <c r="CZ103" s="448"/>
      <c r="DA103" s="448"/>
      <c r="DB103" s="448"/>
      <c r="DC103" s="448"/>
      <c r="DD103" s="448"/>
      <c r="DE103" s="448"/>
      <c r="DF103" s="448"/>
      <c r="DG103" s="448"/>
      <c r="DH103" s="448"/>
      <c r="DI103" s="448"/>
      <c r="DJ103" s="448"/>
      <c r="DK103" s="448"/>
      <c r="DL103" s="448"/>
      <c r="DM103" s="448"/>
      <c r="DN103" s="448"/>
      <c r="DO103" s="448"/>
      <c r="DP103" s="448"/>
      <c r="DQ103" s="448"/>
      <c r="DR103" s="448"/>
    </row>
    <row r="104" spans="1:122" x14ac:dyDescent="0.45">
      <c r="A104" s="448"/>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8"/>
      <c r="BB104" s="448"/>
      <c r="BC104" s="448"/>
      <c r="BD104" s="448"/>
      <c r="BE104" s="448"/>
      <c r="BF104" s="448"/>
      <c r="BG104" s="448"/>
      <c r="BH104" s="448"/>
      <c r="BI104" s="448"/>
      <c r="BJ104" s="448"/>
      <c r="BK104" s="448"/>
      <c r="BL104" s="448"/>
      <c r="BM104" s="448"/>
      <c r="BN104" s="448"/>
      <c r="BO104" s="448"/>
      <c r="BP104" s="448"/>
      <c r="BQ104" s="448"/>
      <c r="BR104" s="448"/>
      <c r="BS104" s="448"/>
      <c r="BT104" s="448"/>
      <c r="BU104" s="448"/>
      <c r="BV104" s="448"/>
      <c r="BW104" s="448"/>
      <c r="BX104" s="448"/>
      <c r="BY104" s="448"/>
      <c r="BZ104" s="448"/>
      <c r="CA104" s="448"/>
      <c r="CB104" s="448"/>
      <c r="CC104" s="448"/>
      <c r="CD104" s="448"/>
      <c r="CE104" s="448"/>
      <c r="CF104" s="448"/>
      <c r="CG104" s="448"/>
      <c r="CH104" s="448"/>
      <c r="CI104" s="448"/>
      <c r="CJ104" s="448"/>
      <c r="CK104" s="448"/>
      <c r="CL104" s="448"/>
      <c r="CM104" s="448"/>
      <c r="CN104" s="448"/>
      <c r="CO104" s="448"/>
      <c r="CP104" s="448"/>
      <c r="CQ104" s="448"/>
      <c r="CR104" s="448"/>
      <c r="CS104" s="448"/>
      <c r="CT104" s="448"/>
      <c r="CU104" s="448"/>
      <c r="CV104" s="448"/>
      <c r="CW104" s="448"/>
      <c r="CX104" s="448"/>
      <c r="CY104" s="448"/>
      <c r="CZ104" s="448"/>
      <c r="DA104" s="448"/>
      <c r="DB104" s="448"/>
      <c r="DC104" s="448"/>
      <c r="DD104" s="448"/>
      <c r="DE104" s="448"/>
      <c r="DF104" s="448"/>
      <c r="DG104" s="448"/>
      <c r="DH104" s="448"/>
      <c r="DI104" s="448"/>
      <c r="DJ104" s="448"/>
      <c r="DK104" s="448"/>
      <c r="DL104" s="448"/>
      <c r="DM104" s="448"/>
      <c r="DN104" s="448"/>
      <c r="DO104" s="448"/>
      <c r="DP104" s="448"/>
      <c r="DQ104" s="448"/>
      <c r="DR104" s="448"/>
    </row>
    <row r="105" spans="1:122" x14ac:dyDescent="0.45">
      <c r="A105" s="448"/>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48"/>
      <c r="BW105" s="448"/>
      <c r="BX105" s="448"/>
      <c r="BY105" s="448"/>
      <c r="BZ105" s="448"/>
      <c r="CA105" s="448"/>
      <c r="CB105" s="448"/>
      <c r="CC105" s="448"/>
      <c r="CD105" s="448"/>
      <c r="CE105" s="448"/>
      <c r="CF105" s="448"/>
      <c r="CG105" s="448"/>
      <c r="CH105" s="448"/>
      <c r="CI105" s="448"/>
      <c r="CJ105" s="448"/>
      <c r="CK105" s="448"/>
      <c r="CL105" s="448"/>
      <c r="CM105" s="448"/>
      <c r="CN105" s="448"/>
      <c r="CO105" s="448"/>
      <c r="CP105" s="448"/>
      <c r="CQ105" s="448"/>
      <c r="CR105" s="448"/>
      <c r="CS105" s="448"/>
      <c r="CT105" s="448"/>
      <c r="CU105" s="448"/>
      <c r="CV105" s="448"/>
      <c r="CW105" s="448"/>
      <c r="CX105" s="448"/>
      <c r="CY105" s="448"/>
      <c r="CZ105" s="448"/>
      <c r="DA105" s="448"/>
      <c r="DB105" s="448"/>
      <c r="DC105" s="448"/>
      <c r="DD105" s="448"/>
      <c r="DE105" s="448"/>
      <c r="DF105" s="448"/>
      <c r="DG105" s="448"/>
      <c r="DH105" s="448"/>
      <c r="DI105" s="448"/>
      <c r="DJ105" s="448"/>
      <c r="DK105" s="448"/>
      <c r="DL105" s="448"/>
      <c r="DM105" s="448"/>
      <c r="DN105" s="448"/>
      <c r="DO105" s="448"/>
      <c r="DP105" s="448"/>
      <c r="DQ105" s="448"/>
      <c r="DR105" s="448"/>
    </row>
    <row r="106" spans="1:122" x14ac:dyDescent="0.45">
      <c r="A106" s="448"/>
      <c r="B106" s="448"/>
      <c r="C106" s="448"/>
      <c r="D106" s="448"/>
      <c r="E106" s="448"/>
      <c r="F106" s="448"/>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48"/>
      <c r="BW106" s="448"/>
      <c r="BX106" s="448"/>
      <c r="BY106" s="448"/>
      <c r="BZ106" s="448"/>
      <c r="CA106" s="448"/>
      <c r="CB106" s="448"/>
      <c r="CC106" s="448"/>
      <c r="CD106" s="448"/>
      <c r="CE106" s="448"/>
      <c r="CF106" s="448"/>
      <c r="CG106" s="448"/>
      <c r="CH106" s="448"/>
      <c r="CI106" s="448"/>
      <c r="CJ106" s="448"/>
      <c r="CK106" s="448"/>
      <c r="CL106" s="448"/>
      <c r="CM106" s="448"/>
      <c r="CN106" s="448"/>
      <c r="CO106" s="448"/>
      <c r="CP106" s="448"/>
      <c r="CQ106" s="448"/>
      <c r="CR106" s="448"/>
      <c r="CS106" s="448"/>
      <c r="CT106" s="448"/>
      <c r="CU106" s="448"/>
      <c r="CV106" s="448"/>
      <c r="CW106" s="448"/>
      <c r="CX106" s="448"/>
      <c r="CY106" s="448"/>
      <c r="CZ106" s="448"/>
      <c r="DA106" s="448"/>
      <c r="DB106" s="448"/>
      <c r="DC106" s="448"/>
      <c r="DD106" s="448"/>
      <c r="DE106" s="448"/>
      <c r="DF106" s="448"/>
      <c r="DG106" s="448"/>
      <c r="DH106" s="448"/>
      <c r="DI106" s="448"/>
      <c r="DJ106" s="448"/>
      <c r="DK106" s="448"/>
      <c r="DL106" s="448"/>
      <c r="DM106" s="448"/>
      <c r="DN106" s="448"/>
      <c r="DO106" s="448"/>
      <c r="DP106" s="448"/>
      <c r="DQ106" s="448"/>
      <c r="DR106" s="448"/>
    </row>
    <row r="107" spans="1:122" x14ac:dyDescent="0.45">
      <c r="A107" s="448"/>
      <c r="B107" s="448"/>
      <c r="C107" s="448"/>
      <c r="D107" s="448"/>
      <c r="E107" s="448"/>
      <c r="F107" s="448"/>
      <c r="G107" s="448"/>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48"/>
      <c r="BW107" s="448"/>
      <c r="BX107" s="448"/>
      <c r="BY107" s="448"/>
      <c r="BZ107" s="448"/>
      <c r="CA107" s="448"/>
      <c r="CB107" s="448"/>
      <c r="CC107" s="448"/>
      <c r="CD107" s="448"/>
      <c r="CE107" s="448"/>
      <c r="CF107" s="448"/>
      <c r="CG107" s="448"/>
      <c r="CH107" s="448"/>
      <c r="CI107" s="448"/>
      <c r="CJ107" s="448"/>
      <c r="CK107" s="448"/>
      <c r="CL107" s="448"/>
      <c r="CM107" s="448"/>
      <c r="CN107" s="448"/>
      <c r="CO107" s="448"/>
      <c r="CP107" s="448"/>
      <c r="CQ107" s="448"/>
      <c r="CR107" s="448"/>
      <c r="CS107" s="448"/>
      <c r="CT107" s="448"/>
      <c r="CU107" s="448"/>
      <c r="CV107" s="448"/>
      <c r="CW107" s="448"/>
      <c r="CX107" s="448"/>
      <c r="CY107" s="448"/>
      <c r="CZ107" s="448"/>
      <c r="DA107" s="448"/>
      <c r="DB107" s="448"/>
      <c r="DC107" s="448"/>
      <c r="DD107" s="448"/>
      <c r="DE107" s="448"/>
      <c r="DF107" s="448"/>
      <c r="DG107" s="448"/>
      <c r="DH107" s="448"/>
      <c r="DI107" s="448"/>
      <c r="DJ107" s="448"/>
      <c r="DK107" s="448"/>
      <c r="DL107" s="448"/>
      <c r="DM107" s="448"/>
      <c r="DN107" s="448"/>
      <c r="DO107" s="448"/>
      <c r="DP107" s="448"/>
      <c r="DQ107" s="448"/>
      <c r="DR107" s="448"/>
    </row>
    <row r="108" spans="1:122" x14ac:dyDescent="0.45">
      <c r="A108" s="448"/>
      <c r="B108" s="448"/>
      <c r="C108" s="448"/>
      <c r="D108" s="448"/>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c r="AX108" s="448"/>
      <c r="AY108" s="448"/>
      <c r="AZ108" s="448"/>
      <c r="BA108" s="448"/>
      <c r="BB108" s="448"/>
      <c r="BC108" s="448"/>
      <c r="BD108" s="448"/>
      <c r="BE108" s="448"/>
      <c r="BF108" s="448"/>
      <c r="BG108" s="448"/>
      <c r="BH108" s="448"/>
      <c r="BI108" s="448"/>
      <c r="BJ108" s="448"/>
      <c r="BK108" s="448"/>
      <c r="BL108" s="448"/>
      <c r="BM108" s="448"/>
      <c r="BN108" s="448"/>
      <c r="BO108" s="448"/>
      <c r="BP108" s="448"/>
      <c r="BQ108" s="448"/>
      <c r="BR108" s="448"/>
      <c r="BS108" s="448"/>
      <c r="BT108" s="448"/>
      <c r="BU108" s="448"/>
      <c r="BV108" s="448"/>
      <c r="BW108" s="448"/>
      <c r="BX108" s="448"/>
      <c r="BY108" s="448"/>
      <c r="BZ108" s="448"/>
      <c r="CA108" s="448"/>
      <c r="CB108" s="448"/>
      <c r="CC108" s="448"/>
      <c r="CD108" s="448"/>
      <c r="CE108" s="448"/>
      <c r="CF108" s="448"/>
      <c r="CG108" s="448"/>
      <c r="CH108" s="448"/>
      <c r="CI108" s="448"/>
      <c r="CJ108" s="448"/>
      <c r="CK108" s="448"/>
      <c r="CL108" s="448"/>
      <c r="CM108" s="448"/>
      <c r="CN108" s="448"/>
      <c r="CO108" s="448"/>
      <c r="CP108" s="448"/>
      <c r="CQ108" s="448"/>
      <c r="CR108" s="448"/>
      <c r="CS108" s="448"/>
      <c r="CT108" s="448"/>
      <c r="CU108" s="448"/>
      <c r="CV108" s="448"/>
      <c r="CW108" s="448"/>
      <c r="CX108" s="448"/>
      <c r="CY108" s="448"/>
      <c r="CZ108" s="448"/>
      <c r="DA108" s="448"/>
      <c r="DB108" s="448"/>
      <c r="DC108" s="448"/>
      <c r="DD108" s="448"/>
      <c r="DE108" s="448"/>
      <c r="DF108" s="448"/>
      <c r="DG108" s="448"/>
      <c r="DH108" s="448"/>
      <c r="DI108" s="448"/>
      <c r="DJ108" s="448"/>
      <c r="DK108" s="448"/>
      <c r="DL108" s="448"/>
      <c r="DM108" s="448"/>
      <c r="DN108" s="448"/>
      <c r="DO108" s="448"/>
      <c r="DP108" s="448"/>
      <c r="DQ108" s="448"/>
      <c r="DR108" s="448"/>
    </row>
    <row r="109" spans="1:122" x14ac:dyDescent="0.45">
      <c r="A109" s="448"/>
      <c r="B109" s="448"/>
      <c r="C109" s="448"/>
      <c r="D109" s="448"/>
      <c r="E109" s="448"/>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48"/>
      <c r="BX109" s="448"/>
      <c r="BY109" s="448"/>
      <c r="BZ109" s="448"/>
      <c r="CA109" s="448"/>
      <c r="CB109" s="448"/>
      <c r="CC109" s="448"/>
      <c r="CD109" s="448"/>
      <c r="CE109" s="448"/>
      <c r="CF109" s="448"/>
      <c r="CG109" s="448"/>
      <c r="CH109" s="448"/>
      <c r="CI109" s="448"/>
      <c r="CJ109" s="448"/>
      <c r="CK109" s="448"/>
      <c r="CL109" s="448"/>
      <c r="CM109" s="448"/>
      <c r="CN109" s="448"/>
      <c r="CO109" s="448"/>
      <c r="CP109" s="448"/>
      <c r="CQ109" s="448"/>
      <c r="CR109" s="448"/>
      <c r="CS109" s="448"/>
      <c r="CT109" s="448"/>
      <c r="CU109" s="448"/>
      <c r="CV109" s="448"/>
      <c r="CW109" s="448"/>
      <c r="CX109" s="448"/>
      <c r="CY109" s="448"/>
      <c r="CZ109" s="448"/>
      <c r="DA109" s="448"/>
      <c r="DB109" s="448"/>
      <c r="DC109" s="448"/>
      <c r="DD109" s="448"/>
      <c r="DE109" s="448"/>
      <c r="DF109" s="448"/>
      <c r="DG109" s="448"/>
      <c r="DH109" s="448"/>
      <c r="DI109" s="448"/>
      <c r="DJ109" s="448"/>
      <c r="DK109" s="448"/>
      <c r="DL109" s="448"/>
      <c r="DM109" s="448"/>
      <c r="DN109" s="448"/>
      <c r="DO109" s="448"/>
      <c r="DP109" s="448"/>
      <c r="DQ109" s="448"/>
      <c r="DR109" s="448"/>
    </row>
    <row r="110" spans="1:122" x14ac:dyDescent="0.45">
      <c r="A110" s="448"/>
      <c r="B110" s="448"/>
      <c r="C110" s="448"/>
      <c r="D110" s="448"/>
      <c r="E110" s="448"/>
      <c r="F110" s="448"/>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48"/>
      <c r="BX110" s="448"/>
      <c r="BY110" s="448"/>
      <c r="BZ110" s="448"/>
      <c r="CA110" s="448"/>
      <c r="CB110" s="448"/>
      <c r="CC110" s="448"/>
      <c r="CD110" s="448"/>
      <c r="CE110" s="448"/>
      <c r="CF110" s="448"/>
      <c r="CG110" s="448"/>
      <c r="CH110" s="448"/>
      <c r="CI110" s="448"/>
      <c r="CJ110" s="448"/>
      <c r="CK110" s="448"/>
      <c r="CL110" s="448"/>
      <c r="CM110" s="448"/>
      <c r="CN110" s="448"/>
      <c r="CO110" s="448"/>
      <c r="CP110" s="448"/>
      <c r="CQ110" s="448"/>
      <c r="CR110" s="448"/>
      <c r="CS110" s="448"/>
      <c r="CT110" s="448"/>
      <c r="CU110" s="448"/>
      <c r="CV110" s="448"/>
      <c r="CW110" s="448"/>
      <c r="CX110" s="448"/>
      <c r="CY110" s="448"/>
      <c r="CZ110" s="448"/>
      <c r="DA110" s="448"/>
      <c r="DB110" s="448"/>
      <c r="DC110" s="448"/>
      <c r="DD110" s="448"/>
      <c r="DE110" s="448"/>
      <c r="DF110" s="448"/>
      <c r="DG110" s="448"/>
      <c r="DH110" s="448"/>
      <c r="DI110" s="448"/>
      <c r="DJ110" s="448"/>
      <c r="DK110" s="448"/>
      <c r="DL110" s="448"/>
      <c r="DM110" s="448"/>
      <c r="DN110" s="448"/>
      <c r="DO110" s="448"/>
      <c r="DP110" s="448"/>
      <c r="DQ110" s="448"/>
      <c r="DR110" s="448"/>
    </row>
    <row r="111" spans="1:122" x14ac:dyDescent="0.45">
      <c r="A111" s="448"/>
      <c r="B111" s="448"/>
      <c r="C111" s="448"/>
      <c r="D111" s="448"/>
      <c r="E111" s="448"/>
      <c r="F111" s="448"/>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48"/>
      <c r="BX111" s="448"/>
      <c r="BY111" s="448"/>
      <c r="BZ111" s="448"/>
      <c r="CA111" s="448"/>
      <c r="CB111" s="448"/>
      <c r="CC111" s="448"/>
      <c r="CD111" s="448"/>
      <c r="CE111" s="448"/>
      <c r="CF111" s="448"/>
      <c r="CG111" s="448"/>
      <c r="CH111" s="448"/>
      <c r="CI111" s="448"/>
      <c r="CJ111" s="448"/>
      <c r="CK111" s="448"/>
      <c r="CL111" s="448"/>
      <c r="CM111" s="448"/>
      <c r="CN111" s="448"/>
      <c r="CO111" s="448"/>
      <c r="CP111" s="448"/>
      <c r="CQ111" s="448"/>
      <c r="CR111" s="448"/>
      <c r="CS111" s="448"/>
      <c r="CT111" s="448"/>
      <c r="CU111" s="448"/>
      <c r="CV111" s="448"/>
      <c r="CW111" s="448"/>
      <c r="CX111" s="448"/>
      <c r="CY111" s="448"/>
      <c r="CZ111" s="448"/>
      <c r="DA111" s="448"/>
      <c r="DB111" s="448"/>
      <c r="DC111" s="448"/>
      <c r="DD111" s="448"/>
      <c r="DE111" s="448"/>
      <c r="DF111" s="448"/>
      <c r="DG111" s="448"/>
      <c r="DH111" s="448"/>
      <c r="DI111" s="448"/>
      <c r="DJ111" s="448"/>
      <c r="DK111" s="448"/>
      <c r="DL111" s="448"/>
      <c r="DM111" s="448"/>
      <c r="DN111" s="448"/>
      <c r="DO111" s="448"/>
      <c r="DP111" s="448"/>
      <c r="DQ111" s="448"/>
      <c r="DR111" s="448"/>
    </row>
    <row r="112" spans="1:122" x14ac:dyDescent="0.45">
      <c r="A112" s="448"/>
      <c r="B112" s="448"/>
      <c r="C112" s="448"/>
      <c r="D112" s="448"/>
      <c r="E112" s="448"/>
      <c r="F112" s="448"/>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48"/>
      <c r="BX112" s="448"/>
      <c r="BY112" s="448"/>
      <c r="BZ112" s="448"/>
      <c r="CA112" s="448"/>
      <c r="CB112" s="448"/>
      <c r="CC112" s="448"/>
      <c r="CD112" s="448"/>
      <c r="CE112" s="448"/>
      <c r="CF112" s="448"/>
      <c r="CG112" s="448"/>
      <c r="CH112" s="448"/>
      <c r="CI112" s="448"/>
      <c r="CJ112" s="448"/>
      <c r="CK112" s="448"/>
      <c r="CL112" s="448"/>
      <c r="CM112" s="448"/>
      <c r="CN112" s="448"/>
      <c r="CO112" s="448"/>
      <c r="CP112" s="448"/>
      <c r="CQ112" s="448"/>
      <c r="CR112" s="448"/>
      <c r="CS112" s="448"/>
      <c r="CT112" s="448"/>
      <c r="CU112" s="448"/>
      <c r="CV112" s="448"/>
      <c r="CW112" s="448"/>
      <c r="CX112" s="448"/>
      <c r="CY112" s="448"/>
      <c r="CZ112" s="448"/>
      <c r="DA112" s="448"/>
      <c r="DB112" s="448"/>
      <c r="DC112" s="448"/>
      <c r="DD112" s="448"/>
      <c r="DE112" s="448"/>
      <c r="DF112" s="448"/>
      <c r="DG112" s="448"/>
      <c r="DH112" s="448"/>
      <c r="DI112" s="448"/>
      <c r="DJ112" s="448"/>
      <c r="DK112" s="448"/>
      <c r="DL112" s="448"/>
      <c r="DM112" s="448"/>
      <c r="DN112" s="448"/>
      <c r="DO112" s="448"/>
      <c r="DP112" s="448"/>
      <c r="DQ112" s="448"/>
      <c r="DR112" s="448"/>
    </row>
    <row r="113" spans="1:122" x14ac:dyDescent="0.45">
      <c r="A113" s="448"/>
      <c r="B113" s="448"/>
      <c r="C113" s="448"/>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48"/>
      <c r="BX113" s="448"/>
      <c r="BY113" s="448"/>
      <c r="BZ113" s="448"/>
      <c r="CA113" s="448"/>
      <c r="CB113" s="448"/>
      <c r="CC113" s="448"/>
      <c r="CD113" s="448"/>
      <c r="CE113" s="448"/>
      <c r="CF113" s="448"/>
      <c r="CG113" s="448"/>
      <c r="CH113" s="448"/>
      <c r="CI113" s="448"/>
      <c r="CJ113" s="448"/>
      <c r="CK113" s="448"/>
      <c r="CL113" s="448"/>
      <c r="CM113" s="448"/>
      <c r="CN113" s="448"/>
      <c r="CO113" s="448"/>
      <c r="CP113" s="448"/>
      <c r="CQ113" s="448"/>
      <c r="CR113" s="448"/>
      <c r="CS113" s="448"/>
      <c r="CT113" s="448"/>
      <c r="CU113" s="448"/>
      <c r="CV113" s="448"/>
      <c r="CW113" s="448"/>
      <c r="CX113" s="448"/>
      <c r="CY113" s="448"/>
      <c r="CZ113" s="448"/>
      <c r="DA113" s="448"/>
      <c r="DB113" s="448"/>
      <c r="DC113" s="448"/>
      <c r="DD113" s="448"/>
      <c r="DE113" s="448"/>
      <c r="DF113" s="448"/>
      <c r="DG113" s="448"/>
      <c r="DH113" s="448"/>
      <c r="DI113" s="448"/>
      <c r="DJ113" s="448"/>
      <c r="DK113" s="448"/>
      <c r="DL113" s="448"/>
      <c r="DM113" s="448"/>
      <c r="DN113" s="448"/>
      <c r="DO113" s="448"/>
      <c r="DP113" s="448"/>
      <c r="DQ113" s="448"/>
      <c r="DR113" s="448"/>
    </row>
    <row r="114" spans="1:122" x14ac:dyDescent="0.45">
      <c r="A114" s="448"/>
      <c r="B114" s="448"/>
      <c r="C114" s="448"/>
      <c r="D114" s="448"/>
      <c r="E114" s="448"/>
      <c r="F114" s="448"/>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48"/>
      <c r="BW114" s="448"/>
      <c r="BX114" s="448"/>
      <c r="BY114" s="448"/>
      <c r="BZ114" s="448"/>
      <c r="CA114" s="448"/>
      <c r="CB114" s="448"/>
      <c r="CC114" s="448"/>
      <c r="CD114" s="448"/>
      <c r="CE114" s="448"/>
      <c r="CF114" s="448"/>
      <c r="CG114" s="448"/>
      <c r="CH114" s="448"/>
      <c r="CI114" s="448"/>
      <c r="CJ114" s="448"/>
      <c r="CK114" s="448"/>
      <c r="CL114" s="448"/>
      <c r="CM114" s="448"/>
      <c r="CN114" s="448"/>
      <c r="CO114" s="448"/>
      <c r="CP114" s="448"/>
      <c r="CQ114" s="448"/>
      <c r="CR114" s="448"/>
      <c r="CS114" s="448"/>
      <c r="CT114" s="448"/>
      <c r="CU114" s="448"/>
      <c r="CV114" s="448"/>
      <c r="CW114" s="448"/>
      <c r="CX114" s="448"/>
      <c r="CY114" s="448"/>
      <c r="CZ114" s="448"/>
      <c r="DA114" s="448"/>
      <c r="DB114" s="448"/>
      <c r="DC114" s="448"/>
      <c r="DD114" s="448"/>
      <c r="DE114" s="448"/>
      <c r="DF114" s="448"/>
      <c r="DG114" s="448"/>
      <c r="DH114" s="448"/>
      <c r="DI114" s="448"/>
      <c r="DJ114" s="448"/>
      <c r="DK114" s="448"/>
      <c r="DL114" s="448"/>
      <c r="DM114" s="448"/>
      <c r="DN114" s="448"/>
      <c r="DO114" s="448"/>
      <c r="DP114" s="448"/>
      <c r="DQ114" s="448"/>
      <c r="DR114" s="448"/>
    </row>
    <row r="115" spans="1:122" x14ac:dyDescent="0.45">
      <c r="A115" s="448"/>
      <c r="B115" s="448"/>
      <c r="C115" s="448"/>
      <c r="D115" s="448"/>
      <c r="E115" s="448"/>
      <c r="F115" s="448"/>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c r="AT115" s="448"/>
      <c r="AU115" s="448"/>
      <c r="AV115" s="448"/>
      <c r="AW115" s="448"/>
      <c r="AX115" s="448"/>
      <c r="AY115" s="448"/>
      <c r="AZ115" s="448"/>
      <c r="BA115" s="448"/>
      <c r="BB115" s="448"/>
      <c r="BC115" s="448"/>
      <c r="BD115" s="448"/>
      <c r="BE115" s="448"/>
      <c r="BF115" s="448"/>
      <c r="BG115" s="448"/>
      <c r="BH115" s="448"/>
      <c r="BI115" s="448"/>
      <c r="BJ115" s="448"/>
      <c r="BK115" s="448"/>
      <c r="BL115" s="448"/>
      <c r="BM115" s="448"/>
      <c r="BN115" s="448"/>
      <c r="BO115" s="448"/>
      <c r="BP115" s="448"/>
      <c r="BQ115" s="448"/>
      <c r="BR115" s="448"/>
      <c r="BS115" s="448"/>
      <c r="BT115" s="448"/>
      <c r="BU115" s="448"/>
      <c r="BV115" s="448"/>
      <c r="BW115" s="448"/>
      <c r="BX115" s="448"/>
      <c r="BY115" s="448"/>
      <c r="BZ115" s="448"/>
      <c r="CA115" s="448"/>
      <c r="CB115" s="448"/>
      <c r="CC115" s="448"/>
      <c r="CD115" s="448"/>
      <c r="CE115" s="448"/>
      <c r="CF115" s="448"/>
      <c r="CG115" s="448"/>
      <c r="CH115" s="448"/>
      <c r="CI115" s="448"/>
      <c r="CJ115" s="448"/>
      <c r="CK115" s="448"/>
      <c r="CL115" s="448"/>
      <c r="CM115" s="448"/>
      <c r="CN115" s="448"/>
      <c r="CO115" s="448"/>
      <c r="CP115" s="448"/>
      <c r="CQ115" s="448"/>
      <c r="CR115" s="448"/>
      <c r="CS115" s="448"/>
      <c r="CT115" s="448"/>
      <c r="CU115" s="448"/>
      <c r="CV115" s="448"/>
      <c r="CW115" s="448"/>
      <c r="CX115" s="448"/>
      <c r="CY115" s="448"/>
      <c r="CZ115" s="448"/>
      <c r="DA115" s="448"/>
      <c r="DB115" s="448"/>
      <c r="DC115" s="448"/>
      <c r="DD115" s="448"/>
      <c r="DE115" s="448"/>
      <c r="DF115" s="448"/>
      <c r="DG115" s="448"/>
      <c r="DH115" s="448"/>
      <c r="DI115" s="448"/>
      <c r="DJ115" s="448"/>
      <c r="DK115" s="448"/>
      <c r="DL115" s="448"/>
      <c r="DM115" s="448"/>
      <c r="DN115" s="448"/>
      <c r="DO115" s="448"/>
      <c r="DP115" s="448"/>
      <c r="DQ115" s="448"/>
      <c r="DR115" s="448"/>
    </row>
    <row r="116" spans="1:122" x14ac:dyDescent="0.45">
      <c r="A116" s="448"/>
      <c r="B116" s="448"/>
      <c r="C116" s="448"/>
      <c r="D116" s="448"/>
      <c r="E116" s="448"/>
      <c r="F116" s="448"/>
      <c r="G116" s="44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c r="AT116" s="448"/>
      <c r="AU116" s="448"/>
      <c r="AV116" s="448"/>
      <c r="AW116" s="448"/>
      <c r="AX116" s="448"/>
      <c r="AY116" s="448"/>
      <c r="AZ116" s="448"/>
      <c r="BA116" s="448"/>
      <c r="BB116" s="448"/>
      <c r="BC116" s="448"/>
      <c r="BD116" s="448"/>
      <c r="BE116" s="448"/>
      <c r="BF116" s="448"/>
      <c r="BG116" s="448"/>
      <c r="BH116" s="448"/>
      <c r="BI116" s="448"/>
      <c r="BJ116" s="448"/>
      <c r="BK116" s="448"/>
      <c r="BL116" s="448"/>
      <c r="BM116" s="448"/>
      <c r="BN116" s="448"/>
      <c r="BO116" s="448"/>
      <c r="BP116" s="448"/>
      <c r="BQ116" s="448"/>
      <c r="BR116" s="448"/>
      <c r="BS116" s="448"/>
      <c r="BT116" s="448"/>
      <c r="BU116" s="448"/>
      <c r="BV116" s="448"/>
      <c r="BW116" s="448"/>
      <c r="BX116" s="448"/>
      <c r="BY116" s="448"/>
      <c r="BZ116" s="448"/>
      <c r="CA116" s="448"/>
      <c r="CB116" s="448"/>
      <c r="CC116" s="448"/>
      <c r="CD116" s="448"/>
      <c r="CE116" s="448"/>
      <c r="CF116" s="448"/>
      <c r="CG116" s="448"/>
      <c r="CH116" s="448"/>
      <c r="CI116" s="448"/>
      <c r="CJ116" s="448"/>
      <c r="CK116" s="448"/>
      <c r="CL116" s="448"/>
      <c r="CM116" s="448"/>
      <c r="CN116" s="448"/>
      <c r="CO116" s="448"/>
      <c r="CP116" s="448"/>
      <c r="CQ116" s="448"/>
      <c r="CR116" s="448"/>
      <c r="CS116" s="448"/>
      <c r="CT116" s="448"/>
      <c r="CU116" s="448"/>
      <c r="CV116" s="448"/>
      <c r="CW116" s="448"/>
      <c r="CX116" s="448"/>
      <c r="CY116" s="448"/>
      <c r="CZ116" s="448"/>
      <c r="DA116" s="448"/>
      <c r="DB116" s="448"/>
      <c r="DC116" s="448"/>
      <c r="DD116" s="448"/>
      <c r="DE116" s="448"/>
      <c r="DF116" s="448"/>
      <c r="DG116" s="448"/>
      <c r="DH116" s="448"/>
      <c r="DI116" s="448"/>
      <c r="DJ116" s="448"/>
      <c r="DK116" s="448"/>
      <c r="DL116" s="448"/>
      <c r="DM116" s="448"/>
      <c r="DN116" s="448"/>
      <c r="DO116" s="448"/>
      <c r="DP116" s="448"/>
      <c r="DQ116" s="448"/>
      <c r="DR116" s="448"/>
    </row>
    <row r="117" spans="1:122" x14ac:dyDescent="0.45">
      <c r="A117" s="448"/>
      <c r="B117" s="448"/>
      <c r="C117" s="448"/>
      <c r="D117" s="448"/>
      <c r="E117" s="44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c r="AT117" s="448"/>
      <c r="AU117" s="448"/>
      <c r="AV117" s="448"/>
      <c r="AW117" s="448"/>
      <c r="AX117" s="448"/>
      <c r="AY117" s="448"/>
      <c r="AZ117" s="448"/>
      <c r="BA117" s="448"/>
      <c r="BB117" s="448"/>
      <c r="BC117" s="448"/>
      <c r="BD117" s="448"/>
      <c r="BE117" s="448"/>
      <c r="BF117" s="448"/>
      <c r="BG117" s="448"/>
      <c r="BH117" s="448"/>
      <c r="BI117" s="448"/>
      <c r="BJ117" s="448"/>
      <c r="BK117" s="448"/>
      <c r="BL117" s="448"/>
      <c r="BM117" s="448"/>
      <c r="BN117" s="448"/>
      <c r="BO117" s="448"/>
      <c r="BP117" s="448"/>
      <c r="BQ117" s="448"/>
      <c r="BR117" s="448"/>
      <c r="BS117" s="448"/>
      <c r="BT117" s="448"/>
      <c r="BU117" s="448"/>
      <c r="BV117" s="448"/>
      <c r="BW117" s="448"/>
      <c r="BX117" s="448"/>
      <c r="BY117" s="448"/>
      <c r="BZ117" s="448"/>
      <c r="CA117" s="448"/>
      <c r="CB117" s="448"/>
      <c r="CC117" s="448"/>
      <c r="CD117" s="448"/>
      <c r="CE117" s="448"/>
      <c r="CF117" s="448"/>
      <c r="CG117" s="448"/>
      <c r="CH117" s="448"/>
      <c r="CI117" s="448"/>
      <c r="CJ117" s="448"/>
      <c r="CK117" s="448"/>
      <c r="CL117" s="448"/>
      <c r="CM117" s="448"/>
      <c r="CN117" s="448"/>
      <c r="CO117" s="448"/>
      <c r="CP117" s="448"/>
      <c r="CQ117" s="448"/>
      <c r="CR117" s="448"/>
      <c r="CS117" s="448"/>
      <c r="CT117" s="448"/>
      <c r="CU117" s="448"/>
      <c r="CV117" s="448"/>
      <c r="CW117" s="448"/>
      <c r="CX117" s="448"/>
      <c r="CY117" s="448"/>
      <c r="CZ117" s="448"/>
      <c r="DA117" s="448"/>
      <c r="DB117" s="448"/>
      <c r="DC117" s="448"/>
      <c r="DD117" s="448"/>
      <c r="DE117" s="448"/>
      <c r="DF117" s="448"/>
      <c r="DG117" s="448"/>
      <c r="DH117" s="448"/>
      <c r="DI117" s="448"/>
      <c r="DJ117" s="448"/>
      <c r="DK117" s="448"/>
      <c r="DL117" s="448"/>
      <c r="DM117" s="448"/>
      <c r="DN117" s="448"/>
      <c r="DO117" s="448"/>
      <c r="DP117" s="448"/>
      <c r="DQ117" s="448"/>
      <c r="DR117" s="448"/>
    </row>
    <row r="118" spans="1:122" x14ac:dyDescent="0.45">
      <c r="A118" s="448"/>
      <c r="B118" s="448"/>
      <c r="C118" s="448"/>
      <c r="D118" s="448"/>
      <c r="E118" s="448"/>
      <c r="F118" s="448"/>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48"/>
      <c r="BW118" s="448"/>
      <c r="BX118" s="448"/>
      <c r="BY118" s="448"/>
      <c r="BZ118" s="448"/>
      <c r="CA118" s="448"/>
      <c r="CB118" s="448"/>
      <c r="CC118" s="448"/>
      <c r="CD118" s="448"/>
      <c r="CE118" s="448"/>
      <c r="CF118" s="448"/>
      <c r="CG118" s="448"/>
      <c r="CH118" s="448"/>
      <c r="CI118" s="448"/>
      <c r="CJ118" s="448"/>
      <c r="CK118" s="448"/>
      <c r="CL118" s="448"/>
      <c r="CM118" s="448"/>
      <c r="CN118" s="448"/>
      <c r="CO118" s="448"/>
      <c r="CP118" s="448"/>
      <c r="CQ118" s="448"/>
      <c r="CR118" s="448"/>
      <c r="CS118" s="448"/>
      <c r="CT118" s="448"/>
      <c r="CU118" s="448"/>
      <c r="CV118" s="448"/>
      <c r="CW118" s="448"/>
      <c r="CX118" s="448"/>
      <c r="CY118" s="448"/>
      <c r="CZ118" s="448"/>
      <c r="DA118" s="448"/>
      <c r="DB118" s="448"/>
      <c r="DC118" s="448"/>
      <c r="DD118" s="448"/>
      <c r="DE118" s="448"/>
      <c r="DF118" s="448"/>
      <c r="DG118" s="448"/>
      <c r="DH118" s="448"/>
      <c r="DI118" s="448"/>
      <c r="DJ118" s="448"/>
      <c r="DK118" s="448"/>
      <c r="DL118" s="448"/>
      <c r="DM118" s="448"/>
      <c r="DN118" s="448"/>
      <c r="DO118" s="448"/>
      <c r="DP118" s="448"/>
      <c r="DQ118" s="448"/>
      <c r="DR118" s="448"/>
    </row>
    <row r="119" spans="1:122" x14ac:dyDescent="0.45">
      <c r="A119" s="448"/>
      <c r="B119" s="448"/>
      <c r="C119" s="448"/>
      <c r="D119" s="448"/>
      <c r="E119" s="448"/>
      <c r="F119" s="448"/>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48"/>
      <c r="BW119" s="448"/>
      <c r="BX119" s="448"/>
      <c r="BY119" s="448"/>
      <c r="BZ119" s="448"/>
      <c r="CA119" s="448"/>
      <c r="CB119" s="448"/>
      <c r="CC119" s="448"/>
      <c r="CD119" s="448"/>
      <c r="CE119" s="448"/>
      <c r="CF119" s="448"/>
      <c r="CG119" s="448"/>
      <c r="CH119" s="448"/>
      <c r="CI119" s="448"/>
      <c r="CJ119" s="448"/>
      <c r="CK119" s="448"/>
      <c r="CL119" s="448"/>
      <c r="CM119" s="448"/>
      <c r="CN119" s="448"/>
      <c r="CO119" s="448"/>
      <c r="CP119" s="448"/>
      <c r="CQ119" s="448"/>
      <c r="CR119" s="448"/>
      <c r="CS119" s="448"/>
      <c r="CT119" s="448"/>
      <c r="CU119" s="448"/>
      <c r="CV119" s="448"/>
      <c r="CW119" s="448"/>
      <c r="CX119" s="448"/>
      <c r="CY119" s="448"/>
      <c r="CZ119" s="448"/>
      <c r="DA119" s="448"/>
      <c r="DB119" s="448"/>
      <c r="DC119" s="448"/>
      <c r="DD119" s="448"/>
      <c r="DE119" s="448"/>
      <c r="DF119" s="448"/>
      <c r="DG119" s="448"/>
      <c r="DH119" s="448"/>
      <c r="DI119" s="448"/>
      <c r="DJ119" s="448"/>
      <c r="DK119" s="448"/>
      <c r="DL119" s="448"/>
      <c r="DM119" s="448"/>
      <c r="DN119" s="448"/>
      <c r="DO119" s="448"/>
      <c r="DP119" s="448"/>
      <c r="DQ119" s="448"/>
      <c r="DR119" s="448"/>
    </row>
    <row r="120" spans="1:122" x14ac:dyDescent="0.45">
      <c r="A120" s="448"/>
      <c r="B120" s="448"/>
      <c r="C120" s="448"/>
      <c r="D120" s="448"/>
      <c r="E120" s="448"/>
      <c r="F120" s="448"/>
      <c r="G120" s="448"/>
      <c r="H120" s="448"/>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48"/>
      <c r="BW120" s="448"/>
      <c r="BX120" s="448"/>
      <c r="BY120" s="448"/>
      <c r="BZ120" s="448"/>
      <c r="CA120" s="448"/>
      <c r="CB120" s="448"/>
      <c r="CC120" s="448"/>
      <c r="CD120" s="448"/>
      <c r="CE120" s="448"/>
      <c r="CF120" s="448"/>
      <c r="CG120" s="448"/>
      <c r="CH120" s="448"/>
      <c r="CI120" s="448"/>
      <c r="CJ120" s="448"/>
      <c r="CK120" s="448"/>
      <c r="CL120" s="448"/>
      <c r="CM120" s="448"/>
      <c r="CN120" s="448"/>
      <c r="CO120" s="448"/>
      <c r="CP120" s="448"/>
      <c r="CQ120" s="448"/>
      <c r="CR120" s="448"/>
      <c r="CS120" s="448"/>
      <c r="CT120" s="448"/>
      <c r="CU120" s="448"/>
      <c r="CV120" s="448"/>
      <c r="CW120" s="448"/>
      <c r="CX120" s="448"/>
      <c r="CY120" s="448"/>
      <c r="CZ120" s="448"/>
      <c r="DA120" s="448"/>
      <c r="DB120" s="448"/>
      <c r="DC120" s="448"/>
      <c r="DD120" s="448"/>
      <c r="DE120" s="448"/>
      <c r="DF120" s="448"/>
      <c r="DG120" s="448"/>
      <c r="DH120" s="448"/>
      <c r="DI120" s="448"/>
      <c r="DJ120" s="448"/>
      <c r="DK120" s="448"/>
      <c r="DL120" s="448"/>
      <c r="DM120" s="448"/>
      <c r="DN120" s="448"/>
      <c r="DO120" s="448"/>
      <c r="DP120" s="448"/>
      <c r="DQ120" s="448"/>
      <c r="DR120" s="448"/>
    </row>
    <row r="121" spans="1:122" x14ac:dyDescent="0.45">
      <c r="A121" s="448"/>
      <c r="B121" s="448"/>
      <c r="C121" s="448"/>
      <c r="D121" s="448"/>
      <c r="E121" s="448"/>
      <c r="F121" s="448"/>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48"/>
      <c r="BW121" s="448"/>
      <c r="BX121" s="448"/>
      <c r="BY121" s="448"/>
      <c r="BZ121" s="448"/>
      <c r="CA121" s="448"/>
      <c r="CB121" s="448"/>
      <c r="CC121" s="448"/>
      <c r="CD121" s="448"/>
      <c r="CE121" s="448"/>
      <c r="CF121" s="448"/>
      <c r="CG121" s="448"/>
      <c r="CH121" s="448"/>
      <c r="CI121" s="448"/>
      <c r="CJ121" s="448"/>
      <c r="CK121" s="448"/>
      <c r="CL121" s="448"/>
      <c r="CM121" s="448"/>
      <c r="CN121" s="448"/>
      <c r="CO121" s="448"/>
      <c r="CP121" s="448"/>
      <c r="CQ121" s="448"/>
      <c r="CR121" s="448"/>
      <c r="CS121" s="448"/>
      <c r="CT121" s="448"/>
      <c r="CU121" s="448"/>
      <c r="CV121" s="448"/>
      <c r="CW121" s="448"/>
      <c r="CX121" s="448"/>
      <c r="CY121" s="448"/>
      <c r="CZ121" s="448"/>
      <c r="DA121" s="448"/>
      <c r="DB121" s="448"/>
      <c r="DC121" s="448"/>
      <c r="DD121" s="448"/>
      <c r="DE121" s="448"/>
      <c r="DF121" s="448"/>
      <c r="DG121" s="448"/>
      <c r="DH121" s="448"/>
      <c r="DI121" s="448"/>
      <c r="DJ121" s="448"/>
      <c r="DK121" s="448"/>
      <c r="DL121" s="448"/>
      <c r="DM121" s="448"/>
      <c r="DN121" s="448"/>
      <c r="DO121" s="448"/>
      <c r="DP121" s="448"/>
      <c r="DQ121" s="448"/>
      <c r="DR121" s="448"/>
    </row>
    <row r="122" spans="1:122" x14ac:dyDescent="0.45">
      <c r="A122" s="448"/>
      <c r="B122" s="448"/>
      <c r="C122" s="448"/>
      <c r="D122" s="448"/>
      <c r="E122" s="448"/>
      <c r="F122" s="448"/>
      <c r="G122" s="448"/>
      <c r="H122" s="448"/>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48"/>
      <c r="BX122" s="448"/>
      <c r="BY122" s="448"/>
      <c r="BZ122" s="448"/>
      <c r="CA122" s="448"/>
      <c r="CB122" s="448"/>
      <c r="CC122" s="448"/>
      <c r="CD122" s="448"/>
      <c r="CE122" s="448"/>
      <c r="CF122" s="448"/>
      <c r="CG122" s="448"/>
      <c r="CH122" s="448"/>
      <c r="CI122" s="448"/>
      <c r="CJ122" s="448"/>
      <c r="CK122" s="448"/>
      <c r="CL122" s="448"/>
      <c r="CM122" s="448"/>
      <c r="CN122" s="448"/>
      <c r="CO122" s="448"/>
      <c r="CP122" s="448"/>
      <c r="CQ122" s="448"/>
      <c r="CR122" s="448"/>
      <c r="CS122" s="448"/>
      <c r="CT122" s="448"/>
      <c r="CU122" s="448"/>
      <c r="CV122" s="448"/>
      <c r="CW122" s="448"/>
      <c r="CX122" s="448"/>
      <c r="CY122" s="448"/>
      <c r="CZ122" s="448"/>
      <c r="DA122" s="448"/>
      <c r="DB122" s="448"/>
      <c r="DC122" s="448"/>
      <c r="DD122" s="448"/>
      <c r="DE122" s="448"/>
      <c r="DF122" s="448"/>
      <c r="DG122" s="448"/>
      <c r="DH122" s="448"/>
      <c r="DI122" s="448"/>
      <c r="DJ122" s="448"/>
      <c r="DK122" s="448"/>
      <c r="DL122" s="448"/>
      <c r="DM122" s="448"/>
      <c r="DN122" s="448"/>
      <c r="DO122" s="448"/>
      <c r="DP122" s="448"/>
      <c r="DQ122" s="448"/>
      <c r="DR122" s="448"/>
    </row>
    <row r="123" spans="1:122" x14ac:dyDescent="0.45">
      <c r="A123" s="448"/>
      <c r="B123" s="448"/>
      <c r="C123" s="448"/>
      <c r="D123" s="448"/>
      <c r="E123" s="448"/>
      <c r="F123" s="448"/>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48"/>
      <c r="BX123" s="448"/>
      <c r="BY123" s="448"/>
      <c r="BZ123" s="448"/>
      <c r="CA123" s="448"/>
      <c r="CB123" s="448"/>
      <c r="CC123" s="448"/>
      <c r="CD123" s="448"/>
      <c r="CE123" s="448"/>
      <c r="CF123" s="448"/>
      <c r="CG123" s="448"/>
      <c r="CH123" s="448"/>
      <c r="CI123" s="448"/>
      <c r="CJ123" s="448"/>
      <c r="CK123" s="448"/>
      <c r="CL123" s="448"/>
      <c r="CM123" s="448"/>
      <c r="CN123" s="448"/>
      <c r="CO123" s="448"/>
      <c r="CP123" s="448"/>
      <c r="CQ123" s="448"/>
      <c r="CR123" s="448"/>
      <c r="CS123" s="448"/>
      <c r="CT123" s="448"/>
      <c r="CU123" s="448"/>
      <c r="CV123" s="448"/>
      <c r="CW123" s="448"/>
      <c r="CX123" s="448"/>
      <c r="CY123" s="448"/>
      <c r="CZ123" s="448"/>
      <c r="DA123" s="448"/>
      <c r="DB123" s="448"/>
      <c r="DC123" s="448"/>
      <c r="DD123" s="448"/>
      <c r="DE123" s="448"/>
      <c r="DF123" s="448"/>
      <c r="DG123" s="448"/>
      <c r="DH123" s="448"/>
      <c r="DI123" s="448"/>
      <c r="DJ123" s="448"/>
      <c r="DK123" s="448"/>
      <c r="DL123" s="448"/>
      <c r="DM123" s="448"/>
      <c r="DN123" s="448"/>
      <c r="DO123" s="448"/>
      <c r="DP123" s="448"/>
      <c r="DQ123" s="448"/>
      <c r="DR123" s="448"/>
    </row>
    <row r="124" spans="1:122" x14ac:dyDescent="0.45">
      <c r="A124" s="448"/>
      <c r="B124" s="448"/>
      <c r="C124" s="448"/>
      <c r="D124" s="448"/>
      <c r="E124" s="448"/>
      <c r="F124" s="448"/>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48"/>
      <c r="BX124" s="448"/>
      <c r="BY124" s="448"/>
      <c r="BZ124" s="448"/>
      <c r="CA124" s="448"/>
      <c r="CB124" s="448"/>
      <c r="CC124" s="448"/>
      <c r="CD124" s="448"/>
      <c r="CE124" s="448"/>
      <c r="CF124" s="448"/>
      <c r="CG124" s="448"/>
      <c r="CH124" s="448"/>
      <c r="CI124" s="448"/>
      <c r="CJ124" s="448"/>
      <c r="CK124" s="448"/>
      <c r="CL124" s="448"/>
      <c r="CM124" s="448"/>
      <c r="CN124" s="448"/>
      <c r="CO124" s="448"/>
      <c r="CP124" s="448"/>
      <c r="CQ124" s="448"/>
      <c r="CR124" s="448"/>
      <c r="CS124" s="448"/>
      <c r="CT124" s="448"/>
      <c r="CU124" s="448"/>
      <c r="CV124" s="448"/>
      <c r="CW124" s="448"/>
      <c r="CX124" s="448"/>
      <c r="CY124" s="448"/>
      <c r="CZ124" s="448"/>
      <c r="DA124" s="448"/>
      <c r="DB124" s="448"/>
      <c r="DC124" s="448"/>
      <c r="DD124" s="448"/>
      <c r="DE124" s="448"/>
      <c r="DF124" s="448"/>
      <c r="DG124" s="448"/>
      <c r="DH124" s="448"/>
      <c r="DI124" s="448"/>
      <c r="DJ124" s="448"/>
      <c r="DK124" s="448"/>
      <c r="DL124" s="448"/>
      <c r="DM124" s="448"/>
      <c r="DN124" s="448"/>
      <c r="DO124" s="448"/>
      <c r="DP124" s="448"/>
      <c r="DQ124" s="448"/>
      <c r="DR124" s="448"/>
    </row>
    <row r="125" spans="1:122" x14ac:dyDescent="0.45">
      <c r="A125" s="448"/>
      <c r="B125" s="448"/>
      <c r="C125" s="448"/>
      <c r="D125" s="448"/>
      <c r="E125" s="448"/>
      <c r="F125" s="448"/>
      <c r="G125" s="448"/>
      <c r="H125" s="448"/>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48"/>
      <c r="BX125" s="448"/>
      <c r="BY125" s="448"/>
      <c r="BZ125" s="448"/>
      <c r="CA125" s="448"/>
      <c r="CB125" s="448"/>
      <c r="CC125" s="448"/>
      <c r="CD125" s="448"/>
      <c r="CE125" s="448"/>
      <c r="CF125" s="448"/>
      <c r="CG125" s="448"/>
      <c r="CH125" s="448"/>
      <c r="CI125" s="448"/>
      <c r="CJ125" s="448"/>
      <c r="CK125" s="448"/>
      <c r="CL125" s="448"/>
      <c r="CM125" s="448"/>
      <c r="CN125" s="448"/>
      <c r="CO125" s="448"/>
      <c r="CP125" s="448"/>
      <c r="CQ125" s="448"/>
      <c r="CR125" s="448"/>
      <c r="CS125" s="448"/>
      <c r="CT125" s="448"/>
      <c r="CU125" s="448"/>
      <c r="CV125" s="448"/>
      <c r="CW125" s="448"/>
      <c r="CX125" s="448"/>
      <c r="CY125" s="448"/>
      <c r="CZ125" s="448"/>
      <c r="DA125" s="448"/>
      <c r="DB125" s="448"/>
      <c r="DC125" s="448"/>
      <c r="DD125" s="448"/>
      <c r="DE125" s="448"/>
      <c r="DF125" s="448"/>
      <c r="DG125" s="448"/>
      <c r="DH125" s="448"/>
      <c r="DI125" s="448"/>
      <c r="DJ125" s="448"/>
      <c r="DK125" s="448"/>
      <c r="DL125" s="448"/>
      <c r="DM125" s="448"/>
      <c r="DN125" s="448"/>
      <c r="DO125" s="448"/>
      <c r="DP125" s="448"/>
      <c r="DQ125" s="448"/>
      <c r="DR125" s="448"/>
    </row>
    <row r="126" spans="1:122" x14ac:dyDescent="0.45">
      <c r="A126" s="448"/>
      <c r="B126" s="448"/>
      <c r="C126" s="448"/>
      <c r="D126" s="448"/>
      <c r="E126" s="448"/>
      <c r="F126" s="448"/>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48"/>
      <c r="BX126" s="448"/>
      <c r="BY126" s="448"/>
      <c r="BZ126" s="448"/>
      <c r="CA126" s="448"/>
      <c r="CB126" s="448"/>
      <c r="CC126" s="448"/>
      <c r="CD126" s="448"/>
      <c r="CE126" s="448"/>
      <c r="CF126" s="448"/>
      <c r="CG126" s="448"/>
      <c r="CH126" s="448"/>
      <c r="CI126" s="448"/>
      <c r="CJ126" s="448"/>
      <c r="CK126" s="448"/>
      <c r="CL126" s="448"/>
      <c r="CM126" s="448"/>
      <c r="CN126" s="448"/>
      <c r="CO126" s="448"/>
      <c r="CP126" s="448"/>
      <c r="CQ126" s="448"/>
      <c r="CR126" s="448"/>
      <c r="CS126" s="448"/>
      <c r="CT126" s="448"/>
      <c r="CU126" s="448"/>
      <c r="CV126" s="448"/>
      <c r="CW126" s="448"/>
      <c r="CX126" s="448"/>
      <c r="CY126" s="448"/>
      <c r="CZ126" s="448"/>
      <c r="DA126" s="448"/>
      <c r="DB126" s="448"/>
      <c r="DC126" s="448"/>
      <c r="DD126" s="448"/>
      <c r="DE126" s="448"/>
      <c r="DF126" s="448"/>
      <c r="DG126" s="448"/>
      <c r="DH126" s="448"/>
      <c r="DI126" s="448"/>
      <c r="DJ126" s="448"/>
      <c r="DK126" s="448"/>
      <c r="DL126" s="448"/>
      <c r="DM126" s="448"/>
      <c r="DN126" s="448"/>
      <c r="DO126" s="448"/>
      <c r="DP126" s="448"/>
      <c r="DQ126" s="448"/>
      <c r="DR126" s="448"/>
    </row>
    <row r="127" spans="1:122" x14ac:dyDescent="0.45">
      <c r="A127" s="448"/>
      <c r="B127" s="448"/>
      <c r="C127" s="448"/>
      <c r="D127" s="448"/>
      <c r="E127" s="448"/>
      <c r="F127" s="448"/>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c r="AW127" s="448"/>
      <c r="AX127" s="448"/>
      <c r="AY127" s="448"/>
      <c r="AZ127" s="448"/>
      <c r="BA127" s="448"/>
      <c r="BB127" s="448"/>
      <c r="BC127" s="448"/>
      <c r="BD127" s="448"/>
      <c r="BE127" s="448"/>
      <c r="BF127" s="448"/>
      <c r="BG127" s="448"/>
      <c r="BH127" s="448"/>
      <c r="BI127" s="448"/>
      <c r="BJ127" s="448"/>
      <c r="BK127" s="448"/>
      <c r="BL127" s="448"/>
      <c r="BM127" s="448"/>
      <c r="BN127" s="448"/>
      <c r="BO127" s="448"/>
      <c r="BP127" s="448"/>
      <c r="BQ127" s="448"/>
      <c r="BR127" s="448"/>
      <c r="BS127" s="448"/>
      <c r="BT127" s="448"/>
      <c r="BU127" s="448"/>
      <c r="BV127" s="448"/>
      <c r="BW127" s="448"/>
      <c r="BX127" s="448"/>
      <c r="BY127" s="448"/>
      <c r="BZ127" s="448"/>
      <c r="CA127" s="448"/>
      <c r="CB127" s="448"/>
      <c r="CC127" s="448"/>
      <c r="CD127" s="448"/>
      <c r="CE127" s="448"/>
      <c r="CF127" s="448"/>
      <c r="CG127" s="448"/>
      <c r="CH127" s="448"/>
      <c r="CI127" s="448"/>
      <c r="CJ127" s="448"/>
      <c r="CK127" s="448"/>
      <c r="CL127" s="448"/>
      <c r="CM127" s="448"/>
      <c r="CN127" s="448"/>
      <c r="CO127" s="448"/>
      <c r="CP127" s="448"/>
      <c r="CQ127" s="448"/>
      <c r="CR127" s="448"/>
      <c r="CS127" s="448"/>
      <c r="CT127" s="448"/>
      <c r="CU127" s="448"/>
      <c r="CV127" s="448"/>
      <c r="CW127" s="448"/>
      <c r="CX127" s="448"/>
      <c r="CY127" s="448"/>
      <c r="CZ127" s="448"/>
      <c r="DA127" s="448"/>
      <c r="DB127" s="448"/>
      <c r="DC127" s="448"/>
      <c r="DD127" s="448"/>
      <c r="DE127" s="448"/>
      <c r="DF127" s="448"/>
      <c r="DG127" s="448"/>
      <c r="DH127" s="448"/>
      <c r="DI127" s="448"/>
      <c r="DJ127" s="448"/>
      <c r="DK127" s="448"/>
      <c r="DL127" s="448"/>
      <c r="DM127" s="448"/>
      <c r="DN127" s="448"/>
      <c r="DO127" s="448"/>
      <c r="DP127" s="448"/>
      <c r="DQ127" s="448"/>
      <c r="DR127" s="448"/>
    </row>
    <row r="128" spans="1:122" x14ac:dyDescent="0.45">
      <c r="A128" s="448"/>
      <c r="B128" s="448"/>
      <c r="C128" s="448"/>
      <c r="D128" s="448"/>
      <c r="E128" s="448"/>
      <c r="F128" s="448"/>
      <c r="G128" s="448"/>
      <c r="H128" s="448"/>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c r="AN128" s="448"/>
      <c r="AO128" s="448"/>
      <c r="AP128" s="448"/>
      <c r="AQ128" s="448"/>
      <c r="AR128" s="448"/>
      <c r="AS128" s="448"/>
      <c r="AT128" s="448"/>
      <c r="AU128" s="448"/>
      <c r="AV128" s="448"/>
      <c r="AW128" s="448"/>
      <c r="AX128" s="448"/>
      <c r="AY128" s="448"/>
      <c r="AZ128" s="448"/>
      <c r="BA128" s="448"/>
      <c r="BB128" s="448"/>
      <c r="BC128" s="448"/>
      <c r="BD128" s="448"/>
      <c r="BE128" s="448"/>
      <c r="BF128" s="448"/>
      <c r="BG128" s="448"/>
      <c r="BH128" s="448"/>
      <c r="BI128" s="448"/>
      <c r="BJ128" s="448"/>
      <c r="BK128" s="448"/>
      <c r="BL128" s="448"/>
      <c r="BM128" s="448"/>
      <c r="BN128" s="448"/>
      <c r="BO128" s="448"/>
      <c r="BP128" s="448"/>
      <c r="BQ128" s="448"/>
      <c r="BR128" s="448"/>
      <c r="BS128" s="448"/>
      <c r="BT128" s="448"/>
      <c r="BU128" s="448"/>
      <c r="BV128" s="448"/>
      <c r="BW128" s="448"/>
      <c r="BX128" s="448"/>
      <c r="BY128" s="448"/>
      <c r="BZ128" s="448"/>
      <c r="CA128" s="448"/>
      <c r="CB128" s="448"/>
      <c r="CC128" s="448"/>
      <c r="CD128" s="448"/>
      <c r="CE128" s="448"/>
      <c r="CF128" s="448"/>
      <c r="CG128" s="448"/>
      <c r="CH128" s="448"/>
      <c r="CI128" s="448"/>
      <c r="CJ128" s="448"/>
      <c r="CK128" s="448"/>
      <c r="CL128" s="448"/>
      <c r="CM128" s="448"/>
      <c r="CN128" s="448"/>
      <c r="CO128" s="448"/>
      <c r="CP128" s="448"/>
      <c r="CQ128" s="448"/>
      <c r="CR128" s="448"/>
      <c r="CS128" s="448"/>
      <c r="CT128" s="448"/>
      <c r="CU128" s="448"/>
      <c r="CV128" s="448"/>
      <c r="CW128" s="448"/>
      <c r="CX128" s="448"/>
      <c r="CY128" s="448"/>
      <c r="CZ128" s="448"/>
      <c r="DA128" s="448"/>
      <c r="DB128" s="448"/>
      <c r="DC128" s="448"/>
      <c r="DD128" s="448"/>
      <c r="DE128" s="448"/>
      <c r="DF128" s="448"/>
      <c r="DG128" s="448"/>
      <c r="DH128" s="448"/>
      <c r="DI128" s="448"/>
      <c r="DJ128" s="448"/>
      <c r="DK128" s="448"/>
      <c r="DL128" s="448"/>
      <c r="DM128" s="448"/>
      <c r="DN128" s="448"/>
      <c r="DO128" s="448"/>
      <c r="DP128" s="448"/>
      <c r="DQ128" s="448"/>
      <c r="DR128" s="448"/>
    </row>
    <row r="129" spans="1:122" x14ac:dyDescent="0.45">
      <c r="A129" s="448"/>
      <c r="B129" s="448"/>
      <c r="C129" s="448"/>
      <c r="D129" s="448"/>
      <c r="E129" s="448"/>
      <c r="F129" s="448"/>
      <c r="G129" s="448"/>
      <c r="H129" s="448"/>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c r="BM129" s="448"/>
      <c r="BN129" s="448"/>
      <c r="BO129" s="448"/>
      <c r="BP129" s="448"/>
      <c r="BQ129" s="448"/>
      <c r="BR129" s="448"/>
      <c r="BS129" s="448"/>
      <c r="BT129" s="448"/>
      <c r="BU129" s="448"/>
      <c r="BV129" s="448"/>
      <c r="BW129" s="448"/>
      <c r="BX129" s="448"/>
      <c r="BY129" s="448"/>
      <c r="BZ129" s="448"/>
      <c r="CA129" s="448"/>
      <c r="CB129" s="448"/>
      <c r="CC129" s="448"/>
      <c r="CD129" s="448"/>
      <c r="CE129" s="448"/>
      <c r="CF129" s="448"/>
      <c r="CG129" s="448"/>
      <c r="CH129" s="448"/>
      <c r="CI129" s="448"/>
      <c r="CJ129" s="448"/>
      <c r="CK129" s="448"/>
      <c r="CL129" s="448"/>
      <c r="CM129" s="448"/>
      <c r="CN129" s="448"/>
      <c r="CO129" s="448"/>
      <c r="CP129" s="448"/>
      <c r="CQ129" s="448"/>
      <c r="CR129" s="448"/>
      <c r="CS129" s="448"/>
      <c r="CT129" s="448"/>
      <c r="CU129" s="448"/>
      <c r="CV129" s="448"/>
      <c r="CW129" s="448"/>
      <c r="CX129" s="448"/>
      <c r="CY129" s="448"/>
      <c r="CZ129" s="448"/>
      <c r="DA129" s="448"/>
      <c r="DB129" s="448"/>
      <c r="DC129" s="448"/>
      <c r="DD129" s="448"/>
      <c r="DE129" s="448"/>
      <c r="DF129" s="448"/>
      <c r="DG129" s="448"/>
      <c r="DH129" s="448"/>
      <c r="DI129" s="448"/>
      <c r="DJ129" s="448"/>
      <c r="DK129" s="448"/>
      <c r="DL129" s="448"/>
      <c r="DM129" s="448"/>
      <c r="DN129" s="448"/>
      <c r="DO129" s="448"/>
      <c r="DP129" s="448"/>
      <c r="DQ129" s="448"/>
      <c r="DR129" s="448"/>
    </row>
    <row r="130" spans="1:122" x14ac:dyDescent="0.45">
      <c r="A130" s="448"/>
      <c r="B130" s="448"/>
      <c r="C130" s="448"/>
      <c r="D130" s="448"/>
      <c r="E130" s="448"/>
      <c r="F130" s="448"/>
      <c r="G130" s="448"/>
      <c r="H130" s="448"/>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48"/>
      <c r="BW130" s="448"/>
      <c r="BX130" s="448"/>
      <c r="BY130" s="448"/>
      <c r="BZ130" s="448"/>
      <c r="CA130" s="448"/>
      <c r="CB130" s="448"/>
      <c r="CC130" s="448"/>
      <c r="CD130" s="448"/>
      <c r="CE130" s="448"/>
      <c r="CF130" s="448"/>
      <c r="CG130" s="448"/>
      <c r="CH130" s="448"/>
      <c r="CI130" s="448"/>
      <c r="CJ130" s="448"/>
      <c r="CK130" s="448"/>
      <c r="CL130" s="448"/>
      <c r="CM130" s="448"/>
      <c r="CN130" s="448"/>
      <c r="CO130" s="448"/>
      <c r="CP130" s="448"/>
      <c r="CQ130" s="448"/>
      <c r="CR130" s="448"/>
      <c r="CS130" s="448"/>
      <c r="CT130" s="448"/>
      <c r="CU130" s="448"/>
      <c r="CV130" s="448"/>
      <c r="CW130" s="448"/>
      <c r="CX130" s="448"/>
      <c r="CY130" s="448"/>
      <c r="CZ130" s="448"/>
      <c r="DA130" s="448"/>
      <c r="DB130" s="448"/>
      <c r="DC130" s="448"/>
      <c r="DD130" s="448"/>
      <c r="DE130" s="448"/>
      <c r="DF130" s="448"/>
      <c r="DG130" s="448"/>
      <c r="DH130" s="448"/>
      <c r="DI130" s="448"/>
      <c r="DJ130" s="448"/>
      <c r="DK130" s="448"/>
      <c r="DL130" s="448"/>
      <c r="DM130" s="448"/>
      <c r="DN130" s="448"/>
      <c r="DO130" s="448"/>
      <c r="DP130" s="448"/>
      <c r="DQ130" s="448"/>
      <c r="DR130" s="448"/>
    </row>
    <row r="131" spans="1:122" x14ac:dyDescent="0.45">
      <c r="A131" s="448"/>
      <c r="B131" s="448"/>
      <c r="C131" s="448"/>
      <c r="D131" s="448"/>
      <c r="E131" s="448"/>
      <c r="F131" s="448"/>
      <c r="G131" s="448"/>
      <c r="H131" s="448"/>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48"/>
      <c r="AK131" s="448"/>
      <c r="AL131" s="448"/>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48"/>
      <c r="BW131" s="448"/>
      <c r="BX131" s="448"/>
      <c r="BY131" s="448"/>
      <c r="BZ131" s="448"/>
      <c r="CA131" s="448"/>
      <c r="CB131" s="448"/>
      <c r="CC131" s="448"/>
      <c r="CD131" s="448"/>
      <c r="CE131" s="448"/>
      <c r="CF131" s="448"/>
      <c r="CG131" s="448"/>
      <c r="CH131" s="448"/>
      <c r="CI131" s="448"/>
      <c r="CJ131" s="448"/>
      <c r="CK131" s="448"/>
      <c r="CL131" s="448"/>
      <c r="CM131" s="448"/>
      <c r="CN131" s="448"/>
      <c r="CO131" s="448"/>
      <c r="CP131" s="448"/>
      <c r="CQ131" s="448"/>
      <c r="CR131" s="448"/>
      <c r="CS131" s="448"/>
      <c r="CT131" s="448"/>
      <c r="CU131" s="448"/>
      <c r="CV131" s="448"/>
      <c r="CW131" s="448"/>
      <c r="CX131" s="448"/>
      <c r="CY131" s="448"/>
      <c r="CZ131" s="448"/>
      <c r="DA131" s="448"/>
      <c r="DB131" s="448"/>
      <c r="DC131" s="448"/>
      <c r="DD131" s="448"/>
      <c r="DE131" s="448"/>
      <c r="DF131" s="448"/>
      <c r="DG131" s="448"/>
      <c r="DH131" s="448"/>
      <c r="DI131" s="448"/>
      <c r="DJ131" s="448"/>
      <c r="DK131" s="448"/>
      <c r="DL131" s="448"/>
      <c r="DM131" s="448"/>
      <c r="DN131" s="448"/>
      <c r="DO131" s="448"/>
      <c r="DP131" s="448"/>
      <c r="DQ131" s="448"/>
      <c r="DR131" s="448"/>
    </row>
    <row r="132" spans="1:122" x14ac:dyDescent="0.45">
      <c r="A132" s="448"/>
      <c r="B132" s="448"/>
      <c r="C132" s="448"/>
      <c r="D132" s="448"/>
      <c r="E132" s="448"/>
      <c r="F132" s="448"/>
      <c r="G132" s="448"/>
      <c r="H132" s="448"/>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8"/>
      <c r="AF132" s="448"/>
      <c r="AG132" s="448"/>
      <c r="AH132" s="448"/>
      <c r="AI132" s="448"/>
      <c r="AJ132" s="448"/>
      <c r="AK132" s="448"/>
      <c r="AL132" s="448"/>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48"/>
      <c r="BW132" s="448"/>
      <c r="BX132" s="448"/>
      <c r="BY132" s="448"/>
      <c r="BZ132" s="448"/>
      <c r="CA132" s="448"/>
      <c r="CB132" s="448"/>
      <c r="CC132" s="448"/>
      <c r="CD132" s="448"/>
      <c r="CE132" s="448"/>
      <c r="CF132" s="448"/>
      <c r="CG132" s="448"/>
      <c r="CH132" s="448"/>
      <c r="CI132" s="448"/>
      <c r="CJ132" s="448"/>
      <c r="CK132" s="448"/>
      <c r="CL132" s="448"/>
      <c r="CM132" s="448"/>
      <c r="CN132" s="448"/>
      <c r="CO132" s="448"/>
      <c r="CP132" s="448"/>
      <c r="CQ132" s="448"/>
      <c r="CR132" s="448"/>
      <c r="CS132" s="448"/>
      <c r="CT132" s="448"/>
      <c r="CU132" s="448"/>
      <c r="CV132" s="448"/>
      <c r="CW132" s="448"/>
      <c r="CX132" s="448"/>
      <c r="CY132" s="448"/>
      <c r="CZ132" s="448"/>
      <c r="DA132" s="448"/>
      <c r="DB132" s="448"/>
      <c r="DC132" s="448"/>
      <c r="DD132" s="448"/>
      <c r="DE132" s="448"/>
      <c r="DF132" s="448"/>
      <c r="DG132" s="448"/>
      <c r="DH132" s="448"/>
      <c r="DI132" s="448"/>
      <c r="DJ132" s="448"/>
      <c r="DK132" s="448"/>
      <c r="DL132" s="448"/>
      <c r="DM132" s="448"/>
      <c r="DN132" s="448"/>
      <c r="DO132" s="448"/>
      <c r="DP132" s="448"/>
      <c r="DQ132" s="448"/>
      <c r="DR132" s="448"/>
    </row>
    <row r="133" spans="1:122" x14ac:dyDescent="0.45">
      <c r="A133" s="448"/>
      <c r="B133" s="448"/>
      <c r="C133" s="448"/>
      <c r="D133" s="448"/>
      <c r="E133" s="448"/>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c r="AK133" s="448"/>
      <c r="AL133" s="448"/>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48"/>
      <c r="BW133" s="448"/>
      <c r="BX133" s="448"/>
      <c r="BY133" s="448"/>
      <c r="BZ133" s="448"/>
      <c r="CA133" s="448"/>
      <c r="CB133" s="448"/>
      <c r="CC133" s="448"/>
      <c r="CD133" s="448"/>
      <c r="CE133" s="448"/>
      <c r="CF133" s="448"/>
      <c r="CG133" s="448"/>
      <c r="CH133" s="448"/>
      <c r="CI133" s="448"/>
      <c r="CJ133" s="448"/>
      <c r="CK133" s="448"/>
      <c r="CL133" s="448"/>
      <c r="CM133" s="448"/>
      <c r="CN133" s="448"/>
      <c r="CO133" s="448"/>
      <c r="CP133" s="448"/>
      <c r="CQ133" s="448"/>
      <c r="CR133" s="448"/>
      <c r="CS133" s="448"/>
      <c r="CT133" s="448"/>
      <c r="CU133" s="448"/>
      <c r="CV133" s="448"/>
      <c r="CW133" s="448"/>
      <c r="CX133" s="448"/>
      <c r="CY133" s="448"/>
      <c r="CZ133" s="448"/>
      <c r="DA133" s="448"/>
      <c r="DB133" s="448"/>
      <c r="DC133" s="448"/>
      <c r="DD133" s="448"/>
      <c r="DE133" s="448"/>
      <c r="DF133" s="448"/>
      <c r="DG133" s="448"/>
      <c r="DH133" s="448"/>
      <c r="DI133" s="448"/>
      <c r="DJ133" s="448"/>
      <c r="DK133" s="448"/>
      <c r="DL133" s="448"/>
      <c r="DM133" s="448"/>
      <c r="DN133" s="448"/>
      <c r="DO133" s="448"/>
      <c r="DP133" s="448"/>
      <c r="DQ133" s="448"/>
      <c r="DR133" s="448"/>
    </row>
    <row r="134" spans="1:122" x14ac:dyDescent="0.45">
      <c r="A134" s="448"/>
      <c r="B134" s="448"/>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48"/>
      <c r="BW134" s="448"/>
      <c r="BX134" s="448"/>
      <c r="BY134" s="448"/>
      <c r="BZ134" s="448"/>
      <c r="CA134" s="448"/>
      <c r="CB134" s="448"/>
      <c r="CC134" s="448"/>
      <c r="CD134" s="448"/>
      <c r="CE134" s="448"/>
      <c r="CF134" s="448"/>
      <c r="CG134" s="448"/>
      <c r="CH134" s="448"/>
      <c r="CI134" s="448"/>
      <c r="CJ134" s="448"/>
      <c r="CK134" s="448"/>
      <c r="CL134" s="448"/>
      <c r="CM134" s="448"/>
      <c r="CN134" s="448"/>
      <c r="CO134" s="448"/>
      <c r="CP134" s="448"/>
      <c r="CQ134" s="448"/>
      <c r="CR134" s="448"/>
      <c r="CS134" s="448"/>
      <c r="CT134" s="448"/>
      <c r="CU134" s="448"/>
      <c r="CV134" s="448"/>
      <c r="CW134" s="448"/>
      <c r="CX134" s="448"/>
      <c r="CY134" s="448"/>
      <c r="CZ134" s="448"/>
      <c r="DA134" s="448"/>
      <c r="DB134" s="448"/>
      <c r="DC134" s="448"/>
      <c r="DD134" s="448"/>
      <c r="DE134" s="448"/>
      <c r="DF134" s="448"/>
      <c r="DG134" s="448"/>
      <c r="DH134" s="448"/>
      <c r="DI134" s="448"/>
      <c r="DJ134" s="448"/>
      <c r="DK134" s="448"/>
      <c r="DL134" s="448"/>
      <c r="DM134" s="448"/>
      <c r="DN134" s="448"/>
      <c r="DO134" s="448"/>
      <c r="DP134" s="448"/>
      <c r="DQ134" s="448"/>
      <c r="DR134" s="448"/>
    </row>
    <row r="135" spans="1:122" x14ac:dyDescent="0.45">
      <c r="A135" s="448"/>
      <c r="B135" s="448"/>
      <c r="C135" s="448"/>
      <c r="D135" s="448"/>
      <c r="E135" s="448"/>
      <c r="F135" s="448"/>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48"/>
      <c r="BW135" s="448"/>
      <c r="BX135" s="448"/>
      <c r="BY135" s="448"/>
      <c r="BZ135" s="448"/>
      <c r="CA135" s="448"/>
      <c r="CB135" s="448"/>
      <c r="CC135" s="448"/>
      <c r="CD135" s="448"/>
      <c r="CE135" s="448"/>
      <c r="CF135" s="448"/>
      <c r="CG135" s="448"/>
      <c r="CH135" s="448"/>
      <c r="CI135" s="448"/>
      <c r="CJ135" s="448"/>
      <c r="CK135" s="448"/>
      <c r="CL135" s="448"/>
      <c r="CM135" s="448"/>
      <c r="CN135" s="448"/>
      <c r="CO135" s="448"/>
      <c r="CP135" s="448"/>
      <c r="CQ135" s="448"/>
      <c r="CR135" s="448"/>
      <c r="CS135" s="448"/>
      <c r="CT135" s="448"/>
      <c r="CU135" s="448"/>
      <c r="CV135" s="448"/>
      <c r="CW135" s="448"/>
      <c r="CX135" s="448"/>
      <c r="CY135" s="448"/>
      <c r="CZ135" s="448"/>
      <c r="DA135" s="448"/>
      <c r="DB135" s="448"/>
      <c r="DC135" s="448"/>
      <c r="DD135" s="448"/>
      <c r="DE135" s="448"/>
      <c r="DF135" s="448"/>
      <c r="DG135" s="448"/>
      <c r="DH135" s="448"/>
      <c r="DI135" s="448"/>
      <c r="DJ135" s="448"/>
      <c r="DK135" s="448"/>
      <c r="DL135" s="448"/>
      <c r="DM135" s="448"/>
      <c r="DN135" s="448"/>
      <c r="DO135" s="448"/>
      <c r="DP135" s="448"/>
      <c r="DQ135" s="448"/>
      <c r="DR135" s="448"/>
    </row>
    <row r="136" spans="1:122" x14ac:dyDescent="0.45">
      <c r="A136" s="448"/>
      <c r="B136" s="448"/>
      <c r="C136" s="448"/>
      <c r="D136" s="448"/>
      <c r="E136" s="448"/>
      <c r="F136" s="448"/>
      <c r="G136" s="448"/>
      <c r="H136" s="448"/>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8"/>
      <c r="AF136" s="448"/>
      <c r="AG136" s="448"/>
      <c r="AH136" s="448"/>
      <c r="AI136" s="448"/>
      <c r="AJ136" s="448"/>
      <c r="AK136" s="448"/>
      <c r="AL136" s="448"/>
      <c r="AM136" s="448"/>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48"/>
      <c r="BX136" s="448"/>
      <c r="BY136" s="448"/>
      <c r="BZ136" s="448"/>
      <c r="CA136" s="448"/>
      <c r="CB136" s="448"/>
      <c r="CC136" s="448"/>
      <c r="CD136" s="448"/>
      <c r="CE136" s="448"/>
      <c r="CF136" s="448"/>
      <c r="CG136" s="448"/>
      <c r="CH136" s="448"/>
      <c r="CI136" s="448"/>
      <c r="CJ136" s="448"/>
      <c r="CK136" s="448"/>
      <c r="CL136" s="448"/>
      <c r="CM136" s="448"/>
      <c r="CN136" s="448"/>
      <c r="CO136" s="448"/>
      <c r="CP136" s="448"/>
      <c r="CQ136" s="448"/>
      <c r="CR136" s="448"/>
      <c r="CS136" s="448"/>
      <c r="CT136" s="448"/>
      <c r="CU136" s="448"/>
      <c r="CV136" s="448"/>
      <c r="CW136" s="448"/>
      <c r="CX136" s="448"/>
      <c r="CY136" s="448"/>
      <c r="CZ136" s="448"/>
      <c r="DA136" s="448"/>
      <c r="DB136" s="448"/>
      <c r="DC136" s="448"/>
      <c r="DD136" s="448"/>
      <c r="DE136" s="448"/>
      <c r="DF136" s="448"/>
      <c r="DG136" s="448"/>
      <c r="DH136" s="448"/>
      <c r="DI136" s="448"/>
      <c r="DJ136" s="448"/>
      <c r="DK136" s="448"/>
      <c r="DL136" s="448"/>
      <c r="DM136" s="448"/>
      <c r="DN136" s="448"/>
      <c r="DO136" s="448"/>
      <c r="DP136" s="448"/>
      <c r="DQ136" s="448"/>
      <c r="DR136" s="448"/>
    </row>
    <row r="137" spans="1:122" x14ac:dyDescent="0.45">
      <c r="A137" s="448"/>
      <c r="B137" s="448"/>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8"/>
      <c r="AI137" s="448"/>
      <c r="AJ137" s="448"/>
      <c r="AK137" s="448"/>
      <c r="AL137" s="448"/>
      <c r="AM137" s="448"/>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48"/>
      <c r="BX137" s="448"/>
      <c r="BY137" s="448"/>
      <c r="BZ137" s="448"/>
      <c r="CA137" s="448"/>
      <c r="CB137" s="448"/>
      <c r="CC137" s="448"/>
      <c r="CD137" s="448"/>
      <c r="CE137" s="448"/>
      <c r="CF137" s="448"/>
      <c r="CG137" s="448"/>
      <c r="CH137" s="448"/>
      <c r="CI137" s="448"/>
      <c r="CJ137" s="448"/>
      <c r="CK137" s="448"/>
      <c r="CL137" s="448"/>
      <c r="CM137" s="448"/>
      <c r="CN137" s="448"/>
      <c r="CO137" s="448"/>
      <c r="CP137" s="448"/>
      <c r="CQ137" s="448"/>
      <c r="CR137" s="448"/>
      <c r="CS137" s="448"/>
      <c r="CT137" s="448"/>
      <c r="CU137" s="448"/>
      <c r="CV137" s="448"/>
      <c r="CW137" s="448"/>
      <c r="CX137" s="448"/>
      <c r="CY137" s="448"/>
      <c r="CZ137" s="448"/>
      <c r="DA137" s="448"/>
      <c r="DB137" s="448"/>
      <c r="DC137" s="448"/>
      <c r="DD137" s="448"/>
      <c r="DE137" s="448"/>
      <c r="DF137" s="448"/>
      <c r="DG137" s="448"/>
      <c r="DH137" s="448"/>
      <c r="DI137" s="448"/>
      <c r="DJ137" s="448"/>
      <c r="DK137" s="448"/>
      <c r="DL137" s="448"/>
      <c r="DM137" s="448"/>
      <c r="DN137" s="448"/>
      <c r="DO137" s="448"/>
      <c r="DP137" s="448"/>
      <c r="DQ137" s="448"/>
      <c r="DR137" s="448"/>
    </row>
    <row r="138" spans="1:122" x14ac:dyDescent="0.45">
      <c r="A138" s="448"/>
      <c r="B138" s="448"/>
      <c r="C138" s="448"/>
      <c r="D138" s="448"/>
      <c r="E138" s="448"/>
      <c r="F138" s="448"/>
      <c r="G138" s="448"/>
      <c r="H138" s="448"/>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8"/>
      <c r="AF138" s="448"/>
      <c r="AG138" s="448"/>
      <c r="AH138" s="448"/>
      <c r="AI138" s="448"/>
      <c r="AJ138" s="448"/>
      <c r="AK138" s="448"/>
      <c r="AL138" s="448"/>
      <c r="AM138" s="448"/>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48"/>
      <c r="BX138" s="448"/>
      <c r="BY138" s="448"/>
      <c r="BZ138" s="448"/>
      <c r="CA138" s="448"/>
      <c r="CB138" s="448"/>
      <c r="CC138" s="448"/>
      <c r="CD138" s="448"/>
      <c r="CE138" s="448"/>
      <c r="CF138" s="448"/>
      <c r="CG138" s="448"/>
      <c r="CH138" s="448"/>
      <c r="CI138" s="448"/>
      <c r="CJ138" s="448"/>
      <c r="CK138" s="448"/>
      <c r="CL138" s="448"/>
      <c r="CM138" s="448"/>
      <c r="CN138" s="448"/>
      <c r="CO138" s="448"/>
      <c r="CP138" s="448"/>
      <c r="CQ138" s="448"/>
      <c r="CR138" s="448"/>
      <c r="CS138" s="448"/>
      <c r="CT138" s="448"/>
      <c r="CU138" s="448"/>
      <c r="CV138" s="448"/>
      <c r="CW138" s="448"/>
      <c r="CX138" s="448"/>
      <c r="CY138" s="448"/>
      <c r="CZ138" s="448"/>
      <c r="DA138" s="448"/>
      <c r="DB138" s="448"/>
      <c r="DC138" s="448"/>
      <c r="DD138" s="448"/>
      <c r="DE138" s="448"/>
      <c r="DF138" s="448"/>
      <c r="DG138" s="448"/>
      <c r="DH138" s="448"/>
      <c r="DI138" s="448"/>
      <c r="DJ138" s="448"/>
      <c r="DK138" s="448"/>
      <c r="DL138" s="448"/>
      <c r="DM138" s="448"/>
      <c r="DN138" s="448"/>
      <c r="DO138" s="448"/>
      <c r="DP138" s="448"/>
      <c r="DQ138" s="448"/>
      <c r="DR138" s="448"/>
    </row>
    <row r="139" spans="1:122" x14ac:dyDescent="0.45">
      <c r="A139" s="448"/>
      <c r="B139" s="448"/>
      <c r="C139" s="448"/>
      <c r="D139" s="448"/>
      <c r="E139" s="448"/>
      <c r="F139" s="448"/>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c r="AK139" s="448"/>
      <c r="AL139" s="448"/>
      <c r="AM139" s="448"/>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48"/>
      <c r="BX139" s="448"/>
      <c r="BY139" s="448"/>
      <c r="BZ139" s="448"/>
      <c r="CA139" s="448"/>
      <c r="CB139" s="448"/>
      <c r="CC139" s="448"/>
      <c r="CD139" s="448"/>
      <c r="CE139" s="448"/>
      <c r="CF139" s="448"/>
      <c r="CG139" s="448"/>
      <c r="CH139" s="448"/>
      <c r="CI139" s="448"/>
      <c r="CJ139" s="448"/>
      <c r="CK139" s="448"/>
      <c r="CL139" s="448"/>
      <c r="CM139" s="448"/>
      <c r="CN139" s="448"/>
      <c r="CO139" s="448"/>
      <c r="CP139" s="448"/>
      <c r="CQ139" s="448"/>
      <c r="CR139" s="448"/>
      <c r="CS139" s="448"/>
      <c r="CT139" s="448"/>
      <c r="CU139" s="448"/>
      <c r="CV139" s="448"/>
      <c r="CW139" s="448"/>
      <c r="CX139" s="448"/>
      <c r="CY139" s="448"/>
      <c r="CZ139" s="448"/>
      <c r="DA139" s="448"/>
      <c r="DB139" s="448"/>
      <c r="DC139" s="448"/>
      <c r="DD139" s="448"/>
      <c r="DE139" s="448"/>
      <c r="DF139" s="448"/>
      <c r="DG139" s="448"/>
      <c r="DH139" s="448"/>
      <c r="DI139" s="448"/>
      <c r="DJ139" s="448"/>
      <c r="DK139" s="448"/>
      <c r="DL139" s="448"/>
      <c r="DM139" s="448"/>
      <c r="DN139" s="448"/>
      <c r="DO139" s="448"/>
      <c r="DP139" s="448"/>
      <c r="DQ139" s="448"/>
      <c r="DR139" s="448"/>
    </row>
    <row r="140" spans="1:122" x14ac:dyDescent="0.45">
      <c r="A140" s="448"/>
      <c r="B140" s="448"/>
      <c r="C140" s="448"/>
      <c r="D140" s="448"/>
      <c r="E140" s="448"/>
      <c r="F140" s="448"/>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c r="AK140" s="448"/>
      <c r="AL140" s="448"/>
      <c r="AM140" s="448"/>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c r="BM140" s="448"/>
      <c r="BN140" s="448"/>
      <c r="BO140" s="448"/>
      <c r="BP140" s="448"/>
      <c r="BQ140" s="448"/>
      <c r="BR140" s="448"/>
      <c r="BS140" s="448"/>
      <c r="BT140" s="448"/>
      <c r="BU140" s="448"/>
      <c r="BV140" s="448"/>
      <c r="BW140" s="448"/>
      <c r="BX140" s="448"/>
      <c r="BY140" s="448"/>
      <c r="BZ140" s="448"/>
      <c r="CA140" s="448"/>
      <c r="CB140" s="448"/>
      <c r="CC140" s="448"/>
      <c r="CD140" s="448"/>
      <c r="CE140" s="448"/>
      <c r="CF140" s="448"/>
      <c r="CG140" s="448"/>
      <c r="CH140" s="448"/>
      <c r="CI140" s="448"/>
      <c r="CJ140" s="448"/>
      <c r="CK140" s="448"/>
      <c r="CL140" s="448"/>
      <c r="CM140" s="448"/>
      <c r="CN140" s="448"/>
      <c r="CO140" s="448"/>
      <c r="CP140" s="448"/>
      <c r="CQ140" s="448"/>
      <c r="CR140" s="448"/>
      <c r="CS140" s="448"/>
      <c r="CT140" s="448"/>
      <c r="CU140" s="448"/>
      <c r="CV140" s="448"/>
      <c r="CW140" s="448"/>
      <c r="CX140" s="448"/>
      <c r="CY140" s="448"/>
      <c r="CZ140" s="448"/>
      <c r="DA140" s="448"/>
      <c r="DB140" s="448"/>
      <c r="DC140" s="448"/>
      <c r="DD140" s="448"/>
      <c r="DE140" s="448"/>
      <c r="DF140" s="448"/>
      <c r="DG140" s="448"/>
      <c r="DH140" s="448"/>
      <c r="DI140" s="448"/>
      <c r="DJ140" s="448"/>
      <c r="DK140" s="448"/>
      <c r="DL140" s="448"/>
      <c r="DM140" s="448"/>
      <c r="DN140" s="448"/>
      <c r="DO140" s="448"/>
      <c r="DP140" s="448"/>
      <c r="DQ140" s="448"/>
      <c r="DR140" s="448"/>
    </row>
    <row r="141" spans="1:122" x14ac:dyDescent="0.45">
      <c r="A141" s="448"/>
      <c r="B141" s="448"/>
      <c r="C141" s="448"/>
      <c r="D141" s="448"/>
      <c r="E141" s="448"/>
      <c r="F141" s="448"/>
      <c r="G141" s="448"/>
      <c r="H141" s="448"/>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48"/>
      <c r="BX141" s="448"/>
      <c r="BY141" s="448"/>
      <c r="BZ141" s="448"/>
      <c r="CA141" s="448"/>
      <c r="CB141" s="448"/>
      <c r="CC141" s="448"/>
      <c r="CD141" s="448"/>
      <c r="CE141" s="448"/>
      <c r="CF141" s="448"/>
      <c r="CG141" s="448"/>
      <c r="CH141" s="448"/>
      <c r="CI141" s="448"/>
      <c r="CJ141" s="448"/>
      <c r="CK141" s="448"/>
      <c r="CL141" s="448"/>
      <c r="CM141" s="448"/>
      <c r="CN141" s="448"/>
      <c r="CO141" s="448"/>
      <c r="CP141" s="448"/>
      <c r="CQ141" s="448"/>
      <c r="CR141" s="448"/>
      <c r="CS141" s="448"/>
      <c r="CT141" s="448"/>
      <c r="CU141" s="448"/>
      <c r="CV141" s="448"/>
      <c r="CW141" s="448"/>
      <c r="CX141" s="448"/>
      <c r="CY141" s="448"/>
      <c r="CZ141" s="448"/>
      <c r="DA141" s="448"/>
      <c r="DB141" s="448"/>
      <c r="DC141" s="448"/>
      <c r="DD141" s="448"/>
      <c r="DE141" s="448"/>
      <c r="DF141" s="448"/>
      <c r="DG141" s="448"/>
      <c r="DH141" s="448"/>
      <c r="DI141" s="448"/>
      <c r="DJ141" s="448"/>
      <c r="DK141" s="448"/>
      <c r="DL141" s="448"/>
      <c r="DM141" s="448"/>
      <c r="DN141" s="448"/>
      <c r="DO141" s="448"/>
      <c r="DP141" s="448"/>
      <c r="DQ141" s="448"/>
      <c r="DR141" s="448"/>
    </row>
    <row r="142" spans="1:122" x14ac:dyDescent="0.45">
      <c r="A142" s="448"/>
      <c r="B142" s="448"/>
      <c r="C142" s="448"/>
      <c r="D142" s="448"/>
      <c r="E142" s="448"/>
      <c r="F142" s="448"/>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448"/>
      <c r="AG142" s="448"/>
      <c r="AH142" s="448"/>
      <c r="AI142" s="448"/>
      <c r="AJ142" s="448"/>
      <c r="AK142" s="448"/>
      <c r="AL142" s="448"/>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48"/>
      <c r="BW142" s="448"/>
      <c r="BX142" s="448"/>
      <c r="BY142" s="448"/>
      <c r="BZ142" s="448"/>
      <c r="CA142" s="448"/>
      <c r="CB142" s="448"/>
      <c r="CC142" s="448"/>
      <c r="CD142" s="448"/>
      <c r="CE142" s="448"/>
      <c r="CF142" s="448"/>
      <c r="CG142" s="448"/>
      <c r="CH142" s="448"/>
      <c r="CI142" s="448"/>
      <c r="CJ142" s="448"/>
      <c r="CK142" s="448"/>
      <c r="CL142" s="448"/>
      <c r="CM142" s="448"/>
      <c r="CN142" s="448"/>
      <c r="CO142" s="448"/>
      <c r="CP142" s="448"/>
      <c r="CQ142" s="448"/>
      <c r="CR142" s="448"/>
      <c r="CS142" s="448"/>
      <c r="CT142" s="448"/>
      <c r="CU142" s="448"/>
      <c r="CV142" s="448"/>
      <c r="CW142" s="448"/>
      <c r="CX142" s="448"/>
      <c r="CY142" s="448"/>
      <c r="CZ142" s="448"/>
      <c r="DA142" s="448"/>
      <c r="DB142" s="448"/>
      <c r="DC142" s="448"/>
      <c r="DD142" s="448"/>
      <c r="DE142" s="448"/>
      <c r="DF142" s="448"/>
      <c r="DG142" s="448"/>
      <c r="DH142" s="448"/>
      <c r="DI142" s="448"/>
      <c r="DJ142" s="448"/>
      <c r="DK142" s="448"/>
      <c r="DL142" s="448"/>
      <c r="DM142" s="448"/>
      <c r="DN142" s="448"/>
      <c r="DO142" s="448"/>
      <c r="DP142" s="448"/>
      <c r="DQ142" s="448"/>
      <c r="DR142" s="448"/>
    </row>
    <row r="143" spans="1:122" x14ac:dyDescent="0.45">
      <c r="A143" s="448"/>
      <c r="B143" s="448"/>
      <c r="C143" s="448"/>
      <c r="D143" s="448"/>
      <c r="E143" s="448"/>
      <c r="F143" s="448"/>
      <c r="G143" s="448"/>
      <c r="H143" s="448"/>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8"/>
      <c r="AF143" s="448"/>
      <c r="AG143" s="448"/>
      <c r="AH143" s="448"/>
      <c r="AI143" s="448"/>
      <c r="AJ143" s="448"/>
      <c r="AK143" s="448"/>
      <c r="AL143" s="448"/>
      <c r="AM143" s="448"/>
      <c r="AN143" s="448"/>
      <c r="AO143" s="448"/>
      <c r="AP143" s="448"/>
      <c r="AQ143" s="448"/>
      <c r="AR143" s="448"/>
      <c r="AS143" s="448"/>
      <c r="AT143" s="448"/>
      <c r="AU143" s="448"/>
      <c r="AV143" s="448"/>
      <c r="AW143" s="448"/>
      <c r="AX143" s="448"/>
      <c r="AY143" s="448"/>
      <c r="AZ143" s="448"/>
      <c r="BA143" s="448"/>
      <c r="BB143" s="448"/>
      <c r="BC143" s="448"/>
      <c r="BD143" s="448"/>
      <c r="BE143" s="448"/>
      <c r="BF143" s="448"/>
      <c r="BG143" s="448"/>
      <c r="BH143" s="448"/>
      <c r="BI143" s="448"/>
      <c r="BJ143" s="448"/>
      <c r="BK143" s="448"/>
      <c r="BL143" s="448"/>
      <c r="BM143" s="448"/>
      <c r="BN143" s="448"/>
      <c r="BO143" s="448"/>
      <c r="BP143" s="448"/>
      <c r="BQ143" s="448"/>
      <c r="BR143" s="448"/>
      <c r="BS143" s="448"/>
      <c r="BT143" s="448"/>
      <c r="BU143" s="448"/>
      <c r="BV143" s="448"/>
      <c r="BW143" s="448"/>
      <c r="BX143" s="448"/>
      <c r="BY143" s="448"/>
      <c r="BZ143" s="448"/>
      <c r="CA143" s="448"/>
      <c r="CB143" s="448"/>
      <c r="CC143" s="448"/>
      <c r="CD143" s="448"/>
      <c r="CE143" s="448"/>
      <c r="CF143" s="448"/>
      <c r="CG143" s="448"/>
      <c r="CH143" s="448"/>
      <c r="CI143" s="448"/>
      <c r="CJ143" s="448"/>
      <c r="CK143" s="448"/>
      <c r="CL143" s="448"/>
      <c r="CM143" s="448"/>
      <c r="CN143" s="448"/>
      <c r="CO143" s="448"/>
      <c r="CP143" s="448"/>
      <c r="CQ143" s="448"/>
      <c r="CR143" s="448"/>
      <c r="CS143" s="448"/>
      <c r="CT143" s="448"/>
      <c r="CU143" s="448"/>
      <c r="CV143" s="448"/>
      <c r="CW143" s="448"/>
      <c r="CX143" s="448"/>
      <c r="CY143" s="448"/>
      <c r="CZ143" s="448"/>
      <c r="DA143" s="448"/>
      <c r="DB143" s="448"/>
      <c r="DC143" s="448"/>
      <c r="DD143" s="448"/>
      <c r="DE143" s="448"/>
      <c r="DF143" s="448"/>
      <c r="DG143" s="448"/>
      <c r="DH143" s="448"/>
      <c r="DI143" s="448"/>
      <c r="DJ143" s="448"/>
      <c r="DK143" s="448"/>
      <c r="DL143" s="448"/>
      <c r="DM143" s="448"/>
      <c r="DN143" s="448"/>
      <c r="DO143" s="448"/>
      <c r="DP143" s="448"/>
      <c r="DQ143" s="448"/>
      <c r="DR143" s="448"/>
    </row>
    <row r="144" spans="1:122" x14ac:dyDescent="0.45">
      <c r="A144" s="448"/>
      <c r="B144" s="448"/>
      <c r="C144" s="448"/>
      <c r="D144" s="448"/>
      <c r="E144" s="448"/>
      <c r="F144" s="448"/>
      <c r="G144" s="448"/>
      <c r="H144" s="448"/>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8"/>
      <c r="AF144" s="448"/>
      <c r="AG144" s="448"/>
      <c r="AH144" s="448"/>
      <c r="AI144" s="448"/>
      <c r="AJ144" s="448"/>
      <c r="AK144" s="448"/>
      <c r="AL144" s="448"/>
      <c r="AM144" s="448"/>
      <c r="AN144" s="448"/>
      <c r="AO144" s="448"/>
      <c r="AP144" s="448"/>
      <c r="AQ144" s="448"/>
      <c r="AR144" s="448"/>
      <c r="AS144" s="448"/>
      <c r="AT144" s="448"/>
      <c r="AU144" s="448"/>
      <c r="AV144" s="448"/>
      <c r="AW144" s="448"/>
      <c r="AX144" s="448"/>
      <c r="AY144" s="448"/>
      <c r="AZ144" s="448"/>
      <c r="BA144" s="448"/>
      <c r="BB144" s="448"/>
      <c r="BC144" s="448"/>
      <c r="BD144" s="448"/>
      <c r="BE144" s="448"/>
      <c r="BF144" s="448"/>
      <c r="BG144" s="448"/>
      <c r="BH144" s="448"/>
      <c r="BI144" s="448"/>
      <c r="BJ144" s="448"/>
      <c r="BK144" s="448"/>
      <c r="BL144" s="448"/>
      <c r="BM144" s="448"/>
      <c r="BN144" s="448"/>
      <c r="BO144" s="448"/>
      <c r="BP144" s="448"/>
      <c r="BQ144" s="448"/>
      <c r="BR144" s="448"/>
      <c r="BS144" s="448"/>
      <c r="BT144" s="448"/>
      <c r="BU144" s="448"/>
      <c r="BV144" s="448"/>
      <c r="BW144" s="448"/>
      <c r="BX144" s="448"/>
      <c r="BY144" s="448"/>
      <c r="BZ144" s="448"/>
      <c r="CA144" s="448"/>
      <c r="CB144" s="448"/>
      <c r="CC144" s="448"/>
      <c r="CD144" s="448"/>
      <c r="CE144" s="448"/>
      <c r="CF144" s="448"/>
      <c r="CG144" s="448"/>
      <c r="CH144" s="448"/>
      <c r="CI144" s="448"/>
      <c r="CJ144" s="448"/>
      <c r="CK144" s="448"/>
      <c r="CL144" s="448"/>
      <c r="CM144" s="448"/>
      <c r="CN144" s="448"/>
      <c r="CO144" s="448"/>
      <c r="CP144" s="448"/>
      <c r="CQ144" s="448"/>
      <c r="CR144" s="448"/>
      <c r="CS144" s="448"/>
      <c r="CT144" s="448"/>
      <c r="CU144" s="448"/>
      <c r="CV144" s="448"/>
      <c r="CW144" s="448"/>
      <c r="CX144" s="448"/>
      <c r="CY144" s="448"/>
      <c r="CZ144" s="448"/>
      <c r="DA144" s="448"/>
      <c r="DB144" s="448"/>
      <c r="DC144" s="448"/>
      <c r="DD144" s="448"/>
      <c r="DE144" s="448"/>
      <c r="DF144" s="448"/>
      <c r="DG144" s="448"/>
      <c r="DH144" s="448"/>
      <c r="DI144" s="448"/>
      <c r="DJ144" s="448"/>
      <c r="DK144" s="448"/>
      <c r="DL144" s="448"/>
      <c r="DM144" s="448"/>
      <c r="DN144" s="448"/>
      <c r="DO144" s="448"/>
      <c r="DP144" s="448"/>
      <c r="DQ144" s="448"/>
      <c r="DR144" s="448"/>
    </row>
    <row r="145" spans="1:122" x14ac:dyDescent="0.45">
      <c r="A145" s="448"/>
      <c r="B145" s="448"/>
      <c r="C145" s="448"/>
      <c r="D145" s="448"/>
      <c r="E145" s="448"/>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c r="AK145" s="448"/>
      <c r="AL145" s="448"/>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448"/>
      <c r="BI145" s="448"/>
      <c r="BJ145" s="448"/>
      <c r="BK145" s="448"/>
      <c r="BL145" s="448"/>
      <c r="BM145" s="448"/>
      <c r="BN145" s="448"/>
      <c r="BO145" s="448"/>
      <c r="BP145" s="448"/>
      <c r="BQ145" s="448"/>
      <c r="BR145" s="448"/>
      <c r="BS145" s="448"/>
      <c r="BT145" s="448"/>
      <c r="BU145" s="448"/>
      <c r="BV145" s="448"/>
      <c r="BW145" s="448"/>
      <c r="BX145" s="448"/>
      <c r="BY145" s="448"/>
      <c r="BZ145" s="448"/>
      <c r="CA145" s="448"/>
      <c r="CB145" s="448"/>
      <c r="CC145" s="448"/>
      <c r="CD145" s="448"/>
      <c r="CE145" s="448"/>
      <c r="CF145" s="448"/>
      <c r="CG145" s="448"/>
      <c r="CH145" s="448"/>
      <c r="CI145" s="448"/>
      <c r="CJ145" s="448"/>
      <c r="CK145" s="448"/>
      <c r="CL145" s="448"/>
      <c r="CM145" s="448"/>
      <c r="CN145" s="448"/>
      <c r="CO145" s="448"/>
      <c r="CP145" s="448"/>
      <c r="CQ145" s="448"/>
      <c r="CR145" s="448"/>
      <c r="CS145" s="448"/>
      <c r="CT145" s="448"/>
      <c r="CU145" s="448"/>
      <c r="CV145" s="448"/>
      <c r="CW145" s="448"/>
      <c r="CX145" s="448"/>
      <c r="CY145" s="448"/>
      <c r="CZ145" s="448"/>
      <c r="DA145" s="448"/>
      <c r="DB145" s="448"/>
      <c r="DC145" s="448"/>
      <c r="DD145" s="448"/>
      <c r="DE145" s="448"/>
      <c r="DF145" s="448"/>
      <c r="DG145" s="448"/>
      <c r="DH145" s="448"/>
      <c r="DI145" s="448"/>
      <c r="DJ145" s="448"/>
      <c r="DK145" s="448"/>
      <c r="DL145" s="448"/>
      <c r="DM145" s="448"/>
      <c r="DN145" s="448"/>
      <c r="DO145" s="448"/>
      <c r="DP145" s="448"/>
      <c r="DQ145" s="448"/>
      <c r="DR145" s="448"/>
    </row>
    <row r="146" spans="1:122" x14ac:dyDescent="0.45">
      <c r="A146" s="448"/>
      <c r="B146" s="448"/>
      <c r="C146" s="448"/>
      <c r="D146" s="448"/>
      <c r="E146" s="448"/>
      <c r="F146" s="448"/>
      <c r="G146" s="448"/>
      <c r="H146" s="448"/>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8"/>
      <c r="AF146" s="448"/>
      <c r="AG146" s="448"/>
      <c r="AH146" s="448"/>
      <c r="AI146" s="448"/>
      <c r="AJ146" s="448"/>
      <c r="AK146" s="448"/>
      <c r="AL146" s="448"/>
      <c r="AM146" s="448"/>
      <c r="AN146" s="448"/>
      <c r="AO146" s="448"/>
      <c r="AP146" s="448"/>
      <c r="AQ146" s="448"/>
      <c r="AR146" s="448"/>
      <c r="AS146" s="448"/>
      <c r="AT146" s="448"/>
      <c r="AU146" s="448"/>
      <c r="AV146" s="448"/>
      <c r="AW146" s="448"/>
      <c r="AX146" s="448"/>
      <c r="AY146" s="448"/>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48"/>
      <c r="BW146" s="448"/>
      <c r="BX146" s="448"/>
      <c r="BY146" s="448"/>
      <c r="BZ146" s="448"/>
      <c r="CA146" s="448"/>
      <c r="CB146" s="448"/>
      <c r="CC146" s="448"/>
      <c r="CD146" s="448"/>
      <c r="CE146" s="448"/>
      <c r="CF146" s="448"/>
      <c r="CG146" s="448"/>
      <c r="CH146" s="448"/>
      <c r="CI146" s="448"/>
      <c r="CJ146" s="448"/>
      <c r="CK146" s="448"/>
      <c r="CL146" s="448"/>
      <c r="CM146" s="448"/>
      <c r="CN146" s="448"/>
      <c r="CO146" s="448"/>
      <c r="CP146" s="448"/>
      <c r="CQ146" s="448"/>
      <c r="CR146" s="448"/>
      <c r="CS146" s="448"/>
      <c r="CT146" s="448"/>
      <c r="CU146" s="448"/>
      <c r="CV146" s="448"/>
      <c r="CW146" s="448"/>
      <c r="CX146" s="448"/>
      <c r="CY146" s="448"/>
      <c r="CZ146" s="448"/>
      <c r="DA146" s="448"/>
      <c r="DB146" s="448"/>
      <c r="DC146" s="448"/>
      <c r="DD146" s="448"/>
      <c r="DE146" s="448"/>
      <c r="DF146" s="448"/>
      <c r="DG146" s="448"/>
      <c r="DH146" s="448"/>
      <c r="DI146" s="448"/>
      <c r="DJ146" s="448"/>
      <c r="DK146" s="448"/>
      <c r="DL146" s="448"/>
      <c r="DM146" s="448"/>
      <c r="DN146" s="448"/>
      <c r="DO146" s="448"/>
      <c r="DP146" s="448"/>
      <c r="DQ146" s="448"/>
      <c r="DR146" s="448"/>
    </row>
    <row r="147" spans="1:122" x14ac:dyDescent="0.45">
      <c r="A147" s="448"/>
      <c r="B147" s="448"/>
      <c r="C147" s="448"/>
      <c r="D147" s="448"/>
      <c r="E147" s="448"/>
      <c r="F147" s="448"/>
      <c r="G147" s="448"/>
      <c r="H147" s="448"/>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8"/>
      <c r="AF147" s="448"/>
      <c r="AG147" s="448"/>
      <c r="AH147" s="448"/>
      <c r="AI147" s="448"/>
      <c r="AJ147" s="448"/>
      <c r="AK147" s="448"/>
      <c r="AL147" s="448"/>
      <c r="AM147" s="448"/>
      <c r="AN147" s="448"/>
      <c r="AO147" s="448"/>
      <c r="AP147" s="448"/>
      <c r="AQ147" s="448"/>
      <c r="AR147" s="448"/>
      <c r="AS147" s="448"/>
      <c r="AT147" s="448"/>
      <c r="AU147" s="448"/>
      <c r="AV147" s="448"/>
      <c r="AW147" s="448"/>
      <c r="AX147" s="448"/>
      <c r="AY147" s="448"/>
      <c r="AZ147" s="448"/>
      <c r="BA147" s="448"/>
      <c r="BB147" s="448"/>
      <c r="BC147" s="448"/>
      <c r="BD147" s="448"/>
      <c r="BE147" s="448"/>
      <c r="BF147" s="448"/>
      <c r="BG147" s="448"/>
      <c r="BH147" s="448"/>
      <c r="BI147" s="448"/>
      <c r="BJ147" s="448"/>
      <c r="BK147" s="448"/>
      <c r="BL147" s="448"/>
      <c r="BM147" s="448"/>
      <c r="BN147" s="448"/>
      <c r="BO147" s="448"/>
      <c r="BP147" s="448"/>
      <c r="BQ147" s="448"/>
      <c r="BR147" s="448"/>
      <c r="BS147" s="448"/>
      <c r="BT147" s="448"/>
      <c r="BU147" s="448"/>
      <c r="BV147" s="448"/>
      <c r="BW147" s="448"/>
      <c r="BX147" s="448"/>
      <c r="BY147" s="448"/>
      <c r="BZ147" s="448"/>
      <c r="CA147" s="448"/>
      <c r="CB147" s="448"/>
      <c r="CC147" s="448"/>
      <c r="CD147" s="448"/>
      <c r="CE147" s="448"/>
      <c r="CF147" s="448"/>
      <c r="CG147" s="448"/>
      <c r="CH147" s="448"/>
      <c r="CI147" s="448"/>
      <c r="CJ147" s="448"/>
      <c r="CK147" s="448"/>
      <c r="CL147" s="448"/>
      <c r="CM147" s="448"/>
      <c r="CN147" s="448"/>
      <c r="CO147" s="448"/>
      <c r="CP147" s="448"/>
      <c r="CQ147" s="448"/>
      <c r="CR147" s="448"/>
      <c r="CS147" s="448"/>
      <c r="CT147" s="448"/>
      <c r="CU147" s="448"/>
      <c r="CV147" s="448"/>
      <c r="CW147" s="448"/>
      <c r="CX147" s="448"/>
      <c r="CY147" s="448"/>
      <c r="CZ147" s="448"/>
      <c r="DA147" s="448"/>
      <c r="DB147" s="448"/>
      <c r="DC147" s="448"/>
      <c r="DD147" s="448"/>
      <c r="DE147" s="448"/>
      <c r="DF147" s="448"/>
      <c r="DG147" s="448"/>
      <c r="DH147" s="448"/>
      <c r="DI147" s="448"/>
      <c r="DJ147" s="448"/>
      <c r="DK147" s="448"/>
      <c r="DL147" s="448"/>
      <c r="DM147" s="448"/>
      <c r="DN147" s="448"/>
      <c r="DO147" s="448"/>
      <c r="DP147" s="448"/>
      <c r="DQ147" s="448"/>
      <c r="DR147" s="448"/>
    </row>
    <row r="148" spans="1:122" x14ac:dyDescent="0.45">
      <c r="A148" s="448"/>
      <c r="B148" s="448"/>
      <c r="C148" s="448"/>
      <c r="D148" s="448"/>
      <c r="E148" s="448"/>
      <c r="F148" s="448"/>
      <c r="G148" s="448"/>
      <c r="H148" s="448"/>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8"/>
      <c r="AF148" s="448"/>
      <c r="AG148" s="448"/>
      <c r="AH148" s="448"/>
      <c r="AI148" s="448"/>
      <c r="AJ148" s="448"/>
      <c r="AK148" s="448"/>
      <c r="AL148" s="448"/>
      <c r="AM148" s="448"/>
      <c r="AN148" s="448"/>
      <c r="AO148" s="448"/>
      <c r="AP148" s="448"/>
      <c r="AQ148" s="448"/>
      <c r="AR148" s="448"/>
      <c r="AS148" s="448"/>
      <c r="AT148" s="448"/>
      <c r="AU148" s="448"/>
      <c r="AV148" s="448"/>
      <c r="AW148" s="448"/>
      <c r="AX148" s="448"/>
      <c r="AY148" s="448"/>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48"/>
      <c r="BW148" s="448"/>
      <c r="BX148" s="448"/>
      <c r="BY148" s="448"/>
      <c r="BZ148" s="448"/>
      <c r="CA148" s="448"/>
      <c r="CB148" s="448"/>
      <c r="CC148" s="448"/>
      <c r="CD148" s="448"/>
      <c r="CE148" s="448"/>
      <c r="CF148" s="448"/>
      <c r="CG148" s="448"/>
      <c r="CH148" s="448"/>
      <c r="CI148" s="448"/>
      <c r="CJ148" s="448"/>
      <c r="CK148" s="448"/>
      <c r="CL148" s="448"/>
      <c r="CM148" s="448"/>
      <c r="CN148" s="448"/>
      <c r="CO148" s="448"/>
      <c r="CP148" s="448"/>
      <c r="CQ148" s="448"/>
      <c r="CR148" s="448"/>
      <c r="CS148" s="448"/>
      <c r="CT148" s="448"/>
      <c r="CU148" s="448"/>
      <c r="CV148" s="448"/>
      <c r="CW148" s="448"/>
      <c r="CX148" s="448"/>
      <c r="CY148" s="448"/>
      <c r="CZ148" s="448"/>
      <c r="DA148" s="448"/>
      <c r="DB148" s="448"/>
      <c r="DC148" s="448"/>
      <c r="DD148" s="448"/>
      <c r="DE148" s="448"/>
      <c r="DF148" s="448"/>
      <c r="DG148" s="448"/>
      <c r="DH148" s="448"/>
      <c r="DI148" s="448"/>
      <c r="DJ148" s="448"/>
      <c r="DK148" s="448"/>
      <c r="DL148" s="448"/>
      <c r="DM148" s="448"/>
      <c r="DN148" s="448"/>
      <c r="DO148" s="448"/>
      <c r="DP148" s="448"/>
      <c r="DQ148" s="448"/>
      <c r="DR148" s="448"/>
    </row>
    <row r="149" spans="1:122" x14ac:dyDescent="0.45">
      <c r="A149" s="448"/>
      <c r="B149" s="448"/>
      <c r="C149" s="448"/>
      <c r="D149" s="448"/>
      <c r="E149" s="448"/>
      <c r="F149" s="448"/>
      <c r="G149" s="448"/>
      <c r="H149" s="448"/>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8"/>
      <c r="AF149" s="448"/>
      <c r="AG149" s="448"/>
      <c r="AH149" s="448"/>
      <c r="AI149" s="448"/>
      <c r="AJ149" s="448"/>
      <c r="AK149" s="448"/>
      <c r="AL149" s="448"/>
      <c r="AM149" s="448"/>
      <c r="AN149" s="448"/>
      <c r="AO149" s="448"/>
      <c r="AP149" s="448"/>
      <c r="AQ149" s="448"/>
      <c r="AR149" s="448"/>
      <c r="AS149" s="448"/>
      <c r="AT149" s="448"/>
      <c r="AU149" s="448"/>
      <c r="AV149" s="448"/>
      <c r="AW149" s="448"/>
      <c r="AX149" s="448"/>
      <c r="AY149" s="448"/>
      <c r="AZ149" s="448"/>
      <c r="BA149" s="448"/>
      <c r="BB149" s="448"/>
      <c r="BC149" s="448"/>
      <c r="BD149" s="448"/>
      <c r="BE149" s="448"/>
      <c r="BF149" s="448"/>
      <c r="BG149" s="448"/>
      <c r="BH149" s="448"/>
      <c r="BI149" s="448"/>
      <c r="BJ149" s="448"/>
      <c r="BK149" s="448"/>
      <c r="BL149" s="448"/>
      <c r="BM149" s="448"/>
      <c r="BN149" s="448"/>
      <c r="BO149" s="448"/>
      <c r="BP149" s="448"/>
      <c r="BQ149" s="448"/>
      <c r="BR149" s="448"/>
      <c r="BS149" s="448"/>
      <c r="BT149" s="448"/>
      <c r="BU149" s="448"/>
      <c r="BV149" s="448"/>
      <c r="BW149" s="448"/>
      <c r="BX149" s="448"/>
      <c r="BY149" s="448"/>
      <c r="BZ149" s="448"/>
      <c r="CA149" s="448"/>
      <c r="CB149" s="448"/>
      <c r="CC149" s="448"/>
      <c r="CD149" s="448"/>
      <c r="CE149" s="448"/>
      <c r="CF149" s="448"/>
      <c r="CG149" s="448"/>
      <c r="CH149" s="448"/>
      <c r="CI149" s="448"/>
      <c r="CJ149" s="448"/>
      <c r="CK149" s="448"/>
      <c r="CL149" s="448"/>
      <c r="CM149" s="448"/>
      <c r="CN149" s="448"/>
      <c r="CO149" s="448"/>
      <c r="CP149" s="448"/>
      <c r="CQ149" s="448"/>
      <c r="CR149" s="448"/>
      <c r="CS149" s="448"/>
      <c r="CT149" s="448"/>
      <c r="CU149" s="448"/>
      <c r="CV149" s="448"/>
      <c r="CW149" s="448"/>
      <c r="CX149" s="448"/>
      <c r="CY149" s="448"/>
      <c r="CZ149" s="448"/>
      <c r="DA149" s="448"/>
      <c r="DB149" s="448"/>
      <c r="DC149" s="448"/>
      <c r="DD149" s="448"/>
      <c r="DE149" s="448"/>
      <c r="DF149" s="448"/>
      <c r="DG149" s="448"/>
      <c r="DH149" s="448"/>
      <c r="DI149" s="448"/>
      <c r="DJ149" s="448"/>
      <c r="DK149" s="448"/>
      <c r="DL149" s="448"/>
      <c r="DM149" s="448"/>
      <c r="DN149" s="448"/>
      <c r="DO149" s="448"/>
      <c r="DP149" s="448"/>
      <c r="DQ149" s="448"/>
      <c r="DR149" s="448"/>
    </row>
    <row r="150" spans="1:122" x14ac:dyDescent="0.45">
      <c r="A150" s="448"/>
      <c r="B150" s="448"/>
      <c r="C150" s="448"/>
      <c r="D150" s="448"/>
      <c r="E150" s="448"/>
      <c r="F150" s="448"/>
      <c r="G150" s="448"/>
      <c r="H150" s="448"/>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8"/>
      <c r="AF150" s="448"/>
      <c r="AG150" s="448"/>
      <c r="AH150" s="448"/>
      <c r="AI150" s="448"/>
      <c r="AJ150" s="448"/>
      <c r="AK150" s="448"/>
      <c r="AL150" s="448"/>
      <c r="AM150" s="448"/>
      <c r="AN150" s="448"/>
      <c r="AO150" s="448"/>
      <c r="AP150" s="448"/>
      <c r="AQ150" s="448"/>
      <c r="AR150" s="448"/>
      <c r="AS150" s="448"/>
      <c r="AT150" s="448"/>
      <c r="AU150" s="448"/>
      <c r="AV150" s="448"/>
      <c r="AW150" s="448"/>
      <c r="AX150" s="448"/>
      <c r="AY150" s="448"/>
      <c r="AZ150" s="448"/>
      <c r="BA150" s="448"/>
      <c r="BB150" s="448"/>
      <c r="BC150" s="448"/>
      <c r="BD150" s="448"/>
      <c r="BE150" s="448"/>
      <c r="BF150" s="448"/>
      <c r="BG150" s="448"/>
      <c r="BH150" s="448"/>
      <c r="BI150" s="448"/>
      <c r="BJ150" s="448"/>
      <c r="BK150" s="448"/>
      <c r="BL150" s="448"/>
      <c r="BM150" s="448"/>
      <c r="BN150" s="448"/>
      <c r="BO150" s="448"/>
      <c r="BP150" s="448"/>
      <c r="BQ150" s="448"/>
      <c r="BR150" s="448"/>
      <c r="BS150" s="448"/>
      <c r="BT150" s="448"/>
      <c r="BU150" s="448"/>
      <c r="BV150" s="448"/>
      <c r="BW150" s="448"/>
      <c r="BX150" s="448"/>
      <c r="BY150" s="448"/>
      <c r="BZ150" s="448"/>
      <c r="CA150" s="448"/>
      <c r="CB150" s="448"/>
      <c r="CC150" s="448"/>
      <c r="CD150" s="448"/>
      <c r="CE150" s="448"/>
      <c r="CF150" s="448"/>
      <c r="CG150" s="448"/>
      <c r="CH150" s="448"/>
      <c r="CI150" s="448"/>
      <c r="CJ150" s="448"/>
      <c r="CK150" s="448"/>
      <c r="CL150" s="448"/>
      <c r="CM150" s="448"/>
      <c r="CN150" s="448"/>
      <c r="CO150" s="448"/>
      <c r="CP150" s="448"/>
      <c r="CQ150" s="448"/>
      <c r="CR150" s="448"/>
      <c r="CS150" s="448"/>
      <c r="CT150" s="448"/>
      <c r="CU150" s="448"/>
      <c r="CV150" s="448"/>
      <c r="CW150" s="448"/>
      <c r="CX150" s="448"/>
      <c r="CY150" s="448"/>
      <c r="CZ150" s="448"/>
      <c r="DA150" s="448"/>
      <c r="DB150" s="448"/>
      <c r="DC150" s="448"/>
      <c r="DD150" s="448"/>
      <c r="DE150" s="448"/>
      <c r="DF150" s="448"/>
      <c r="DG150" s="448"/>
      <c r="DH150" s="448"/>
      <c r="DI150" s="448"/>
      <c r="DJ150" s="448"/>
      <c r="DK150" s="448"/>
      <c r="DL150" s="448"/>
      <c r="DM150" s="448"/>
      <c r="DN150" s="448"/>
      <c r="DO150" s="448"/>
      <c r="DP150" s="448"/>
      <c r="DQ150" s="448"/>
      <c r="DR150" s="448"/>
    </row>
    <row r="151" spans="1:122" x14ac:dyDescent="0.45">
      <c r="A151" s="448"/>
      <c r="B151" s="448"/>
      <c r="C151" s="448"/>
      <c r="D151" s="448"/>
      <c r="E151" s="448"/>
      <c r="F151" s="448"/>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c r="BM151" s="448"/>
      <c r="BN151" s="448"/>
      <c r="BO151" s="448"/>
      <c r="BP151" s="448"/>
      <c r="BQ151" s="448"/>
      <c r="BR151" s="448"/>
      <c r="BS151" s="448"/>
      <c r="BT151" s="448"/>
      <c r="BU151" s="448"/>
      <c r="BV151" s="448"/>
      <c r="BW151" s="448"/>
      <c r="BX151" s="448"/>
      <c r="BY151" s="448"/>
      <c r="BZ151" s="448"/>
      <c r="CA151" s="448"/>
      <c r="CB151" s="448"/>
      <c r="CC151" s="448"/>
      <c r="CD151" s="448"/>
      <c r="CE151" s="448"/>
      <c r="CF151" s="448"/>
      <c r="CG151" s="448"/>
      <c r="CH151" s="448"/>
      <c r="CI151" s="448"/>
      <c r="CJ151" s="448"/>
      <c r="CK151" s="448"/>
      <c r="CL151" s="448"/>
      <c r="CM151" s="448"/>
      <c r="CN151" s="448"/>
      <c r="CO151" s="448"/>
      <c r="CP151" s="448"/>
      <c r="CQ151" s="448"/>
      <c r="CR151" s="448"/>
      <c r="CS151" s="448"/>
      <c r="CT151" s="448"/>
      <c r="CU151" s="448"/>
      <c r="CV151" s="448"/>
      <c r="CW151" s="448"/>
      <c r="CX151" s="448"/>
      <c r="CY151" s="448"/>
      <c r="CZ151" s="448"/>
      <c r="DA151" s="448"/>
      <c r="DB151" s="448"/>
      <c r="DC151" s="448"/>
      <c r="DD151" s="448"/>
      <c r="DE151" s="448"/>
      <c r="DF151" s="448"/>
      <c r="DG151" s="448"/>
      <c r="DH151" s="448"/>
      <c r="DI151" s="448"/>
      <c r="DJ151" s="448"/>
      <c r="DK151" s="448"/>
      <c r="DL151" s="448"/>
      <c r="DM151" s="448"/>
      <c r="DN151" s="448"/>
      <c r="DO151" s="448"/>
      <c r="DP151" s="448"/>
      <c r="DQ151" s="448"/>
      <c r="DR151" s="448"/>
    </row>
    <row r="152" spans="1:122" x14ac:dyDescent="0.45">
      <c r="A152" s="448"/>
      <c r="B152" s="448"/>
      <c r="C152" s="448"/>
      <c r="D152" s="448"/>
      <c r="E152" s="448"/>
      <c r="F152" s="448"/>
      <c r="G152" s="448"/>
      <c r="H152" s="448"/>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8"/>
      <c r="AF152" s="448"/>
      <c r="AG152" s="448"/>
      <c r="AH152" s="448"/>
      <c r="AI152" s="448"/>
      <c r="AJ152" s="448"/>
      <c r="AK152" s="448"/>
      <c r="AL152" s="448"/>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8"/>
      <c r="BQ152" s="448"/>
      <c r="BR152" s="448"/>
      <c r="BS152" s="448"/>
      <c r="BT152" s="448"/>
      <c r="BU152" s="448"/>
      <c r="BV152" s="448"/>
      <c r="BW152" s="448"/>
      <c r="BX152" s="448"/>
      <c r="BY152" s="448"/>
      <c r="BZ152" s="448"/>
      <c r="CA152" s="448"/>
      <c r="CB152" s="448"/>
      <c r="CC152" s="448"/>
      <c r="CD152" s="448"/>
      <c r="CE152" s="448"/>
      <c r="CF152" s="448"/>
      <c r="CG152" s="448"/>
      <c r="CH152" s="448"/>
      <c r="CI152" s="448"/>
      <c r="CJ152" s="448"/>
      <c r="CK152" s="448"/>
      <c r="CL152" s="448"/>
      <c r="CM152" s="448"/>
      <c r="CN152" s="448"/>
      <c r="CO152" s="448"/>
      <c r="CP152" s="448"/>
      <c r="CQ152" s="448"/>
      <c r="CR152" s="448"/>
      <c r="CS152" s="448"/>
      <c r="CT152" s="448"/>
      <c r="CU152" s="448"/>
      <c r="CV152" s="448"/>
      <c r="CW152" s="448"/>
      <c r="CX152" s="448"/>
      <c r="CY152" s="448"/>
      <c r="CZ152" s="448"/>
      <c r="DA152" s="448"/>
      <c r="DB152" s="448"/>
      <c r="DC152" s="448"/>
      <c r="DD152" s="448"/>
      <c r="DE152" s="448"/>
      <c r="DF152" s="448"/>
      <c r="DG152" s="448"/>
      <c r="DH152" s="448"/>
      <c r="DI152" s="448"/>
      <c r="DJ152" s="448"/>
      <c r="DK152" s="448"/>
      <c r="DL152" s="448"/>
      <c r="DM152" s="448"/>
      <c r="DN152" s="448"/>
      <c r="DO152" s="448"/>
      <c r="DP152" s="448"/>
      <c r="DQ152" s="448"/>
      <c r="DR152" s="448"/>
    </row>
    <row r="153" spans="1:122" x14ac:dyDescent="0.45">
      <c r="A153" s="448"/>
      <c r="B153" s="448"/>
      <c r="C153" s="448"/>
      <c r="D153" s="448"/>
      <c r="E153" s="448"/>
      <c r="F153" s="448"/>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8"/>
      <c r="AF153" s="448"/>
      <c r="AG153" s="448"/>
      <c r="AH153" s="448"/>
      <c r="AI153" s="448"/>
      <c r="AJ153" s="448"/>
      <c r="AK153" s="448"/>
      <c r="AL153" s="448"/>
      <c r="AM153" s="448"/>
      <c r="AN153" s="448"/>
      <c r="AO153" s="448"/>
      <c r="AP153" s="448"/>
      <c r="AQ153" s="448"/>
      <c r="AR153" s="448"/>
      <c r="AS153" s="448"/>
      <c r="AT153" s="448"/>
      <c r="AU153" s="448"/>
      <c r="AV153" s="448"/>
      <c r="AW153" s="448"/>
      <c r="AX153" s="448"/>
      <c r="AY153" s="448"/>
      <c r="AZ153" s="448"/>
      <c r="BA153" s="448"/>
      <c r="BB153" s="448"/>
      <c r="BC153" s="448"/>
      <c r="BD153" s="448"/>
      <c r="BE153" s="448"/>
      <c r="BF153" s="448"/>
      <c r="BG153" s="448"/>
      <c r="BH153" s="448"/>
      <c r="BI153" s="448"/>
      <c r="BJ153" s="448"/>
      <c r="BK153" s="448"/>
      <c r="BL153" s="448"/>
      <c r="BM153" s="448"/>
      <c r="BN153" s="448"/>
      <c r="BO153" s="448"/>
      <c r="BP153" s="448"/>
      <c r="BQ153" s="448"/>
      <c r="BR153" s="448"/>
      <c r="BS153" s="448"/>
      <c r="BT153" s="448"/>
      <c r="BU153" s="448"/>
      <c r="BV153" s="448"/>
      <c r="BW153" s="448"/>
      <c r="BX153" s="448"/>
      <c r="BY153" s="448"/>
      <c r="BZ153" s="448"/>
      <c r="CA153" s="448"/>
      <c r="CB153" s="448"/>
      <c r="CC153" s="448"/>
      <c r="CD153" s="448"/>
      <c r="CE153" s="448"/>
      <c r="CF153" s="448"/>
      <c r="CG153" s="448"/>
      <c r="CH153" s="448"/>
      <c r="CI153" s="448"/>
      <c r="CJ153" s="448"/>
      <c r="CK153" s="448"/>
      <c r="CL153" s="448"/>
      <c r="CM153" s="448"/>
      <c r="CN153" s="448"/>
      <c r="CO153" s="448"/>
      <c r="CP153" s="448"/>
      <c r="CQ153" s="448"/>
      <c r="CR153" s="448"/>
      <c r="CS153" s="448"/>
      <c r="CT153" s="448"/>
      <c r="CU153" s="448"/>
      <c r="CV153" s="448"/>
      <c r="CW153" s="448"/>
      <c r="CX153" s="448"/>
      <c r="CY153" s="448"/>
      <c r="CZ153" s="448"/>
      <c r="DA153" s="448"/>
      <c r="DB153" s="448"/>
      <c r="DC153" s="448"/>
      <c r="DD153" s="448"/>
      <c r="DE153" s="448"/>
      <c r="DF153" s="448"/>
      <c r="DG153" s="448"/>
      <c r="DH153" s="448"/>
      <c r="DI153" s="448"/>
      <c r="DJ153" s="448"/>
      <c r="DK153" s="448"/>
      <c r="DL153" s="448"/>
      <c r="DM153" s="448"/>
      <c r="DN153" s="448"/>
      <c r="DO153" s="448"/>
      <c r="DP153" s="448"/>
      <c r="DQ153" s="448"/>
      <c r="DR153" s="448"/>
    </row>
    <row r="154" spans="1:122" x14ac:dyDescent="0.45">
      <c r="A154" s="448"/>
      <c r="B154" s="448"/>
      <c r="C154" s="448"/>
      <c r="D154" s="448"/>
      <c r="E154" s="448"/>
      <c r="F154" s="448"/>
      <c r="G154" s="448"/>
      <c r="H154" s="448"/>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8"/>
      <c r="AF154" s="448"/>
      <c r="AG154" s="448"/>
      <c r="AH154" s="448"/>
      <c r="AI154" s="448"/>
      <c r="AJ154" s="448"/>
      <c r="AK154" s="448"/>
      <c r="AL154" s="448"/>
      <c r="AM154" s="448"/>
      <c r="AN154" s="448"/>
      <c r="AO154" s="448"/>
      <c r="AP154" s="448"/>
      <c r="AQ154" s="448"/>
      <c r="AR154" s="448"/>
      <c r="AS154" s="448"/>
      <c r="AT154" s="448"/>
      <c r="AU154" s="448"/>
      <c r="AV154" s="448"/>
      <c r="AW154" s="448"/>
      <c r="AX154" s="448"/>
      <c r="AY154" s="448"/>
      <c r="AZ154" s="448"/>
      <c r="BA154" s="448"/>
      <c r="BB154" s="448"/>
      <c r="BC154" s="448"/>
      <c r="BD154" s="448"/>
      <c r="BE154" s="448"/>
      <c r="BF154" s="448"/>
      <c r="BG154" s="448"/>
      <c r="BH154" s="448"/>
      <c r="BI154" s="448"/>
      <c r="BJ154" s="448"/>
      <c r="BK154" s="448"/>
      <c r="BL154" s="448"/>
      <c r="BM154" s="448"/>
      <c r="BN154" s="448"/>
      <c r="BO154" s="448"/>
      <c r="BP154" s="448"/>
      <c r="BQ154" s="448"/>
      <c r="BR154" s="448"/>
      <c r="BS154" s="448"/>
      <c r="BT154" s="448"/>
      <c r="BU154" s="448"/>
      <c r="BV154" s="448"/>
      <c r="BW154" s="448"/>
      <c r="BX154" s="448"/>
      <c r="BY154" s="448"/>
      <c r="BZ154" s="448"/>
      <c r="CA154" s="448"/>
      <c r="CB154" s="448"/>
      <c r="CC154" s="448"/>
      <c r="CD154" s="448"/>
      <c r="CE154" s="448"/>
      <c r="CF154" s="448"/>
      <c r="CG154" s="448"/>
      <c r="CH154" s="448"/>
      <c r="CI154" s="448"/>
      <c r="CJ154" s="448"/>
      <c r="CK154" s="448"/>
      <c r="CL154" s="448"/>
      <c r="CM154" s="448"/>
      <c r="CN154" s="448"/>
      <c r="CO154" s="448"/>
      <c r="CP154" s="448"/>
      <c r="CQ154" s="448"/>
      <c r="CR154" s="448"/>
      <c r="CS154" s="448"/>
      <c r="CT154" s="448"/>
      <c r="CU154" s="448"/>
      <c r="CV154" s="448"/>
      <c r="CW154" s="448"/>
      <c r="CX154" s="448"/>
      <c r="CY154" s="448"/>
      <c r="CZ154" s="448"/>
      <c r="DA154" s="448"/>
      <c r="DB154" s="448"/>
      <c r="DC154" s="448"/>
      <c r="DD154" s="448"/>
      <c r="DE154" s="448"/>
      <c r="DF154" s="448"/>
      <c r="DG154" s="448"/>
      <c r="DH154" s="448"/>
      <c r="DI154" s="448"/>
      <c r="DJ154" s="448"/>
      <c r="DK154" s="448"/>
      <c r="DL154" s="448"/>
      <c r="DM154" s="448"/>
      <c r="DN154" s="448"/>
      <c r="DO154" s="448"/>
      <c r="DP154" s="448"/>
      <c r="DQ154" s="448"/>
      <c r="DR154" s="448"/>
    </row>
    <row r="155" spans="1:122" x14ac:dyDescent="0.45">
      <c r="A155" s="448"/>
      <c r="B155" s="448"/>
      <c r="C155" s="448"/>
      <c r="D155" s="448"/>
      <c r="E155" s="448"/>
      <c r="F155" s="448"/>
      <c r="G155" s="448"/>
      <c r="H155" s="448"/>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c r="AJ155" s="448"/>
      <c r="AK155" s="448"/>
      <c r="AL155" s="448"/>
      <c r="AM155" s="448"/>
      <c r="AN155" s="448"/>
      <c r="AO155" s="448"/>
      <c r="AP155" s="448"/>
      <c r="AQ155" s="448"/>
      <c r="AR155" s="448"/>
      <c r="AS155" s="448"/>
      <c r="AT155" s="448"/>
      <c r="AU155" s="448"/>
      <c r="AV155" s="448"/>
      <c r="AW155" s="448"/>
      <c r="AX155" s="448"/>
      <c r="AY155" s="448"/>
      <c r="AZ155" s="448"/>
      <c r="BA155" s="448"/>
      <c r="BB155" s="448"/>
      <c r="BC155" s="448"/>
      <c r="BD155" s="448"/>
      <c r="BE155" s="448"/>
      <c r="BF155" s="448"/>
      <c r="BG155" s="448"/>
      <c r="BH155" s="448"/>
      <c r="BI155" s="448"/>
      <c r="BJ155" s="448"/>
      <c r="BK155" s="448"/>
      <c r="BL155" s="448"/>
      <c r="BM155" s="448"/>
      <c r="BN155" s="448"/>
      <c r="BO155" s="448"/>
      <c r="BP155" s="448"/>
      <c r="BQ155" s="448"/>
      <c r="BR155" s="448"/>
      <c r="BS155" s="448"/>
      <c r="BT155" s="448"/>
      <c r="BU155" s="448"/>
      <c r="BV155" s="448"/>
      <c r="BW155" s="448"/>
      <c r="BX155" s="448"/>
      <c r="BY155" s="448"/>
      <c r="BZ155" s="448"/>
      <c r="CA155" s="448"/>
      <c r="CB155" s="448"/>
      <c r="CC155" s="448"/>
      <c r="CD155" s="448"/>
      <c r="CE155" s="448"/>
      <c r="CF155" s="448"/>
      <c r="CG155" s="448"/>
      <c r="CH155" s="448"/>
      <c r="CI155" s="448"/>
      <c r="CJ155" s="448"/>
      <c r="CK155" s="448"/>
      <c r="CL155" s="448"/>
      <c r="CM155" s="448"/>
      <c r="CN155" s="448"/>
      <c r="CO155" s="448"/>
      <c r="CP155" s="448"/>
      <c r="CQ155" s="448"/>
      <c r="CR155" s="448"/>
      <c r="CS155" s="448"/>
      <c r="CT155" s="448"/>
      <c r="CU155" s="448"/>
      <c r="CV155" s="448"/>
      <c r="CW155" s="448"/>
      <c r="CX155" s="448"/>
      <c r="CY155" s="448"/>
      <c r="CZ155" s="448"/>
      <c r="DA155" s="448"/>
      <c r="DB155" s="448"/>
      <c r="DC155" s="448"/>
      <c r="DD155" s="448"/>
      <c r="DE155" s="448"/>
      <c r="DF155" s="448"/>
      <c r="DG155" s="448"/>
      <c r="DH155" s="448"/>
      <c r="DI155" s="448"/>
      <c r="DJ155" s="448"/>
      <c r="DK155" s="448"/>
      <c r="DL155" s="448"/>
      <c r="DM155" s="448"/>
      <c r="DN155" s="448"/>
      <c r="DO155" s="448"/>
      <c r="DP155" s="448"/>
      <c r="DQ155" s="448"/>
      <c r="DR155" s="448"/>
    </row>
    <row r="156" spans="1:122" x14ac:dyDescent="0.45">
      <c r="A156" s="448"/>
      <c r="B156" s="448"/>
      <c r="C156" s="448"/>
      <c r="D156" s="448"/>
      <c r="E156" s="448"/>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c r="AK156" s="448"/>
      <c r="AL156" s="448"/>
      <c r="AM156" s="448"/>
      <c r="AN156" s="448"/>
      <c r="AO156" s="448"/>
      <c r="AP156" s="448"/>
      <c r="AQ156" s="448"/>
      <c r="AR156" s="448"/>
      <c r="AS156" s="448"/>
      <c r="AT156" s="448"/>
      <c r="AU156" s="448"/>
      <c r="AV156" s="448"/>
      <c r="AW156" s="448"/>
      <c r="AX156" s="448"/>
      <c r="AY156" s="448"/>
      <c r="AZ156" s="448"/>
      <c r="BA156" s="448"/>
      <c r="BB156" s="448"/>
      <c r="BC156" s="448"/>
      <c r="BD156" s="448"/>
      <c r="BE156" s="448"/>
      <c r="BF156" s="448"/>
      <c r="BG156" s="448"/>
      <c r="BH156" s="448"/>
      <c r="BI156" s="448"/>
      <c r="BJ156" s="448"/>
      <c r="BK156" s="448"/>
      <c r="BL156" s="448"/>
      <c r="BM156" s="448"/>
      <c r="BN156" s="448"/>
      <c r="BO156" s="448"/>
      <c r="BP156" s="448"/>
      <c r="BQ156" s="448"/>
      <c r="BR156" s="448"/>
      <c r="BS156" s="448"/>
      <c r="BT156" s="448"/>
      <c r="BU156" s="448"/>
      <c r="BV156" s="448"/>
      <c r="BW156" s="448"/>
      <c r="BX156" s="448"/>
      <c r="BY156" s="448"/>
      <c r="BZ156" s="448"/>
      <c r="CA156" s="448"/>
      <c r="CB156" s="448"/>
      <c r="CC156" s="448"/>
      <c r="CD156" s="448"/>
      <c r="CE156" s="448"/>
      <c r="CF156" s="448"/>
      <c r="CG156" s="448"/>
      <c r="CH156" s="448"/>
      <c r="CI156" s="448"/>
      <c r="CJ156" s="448"/>
      <c r="CK156" s="448"/>
      <c r="CL156" s="448"/>
      <c r="CM156" s="448"/>
      <c r="CN156" s="448"/>
      <c r="CO156" s="448"/>
      <c r="CP156" s="448"/>
      <c r="CQ156" s="448"/>
      <c r="CR156" s="448"/>
      <c r="CS156" s="448"/>
      <c r="CT156" s="448"/>
      <c r="CU156" s="448"/>
      <c r="CV156" s="448"/>
      <c r="CW156" s="448"/>
      <c r="CX156" s="448"/>
      <c r="CY156" s="448"/>
      <c r="CZ156" s="448"/>
      <c r="DA156" s="448"/>
      <c r="DB156" s="448"/>
      <c r="DC156" s="448"/>
      <c r="DD156" s="448"/>
      <c r="DE156" s="448"/>
      <c r="DF156" s="448"/>
      <c r="DG156" s="448"/>
      <c r="DH156" s="448"/>
      <c r="DI156" s="448"/>
      <c r="DJ156" s="448"/>
      <c r="DK156" s="448"/>
      <c r="DL156" s="448"/>
      <c r="DM156" s="448"/>
      <c r="DN156" s="448"/>
      <c r="DO156" s="448"/>
      <c r="DP156" s="448"/>
      <c r="DQ156" s="448"/>
      <c r="DR156" s="448"/>
    </row>
    <row r="157" spans="1:122" x14ac:dyDescent="0.45">
      <c r="A157" s="448"/>
      <c r="B157" s="448"/>
      <c r="C157" s="448"/>
      <c r="D157" s="448"/>
      <c r="E157" s="448"/>
      <c r="F157" s="448"/>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c r="AK157" s="448"/>
      <c r="AL157" s="448"/>
      <c r="AM157" s="448"/>
      <c r="AN157" s="448"/>
      <c r="AO157" s="448"/>
      <c r="AP157" s="448"/>
      <c r="AQ157" s="448"/>
      <c r="AR157" s="448"/>
      <c r="AS157" s="448"/>
      <c r="AT157" s="448"/>
      <c r="AU157" s="448"/>
      <c r="AV157" s="448"/>
      <c r="AW157" s="448"/>
      <c r="AX157" s="448"/>
      <c r="AY157" s="448"/>
      <c r="AZ157" s="448"/>
      <c r="BA157" s="448"/>
      <c r="BB157" s="448"/>
      <c r="BC157" s="448"/>
      <c r="BD157" s="448"/>
      <c r="BE157" s="448"/>
      <c r="BF157" s="448"/>
      <c r="BG157" s="448"/>
      <c r="BH157" s="448"/>
      <c r="BI157" s="448"/>
      <c r="BJ157" s="448"/>
      <c r="BK157" s="448"/>
      <c r="BL157" s="448"/>
      <c r="BM157" s="448"/>
      <c r="BN157" s="448"/>
      <c r="BO157" s="448"/>
      <c r="BP157" s="448"/>
      <c r="BQ157" s="448"/>
      <c r="BR157" s="448"/>
      <c r="BS157" s="448"/>
      <c r="BT157" s="448"/>
      <c r="BU157" s="448"/>
      <c r="BV157" s="448"/>
      <c r="BW157" s="448"/>
      <c r="BX157" s="448"/>
      <c r="BY157" s="448"/>
      <c r="BZ157" s="448"/>
      <c r="CA157" s="448"/>
      <c r="CB157" s="448"/>
      <c r="CC157" s="448"/>
      <c r="CD157" s="448"/>
      <c r="CE157" s="448"/>
      <c r="CF157" s="448"/>
      <c r="CG157" s="448"/>
      <c r="CH157" s="448"/>
      <c r="CI157" s="448"/>
      <c r="CJ157" s="448"/>
      <c r="CK157" s="448"/>
      <c r="CL157" s="448"/>
      <c r="CM157" s="448"/>
      <c r="CN157" s="448"/>
      <c r="CO157" s="448"/>
      <c r="CP157" s="448"/>
      <c r="CQ157" s="448"/>
      <c r="CR157" s="448"/>
      <c r="CS157" s="448"/>
      <c r="CT157" s="448"/>
      <c r="CU157" s="448"/>
      <c r="CV157" s="448"/>
      <c r="CW157" s="448"/>
      <c r="CX157" s="448"/>
      <c r="CY157" s="448"/>
      <c r="CZ157" s="448"/>
      <c r="DA157" s="448"/>
      <c r="DB157" s="448"/>
      <c r="DC157" s="448"/>
      <c r="DD157" s="448"/>
      <c r="DE157" s="448"/>
      <c r="DF157" s="448"/>
      <c r="DG157" s="448"/>
      <c r="DH157" s="448"/>
      <c r="DI157" s="448"/>
      <c r="DJ157" s="448"/>
      <c r="DK157" s="448"/>
      <c r="DL157" s="448"/>
      <c r="DM157" s="448"/>
      <c r="DN157" s="448"/>
      <c r="DO157" s="448"/>
      <c r="DP157" s="448"/>
      <c r="DQ157" s="448"/>
      <c r="DR157" s="448"/>
    </row>
    <row r="158" spans="1:122" x14ac:dyDescent="0.45">
      <c r="A158" s="448"/>
      <c r="B158" s="448"/>
      <c r="C158" s="448"/>
      <c r="D158" s="448"/>
      <c r="E158" s="448"/>
      <c r="F158" s="448"/>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c r="AK158" s="448"/>
      <c r="AL158" s="448"/>
      <c r="AM158" s="448"/>
      <c r="AN158" s="448"/>
      <c r="AO158" s="448"/>
      <c r="AP158" s="448"/>
      <c r="AQ158" s="448"/>
      <c r="AR158" s="448"/>
      <c r="AS158" s="448"/>
      <c r="AT158" s="448"/>
      <c r="AU158" s="448"/>
      <c r="AV158" s="448"/>
      <c r="AW158" s="448"/>
      <c r="AX158" s="448"/>
      <c r="AY158" s="448"/>
      <c r="AZ158" s="448"/>
      <c r="BA158" s="448"/>
      <c r="BB158" s="448"/>
      <c r="BC158" s="448"/>
      <c r="BD158" s="448"/>
      <c r="BE158" s="448"/>
      <c r="BF158" s="448"/>
      <c r="BG158" s="448"/>
      <c r="BH158" s="448"/>
      <c r="BI158" s="448"/>
      <c r="BJ158" s="448"/>
      <c r="BK158" s="448"/>
      <c r="BL158" s="448"/>
      <c r="BM158" s="448"/>
      <c r="BN158" s="448"/>
      <c r="BO158" s="448"/>
      <c r="BP158" s="448"/>
      <c r="BQ158" s="448"/>
      <c r="BR158" s="448"/>
      <c r="BS158" s="448"/>
      <c r="BT158" s="448"/>
      <c r="BU158" s="448"/>
      <c r="BV158" s="448"/>
      <c r="BW158" s="448"/>
      <c r="BX158" s="448"/>
      <c r="BY158" s="448"/>
      <c r="BZ158" s="448"/>
      <c r="CA158" s="448"/>
      <c r="CB158" s="448"/>
      <c r="CC158" s="448"/>
      <c r="CD158" s="448"/>
      <c r="CE158" s="448"/>
      <c r="CF158" s="448"/>
      <c r="CG158" s="448"/>
      <c r="CH158" s="448"/>
      <c r="CI158" s="448"/>
      <c r="CJ158" s="448"/>
      <c r="CK158" s="448"/>
      <c r="CL158" s="448"/>
      <c r="CM158" s="448"/>
      <c r="CN158" s="448"/>
      <c r="CO158" s="448"/>
      <c r="CP158" s="448"/>
      <c r="CQ158" s="448"/>
      <c r="CR158" s="448"/>
      <c r="CS158" s="448"/>
      <c r="CT158" s="448"/>
      <c r="CU158" s="448"/>
      <c r="CV158" s="448"/>
      <c r="CW158" s="448"/>
      <c r="CX158" s="448"/>
      <c r="CY158" s="448"/>
      <c r="CZ158" s="448"/>
      <c r="DA158" s="448"/>
      <c r="DB158" s="448"/>
      <c r="DC158" s="448"/>
      <c r="DD158" s="448"/>
      <c r="DE158" s="448"/>
      <c r="DF158" s="448"/>
      <c r="DG158" s="448"/>
      <c r="DH158" s="448"/>
      <c r="DI158" s="448"/>
      <c r="DJ158" s="448"/>
      <c r="DK158" s="448"/>
      <c r="DL158" s="448"/>
      <c r="DM158" s="448"/>
      <c r="DN158" s="448"/>
      <c r="DO158" s="448"/>
      <c r="DP158" s="448"/>
      <c r="DQ158" s="448"/>
      <c r="DR158" s="448"/>
    </row>
    <row r="159" spans="1:122" x14ac:dyDescent="0.45">
      <c r="A159" s="448"/>
      <c r="B159" s="448"/>
      <c r="C159" s="448"/>
      <c r="D159" s="448"/>
      <c r="E159" s="448"/>
      <c r="F159" s="448"/>
      <c r="G159" s="448"/>
      <c r="H159" s="448"/>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8"/>
      <c r="AF159" s="448"/>
      <c r="AG159" s="448"/>
      <c r="AH159" s="448"/>
      <c r="AI159" s="448"/>
      <c r="AJ159" s="448"/>
      <c r="AK159" s="448"/>
      <c r="AL159" s="448"/>
      <c r="AM159" s="448"/>
      <c r="AN159" s="448"/>
      <c r="AO159" s="448"/>
      <c r="AP159" s="448"/>
      <c r="AQ159" s="448"/>
      <c r="AR159" s="448"/>
      <c r="AS159" s="448"/>
      <c r="AT159" s="448"/>
      <c r="AU159" s="448"/>
      <c r="AV159" s="448"/>
      <c r="AW159" s="448"/>
      <c r="AX159" s="448"/>
      <c r="AY159" s="448"/>
      <c r="AZ159" s="448"/>
      <c r="BA159" s="448"/>
      <c r="BB159" s="448"/>
      <c r="BC159" s="448"/>
      <c r="BD159" s="448"/>
      <c r="BE159" s="448"/>
      <c r="BF159" s="448"/>
      <c r="BG159" s="448"/>
      <c r="BH159" s="448"/>
      <c r="BI159" s="448"/>
      <c r="BJ159" s="448"/>
      <c r="BK159" s="448"/>
      <c r="BL159" s="448"/>
      <c r="BM159" s="448"/>
      <c r="BN159" s="448"/>
      <c r="BO159" s="448"/>
      <c r="BP159" s="448"/>
      <c r="BQ159" s="448"/>
      <c r="BR159" s="448"/>
      <c r="BS159" s="448"/>
      <c r="BT159" s="448"/>
      <c r="BU159" s="448"/>
      <c r="BV159" s="448"/>
      <c r="BW159" s="448"/>
      <c r="BX159" s="448"/>
      <c r="BY159" s="448"/>
      <c r="BZ159" s="448"/>
      <c r="CA159" s="448"/>
      <c r="CB159" s="448"/>
      <c r="CC159" s="448"/>
      <c r="CD159" s="448"/>
      <c r="CE159" s="448"/>
      <c r="CF159" s="448"/>
      <c r="CG159" s="448"/>
      <c r="CH159" s="448"/>
      <c r="CI159" s="448"/>
      <c r="CJ159" s="448"/>
      <c r="CK159" s="448"/>
      <c r="CL159" s="448"/>
      <c r="CM159" s="448"/>
      <c r="CN159" s="448"/>
      <c r="CO159" s="448"/>
      <c r="CP159" s="448"/>
      <c r="CQ159" s="448"/>
      <c r="CR159" s="448"/>
      <c r="CS159" s="448"/>
      <c r="CT159" s="448"/>
      <c r="CU159" s="448"/>
      <c r="CV159" s="448"/>
      <c r="CW159" s="448"/>
      <c r="CX159" s="448"/>
      <c r="CY159" s="448"/>
      <c r="CZ159" s="448"/>
      <c r="DA159" s="448"/>
      <c r="DB159" s="448"/>
      <c r="DC159" s="448"/>
      <c r="DD159" s="448"/>
      <c r="DE159" s="448"/>
      <c r="DF159" s="448"/>
      <c r="DG159" s="448"/>
      <c r="DH159" s="448"/>
      <c r="DI159" s="448"/>
      <c r="DJ159" s="448"/>
      <c r="DK159" s="448"/>
      <c r="DL159" s="448"/>
      <c r="DM159" s="448"/>
      <c r="DN159" s="448"/>
      <c r="DO159" s="448"/>
      <c r="DP159" s="448"/>
      <c r="DQ159" s="448"/>
      <c r="DR159" s="448"/>
    </row>
    <row r="160" spans="1:122" x14ac:dyDescent="0.45">
      <c r="A160" s="448"/>
      <c r="B160" s="448"/>
      <c r="C160" s="448"/>
      <c r="D160" s="448"/>
      <c r="E160" s="448"/>
      <c r="F160" s="448"/>
      <c r="G160" s="448"/>
      <c r="H160" s="448"/>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8"/>
      <c r="AI160" s="448"/>
      <c r="AJ160" s="448"/>
      <c r="AK160" s="448"/>
      <c r="AL160" s="448"/>
      <c r="AM160" s="448"/>
      <c r="AN160" s="448"/>
      <c r="AO160" s="448"/>
      <c r="AP160" s="448"/>
      <c r="AQ160" s="448"/>
      <c r="AR160" s="448"/>
      <c r="AS160" s="448"/>
      <c r="AT160" s="448"/>
      <c r="AU160" s="448"/>
      <c r="AV160" s="448"/>
      <c r="AW160" s="448"/>
      <c r="AX160" s="448"/>
      <c r="AY160" s="448"/>
      <c r="AZ160" s="448"/>
      <c r="BA160" s="448"/>
      <c r="BB160" s="448"/>
      <c r="BC160" s="448"/>
      <c r="BD160" s="448"/>
      <c r="BE160" s="448"/>
      <c r="BF160" s="448"/>
      <c r="BG160" s="448"/>
      <c r="BH160" s="448"/>
      <c r="BI160" s="448"/>
      <c r="BJ160" s="448"/>
      <c r="BK160" s="448"/>
      <c r="BL160" s="448"/>
      <c r="BM160" s="448"/>
      <c r="BN160" s="448"/>
      <c r="BO160" s="448"/>
      <c r="BP160" s="448"/>
      <c r="BQ160" s="448"/>
      <c r="BR160" s="448"/>
      <c r="BS160" s="448"/>
      <c r="BT160" s="448"/>
      <c r="BU160" s="448"/>
      <c r="BV160" s="448"/>
      <c r="BW160" s="448"/>
      <c r="BX160" s="448"/>
      <c r="BY160" s="448"/>
      <c r="BZ160" s="448"/>
      <c r="CA160" s="448"/>
      <c r="CB160" s="448"/>
      <c r="CC160" s="448"/>
      <c r="CD160" s="448"/>
      <c r="CE160" s="448"/>
      <c r="CF160" s="448"/>
      <c r="CG160" s="448"/>
      <c r="CH160" s="448"/>
      <c r="CI160" s="448"/>
      <c r="CJ160" s="448"/>
      <c r="CK160" s="448"/>
      <c r="CL160" s="448"/>
      <c r="CM160" s="448"/>
      <c r="CN160" s="448"/>
      <c r="CO160" s="448"/>
      <c r="CP160" s="448"/>
      <c r="CQ160" s="448"/>
      <c r="CR160" s="448"/>
      <c r="CS160" s="448"/>
      <c r="CT160" s="448"/>
      <c r="CU160" s="448"/>
      <c r="CV160" s="448"/>
      <c r="CW160" s="448"/>
      <c r="CX160" s="448"/>
      <c r="CY160" s="448"/>
      <c r="CZ160" s="448"/>
      <c r="DA160" s="448"/>
      <c r="DB160" s="448"/>
      <c r="DC160" s="448"/>
      <c r="DD160" s="448"/>
      <c r="DE160" s="448"/>
      <c r="DF160" s="448"/>
      <c r="DG160" s="448"/>
      <c r="DH160" s="448"/>
      <c r="DI160" s="448"/>
      <c r="DJ160" s="448"/>
      <c r="DK160" s="448"/>
      <c r="DL160" s="448"/>
      <c r="DM160" s="448"/>
      <c r="DN160" s="448"/>
      <c r="DO160" s="448"/>
      <c r="DP160" s="448"/>
      <c r="DQ160" s="448"/>
      <c r="DR160" s="448"/>
    </row>
    <row r="161" spans="1:122" x14ac:dyDescent="0.45">
      <c r="A161" s="448"/>
      <c r="B161" s="448"/>
      <c r="C161" s="448"/>
      <c r="D161" s="448"/>
      <c r="E161" s="448"/>
      <c r="F161" s="448"/>
      <c r="G161" s="448"/>
      <c r="H161" s="448"/>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8"/>
      <c r="AF161" s="448"/>
      <c r="AG161" s="448"/>
      <c r="AH161" s="448"/>
      <c r="AI161" s="448"/>
      <c r="AJ161" s="448"/>
      <c r="AK161" s="448"/>
      <c r="AL161" s="448"/>
      <c r="AM161" s="448"/>
      <c r="AN161" s="448"/>
      <c r="AO161" s="448"/>
      <c r="AP161" s="448"/>
      <c r="AQ161" s="448"/>
      <c r="AR161" s="448"/>
      <c r="AS161" s="448"/>
      <c r="AT161" s="448"/>
      <c r="AU161" s="448"/>
      <c r="AV161" s="448"/>
      <c r="AW161" s="448"/>
      <c r="AX161" s="448"/>
      <c r="AY161" s="448"/>
      <c r="AZ161" s="448"/>
      <c r="BA161" s="448"/>
      <c r="BB161" s="448"/>
      <c r="BC161" s="448"/>
      <c r="BD161" s="448"/>
      <c r="BE161" s="448"/>
      <c r="BF161" s="448"/>
      <c r="BG161" s="448"/>
      <c r="BH161" s="448"/>
      <c r="BI161" s="448"/>
      <c r="BJ161" s="448"/>
      <c r="BK161" s="448"/>
      <c r="BL161" s="448"/>
      <c r="BM161" s="448"/>
      <c r="BN161" s="448"/>
      <c r="BO161" s="448"/>
      <c r="BP161" s="448"/>
      <c r="BQ161" s="448"/>
      <c r="BR161" s="448"/>
      <c r="BS161" s="448"/>
      <c r="BT161" s="448"/>
      <c r="BU161" s="448"/>
      <c r="BV161" s="448"/>
      <c r="BW161" s="448"/>
      <c r="BX161" s="448"/>
      <c r="BY161" s="448"/>
      <c r="BZ161" s="448"/>
      <c r="CA161" s="448"/>
      <c r="CB161" s="448"/>
      <c r="CC161" s="448"/>
      <c r="CD161" s="448"/>
      <c r="CE161" s="448"/>
      <c r="CF161" s="448"/>
      <c r="CG161" s="448"/>
      <c r="CH161" s="448"/>
      <c r="CI161" s="448"/>
      <c r="CJ161" s="448"/>
      <c r="CK161" s="448"/>
      <c r="CL161" s="448"/>
      <c r="CM161" s="448"/>
      <c r="CN161" s="448"/>
      <c r="CO161" s="448"/>
      <c r="CP161" s="448"/>
      <c r="CQ161" s="448"/>
      <c r="CR161" s="448"/>
      <c r="CS161" s="448"/>
      <c r="CT161" s="448"/>
      <c r="CU161" s="448"/>
      <c r="CV161" s="448"/>
      <c r="CW161" s="448"/>
      <c r="CX161" s="448"/>
      <c r="CY161" s="448"/>
      <c r="CZ161" s="448"/>
      <c r="DA161" s="448"/>
      <c r="DB161" s="448"/>
      <c r="DC161" s="448"/>
      <c r="DD161" s="448"/>
      <c r="DE161" s="448"/>
      <c r="DF161" s="448"/>
      <c r="DG161" s="448"/>
      <c r="DH161" s="448"/>
      <c r="DI161" s="448"/>
      <c r="DJ161" s="448"/>
      <c r="DK161" s="448"/>
      <c r="DL161" s="448"/>
      <c r="DM161" s="448"/>
      <c r="DN161" s="448"/>
      <c r="DO161" s="448"/>
      <c r="DP161" s="448"/>
      <c r="DQ161" s="448"/>
      <c r="DR161" s="448"/>
    </row>
    <row r="162" spans="1:122" x14ac:dyDescent="0.45">
      <c r="A162" s="448"/>
      <c r="B162" s="448"/>
      <c r="C162" s="448"/>
      <c r="D162" s="448"/>
      <c r="E162" s="448"/>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48"/>
      <c r="AN162" s="448"/>
      <c r="AO162" s="448"/>
      <c r="AP162" s="448"/>
      <c r="AQ162" s="448"/>
      <c r="AR162" s="448"/>
      <c r="AS162" s="448"/>
      <c r="AT162" s="448"/>
      <c r="AU162" s="448"/>
      <c r="AV162" s="448"/>
      <c r="AW162" s="448"/>
      <c r="AX162" s="448"/>
      <c r="AY162" s="448"/>
      <c r="AZ162" s="448"/>
      <c r="BA162" s="448"/>
      <c r="BB162" s="448"/>
      <c r="BC162" s="448"/>
      <c r="BD162" s="448"/>
      <c r="BE162" s="448"/>
      <c r="BF162" s="448"/>
      <c r="BG162" s="448"/>
      <c r="BH162" s="448"/>
      <c r="BI162" s="448"/>
      <c r="BJ162" s="448"/>
      <c r="BK162" s="448"/>
      <c r="BL162" s="448"/>
      <c r="BM162" s="448"/>
      <c r="BN162" s="448"/>
      <c r="BO162" s="448"/>
      <c r="BP162" s="448"/>
      <c r="BQ162" s="448"/>
      <c r="BR162" s="448"/>
      <c r="BS162" s="448"/>
      <c r="BT162" s="448"/>
      <c r="BU162" s="448"/>
      <c r="BV162" s="448"/>
      <c r="BW162" s="448"/>
      <c r="BX162" s="448"/>
      <c r="BY162" s="448"/>
      <c r="BZ162" s="448"/>
      <c r="CA162" s="448"/>
      <c r="CB162" s="448"/>
      <c r="CC162" s="448"/>
      <c r="CD162" s="448"/>
      <c r="CE162" s="448"/>
      <c r="CF162" s="448"/>
      <c r="CG162" s="448"/>
      <c r="CH162" s="448"/>
      <c r="CI162" s="448"/>
      <c r="CJ162" s="448"/>
      <c r="CK162" s="448"/>
      <c r="CL162" s="448"/>
      <c r="CM162" s="448"/>
      <c r="CN162" s="448"/>
      <c r="CO162" s="448"/>
      <c r="CP162" s="448"/>
      <c r="CQ162" s="448"/>
      <c r="CR162" s="448"/>
      <c r="CS162" s="448"/>
      <c r="CT162" s="448"/>
      <c r="CU162" s="448"/>
      <c r="CV162" s="448"/>
      <c r="CW162" s="448"/>
      <c r="CX162" s="448"/>
      <c r="CY162" s="448"/>
      <c r="CZ162" s="448"/>
      <c r="DA162" s="448"/>
      <c r="DB162" s="448"/>
      <c r="DC162" s="448"/>
      <c r="DD162" s="448"/>
      <c r="DE162" s="448"/>
      <c r="DF162" s="448"/>
      <c r="DG162" s="448"/>
      <c r="DH162" s="448"/>
      <c r="DI162" s="448"/>
      <c r="DJ162" s="448"/>
      <c r="DK162" s="448"/>
      <c r="DL162" s="448"/>
      <c r="DM162" s="448"/>
      <c r="DN162" s="448"/>
      <c r="DO162" s="448"/>
      <c r="DP162" s="448"/>
      <c r="DQ162" s="448"/>
      <c r="DR162" s="448"/>
    </row>
    <row r="163" spans="1:122" x14ac:dyDescent="0.45">
      <c r="A163" s="448"/>
      <c r="B163" s="448"/>
      <c r="C163" s="448"/>
      <c r="D163" s="448"/>
      <c r="E163" s="448"/>
      <c r="F163" s="448"/>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c r="AK163" s="448"/>
      <c r="AL163" s="448"/>
      <c r="AM163" s="448"/>
      <c r="AN163" s="448"/>
      <c r="AO163" s="448"/>
      <c r="AP163" s="448"/>
      <c r="AQ163" s="448"/>
      <c r="AR163" s="448"/>
      <c r="AS163" s="448"/>
      <c r="AT163" s="448"/>
      <c r="AU163" s="448"/>
      <c r="AV163" s="448"/>
      <c r="AW163" s="448"/>
      <c r="AX163" s="448"/>
      <c r="AY163" s="448"/>
      <c r="AZ163" s="448"/>
      <c r="BA163" s="448"/>
      <c r="BB163" s="448"/>
      <c r="BC163" s="448"/>
      <c r="BD163" s="448"/>
      <c r="BE163" s="448"/>
      <c r="BF163" s="448"/>
      <c r="BG163" s="448"/>
      <c r="BH163" s="448"/>
      <c r="BI163" s="448"/>
      <c r="BJ163" s="448"/>
      <c r="BK163" s="448"/>
      <c r="BL163" s="448"/>
      <c r="BM163" s="448"/>
      <c r="BN163" s="448"/>
      <c r="BO163" s="448"/>
      <c r="BP163" s="448"/>
      <c r="BQ163" s="448"/>
      <c r="BR163" s="448"/>
      <c r="BS163" s="448"/>
      <c r="BT163" s="448"/>
      <c r="BU163" s="448"/>
      <c r="BV163" s="448"/>
      <c r="BW163" s="448"/>
      <c r="BX163" s="448"/>
      <c r="BY163" s="448"/>
      <c r="BZ163" s="448"/>
      <c r="CA163" s="448"/>
      <c r="CB163" s="448"/>
      <c r="CC163" s="448"/>
      <c r="CD163" s="448"/>
      <c r="CE163" s="448"/>
      <c r="CF163" s="448"/>
      <c r="CG163" s="448"/>
      <c r="CH163" s="448"/>
      <c r="CI163" s="448"/>
      <c r="CJ163" s="448"/>
      <c r="CK163" s="448"/>
      <c r="CL163" s="448"/>
      <c r="CM163" s="448"/>
      <c r="CN163" s="448"/>
      <c r="CO163" s="448"/>
      <c r="CP163" s="448"/>
      <c r="CQ163" s="448"/>
      <c r="CR163" s="448"/>
      <c r="CS163" s="448"/>
      <c r="CT163" s="448"/>
      <c r="CU163" s="448"/>
      <c r="CV163" s="448"/>
      <c r="CW163" s="448"/>
      <c r="CX163" s="448"/>
      <c r="CY163" s="448"/>
      <c r="CZ163" s="448"/>
      <c r="DA163" s="448"/>
      <c r="DB163" s="448"/>
      <c r="DC163" s="448"/>
      <c r="DD163" s="448"/>
      <c r="DE163" s="448"/>
      <c r="DF163" s="448"/>
      <c r="DG163" s="448"/>
      <c r="DH163" s="448"/>
      <c r="DI163" s="448"/>
      <c r="DJ163" s="448"/>
      <c r="DK163" s="448"/>
      <c r="DL163" s="448"/>
      <c r="DM163" s="448"/>
      <c r="DN163" s="448"/>
      <c r="DO163" s="448"/>
      <c r="DP163" s="448"/>
      <c r="DQ163" s="448"/>
      <c r="DR163" s="448"/>
    </row>
    <row r="164" spans="1:122" x14ac:dyDescent="0.45">
      <c r="A164" s="448"/>
      <c r="B164" s="448"/>
      <c r="C164" s="448"/>
      <c r="D164" s="448"/>
      <c r="E164" s="448"/>
      <c r="F164" s="448"/>
      <c r="G164" s="448"/>
      <c r="H164" s="448"/>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8"/>
      <c r="AF164" s="448"/>
      <c r="AG164" s="448"/>
      <c r="AH164" s="448"/>
      <c r="AI164" s="448"/>
      <c r="AJ164" s="448"/>
      <c r="AK164" s="448"/>
      <c r="AL164" s="448"/>
      <c r="AM164" s="448"/>
      <c r="AN164" s="448"/>
      <c r="AO164" s="448"/>
      <c r="AP164" s="448"/>
      <c r="AQ164" s="448"/>
      <c r="AR164" s="448"/>
      <c r="AS164" s="448"/>
      <c r="AT164" s="448"/>
      <c r="AU164" s="448"/>
      <c r="AV164" s="448"/>
      <c r="AW164" s="448"/>
      <c r="AX164" s="448"/>
      <c r="AY164" s="448"/>
      <c r="AZ164" s="448"/>
      <c r="BA164" s="448"/>
      <c r="BB164" s="448"/>
      <c r="BC164" s="448"/>
      <c r="BD164" s="448"/>
      <c r="BE164" s="448"/>
      <c r="BF164" s="448"/>
      <c r="BG164" s="448"/>
      <c r="BH164" s="448"/>
      <c r="BI164" s="448"/>
      <c r="BJ164" s="448"/>
      <c r="BK164" s="448"/>
      <c r="BL164" s="448"/>
      <c r="BM164" s="448"/>
      <c r="BN164" s="448"/>
      <c r="BO164" s="448"/>
      <c r="BP164" s="448"/>
      <c r="BQ164" s="448"/>
      <c r="BR164" s="448"/>
      <c r="BS164" s="448"/>
      <c r="BT164" s="448"/>
      <c r="BU164" s="448"/>
      <c r="BV164" s="448"/>
      <c r="BW164" s="448"/>
      <c r="BX164" s="448"/>
      <c r="BY164" s="448"/>
      <c r="BZ164" s="448"/>
      <c r="CA164" s="448"/>
      <c r="CB164" s="448"/>
      <c r="CC164" s="448"/>
      <c r="CD164" s="448"/>
      <c r="CE164" s="448"/>
      <c r="CF164" s="448"/>
      <c r="CG164" s="448"/>
      <c r="CH164" s="448"/>
      <c r="CI164" s="448"/>
      <c r="CJ164" s="448"/>
      <c r="CK164" s="448"/>
      <c r="CL164" s="448"/>
      <c r="CM164" s="448"/>
      <c r="CN164" s="448"/>
      <c r="CO164" s="448"/>
      <c r="CP164" s="448"/>
      <c r="CQ164" s="448"/>
      <c r="CR164" s="448"/>
      <c r="CS164" s="448"/>
      <c r="CT164" s="448"/>
      <c r="CU164" s="448"/>
      <c r="CV164" s="448"/>
      <c r="CW164" s="448"/>
      <c r="CX164" s="448"/>
      <c r="CY164" s="448"/>
      <c r="CZ164" s="448"/>
      <c r="DA164" s="448"/>
      <c r="DB164" s="448"/>
      <c r="DC164" s="448"/>
      <c r="DD164" s="448"/>
      <c r="DE164" s="448"/>
      <c r="DF164" s="448"/>
      <c r="DG164" s="448"/>
      <c r="DH164" s="448"/>
      <c r="DI164" s="448"/>
      <c r="DJ164" s="448"/>
      <c r="DK164" s="448"/>
      <c r="DL164" s="448"/>
      <c r="DM164" s="448"/>
      <c r="DN164" s="448"/>
      <c r="DO164" s="448"/>
      <c r="DP164" s="448"/>
      <c r="DQ164" s="448"/>
      <c r="DR164" s="448"/>
    </row>
    <row r="165" spans="1:122" x14ac:dyDescent="0.45">
      <c r="A165" s="448"/>
      <c r="B165" s="448"/>
      <c r="C165" s="448"/>
      <c r="D165" s="448"/>
      <c r="E165" s="448"/>
      <c r="F165" s="448"/>
      <c r="G165" s="448"/>
      <c r="H165" s="448"/>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8"/>
      <c r="AF165" s="448"/>
      <c r="AG165" s="448"/>
      <c r="AH165" s="448"/>
      <c r="AI165" s="448"/>
      <c r="AJ165" s="448"/>
      <c r="AK165" s="448"/>
      <c r="AL165" s="448"/>
      <c r="AM165" s="448"/>
      <c r="AN165" s="448"/>
      <c r="AO165" s="448"/>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8"/>
      <c r="BM165" s="448"/>
      <c r="BN165" s="448"/>
      <c r="BO165" s="448"/>
      <c r="BP165" s="448"/>
      <c r="BQ165" s="448"/>
      <c r="BR165" s="448"/>
      <c r="BS165" s="448"/>
      <c r="BT165" s="448"/>
      <c r="BU165" s="448"/>
      <c r="BV165" s="448"/>
      <c r="BW165" s="448"/>
      <c r="BX165" s="448"/>
      <c r="BY165" s="448"/>
      <c r="BZ165" s="448"/>
      <c r="CA165" s="448"/>
      <c r="CB165" s="448"/>
      <c r="CC165" s="448"/>
      <c r="CD165" s="448"/>
      <c r="CE165" s="448"/>
      <c r="CF165" s="448"/>
      <c r="CG165" s="448"/>
      <c r="CH165" s="448"/>
      <c r="CI165" s="448"/>
      <c r="CJ165" s="448"/>
      <c r="CK165" s="448"/>
      <c r="CL165" s="448"/>
      <c r="CM165" s="448"/>
      <c r="CN165" s="448"/>
      <c r="CO165" s="448"/>
      <c r="CP165" s="448"/>
      <c r="CQ165" s="448"/>
      <c r="CR165" s="448"/>
      <c r="CS165" s="448"/>
      <c r="CT165" s="448"/>
      <c r="CU165" s="448"/>
      <c r="CV165" s="448"/>
      <c r="CW165" s="448"/>
      <c r="CX165" s="448"/>
      <c r="CY165" s="448"/>
      <c r="CZ165" s="448"/>
      <c r="DA165" s="448"/>
      <c r="DB165" s="448"/>
      <c r="DC165" s="448"/>
      <c r="DD165" s="448"/>
      <c r="DE165" s="448"/>
      <c r="DF165" s="448"/>
      <c r="DG165" s="448"/>
      <c r="DH165" s="448"/>
      <c r="DI165" s="448"/>
      <c r="DJ165" s="448"/>
      <c r="DK165" s="448"/>
      <c r="DL165" s="448"/>
      <c r="DM165" s="448"/>
      <c r="DN165" s="448"/>
      <c r="DO165" s="448"/>
      <c r="DP165" s="448"/>
      <c r="DQ165" s="448"/>
      <c r="DR165" s="448"/>
    </row>
    <row r="166" spans="1:122" x14ac:dyDescent="0.45">
      <c r="A166" s="448"/>
      <c r="B166" s="448"/>
      <c r="C166" s="448"/>
      <c r="D166" s="448"/>
      <c r="E166" s="448"/>
      <c r="F166" s="448"/>
      <c r="G166" s="448"/>
      <c r="H166" s="448"/>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8"/>
      <c r="AF166" s="448"/>
      <c r="AG166" s="448"/>
      <c r="AH166" s="448"/>
      <c r="AI166" s="448"/>
      <c r="AJ166" s="448"/>
      <c r="AK166" s="448"/>
      <c r="AL166" s="448"/>
      <c r="AM166" s="448"/>
      <c r="AN166" s="448"/>
      <c r="AO166" s="448"/>
      <c r="AP166" s="448"/>
      <c r="AQ166" s="448"/>
      <c r="AR166" s="448"/>
      <c r="AS166" s="448"/>
      <c r="AT166" s="448"/>
      <c r="AU166" s="448"/>
      <c r="AV166" s="448"/>
      <c r="AW166" s="448"/>
      <c r="AX166" s="448"/>
      <c r="AY166" s="448"/>
      <c r="AZ166" s="448"/>
      <c r="BA166" s="448"/>
      <c r="BB166" s="448"/>
      <c r="BC166" s="448"/>
      <c r="BD166" s="448"/>
      <c r="BE166" s="448"/>
      <c r="BF166" s="448"/>
      <c r="BG166" s="448"/>
      <c r="BH166" s="448"/>
      <c r="BI166" s="448"/>
      <c r="BJ166" s="448"/>
      <c r="BK166" s="448"/>
      <c r="BL166" s="448"/>
      <c r="BM166" s="448"/>
      <c r="BN166" s="448"/>
      <c r="BO166" s="448"/>
      <c r="BP166" s="448"/>
      <c r="BQ166" s="448"/>
      <c r="BR166" s="448"/>
      <c r="BS166" s="448"/>
      <c r="BT166" s="448"/>
      <c r="BU166" s="448"/>
      <c r="BV166" s="448"/>
      <c r="BW166" s="448"/>
      <c r="BX166" s="448"/>
      <c r="BY166" s="448"/>
      <c r="BZ166" s="448"/>
      <c r="CA166" s="448"/>
      <c r="CB166" s="448"/>
      <c r="CC166" s="448"/>
      <c r="CD166" s="448"/>
      <c r="CE166" s="448"/>
      <c r="CF166" s="448"/>
      <c r="CG166" s="448"/>
      <c r="CH166" s="448"/>
      <c r="CI166" s="448"/>
      <c r="CJ166" s="448"/>
      <c r="CK166" s="448"/>
      <c r="CL166" s="448"/>
      <c r="CM166" s="448"/>
      <c r="CN166" s="448"/>
      <c r="CO166" s="448"/>
      <c r="CP166" s="448"/>
      <c r="CQ166" s="448"/>
      <c r="CR166" s="448"/>
      <c r="CS166" s="448"/>
      <c r="CT166" s="448"/>
      <c r="CU166" s="448"/>
      <c r="CV166" s="448"/>
      <c r="CW166" s="448"/>
      <c r="CX166" s="448"/>
      <c r="CY166" s="448"/>
      <c r="CZ166" s="448"/>
      <c r="DA166" s="448"/>
      <c r="DB166" s="448"/>
      <c r="DC166" s="448"/>
      <c r="DD166" s="448"/>
      <c r="DE166" s="448"/>
      <c r="DF166" s="448"/>
      <c r="DG166" s="448"/>
      <c r="DH166" s="448"/>
      <c r="DI166" s="448"/>
      <c r="DJ166" s="448"/>
      <c r="DK166" s="448"/>
      <c r="DL166" s="448"/>
      <c r="DM166" s="448"/>
      <c r="DN166" s="448"/>
      <c r="DO166" s="448"/>
      <c r="DP166" s="448"/>
      <c r="DQ166" s="448"/>
      <c r="DR166" s="448"/>
    </row>
    <row r="167" spans="1:122" x14ac:dyDescent="0.45">
      <c r="A167" s="448"/>
      <c r="B167" s="448"/>
      <c r="C167" s="448"/>
      <c r="D167" s="448"/>
      <c r="E167" s="448"/>
      <c r="F167" s="448"/>
      <c r="G167" s="448"/>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448"/>
      <c r="AX167" s="448"/>
      <c r="AY167" s="448"/>
      <c r="AZ167" s="448"/>
      <c r="BA167" s="448"/>
      <c r="BB167" s="448"/>
      <c r="BC167" s="448"/>
      <c r="BD167" s="448"/>
      <c r="BE167" s="448"/>
      <c r="BF167" s="448"/>
      <c r="BG167" s="448"/>
      <c r="BH167" s="448"/>
      <c r="BI167" s="448"/>
      <c r="BJ167" s="448"/>
      <c r="BK167" s="448"/>
      <c r="BL167" s="448"/>
      <c r="BM167" s="448"/>
      <c r="BN167" s="448"/>
      <c r="BO167" s="448"/>
      <c r="BP167" s="448"/>
      <c r="BQ167" s="448"/>
      <c r="BR167" s="448"/>
      <c r="BS167" s="448"/>
      <c r="BT167" s="448"/>
      <c r="BU167" s="448"/>
      <c r="BV167" s="448"/>
      <c r="BW167" s="448"/>
      <c r="BX167" s="448"/>
      <c r="BY167" s="448"/>
      <c r="BZ167" s="448"/>
      <c r="CA167" s="448"/>
      <c r="CB167" s="448"/>
      <c r="CC167" s="448"/>
      <c r="CD167" s="448"/>
      <c r="CE167" s="448"/>
      <c r="CF167" s="448"/>
      <c r="CG167" s="448"/>
      <c r="CH167" s="448"/>
      <c r="CI167" s="448"/>
      <c r="CJ167" s="448"/>
      <c r="CK167" s="448"/>
      <c r="CL167" s="448"/>
      <c r="CM167" s="448"/>
      <c r="CN167" s="448"/>
      <c r="CO167" s="448"/>
      <c r="CP167" s="448"/>
      <c r="CQ167" s="448"/>
      <c r="CR167" s="448"/>
      <c r="CS167" s="448"/>
      <c r="CT167" s="448"/>
      <c r="CU167" s="448"/>
      <c r="CV167" s="448"/>
      <c r="CW167" s="448"/>
      <c r="CX167" s="448"/>
      <c r="CY167" s="448"/>
      <c r="CZ167" s="448"/>
      <c r="DA167" s="448"/>
      <c r="DB167" s="448"/>
      <c r="DC167" s="448"/>
      <c r="DD167" s="448"/>
      <c r="DE167" s="448"/>
      <c r="DF167" s="448"/>
      <c r="DG167" s="448"/>
      <c r="DH167" s="448"/>
      <c r="DI167" s="448"/>
      <c r="DJ167" s="448"/>
      <c r="DK167" s="448"/>
      <c r="DL167" s="448"/>
      <c r="DM167" s="448"/>
      <c r="DN167" s="448"/>
      <c r="DO167" s="448"/>
      <c r="DP167" s="448"/>
      <c r="DQ167" s="448"/>
      <c r="DR167" s="448"/>
    </row>
    <row r="168" spans="1:122" x14ac:dyDescent="0.45">
      <c r="A168" s="448"/>
      <c r="B168" s="448"/>
      <c r="C168" s="448"/>
      <c r="D168" s="448"/>
      <c r="E168" s="448"/>
      <c r="F168" s="448"/>
      <c r="G168" s="448"/>
      <c r="H168" s="448"/>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8"/>
      <c r="AF168" s="448"/>
      <c r="AG168" s="448"/>
      <c r="AH168" s="448"/>
      <c r="AI168" s="448"/>
      <c r="AJ168" s="448"/>
      <c r="AK168" s="448"/>
      <c r="AL168" s="448"/>
      <c r="AM168" s="448"/>
      <c r="AN168" s="448"/>
      <c r="AO168" s="448"/>
      <c r="AP168" s="448"/>
      <c r="AQ168" s="448"/>
      <c r="AR168" s="448"/>
      <c r="AS168" s="448"/>
      <c r="AT168" s="448"/>
      <c r="AU168" s="448"/>
      <c r="AV168" s="448"/>
      <c r="AW168" s="448"/>
      <c r="AX168" s="448"/>
      <c r="AY168" s="448"/>
      <c r="AZ168" s="448"/>
      <c r="BA168" s="448"/>
      <c r="BB168" s="448"/>
      <c r="BC168" s="448"/>
      <c r="BD168" s="448"/>
      <c r="BE168" s="448"/>
      <c r="BF168" s="448"/>
      <c r="BG168" s="448"/>
      <c r="BH168" s="448"/>
      <c r="BI168" s="448"/>
      <c r="BJ168" s="448"/>
      <c r="BK168" s="448"/>
      <c r="BL168" s="448"/>
      <c r="BM168" s="448"/>
      <c r="BN168" s="448"/>
      <c r="BO168" s="448"/>
      <c r="BP168" s="448"/>
      <c r="BQ168" s="448"/>
      <c r="BR168" s="448"/>
      <c r="BS168" s="448"/>
      <c r="BT168" s="448"/>
      <c r="BU168" s="448"/>
      <c r="BV168" s="448"/>
      <c r="BW168" s="448"/>
      <c r="BX168" s="448"/>
      <c r="BY168" s="448"/>
      <c r="BZ168" s="448"/>
      <c r="CA168" s="448"/>
      <c r="CB168" s="448"/>
      <c r="CC168" s="448"/>
      <c r="CD168" s="448"/>
      <c r="CE168" s="448"/>
      <c r="CF168" s="448"/>
      <c r="CG168" s="448"/>
      <c r="CH168" s="448"/>
      <c r="CI168" s="448"/>
      <c r="CJ168" s="448"/>
      <c r="CK168" s="448"/>
      <c r="CL168" s="448"/>
      <c r="CM168" s="448"/>
      <c r="CN168" s="448"/>
      <c r="CO168" s="448"/>
      <c r="CP168" s="448"/>
      <c r="CQ168" s="448"/>
      <c r="CR168" s="448"/>
      <c r="CS168" s="448"/>
      <c r="CT168" s="448"/>
      <c r="CU168" s="448"/>
      <c r="CV168" s="448"/>
      <c r="CW168" s="448"/>
      <c r="CX168" s="448"/>
      <c r="CY168" s="448"/>
      <c r="CZ168" s="448"/>
      <c r="DA168" s="448"/>
      <c r="DB168" s="448"/>
      <c r="DC168" s="448"/>
      <c r="DD168" s="448"/>
      <c r="DE168" s="448"/>
      <c r="DF168" s="448"/>
      <c r="DG168" s="448"/>
      <c r="DH168" s="448"/>
      <c r="DI168" s="448"/>
      <c r="DJ168" s="448"/>
      <c r="DK168" s="448"/>
      <c r="DL168" s="448"/>
      <c r="DM168" s="448"/>
      <c r="DN168" s="448"/>
      <c r="DO168" s="448"/>
      <c r="DP168" s="448"/>
      <c r="DQ168" s="448"/>
      <c r="DR168" s="448"/>
    </row>
    <row r="169" spans="1:122" x14ac:dyDescent="0.45">
      <c r="A169" s="448"/>
      <c r="B169" s="448"/>
      <c r="C169" s="448"/>
      <c r="D169" s="448"/>
      <c r="E169" s="448"/>
      <c r="F169" s="448"/>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c r="AN169" s="448"/>
      <c r="AO169" s="448"/>
      <c r="AP169" s="448"/>
      <c r="AQ169" s="448"/>
      <c r="AR169" s="448"/>
      <c r="AS169" s="448"/>
      <c r="AT169" s="448"/>
      <c r="AU169" s="448"/>
      <c r="AV169" s="448"/>
      <c r="AW169" s="448"/>
      <c r="AX169" s="448"/>
      <c r="AY169" s="448"/>
      <c r="AZ169" s="448"/>
      <c r="BA169" s="448"/>
      <c r="BB169" s="448"/>
      <c r="BC169" s="448"/>
      <c r="BD169" s="448"/>
      <c r="BE169" s="448"/>
      <c r="BF169" s="448"/>
      <c r="BG169" s="448"/>
      <c r="BH169" s="448"/>
      <c r="BI169" s="448"/>
      <c r="BJ169" s="448"/>
      <c r="BK169" s="448"/>
      <c r="BL169" s="448"/>
      <c r="BM169" s="448"/>
      <c r="BN169" s="448"/>
      <c r="BO169" s="448"/>
      <c r="BP169" s="448"/>
      <c r="BQ169" s="448"/>
      <c r="BR169" s="448"/>
      <c r="BS169" s="448"/>
      <c r="BT169" s="448"/>
      <c r="BU169" s="448"/>
      <c r="BV169" s="448"/>
      <c r="BW169" s="448"/>
      <c r="BX169" s="448"/>
      <c r="BY169" s="448"/>
      <c r="BZ169" s="448"/>
      <c r="CA169" s="448"/>
      <c r="CB169" s="448"/>
      <c r="CC169" s="448"/>
      <c r="CD169" s="448"/>
      <c r="CE169" s="448"/>
      <c r="CF169" s="448"/>
      <c r="CG169" s="448"/>
      <c r="CH169" s="448"/>
      <c r="CI169" s="448"/>
      <c r="CJ169" s="448"/>
      <c r="CK169" s="448"/>
      <c r="CL169" s="448"/>
      <c r="CM169" s="448"/>
      <c r="CN169" s="448"/>
      <c r="CO169" s="448"/>
      <c r="CP169" s="448"/>
      <c r="CQ169" s="448"/>
      <c r="CR169" s="448"/>
      <c r="CS169" s="448"/>
      <c r="CT169" s="448"/>
      <c r="CU169" s="448"/>
      <c r="CV169" s="448"/>
      <c r="CW169" s="448"/>
      <c r="CX169" s="448"/>
      <c r="CY169" s="448"/>
      <c r="CZ169" s="448"/>
      <c r="DA169" s="448"/>
      <c r="DB169" s="448"/>
      <c r="DC169" s="448"/>
      <c r="DD169" s="448"/>
      <c r="DE169" s="448"/>
      <c r="DF169" s="448"/>
      <c r="DG169" s="448"/>
      <c r="DH169" s="448"/>
      <c r="DI169" s="448"/>
      <c r="DJ169" s="448"/>
      <c r="DK169" s="448"/>
      <c r="DL169" s="448"/>
      <c r="DM169" s="448"/>
      <c r="DN169" s="448"/>
      <c r="DO169" s="448"/>
      <c r="DP169" s="448"/>
      <c r="DQ169" s="448"/>
      <c r="DR169" s="448"/>
    </row>
    <row r="170" spans="1:122" x14ac:dyDescent="0.45">
      <c r="A170" s="448"/>
      <c r="B170" s="448"/>
      <c r="C170" s="448"/>
      <c r="D170" s="448"/>
      <c r="E170" s="448"/>
      <c r="F170" s="448"/>
      <c r="G170" s="448"/>
      <c r="H170" s="448"/>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8"/>
      <c r="AF170" s="448"/>
      <c r="AG170" s="448"/>
      <c r="AH170" s="448"/>
      <c r="AI170" s="448"/>
      <c r="AJ170" s="448"/>
      <c r="AK170" s="448"/>
      <c r="AL170" s="448"/>
      <c r="AM170" s="448"/>
      <c r="AN170" s="448"/>
      <c r="AO170" s="448"/>
      <c r="AP170" s="448"/>
      <c r="AQ170" s="448"/>
      <c r="AR170" s="448"/>
      <c r="AS170" s="448"/>
      <c r="AT170" s="448"/>
      <c r="AU170" s="448"/>
      <c r="AV170" s="448"/>
      <c r="AW170" s="448"/>
      <c r="AX170" s="448"/>
      <c r="AY170" s="448"/>
      <c r="AZ170" s="448"/>
      <c r="BA170" s="448"/>
      <c r="BB170" s="448"/>
      <c r="BC170" s="448"/>
      <c r="BD170" s="448"/>
      <c r="BE170" s="448"/>
      <c r="BF170" s="448"/>
      <c r="BG170" s="448"/>
      <c r="BH170" s="448"/>
      <c r="BI170" s="448"/>
      <c r="BJ170" s="448"/>
      <c r="BK170" s="448"/>
      <c r="BL170" s="448"/>
      <c r="BM170" s="448"/>
      <c r="BN170" s="448"/>
      <c r="BO170" s="448"/>
      <c r="BP170" s="448"/>
      <c r="BQ170" s="448"/>
      <c r="BR170" s="448"/>
      <c r="BS170" s="448"/>
      <c r="BT170" s="448"/>
      <c r="BU170" s="448"/>
      <c r="BV170" s="448"/>
      <c r="BW170" s="448"/>
      <c r="BX170" s="448"/>
      <c r="BY170" s="448"/>
      <c r="BZ170" s="448"/>
      <c r="CA170" s="448"/>
      <c r="CB170" s="448"/>
      <c r="CC170" s="448"/>
      <c r="CD170" s="448"/>
      <c r="CE170" s="448"/>
      <c r="CF170" s="448"/>
      <c r="CG170" s="448"/>
      <c r="CH170" s="448"/>
      <c r="CI170" s="448"/>
      <c r="CJ170" s="448"/>
      <c r="CK170" s="448"/>
      <c r="CL170" s="448"/>
      <c r="CM170" s="448"/>
      <c r="CN170" s="448"/>
      <c r="CO170" s="448"/>
      <c r="CP170" s="448"/>
      <c r="CQ170" s="448"/>
      <c r="CR170" s="448"/>
      <c r="CS170" s="448"/>
      <c r="CT170" s="448"/>
      <c r="CU170" s="448"/>
      <c r="CV170" s="448"/>
      <c r="CW170" s="448"/>
      <c r="CX170" s="448"/>
      <c r="CY170" s="448"/>
      <c r="CZ170" s="448"/>
      <c r="DA170" s="448"/>
      <c r="DB170" s="448"/>
      <c r="DC170" s="448"/>
      <c r="DD170" s="448"/>
      <c r="DE170" s="448"/>
      <c r="DF170" s="448"/>
      <c r="DG170" s="448"/>
      <c r="DH170" s="448"/>
      <c r="DI170" s="448"/>
      <c r="DJ170" s="448"/>
      <c r="DK170" s="448"/>
      <c r="DL170" s="448"/>
      <c r="DM170" s="448"/>
      <c r="DN170" s="448"/>
      <c r="DO170" s="448"/>
      <c r="DP170" s="448"/>
      <c r="DQ170" s="448"/>
      <c r="DR170" s="448"/>
    </row>
    <row r="171" spans="1:122" x14ac:dyDescent="0.45">
      <c r="A171" s="448"/>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c r="AT171" s="448"/>
      <c r="AU171" s="448"/>
      <c r="AV171" s="448"/>
      <c r="AW171" s="448"/>
      <c r="AX171" s="448"/>
      <c r="AY171" s="448"/>
      <c r="AZ171" s="448"/>
      <c r="BA171" s="448"/>
      <c r="BB171" s="448"/>
      <c r="BC171" s="448"/>
      <c r="BD171" s="448"/>
      <c r="BE171" s="448"/>
      <c r="BF171" s="448"/>
      <c r="BG171" s="448"/>
      <c r="BH171" s="448"/>
      <c r="BI171" s="448"/>
      <c r="BJ171" s="448"/>
      <c r="BK171" s="448"/>
      <c r="BL171" s="448"/>
      <c r="BM171" s="448"/>
      <c r="BN171" s="448"/>
      <c r="BO171" s="448"/>
      <c r="BP171" s="448"/>
      <c r="BQ171" s="448"/>
      <c r="BR171" s="448"/>
      <c r="BS171" s="448"/>
      <c r="BT171" s="448"/>
      <c r="BU171" s="448"/>
      <c r="BV171" s="448"/>
      <c r="BW171" s="448"/>
      <c r="BX171" s="448"/>
      <c r="BY171" s="448"/>
      <c r="BZ171" s="448"/>
      <c r="CA171" s="448"/>
      <c r="CB171" s="448"/>
      <c r="CC171" s="448"/>
      <c r="CD171" s="448"/>
      <c r="CE171" s="448"/>
      <c r="CF171" s="448"/>
      <c r="CG171" s="448"/>
      <c r="CH171" s="448"/>
      <c r="CI171" s="448"/>
      <c r="CJ171" s="448"/>
      <c r="CK171" s="448"/>
      <c r="CL171" s="448"/>
      <c r="CM171" s="448"/>
      <c r="CN171" s="448"/>
      <c r="CO171" s="448"/>
      <c r="CP171" s="448"/>
      <c r="CQ171" s="448"/>
      <c r="CR171" s="448"/>
      <c r="CS171" s="448"/>
      <c r="CT171" s="448"/>
      <c r="CU171" s="448"/>
      <c r="CV171" s="448"/>
      <c r="CW171" s="448"/>
      <c r="CX171" s="448"/>
      <c r="CY171" s="448"/>
      <c r="CZ171" s="448"/>
      <c r="DA171" s="448"/>
      <c r="DB171" s="448"/>
      <c r="DC171" s="448"/>
      <c r="DD171" s="448"/>
      <c r="DE171" s="448"/>
      <c r="DF171" s="448"/>
      <c r="DG171" s="448"/>
      <c r="DH171" s="448"/>
      <c r="DI171" s="448"/>
      <c r="DJ171" s="448"/>
      <c r="DK171" s="448"/>
      <c r="DL171" s="448"/>
      <c r="DM171" s="448"/>
      <c r="DN171" s="448"/>
      <c r="DO171" s="448"/>
      <c r="DP171" s="448"/>
      <c r="DQ171" s="448"/>
      <c r="DR171" s="448"/>
    </row>
    <row r="172" spans="1:122" x14ac:dyDescent="0.45">
      <c r="A172" s="448"/>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T172" s="448"/>
      <c r="BU172" s="448"/>
      <c r="BV172" s="448"/>
      <c r="BW172" s="448"/>
      <c r="BX172" s="448"/>
      <c r="BY172" s="448"/>
      <c r="BZ172" s="448"/>
      <c r="CA172" s="448"/>
      <c r="CB172" s="448"/>
      <c r="CC172" s="448"/>
      <c r="CD172" s="448"/>
      <c r="CE172" s="448"/>
      <c r="CF172" s="448"/>
      <c r="CG172" s="448"/>
      <c r="CH172" s="448"/>
      <c r="CI172" s="448"/>
      <c r="CJ172" s="448"/>
      <c r="CK172" s="448"/>
      <c r="CL172" s="448"/>
      <c r="CM172" s="448"/>
      <c r="CN172" s="448"/>
      <c r="CO172" s="448"/>
      <c r="CP172" s="448"/>
      <c r="CQ172" s="448"/>
      <c r="CR172" s="448"/>
      <c r="CS172" s="448"/>
      <c r="CT172" s="448"/>
      <c r="CU172" s="448"/>
      <c r="CV172" s="448"/>
      <c r="CW172" s="448"/>
      <c r="CX172" s="448"/>
      <c r="CY172" s="448"/>
      <c r="CZ172" s="448"/>
      <c r="DA172" s="448"/>
      <c r="DB172" s="448"/>
      <c r="DC172" s="448"/>
      <c r="DD172" s="448"/>
      <c r="DE172" s="448"/>
      <c r="DF172" s="448"/>
      <c r="DG172" s="448"/>
      <c r="DH172" s="448"/>
      <c r="DI172" s="448"/>
      <c r="DJ172" s="448"/>
      <c r="DK172" s="448"/>
      <c r="DL172" s="448"/>
      <c r="DM172" s="448"/>
      <c r="DN172" s="448"/>
      <c r="DO172" s="448"/>
      <c r="DP172" s="448"/>
      <c r="DQ172" s="448"/>
      <c r="DR172" s="448"/>
    </row>
    <row r="173" spans="1:122" x14ac:dyDescent="0.45">
      <c r="A173" s="448"/>
      <c r="B173" s="448"/>
      <c r="C173" s="448"/>
      <c r="D173" s="448"/>
      <c r="E173" s="448"/>
      <c r="F173" s="448"/>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T173" s="448"/>
      <c r="BU173" s="448"/>
      <c r="BV173" s="448"/>
      <c r="BW173" s="448"/>
      <c r="BX173" s="448"/>
      <c r="BY173" s="448"/>
      <c r="BZ173" s="448"/>
      <c r="CA173" s="448"/>
      <c r="CB173" s="448"/>
      <c r="CC173" s="448"/>
      <c r="CD173" s="448"/>
      <c r="CE173" s="448"/>
      <c r="CF173" s="448"/>
      <c r="CG173" s="448"/>
      <c r="CH173" s="448"/>
      <c r="CI173" s="448"/>
      <c r="CJ173" s="448"/>
      <c r="CK173" s="448"/>
      <c r="CL173" s="448"/>
      <c r="CM173" s="448"/>
      <c r="CN173" s="448"/>
      <c r="CO173" s="448"/>
      <c r="CP173" s="448"/>
      <c r="CQ173" s="448"/>
      <c r="CR173" s="448"/>
      <c r="CS173" s="448"/>
      <c r="CT173" s="448"/>
      <c r="CU173" s="448"/>
      <c r="CV173" s="448"/>
      <c r="CW173" s="448"/>
      <c r="CX173" s="448"/>
      <c r="CY173" s="448"/>
      <c r="CZ173" s="448"/>
      <c r="DA173" s="448"/>
      <c r="DB173" s="448"/>
      <c r="DC173" s="448"/>
      <c r="DD173" s="448"/>
      <c r="DE173" s="448"/>
      <c r="DF173" s="448"/>
      <c r="DG173" s="448"/>
      <c r="DH173" s="448"/>
      <c r="DI173" s="448"/>
      <c r="DJ173" s="448"/>
      <c r="DK173" s="448"/>
      <c r="DL173" s="448"/>
      <c r="DM173" s="448"/>
      <c r="DN173" s="448"/>
      <c r="DO173" s="448"/>
      <c r="DP173" s="448"/>
      <c r="DQ173" s="448"/>
      <c r="DR173" s="448"/>
    </row>
    <row r="174" spans="1:122" x14ac:dyDescent="0.45">
      <c r="A174" s="448"/>
      <c r="B174" s="448"/>
      <c r="C174" s="448"/>
      <c r="D174" s="448"/>
      <c r="E174" s="448"/>
      <c r="F174" s="448"/>
      <c r="G174" s="448"/>
      <c r="H174" s="448"/>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T174" s="448"/>
      <c r="BU174" s="448"/>
      <c r="BV174" s="448"/>
      <c r="BW174" s="448"/>
      <c r="BX174" s="448"/>
      <c r="BY174" s="448"/>
      <c r="BZ174" s="448"/>
      <c r="CA174" s="448"/>
      <c r="CB174" s="448"/>
      <c r="CC174" s="448"/>
      <c r="CD174" s="448"/>
      <c r="CE174" s="448"/>
      <c r="CF174" s="448"/>
      <c r="CG174" s="448"/>
      <c r="CH174" s="448"/>
      <c r="CI174" s="448"/>
      <c r="CJ174" s="448"/>
      <c r="CK174" s="448"/>
      <c r="CL174" s="448"/>
      <c r="CM174" s="448"/>
      <c r="CN174" s="448"/>
      <c r="CO174" s="448"/>
      <c r="CP174" s="448"/>
      <c r="CQ174" s="448"/>
      <c r="CR174" s="448"/>
      <c r="CS174" s="448"/>
      <c r="CT174" s="448"/>
      <c r="CU174" s="448"/>
      <c r="CV174" s="448"/>
      <c r="CW174" s="448"/>
      <c r="CX174" s="448"/>
      <c r="CY174" s="448"/>
      <c r="CZ174" s="448"/>
      <c r="DA174" s="448"/>
      <c r="DB174" s="448"/>
      <c r="DC174" s="448"/>
      <c r="DD174" s="448"/>
      <c r="DE174" s="448"/>
      <c r="DF174" s="448"/>
      <c r="DG174" s="448"/>
      <c r="DH174" s="448"/>
      <c r="DI174" s="448"/>
      <c r="DJ174" s="448"/>
      <c r="DK174" s="448"/>
      <c r="DL174" s="448"/>
      <c r="DM174" s="448"/>
      <c r="DN174" s="448"/>
      <c r="DO174" s="448"/>
      <c r="DP174" s="448"/>
      <c r="DQ174" s="448"/>
      <c r="DR174" s="448"/>
    </row>
    <row r="175" spans="1:122" x14ac:dyDescent="0.45">
      <c r="A175" s="448"/>
      <c r="B175" s="448"/>
      <c r="C175" s="448"/>
      <c r="D175" s="448"/>
      <c r="E175" s="448"/>
      <c r="F175" s="448"/>
      <c r="G175" s="448"/>
      <c r="H175" s="448"/>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8"/>
      <c r="AF175" s="448"/>
      <c r="AG175" s="448"/>
      <c r="AH175" s="448"/>
      <c r="AI175" s="448"/>
      <c r="AJ175" s="448"/>
      <c r="AK175" s="448"/>
      <c r="AL175" s="448"/>
      <c r="AM175" s="448"/>
      <c r="AN175" s="448"/>
      <c r="AO175" s="448"/>
      <c r="AP175" s="448"/>
      <c r="AQ175" s="448"/>
      <c r="AR175" s="448"/>
      <c r="AS175" s="448"/>
      <c r="AT175" s="448"/>
      <c r="AU175" s="448"/>
      <c r="AV175" s="448"/>
      <c r="AW175" s="448"/>
      <c r="AX175" s="448"/>
      <c r="AY175" s="448"/>
      <c r="AZ175" s="448"/>
      <c r="BA175" s="448"/>
      <c r="BB175" s="448"/>
      <c r="BC175" s="448"/>
      <c r="BD175" s="448"/>
      <c r="BE175" s="448"/>
      <c r="BF175" s="448"/>
      <c r="BG175" s="448"/>
      <c r="BH175" s="448"/>
      <c r="BI175" s="448"/>
      <c r="BJ175" s="448"/>
      <c r="BK175" s="448"/>
      <c r="BL175" s="448"/>
      <c r="BM175" s="448"/>
      <c r="BN175" s="448"/>
      <c r="BO175" s="448"/>
      <c r="BP175" s="448"/>
      <c r="BQ175" s="448"/>
      <c r="BR175" s="448"/>
      <c r="BS175" s="448"/>
      <c r="BT175" s="448"/>
      <c r="BU175" s="448"/>
      <c r="BV175" s="448"/>
      <c r="BW175" s="448"/>
      <c r="BX175" s="448"/>
      <c r="BY175" s="448"/>
      <c r="BZ175" s="448"/>
      <c r="CA175" s="448"/>
      <c r="CB175" s="448"/>
      <c r="CC175" s="448"/>
      <c r="CD175" s="448"/>
      <c r="CE175" s="448"/>
      <c r="CF175" s="448"/>
      <c r="CG175" s="448"/>
      <c r="CH175" s="448"/>
      <c r="CI175" s="448"/>
      <c r="CJ175" s="448"/>
      <c r="CK175" s="448"/>
      <c r="CL175" s="448"/>
      <c r="CM175" s="448"/>
      <c r="CN175" s="448"/>
      <c r="CO175" s="448"/>
      <c r="CP175" s="448"/>
      <c r="CQ175" s="448"/>
      <c r="CR175" s="448"/>
      <c r="CS175" s="448"/>
      <c r="CT175" s="448"/>
      <c r="CU175" s="448"/>
      <c r="CV175" s="448"/>
      <c r="CW175" s="448"/>
      <c r="CX175" s="448"/>
      <c r="CY175" s="448"/>
      <c r="CZ175" s="448"/>
      <c r="DA175" s="448"/>
      <c r="DB175" s="448"/>
      <c r="DC175" s="448"/>
      <c r="DD175" s="448"/>
      <c r="DE175" s="448"/>
      <c r="DF175" s="448"/>
      <c r="DG175" s="448"/>
      <c r="DH175" s="448"/>
      <c r="DI175" s="448"/>
      <c r="DJ175" s="448"/>
      <c r="DK175" s="448"/>
      <c r="DL175" s="448"/>
      <c r="DM175" s="448"/>
      <c r="DN175" s="448"/>
      <c r="DO175" s="448"/>
      <c r="DP175" s="448"/>
      <c r="DQ175" s="448"/>
      <c r="DR175" s="448"/>
    </row>
    <row r="176" spans="1:122" x14ac:dyDescent="0.45">
      <c r="A176" s="448"/>
      <c r="B176" s="448"/>
      <c r="C176" s="448"/>
      <c r="D176" s="448"/>
      <c r="E176" s="448"/>
      <c r="F176" s="448"/>
      <c r="G176" s="448"/>
      <c r="H176" s="448"/>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8"/>
      <c r="AF176" s="448"/>
      <c r="AG176" s="448"/>
      <c r="AH176" s="448"/>
      <c r="AI176" s="448"/>
      <c r="AJ176" s="448"/>
      <c r="AK176" s="448"/>
      <c r="AL176" s="448"/>
      <c r="AM176" s="448"/>
      <c r="AN176" s="448"/>
      <c r="AO176" s="448"/>
      <c r="AP176" s="448"/>
      <c r="AQ176" s="448"/>
      <c r="AR176" s="448"/>
      <c r="AS176" s="448"/>
      <c r="AT176" s="448"/>
      <c r="AU176" s="448"/>
      <c r="AV176" s="448"/>
      <c r="AW176" s="448"/>
      <c r="AX176" s="448"/>
      <c r="AY176" s="448"/>
      <c r="AZ176" s="448"/>
      <c r="BA176" s="448"/>
      <c r="BB176" s="448"/>
      <c r="BC176" s="448"/>
      <c r="BD176" s="448"/>
      <c r="BE176" s="448"/>
      <c r="BF176" s="448"/>
      <c r="BG176" s="448"/>
      <c r="BH176" s="448"/>
      <c r="BI176" s="448"/>
      <c r="BJ176" s="448"/>
      <c r="BK176" s="448"/>
      <c r="BL176" s="448"/>
      <c r="BM176" s="448"/>
      <c r="BN176" s="448"/>
      <c r="BO176" s="448"/>
      <c r="BP176" s="448"/>
      <c r="BQ176" s="448"/>
      <c r="BR176" s="448"/>
      <c r="BS176" s="448"/>
      <c r="BT176" s="448"/>
      <c r="BU176" s="448"/>
      <c r="BV176" s="448"/>
      <c r="BW176" s="448"/>
      <c r="BX176" s="448"/>
      <c r="BY176" s="448"/>
      <c r="BZ176" s="448"/>
      <c r="CA176" s="448"/>
      <c r="CB176" s="448"/>
      <c r="CC176" s="448"/>
      <c r="CD176" s="448"/>
      <c r="CE176" s="448"/>
      <c r="CF176" s="448"/>
      <c r="CG176" s="448"/>
      <c r="CH176" s="448"/>
      <c r="CI176" s="448"/>
      <c r="CJ176" s="448"/>
      <c r="CK176" s="448"/>
      <c r="CL176" s="448"/>
      <c r="CM176" s="448"/>
      <c r="CN176" s="448"/>
      <c r="CO176" s="448"/>
      <c r="CP176" s="448"/>
      <c r="CQ176" s="448"/>
      <c r="CR176" s="448"/>
      <c r="CS176" s="448"/>
      <c r="CT176" s="448"/>
      <c r="CU176" s="448"/>
      <c r="CV176" s="448"/>
      <c r="CW176" s="448"/>
      <c r="CX176" s="448"/>
      <c r="CY176" s="448"/>
      <c r="CZ176" s="448"/>
      <c r="DA176" s="448"/>
      <c r="DB176" s="448"/>
      <c r="DC176" s="448"/>
      <c r="DD176" s="448"/>
      <c r="DE176" s="448"/>
      <c r="DF176" s="448"/>
      <c r="DG176" s="448"/>
      <c r="DH176" s="448"/>
      <c r="DI176" s="448"/>
      <c r="DJ176" s="448"/>
      <c r="DK176" s="448"/>
      <c r="DL176" s="448"/>
      <c r="DM176" s="448"/>
      <c r="DN176" s="448"/>
      <c r="DO176" s="448"/>
      <c r="DP176" s="448"/>
      <c r="DQ176" s="448"/>
      <c r="DR176" s="448"/>
    </row>
    <row r="177" spans="1:122" x14ac:dyDescent="0.45">
      <c r="A177" s="448"/>
      <c r="B177" s="448"/>
      <c r="C177" s="448"/>
      <c r="D177" s="448"/>
      <c r="E177" s="448"/>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8"/>
      <c r="AF177" s="448"/>
      <c r="AG177" s="448"/>
      <c r="AH177" s="448"/>
      <c r="AI177" s="448"/>
      <c r="AJ177" s="448"/>
      <c r="AK177" s="448"/>
      <c r="AL177" s="448"/>
      <c r="AM177" s="448"/>
      <c r="AN177" s="448"/>
      <c r="AO177" s="448"/>
      <c r="AP177" s="448"/>
      <c r="AQ177" s="448"/>
      <c r="AR177" s="448"/>
      <c r="AS177" s="448"/>
      <c r="AT177" s="448"/>
      <c r="AU177" s="448"/>
      <c r="AV177" s="448"/>
      <c r="AW177" s="448"/>
      <c r="AX177" s="448"/>
      <c r="AY177" s="448"/>
      <c r="AZ177" s="448"/>
      <c r="BA177" s="448"/>
      <c r="BB177" s="448"/>
      <c r="BC177" s="448"/>
      <c r="BD177" s="448"/>
      <c r="BE177" s="448"/>
      <c r="BF177" s="448"/>
      <c r="BG177" s="448"/>
      <c r="BH177" s="448"/>
      <c r="BI177" s="448"/>
      <c r="BJ177" s="448"/>
      <c r="BK177" s="448"/>
      <c r="BL177" s="448"/>
      <c r="BM177" s="448"/>
      <c r="BN177" s="448"/>
      <c r="BO177" s="448"/>
      <c r="BP177" s="448"/>
      <c r="BQ177" s="448"/>
      <c r="BR177" s="448"/>
      <c r="BS177" s="448"/>
      <c r="BT177" s="448"/>
      <c r="BU177" s="448"/>
      <c r="BV177" s="448"/>
      <c r="BW177" s="448"/>
      <c r="BX177" s="448"/>
      <c r="BY177" s="448"/>
      <c r="BZ177" s="448"/>
      <c r="CA177" s="448"/>
      <c r="CB177" s="448"/>
      <c r="CC177" s="448"/>
      <c r="CD177" s="448"/>
      <c r="CE177" s="448"/>
      <c r="CF177" s="448"/>
      <c r="CG177" s="448"/>
      <c r="CH177" s="448"/>
      <c r="CI177" s="448"/>
      <c r="CJ177" s="448"/>
      <c r="CK177" s="448"/>
      <c r="CL177" s="448"/>
      <c r="CM177" s="448"/>
      <c r="CN177" s="448"/>
      <c r="CO177" s="448"/>
      <c r="CP177" s="448"/>
      <c r="CQ177" s="448"/>
      <c r="CR177" s="448"/>
      <c r="CS177" s="448"/>
      <c r="CT177" s="448"/>
      <c r="CU177" s="448"/>
      <c r="CV177" s="448"/>
      <c r="CW177" s="448"/>
      <c r="CX177" s="448"/>
      <c r="CY177" s="448"/>
      <c r="CZ177" s="448"/>
      <c r="DA177" s="448"/>
      <c r="DB177" s="448"/>
      <c r="DC177" s="448"/>
      <c r="DD177" s="448"/>
      <c r="DE177" s="448"/>
      <c r="DF177" s="448"/>
      <c r="DG177" s="448"/>
      <c r="DH177" s="448"/>
      <c r="DI177" s="448"/>
      <c r="DJ177" s="448"/>
      <c r="DK177" s="448"/>
      <c r="DL177" s="448"/>
      <c r="DM177" s="448"/>
      <c r="DN177" s="448"/>
      <c r="DO177" s="448"/>
      <c r="DP177" s="448"/>
      <c r="DQ177" s="448"/>
      <c r="DR177" s="448"/>
    </row>
    <row r="178" spans="1:122" x14ac:dyDescent="0.45">
      <c r="A178" s="448"/>
      <c r="B178" s="448"/>
      <c r="C178" s="448"/>
      <c r="D178" s="448"/>
      <c r="E178" s="448"/>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8"/>
      <c r="AF178" s="448"/>
      <c r="AG178" s="448"/>
      <c r="AH178" s="448"/>
      <c r="AI178" s="448"/>
      <c r="AJ178" s="448"/>
      <c r="AK178" s="448"/>
      <c r="AL178" s="448"/>
      <c r="AM178" s="448"/>
      <c r="AN178" s="448"/>
      <c r="AO178" s="448"/>
      <c r="AP178" s="448"/>
      <c r="AQ178" s="448"/>
      <c r="AR178" s="448"/>
      <c r="AS178" s="448"/>
      <c r="AT178" s="448"/>
      <c r="AU178" s="448"/>
      <c r="AV178" s="448"/>
      <c r="AW178" s="448"/>
      <c r="AX178" s="448"/>
      <c r="AY178" s="448"/>
      <c r="AZ178" s="448"/>
      <c r="BA178" s="448"/>
      <c r="BB178" s="448"/>
      <c r="BC178" s="448"/>
      <c r="BD178" s="448"/>
      <c r="BE178" s="448"/>
      <c r="BF178" s="448"/>
      <c r="BG178" s="448"/>
      <c r="BH178" s="448"/>
      <c r="BI178" s="448"/>
      <c r="BJ178" s="448"/>
      <c r="BK178" s="448"/>
      <c r="BL178" s="448"/>
      <c r="BM178" s="448"/>
      <c r="BN178" s="448"/>
      <c r="BO178" s="448"/>
      <c r="BP178" s="448"/>
      <c r="BQ178" s="448"/>
      <c r="BR178" s="448"/>
      <c r="BS178" s="448"/>
      <c r="BT178" s="448"/>
      <c r="BU178" s="448"/>
      <c r="BV178" s="448"/>
      <c r="BW178" s="448"/>
      <c r="BX178" s="448"/>
      <c r="BY178" s="448"/>
      <c r="BZ178" s="448"/>
      <c r="CA178" s="448"/>
      <c r="CB178" s="448"/>
      <c r="CC178" s="448"/>
      <c r="CD178" s="448"/>
      <c r="CE178" s="448"/>
      <c r="CF178" s="448"/>
      <c r="CG178" s="448"/>
      <c r="CH178" s="448"/>
      <c r="CI178" s="448"/>
      <c r="CJ178" s="448"/>
      <c r="CK178" s="448"/>
      <c r="CL178" s="448"/>
      <c r="CM178" s="448"/>
      <c r="CN178" s="448"/>
      <c r="CO178" s="448"/>
      <c r="CP178" s="448"/>
      <c r="CQ178" s="448"/>
      <c r="CR178" s="448"/>
      <c r="CS178" s="448"/>
      <c r="CT178" s="448"/>
      <c r="CU178" s="448"/>
      <c r="CV178" s="448"/>
      <c r="CW178" s="448"/>
      <c r="CX178" s="448"/>
      <c r="CY178" s="448"/>
      <c r="CZ178" s="448"/>
      <c r="DA178" s="448"/>
      <c r="DB178" s="448"/>
      <c r="DC178" s="448"/>
      <c r="DD178" s="448"/>
      <c r="DE178" s="448"/>
      <c r="DF178" s="448"/>
      <c r="DG178" s="448"/>
      <c r="DH178" s="448"/>
      <c r="DI178" s="448"/>
      <c r="DJ178" s="448"/>
      <c r="DK178" s="448"/>
      <c r="DL178" s="448"/>
      <c r="DM178" s="448"/>
      <c r="DN178" s="448"/>
      <c r="DO178" s="448"/>
      <c r="DP178" s="448"/>
      <c r="DQ178" s="448"/>
      <c r="DR178" s="448"/>
    </row>
    <row r="179" spans="1:122" x14ac:dyDescent="0.45">
      <c r="A179" s="448"/>
      <c r="B179" s="448"/>
      <c r="C179" s="448"/>
      <c r="D179" s="448"/>
      <c r="E179" s="448"/>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8"/>
      <c r="AF179" s="448"/>
      <c r="AG179" s="448"/>
      <c r="AH179" s="448"/>
      <c r="AI179" s="448"/>
      <c r="AJ179" s="448"/>
      <c r="AK179" s="448"/>
      <c r="AL179" s="448"/>
      <c r="AM179" s="448"/>
      <c r="AN179" s="448"/>
      <c r="AO179" s="448"/>
      <c r="AP179" s="448"/>
      <c r="AQ179" s="448"/>
      <c r="AR179" s="448"/>
      <c r="AS179" s="448"/>
      <c r="AT179" s="448"/>
      <c r="AU179" s="448"/>
      <c r="AV179" s="448"/>
      <c r="AW179" s="448"/>
      <c r="AX179" s="448"/>
      <c r="AY179" s="448"/>
      <c r="AZ179" s="448"/>
      <c r="BA179" s="448"/>
      <c r="BB179" s="448"/>
      <c r="BC179" s="448"/>
      <c r="BD179" s="448"/>
      <c r="BE179" s="448"/>
      <c r="BF179" s="448"/>
      <c r="BG179" s="448"/>
      <c r="BH179" s="448"/>
      <c r="BI179" s="448"/>
      <c r="BJ179" s="448"/>
      <c r="BK179" s="448"/>
      <c r="BL179" s="448"/>
      <c r="BM179" s="448"/>
      <c r="BN179" s="448"/>
      <c r="BO179" s="448"/>
      <c r="BP179" s="448"/>
      <c r="BQ179" s="448"/>
      <c r="BR179" s="448"/>
      <c r="BS179" s="448"/>
      <c r="BT179" s="448"/>
      <c r="BU179" s="448"/>
      <c r="BV179" s="448"/>
      <c r="BW179" s="448"/>
      <c r="BX179" s="448"/>
      <c r="BY179" s="448"/>
      <c r="BZ179" s="448"/>
      <c r="CA179" s="448"/>
      <c r="CB179" s="448"/>
      <c r="CC179" s="448"/>
      <c r="CD179" s="448"/>
      <c r="CE179" s="448"/>
      <c r="CF179" s="448"/>
      <c r="CG179" s="448"/>
      <c r="CH179" s="448"/>
      <c r="CI179" s="448"/>
      <c r="CJ179" s="448"/>
      <c r="CK179" s="448"/>
      <c r="CL179" s="448"/>
      <c r="CM179" s="448"/>
      <c r="CN179" s="448"/>
      <c r="CO179" s="448"/>
      <c r="CP179" s="448"/>
      <c r="CQ179" s="448"/>
      <c r="CR179" s="448"/>
      <c r="CS179" s="448"/>
      <c r="CT179" s="448"/>
      <c r="CU179" s="448"/>
      <c r="CV179" s="448"/>
      <c r="CW179" s="448"/>
      <c r="CX179" s="448"/>
      <c r="CY179" s="448"/>
      <c r="CZ179" s="448"/>
      <c r="DA179" s="448"/>
      <c r="DB179" s="448"/>
      <c r="DC179" s="448"/>
      <c r="DD179" s="448"/>
      <c r="DE179" s="448"/>
      <c r="DF179" s="448"/>
      <c r="DG179" s="448"/>
      <c r="DH179" s="448"/>
      <c r="DI179" s="448"/>
      <c r="DJ179" s="448"/>
      <c r="DK179" s="448"/>
      <c r="DL179" s="448"/>
      <c r="DM179" s="448"/>
      <c r="DN179" s="448"/>
      <c r="DO179" s="448"/>
      <c r="DP179" s="448"/>
      <c r="DQ179" s="448"/>
      <c r="DR179" s="448"/>
    </row>
    <row r="180" spans="1:122" x14ac:dyDescent="0.45">
      <c r="A180" s="448"/>
      <c r="B180" s="448"/>
      <c r="C180" s="448"/>
      <c r="D180" s="448"/>
      <c r="E180" s="448"/>
      <c r="F180" s="448"/>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8"/>
      <c r="AF180" s="448"/>
      <c r="AG180" s="448"/>
      <c r="AH180" s="448"/>
      <c r="AI180" s="448"/>
      <c r="AJ180" s="448"/>
      <c r="AK180" s="448"/>
      <c r="AL180" s="448"/>
      <c r="AM180" s="448"/>
      <c r="AN180" s="448"/>
      <c r="AO180" s="448"/>
      <c r="AP180" s="448"/>
      <c r="AQ180" s="448"/>
      <c r="AR180" s="448"/>
      <c r="AS180" s="448"/>
      <c r="AT180" s="448"/>
      <c r="AU180" s="448"/>
      <c r="AV180" s="448"/>
      <c r="AW180" s="448"/>
      <c r="AX180" s="448"/>
      <c r="AY180" s="448"/>
      <c r="AZ180" s="448"/>
      <c r="BA180" s="448"/>
      <c r="BB180" s="448"/>
      <c r="BC180" s="448"/>
      <c r="BD180" s="448"/>
      <c r="BE180" s="448"/>
      <c r="BF180" s="448"/>
      <c r="BG180" s="448"/>
      <c r="BH180" s="448"/>
      <c r="BI180" s="448"/>
      <c r="BJ180" s="448"/>
      <c r="BK180" s="448"/>
      <c r="BL180" s="448"/>
      <c r="BM180" s="448"/>
      <c r="BN180" s="448"/>
      <c r="BO180" s="448"/>
      <c r="BP180" s="448"/>
      <c r="BQ180" s="448"/>
      <c r="BR180" s="448"/>
      <c r="BS180" s="448"/>
      <c r="BT180" s="448"/>
      <c r="BU180" s="448"/>
      <c r="BV180" s="448"/>
      <c r="BW180" s="448"/>
      <c r="BX180" s="448"/>
      <c r="BY180" s="448"/>
      <c r="BZ180" s="448"/>
      <c r="CA180" s="448"/>
      <c r="CB180" s="448"/>
      <c r="CC180" s="448"/>
      <c r="CD180" s="448"/>
      <c r="CE180" s="448"/>
      <c r="CF180" s="448"/>
      <c r="CG180" s="448"/>
      <c r="CH180" s="448"/>
      <c r="CI180" s="448"/>
      <c r="CJ180" s="448"/>
      <c r="CK180" s="448"/>
      <c r="CL180" s="448"/>
      <c r="CM180" s="448"/>
      <c r="CN180" s="448"/>
      <c r="CO180" s="448"/>
      <c r="CP180" s="448"/>
      <c r="CQ180" s="448"/>
      <c r="CR180" s="448"/>
      <c r="CS180" s="448"/>
      <c r="CT180" s="448"/>
      <c r="CU180" s="448"/>
      <c r="CV180" s="448"/>
      <c r="CW180" s="448"/>
      <c r="CX180" s="448"/>
      <c r="CY180" s="448"/>
      <c r="CZ180" s="448"/>
      <c r="DA180" s="448"/>
      <c r="DB180" s="448"/>
      <c r="DC180" s="448"/>
      <c r="DD180" s="448"/>
      <c r="DE180" s="448"/>
      <c r="DF180" s="448"/>
      <c r="DG180" s="448"/>
      <c r="DH180" s="448"/>
      <c r="DI180" s="448"/>
      <c r="DJ180" s="448"/>
      <c r="DK180" s="448"/>
      <c r="DL180" s="448"/>
      <c r="DM180" s="448"/>
      <c r="DN180" s="448"/>
      <c r="DO180" s="448"/>
      <c r="DP180" s="448"/>
      <c r="DQ180" s="448"/>
      <c r="DR180" s="448"/>
    </row>
    <row r="181" spans="1:122" x14ac:dyDescent="0.45">
      <c r="A181" s="448"/>
      <c r="B181" s="448"/>
      <c r="C181" s="448"/>
      <c r="D181" s="448"/>
      <c r="E181" s="448"/>
      <c r="F181" s="448"/>
      <c r="G181" s="448"/>
      <c r="H181" s="448"/>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8"/>
      <c r="AP181" s="448"/>
      <c r="AQ181" s="448"/>
      <c r="AR181" s="448"/>
      <c r="AS181" s="448"/>
      <c r="AT181" s="448"/>
      <c r="AU181" s="448"/>
      <c r="AV181" s="448"/>
      <c r="AW181" s="448"/>
      <c r="AX181" s="448"/>
      <c r="AY181" s="448"/>
      <c r="AZ181" s="448"/>
      <c r="BA181" s="448"/>
      <c r="BB181" s="448"/>
      <c r="BC181" s="448"/>
      <c r="BD181" s="448"/>
      <c r="BE181" s="448"/>
      <c r="BF181" s="448"/>
      <c r="BG181" s="448"/>
      <c r="BH181" s="448"/>
      <c r="BI181" s="448"/>
      <c r="BJ181" s="448"/>
      <c r="BK181" s="448"/>
      <c r="BL181" s="448"/>
      <c r="BM181" s="448"/>
      <c r="BN181" s="448"/>
      <c r="BO181" s="448"/>
      <c r="BP181" s="448"/>
      <c r="BQ181" s="448"/>
      <c r="BR181" s="448"/>
      <c r="BS181" s="448"/>
      <c r="BT181" s="448"/>
      <c r="BU181" s="448"/>
      <c r="BV181" s="448"/>
      <c r="BW181" s="448"/>
      <c r="BX181" s="448"/>
      <c r="BY181" s="448"/>
      <c r="BZ181" s="448"/>
      <c r="CA181" s="448"/>
      <c r="CB181" s="448"/>
      <c r="CC181" s="448"/>
      <c r="CD181" s="448"/>
      <c r="CE181" s="448"/>
      <c r="CF181" s="448"/>
      <c r="CG181" s="448"/>
      <c r="CH181" s="448"/>
      <c r="CI181" s="448"/>
      <c r="CJ181" s="448"/>
      <c r="CK181" s="448"/>
      <c r="CL181" s="448"/>
      <c r="CM181" s="448"/>
      <c r="CN181" s="448"/>
      <c r="CO181" s="448"/>
      <c r="CP181" s="448"/>
      <c r="CQ181" s="448"/>
      <c r="CR181" s="448"/>
      <c r="CS181" s="448"/>
      <c r="CT181" s="448"/>
      <c r="CU181" s="448"/>
      <c r="CV181" s="448"/>
      <c r="CW181" s="448"/>
      <c r="CX181" s="448"/>
      <c r="CY181" s="448"/>
      <c r="CZ181" s="448"/>
      <c r="DA181" s="448"/>
      <c r="DB181" s="448"/>
      <c r="DC181" s="448"/>
      <c r="DD181" s="448"/>
      <c r="DE181" s="448"/>
      <c r="DF181" s="448"/>
      <c r="DG181" s="448"/>
      <c r="DH181" s="448"/>
      <c r="DI181" s="448"/>
      <c r="DJ181" s="448"/>
      <c r="DK181" s="448"/>
      <c r="DL181" s="448"/>
      <c r="DM181" s="448"/>
      <c r="DN181" s="448"/>
      <c r="DO181" s="448"/>
      <c r="DP181" s="448"/>
      <c r="DQ181" s="448"/>
      <c r="DR181" s="448"/>
    </row>
    <row r="182" spans="1:122" x14ac:dyDescent="0.45">
      <c r="A182" s="448"/>
      <c r="B182" s="448"/>
      <c r="C182" s="448"/>
      <c r="D182" s="448"/>
      <c r="E182" s="448"/>
      <c r="F182" s="448"/>
      <c r="G182" s="448"/>
      <c r="H182" s="448"/>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8"/>
      <c r="AF182" s="448"/>
      <c r="AG182" s="448"/>
      <c r="AH182" s="448"/>
      <c r="AI182" s="448"/>
      <c r="AJ182" s="448"/>
      <c r="AK182" s="448"/>
      <c r="AL182" s="448"/>
      <c r="AM182" s="448"/>
      <c r="AN182" s="448"/>
      <c r="AO182" s="448"/>
      <c r="AP182" s="448"/>
      <c r="AQ182" s="448"/>
      <c r="AR182" s="448"/>
      <c r="AS182" s="448"/>
      <c r="AT182" s="448"/>
      <c r="AU182" s="448"/>
      <c r="AV182" s="448"/>
      <c r="AW182" s="448"/>
      <c r="AX182" s="448"/>
      <c r="AY182" s="448"/>
      <c r="AZ182" s="448"/>
      <c r="BA182" s="448"/>
      <c r="BB182" s="448"/>
      <c r="BC182" s="448"/>
      <c r="BD182" s="448"/>
      <c r="BE182" s="448"/>
      <c r="BF182" s="448"/>
      <c r="BG182" s="448"/>
      <c r="BH182" s="448"/>
      <c r="BI182" s="448"/>
      <c r="BJ182" s="448"/>
      <c r="BK182" s="448"/>
      <c r="BL182" s="448"/>
      <c r="BM182" s="448"/>
      <c r="BN182" s="448"/>
      <c r="BO182" s="448"/>
      <c r="BP182" s="448"/>
      <c r="BQ182" s="448"/>
      <c r="BR182" s="448"/>
      <c r="BS182" s="448"/>
      <c r="BT182" s="448"/>
      <c r="BU182" s="448"/>
      <c r="BV182" s="448"/>
      <c r="BW182" s="448"/>
      <c r="BX182" s="448"/>
      <c r="BY182" s="448"/>
      <c r="BZ182" s="448"/>
      <c r="CA182" s="448"/>
      <c r="CB182" s="448"/>
      <c r="CC182" s="448"/>
      <c r="CD182" s="448"/>
      <c r="CE182" s="448"/>
      <c r="CF182" s="448"/>
      <c r="CG182" s="448"/>
      <c r="CH182" s="448"/>
      <c r="CI182" s="448"/>
      <c r="CJ182" s="448"/>
      <c r="CK182" s="448"/>
      <c r="CL182" s="448"/>
      <c r="CM182" s="448"/>
      <c r="CN182" s="448"/>
      <c r="CO182" s="448"/>
      <c r="CP182" s="448"/>
      <c r="CQ182" s="448"/>
      <c r="CR182" s="448"/>
      <c r="CS182" s="448"/>
      <c r="CT182" s="448"/>
      <c r="CU182" s="448"/>
      <c r="CV182" s="448"/>
      <c r="CW182" s="448"/>
      <c r="CX182" s="448"/>
      <c r="CY182" s="448"/>
      <c r="CZ182" s="448"/>
      <c r="DA182" s="448"/>
      <c r="DB182" s="448"/>
      <c r="DC182" s="448"/>
      <c r="DD182" s="448"/>
      <c r="DE182" s="448"/>
      <c r="DF182" s="448"/>
      <c r="DG182" s="448"/>
      <c r="DH182" s="448"/>
      <c r="DI182" s="448"/>
      <c r="DJ182" s="448"/>
      <c r="DK182" s="448"/>
      <c r="DL182" s="448"/>
      <c r="DM182" s="448"/>
      <c r="DN182" s="448"/>
      <c r="DO182" s="448"/>
      <c r="DP182" s="448"/>
      <c r="DQ182" s="448"/>
      <c r="DR182" s="448"/>
    </row>
    <row r="183" spans="1:122" x14ac:dyDescent="0.45">
      <c r="A183" s="448"/>
      <c r="B183" s="448"/>
      <c r="C183" s="448"/>
      <c r="D183" s="448"/>
      <c r="E183" s="448"/>
      <c r="F183" s="448"/>
      <c r="G183" s="448"/>
      <c r="H183" s="448"/>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c r="AK183" s="448"/>
      <c r="AL183" s="448"/>
      <c r="AM183" s="448"/>
      <c r="AN183" s="448"/>
      <c r="AO183" s="448"/>
      <c r="AP183" s="448"/>
      <c r="AQ183" s="448"/>
      <c r="AR183" s="448"/>
      <c r="AS183" s="448"/>
      <c r="AT183" s="448"/>
      <c r="AU183" s="448"/>
      <c r="AV183" s="448"/>
      <c r="AW183" s="448"/>
      <c r="AX183" s="448"/>
      <c r="AY183" s="448"/>
      <c r="AZ183" s="448"/>
      <c r="BA183" s="448"/>
      <c r="BB183" s="448"/>
      <c r="BC183" s="448"/>
      <c r="BD183" s="448"/>
      <c r="BE183" s="448"/>
      <c r="BF183" s="448"/>
      <c r="BG183" s="448"/>
      <c r="BH183" s="448"/>
      <c r="BI183" s="448"/>
      <c r="BJ183" s="448"/>
      <c r="BK183" s="448"/>
      <c r="BL183" s="448"/>
      <c r="BM183" s="448"/>
      <c r="BN183" s="448"/>
      <c r="BO183" s="448"/>
      <c r="BP183" s="448"/>
      <c r="BQ183" s="448"/>
      <c r="BR183" s="448"/>
      <c r="BS183" s="448"/>
      <c r="BT183" s="448"/>
      <c r="BU183" s="448"/>
      <c r="BV183" s="448"/>
      <c r="BW183" s="448"/>
      <c r="BX183" s="448"/>
      <c r="BY183" s="448"/>
      <c r="BZ183" s="448"/>
      <c r="CA183" s="448"/>
      <c r="CB183" s="448"/>
      <c r="CC183" s="448"/>
      <c r="CD183" s="448"/>
      <c r="CE183" s="448"/>
      <c r="CF183" s="448"/>
      <c r="CG183" s="448"/>
      <c r="CH183" s="448"/>
      <c r="CI183" s="448"/>
      <c r="CJ183" s="448"/>
      <c r="CK183" s="448"/>
      <c r="CL183" s="448"/>
      <c r="CM183" s="448"/>
      <c r="CN183" s="448"/>
      <c r="CO183" s="448"/>
      <c r="CP183" s="448"/>
      <c r="CQ183" s="448"/>
      <c r="CR183" s="448"/>
      <c r="CS183" s="448"/>
      <c r="CT183" s="448"/>
      <c r="CU183" s="448"/>
      <c r="CV183" s="448"/>
      <c r="CW183" s="448"/>
      <c r="CX183" s="448"/>
      <c r="CY183" s="448"/>
      <c r="CZ183" s="448"/>
      <c r="DA183" s="448"/>
      <c r="DB183" s="448"/>
      <c r="DC183" s="448"/>
      <c r="DD183" s="448"/>
      <c r="DE183" s="448"/>
      <c r="DF183" s="448"/>
      <c r="DG183" s="448"/>
      <c r="DH183" s="448"/>
      <c r="DI183" s="448"/>
      <c r="DJ183" s="448"/>
      <c r="DK183" s="448"/>
      <c r="DL183" s="448"/>
      <c r="DM183" s="448"/>
      <c r="DN183" s="448"/>
      <c r="DO183" s="448"/>
      <c r="DP183" s="448"/>
      <c r="DQ183" s="448"/>
      <c r="DR183" s="448"/>
    </row>
    <row r="184" spans="1:122" x14ac:dyDescent="0.45">
      <c r="A184" s="448"/>
      <c r="B184" s="448"/>
      <c r="C184" s="448"/>
      <c r="D184" s="448"/>
      <c r="E184" s="448"/>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c r="AN184" s="448"/>
      <c r="AO184" s="448"/>
      <c r="AP184" s="448"/>
      <c r="AQ184" s="448"/>
      <c r="AR184" s="448"/>
      <c r="AS184" s="448"/>
      <c r="AT184" s="448"/>
      <c r="AU184" s="448"/>
      <c r="AV184" s="448"/>
      <c r="AW184" s="448"/>
      <c r="AX184" s="448"/>
      <c r="AY184" s="448"/>
      <c r="AZ184" s="448"/>
      <c r="BA184" s="448"/>
      <c r="BB184" s="448"/>
      <c r="BC184" s="448"/>
      <c r="BD184" s="448"/>
      <c r="BE184" s="448"/>
      <c r="BF184" s="448"/>
      <c r="BG184" s="448"/>
      <c r="BH184" s="448"/>
      <c r="BI184" s="448"/>
      <c r="BJ184" s="448"/>
      <c r="BK184" s="448"/>
      <c r="BL184" s="448"/>
      <c r="BM184" s="448"/>
      <c r="BN184" s="448"/>
      <c r="BO184" s="448"/>
      <c r="BP184" s="448"/>
      <c r="BQ184" s="448"/>
      <c r="BR184" s="448"/>
      <c r="BS184" s="448"/>
      <c r="BT184" s="448"/>
      <c r="BU184" s="448"/>
      <c r="BV184" s="448"/>
      <c r="BW184" s="448"/>
      <c r="BX184" s="448"/>
      <c r="BY184" s="448"/>
      <c r="BZ184" s="448"/>
      <c r="CA184" s="448"/>
      <c r="CB184" s="448"/>
      <c r="CC184" s="448"/>
      <c r="CD184" s="448"/>
      <c r="CE184" s="448"/>
      <c r="CF184" s="448"/>
      <c r="CG184" s="448"/>
      <c r="CH184" s="448"/>
      <c r="CI184" s="448"/>
      <c r="CJ184" s="448"/>
      <c r="CK184" s="448"/>
      <c r="CL184" s="448"/>
      <c r="CM184" s="448"/>
      <c r="CN184" s="448"/>
      <c r="CO184" s="448"/>
      <c r="CP184" s="448"/>
      <c r="CQ184" s="448"/>
      <c r="CR184" s="448"/>
      <c r="CS184" s="448"/>
      <c r="CT184" s="448"/>
      <c r="CU184" s="448"/>
      <c r="CV184" s="448"/>
      <c r="CW184" s="448"/>
      <c r="CX184" s="448"/>
      <c r="CY184" s="448"/>
      <c r="CZ184" s="448"/>
      <c r="DA184" s="448"/>
      <c r="DB184" s="448"/>
      <c r="DC184" s="448"/>
      <c r="DD184" s="448"/>
      <c r="DE184" s="448"/>
      <c r="DF184" s="448"/>
      <c r="DG184" s="448"/>
      <c r="DH184" s="448"/>
      <c r="DI184" s="448"/>
      <c r="DJ184" s="448"/>
      <c r="DK184" s="448"/>
      <c r="DL184" s="448"/>
      <c r="DM184" s="448"/>
      <c r="DN184" s="448"/>
      <c r="DO184" s="448"/>
      <c r="DP184" s="448"/>
      <c r="DQ184" s="448"/>
      <c r="DR184" s="448"/>
    </row>
    <row r="185" spans="1:122" x14ac:dyDescent="0.45">
      <c r="A185" s="448"/>
      <c r="B185" s="448"/>
      <c r="C185" s="448"/>
      <c r="D185" s="448"/>
      <c r="E185" s="448"/>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c r="AK185" s="448"/>
      <c r="AL185" s="448"/>
      <c r="AM185" s="448"/>
      <c r="AN185" s="448"/>
      <c r="AO185" s="448"/>
      <c r="AP185" s="448"/>
      <c r="AQ185" s="448"/>
      <c r="AR185" s="448"/>
      <c r="AS185" s="448"/>
      <c r="AT185" s="448"/>
      <c r="AU185" s="448"/>
      <c r="AV185" s="448"/>
      <c r="AW185" s="448"/>
      <c r="AX185" s="448"/>
      <c r="AY185" s="448"/>
      <c r="AZ185" s="448"/>
      <c r="BA185" s="448"/>
      <c r="BB185" s="448"/>
      <c r="BC185" s="448"/>
      <c r="BD185" s="448"/>
      <c r="BE185" s="448"/>
      <c r="BF185" s="448"/>
      <c r="BG185" s="448"/>
      <c r="BH185" s="448"/>
      <c r="BI185" s="448"/>
      <c r="BJ185" s="448"/>
      <c r="BK185" s="448"/>
      <c r="BL185" s="448"/>
      <c r="BM185" s="448"/>
      <c r="BN185" s="448"/>
      <c r="BO185" s="448"/>
      <c r="BP185" s="448"/>
      <c r="BQ185" s="448"/>
      <c r="BR185" s="448"/>
      <c r="BS185" s="448"/>
      <c r="BT185" s="448"/>
      <c r="BU185" s="448"/>
      <c r="BV185" s="448"/>
      <c r="BW185" s="448"/>
      <c r="BX185" s="448"/>
      <c r="BY185" s="448"/>
      <c r="BZ185" s="448"/>
      <c r="CA185" s="448"/>
      <c r="CB185" s="448"/>
      <c r="CC185" s="448"/>
      <c r="CD185" s="448"/>
      <c r="CE185" s="448"/>
      <c r="CF185" s="448"/>
      <c r="CG185" s="448"/>
      <c r="CH185" s="448"/>
      <c r="CI185" s="448"/>
      <c r="CJ185" s="448"/>
      <c r="CK185" s="448"/>
      <c r="CL185" s="448"/>
      <c r="CM185" s="448"/>
      <c r="CN185" s="448"/>
      <c r="CO185" s="448"/>
      <c r="CP185" s="448"/>
      <c r="CQ185" s="448"/>
      <c r="CR185" s="448"/>
      <c r="CS185" s="448"/>
      <c r="CT185" s="448"/>
      <c r="CU185" s="448"/>
      <c r="CV185" s="448"/>
      <c r="CW185" s="448"/>
      <c r="CX185" s="448"/>
      <c r="CY185" s="448"/>
      <c r="CZ185" s="448"/>
      <c r="DA185" s="448"/>
      <c r="DB185" s="448"/>
      <c r="DC185" s="448"/>
      <c r="DD185" s="448"/>
      <c r="DE185" s="448"/>
      <c r="DF185" s="448"/>
      <c r="DG185" s="448"/>
      <c r="DH185" s="448"/>
      <c r="DI185" s="448"/>
      <c r="DJ185" s="448"/>
      <c r="DK185" s="448"/>
      <c r="DL185" s="448"/>
      <c r="DM185" s="448"/>
      <c r="DN185" s="448"/>
      <c r="DO185" s="448"/>
      <c r="DP185" s="448"/>
      <c r="DQ185" s="448"/>
      <c r="DR185" s="448"/>
    </row>
    <row r="186" spans="1:122" x14ac:dyDescent="0.45">
      <c r="A186" s="448"/>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448"/>
      <c r="AO186" s="448"/>
      <c r="AP186" s="448"/>
      <c r="AQ186" s="448"/>
      <c r="AR186" s="448"/>
      <c r="AS186" s="448"/>
      <c r="AT186" s="448"/>
      <c r="AU186" s="448"/>
      <c r="AV186" s="448"/>
      <c r="AW186" s="448"/>
      <c r="AX186" s="448"/>
      <c r="AY186" s="448"/>
      <c r="AZ186" s="448"/>
      <c r="BA186" s="448"/>
      <c r="BB186" s="448"/>
      <c r="BC186" s="448"/>
      <c r="BD186" s="448"/>
      <c r="BE186" s="448"/>
      <c r="BF186" s="448"/>
      <c r="BG186" s="448"/>
      <c r="BH186" s="448"/>
      <c r="BI186" s="448"/>
      <c r="BJ186" s="448"/>
      <c r="BK186" s="448"/>
      <c r="BL186" s="448"/>
      <c r="BM186" s="448"/>
      <c r="BN186" s="448"/>
      <c r="BO186" s="448"/>
      <c r="BP186" s="448"/>
      <c r="BQ186" s="448"/>
      <c r="BR186" s="448"/>
      <c r="BS186" s="448"/>
      <c r="BT186" s="448"/>
      <c r="BU186" s="448"/>
      <c r="BV186" s="448"/>
      <c r="BW186" s="448"/>
      <c r="BX186" s="448"/>
      <c r="BY186" s="448"/>
      <c r="BZ186" s="448"/>
      <c r="CA186" s="448"/>
      <c r="CB186" s="448"/>
      <c r="CC186" s="448"/>
      <c r="CD186" s="448"/>
      <c r="CE186" s="448"/>
      <c r="CF186" s="448"/>
      <c r="CG186" s="448"/>
      <c r="CH186" s="448"/>
      <c r="CI186" s="448"/>
      <c r="CJ186" s="448"/>
      <c r="CK186" s="448"/>
      <c r="CL186" s="448"/>
      <c r="CM186" s="448"/>
      <c r="CN186" s="448"/>
      <c r="CO186" s="448"/>
      <c r="CP186" s="448"/>
      <c r="CQ186" s="448"/>
      <c r="CR186" s="448"/>
      <c r="CS186" s="448"/>
      <c r="CT186" s="448"/>
      <c r="CU186" s="448"/>
      <c r="CV186" s="448"/>
      <c r="CW186" s="448"/>
      <c r="CX186" s="448"/>
      <c r="CY186" s="448"/>
      <c r="CZ186" s="448"/>
      <c r="DA186" s="448"/>
      <c r="DB186" s="448"/>
      <c r="DC186" s="448"/>
      <c r="DD186" s="448"/>
      <c r="DE186" s="448"/>
      <c r="DF186" s="448"/>
      <c r="DG186" s="448"/>
      <c r="DH186" s="448"/>
      <c r="DI186" s="448"/>
      <c r="DJ186" s="448"/>
      <c r="DK186" s="448"/>
      <c r="DL186" s="448"/>
      <c r="DM186" s="448"/>
      <c r="DN186" s="448"/>
      <c r="DO186" s="448"/>
      <c r="DP186" s="448"/>
      <c r="DQ186" s="448"/>
      <c r="DR186" s="448"/>
    </row>
    <row r="187" spans="1:122" x14ac:dyDescent="0.45">
      <c r="A187" s="448"/>
      <c r="B187" s="448"/>
      <c r="C187" s="448"/>
      <c r="D187" s="448"/>
      <c r="E187" s="448"/>
      <c r="F187" s="448"/>
      <c r="G187" s="448"/>
      <c r="H187" s="448"/>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c r="AN187" s="448"/>
      <c r="AO187" s="448"/>
      <c r="AP187" s="448"/>
      <c r="AQ187" s="448"/>
      <c r="AR187" s="448"/>
      <c r="AS187" s="448"/>
      <c r="AT187" s="448"/>
      <c r="AU187" s="448"/>
      <c r="AV187" s="448"/>
      <c r="AW187" s="448"/>
      <c r="AX187" s="448"/>
      <c r="AY187" s="448"/>
      <c r="AZ187" s="448"/>
      <c r="BA187" s="448"/>
      <c r="BB187" s="448"/>
      <c r="BC187" s="448"/>
      <c r="BD187" s="448"/>
      <c r="BE187" s="448"/>
      <c r="BF187" s="448"/>
      <c r="BG187" s="448"/>
      <c r="BH187" s="448"/>
      <c r="BI187" s="448"/>
      <c r="BJ187" s="448"/>
      <c r="BK187" s="448"/>
      <c r="BL187" s="448"/>
      <c r="BM187" s="448"/>
      <c r="BN187" s="448"/>
      <c r="BO187" s="448"/>
      <c r="BP187" s="448"/>
      <c r="BQ187" s="448"/>
      <c r="BR187" s="448"/>
      <c r="BS187" s="448"/>
      <c r="BT187" s="448"/>
      <c r="BU187" s="448"/>
      <c r="BV187" s="448"/>
      <c r="BW187" s="448"/>
      <c r="BX187" s="448"/>
      <c r="BY187" s="448"/>
      <c r="BZ187" s="448"/>
      <c r="CA187" s="448"/>
      <c r="CB187" s="448"/>
      <c r="CC187" s="448"/>
      <c r="CD187" s="448"/>
      <c r="CE187" s="448"/>
      <c r="CF187" s="448"/>
      <c r="CG187" s="448"/>
      <c r="CH187" s="448"/>
      <c r="CI187" s="448"/>
      <c r="CJ187" s="448"/>
      <c r="CK187" s="448"/>
      <c r="CL187" s="448"/>
      <c r="CM187" s="448"/>
      <c r="CN187" s="448"/>
      <c r="CO187" s="448"/>
      <c r="CP187" s="448"/>
      <c r="CQ187" s="448"/>
      <c r="CR187" s="448"/>
      <c r="CS187" s="448"/>
      <c r="CT187" s="448"/>
      <c r="CU187" s="448"/>
      <c r="CV187" s="448"/>
      <c r="CW187" s="448"/>
      <c r="CX187" s="448"/>
      <c r="CY187" s="448"/>
      <c r="CZ187" s="448"/>
      <c r="DA187" s="448"/>
      <c r="DB187" s="448"/>
      <c r="DC187" s="448"/>
      <c r="DD187" s="448"/>
      <c r="DE187" s="448"/>
      <c r="DF187" s="448"/>
      <c r="DG187" s="448"/>
      <c r="DH187" s="448"/>
      <c r="DI187" s="448"/>
      <c r="DJ187" s="448"/>
      <c r="DK187" s="448"/>
      <c r="DL187" s="448"/>
      <c r="DM187" s="448"/>
      <c r="DN187" s="448"/>
      <c r="DO187" s="448"/>
      <c r="DP187" s="448"/>
      <c r="DQ187" s="448"/>
      <c r="DR187" s="448"/>
    </row>
    <row r="188" spans="1:122" x14ac:dyDescent="0.45">
      <c r="A188" s="448"/>
      <c r="B188" s="448"/>
      <c r="C188" s="448"/>
      <c r="D188" s="448"/>
      <c r="E188" s="448"/>
      <c r="F188" s="448"/>
      <c r="G188" s="448"/>
      <c r="H188" s="448"/>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8"/>
      <c r="AF188" s="448"/>
      <c r="AG188" s="448"/>
      <c r="AH188" s="448"/>
      <c r="AI188" s="448"/>
      <c r="AJ188" s="448"/>
      <c r="AK188" s="448"/>
      <c r="AL188" s="448"/>
      <c r="AM188" s="448"/>
      <c r="AN188" s="448"/>
      <c r="AO188" s="448"/>
      <c r="AP188" s="448"/>
      <c r="AQ188" s="448"/>
      <c r="AR188" s="448"/>
      <c r="AS188" s="448"/>
      <c r="AT188" s="448"/>
      <c r="AU188" s="448"/>
      <c r="AV188" s="448"/>
      <c r="AW188" s="448"/>
      <c r="AX188" s="448"/>
      <c r="AY188" s="448"/>
      <c r="AZ188" s="448"/>
      <c r="BA188" s="448"/>
      <c r="BB188" s="448"/>
      <c r="BC188" s="448"/>
      <c r="BD188" s="448"/>
      <c r="BE188" s="448"/>
      <c r="BF188" s="448"/>
      <c r="BG188" s="448"/>
      <c r="BH188" s="448"/>
      <c r="BI188" s="448"/>
      <c r="BJ188" s="448"/>
      <c r="BK188" s="448"/>
      <c r="BL188" s="448"/>
      <c r="BM188" s="448"/>
      <c r="BN188" s="448"/>
      <c r="BO188" s="448"/>
      <c r="BP188" s="448"/>
      <c r="BQ188" s="448"/>
      <c r="BR188" s="448"/>
      <c r="BS188" s="448"/>
      <c r="BT188" s="448"/>
      <c r="BU188" s="448"/>
      <c r="BV188" s="448"/>
      <c r="BW188" s="448"/>
      <c r="BX188" s="448"/>
      <c r="BY188" s="448"/>
      <c r="BZ188" s="448"/>
      <c r="CA188" s="448"/>
      <c r="CB188" s="448"/>
      <c r="CC188" s="448"/>
      <c r="CD188" s="448"/>
      <c r="CE188" s="448"/>
      <c r="CF188" s="448"/>
      <c r="CG188" s="448"/>
      <c r="CH188" s="448"/>
      <c r="CI188" s="448"/>
      <c r="CJ188" s="448"/>
      <c r="CK188" s="448"/>
      <c r="CL188" s="448"/>
      <c r="CM188" s="448"/>
      <c r="CN188" s="448"/>
      <c r="CO188" s="448"/>
      <c r="CP188" s="448"/>
      <c r="CQ188" s="448"/>
      <c r="CR188" s="448"/>
      <c r="CS188" s="448"/>
      <c r="CT188" s="448"/>
      <c r="CU188" s="448"/>
      <c r="CV188" s="448"/>
      <c r="CW188" s="448"/>
      <c r="CX188" s="448"/>
      <c r="CY188" s="448"/>
      <c r="CZ188" s="448"/>
      <c r="DA188" s="448"/>
      <c r="DB188" s="448"/>
      <c r="DC188" s="448"/>
      <c r="DD188" s="448"/>
      <c r="DE188" s="448"/>
      <c r="DF188" s="448"/>
      <c r="DG188" s="448"/>
      <c r="DH188" s="448"/>
      <c r="DI188" s="448"/>
      <c r="DJ188" s="448"/>
      <c r="DK188" s="448"/>
      <c r="DL188" s="448"/>
      <c r="DM188" s="448"/>
      <c r="DN188" s="448"/>
      <c r="DO188" s="448"/>
      <c r="DP188" s="448"/>
      <c r="DQ188" s="448"/>
      <c r="DR188" s="448"/>
    </row>
    <row r="189" spans="1:122" x14ac:dyDescent="0.45">
      <c r="A189" s="448"/>
      <c r="B189" s="448"/>
      <c r="C189" s="448"/>
      <c r="D189" s="448"/>
      <c r="E189" s="448"/>
      <c r="F189" s="448"/>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8"/>
      <c r="AF189" s="448"/>
      <c r="AG189" s="448"/>
      <c r="AH189" s="448"/>
      <c r="AI189" s="448"/>
      <c r="AJ189" s="448"/>
      <c r="AK189" s="448"/>
      <c r="AL189" s="448"/>
      <c r="AM189" s="448"/>
      <c r="AN189" s="448"/>
      <c r="AO189" s="448"/>
      <c r="AP189" s="448"/>
      <c r="AQ189" s="448"/>
      <c r="AR189" s="448"/>
      <c r="AS189" s="448"/>
      <c r="AT189" s="448"/>
      <c r="AU189" s="448"/>
      <c r="AV189" s="448"/>
      <c r="AW189" s="448"/>
      <c r="AX189" s="448"/>
      <c r="AY189" s="448"/>
      <c r="AZ189" s="448"/>
      <c r="BA189" s="448"/>
      <c r="BB189" s="448"/>
      <c r="BC189" s="448"/>
      <c r="BD189" s="448"/>
      <c r="BE189" s="448"/>
      <c r="BF189" s="448"/>
      <c r="BG189" s="448"/>
      <c r="BH189" s="448"/>
      <c r="BI189" s="448"/>
      <c r="BJ189" s="448"/>
      <c r="BK189" s="448"/>
      <c r="BL189" s="448"/>
      <c r="BM189" s="448"/>
      <c r="BN189" s="448"/>
      <c r="BO189" s="448"/>
      <c r="BP189" s="448"/>
      <c r="BQ189" s="448"/>
      <c r="BR189" s="448"/>
      <c r="BS189" s="448"/>
      <c r="BT189" s="448"/>
      <c r="BU189" s="448"/>
      <c r="BV189" s="448"/>
      <c r="BW189" s="448"/>
      <c r="BX189" s="448"/>
      <c r="BY189" s="448"/>
      <c r="BZ189" s="448"/>
      <c r="CA189" s="448"/>
      <c r="CB189" s="448"/>
      <c r="CC189" s="448"/>
      <c r="CD189" s="448"/>
      <c r="CE189" s="448"/>
      <c r="CF189" s="448"/>
      <c r="CG189" s="448"/>
      <c r="CH189" s="448"/>
      <c r="CI189" s="448"/>
      <c r="CJ189" s="448"/>
      <c r="CK189" s="448"/>
      <c r="CL189" s="448"/>
      <c r="CM189" s="448"/>
      <c r="CN189" s="448"/>
      <c r="CO189" s="448"/>
      <c r="CP189" s="448"/>
      <c r="CQ189" s="448"/>
      <c r="CR189" s="448"/>
      <c r="CS189" s="448"/>
      <c r="CT189" s="448"/>
      <c r="CU189" s="448"/>
      <c r="CV189" s="448"/>
      <c r="CW189" s="448"/>
      <c r="CX189" s="448"/>
      <c r="CY189" s="448"/>
      <c r="CZ189" s="448"/>
      <c r="DA189" s="448"/>
      <c r="DB189" s="448"/>
      <c r="DC189" s="448"/>
      <c r="DD189" s="448"/>
      <c r="DE189" s="448"/>
      <c r="DF189" s="448"/>
      <c r="DG189" s="448"/>
      <c r="DH189" s="448"/>
      <c r="DI189" s="448"/>
      <c r="DJ189" s="448"/>
      <c r="DK189" s="448"/>
      <c r="DL189" s="448"/>
      <c r="DM189" s="448"/>
      <c r="DN189" s="448"/>
      <c r="DO189" s="448"/>
      <c r="DP189" s="448"/>
      <c r="DQ189" s="448"/>
      <c r="DR189" s="448"/>
    </row>
    <row r="190" spans="1:122" x14ac:dyDescent="0.45">
      <c r="A190" s="448"/>
      <c r="B190" s="448"/>
      <c r="C190" s="448"/>
      <c r="D190" s="448"/>
      <c r="E190" s="448"/>
      <c r="F190" s="448"/>
      <c r="G190" s="448"/>
      <c r="H190" s="448"/>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8"/>
      <c r="AF190" s="448"/>
      <c r="AG190" s="448"/>
      <c r="AH190" s="448"/>
      <c r="AI190" s="448"/>
      <c r="AJ190" s="448"/>
      <c r="AK190" s="448"/>
      <c r="AL190" s="448"/>
      <c r="AM190" s="448"/>
      <c r="AN190" s="448"/>
      <c r="AO190" s="448"/>
      <c r="AP190" s="448"/>
      <c r="AQ190" s="448"/>
      <c r="AR190" s="448"/>
      <c r="AS190" s="448"/>
      <c r="AT190" s="448"/>
      <c r="AU190" s="448"/>
      <c r="AV190" s="448"/>
      <c r="AW190" s="448"/>
      <c r="AX190" s="448"/>
      <c r="AY190" s="448"/>
      <c r="AZ190" s="448"/>
      <c r="BA190" s="448"/>
      <c r="BB190" s="448"/>
      <c r="BC190" s="448"/>
      <c r="BD190" s="448"/>
      <c r="BE190" s="448"/>
      <c r="BF190" s="448"/>
      <c r="BG190" s="448"/>
      <c r="BH190" s="448"/>
      <c r="BI190" s="448"/>
      <c r="BJ190" s="448"/>
      <c r="BK190" s="448"/>
      <c r="BL190" s="448"/>
      <c r="BM190" s="448"/>
      <c r="BN190" s="448"/>
      <c r="BO190" s="448"/>
      <c r="BP190" s="448"/>
      <c r="BQ190" s="448"/>
      <c r="BR190" s="448"/>
      <c r="BS190" s="448"/>
      <c r="BT190" s="448"/>
      <c r="BU190" s="448"/>
      <c r="BV190" s="448"/>
      <c r="BW190" s="448"/>
      <c r="BX190" s="448"/>
      <c r="BY190" s="448"/>
      <c r="BZ190" s="448"/>
      <c r="CA190" s="448"/>
      <c r="CB190" s="448"/>
      <c r="CC190" s="448"/>
      <c r="CD190" s="448"/>
      <c r="CE190" s="448"/>
      <c r="CF190" s="448"/>
      <c r="CG190" s="448"/>
      <c r="CH190" s="448"/>
      <c r="CI190" s="448"/>
      <c r="CJ190" s="448"/>
      <c r="CK190" s="448"/>
      <c r="CL190" s="448"/>
      <c r="CM190" s="448"/>
      <c r="CN190" s="448"/>
      <c r="CO190" s="448"/>
      <c r="CP190" s="448"/>
      <c r="CQ190" s="448"/>
      <c r="CR190" s="448"/>
      <c r="CS190" s="448"/>
      <c r="CT190" s="448"/>
      <c r="CU190" s="448"/>
      <c r="CV190" s="448"/>
      <c r="CW190" s="448"/>
      <c r="CX190" s="448"/>
      <c r="CY190" s="448"/>
      <c r="CZ190" s="448"/>
      <c r="DA190" s="448"/>
      <c r="DB190" s="448"/>
      <c r="DC190" s="448"/>
      <c r="DD190" s="448"/>
      <c r="DE190" s="448"/>
      <c r="DF190" s="448"/>
      <c r="DG190" s="448"/>
      <c r="DH190" s="448"/>
      <c r="DI190" s="448"/>
      <c r="DJ190" s="448"/>
      <c r="DK190" s="448"/>
      <c r="DL190" s="448"/>
      <c r="DM190" s="448"/>
      <c r="DN190" s="448"/>
      <c r="DO190" s="448"/>
      <c r="DP190" s="448"/>
      <c r="DQ190" s="448"/>
      <c r="DR190" s="448"/>
    </row>
    <row r="191" spans="1:122" x14ac:dyDescent="0.45">
      <c r="A191" s="448"/>
      <c r="B191" s="448"/>
      <c r="C191" s="448"/>
      <c r="D191" s="448"/>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448"/>
      <c r="AG191" s="448"/>
      <c r="AH191" s="448"/>
      <c r="AI191" s="448"/>
      <c r="AJ191" s="448"/>
      <c r="AK191" s="448"/>
      <c r="AL191" s="448"/>
      <c r="AM191" s="448"/>
      <c r="AN191" s="448"/>
      <c r="AO191" s="448"/>
      <c r="AP191" s="448"/>
      <c r="AQ191" s="448"/>
      <c r="AR191" s="448"/>
      <c r="AS191" s="448"/>
      <c r="AT191" s="448"/>
      <c r="AU191" s="448"/>
      <c r="AV191" s="448"/>
      <c r="AW191" s="448"/>
      <c r="AX191" s="448"/>
      <c r="AY191" s="448"/>
      <c r="AZ191" s="448"/>
      <c r="BA191" s="448"/>
      <c r="BB191" s="448"/>
      <c r="BC191" s="448"/>
      <c r="BD191" s="448"/>
      <c r="BE191" s="448"/>
      <c r="BF191" s="448"/>
      <c r="BG191" s="448"/>
      <c r="BH191" s="448"/>
      <c r="BI191" s="448"/>
      <c r="BJ191" s="448"/>
      <c r="BK191" s="448"/>
      <c r="BL191" s="448"/>
      <c r="BM191" s="448"/>
      <c r="BN191" s="448"/>
      <c r="BO191" s="448"/>
      <c r="BP191" s="448"/>
      <c r="BQ191" s="448"/>
      <c r="BR191" s="448"/>
      <c r="BS191" s="448"/>
      <c r="BT191" s="448"/>
      <c r="BU191" s="448"/>
      <c r="BV191" s="448"/>
      <c r="BW191" s="448"/>
      <c r="BX191" s="448"/>
      <c r="BY191" s="448"/>
      <c r="BZ191" s="448"/>
      <c r="CA191" s="448"/>
      <c r="CB191" s="448"/>
      <c r="CC191" s="448"/>
      <c r="CD191" s="448"/>
      <c r="CE191" s="448"/>
      <c r="CF191" s="448"/>
      <c r="CG191" s="448"/>
      <c r="CH191" s="448"/>
      <c r="CI191" s="448"/>
      <c r="CJ191" s="448"/>
      <c r="CK191" s="448"/>
      <c r="CL191" s="448"/>
      <c r="CM191" s="448"/>
      <c r="CN191" s="448"/>
      <c r="CO191" s="448"/>
      <c r="CP191" s="448"/>
      <c r="CQ191" s="448"/>
      <c r="CR191" s="448"/>
      <c r="CS191" s="448"/>
      <c r="CT191" s="448"/>
      <c r="CU191" s="448"/>
      <c r="CV191" s="448"/>
      <c r="CW191" s="448"/>
      <c r="CX191" s="448"/>
      <c r="CY191" s="448"/>
      <c r="CZ191" s="448"/>
      <c r="DA191" s="448"/>
      <c r="DB191" s="448"/>
      <c r="DC191" s="448"/>
      <c r="DD191" s="448"/>
      <c r="DE191" s="448"/>
      <c r="DF191" s="448"/>
      <c r="DG191" s="448"/>
      <c r="DH191" s="448"/>
      <c r="DI191" s="448"/>
      <c r="DJ191" s="448"/>
      <c r="DK191" s="448"/>
      <c r="DL191" s="448"/>
      <c r="DM191" s="448"/>
      <c r="DN191" s="448"/>
      <c r="DO191" s="448"/>
      <c r="DP191" s="448"/>
      <c r="DQ191" s="448"/>
      <c r="DR191" s="448"/>
    </row>
    <row r="192" spans="1:122" x14ac:dyDescent="0.45">
      <c r="A192" s="448"/>
      <c r="B192" s="448"/>
      <c r="C192" s="448"/>
      <c r="D192" s="448"/>
      <c r="E192" s="448"/>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8"/>
      <c r="AF192" s="448"/>
      <c r="AG192" s="448"/>
      <c r="AH192" s="448"/>
      <c r="AI192" s="448"/>
      <c r="AJ192" s="448"/>
      <c r="AK192" s="448"/>
      <c r="AL192" s="448"/>
      <c r="AM192" s="448"/>
      <c r="AN192" s="448"/>
      <c r="AO192" s="448"/>
      <c r="AP192" s="448"/>
      <c r="AQ192" s="448"/>
      <c r="AR192" s="448"/>
      <c r="AS192" s="448"/>
      <c r="AT192" s="448"/>
      <c r="AU192" s="448"/>
      <c r="AV192" s="448"/>
      <c r="AW192" s="448"/>
      <c r="AX192" s="448"/>
      <c r="AY192" s="448"/>
      <c r="AZ192" s="448"/>
      <c r="BA192" s="448"/>
      <c r="BB192" s="448"/>
      <c r="BC192" s="448"/>
      <c r="BD192" s="448"/>
      <c r="BE192" s="448"/>
      <c r="BF192" s="448"/>
      <c r="BG192" s="448"/>
      <c r="BH192" s="448"/>
      <c r="BI192" s="448"/>
      <c r="BJ192" s="448"/>
      <c r="BK192" s="448"/>
      <c r="BL192" s="448"/>
      <c r="BM192" s="448"/>
      <c r="BN192" s="448"/>
      <c r="BO192" s="448"/>
      <c r="BP192" s="448"/>
      <c r="BQ192" s="448"/>
      <c r="BR192" s="448"/>
      <c r="BS192" s="448"/>
      <c r="BT192" s="448"/>
      <c r="BU192" s="448"/>
      <c r="BV192" s="448"/>
      <c r="BW192" s="448"/>
      <c r="BX192" s="448"/>
      <c r="BY192" s="448"/>
      <c r="BZ192" s="448"/>
      <c r="CA192" s="448"/>
      <c r="CB192" s="448"/>
      <c r="CC192" s="448"/>
      <c r="CD192" s="448"/>
      <c r="CE192" s="448"/>
      <c r="CF192" s="448"/>
      <c r="CG192" s="448"/>
      <c r="CH192" s="448"/>
      <c r="CI192" s="448"/>
      <c r="CJ192" s="448"/>
      <c r="CK192" s="448"/>
      <c r="CL192" s="448"/>
      <c r="CM192" s="448"/>
      <c r="CN192" s="448"/>
      <c r="CO192" s="448"/>
      <c r="CP192" s="448"/>
      <c r="CQ192" s="448"/>
      <c r="CR192" s="448"/>
      <c r="CS192" s="448"/>
      <c r="CT192" s="448"/>
      <c r="CU192" s="448"/>
      <c r="CV192" s="448"/>
      <c r="CW192" s="448"/>
      <c r="CX192" s="448"/>
      <c r="CY192" s="448"/>
      <c r="CZ192" s="448"/>
      <c r="DA192" s="448"/>
      <c r="DB192" s="448"/>
      <c r="DC192" s="448"/>
      <c r="DD192" s="448"/>
      <c r="DE192" s="448"/>
      <c r="DF192" s="448"/>
      <c r="DG192" s="448"/>
      <c r="DH192" s="448"/>
      <c r="DI192" s="448"/>
      <c r="DJ192" s="448"/>
      <c r="DK192" s="448"/>
      <c r="DL192" s="448"/>
      <c r="DM192" s="448"/>
      <c r="DN192" s="448"/>
      <c r="DO192" s="448"/>
      <c r="DP192" s="448"/>
      <c r="DQ192" s="448"/>
      <c r="DR192" s="448"/>
    </row>
    <row r="193" spans="1:122" x14ac:dyDescent="0.45">
      <c r="A193" s="448"/>
      <c r="B193" s="448"/>
      <c r="C193" s="448"/>
      <c r="D193" s="448"/>
      <c r="E193" s="448"/>
      <c r="F193" s="448"/>
      <c r="G193" s="448"/>
      <c r="H193" s="448"/>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c r="AK193" s="448"/>
      <c r="AL193" s="448"/>
      <c r="AM193" s="448"/>
      <c r="AN193" s="448"/>
      <c r="AO193" s="448"/>
      <c r="AP193" s="448"/>
      <c r="AQ193" s="448"/>
      <c r="AR193" s="448"/>
      <c r="AS193" s="448"/>
      <c r="AT193" s="448"/>
      <c r="AU193" s="448"/>
      <c r="AV193" s="448"/>
      <c r="AW193" s="448"/>
      <c r="AX193" s="448"/>
      <c r="AY193" s="448"/>
      <c r="AZ193" s="448"/>
      <c r="BA193" s="448"/>
      <c r="BB193" s="448"/>
      <c r="BC193" s="448"/>
      <c r="BD193" s="448"/>
      <c r="BE193" s="448"/>
      <c r="BF193" s="448"/>
      <c r="BG193" s="448"/>
      <c r="BH193" s="448"/>
      <c r="BI193" s="448"/>
      <c r="BJ193" s="448"/>
      <c r="BK193" s="448"/>
      <c r="BL193" s="448"/>
      <c r="BM193" s="448"/>
      <c r="BN193" s="448"/>
      <c r="BO193" s="448"/>
      <c r="BP193" s="448"/>
      <c r="BQ193" s="448"/>
      <c r="BR193" s="448"/>
      <c r="BS193" s="448"/>
      <c r="BT193" s="448"/>
      <c r="BU193" s="448"/>
      <c r="BV193" s="448"/>
      <c r="BW193" s="448"/>
      <c r="BX193" s="448"/>
      <c r="BY193" s="448"/>
      <c r="BZ193" s="448"/>
      <c r="CA193" s="448"/>
      <c r="CB193" s="448"/>
      <c r="CC193" s="448"/>
      <c r="CD193" s="448"/>
      <c r="CE193" s="448"/>
      <c r="CF193" s="448"/>
      <c r="CG193" s="448"/>
      <c r="CH193" s="448"/>
      <c r="CI193" s="448"/>
      <c r="CJ193" s="448"/>
      <c r="CK193" s="448"/>
      <c r="CL193" s="448"/>
      <c r="CM193" s="448"/>
      <c r="CN193" s="448"/>
      <c r="CO193" s="448"/>
      <c r="CP193" s="448"/>
      <c r="CQ193" s="448"/>
      <c r="CR193" s="448"/>
      <c r="CS193" s="448"/>
      <c r="CT193" s="448"/>
      <c r="CU193" s="448"/>
      <c r="CV193" s="448"/>
      <c r="CW193" s="448"/>
      <c r="CX193" s="448"/>
      <c r="CY193" s="448"/>
      <c r="CZ193" s="448"/>
      <c r="DA193" s="448"/>
      <c r="DB193" s="448"/>
      <c r="DC193" s="448"/>
      <c r="DD193" s="448"/>
      <c r="DE193" s="448"/>
      <c r="DF193" s="448"/>
      <c r="DG193" s="448"/>
      <c r="DH193" s="448"/>
      <c r="DI193" s="448"/>
      <c r="DJ193" s="448"/>
      <c r="DK193" s="448"/>
      <c r="DL193" s="448"/>
      <c r="DM193" s="448"/>
      <c r="DN193" s="448"/>
      <c r="DO193" s="448"/>
      <c r="DP193" s="448"/>
      <c r="DQ193" s="448"/>
      <c r="DR193" s="448"/>
    </row>
    <row r="194" spans="1:122" x14ac:dyDescent="0.45">
      <c r="A194" s="448"/>
      <c r="B194" s="448"/>
      <c r="C194" s="448"/>
      <c r="D194" s="448"/>
      <c r="E194" s="448"/>
      <c r="F194" s="448"/>
      <c r="G194" s="448"/>
      <c r="H194" s="448"/>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c r="AK194" s="448"/>
      <c r="AL194" s="448"/>
      <c r="AM194" s="448"/>
      <c r="AN194" s="448"/>
      <c r="AO194" s="448"/>
      <c r="AP194" s="448"/>
      <c r="AQ194" s="448"/>
      <c r="AR194" s="448"/>
      <c r="AS194" s="448"/>
      <c r="AT194" s="448"/>
      <c r="AU194" s="448"/>
      <c r="AV194" s="448"/>
      <c r="AW194" s="448"/>
      <c r="AX194" s="448"/>
      <c r="AY194" s="448"/>
      <c r="AZ194" s="448"/>
      <c r="BA194" s="448"/>
      <c r="BB194" s="448"/>
      <c r="BC194" s="448"/>
      <c r="BD194" s="448"/>
      <c r="BE194" s="448"/>
      <c r="BF194" s="448"/>
      <c r="BG194" s="448"/>
      <c r="BH194" s="448"/>
      <c r="BI194" s="448"/>
      <c r="BJ194" s="448"/>
      <c r="BK194" s="448"/>
      <c r="BL194" s="448"/>
      <c r="BM194" s="448"/>
      <c r="BN194" s="448"/>
      <c r="BO194" s="448"/>
      <c r="BP194" s="448"/>
      <c r="BQ194" s="448"/>
      <c r="BR194" s="448"/>
      <c r="BS194" s="448"/>
      <c r="BT194" s="448"/>
      <c r="BU194" s="448"/>
      <c r="BV194" s="448"/>
      <c r="BW194" s="448"/>
      <c r="BX194" s="448"/>
      <c r="BY194" s="448"/>
      <c r="BZ194" s="448"/>
      <c r="CA194" s="448"/>
      <c r="CB194" s="448"/>
      <c r="CC194" s="448"/>
      <c r="CD194" s="448"/>
      <c r="CE194" s="448"/>
      <c r="CF194" s="448"/>
      <c r="CG194" s="448"/>
      <c r="CH194" s="448"/>
      <c r="CI194" s="448"/>
      <c r="CJ194" s="448"/>
      <c r="CK194" s="448"/>
      <c r="CL194" s="448"/>
      <c r="CM194" s="448"/>
      <c r="CN194" s="448"/>
      <c r="CO194" s="448"/>
      <c r="CP194" s="448"/>
      <c r="CQ194" s="448"/>
      <c r="CR194" s="448"/>
      <c r="CS194" s="448"/>
      <c r="CT194" s="448"/>
      <c r="CU194" s="448"/>
      <c r="CV194" s="448"/>
      <c r="CW194" s="448"/>
      <c r="CX194" s="448"/>
      <c r="CY194" s="448"/>
      <c r="CZ194" s="448"/>
      <c r="DA194" s="448"/>
      <c r="DB194" s="448"/>
      <c r="DC194" s="448"/>
      <c r="DD194" s="448"/>
      <c r="DE194" s="448"/>
      <c r="DF194" s="448"/>
      <c r="DG194" s="448"/>
      <c r="DH194" s="448"/>
      <c r="DI194" s="448"/>
      <c r="DJ194" s="448"/>
      <c r="DK194" s="448"/>
      <c r="DL194" s="448"/>
      <c r="DM194" s="448"/>
      <c r="DN194" s="448"/>
      <c r="DO194" s="448"/>
      <c r="DP194" s="448"/>
      <c r="DQ194" s="448"/>
      <c r="DR194" s="448"/>
    </row>
    <row r="195" spans="1:122" x14ac:dyDescent="0.45">
      <c r="A195" s="448"/>
      <c r="B195" s="448"/>
      <c r="C195" s="448"/>
      <c r="D195" s="448"/>
      <c r="E195" s="448"/>
      <c r="F195" s="448"/>
      <c r="G195" s="448"/>
      <c r="H195" s="448"/>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c r="AN195" s="448"/>
      <c r="AO195" s="448"/>
      <c r="AP195" s="448"/>
      <c r="AQ195" s="448"/>
      <c r="AR195" s="448"/>
      <c r="AS195" s="448"/>
      <c r="AT195" s="448"/>
      <c r="AU195" s="448"/>
      <c r="AV195" s="448"/>
      <c r="AW195" s="448"/>
      <c r="AX195" s="448"/>
      <c r="AY195" s="448"/>
      <c r="AZ195" s="448"/>
      <c r="BA195" s="448"/>
      <c r="BB195" s="448"/>
      <c r="BC195" s="448"/>
      <c r="BD195" s="448"/>
      <c r="BE195" s="448"/>
      <c r="BF195" s="448"/>
      <c r="BG195" s="448"/>
      <c r="BH195" s="448"/>
      <c r="BI195" s="448"/>
      <c r="BJ195" s="448"/>
      <c r="BK195" s="448"/>
      <c r="BL195" s="448"/>
      <c r="BM195" s="448"/>
      <c r="BN195" s="448"/>
      <c r="BO195" s="448"/>
      <c r="BP195" s="448"/>
      <c r="BQ195" s="448"/>
      <c r="BR195" s="448"/>
      <c r="BS195" s="448"/>
      <c r="BT195" s="448"/>
      <c r="BU195" s="448"/>
      <c r="BV195" s="448"/>
      <c r="BW195" s="448"/>
      <c r="BX195" s="448"/>
      <c r="BY195" s="448"/>
      <c r="BZ195" s="448"/>
      <c r="CA195" s="448"/>
      <c r="CB195" s="448"/>
      <c r="CC195" s="448"/>
      <c r="CD195" s="448"/>
      <c r="CE195" s="448"/>
      <c r="CF195" s="448"/>
      <c r="CG195" s="448"/>
      <c r="CH195" s="448"/>
      <c r="CI195" s="448"/>
      <c r="CJ195" s="448"/>
      <c r="CK195" s="448"/>
      <c r="CL195" s="448"/>
      <c r="CM195" s="448"/>
      <c r="CN195" s="448"/>
      <c r="CO195" s="448"/>
      <c r="CP195" s="448"/>
      <c r="CQ195" s="448"/>
      <c r="CR195" s="448"/>
      <c r="CS195" s="448"/>
      <c r="CT195" s="448"/>
      <c r="CU195" s="448"/>
      <c r="CV195" s="448"/>
      <c r="CW195" s="448"/>
      <c r="CX195" s="448"/>
      <c r="CY195" s="448"/>
      <c r="CZ195" s="448"/>
      <c r="DA195" s="448"/>
      <c r="DB195" s="448"/>
      <c r="DC195" s="448"/>
      <c r="DD195" s="448"/>
      <c r="DE195" s="448"/>
      <c r="DF195" s="448"/>
      <c r="DG195" s="448"/>
      <c r="DH195" s="448"/>
      <c r="DI195" s="448"/>
      <c r="DJ195" s="448"/>
      <c r="DK195" s="448"/>
      <c r="DL195" s="448"/>
      <c r="DM195" s="448"/>
      <c r="DN195" s="448"/>
      <c r="DO195" s="448"/>
      <c r="DP195" s="448"/>
      <c r="DQ195" s="448"/>
      <c r="DR195" s="448"/>
    </row>
    <row r="196" spans="1:122" x14ac:dyDescent="0.45">
      <c r="A196" s="448"/>
      <c r="B196" s="448"/>
      <c r="C196" s="448"/>
      <c r="D196" s="448"/>
      <c r="E196" s="448"/>
      <c r="F196" s="448"/>
      <c r="G196" s="448"/>
      <c r="H196" s="448"/>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c r="AK196" s="448"/>
      <c r="AL196" s="448"/>
      <c r="AM196" s="448"/>
      <c r="AN196" s="448"/>
      <c r="AO196" s="448"/>
      <c r="AP196" s="448"/>
      <c r="AQ196" s="448"/>
      <c r="AR196" s="448"/>
      <c r="AS196" s="448"/>
      <c r="AT196" s="448"/>
      <c r="AU196" s="448"/>
      <c r="AV196" s="448"/>
      <c r="AW196" s="448"/>
      <c r="AX196" s="448"/>
      <c r="AY196" s="448"/>
      <c r="AZ196" s="448"/>
      <c r="BA196" s="448"/>
      <c r="BB196" s="448"/>
      <c r="BC196" s="448"/>
      <c r="BD196" s="448"/>
      <c r="BE196" s="448"/>
      <c r="BF196" s="448"/>
      <c r="BG196" s="448"/>
      <c r="BH196" s="448"/>
      <c r="BI196" s="448"/>
      <c r="BJ196" s="448"/>
      <c r="BK196" s="448"/>
      <c r="BL196" s="448"/>
      <c r="BM196" s="448"/>
      <c r="BN196" s="448"/>
      <c r="BO196" s="448"/>
      <c r="BP196" s="448"/>
      <c r="BQ196" s="448"/>
      <c r="BR196" s="448"/>
      <c r="BS196" s="448"/>
      <c r="BT196" s="448"/>
      <c r="BU196" s="448"/>
      <c r="BV196" s="448"/>
      <c r="BW196" s="448"/>
      <c r="BX196" s="448"/>
      <c r="BY196" s="448"/>
      <c r="BZ196" s="448"/>
      <c r="CA196" s="448"/>
      <c r="CB196" s="448"/>
      <c r="CC196" s="448"/>
      <c r="CD196" s="448"/>
      <c r="CE196" s="448"/>
      <c r="CF196" s="448"/>
      <c r="CG196" s="448"/>
      <c r="CH196" s="448"/>
      <c r="CI196" s="448"/>
      <c r="CJ196" s="448"/>
      <c r="CK196" s="448"/>
      <c r="CL196" s="448"/>
      <c r="CM196" s="448"/>
      <c r="CN196" s="448"/>
      <c r="CO196" s="448"/>
      <c r="CP196" s="448"/>
      <c r="CQ196" s="448"/>
      <c r="CR196" s="448"/>
      <c r="CS196" s="448"/>
      <c r="CT196" s="448"/>
      <c r="CU196" s="448"/>
      <c r="CV196" s="448"/>
      <c r="CW196" s="448"/>
      <c r="CX196" s="448"/>
      <c r="CY196" s="448"/>
      <c r="CZ196" s="448"/>
      <c r="DA196" s="448"/>
      <c r="DB196" s="448"/>
      <c r="DC196" s="448"/>
      <c r="DD196" s="448"/>
      <c r="DE196" s="448"/>
      <c r="DF196" s="448"/>
      <c r="DG196" s="448"/>
      <c r="DH196" s="448"/>
      <c r="DI196" s="448"/>
      <c r="DJ196" s="448"/>
      <c r="DK196" s="448"/>
      <c r="DL196" s="448"/>
      <c r="DM196" s="448"/>
      <c r="DN196" s="448"/>
      <c r="DO196" s="448"/>
      <c r="DP196" s="448"/>
      <c r="DQ196" s="448"/>
      <c r="DR196" s="448"/>
    </row>
    <row r="197" spans="1:122" x14ac:dyDescent="0.45">
      <c r="A197" s="448"/>
      <c r="B197" s="448"/>
      <c r="C197" s="448"/>
      <c r="D197" s="448"/>
      <c r="E197" s="448"/>
      <c r="F197" s="448"/>
      <c r="G197" s="448"/>
      <c r="H197" s="448"/>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c r="AK197" s="448"/>
      <c r="AL197" s="448"/>
      <c r="AM197" s="448"/>
      <c r="AN197" s="448"/>
      <c r="AO197" s="448"/>
      <c r="AP197" s="448"/>
      <c r="AQ197" s="448"/>
      <c r="AR197" s="448"/>
      <c r="AS197" s="448"/>
      <c r="AT197" s="448"/>
      <c r="AU197" s="448"/>
      <c r="AV197" s="448"/>
      <c r="AW197" s="448"/>
      <c r="AX197" s="448"/>
      <c r="AY197" s="448"/>
      <c r="AZ197" s="448"/>
      <c r="BA197" s="448"/>
      <c r="BB197" s="448"/>
      <c r="BC197" s="448"/>
      <c r="BD197" s="448"/>
      <c r="BE197" s="448"/>
      <c r="BF197" s="448"/>
      <c r="BG197" s="448"/>
      <c r="BH197" s="448"/>
      <c r="BI197" s="448"/>
      <c r="BJ197" s="448"/>
      <c r="BK197" s="448"/>
      <c r="BL197" s="448"/>
      <c r="BM197" s="448"/>
      <c r="BN197" s="448"/>
      <c r="BO197" s="448"/>
      <c r="BP197" s="448"/>
      <c r="BQ197" s="448"/>
      <c r="BR197" s="448"/>
      <c r="BS197" s="448"/>
      <c r="BT197" s="448"/>
      <c r="BU197" s="448"/>
      <c r="BV197" s="448"/>
      <c r="BW197" s="448"/>
      <c r="BX197" s="448"/>
      <c r="BY197" s="448"/>
      <c r="BZ197" s="448"/>
      <c r="CA197" s="448"/>
      <c r="CB197" s="448"/>
      <c r="CC197" s="448"/>
      <c r="CD197" s="448"/>
      <c r="CE197" s="448"/>
      <c r="CF197" s="448"/>
      <c r="CG197" s="448"/>
      <c r="CH197" s="448"/>
      <c r="CI197" s="448"/>
      <c r="CJ197" s="448"/>
      <c r="CK197" s="448"/>
      <c r="CL197" s="448"/>
      <c r="CM197" s="448"/>
      <c r="CN197" s="448"/>
      <c r="CO197" s="448"/>
      <c r="CP197" s="448"/>
      <c r="CQ197" s="448"/>
      <c r="CR197" s="448"/>
      <c r="CS197" s="448"/>
      <c r="CT197" s="448"/>
      <c r="CU197" s="448"/>
      <c r="CV197" s="448"/>
      <c r="CW197" s="448"/>
      <c r="CX197" s="448"/>
      <c r="CY197" s="448"/>
      <c r="CZ197" s="448"/>
      <c r="DA197" s="448"/>
      <c r="DB197" s="448"/>
      <c r="DC197" s="448"/>
      <c r="DD197" s="448"/>
      <c r="DE197" s="448"/>
      <c r="DF197" s="448"/>
      <c r="DG197" s="448"/>
      <c r="DH197" s="448"/>
      <c r="DI197" s="448"/>
      <c r="DJ197" s="448"/>
      <c r="DK197" s="448"/>
      <c r="DL197" s="448"/>
      <c r="DM197" s="448"/>
      <c r="DN197" s="448"/>
      <c r="DO197" s="448"/>
      <c r="DP197" s="448"/>
      <c r="DQ197" s="448"/>
      <c r="DR197" s="448"/>
    </row>
    <row r="198" spans="1:122" x14ac:dyDescent="0.45">
      <c r="A198" s="448"/>
      <c r="B198" s="448"/>
      <c r="C198" s="448"/>
      <c r="D198" s="448"/>
      <c r="E198" s="448"/>
      <c r="F198" s="448"/>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c r="AK198" s="448"/>
      <c r="AL198" s="448"/>
      <c r="AM198" s="448"/>
      <c r="AN198" s="448"/>
      <c r="AO198" s="448"/>
      <c r="AP198" s="448"/>
      <c r="AQ198" s="448"/>
      <c r="AR198" s="448"/>
      <c r="AS198" s="448"/>
      <c r="AT198" s="448"/>
      <c r="AU198" s="448"/>
      <c r="AV198" s="448"/>
      <c r="AW198" s="448"/>
      <c r="AX198" s="448"/>
      <c r="AY198" s="448"/>
      <c r="AZ198" s="448"/>
      <c r="BA198" s="448"/>
      <c r="BB198" s="448"/>
      <c r="BC198" s="448"/>
      <c r="BD198" s="448"/>
      <c r="BE198" s="448"/>
      <c r="BF198" s="448"/>
      <c r="BG198" s="448"/>
      <c r="BH198" s="448"/>
      <c r="BI198" s="448"/>
      <c r="BJ198" s="448"/>
      <c r="BK198" s="448"/>
      <c r="BL198" s="448"/>
      <c r="BM198" s="448"/>
      <c r="BN198" s="448"/>
      <c r="BO198" s="448"/>
      <c r="BP198" s="448"/>
      <c r="BQ198" s="448"/>
      <c r="BR198" s="448"/>
      <c r="BS198" s="448"/>
      <c r="BT198" s="448"/>
      <c r="BU198" s="448"/>
      <c r="BV198" s="448"/>
      <c r="BW198" s="448"/>
      <c r="BX198" s="448"/>
      <c r="BY198" s="448"/>
      <c r="BZ198" s="448"/>
      <c r="CA198" s="448"/>
      <c r="CB198" s="448"/>
      <c r="CC198" s="448"/>
      <c r="CD198" s="448"/>
      <c r="CE198" s="448"/>
      <c r="CF198" s="448"/>
      <c r="CG198" s="448"/>
      <c r="CH198" s="448"/>
      <c r="CI198" s="448"/>
      <c r="CJ198" s="448"/>
      <c r="CK198" s="448"/>
      <c r="CL198" s="448"/>
      <c r="CM198" s="448"/>
      <c r="CN198" s="448"/>
      <c r="CO198" s="448"/>
      <c r="CP198" s="448"/>
      <c r="CQ198" s="448"/>
      <c r="CR198" s="448"/>
      <c r="CS198" s="448"/>
      <c r="CT198" s="448"/>
      <c r="CU198" s="448"/>
      <c r="CV198" s="448"/>
      <c r="CW198" s="448"/>
      <c r="CX198" s="448"/>
      <c r="CY198" s="448"/>
      <c r="CZ198" s="448"/>
      <c r="DA198" s="448"/>
      <c r="DB198" s="448"/>
      <c r="DC198" s="448"/>
      <c r="DD198" s="448"/>
      <c r="DE198" s="448"/>
      <c r="DF198" s="448"/>
      <c r="DG198" s="448"/>
      <c r="DH198" s="448"/>
      <c r="DI198" s="448"/>
      <c r="DJ198" s="448"/>
      <c r="DK198" s="448"/>
      <c r="DL198" s="448"/>
      <c r="DM198" s="448"/>
      <c r="DN198" s="448"/>
      <c r="DO198" s="448"/>
      <c r="DP198" s="448"/>
      <c r="DQ198" s="448"/>
      <c r="DR198" s="448"/>
    </row>
    <row r="199" spans="1:122" x14ac:dyDescent="0.45">
      <c r="A199" s="448"/>
      <c r="B199" s="448"/>
      <c r="C199" s="448"/>
      <c r="D199" s="448"/>
      <c r="E199" s="448"/>
      <c r="F199" s="448"/>
      <c r="G199" s="448"/>
      <c r="H199" s="448"/>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8"/>
      <c r="AF199" s="448"/>
      <c r="AG199" s="448"/>
      <c r="AH199" s="448"/>
      <c r="AI199" s="448"/>
      <c r="AJ199" s="448"/>
      <c r="AK199" s="448"/>
      <c r="AL199" s="448"/>
      <c r="AM199" s="448"/>
      <c r="AN199" s="448"/>
      <c r="AO199" s="448"/>
      <c r="AP199" s="448"/>
      <c r="AQ199" s="448"/>
      <c r="AR199" s="448"/>
      <c r="AS199" s="448"/>
      <c r="AT199" s="448"/>
      <c r="AU199" s="448"/>
      <c r="AV199" s="448"/>
      <c r="AW199" s="448"/>
      <c r="AX199" s="448"/>
      <c r="AY199" s="448"/>
      <c r="AZ199" s="448"/>
      <c r="BA199" s="448"/>
      <c r="BB199" s="448"/>
      <c r="BC199" s="448"/>
      <c r="BD199" s="448"/>
      <c r="BE199" s="448"/>
      <c r="BF199" s="448"/>
      <c r="BG199" s="448"/>
      <c r="BH199" s="448"/>
      <c r="BI199" s="448"/>
      <c r="BJ199" s="448"/>
      <c r="BK199" s="448"/>
      <c r="BL199" s="448"/>
      <c r="BM199" s="448"/>
      <c r="BN199" s="448"/>
      <c r="BO199" s="448"/>
      <c r="BP199" s="448"/>
      <c r="BQ199" s="448"/>
      <c r="BR199" s="448"/>
      <c r="BS199" s="448"/>
      <c r="BT199" s="448"/>
      <c r="BU199" s="448"/>
      <c r="BV199" s="448"/>
      <c r="BW199" s="448"/>
      <c r="BX199" s="448"/>
      <c r="BY199" s="448"/>
      <c r="BZ199" s="448"/>
      <c r="CA199" s="448"/>
      <c r="CB199" s="448"/>
      <c r="CC199" s="448"/>
      <c r="CD199" s="448"/>
      <c r="CE199" s="448"/>
      <c r="CF199" s="448"/>
      <c r="CG199" s="448"/>
      <c r="CH199" s="448"/>
      <c r="CI199" s="448"/>
      <c r="CJ199" s="448"/>
      <c r="CK199" s="448"/>
      <c r="CL199" s="448"/>
      <c r="CM199" s="448"/>
      <c r="CN199" s="448"/>
      <c r="CO199" s="448"/>
      <c r="CP199" s="448"/>
      <c r="CQ199" s="448"/>
      <c r="CR199" s="448"/>
      <c r="CS199" s="448"/>
      <c r="CT199" s="448"/>
      <c r="CU199" s="448"/>
      <c r="CV199" s="448"/>
      <c r="CW199" s="448"/>
      <c r="CX199" s="448"/>
      <c r="CY199" s="448"/>
      <c r="CZ199" s="448"/>
      <c r="DA199" s="448"/>
      <c r="DB199" s="448"/>
      <c r="DC199" s="448"/>
      <c r="DD199" s="448"/>
      <c r="DE199" s="448"/>
      <c r="DF199" s="448"/>
      <c r="DG199" s="448"/>
      <c r="DH199" s="448"/>
      <c r="DI199" s="448"/>
      <c r="DJ199" s="448"/>
      <c r="DK199" s="448"/>
      <c r="DL199" s="448"/>
      <c r="DM199" s="448"/>
      <c r="DN199" s="448"/>
      <c r="DO199" s="448"/>
      <c r="DP199" s="448"/>
      <c r="DQ199" s="448"/>
      <c r="DR199" s="448"/>
    </row>
    <row r="200" spans="1:122" x14ac:dyDescent="0.45">
      <c r="A200" s="448"/>
      <c r="B200" s="448"/>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8"/>
      <c r="BH200" s="448"/>
      <c r="BI200" s="448"/>
      <c r="BJ200" s="448"/>
      <c r="BK200" s="448"/>
      <c r="BL200" s="448"/>
      <c r="BM200" s="448"/>
      <c r="BN200" s="448"/>
      <c r="BO200" s="448"/>
      <c r="BP200" s="448"/>
      <c r="BQ200" s="448"/>
      <c r="BR200" s="448"/>
      <c r="BS200" s="448"/>
      <c r="BT200" s="448"/>
      <c r="BU200" s="448"/>
      <c r="BV200" s="448"/>
      <c r="BW200" s="448"/>
      <c r="BX200" s="448"/>
      <c r="BY200" s="448"/>
      <c r="BZ200" s="448"/>
      <c r="CA200" s="448"/>
      <c r="CB200" s="448"/>
      <c r="CC200" s="448"/>
      <c r="CD200" s="448"/>
      <c r="CE200" s="448"/>
      <c r="CF200" s="448"/>
      <c r="CG200" s="448"/>
      <c r="CH200" s="448"/>
      <c r="CI200" s="448"/>
      <c r="CJ200" s="448"/>
      <c r="CK200" s="448"/>
      <c r="CL200" s="448"/>
      <c r="CM200" s="448"/>
      <c r="CN200" s="448"/>
      <c r="CO200" s="448"/>
      <c r="CP200" s="448"/>
      <c r="CQ200" s="448"/>
      <c r="CR200" s="448"/>
      <c r="CS200" s="448"/>
      <c r="CT200" s="448"/>
      <c r="CU200" s="448"/>
      <c r="CV200" s="448"/>
      <c r="CW200" s="448"/>
      <c r="CX200" s="448"/>
      <c r="CY200" s="448"/>
      <c r="CZ200" s="448"/>
      <c r="DA200" s="448"/>
      <c r="DB200" s="448"/>
      <c r="DC200" s="448"/>
      <c r="DD200" s="448"/>
      <c r="DE200" s="448"/>
      <c r="DF200" s="448"/>
      <c r="DG200" s="448"/>
      <c r="DH200" s="448"/>
      <c r="DI200" s="448"/>
      <c r="DJ200" s="448"/>
      <c r="DK200" s="448"/>
      <c r="DL200" s="448"/>
      <c r="DM200" s="448"/>
      <c r="DN200" s="448"/>
      <c r="DO200" s="448"/>
      <c r="DP200" s="448"/>
      <c r="DQ200" s="448"/>
      <c r="DR200" s="448"/>
    </row>
    <row r="201" spans="1:122" x14ac:dyDescent="0.45">
      <c r="A201" s="448"/>
      <c r="B201" s="448"/>
      <c r="C201" s="448"/>
      <c r="D201" s="448"/>
      <c r="E201" s="448"/>
      <c r="F201" s="448"/>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8"/>
      <c r="AF201" s="448"/>
      <c r="AG201" s="448"/>
      <c r="AH201" s="448"/>
      <c r="AI201" s="448"/>
      <c r="AJ201" s="448"/>
      <c r="AK201" s="448"/>
      <c r="AL201" s="448"/>
      <c r="AM201" s="448"/>
      <c r="AN201" s="448"/>
      <c r="AO201" s="448"/>
      <c r="AP201" s="448"/>
      <c r="AQ201" s="448"/>
      <c r="AR201" s="448"/>
      <c r="AS201" s="448"/>
      <c r="AT201" s="448"/>
      <c r="AU201" s="448"/>
      <c r="AV201" s="448"/>
      <c r="AW201" s="448"/>
      <c r="AX201" s="448"/>
      <c r="AY201" s="448"/>
      <c r="AZ201" s="448"/>
      <c r="BA201" s="448"/>
      <c r="BB201" s="448"/>
      <c r="BC201" s="448"/>
      <c r="BD201" s="448"/>
      <c r="BE201" s="448"/>
      <c r="BF201" s="448"/>
      <c r="BG201" s="448"/>
      <c r="BH201" s="448"/>
      <c r="BI201" s="448"/>
      <c r="BJ201" s="448"/>
      <c r="BK201" s="448"/>
      <c r="BL201" s="448"/>
      <c r="BM201" s="448"/>
      <c r="BN201" s="448"/>
      <c r="BO201" s="448"/>
      <c r="BP201" s="448"/>
      <c r="BQ201" s="448"/>
      <c r="BR201" s="448"/>
      <c r="BS201" s="448"/>
      <c r="BT201" s="448"/>
      <c r="BU201" s="448"/>
      <c r="BV201" s="448"/>
      <c r="BW201" s="448"/>
      <c r="BX201" s="448"/>
      <c r="BY201" s="448"/>
      <c r="BZ201" s="448"/>
      <c r="CA201" s="448"/>
      <c r="CB201" s="448"/>
      <c r="CC201" s="448"/>
      <c r="CD201" s="448"/>
      <c r="CE201" s="448"/>
      <c r="CF201" s="448"/>
      <c r="CG201" s="448"/>
      <c r="CH201" s="448"/>
      <c r="CI201" s="448"/>
      <c r="CJ201" s="448"/>
      <c r="CK201" s="448"/>
      <c r="CL201" s="448"/>
      <c r="CM201" s="448"/>
      <c r="CN201" s="448"/>
      <c r="CO201" s="448"/>
      <c r="CP201" s="448"/>
      <c r="CQ201" s="448"/>
      <c r="CR201" s="448"/>
      <c r="CS201" s="448"/>
      <c r="CT201" s="448"/>
      <c r="CU201" s="448"/>
      <c r="CV201" s="448"/>
      <c r="CW201" s="448"/>
      <c r="CX201" s="448"/>
      <c r="CY201" s="448"/>
      <c r="CZ201" s="448"/>
      <c r="DA201" s="448"/>
      <c r="DB201" s="448"/>
      <c r="DC201" s="448"/>
      <c r="DD201" s="448"/>
      <c r="DE201" s="448"/>
      <c r="DF201" s="448"/>
      <c r="DG201" s="448"/>
      <c r="DH201" s="448"/>
      <c r="DI201" s="448"/>
      <c r="DJ201" s="448"/>
      <c r="DK201" s="448"/>
      <c r="DL201" s="448"/>
      <c r="DM201" s="448"/>
      <c r="DN201" s="448"/>
      <c r="DO201" s="448"/>
      <c r="DP201" s="448"/>
      <c r="DQ201" s="448"/>
      <c r="DR201" s="448"/>
    </row>
    <row r="202" spans="1:122" x14ac:dyDescent="0.45">
      <c r="A202" s="448"/>
      <c r="B202" s="448"/>
      <c r="C202" s="448"/>
      <c r="D202" s="448"/>
      <c r="E202" s="448"/>
      <c r="F202" s="448"/>
      <c r="G202" s="448"/>
      <c r="H202" s="448"/>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8"/>
      <c r="AF202" s="448"/>
      <c r="AG202" s="448"/>
      <c r="AH202" s="448"/>
      <c r="AI202" s="448"/>
      <c r="AJ202" s="448"/>
      <c r="AK202" s="448"/>
      <c r="AL202" s="448"/>
      <c r="AM202" s="448"/>
      <c r="AN202" s="448"/>
      <c r="AO202" s="448"/>
      <c r="AP202" s="448"/>
      <c r="AQ202" s="448"/>
      <c r="AR202" s="448"/>
      <c r="AS202" s="448"/>
      <c r="AT202" s="448"/>
      <c r="AU202" s="448"/>
      <c r="AV202" s="448"/>
      <c r="AW202" s="448"/>
      <c r="AX202" s="448"/>
      <c r="AY202" s="448"/>
      <c r="AZ202" s="448"/>
      <c r="BA202" s="448"/>
      <c r="BB202" s="448"/>
      <c r="BC202" s="448"/>
      <c r="BD202" s="448"/>
      <c r="BE202" s="448"/>
      <c r="BF202" s="448"/>
      <c r="BG202" s="448"/>
      <c r="BH202" s="448"/>
      <c r="BI202" s="448"/>
      <c r="BJ202" s="448"/>
      <c r="BK202" s="448"/>
      <c r="BL202" s="448"/>
      <c r="BM202" s="448"/>
      <c r="BN202" s="448"/>
      <c r="BO202" s="448"/>
      <c r="BP202" s="448"/>
      <c r="BQ202" s="448"/>
      <c r="BR202" s="448"/>
      <c r="BS202" s="448"/>
      <c r="BT202" s="448"/>
      <c r="BU202" s="448"/>
      <c r="BV202" s="448"/>
      <c r="BW202" s="448"/>
      <c r="BX202" s="448"/>
      <c r="BY202" s="448"/>
      <c r="BZ202" s="448"/>
      <c r="CA202" s="448"/>
      <c r="CB202" s="448"/>
      <c r="CC202" s="448"/>
      <c r="CD202" s="448"/>
      <c r="CE202" s="448"/>
      <c r="CF202" s="448"/>
      <c r="CG202" s="448"/>
      <c r="CH202" s="448"/>
      <c r="CI202" s="448"/>
      <c r="CJ202" s="448"/>
      <c r="CK202" s="448"/>
      <c r="CL202" s="448"/>
      <c r="CM202" s="448"/>
      <c r="CN202" s="448"/>
      <c r="CO202" s="448"/>
      <c r="CP202" s="448"/>
      <c r="CQ202" s="448"/>
      <c r="CR202" s="448"/>
      <c r="CS202" s="448"/>
      <c r="CT202" s="448"/>
      <c r="CU202" s="448"/>
      <c r="CV202" s="448"/>
      <c r="CW202" s="448"/>
      <c r="CX202" s="448"/>
      <c r="CY202" s="448"/>
      <c r="CZ202" s="448"/>
      <c r="DA202" s="448"/>
      <c r="DB202" s="448"/>
      <c r="DC202" s="448"/>
      <c r="DD202" s="448"/>
      <c r="DE202" s="448"/>
      <c r="DF202" s="448"/>
      <c r="DG202" s="448"/>
      <c r="DH202" s="448"/>
      <c r="DI202" s="448"/>
      <c r="DJ202" s="448"/>
      <c r="DK202" s="448"/>
      <c r="DL202" s="448"/>
      <c r="DM202" s="448"/>
      <c r="DN202" s="448"/>
      <c r="DO202" s="448"/>
      <c r="DP202" s="448"/>
      <c r="DQ202" s="448"/>
      <c r="DR202" s="448"/>
    </row>
    <row r="203" spans="1:122" x14ac:dyDescent="0.45">
      <c r="A203" s="448"/>
      <c r="B203" s="448"/>
      <c r="C203" s="448"/>
      <c r="D203" s="448"/>
      <c r="E203" s="448"/>
      <c r="F203" s="448"/>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c r="AK203" s="448"/>
      <c r="AL203" s="448"/>
      <c r="AM203" s="448"/>
      <c r="AN203" s="448"/>
      <c r="AO203" s="448"/>
      <c r="AP203" s="448"/>
      <c r="AQ203" s="448"/>
      <c r="AR203" s="448"/>
      <c r="AS203" s="448"/>
      <c r="AT203" s="448"/>
      <c r="AU203" s="448"/>
      <c r="AV203" s="448"/>
      <c r="AW203" s="448"/>
      <c r="AX203" s="448"/>
      <c r="AY203" s="448"/>
      <c r="AZ203" s="448"/>
      <c r="BA203" s="448"/>
      <c r="BB203" s="448"/>
      <c r="BC203" s="448"/>
      <c r="BD203" s="448"/>
      <c r="BE203" s="448"/>
      <c r="BF203" s="448"/>
      <c r="BG203" s="448"/>
      <c r="BH203" s="448"/>
      <c r="BI203" s="448"/>
      <c r="BJ203" s="448"/>
      <c r="BK203" s="448"/>
      <c r="BL203" s="448"/>
      <c r="BM203" s="448"/>
      <c r="BN203" s="448"/>
      <c r="BO203" s="448"/>
      <c r="BP203" s="448"/>
      <c r="BQ203" s="448"/>
      <c r="BR203" s="448"/>
      <c r="BS203" s="448"/>
      <c r="BT203" s="448"/>
      <c r="BU203" s="448"/>
      <c r="BV203" s="448"/>
      <c r="BW203" s="448"/>
      <c r="BX203" s="448"/>
      <c r="BY203" s="448"/>
      <c r="BZ203" s="448"/>
      <c r="CA203" s="448"/>
      <c r="CB203" s="448"/>
      <c r="CC203" s="448"/>
      <c r="CD203" s="448"/>
      <c r="CE203" s="448"/>
      <c r="CF203" s="448"/>
      <c r="CG203" s="448"/>
      <c r="CH203" s="448"/>
      <c r="CI203" s="448"/>
      <c r="CJ203" s="448"/>
      <c r="CK203" s="448"/>
      <c r="CL203" s="448"/>
      <c r="CM203" s="448"/>
      <c r="CN203" s="448"/>
      <c r="CO203" s="448"/>
      <c r="CP203" s="448"/>
      <c r="CQ203" s="448"/>
      <c r="CR203" s="448"/>
      <c r="CS203" s="448"/>
      <c r="CT203" s="448"/>
      <c r="CU203" s="448"/>
      <c r="CV203" s="448"/>
      <c r="CW203" s="448"/>
      <c r="CX203" s="448"/>
      <c r="CY203" s="448"/>
      <c r="CZ203" s="448"/>
      <c r="DA203" s="448"/>
      <c r="DB203" s="448"/>
      <c r="DC203" s="448"/>
      <c r="DD203" s="448"/>
      <c r="DE203" s="448"/>
      <c r="DF203" s="448"/>
      <c r="DG203" s="448"/>
      <c r="DH203" s="448"/>
      <c r="DI203" s="448"/>
      <c r="DJ203" s="448"/>
      <c r="DK203" s="448"/>
      <c r="DL203" s="448"/>
      <c r="DM203" s="448"/>
      <c r="DN203" s="448"/>
      <c r="DO203" s="448"/>
      <c r="DP203" s="448"/>
      <c r="DQ203" s="448"/>
      <c r="DR203" s="448"/>
    </row>
    <row r="204" spans="1:122" x14ac:dyDescent="0.45">
      <c r="A204" s="448"/>
      <c r="B204" s="448"/>
      <c r="C204" s="448"/>
      <c r="D204" s="448"/>
      <c r="E204" s="448"/>
      <c r="F204" s="448"/>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c r="AK204" s="448"/>
      <c r="AL204" s="448"/>
      <c r="AM204" s="448"/>
      <c r="AN204" s="448"/>
      <c r="AO204" s="448"/>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8"/>
      <c r="BM204" s="448"/>
      <c r="BN204" s="448"/>
      <c r="BO204" s="448"/>
      <c r="BP204" s="448"/>
      <c r="BQ204" s="448"/>
      <c r="BR204" s="448"/>
      <c r="BS204" s="448"/>
      <c r="BT204" s="448"/>
      <c r="BU204" s="448"/>
      <c r="BV204" s="448"/>
      <c r="BW204" s="448"/>
      <c r="BX204" s="448"/>
      <c r="BY204" s="448"/>
      <c r="BZ204" s="448"/>
      <c r="CA204" s="448"/>
      <c r="CB204" s="448"/>
      <c r="CC204" s="448"/>
      <c r="CD204" s="448"/>
      <c r="CE204" s="448"/>
      <c r="CF204" s="448"/>
      <c r="CG204" s="448"/>
      <c r="CH204" s="448"/>
      <c r="CI204" s="448"/>
      <c r="CJ204" s="448"/>
      <c r="CK204" s="448"/>
      <c r="CL204" s="448"/>
      <c r="CM204" s="448"/>
      <c r="CN204" s="448"/>
      <c r="CO204" s="448"/>
      <c r="CP204" s="448"/>
      <c r="CQ204" s="448"/>
      <c r="CR204" s="448"/>
      <c r="CS204" s="448"/>
      <c r="CT204" s="448"/>
      <c r="CU204" s="448"/>
      <c r="CV204" s="448"/>
      <c r="CW204" s="448"/>
      <c r="CX204" s="448"/>
      <c r="CY204" s="448"/>
      <c r="CZ204" s="448"/>
      <c r="DA204" s="448"/>
      <c r="DB204" s="448"/>
      <c r="DC204" s="448"/>
      <c r="DD204" s="448"/>
      <c r="DE204" s="448"/>
      <c r="DF204" s="448"/>
      <c r="DG204" s="448"/>
      <c r="DH204" s="448"/>
      <c r="DI204" s="448"/>
      <c r="DJ204" s="448"/>
      <c r="DK204" s="448"/>
      <c r="DL204" s="448"/>
      <c r="DM204" s="448"/>
      <c r="DN204" s="448"/>
      <c r="DO204" s="448"/>
      <c r="DP204" s="448"/>
      <c r="DQ204" s="448"/>
      <c r="DR204" s="448"/>
    </row>
    <row r="205" spans="1:122" x14ac:dyDescent="0.45">
      <c r="A205" s="448"/>
      <c r="B205" s="448"/>
      <c r="C205" s="448"/>
      <c r="D205" s="448"/>
      <c r="E205" s="448"/>
      <c r="F205" s="448"/>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8"/>
      <c r="AF205" s="448"/>
      <c r="AG205" s="448"/>
      <c r="AH205" s="448"/>
      <c r="AI205" s="448"/>
      <c r="AJ205" s="448"/>
      <c r="AK205" s="448"/>
      <c r="AL205" s="448"/>
      <c r="AM205" s="448"/>
      <c r="AN205" s="448"/>
      <c r="AO205" s="448"/>
      <c r="AP205" s="448"/>
      <c r="AQ205" s="448"/>
      <c r="AR205" s="448"/>
      <c r="AS205" s="448"/>
      <c r="AT205" s="448"/>
      <c r="AU205" s="448"/>
      <c r="AV205" s="448"/>
      <c r="AW205" s="448"/>
      <c r="AX205" s="448"/>
      <c r="AY205" s="448"/>
      <c r="AZ205" s="448"/>
      <c r="BA205" s="448"/>
      <c r="BB205" s="448"/>
      <c r="BC205" s="448"/>
      <c r="BD205" s="448"/>
      <c r="BE205" s="448"/>
      <c r="BF205" s="448"/>
      <c r="BG205" s="448"/>
      <c r="BH205" s="448"/>
      <c r="BI205" s="448"/>
      <c r="BJ205" s="448"/>
      <c r="BK205" s="448"/>
      <c r="BL205" s="448"/>
      <c r="BM205" s="448"/>
      <c r="BN205" s="448"/>
      <c r="BO205" s="448"/>
      <c r="BP205" s="448"/>
      <c r="BQ205" s="448"/>
      <c r="BR205" s="448"/>
      <c r="BS205" s="448"/>
      <c r="BT205" s="448"/>
      <c r="BU205" s="448"/>
      <c r="BV205" s="448"/>
      <c r="BW205" s="448"/>
      <c r="BX205" s="448"/>
      <c r="BY205" s="448"/>
      <c r="BZ205" s="448"/>
      <c r="CA205" s="448"/>
      <c r="CB205" s="448"/>
      <c r="CC205" s="448"/>
      <c r="CD205" s="448"/>
      <c r="CE205" s="448"/>
      <c r="CF205" s="448"/>
      <c r="CG205" s="448"/>
      <c r="CH205" s="448"/>
      <c r="CI205" s="448"/>
      <c r="CJ205" s="448"/>
      <c r="CK205" s="448"/>
      <c r="CL205" s="448"/>
      <c r="CM205" s="448"/>
      <c r="CN205" s="448"/>
      <c r="CO205" s="448"/>
      <c r="CP205" s="448"/>
      <c r="CQ205" s="448"/>
      <c r="CR205" s="448"/>
      <c r="CS205" s="448"/>
      <c r="CT205" s="448"/>
      <c r="CU205" s="448"/>
      <c r="CV205" s="448"/>
      <c r="CW205" s="448"/>
      <c r="CX205" s="448"/>
      <c r="CY205" s="448"/>
      <c r="CZ205" s="448"/>
      <c r="DA205" s="448"/>
      <c r="DB205" s="448"/>
      <c r="DC205" s="448"/>
      <c r="DD205" s="448"/>
      <c r="DE205" s="448"/>
      <c r="DF205" s="448"/>
      <c r="DG205" s="448"/>
      <c r="DH205" s="448"/>
      <c r="DI205" s="448"/>
      <c r="DJ205" s="448"/>
      <c r="DK205" s="448"/>
      <c r="DL205" s="448"/>
      <c r="DM205" s="448"/>
      <c r="DN205" s="448"/>
      <c r="DO205" s="448"/>
      <c r="DP205" s="448"/>
      <c r="DQ205" s="448"/>
      <c r="DR205" s="448"/>
    </row>
    <row r="206" spans="1:122" x14ac:dyDescent="0.45">
      <c r="A206" s="448"/>
      <c r="B206" s="448"/>
      <c r="C206" s="448"/>
      <c r="D206" s="448"/>
      <c r="E206" s="448"/>
      <c r="F206" s="448"/>
      <c r="G206" s="448"/>
      <c r="H206" s="448"/>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c r="AK206" s="448"/>
      <c r="AL206" s="448"/>
      <c r="AM206" s="448"/>
      <c r="AN206" s="448"/>
      <c r="AO206" s="448"/>
      <c r="AP206" s="448"/>
      <c r="AQ206" s="448"/>
      <c r="AR206" s="448"/>
      <c r="AS206" s="448"/>
      <c r="AT206" s="448"/>
      <c r="AU206" s="448"/>
      <c r="AV206" s="448"/>
      <c r="AW206" s="448"/>
      <c r="AX206" s="448"/>
      <c r="AY206" s="448"/>
      <c r="AZ206" s="448"/>
      <c r="BA206" s="448"/>
      <c r="BB206" s="448"/>
      <c r="BC206" s="448"/>
      <c r="BD206" s="448"/>
      <c r="BE206" s="448"/>
      <c r="BF206" s="448"/>
      <c r="BG206" s="448"/>
      <c r="BH206" s="448"/>
      <c r="BI206" s="448"/>
      <c r="BJ206" s="448"/>
      <c r="BK206" s="448"/>
      <c r="BL206" s="448"/>
      <c r="BM206" s="448"/>
      <c r="BN206" s="448"/>
      <c r="BO206" s="448"/>
      <c r="BP206" s="448"/>
      <c r="BQ206" s="448"/>
      <c r="BR206" s="448"/>
      <c r="BS206" s="448"/>
      <c r="BT206" s="448"/>
      <c r="BU206" s="448"/>
      <c r="BV206" s="448"/>
      <c r="BW206" s="448"/>
      <c r="BX206" s="448"/>
      <c r="BY206" s="448"/>
      <c r="BZ206" s="448"/>
      <c r="CA206" s="448"/>
      <c r="CB206" s="448"/>
      <c r="CC206" s="448"/>
      <c r="CD206" s="448"/>
      <c r="CE206" s="448"/>
      <c r="CF206" s="448"/>
      <c r="CG206" s="448"/>
      <c r="CH206" s="448"/>
      <c r="CI206" s="448"/>
      <c r="CJ206" s="448"/>
      <c r="CK206" s="448"/>
      <c r="CL206" s="448"/>
      <c r="CM206" s="448"/>
      <c r="CN206" s="448"/>
      <c r="CO206" s="448"/>
      <c r="CP206" s="448"/>
      <c r="CQ206" s="448"/>
      <c r="CR206" s="448"/>
      <c r="CS206" s="448"/>
      <c r="CT206" s="448"/>
      <c r="CU206" s="448"/>
      <c r="CV206" s="448"/>
      <c r="CW206" s="448"/>
      <c r="CX206" s="448"/>
      <c r="CY206" s="448"/>
      <c r="CZ206" s="448"/>
      <c r="DA206" s="448"/>
      <c r="DB206" s="448"/>
      <c r="DC206" s="448"/>
      <c r="DD206" s="448"/>
      <c r="DE206" s="448"/>
      <c r="DF206" s="448"/>
      <c r="DG206" s="448"/>
      <c r="DH206" s="448"/>
      <c r="DI206" s="448"/>
      <c r="DJ206" s="448"/>
      <c r="DK206" s="448"/>
      <c r="DL206" s="448"/>
      <c r="DM206" s="448"/>
      <c r="DN206" s="448"/>
      <c r="DO206" s="448"/>
      <c r="DP206" s="448"/>
      <c r="DQ206" s="448"/>
      <c r="DR206" s="448"/>
    </row>
    <row r="207" spans="1:122" x14ac:dyDescent="0.45">
      <c r="A207" s="448"/>
      <c r="B207" s="448"/>
      <c r="C207" s="448"/>
      <c r="D207" s="448"/>
      <c r="E207" s="448"/>
      <c r="F207" s="448"/>
      <c r="G207" s="448"/>
      <c r="H207" s="448"/>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8"/>
      <c r="AF207" s="448"/>
      <c r="AG207" s="448"/>
      <c r="AH207" s="448"/>
      <c r="AI207" s="448"/>
      <c r="AJ207" s="448"/>
      <c r="AK207" s="448"/>
      <c r="AL207" s="448"/>
      <c r="AM207" s="448"/>
      <c r="AN207" s="448"/>
      <c r="AO207" s="448"/>
      <c r="AP207" s="448"/>
      <c r="AQ207" s="448"/>
      <c r="AR207" s="448"/>
      <c r="AS207" s="448"/>
      <c r="AT207" s="448"/>
      <c r="AU207" s="448"/>
      <c r="AV207" s="448"/>
      <c r="AW207" s="448"/>
      <c r="AX207" s="448"/>
      <c r="AY207" s="448"/>
      <c r="AZ207" s="448"/>
      <c r="BA207" s="448"/>
      <c r="BB207" s="448"/>
      <c r="BC207" s="448"/>
      <c r="BD207" s="448"/>
      <c r="BE207" s="448"/>
      <c r="BF207" s="448"/>
      <c r="BG207" s="448"/>
      <c r="BH207" s="448"/>
      <c r="BI207" s="448"/>
      <c r="BJ207" s="448"/>
      <c r="BK207" s="448"/>
      <c r="BL207" s="448"/>
      <c r="BM207" s="448"/>
      <c r="BN207" s="448"/>
      <c r="BO207" s="448"/>
      <c r="BP207" s="448"/>
      <c r="BQ207" s="448"/>
      <c r="BR207" s="448"/>
      <c r="BS207" s="448"/>
      <c r="BT207" s="448"/>
      <c r="BU207" s="448"/>
      <c r="BV207" s="448"/>
      <c r="BW207" s="448"/>
      <c r="BX207" s="448"/>
      <c r="BY207" s="448"/>
      <c r="BZ207" s="448"/>
      <c r="CA207" s="448"/>
      <c r="CB207" s="448"/>
      <c r="CC207" s="448"/>
      <c r="CD207" s="448"/>
      <c r="CE207" s="448"/>
      <c r="CF207" s="448"/>
      <c r="CG207" s="448"/>
      <c r="CH207" s="448"/>
      <c r="CI207" s="448"/>
      <c r="CJ207" s="448"/>
      <c r="CK207" s="448"/>
      <c r="CL207" s="448"/>
      <c r="CM207" s="448"/>
      <c r="CN207" s="448"/>
      <c r="CO207" s="448"/>
      <c r="CP207" s="448"/>
      <c r="CQ207" s="448"/>
      <c r="CR207" s="448"/>
      <c r="CS207" s="448"/>
      <c r="CT207" s="448"/>
      <c r="CU207" s="448"/>
      <c r="CV207" s="448"/>
      <c r="CW207" s="448"/>
      <c r="CX207" s="448"/>
      <c r="CY207" s="448"/>
      <c r="CZ207" s="448"/>
      <c r="DA207" s="448"/>
      <c r="DB207" s="448"/>
      <c r="DC207" s="448"/>
      <c r="DD207" s="448"/>
      <c r="DE207" s="448"/>
      <c r="DF207" s="448"/>
      <c r="DG207" s="448"/>
      <c r="DH207" s="448"/>
      <c r="DI207" s="448"/>
      <c r="DJ207" s="448"/>
      <c r="DK207" s="448"/>
      <c r="DL207" s="448"/>
      <c r="DM207" s="448"/>
      <c r="DN207" s="448"/>
      <c r="DO207" s="448"/>
      <c r="DP207" s="448"/>
      <c r="DQ207" s="448"/>
      <c r="DR207" s="448"/>
    </row>
    <row r="208" spans="1:122" x14ac:dyDescent="0.45">
      <c r="A208" s="448"/>
      <c r="B208" s="448"/>
      <c r="C208" s="448"/>
      <c r="D208" s="448"/>
      <c r="E208" s="448"/>
      <c r="F208" s="448"/>
      <c r="G208" s="448"/>
      <c r="H208" s="448"/>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8"/>
      <c r="AF208" s="448"/>
      <c r="AG208" s="448"/>
      <c r="AH208" s="448"/>
      <c r="AI208" s="448"/>
      <c r="AJ208" s="448"/>
      <c r="AK208" s="448"/>
      <c r="AL208" s="448"/>
      <c r="AM208" s="448"/>
      <c r="AN208" s="448"/>
      <c r="AO208" s="448"/>
      <c r="AP208" s="448"/>
      <c r="AQ208" s="448"/>
      <c r="AR208" s="448"/>
      <c r="AS208" s="448"/>
      <c r="AT208" s="448"/>
      <c r="AU208" s="448"/>
      <c r="AV208" s="448"/>
      <c r="AW208" s="448"/>
      <c r="AX208" s="448"/>
      <c r="AY208" s="448"/>
      <c r="AZ208" s="448"/>
      <c r="BA208" s="448"/>
      <c r="BB208" s="448"/>
      <c r="BC208" s="448"/>
      <c r="BD208" s="448"/>
      <c r="BE208" s="448"/>
      <c r="BF208" s="448"/>
      <c r="BG208" s="448"/>
      <c r="BH208" s="448"/>
      <c r="BI208" s="448"/>
      <c r="BJ208" s="448"/>
      <c r="BK208" s="448"/>
      <c r="BL208" s="448"/>
      <c r="BM208" s="448"/>
      <c r="BN208" s="448"/>
      <c r="BO208" s="448"/>
      <c r="BP208" s="448"/>
      <c r="BQ208" s="448"/>
      <c r="BR208" s="448"/>
      <c r="BS208" s="448"/>
      <c r="BT208" s="448"/>
      <c r="BU208" s="448"/>
      <c r="BV208" s="448"/>
      <c r="BW208" s="448"/>
      <c r="BX208" s="448"/>
      <c r="BY208" s="448"/>
      <c r="BZ208" s="448"/>
      <c r="CA208" s="448"/>
      <c r="CB208" s="448"/>
      <c r="CC208" s="448"/>
      <c r="CD208" s="448"/>
      <c r="CE208" s="448"/>
      <c r="CF208" s="448"/>
      <c r="CG208" s="448"/>
      <c r="CH208" s="448"/>
      <c r="CI208" s="448"/>
      <c r="CJ208" s="448"/>
      <c r="CK208" s="448"/>
      <c r="CL208" s="448"/>
      <c r="CM208" s="448"/>
      <c r="CN208" s="448"/>
      <c r="CO208" s="448"/>
      <c r="CP208" s="448"/>
      <c r="CQ208" s="448"/>
      <c r="CR208" s="448"/>
      <c r="CS208" s="448"/>
      <c r="CT208" s="448"/>
      <c r="CU208" s="448"/>
      <c r="CV208" s="448"/>
      <c r="CW208" s="448"/>
      <c r="CX208" s="448"/>
      <c r="CY208" s="448"/>
      <c r="CZ208" s="448"/>
      <c r="DA208" s="448"/>
      <c r="DB208" s="448"/>
      <c r="DC208" s="448"/>
      <c r="DD208" s="448"/>
      <c r="DE208" s="448"/>
      <c r="DF208" s="448"/>
      <c r="DG208" s="448"/>
      <c r="DH208" s="448"/>
      <c r="DI208" s="448"/>
      <c r="DJ208" s="448"/>
      <c r="DK208" s="448"/>
      <c r="DL208" s="448"/>
      <c r="DM208" s="448"/>
      <c r="DN208" s="448"/>
      <c r="DO208" s="448"/>
      <c r="DP208" s="448"/>
      <c r="DQ208" s="448"/>
      <c r="DR208" s="448"/>
    </row>
    <row r="209" spans="1:122" x14ac:dyDescent="0.45">
      <c r="A209" s="448"/>
      <c r="B209" s="448"/>
      <c r="C209" s="448"/>
      <c r="D209" s="448"/>
      <c r="E209" s="448"/>
      <c r="F209" s="448"/>
      <c r="G209" s="448"/>
      <c r="H209" s="448"/>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8"/>
      <c r="AF209" s="448"/>
      <c r="AG209" s="448"/>
      <c r="AH209" s="448"/>
      <c r="AI209" s="448"/>
      <c r="AJ209" s="448"/>
      <c r="AK209" s="448"/>
      <c r="AL209" s="448"/>
      <c r="AM209" s="448"/>
      <c r="AN209" s="448"/>
      <c r="AO209" s="448"/>
      <c r="AP209" s="448"/>
      <c r="AQ209" s="448"/>
      <c r="AR209" s="448"/>
      <c r="AS209" s="448"/>
      <c r="AT209" s="448"/>
      <c r="AU209" s="448"/>
      <c r="AV209" s="448"/>
      <c r="AW209" s="448"/>
      <c r="AX209" s="448"/>
      <c r="AY209" s="448"/>
      <c r="AZ209" s="448"/>
      <c r="BA209" s="448"/>
      <c r="BB209" s="448"/>
      <c r="BC209" s="448"/>
      <c r="BD209" s="448"/>
      <c r="BE209" s="448"/>
      <c r="BF209" s="448"/>
      <c r="BG209" s="448"/>
      <c r="BH209" s="448"/>
      <c r="BI209" s="448"/>
      <c r="BJ209" s="448"/>
      <c r="BK209" s="448"/>
      <c r="BL209" s="448"/>
      <c r="BM209" s="448"/>
      <c r="BN209" s="448"/>
      <c r="BO209" s="448"/>
      <c r="BP209" s="448"/>
      <c r="BQ209" s="448"/>
      <c r="BR209" s="448"/>
      <c r="BS209" s="448"/>
      <c r="BT209" s="448"/>
      <c r="BU209" s="448"/>
      <c r="BV209" s="448"/>
      <c r="BW209" s="448"/>
      <c r="BX209" s="448"/>
      <c r="BY209" s="448"/>
      <c r="BZ209" s="448"/>
      <c r="CA209" s="448"/>
      <c r="CB209" s="448"/>
      <c r="CC209" s="448"/>
      <c r="CD209" s="448"/>
      <c r="CE209" s="448"/>
      <c r="CF209" s="448"/>
      <c r="CG209" s="448"/>
      <c r="CH209" s="448"/>
      <c r="CI209" s="448"/>
      <c r="CJ209" s="448"/>
      <c r="CK209" s="448"/>
      <c r="CL209" s="448"/>
      <c r="CM209" s="448"/>
      <c r="CN209" s="448"/>
      <c r="CO209" s="448"/>
      <c r="CP209" s="448"/>
      <c r="CQ209" s="448"/>
      <c r="CR209" s="448"/>
      <c r="CS209" s="448"/>
      <c r="CT209" s="448"/>
      <c r="CU209" s="448"/>
      <c r="CV209" s="448"/>
      <c r="CW209" s="448"/>
      <c r="CX209" s="448"/>
      <c r="CY209" s="448"/>
      <c r="CZ209" s="448"/>
      <c r="DA209" s="448"/>
      <c r="DB209" s="448"/>
      <c r="DC209" s="448"/>
      <c r="DD209" s="448"/>
      <c r="DE209" s="448"/>
      <c r="DF209" s="448"/>
      <c r="DG209" s="448"/>
      <c r="DH209" s="448"/>
      <c r="DI209" s="448"/>
      <c r="DJ209" s="448"/>
      <c r="DK209" s="448"/>
      <c r="DL209" s="448"/>
      <c r="DM209" s="448"/>
      <c r="DN209" s="448"/>
      <c r="DO209" s="448"/>
      <c r="DP209" s="448"/>
      <c r="DQ209" s="448"/>
      <c r="DR209" s="448"/>
    </row>
    <row r="210" spans="1:122" x14ac:dyDescent="0.45">
      <c r="A210" s="448"/>
      <c r="B210" s="448"/>
      <c r="C210" s="448"/>
      <c r="D210" s="448"/>
      <c r="E210" s="448"/>
      <c r="F210" s="448"/>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8"/>
      <c r="AF210" s="448"/>
      <c r="AG210" s="448"/>
      <c r="AH210" s="448"/>
      <c r="AI210" s="448"/>
      <c r="AJ210" s="448"/>
      <c r="AK210" s="448"/>
      <c r="AL210" s="448"/>
      <c r="AM210" s="448"/>
      <c r="AN210" s="448"/>
      <c r="AO210" s="448"/>
      <c r="AP210" s="448"/>
      <c r="AQ210" s="448"/>
      <c r="AR210" s="448"/>
      <c r="AS210" s="448"/>
      <c r="AT210" s="448"/>
      <c r="AU210" s="448"/>
      <c r="AV210" s="448"/>
      <c r="AW210" s="448"/>
      <c r="AX210" s="448"/>
      <c r="AY210" s="448"/>
      <c r="AZ210" s="448"/>
      <c r="BA210" s="448"/>
      <c r="BB210" s="448"/>
      <c r="BC210" s="448"/>
      <c r="BD210" s="448"/>
      <c r="BE210" s="448"/>
      <c r="BF210" s="448"/>
      <c r="BG210" s="448"/>
      <c r="BH210" s="448"/>
      <c r="BI210" s="448"/>
      <c r="BJ210" s="448"/>
      <c r="BK210" s="448"/>
      <c r="BL210" s="448"/>
      <c r="BM210" s="448"/>
      <c r="BN210" s="448"/>
      <c r="BO210" s="448"/>
      <c r="BP210" s="448"/>
      <c r="BQ210" s="448"/>
      <c r="BR210" s="448"/>
      <c r="BS210" s="448"/>
      <c r="BT210" s="448"/>
      <c r="BU210" s="448"/>
      <c r="BV210" s="448"/>
      <c r="BW210" s="448"/>
      <c r="BX210" s="448"/>
      <c r="BY210" s="448"/>
      <c r="BZ210" s="448"/>
      <c r="CA210" s="448"/>
      <c r="CB210" s="448"/>
      <c r="CC210" s="448"/>
      <c r="CD210" s="448"/>
      <c r="CE210" s="448"/>
      <c r="CF210" s="448"/>
      <c r="CG210" s="448"/>
      <c r="CH210" s="448"/>
      <c r="CI210" s="448"/>
      <c r="CJ210" s="448"/>
      <c r="CK210" s="448"/>
      <c r="CL210" s="448"/>
      <c r="CM210" s="448"/>
      <c r="CN210" s="448"/>
      <c r="CO210" s="448"/>
      <c r="CP210" s="448"/>
      <c r="CQ210" s="448"/>
      <c r="CR210" s="448"/>
      <c r="CS210" s="448"/>
      <c r="CT210" s="448"/>
      <c r="CU210" s="448"/>
      <c r="CV210" s="448"/>
      <c r="CW210" s="448"/>
      <c r="CX210" s="448"/>
      <c r="CY210" s="448"/>
      <c r="CZ210" s="448"/>
      <c r="DA210" s="448"/>
      <c r="DB210" s="448"/>
      <c r="DC210" s="448"/>
      <c r="DD210" s="448"/>
      <c r="DE210" s="448"/>
      <c r="DF210" s="448"/>
      <c r="DG210" s="448"/>
      <c r="DH210" s="448"/>
      <c r="DI210" s="448"/>
      <c r="DJ210" s="448"/>
      <c r="DK210" s="448"/>
      <c r="DL210" s="448"/>
      <c r="DM210" s="448"/>
      <c r="DN210" s="448"/>
      <c r="DO210" s="448"/>
      <c r="DP210" s="448"/>
      <c r="DQ210" s="448"/>
      <c r="DR210" s="448"/>
    </row>
    <row r="211" spans="1:122" x14ac:dyDescent="0.45">
      <c r="A211" s="448"/>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8"/>
      <c r="AF211" s="448"/>
      <c r="AG211" s="448"/>
      <c r="AH211" s="448"/>
      <c r="AI211" s="448"/>
      <c r="AJ211" s="448"/>
      <c r="AK211" s="448"/>
      <c r="AL211" s="448"/>
      <c r="AM211" s="448"/>
      <c r="AN211" s="448"/>
      <c r="AO211" s="448"/>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8"/>
      <c r="BM211" s="448"/>
      <c r="BN211" s="448"/>
      <c r="BO211" s="448"/>
      <c r="BP211" s="448"/>
      <c r="BQ211" s="448"/>
      <c r="BR211" s="448"/>
      <c r="BS211" s="448"/>
      <c r="BT211" s="448"/>
      <c r="BU211" s="448"/>
      <c r="BV211" s="448"/>
      <c r="BW211" s="448"/>
      <c r="BX211" s="448"/>
      <c r="BY211" s="448"/>
      <c r="BZ211" s="448"/>
      <c r="CA211" s="448"/>
      <c r="CB211" s="448"/>
      <c r="CC211" s="448"/>
      <c r="CD211" s="448"/>
      <c r="CE211" s="448"/>
      <c r="CF211" s="448"/>
      <c r="CG211" s="448"/>
      <c r="CH211" s="448"/>
      <c r="CI211" s="448"/>
      <c r="CJ211" s="448"/>
      <c r="CK211" s="448"/>
      <c r="CL211" s="448"/>
      <c r="CM211" s="448"/>
      <c r="CN211" s="448"/>
      <c r="CO211" s="448"/>
      <c r="CP211" s="448"/>
      <c r="CQ211" s="448"/>
      <c r="CR211" s="448"/>
      <c r="CS211" s="448"/>
      <c r="CT211" s="448"/>
      <c r="CU211" s="448"/>
      <c r="CV211" s="448"/>
      <c r="CW211" s="448"/>
      <c r="CX211" s="448"/>
      <c r="CY211" s="448"/>
      <c r="CZ211" s="448"/>
      <c r="DA211" s="448"/>
      <c r="DB211" s="448"/>
      <c r="DC211" s="448"/>
      <c r="DD211" s="448"/>
      <c r="DE211" s="448"/>
      <c r="DF211" s="448"/>
      <c r="DG211" s="448"/>
      <c r="DH211" s="448"/>
      <c r="DI211" s="448"/>
      <c r="DJ211" s="448"/>
      <c r="DK211" s="448"/>
      <c r="DL211" s="448"/>
      <c r="DM211" s="448"/>
      <c r="DN211" s="448"/>
      <c r="DO211" s="448"/>
      <c r="DP211" s="448"/>
      <c r="DQ211" s="448"/>
      <c r="DR211" s="448"/>
    </row>
    <row r="212" spans="1:122" x14ac:dyDescent="0.45">
      <c r="A212" s="448"/>
      <c r="B212" s="448"/>
      <c r="C212" s="448"/>
      <c r="D212" s="448"/>
      <c r="E212" s="448"/>
      <c r="F212" s="448"/>
      <c r="G212" s="448"/>
      <c r="H212" s="448"/>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8"/>
      <c r="AF212" s="448"/>
      <c r="AG212" s="448"/>
      <c r="AH212" s="448"/>
      <c r="AI212" s="448"/>
      <c r="AJ212" s="448"/>
      <c r="AK212" s="448"/>
      <c r="AL212" s="448"/>
      <c r="AM212" s="448"/>
      <c r="AN212" s="448"/>
      <c r="AO212" s="448"/>
      <c r="AP212" s="448"/>
      <c r="AQ212" s="448"/>
      <c r="AR212" s="448"/>
      <c r="AS212" s="448"/>
      <c r="AT212" s="448"/>
      <c r="AU212" s="448"/>
      <c r="AV212" s="448"/>
      <c r="AW212" s="448"/>
      <c r="AX212" s="448"/>
      <c r="AY212" s="448"/>
      <c r="AZ212" s="448"/>
      <c r="BA212" s="448"/>
      <c r="BB212" s="448"/>
      <c r="BC212" s="448"/>
      <c r="BD212" s="448"/>
      <c r="BE212" s="448"/>
      <c r="BF212" s="448"/>
      <c r="BG212" s="448"/>
      <c r="BH212" s="448"/>
      <c r="BI212" s="448"/>
      <c r="BJ212" s="448"/>
      <c r="BK212" s="448"/>
      <c r="BL212" s="448"/>
      <c r="BM212" s="448"/>
      <c r="BN212" s="448"/>
      <c r="BO212" s="448"/>
      <c r="BP212" s="448"/>
      <c r="BQ212" s="448"/>
      <c r="BR212" s="448"/>
      <c r="BS212" s="448"/>
      <c r="BT212" s="448"/>
      <c r="BU212" s="448"/>
      <c r="BV212" s="448"/>
      <c r="BW212" s="448"/>
      <c r="BX212" s="448"/>
      <c r="BY212" s="448"/>
      <c r="BZ212" s="448"/>
      <c r="CA212" s="448"/>
      <c r="CB212" s="448"/>
      <c r="CC212" s="448"/>
      <c r="CD212" s="448"/>
      <c r="CE212" s="448"/>
      <c r="CF212" s="448"/>
      <c r="CG212" s="448"/>
      <c r="CH212" s="448"/>
      <c r="CI212" s="448"/>
      <c r="CJ212" s="448"/>
      <c r="CK212" s="448"/>
      <c r="CL212" s="448"/>
      <c r="CM212" s="448"/>
      <c r="CN212" s="448"/>
      <c r="CO212" s="448"/>
      <c r="CP212" s="448"/>
      <c r="CQ212" s="448"/>
      <c r="CR212" s="448"/>
      <c r="CS212" s="448"/>
      <c r="CT212" s="448"/>
      <c r="CU212" s="448"/>
      <c r="CV212" s="448"/>
      <c r="CW212" s="448"/>
      <c r="CX212" s="448"/>
      <c r="CY212" s="448"/>
      <c r="CZ212" s="448"/>
      <c r="DA212" s="448"/>
      <c r="DB212" s="448"/>
      <c r="DC212" s="448"/>
      <c r="DD212" s="448"/>
      <c r="DE212" s="448"/>
      <c r="DF212" s="448"/>
      <c r="DG212" s="448"/>
      <c r="DH212" s="448"/>
      <c r="DI212" s="448"/>
      <c r="DJ212" s="448"/>
      <c r="DK212" s="448"/>
      <c r="DL212" s="448"/>
      <c r="DM212" s="448"/>
      <c r="DN212" s="448"/>
      <c r="DO212" s="448"/>
      <c r="DP212" s="448"/>
      <c r="DQ212" s="448"/>
      <c r="DR212" s="448"/>
    </row>
    <row r="213" spans="1:122" x14ac:dyDescent="0.45">
      <c r="A213" s="448"/>
      <c r="B213" s="448"/>
      <c r="C213" s="448"/>
      <c r="D213" s="448"/>
      <c r="E213" s="448"/>
      <c r="F213" s="448"/>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c r="AK213" s="448"/>
      <c r="AL213" s="448"/>
      <c r="AM213" s="448"/>
      <c r="AN213" s="448"/>
      <c r="AO213" s="448"/>
      <c r="AP213" s="448"/>
      <c r="AQ213" s="448"/>
      <c r="AR213" s="448"/>
      <c r="AS213" s="448"/>
      <c r="AT213" s="448"/>
      <c r="AU213" s="448"/>
      <c r="AV213" s="448"/>
      <c r="AW213" s="448"/>
      <c r="AX213" s="448"/>
      <c r="AY213" s="448"/>
      <c r="AZ213" s="448"/>
      <c r="BA213" s="448"/>
      <c r="BB213" s="448"/>
      <c r="BC213" s="448"/>
      <c r="BD213" s="448"/>
      <c r="BE213" s="448"/>
      <c r="BF213" s="448"/>
      <c r="BG213" s="448"/>
      <c r="BH213" s="448"/>
      <c r="BI213" s="448"/>
      <c r="BJ213" s="448"/>
      <c r="BK213" s="448"/>
      <c r="BL213" s="448"/>
      <c r="BM213" s="448"/>
      <c r="BN213" s="448"/>
      <c r="BO213" s="448"/>
      <c r="BP213" s="448"/>
      <c r="BQ213" s="448"/>
      <c r="BR213" s="448"/>
      <c r="BS213" s="448"/>
      <c r="BT213" s="448"/>
      <c r="BU213" s="448"/>
      <c r="BV213" s="448"/>
      <c r="BW213" s="448"/>
      <c r="BX213" s="448"/>
      <c r="BY213" s="448"/>
      <c r="BZ213" s="448"/>
      <c r="CA213" s="448"/>
      <c r="CB213" s="448"/>
      <c r="CC213" s="448"/>
      <c r="CD213" s="448"/>
      <c r="CE213" s="448"/>
      <c r="CF213" s="448"/>
      <c r="CG213" s="448"/>
      <c r="CH213" s="448"/>
      <c r="CI213" s="448"/>
      <c r="CJ213" s="448"/>
      <c r="CK213" s="448"/>
      <c r="CL213" s="448"/>
      <c r="CM213" s="448"/>
      <c r="CN213" s="448"/>
      <c r="CO213" s="448"/>
      <c r="CP213" s="448"/>
      <c r="CQ213" s="448"/>
      <c r="CR213" s="448"/>
      <c r="CS213" s="448"/>
      <c r="CT213" s="448"/>
      <c r="CU213" s="448"/>
      <c r="CV213" s="448"/>
      <c r="CW213" s="448"/>
      <c r="CX213" s="448"/>
      <c r="CY213" s="448"/>
      <c r="CZ213" s="448"/>
      <c r="DA213" s="448"/>
      <c r="DB213" s="448"/>
      <c r="DC213" s="448"/>
      <c r="DD213" s="448"/>
      <c r="DE213" s="448"/>
      <c r="DF213" s="448"/>
      <c r="DG213" s="448"/>
      <c r="DH213" s="448"/>
      <c r="DI213" s="448"/>
      <c r="DJ213" s="448"/>
      <c r="DK213" s="448"/>
      <c r="DL213" s="448"/>
      <c r="DM213" s="448"/>
      <c r="DN213" s="448"/>
      <c r="DO213" s="448"/>
      <c r="DP213" s="448"/>
      <c r="DQ213" s="448"/>
      <c r="DR213" s="448"/>
    </row>
    <row r="214" spans="1:122" x14ac:dyDescent="0.45">
      <c r="A214" s="448"/>
      <c r="B214" s="448"/>
      <c r="C214" s="448"/>
      <c r="D214" s="448"/>
      <c r="E214" s="448"/>
      <c r="F214" s="448"/>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c r="AN214" s="448"/>
      <c r="AO214" s="448"/>
      <c r="AP214" s="448"/>
      <c r="AQ214" s="448"/>
      <c r="AR214" s="448"/>
      <c r="AS214" s="448"/>
      <c r="AT214" s="448"/>
      <c r="AU214" s="448"/>
      <c r="AV214" s="448"/>
      <c r="AW214" s="448"/>
      <c r="AX214" s="448"/>
      <c r="AY214" s="448"/>
      <c r="AZ214" s="448"/>
      <c r="BA214" s="448"/>
      <c r="BB214" s="448"/>
      <c r="BC214" s="448"/>
      <c r="BD214" s="448"/>
      <c r="BE214" s="448"/>
      <c r="BF214" s="448"/>
      <c r="BG214" s="448"/>
      <c r="BH214" s="448"/>
      <c r="BI214" s="448"/>
      <c r="BJ214" s="448"/>
      <c r="BK214" s="448"/>
      <c r="BL214" s="448"/>
      <c r="BM214" s="448"/>
      <c r="BN214" s="448"/>
      <c r="BO214" s="448"/>
      <c r="BP214" s="448"/>
      <c r="BQ214" s="448"/>
      <c r="BR214" s="448"/>
      <c r="BS214" s="448"/>
      <c r="BT214" s="448"/>
      <c r="BU214" s="448"/>
      <c r="BV214" s="448"/>
      <c r="BW214" s="448"/>
      <c r="BX214" s="448"/>
      <c r="BY214" s="448"/>
      <c r="BZ214" s="448"/>
      <c r="CA214" s="448"/>
      <c r="CB214" s="448"/>
      <c r="CC214" s="448"/>
      <c r="CD214" s="448"/>
      <c r="CE214" s="448"/>
      <c r="CF214" s="448"/>
      <c r="CG214" s="448"/>
      <c r="CH214" s="448"/>
      <c r="CI214" s="448"/>
      <c r="CJ214" s="448"/>
      <c r="CK214" s="448"/>
      <c r="CL214" s="448"/>
      <c r="CM214" s="448"/>
      <c r="CN214" s="448"/>
      <c r="CO214" s="448"/>
      <c r="CP214" s="448"/>
      <c r="CQ214" s="448"/>
      <c r="CR214" s="448"/>
      <c r="CS214" s="448"/>
      <c r="CT214" s="448"/>
      <c r="CU214" s="448"/>
      <c r="CV214" s="448"/>
      <c r="CW214" s="448"/>
      <c r="CX214" s="448"/>
      <c r="CY214" s="448"/>
      <c r="CZ214" s="448"/>
      <c r="DA214" s="448"/>
      <c r="DB214" s="448"/>
      <c r="DC214" s="448"/>
      <c r="DD214" s="448"/>
      <c r="DE214" s="448"/>
      <c r="DF214" s="448"/>
      <c r="DG214" s="448"/>
      <c r="DH214" s="448"/>
      <c r="DI214" s="448"/>
      <c r="DJ214" s="448"/>
      <c r="DK214" s="448"/>
      <c r="DL214" s="448"/>
      <c r="DM214" s="448"/>
      <c r="DN214" s="448"/>
      <c r="DO214" s="448"/>
      <c r="DP214" s="448"/>
      <c r="DQ214" s="448"/>
      <c r="DR214" s="448"/>
    </row>
    <row r="215" spans="1:122" x14ac:dyDescent="0.45">
      <c r="A215" s="448"/>
      <c r="B215" s="448"/>
      <c r="C215" s="448"/>
      <c r="D215" s="448"/>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448"/>
      <c r="BD215" s="448"/>
      <c r="BE215" s="448"/>
      <c r="BF215" s="448"/>
      <c r="BG215" s="448"/>
      <c r="BH215" s="448"/>
      <c r="BI215" s="448"/>
      <c r="BJ215" s="448"/>
      <c r="BK215" s="448"/>
      <c r="BL215" s="448"/>
      <c r="BM215" s="448"/>
      <c r="BN215" s="448"/>
      <c r="BO215" s="448"/>
      <c r="BP215" s="448"/>
      <c r="BQ215" s="448"/>
      <c r="BR215" s="448"/>
      <c r="BS215" s="448"/>
      <c r="BT215" s="448"/>
      <c r="BU215" s="448"/>
      <c r="BV215" s="448"/>
      <c r="BW215" s="448"/>
      <c r="BX215" s="448"/>
      <c r="BY215" s="448"/>
      <c r="BZ215" s="448"/>
      <c r="CA215" s="448"/>
      <c r="CB215" s="448"/>
      <c r="CC215" s="448"/>
      <c r="CD215" s="448"/>
      <c r="CE215" s="448"/>
      <c r="CF215" s="448"/>
      <c r="CG215" s="448"/>
      <c r="CH215" s="448"/>
      <c r="CI215" s="448"/>
      <c r="CJ215" s="448"/>
      <c r="CK215" s="448"/>
      <c r="CL215" s="448"/>
      <c r="CM215" s="448"/>
      <c r="CN215" s="448"/>
      <c r="CO215" s="448"/>
      <c r="CP215" s="448"/>
      <c r="CQ215" s="448"/>
      <c r="CR215" s="448"/>
      <c r="CS215" s="448"/>
      <c r="CT215" s="448"/>
      <c r="CU215" s="448"/>
      <c r="CV215" s="448"/>
      <c r="CW215" s="448"/>
      <c r="CX215" s="448"/>
      <c r="CY215" s="448"/>
      <c r="CZ215" s="448"/>
      <c r="DA215" s="448"/>
      <c r="DB215" s="448"/>
      <c r="DC215" s="448"/>
      <c r="DD215" s="448"/>
      <c r="DE215" s="448"/>
      <c r="DF215" s="448"/>
      <c r="DG215" s="448"/>
      <c r="DH215" s="448"/>
      <c r="DI215" s="448"/>
      <c r="DJ215" s="448"/>
      <c r="DK215" s="448"/>
      <c r="DL215" s="448"/>
      <c r="DM215" s="448"/>
      <c r="DN215" s="448"/>
      <c r="DO215" s="448"/>
      <c r="DP215" s="448"/>
      <c r="DQ215" s="448"/>
      <c r="DR215" s="448"/>
    </row>
    <row r="216" spans="1:122" x14ac:dyDescent="0.45">
      <c r="A216" s="448"/>
      <c r="B216" s="448"/>
      <c r="C216" s="448"/>
      <c r="D216" s="448"/>
      <c r="E216" s="448"/>
      <c r="F216" s="448"/>
      <c r="G216" s="448"/>
      <c r="H216" s="448"/>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8"/>
      <c r="AF216" s="448"/>
      <c r="AG216" s="448"/>
      <c r="AH216" s="448"/>
      <c r="AI216" s="448"/>
      <c r="AJ216" s="448"/>
      <c r="AK216" s="448"/>
      <c r="AL216" s="448"/>
      <c r="AM216" s="448"/>
      <c r="AN216" s="448"/>
      <c r="AO216" s="448"/>
      <c r="AP216" s="448"/>
      <c r="AQ216" s="448"/>
      <c r="AR216" s="448"/>
      <c r="AS216" s="448"/>
      <c r="AT216" s="448"/>
      <c r="AU216" s="448"/>
      <c r="AV216" s="448"/>
      <c r="AW216" s="448"/>
      <c r="AX216" s="448"/>
      <c r="AY216" s="448"/>
      <c r="AZ216" s="448"/>
      <c r="BA216" s="448"/>
      <c r="BB216" s="448"/>
      <c r="BC216" s="448"/>
      <c r="BD216" s="448"/>
      <c r="BE216" s="448"/>
      <c r="BF216" s="448"/>
      <c r="BG216" s="448"/>
      <c r="BH216" s="448"/>
      <c r="BI216" s="448"/>
      <c r="BJ216" s="448"/>
      <c r="BK216" s="448"/>
      <c r="BL216" s="448"/>
      <c r="BM216" s="448"/>
      <c r="BN216" s="448"/>
      <c r="BO216" s="448"/>
      <c r="BP216" s="448"/>
      <c r="BQ216" s="448"/>
      <c r="BR216" s="448"/>
      <c r="BS216" s="448"/>
      <c r="BT216" s="448"/>
      <c r="BU216" s="448"/>
      <c r="BV216" s="448"/>
      <c r="BW216" s="448"/>
      <c r="BX216" s="448"/>
      <c r="BY216" s="448"/>
      <c r="BZ216" s="448"/>
      <c r="CA216" s="448"/>
      <c r="CB216" s="448"/>
      <c r="CC216" s="448"/>
      <c r="CD216" s="448"/>
      <c r="CE216" s="448"/>
      <c r="CF216" s="448"/>
      <c r="CG216" s="448"/>
      <c r="CH216" s="448"/>
      <c r="CI216" s="448"/>
      <c r="CJ216" s="448"/>
      <c r="CK216" s="448"/>
      <c r="CL216" s="448"/>
      <c r="CM216" s="448"/>
      <c r="CN216" s="448"/>
      <c r="CO216" s="448"/>
      <c r="CP216" s="448"/>
      <c r="CQ216" s="448"/>
      <c r="CR216" s="448"/>
      <c r="CS216" s="448"/>
      <c r="CT216" s="448"/>
      <c r="CU216" s="448"/>
      <c r="CV216" s="448"/>
      <c r="CW216" s="448"/>
      <c r="CX216" s="448"/>
      <c r="CY216" s="448"/>
      <c r="CZ216" s="448"/>
      <c r="DA216" s="448"/>
      <c r="DB216" s="448"/>
      <c r="DC216" s="448"/>
      <c r="DD216" s="448"/>
      <c r="DE216" s="448"/>
      <c r="DF216" s="448"/>
      <c r="DG216" s="448"/>
      <c r="DH216" s="448"/>
      <c r="DI216" s="448"/>
      <c r="DJ216" s="448"/>
      <c r="DK216" s="448"/>
      <c r="DL216" s="448"/>
      <c r="DM216" s="448"/>
      <c r="DN216" s="448"/>
      <c r="DO216" s="448"/>
      <c r="DP216" s="448"/>
      <c r="DQ216" s="448"/>
      <c r="DR216" s="448"/>
    </row>
    <row r="217" spans="1:122" x14ac:dyDescent="0.45">
      <c r="A217" s="448"/>
      <c r="B217" s="448"/>
      <c r="C217" s="448"/>
      <c r="D217" s="448"/>
      <c r="E217" s="448"/>
      <c r="F217" s="448"/>
      <c r="G217" s="448"/>
      <c r="H217" s="448"/>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c r="AT217" s="448"/>
      <c r="AU217" s="448"/>
      <c r="AV217" s="448"/>
      <c r="AW217" s="448"/>
      <c r="AX217" s="448"/>
      <c r="AY217" s="448"/>
      <c r="AZ217" s="448"/>
      <c r="BA217" s="448"/>
      <c r="BB217" s="448"/>
      <c r="BC217" s="448"/>
      <c r="BD217" s="448"/>
      <c r="BE217" s="448"/>
      <c r="BF217" s="448"/>
      <c r="BG217" s="448"/>
      <c r="BH217" s="448"/>
      <c r="BI217" s="448"/>
      <c r="BJ217" s="448"/>
      <c r="BK217" s="448"/>
      <c r="BL217" s="448"/>
      <c r="BM217" s="448"/>
      <c r="BN217" s="448"/>
      <c r="BO217" s="448"/>
      <c r="BP217" s="448"/>
      <c r="BQ217" s="448"/>
      <c r="BR217" s="448"/>
      <c r="BS217" s="448"/>
      <c r="BT217" s="448"/>
      <c r="BU217" s="448"/>
      <c r="BV217" s="448"/>
      <c r="BW217" s="448"/>
      <c r="BX217" s="448"/>
      <c r="BY217" s="448"/>
      <c r="BZ217" s="448"/>
      <c r="CA217" s="448"/>
      <c r="CB217" s="448"/>
      <c r="CC217" s="448"/>
      <c r="CD217" s="448"/>
      <c r="CE217" s="448"/>
      <c r="CF217" s="448"/>
      <c r="CG217" s="448"/>
      <c r="CH217" s="448"/>
      <c r="CI217" s="448"/>
      <c r="CJ217" s="448"/>
      <c r="CK217" s="448"/>
      <c r="CL217" s="448"/>
      <c r="CM217" s="448"/>
      <c r="CN217" s="448"/>
      <c r="CO217" s="448"/>
      <c r="CP217" s="448"/>
      <c r="CQ217" s="448"/>
      <c r="CR217" s="448"/>
      <c r="CS217" s="448"/>
      <c r="CT217" s="448"/>
      <c r="CU217" s="448"/>
      <c r="CV217" s="448"/>
      <c r="CW217" s="448"/>
      <c r="CX217" s="448"/>
      <c r="CY217" s="448"/>
      <c r="CZ217" s="448"/>
      <c r="DA217" s="448"/>
      <c r="DB217" s="448"/>
      <c r="DC217" s="448"/>
      <c r="DD217" s="448"/>
      <c r="DE217" s="448"/>
      <c r="DF217" s="448"/>
      <c r="DG217" s="448"/>
      <c r="DH217" s="448"/>
      <c r="DI217" s="448"/>
      <c r="DJ217" s="448"/>
      <c r="DK217" s="448"/>
      <c r="DL217" s="448"/>
      <c r="DM217" s="448"/>
      <c r="DN217" s="448"/>
      <c r="DO217" s="448"/>
      <c r="DP217" s="448"/>
      <c r="DQ217" s="448"/>
      <c r="DR217" s="448"/>
    </row>
    <row r="218" spans="1:122" x14ac:dyDescent="0.45">
      <c r="A218" s="448"/>
      <c r="B218" s="448"/>
      <c r="C218" s="448"/>
      <c r="D218" s="448"/>
      <c r="E218" s="448"/>
      <c r="F218" s="448"/>
      <c r="G218" s="448"/>
      <c r="H218" s="448"/>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8"/>
      <c r="AF218" s="448"/>
      <c r="AG218" s="448"/>
      <c r="AH218" s="448"/>
      <c r="AI218" s="448"/>
      <c r="AJ218" s="448"/>
      <c r="AK218" s="448"/>
      <c r="AL218" s="448"/>
      <c r="AM218" s="448"/>
      <c r="AN218" s="448"/>
      <c r="AO218" s="448"/>
      <c r="AP218" s="448"/>
      <c r="AQ218" s="448"/>
      <c r="AR218" s="448"/>
      <c r="AS218" s="448"/>
      <c r="AT218" s="448"/>
      <c r="AU218" s="448"/>
      <c r="AV218" s="448"/>
      <c r="AW218" s="448"/>
      <c r="AX218" s="448"/>
      <c r="AY218" s="448"/>
      <c r="AZ218" s="448"/>
      <c r="BA218" s="448"/>
      <c r="BB218" s="448"/>
      <c r="BC218" s="448"/>
      <c r="BD218" s="448"/>
      <c r="BE218" s="448"/>
      <c r="BF218" s="448"/>
      <c r="BG218" s="448"/>
      <c r="BH218" s="448"/>
      <c r="BI218" s="448"/>
      <c r="BJ218" s="448"/>
      <c r="BK218" s="448"/>
      <c r="BL218" s="448"/>
      <c r="BM218" s="448"/>
      <c r="BN218" s="448"/>
      <c r="BO218" s="448"/>
      <c r="BP218" s="448"/>
      <c r="BQ218" s="448"/>
      <c r="BR218" s="448"/>
      <c r="BS218" s="448"/>
      <c r="BT218" s="448"/>
      <c r="BU218" s="448"/>
      <c r="BV218" s="448"/>
      <c r="BW218" s="448"/>
      <c r="BX218" s="448"/>
      <c r="BY218" s="448"/>
      <c r="BZ218" s="448"/>
      <c r="CA218" s="448"/>
      <c r="CB218" s="448"/>
      <c r="CC218" s="448"/>
      <c r="CD218" s="448"/>
      <c r="CE218" s="448"/>
      <c r="CF218" s="448"/>
      <c r="CG218" s="448"/>
      <c r="CH218" s="448"/>
      <c r="CI218" s="448"/>
      <c r="CJ218" s="448"/>
      <c r="CK218" s="448"/>
      <c r="CL218" s="448"/>
      <c r="CM218" s="448"/>
      <c r="CN218" s="448"/>
      <c r="CO218" s="448"/>
      <c r="CP218" s="448"/>
      <c r="CQ218" s="448"/>
      <c r="CR218" s="448"/>
      <c r="CS218" s="448"/>
      <c r="CT218" s="448"/>
      <c r="CU218" s="448"/>
      <c r="CV218" s="448"/>
      <c r="CW218" s="448"/>
      <c r="CX218" s="448"/>
      <c r="CY218" s="448"/>
      <c r="CZ218" s="448"/>
      <c r="DA218" s="448"/>
      <c r="DB218" s="448"/>
      <c r="DC218" s="448"/>
      <c r="DD218" s="448"/>
      <c r="DE218" s="448"/>
      <c r="DF218" s="448"/>
      <c r="DG218" s="448"/>
      <c r="DH218" s="448"/>
      <c r="DI218" s="448"/>
      <c r="DJ218" s="448"/>
      <c r="DK218" s="448"/>
      <c r="DL218" s="448"/>
      <c r="DM218" s="448"/>
      <c r="DN218" s="448"/>
      <c r="DO218" s="448"/>
      <c r="DP218" s="448"/>
      <c r="DQ218" s="448"/>
      <c r="DR218" s="448"/>
    </row>
    <row r="219" spans="1:122" x14ac:dyDescent="0.45">
      <c r="A219" s="448"/>
      <c r="B219" s="448"/>
      <c r="C219" s="448"/>
      <c r="D219" s="448"/>
      <c r="E219" s="448"/>
      <c r="F219" s="448"/>
      <c r="G219" s="448"/>
      <c r="H219" s="448"/>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8"/>
      <c r="AF219" s="448"/>
      <c r="AG219" s="448"/>
      <c r="AH219" s="448"/>
      <c r="AI219" s="448"/>
      <c r="AJ219" s="448"/>
      <c r="AK219" s="448"/>
      <c r="AL219" s="448"/>
      <c r="AM219" s="448"/>
      <c r="AN219" s="448"/>
      <c r="AO219" s="448"/>
      <c r="AP219" s="448"/>
      <c r="AQ219" s="448"/>
      <c r="AR219" s="448"/>
      <c r="AS219" s="448"/>
      <c r="AT219" s="448"/>
      <c r="AU219" s="448"/>
      <c r="AV219" s="448"/>
      <c r="AW219" s="448"/>
      <c r="AX219" s="448"/>
      <c r="AY219" s="448"/>
      <c r="AZ219" s="448"/>
      <c r="BA219" s="448"/>
      <c r="BB219" s="448"/>
      <c r="BC219" s="448"/>
      <c r="BD219" s="448"/>
      <c r="BE219" s="448"/>
      <c r="BF219" s="448"/>
      <c r="BG219" s="448"/>
      <c r="BH219" s="448"/>
      <c r="BI219" s="448"/>
      <c r="BJ219" s="448"/>
      <c r="BK219" s="448"/>
      <c r="BL219" s="448"/>
      <c r="BM219" s="448"/>
      <c r="BN219" s="448"/>
      <c r="BO219" s="448"/>
      <c r="BP219" s="448"/>
      <c r="BQ219" s="448"/>
      <c r="BR219" s="448"/>
      <c r="BS219" s="448"/>
      <c r="BT219" s="448"/>
      <c r="BU219" s="448"/>
      <c r="BV219" s="448"/>
      <c r="BW219" s="448"/>
      <c r="BX219" s="448"/>
      <c r="BY219" s="448"/>
      <c r="BZ219" s="448"/>
      <c r="CA219" s="448"/>
      <c r="CB219" s="448"/>
      <c r="CC219" s="448"/>
      <c r="CD219" s="448"/>
      <c r="CE219" s="448"/>
      <c r="CF219" s="448"/>
      <c r="CG219" s="448"/>
      <c r="CH219" s="448"/>
      <c r="CI219" s="448"/>
      <c r="CJ219" s="448"/>
      <c r="CK219" s="448"/>
      <c r="CL219" s="448"/>
      <c r="CM219" s="448"/>
      <c r="CN219" s="448"/>
      <c r="CO219" s="448"/>
      <c r="CP219" s="448"/>
      <c r="CQ219" s="448"/>
      <c r="CR219" s="448"/>
      <c r="CS219" s="448"/>
      <c r="CT219" s="448"/>
      <c r="CU219" s="448"/>
      <c r="CV219" s="448"/>
      <c r="CW219" s="448"/>
      <c r="CX219" s="448"/>
      <c r="CY219" s="448"/>
      <c r="CZ219" s="448"/>
      <c r="DA219" s="448"/>
      <c r="DB219" s="448"/>
      <c r="DC219" s="448"/>
      <c r="DD219" s="448"/>
      <c r="DE219" s="448"/>
      <c r="DF219" s="448"/>
      <c r="DG219" s="448"/>
      <c r="DH219" s="448"/>
      <c r="DI219" s="448"/>
      <c r="DJ219" s="448"/>
      <c r="DK219" s="448"/>
      <c r="DL219" s="448"/>
      <c r="DM219" s="448"/>
      <c r="DN219" s="448"/>
      <c r="DO219" s="448"/>
      <c r="DP219" s="448"/>
      <c r="DQ219" s="448"/>
      <c r="DR219" s="448"/>
    </row>
    <row r="220" spans="1:122" x14ac:dyDescent="0.45">
      <c r="A220" s="448"/>
      <c r="B220" s="448"/>
      <c r="C220" s="448"/>
      <c r="D220" s="448"/>
      <c r="E220" s="448"/>
      <c r="F220" s="448"/>
      <c r="G220" s="448"/>
      <c r="H220" s="448"/>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8"/>
      <c r="AF220" s="448"/>
      <c r="AG220" s="448"/>
      <c r="AH220" s="448"/>
      <c r="AI220" s="448"/>
      <c r="AJ220" s="448"/>
      <c r="AK220" s="448"/>
      <c r="AL220" s="448"/>
      <c r="AM220" s="448"/>
      <c r="AN220" s="448"/>
      <c r="AO220" s="448"/>
      <c r="AP220" s="448"/>
      <c r="AQ220" s="448"/>
      <c r="AR220" s="448"/>
      <c r="AS220" s="448"/>
      <c r="AT220" s="448"/>
      <c r="AU220" s="448"/>
      <c r="AV220" s="448"/>
      <c r="AW220" s="448"/>
      <c r="AX220" s="448"/>
      <c r="AY220" s="448"/>
      <c r="AZ220" s="448"/>
      <c r="BA220" s="448"/>
      <c r="BB220" s="448"/>
      <c r="BC220" s="448"/>
      <c r="BD220" s="448"/>
      <c r="BE220" s="448"/>
      <c r="BF220" s="448"/>
      <c r="BG220" s="448"/>
      <c r="BH220" s="448"/>
      <c r="BI220" s="448"/>
      <c r="BJ220" s="448"/>
      <c r="BK220" s="448"/>
      <c r="BL220" s="448"/>
      <c r="BM220" s="448"/>
      <c r="BN220" s="448"/>
      <c r="BO220" s="448"/>
      <c r="BP220" s="448"/>
      <c r="BQ220" s="448"/>
      <c r="BR220" s="448"/>
      <c r="BS220" s="448"/>
      <c r="BT220" s="448"/>
      <c r="BU220" s="448"/>
      <c r="BV220" s="448"/>
      <c r="BW220" s="448"/>
      <c r="BX220" s="448"/>
      <c r="BY220" s="448"/>
      <c r="BZ220" s="448"/>
      <c r="CA220" s="448"/>
      <c r="CB220" s="448"/>
      <c r="CC220" s="448"/>
      <c r="CD220" s="448"/>
      <c r="CE220" s="448"/>
      <c r="CF220" s="448"/>
      <c r="CG220" s="448"/>
      <c r="CH220" s="448"/>
      <c r="CI220" s="448"/>
      <c r="CJ220" s="448"/>
      <c r="CK220" s="448"/>
      <c r="CL220" s="448"/>
      <c r="CM220" s="448"/>
      <c r="CN220" s="448"/>
      <c r="CO220" s="448"/>
      <c r="CP220" s="448"/>
      <c r="CQ220" s="448"/>
      <c r="CR220" s="448"/>
      <c r="CS220" s="448"/>
      <c r="CT220" s="448"/>
      <c r="CU220" s="448"/>
      <c r="CV220" s="448"/>
      <c r="CW220" s="448"/>
      <c r="CX220" s="448"/>
      <c r="CY220" s="448"/>
      <c r="CZ220" s="448"/>
      <c r="DA220" s="448"/>
      <c r="DB220" s="448"/>
      <c r="DC220" s="448"/>
      <c r="DD220" s="448"/>
      <c r="DE220" s="448"/>
      <c r="DF220" s="448"/>
      <c r="DG220" s="448"/>
      <c r="DH220" s="448"/>
      <c r="DI220" s="448"/>
      <c r="DJ220" s="448"/>
      <c r="DK220" s="448"/>
      <c r="DL220" s="448"/>
      <c r="DM220" s="448"/>
      <c r="DN220" s="448"/>
      <c r="DO220" s="448"/>
      <c r="DP220" s="448"/>
      <c r="DQ220" s="448"/>
      <c r="DR220" s="448"/>
    </row>
    <row r="221" spans="1:122" x14ac:dyDescent="0.45">
      <c r="A221" s="448"/>
      <c r="B221" s="448"/>
      <c r="C221" s="448"/>
      <c r="D221" s="448"/>
      <c r="E221" s="448"/>
      <c r="F221" s="448"/>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8"/>
      <c r="AF221" s="448"/>
      <c r="AG221" s="448"/>
      <c r="AH221" s="448"/>
      <c r="AI221" s="448"/>
      <c r="AJ221" s="448"/>
      <c r="AK221" s="448"/>
      <c r="AL221" s="448"/>
      <c r="AM221" s="448"/>
      <c r="AN221" s="448"/>
      <c r="AO221" s="448"/>
      <c r="AP221" s="448"/>
      <c r="AQ221" s="448"/>
      <c r="AR221" s="448"/>
      <c r="AS221" s="448"/>
      <c r="AT221" s="448"/>
      <c r="AU221" s="448"/>
      <c r="AV221" s="448"/>
      <c r="AW221" s="448"/>
      <c r="AX221" s="448"/>
      <c r="AY221" s="448"/>
      <c r="AZ221" s="448"/>
      <c r="BA221" s="448"/>
      <c r="BB221" s="448"/>
      <c r="BC221" s="448"/>
      <c r="BD221" s="448"/>
      <c r="BE221" s="448"/>
      <c r="BF221" s="448"/>
      <c r="BG221" s="448"/>
      <c r="BH221" s="448"/>
      <c r="BI221" s="448"/>
      <c r="BJ221" s="448"/>
      <c r="BK221" s="448"/>
      <c r="BL221" s="448"/>
      <c r="BM221" s="448"/>
      <c r="BN221" s="448"/>
      <c r="BO221" s="448"/>
      <c r="BP221" s="448"/>
      <c r="BQ221" s="448"/>
      <c r="BR221" s="448"/>
      <c r="BS221" s="448"/>
      <c r="BT221" s="448"/>
      <c r="BU221" s="448"/>
      <c r="BV221" s="448"/>
      <c r="BW221" s="448"/>
      <c r="BX221" s="448"/>
      <c r="BY221" s="448"/>
      <c r="BZ221" s="448"/>
      <c r="CA221" s="448"/>
      <c r="CB221" s="448"/>
      <c r="CC221" s="448"/>
      <c r="CD221" s="448"/>
      <c r="CE221" s="448"/>
      <c r="CF221" s="448"/>
      <c r="CG221" s="448"/>
      <c r="CH221" s="448"/>
      <c r="CI221" s="448"/>
      <c r="CJ221" s="448"/>
      <c r="CK221" s="448"/>
      <c r="CL221" s="448"/>
      <c r="CM221" s="448"/>
      <c r="CN221" s="448"/>
      <c r="CO221" s="448"/>
      <c r="CP221" s="448"/>
      <c r="CQ221" s="448"/>
      <c r="CR221" s="448"/>
      <c r="CS221" s="448"/>
      <c r="CT221" s="448"/>
      <c r="CU221" s="448"/>
      <c r="CV221" s="448"/>
      <c r="CW221" s="448"/>
      <c r="CX221" s="448"/>
      <c r="CY221" s="448"/>
      <c r="CZ221" s="448"/>
      <c r="DA221" s="448"/>
      <c r="DB221" s="448"/>
      <c r="DC221" s="448"/>
      <c r="DD221" s="448"/>
      <c r="DE221" s="448"/>
      <c r="DF221" s="448"/>
      <c r="DG221" s="448"/>
      <c r="DH221" s="448"/>
      <c r="DI221" s="448"/>
      <c r="DJ221" s="448"/>
      <c r="DK221" s="448"/>
      <c r="DL221" s="448"/>
      <c r="DM221" s="448"/>
      <c r="DN221" s="448"/>
      <c r="DO221" s="448"/>
      <c r="DP221" s="448"/>
      <c r="DQ221" s="448"/>
      <c r="DR221" s="448"/>
    </row>
    <row r="222" spans="1:122" x14ac:dyDescent="0.45">
      <c r="A222" s="448"/>
      <c r="B222" s="448"/>
      <c r="C222" s="448"/>
      <c r="D222" s="448"/>
      <c r="E222" s="448"/>
      <c r="F222" s="448"/>
      <c r="G222" s="448"/>
      <c r="H222" s="448"/>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8"/>
      <c r="AF222" s="448"/>
      <c r="AG222" s="448"/>
      <c r="AH222" s="448"/>
      <c r="AI222" s="448"/>
      <c r="AJ222" s="448"/>
      <c r="AK222" s="448"/>
      <c r="AL222" s="448"/>
      <c r="AM222" s="448"/>
      <c r="AN222" s="448"/>
      <c r="AO222" s="448"/>
      <c r="AP222" s="448"/>
      <c r="AQ222" s="448"/>
      <c r="AR222" s="448"/>
      <c r="AS222" s="448"/>
      <c r="AT222" s="448"/>
      <c r="AU222" s="448"/>
      <c r="AV222" s="448"/>
      <c r="AW222" s="448"/>
      <c r="AX222" s="448"/>
      <c r="AY222" s="448"/>
      <c r="AZ222" s="448"/>
      <c r="BA222" s="448"/>
      <c r="BB222" s="448"/>
      <c r="BC222" s="448"/>
      <c r="BD222" s="448"/>
      <c r="BE222" s="448"/>
      <c r="BF222" s="448"/>
      <c r="BG222" s="448"/>
      <c r="BH222" s="448"/>
      <c r="BI222" s="448"/>
      <c r="BJ222" s="448"/>
      <c r="BK222" s="448"/>
      <c r="BL222" s="448"/>
      <c r="BM222" s="448"/>
      <c r="BN222" s="448"/>
      <c r="BO222" s="448"/>
      <c r="BP222" s="448"/>
      <c r="BQ222" s="448"/>
      <c r="BR222" s="448"/>
      <c r="BS222" s="448"/>
      <c r="BT222" s="448"/>
      <c r="BU222" s="448"/>
      <c r="BV222" s="448"/>
      <c r="BW222" s="448"/>
      <c r="BX222" s="448"/>
      <c r="BY222" s="448"/>
      <c r="BZ222" s="448"/>
      <c r="CA222" s="448"/>
      <c r="CB222" s="448"/>
      <c r="CC222" s="448"/>
      <c r="CD222" s="448"/>
      <c r="CE222" s="448"/>
      <c r="CF222" s="448"/>
      <c r="CG222" s="448"/>
      <c r="CH222" s="448"/>
      <c r="CI222" s="448"/>
      <c r="CJ222" s="448"/>
      <c r="CK222" s="448"/>
      <c r="CL222" s="448"/>
      <c r="CM222" s="448"/>
      <c r="CN222" s="448"/>
      <c r="CO222" s="448"/>
      <c r="CP222" s="448"/>
      <c r="CQ222" s="448"/>
      <c r="CR222" s="448"/>
      <c r="CS222" s="448"/>
      <c r="CT222" s="448"/>
      <c r="CU222" s="448"/>
      <c r="CV222" s="448"/>
      <c r="CW222" s="448"/>
      <c r="CX222" s="448"/>
      <c r="CY222" s="448"/>
      <c r="CZ222" s="448"/>
      <c r="DA222" s="448"/>
      <c r="DB222" s="448"/>
      <c r="DC222" s="448"/>
      <c r="DD222" s="448"/>
      <c r="DE222" s="448"/>
      <c r="DF222" s="448"/>
      <c r="DG222" s="448"/>
      <c r="DH222" s="448"/>
      <c r="DI222" s="448"/>
      <c r="DJ222" s="448"/>
      <c r="DK222" s="448"/>
      <c r="DL222" s="448"/>
      <c r="DM222" s="448"/>
      <c r="DN222" s="448"/>
      <c r="DO222" s="448"/>
      <c r="DP222" s="448"/>
      <c r="DQ222" s="448"/>
      <c r="DR222" s="448"/>
    </row>
    <row r="223" spans="1:122" x14ac:dyDescent="0.45">
      <c r="A223" s="448"/>
      <c r="B223" s="448"/>
      <c r="C223" s="448"/>
      <c r="D223" s="448"/>
      <c r="E223" s="448"/>
      <c r="F223" s="448"/>
      <c r="G223" s="448"/>
      <c r="H223" s="448"/>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8"/>
      <c r="AF223" s="448"/>
      <c r="AG223" s="448"/>
      <c r="AH223" s="448"/>
      <c r="AI223" s="448"/>
      <c r="AJ223" s="448"/>
      <c r="AK223" s="448"/>
      <c r="AL223" s="448"/>
      <c r="AM223" s="448"/>
      <c r="AN223" s="448"/>
      <c r="AO223" s="448"/>
      <c r="AP223" s="448"/>
      <c r="AQ223" s="448"/>
      <c r="AR223" s="448"/>
      <c r="AS223" s="448"/>
      <c r="AT223" s="448"/>
      <c r="AU223" s="448"/>
      <c r="AV223" s="448"/>
      <c r="AW223" s="448"/>
      <c r="AX223" s="448"/>
      <c r="AY223" s="448"/>
      <c r="AZ223" s="448"/>
      <c r="BA223" s="448"/>
      <c r="BB223" s="448"/>
      <c r="BC223" s="448"/>
      <c r="BD223" s="448"/>
      <c r="BE223" s="448"/>
      <c r="BF223" s="448"/>
      <c r="BG223" s="448"/>
      <c r="BH223" s="448"/>
      <c r="BI223" s="448"/>
      <c r="BJ223" s="448"/>
      <c r="BK223" s="448"/>
      <c r="BL223" s="448"/>
      <c r="BM223" s="448"/>
      <c r="BN223" s="448"/>
      <c r="BO223" s="448"/>
      <c r="BP223" s="448"/>
      <c r="BQ223" s="448"/>
      <c r="BR223" s="448"/>
      <c r="BS223" s="448"/>
      <c r="BT223" s="448"/>
      <c r="BU223" s="448"/>
      <c r="BV223" s="448"/>
      <c r="BW223" s="448"/>
      <c r="BX223" s="448"/>
      <c r="BY223" s="448"/>
      <c r="BZ223" s="448"/>
      <c r="CA223" s="448"/>
      <c r="CB223" s="448"/>
      <c r="CC223" s="448"/>
      <c r="CD223" s="448"/>
      <c r="CE223" s="448"/>
      <c r="CF223" s="448"/>
      <c r="CG223" s="448"/>
      <c r="CH223" s="448"/>
      <c r="CI223" s="448"/>
      <c r="CJ223" s="448"/>
      <c r="CK223" s="448"/>
      <c r="CL223" s="448"/>
      <c r="CM223" s="448"/>
      <c r="CN223" s="448"/>
      <c r="CO223" s="448"/>
      <c r="CP223" s="448"/>
      <c r="CQ223" s="448"/>
      <c r="CR223" s="448"/>
      <c r="CS223" s="448"/>
      <c r="CT223" s="448"/>
      <c r="CU223" s="448"/>
      <c r="CV223" s="448"/>
      <c r="CW223" s="448"/>
      <c r="CX223" s="448"/>
      <c r="CY223" s="448"/>
      <c r="CZ223" s="448"/>
      <c r="DA223" s="448"/>
      <c r="DB223" s="448"/>
      <c r="DC223" s="448"/>
      <c r="DD223" s="448"/>
      <c r="DE223" s="448"/>
      <c r="DF223" s="448"/>
      <c r="DG223" s="448"/>
      <c r="DH223" s="448"/>
      <c r="DI223" s="448"/>
      <c r="DJ223" s="448"/>
      <c r="DK223" s="448"/>
      <c r="DL223" s="448"/>
      <c r="DM223" s="448"/>
      <c r="DN223" s="448"/>
      <c r="DO223" s="448"/>
      <c r="DP223" s="448"/>
      <c r="DQ223" s="448"/>
      <c r="DR223" s="448"/>
    </row>
    <row r="224" spans="1:122" x14ac:dyDescent="0.45">
      <c r="A224" s="448"/>
      <c r="B224" s="448"/>
      <c r="C224" s="448"/>
      <c r="D224" s="448"/>
      <c r="E224" s="448"/>
      <c r="F224" s="448"/>
      <c r="G224" s="448"/>
      <c r="H224" s="448"/>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8"/>
      <c r="AF224" s="448"/>
      <c r="AG224" s="448"/>
      <c r="AH224" s="448"/>
      <c r="AI224" s="448"/>
      <c r="AJ224" s="448"/>
      <c r="AK224" s="448"/>
      <c r="AL224" s="448"/>
      <c r="AM224" s="448"/>
      <c r="AN224" s="448"/>
      <c r="AO224" s="448"/>
      <c r="AP224" s="448"/>
      <c r="AQ224" s="448"/>
      <c r="AR224" s="448"/>
      <c r="AS224" s="448"/>
      <c r="AT224" s="448"/>
      <c r="AU224" s="448"/>
      <c r="AV224" s="448"/>
      <c r="AW224" s="448"/>
      <c r="AX224" s="448"/>
      <c r="AY224" s="448"/>
      <c r="AZ224" s="448"/>
      <c r="BA224" s="448"/>
      <c r="BB224" s="448"/>
      <c r="BC224" s="448"/>
      <c r="BD224" s="448"/>
      <c r="BE224" s="448"/>
      <c r="BF224" s="448"/>
      <c r="BG224" s="448"/>
      <c r="BH224" s="448"/>
      <c r="BI224" s="448"/>
      <c r="BJ224" s="448"/>
      <c r="BK224" s="448"/>
      <c r="BL224" s="448"/>
      <c r="BM224" s="448"/>
      <c r="BN224" s="448"/>
      <c r="BO224" s="448"/>
      <c r="BP224" s="448"/>
      <c r="BQ224" s="448"/>
      <c r="BR224" s="448"/>
      <c r="BS224" s="448"/>
      <c r="BT224" s="448"/>
      <c r="BU224" s="448"/>
      <c r="BV224" s="448"/>
      <c r="BW224" s="448"/>
      <c r="BX224" s="448"/>
      <c r="BY224" s="448"/>
      <c r="BZ224" s="448"/>
      <c r="CA224" s="448"/>
      <c r="CB224" s="448"/>
      <c r="CC224" s="448"/>
      <c r="CD224" s="448"/>
      <c r="CE224" s="448"/>
      <c r="CF224" s="448"/>
      <c r="CG224" s="448"/>
      <c r="CH224" s="448"/>
      <c r="CI224" s="448"/>
      <c r="CJ224" s="448"/>
      <c r="CK224" s="448"/>
      <c r="CL224" s="448"/>
      <c r="CM224" s="448"/>
      <c r="CN224" s="448"/>
      <c r="CO224" s="448"/>
      <c r="CP224" s="448"/>
      <c r="CQ224" s="448"/>
      <c r="CR224" s="448"/>
      <c r="CS224" s="448"/>
      <c r="CT224" s="448"/>
      <c r="CU224" s="448"/>
      <c r="CV224" s="448"/>
      <c r="CW224" s="448"/>
      <c r="CX224" s="448"/>
      <c r="CY224" s="448"/>
      <c r="CZ224" s="448"/>
      <c r="DA224" s="448"/>
      <c r="DB224" s="448"/>
      <c r="DC224" s="448"/>
      <c r="DD224" s="448"/>
      <c r="DE224" s="448"/>
      <c r="DF224" s="448"/>
      <c r="DG224" s="448"/>
      <c r="DH224" s="448"/>
      <c r="DI224" s="448"/>
      <c r="DJ224" s="448"/>
      <c r="DK224" s="448"/>
      <c r="DL224" s="448"/>
      <c r="DM224" s="448"/>
      <c r="DN224" s="448"/>
      <c r="DO224" s="448"/>
      <c r="DP224" s="448"/>
      <c r="DQ224" s="448"/>
      <c r="DR224" s="448"/>
    </row>
    <row r="225" spans="1:122" x14ac:dyDescent="0.45">
      <c r="A225" s="448"/>
      <c r="B225" s="448"/>
      <c r="C225" s="448"/>
      <c r="D225" s="448"/>
      <c r="E225" s="448"/>
      <c r="F225" s="448"/>
      <c r="G225" s="448"/>
      <c r="H225" s="448"/>
      <c r="I225" s="448"/>
      <c r="J225" s="448"/>
      <c r="K225" s="448"/>
      <c r="L225" s="448"/>
      <c r="M225" s="448"/>
      <c r="N225" s="448"/>
      <c r="O225" s="448"/>
      <c r="P225" s="448"/>
      <c r="Q225" s="448"/>
      <c r="R225" s="448"/>
      <c r="S225" s="448"/>
      <c r="T225" s="448"/>
      <c r="U225" s="448"/>
      <c r="V225" s="448"/>
      <c r="W225" s="448"/>
      <c r="X225" s="448"/>
      <c r="Y225" s="448"/>
      <c r="Z225" s="448"/>
      <c r="AA225" s="448"/>
      <c r="AB225" s="448"/>
      <c r="AC225" s="448"/>
      <c r="AD225" s="448"/>
      <c r="AE225" s="448"/>
      <c r="AF225" s="448"/>
      <c r="AG225" s="448"/>
      <c r="AH225" s="448"/>
      <c r="AI225" s="448"/>
      <c r="AJ225" s="448"/>
      <c r="AK225" s="448"/>
      <c r="AL225" s="448"/>
      <c r="AM225" s="448"/>
      <c r="AN225" s="448"/>
      <c r="AO225" s="448"/>
      <c r="AP225" s="448"/>
      <c r="AQ225" s="448"/>
      <c r="AR225" s="448"/>
      <c r="AS225" s="448"/>
      <c r="AT225" s="448"/>
      <c r="AU225" s="448"/>
      <c r="AV225" s="448"/>
      <c r="AW225" s="448"/>
      <c r="AX225" s="448"/>
      <c r="AY225" s="448"/>
      <c r="AZ225" s="448"/>
      <c r="BA225" s="448"/>
      <c r="BB225" s="448"/>
      <c r="BC225" s="448"/>
      <c r="BD225" s="448"/>
      <c r="BE225" s="448"/>
      <c r="BF225" s="448"/>
      <c r="BG225" s="448"/>
      <c r="BH225" s="448"/>
      <c r="BI225" s="448"/>
      <c r="BJ225" s="448"/>
      <c r="BK225" s="448"/>
      <c r="BL225" s="448"/>
      <c r="BM225" s="448"/>
      <c r="BN225" s="448"/>
      <c r="BO225" s="448"/>
      <c r="BP225" s="448"/>
      <c r="BQ225" s="448"/>
      <c r="BR225" s="448"/>
      <c r="BS225" s="448"/>
      <c r="BT225" s="448"/>
      <c r="BU225" s="448"/>
      <c r="BV225" s="448"/>
      <c r="BW225" s="448"/>
      <c r="BX225" s="448"/>
      <c r="BY225" s="448"/>
      <c r="BZ225" s="448"/>
      <c r="CA225" s="448"/>
      <c r="CB225" s="448"/>
      <c r="CC225" s="448"/>
      <c r="CD225" s="448"/>
      <c r="CE225" s="448"/>
      <c r="CF225" s="448"/>
      <c r="CG225" s="448"/>
      <c r="CH225" s="448"/>
      <c r="CI225" s="448"/>
      <c r="CJ225" s="448"/>
      <c r="CK225" s="448"/>
      <c r="CL225" s="448"/>
      <c r="CM225" s="448"/>
      <c r="CN225" s="448"/>
      <c r="CO225" s="448"/>
      <c r="CP225" s="448"/>
      <c r="CQ225" s="448"/>
      <c r="CR225" s="448"/>
      <c r="CS225" s="448"/>
      <c r="CT225" s="448"/>
      <c r="CU225" s="448"/>
      <c r="CV225" s="448"/>
      <c r="CW225" s="448"/>
      <c r="CX225" s="448"/>
      <c r="CY225" s="448"/>
      <c r="CZ225" s="448"/>
      <c r="DA225" s="448"/>
      <c r="DB225" s="448"/>
      <c r="DC225" s="448"/>
      <c r="DD225" s="448"/>
      <c r="DE225" s="448"/>
      <c r="DF225" s="448"/>
      <c r="DG225" s="448"/>
      <c r="DH225" s="448"/>
      <c r="DI225" s="448"/>
      <c r="DJ225" s="448"/>
      <c r="DK225" s="448"/>
      <c r="DL225" s="448"/>
      <c r="DM225" s="448"/>
      <c r="DN225" s="448"/>
      <c r="DO225" s="448"/>
      <c r="DP225" s="448"/>
      <c r="DQ225" s="448"/>
      <c r="DR225" s="448"/>
    </row>
    <row r="226" spans="1:122" x14ac:dyDescent="0.45">
      <c r="A226" s="448"/>
      <c r="B226" s="448"/>
      <c r="C226" s="448"/>
      <c r="D226" s="448"/>
      <c r="E226" s="448"/>
      <c r="F226" s="448"/>
      <c r="G226" s="448"/>
      <c r="H226" s="448"/>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8"/>
      <c r="AF226" s="448"/>
      <c r="AG226" s="448"/>
      <c r="AH226" s="448"/>
      <c r="AI226" s="448"/>
      <c r="AJ226" s="448"/>
      <c r="AK226" s="448"/>
      <c r="AL226" s="448"/>
      <c r="AM226" s="448"/>
      <c r="AN226" s="448"/>
      <c r="AO226" s="448"/>
      <c r="AP226" s="448"/>
      <c r="AQ226" s="448"/>
      <c r="AR226" s="448"/>
      <c r="AS226" s="448"/>
      <c r="AT226" s="448"/>
      <c r="AU226" s="448"/>
      <c r="AV226" s="448"/>
      <c r="AW226" s="448"/>
      <c r="AX226" s="448"/>
      <c r="AY226" s="448"/>
      <c r="AZ226" s="448"/>
      <c r="BA226" s="448"/>
      <c r="BB226" s="448"/>
      <c r="BC226" s="448"/>
      <c r="BD226" s="448"/>
      <c r="BE226" s="448"/>
      <c r="BF226" s="448"/>
      <c r="BG226" s="448"/>
      <c r="BH226" s="448"/>
      <c r="BI226" s="448"/>
      <c r="BJ226" s="448"/>
      <c r="BK226" s="448"/>
      <c r="BL226" s="448"/>
      <c r="BM226" s="448"/>
      <c r="BN226" s="448"/>
      <c r="BO226" s="448"/>
      <c r="BP226" s="448"/>
      <c r="BQ226" s="448"/>
      <c r="BR226" s="448"/>
      <c r="BS226" s="448"/>
      <c r="BT226" s="448"/>
      <c r="BU226" s="448"/>
      <c r="BV226" s="448"/>
      <c r="BW226" s="448"/>
      <c r="BX226" s="448"/>
      <c r="BY226" s="448"/>
      <c r="BZ226" s="448"/>
      <c r="CA226" s="448"/>
      <c r="CB226" s="448"/>
      <c r="CC226" s="448"/>
      <c r="CD226" s="448"/>
      <c r="CE226" s="448"/>
      <c r="CF226" s="448"/>
      <c r="CG226" s="448"/>
      <c r="CH226" s="448"/>
      <c r="CI226" s="448"/>
      <c r="CJ226" s="448"/>
      <c r="CK226" s="448"/>
      <c r="CL226" s="448"/>
      <c r="CM226" s="448"/>
      <c r="CN226" s="448"/>
      <c r="CO226" s="448"/>
      <c r="CP226" s="448"/>
      <c r="CQ226" s="448"/>
      <c r="CR226" s="448"/>
      <c r="CS226" s="448"/>
      <c r="CT226" s="448"/>
      <c r="CU226" s="448"/>
      <c r="CV226" s="448"/>
      <c r="CW226" s="448"/>
      <c r="CX226" s="448"/>
      <c r="CY226" s="448"/>
      <c r="CZ226" s="448"/>
      <c r="DA226" s="448"/>
      <c r="DB226" s="448"/>
      <c r="DC226" s="448"/>
      <c r="DD226" s="448"/>
      <c r="DE226" s="448"/>
      <c r="DF226" s="448"/>
      <c r="DG226" s="448"/>
      <c r="DH226" s="448"/>
      <c r="DI226" s="448"/>
      <c r="DJ226" s="448"/>
      <c r="DK226" s="448"/>
      <c r="DL226" s="448"/>
      <c r="DM226" s="448"/>
      <c r="DN226" s="448"/>
      <c r="DO226" s="448"/>
      <c r="DP226" s="448"/>
      <c r="DQ226" s="448"/>
      <c r="DR226" s="448"/>
    </row>
    <row r="227" spans="1:122" x14ac:dyDescent="0.45">
      <c r="A227" s="448"/>
      <c r="B227" s="448"/>
      <c r="C227" s="448"/>
      <c r="D227" s="448"/>
      <c r="E227" s="448"/>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8"/>
      <c r="AF227" s="448"/>
      <c r="AG227" s="448"/>
      <c r="AH227" s="448"/>
      <c r="AI227" s="448"/>
      <c r="AJ227" s="448"/>
      <c r="AK227" s="448"/>
      <c r="AL227" s="448"/>
      <c r="AM227" s="448"/>
      <c r="AN227" s="448"/>
      <c r="AO227" s="448"/>
      <c r="AP227" s="448"/>
      <c r="AQ227" s="448"/>
      <c r="AR227" s="448"/>
      <c r="AS227" s="448"/>
      <c r="AT227" s="448"/>
      <c r="AU227" s="448"/>
      <c r="AV227" s="448"/>
      <c r="AW227" s="448"/>
      <c r="AX227" s="448"/>
      <c r="AY227" s="448"/>
      <c r="AZ227" s="448"/>
      <c r="BA227" s="448"/>
      <c r="BB227" s="448"/>
      <c r="BC227" s="448"/>
      <c r="BD227" s="448"/>
      <c r="BE227" s="448"/>
      <c r="BF227" s="448"/>
      <c r="BG227" s="448"/>
      <c r="BH227" s="448"/>
      <c r="BI227" s="448"/>
      <c r="BJ227" s="448"/>
      <c r="BK227" s="448"/>
      <c r="BL227" s="448"/>
      <c r="BM227" s="448"/>
      <c r="BN227" s="448"/>
      <c r="BO227" s="448"/>
      <c r="BP227" s="448"/>
      <c r="BQ227" s="448"/>
      <c r="BR227" s="448"/>
      <c r="BS227" s="448"/>
      <c r="BT227" s="448"/>
      <c r="BU227" s="448"/>
      <c r="BV227" s="448"/>
      <c r="BW227" s="448"/>
      <c r="BX227" s="448"/>
      <c r="BY227" s="448"/>
      <c r="BZ227" s="448"/>
      <c r="CA227" s="448"/>
      <c r="CB227" s="448"/>
      <c r="CC227" s="448"/>
      <c r="CD227" s="448"/>
      <c r="CE227" s="448"/>
      <c r="CF227" s="448"/>
      <c r="CG227" s="448"/>
      <c r="CH227" s="448"/>
      <c r="CI227" s="448"/>
      <c r="CJ227" s="448"/>
      <c r="CK227" s="448"/>
      <c r="CL227" s="448"/>
      <c r="CM227" s="448"/>
      <c r="CN227" s="448"/>
      <c r="CO227" s="448"/>
      <c r="CP227" s="448"/>
      <c r="CQ227" s="448"/>
      <c r="CR227" s="448"/>
      <c r="CS227" s="448"/>
      <c r="CT227" s="448"/>
      <c r="CU227" s="448"/>
      <c r="CV227" s="448"/>
      <c r="CW227" s="448"/>
      <c r="CX227" s="448"/>
      <c r="CY227" s="448"/>
      <c r="CZ227" s="448"/>
      <c r="DA227" s="448"/>
      <c r="DB227" s="448"/>
      <c r="DC227" s="448"/>
      <c r="DD227" s="448"/>
      <c r="DE227" s="448"/>
      <c r="DF227" s="448"/>
      <c r="DG227" s="448"/>
      <c r="DH227" s="448"/>
      <c r="DI227" s="448"/>
      <c r="DJ227" s="448"/>
      <c r="DK227" s="448"/>
      <c r="DL227" s="448"/>
      <c r="DM227" s="448"/>
      <c r="DN227" s="448"/>
      <c r="DO227" s="448"/>
      <c r="DP227" s="448"/>
      <c r="DQ227" s="448"/>
      <c r="DR227" s="448"/>
    </row>
    <row r="228" spans="1:122" x14ac:dyDescent="0.45">
      <c r="A228" s="448"/>
      <c r="B228" s="448"/>
      <c r="C228" s="448"/>
      <c r="D228" s="448"/>
      <c r="E228" s="448"/>
      <c r="F228" s="448"/>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c r="AK228" s="448"/>
      <c r="AL228" s="448"/>
      <c r="AM228" s="448"/>
      <c r="AN228" s="448"/>
      <c r="AO228" s="448"/>
      <c r="AP228" s="448"/>
      <c r="AQ228" s="448"/>
      <c r="AR228" s="448"/>
      <c r="AS228" s="448"/>
      <c r="AT228" s="448"/>
      <c r="AU228" s="448"/>
      <c r="AV228" s="448"/>
      <c r="AW228" s="448"/>
      <c r="AX228" s="448"/>
      <c r="AY228" s="448"/>
      <c r="AZ228" s="448"/>
      <c r="BA228" s="448"/>
      <c r="BB228" s="448"/>
      <c r="BC228" s="448"/>
      <c r="BD228" s="448"/>
      <c r="BE228" s="448"/>
      <c r="BF228" s="448"/>
      <c r="BG228" s="448"/>
      <c r="BH228" s="448"/>
      <c r="BI228" s="448"/>
      <c r="BJ228" s="448"/>
      <c r="BK228" s="448"/>
      <c r="BL228" s="448"/>
      <c r="BM228" s="448"/>
      <c r="BN228" s="448"/>
      <c r="BO228" s="448"/>
      <c r="BP228" s="448"/>
      <c r="BQ228" s="448"/>
      <c r="BR228" s="448"/>
      <c r="BS228" s="448"/>
      <c r="BT228" s="448"/>
      <c r="BU228" s="448"/>
      <c r="BV228" s="448"/>
      <c r="BW228" s="448"/>
      <c r="BX228" s="448"/>
      <c r="BY228" s="448"/>
      <c r="BZ228" s="448"/>
      <c r="CA228" s="448"/>
      <c r="CB228" s="448"/>
      <c r="CC228" s="448"/>
      <c r="CD228" s="448"/>
      <c r="CE228" s="448"/>
      <c r="CF228" s="448"/>
      <c r="CG228" s="448"/>
      <c r="CH228" s="448"/>
      <c r="CI228" s="448"/>
      <c r="CJ228" s="448"/>
      <c r="CK228" s="448"/>
      <c r="CL228" s="448"/>
      <c r="CM228" s="448"/>
      <c r="CN228" s="448"/>
      <c r="CO228" s="448"/>
      <c r="CP228" s="448"/>
      <c r="CQ228" s="448"/>
      <c r="CR228" s="448"/>
      <c r="CS228" s="448"/>
      <c r="CT228" s="448"/>
      <c r="CU228" s="448"/>
      <c r="CV228" s="448"/>
      <c r="CW228" s="448"/>
      <c r="CX228" s="448"/>
      <c r="CY228" s="448"/>
      <c r="CZ228" s="448"/>
      <c r="DA228" s="448"/>
      <c r="DB228" s="448"/>
      <c r="DC228" s="448"/>
      <c r="DD228" s="448"/>
      <c r="DE228" s="448"/>
      <c r="DF228" s="448"/>
      <c r="DG228" s="448"/>
      <c r="DH228" s="448"/>
      <c r="DI228" s="448"/>
      <c r="DJ228" s="448"/>
      <c r="DK228" s="448"/>
      <c r="DL228" s="448"/>
      <c r="DM228" s="448"/>
      <c r="DN228" s="448"/>
      <c r="DO228" s="448"/>
      <c r="DP228" s="448"/>
      <c r="DQ228" s="448"/>
      <c r="DR228" s="448"/>
    </row>
    <row r="229" spans="1:122" x14ac:dyDescent="0.45">
      <c r="A229" s="448"/>
      <c r="B229" s="448"/>
      <c r="C229" s="448"/>
      <c r="D229" s="448"/>
      <c r="E229" s="448"/>
      <c r="F229" s="448"/>
      <c r="G229" s="448"/>
      <c r="H229" s="448"/>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8"/>
      <c r="AP229" s="448"/>
      <c r="AQ229" s="448"/>
      <c r="AR229" s="448"/>
      <c r="AS229" s="448"/>
      <c r="AT229" s="448"/>
      <c r="AU229" s="448"/>
      <c r="AV229" s="448"/>
      <c r="AW229" s="448"/>
      <c r="AX229" s="448"/>
      <c r="AY229" s="448"/>
      <c r="AZ229" s="448"/>
      <c r="BA229" s="448"/>
      <c r="BB229" s="448"/>
      <c r="BC229" s="448"/>
      <c r="BD229" s="448"/>
      <c r="BE229" s="448"/>
      <c r="BF229" s="448"/>
      <c r="BG229" s="448"/>
      <c r="BH229" s="448"/>
      <c r="BI229" s="448"/>
      <c r="BJ229" s="448"/>
      <c r="BK229" s="448"/>
      <c r="BL229" s="448"/>
      <c r="BM229" s="448"/>
      <c r="BN229" s="448"/>
      <c r="BO229" s="448"/>
      <c r="BP229" s="448"/>
      <c r="BQ229" s="448"/>
      <c r="BR229" s="448"/>
      <c r="BS229" s="448"/>
      <c r="BT229" s="448"/>
      <c r="BU229" s="448"/>
      <c r="BV229" s="448"/>
      <c r="BW229" s="448"/>
      <c r="BX229" s="448"/>
      <c r="BY229" s="448"/>
      <c r="BZ229" s="448"/>
      <c r="CA229" s="448"/>
      <c r="CB229" s="448"/>
      <c r="CC229" s="448"/>
      <c r="CD229" s="448"/>
      <c r="CE229" s="448"/>
      <c r="CF229" s="448"/>
      <c r="CG229" s="448"/>
      <c r="CH229" s="448"/>
      <c r="CI229" s="448"/>
      <c r="CJ229" s="448"/>
      <c r="CK229" s="448"/>
      <c r="CL229" s="448"/>
      <c r="CM229" s="448"/>
      <c r="CN229" s="448"/>
      <c r="CO229" s="448"/>
      <c r="CP229" s="448"/>
      <c r="CQ229" s="448"/>
      <c r="CR229" s="448"/>
      <c r="CS229" s="448"/>
      <c r="CT229" s="448"/>
      <c r="CU229" s="448"/>
      <c r="CV229" s="448"/>
      <c r="CW229" s="448"/>
      <c r="CX229" s="448"/>
      <c r="CY229" s="448"/>
      <c r="CZ229" s="448"/>
      <c r="DA229" s="448"/>
      <c r="DB229" s="448"/>
      <c r="DC229" s="448"/>
      <c r="DD229" s="448"/>
      <c r="DE229" s="448"/>
      <c r="DF229" s="448"/>
      <c r="DG229" s="448"/>
      <c r="DH229" s="448"/>
      <c r="DI229" s="448"/>
      <c r="DJ229" s="448"/>
      <c r="DK229" s="448"/>
      <c r="DL229" s="448"/>
      <c r="DM229" s="448"/>
      <c r="DN229" s="448"/>
      <c r="DO229" s="448"/>
      <c r="DP229" s="448"/>
      <c r="DQ229" s="448"/>
      <c r="DR229" s="448"/>
    </row>
    <row r="230" spans="1:122" x14ac:dyDescent="0.45">
      <c r="A230" s="448"/>
      <c r="B230" s="448"/>
      <c r="C230" s="448"/>
      <c r="D230" s="448"/>
      <c r="E230" s="448"/>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8"/>
      <c r="AF230" s="448"/>
      <c r="AG230" s="448"/>
      <c r="AH230" s="448"/>
      <c r="AI230" s="448"/>
      <c r="AJ230" s="448"/>
      <c r="AK230" s="448"/>
      <c r="AL230" s="448"/>
      <c r="AM230" s="448"/>
      <c r="AN230" s="448"/>
      <c r="AO230" s="448"/>
      <c r="AP230" s="448"/>
      <c r="AQ230" s="448"/>
      <c r="AR230" s="448"/>
      <c r="AS230" s="448"/>
      <c r="AT230" s="448"/>
      <c r="AU230" s="448"/>
      <c r="AV230" s="448"/>
      <c r="AW230" s="448"/>
      <c r="AX230" s="448"/>
      <c r="AY230" s="448"/>
      <c r="AZ230" s="448"/>
      <c r="BA230" s="448"/>
      <c r="BB230" s="448"/>
      <c r="BC230" s="448"/>
      <c r="BD230" s="448"/>
      <c r="BE230" s="448"/>
      <c r="BF230" s="448"/>
      <c r="BG230" s="448"/>
      <c r="BH230" s="448"/>
      <c r="BI230" s="448"/>
      <c r="BJ230" s="448"/>
      <c r="BK230" s="448"/>
      <c r="BL230" s="448"/>
      <c r="BM230" s="448"/>
      <c r="BN230" s="448"/>
      <c r="BO230" s="448"/>
      <c r="BP230" s="448"/>
      <c r="BQ230" s="448"/>
      <c r="BR230" s="448"/>
      <c r="BS230" s="448"/>
      <c r="BT230" s="448"/>
      <c r="BU230" s="448"/>
      <c r="BV230" s="448"/>
      <c r="BW230" s="448"/>
      <c r="BX230" s="448"/>
      <c r="BY230" s="448"/>
      <c r="BZ230" s="448"/>
      <c r="CA230" s="448"/>
      <c r="CB230" s="448"/>
      <c r="CC230" s="448"/>
      <c r="CD230" s="448"/>
      <c r="CE230" s="448"/>
      <c r="CF230" s="448"/>
      <c r="CG230" s="448"/>
      <c r="CH230" s="448"/>
      <c r="CI230" s="448"/>
      <c r="CJ230" s="448"/>
      <c r="CK230" s="448"/>
      <c r="CL230" s="448"/>
      <c r="CM230" s="448"/>
      <c r="CN230" s="448"/>
      <c r="CO230" s="448"/>
      <c r="CP230" s="448"/>
      <c r="CQ230" s="448"/>
      <c r="CR230" s="448"/>
      <c r="CS230" s="448"/>
      <c r="CT230" s="448"/>
      <c r="CU230" s="448"/>
      <c r="CV230" s="448"/>
      <c r="CW230" s="448"/>
      <c r="CX230" s="448"/>
      <c r="CY230" s="448"/>
      <c r="CZ230" s="448"/>
      <c r="DA230" s="448"/>
      <c r="DB230" s="448"/>
      <c r="DC230" s="448"/>
      <c r="DD230" s="448"/>
      <c r="DE230" s="448"/>
      <c r="DF230" s="448"/>
      <c r="DG230" s="448"/>
      <c r="DH230" s="448"/>
      <c r="DI230" s="448"/>
      <c r="DJ230" s="448"/>
      <c r="DK230" s="448"/>
      <c r="DL230" s="448"/>
      <c r="DM230" s="448"/>
      <c r="DN230" s="448"/>
      <c r="DO230" s="448"/>
      <c r="DP230" s="448"/>
      <c r="DQ230" s="448"/>
      <c r="DR230" s="448"/>
    </row>
    <row r="231" spans="1:122" x14ac:dyDescent="0.45">
      <c r="A231" s="448"/>
      <c r="B231" s="448"/>
      <c r="C231" s="448"/>
      <c r="D231" s="448"/>
      <c r="E231" s="448"/>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8"/>
      <c r="AF231" s="448"/>
      <c r="AG231" s="448"/>
      <c r="AH231" s="448"/>
      <c r="AI231" s="448"/>
      <c r="AJ231" s="448"/>
      <c r="AK231" s="448"/>
      <c r="AL231" s="448"/>
      <c r="AM231" s="448"/>
      <c r="AN231" s="448"/>
      <c r="AO231" s="448"/>
      <c r="AP231" s="448"/>
      <c r="AQ231" s="448"/>
      <c r="AR231" s="448"/>
      <c r="AS231" s="448"/>
      <c r="AT231" s="448"/>
      <c r="AU231" s="448"/>
      <c r="AV231" s="448"/>
      <c r="AW231" s="448"/>
      <c r="AX231" s="448"/>
      <c r="AY231" s="448"/>
      <c r="AZ231" s="448"/>
      <c r="BA231" s="448"/>
      <c r="BB231" s="448"/>
      <c r="BC231" s="448"/>
      <c r="BD231" s="448"/>
      <c r="BE231" s="448"/>
      <c r="BF231" s="448"/>
      <c r="BG231" s="448"/>
      <c r="BH231" s="448"/>
      <c r="BI231" s="448"/>
      <c r="BJ231" s="448"/>
      <c r="BK231" s="448"/>
      <c r="BL231" s="448"/>
      <c r="BM231" s="448"/>
      <c r="BN231" s="448"/>
      <c r="BO231" s="448"/>
      <c r="BP231" s="448"/>
      <c r="BQ231" s="448"/>
      <c r="BR231" s="448"/>
      <c r="BS231" s="448"/>
      <c r="BT231" s="448"/>
      <c r="BU231" s="448"/>
      <c r="BV231" s="448"/>
      <c r="BW231" s="448"/>
      <c r="BX231" s="448"/>
      <c r="BY231" s="448"/>
      <c r="BZ231" s="448"/>
      <c r="CA231" s="448"/>
      <c r="CB231" s="448"/>
      <c r="CC231" s="448"/>
      <c r="CD231" s="448"/>
      <c r="CE231" s="448"/>
      <c r="CF231" s="448"/>
      <c r="CG231" s="448"/>
      <c r="CH231" s="448"/>
      <c r="CI231" s="448"/>
      <c r="CJ231" s="448"/>
      <c r="CK231" s="448"/>
      <c r="CL231" s="448"/>
      <c r="CM231" s="448"/>
      <c r="CN231" s="448"/>
      <c r="CO231" s="448"/>
      <c r="CP231" s="448"/>
      <c r="CQ231" s="448"/>
      <c r="CR231" s="448"/>
      <c r="CS231" s="448"/>
      <c r="CT231" s="448"/>
      <c r="CU231" s="448"/>
      <c r="CV231" s="448"/>
      <c r="CW231" s="448"/>
      <c r="CX231" s="448"/>
      <c r="CY231" s="448"/>
      <c r="CZ231" s="448"/>
      <c r="DA231" s="448"/>
      <c r="DB231" s="448"/>
      <c r="DC231" s="448"/>
      <c r="DD231" s="448"/>
      <c r="DE231" s="448"/>
      <c r="DF231" s="448"/>
      <c r="DG231" s="448"/>
      <c r="DH231" s="448"/>
      <c r="DI231" s="448"/>
      <c r="DJ231" s="448"/>
      <c r="DK231" s="448"/>
      <c r="DL231" s="448"/>
      <c r="DM231" s="448"/>
      <c r="DN231" s="448"/>
      <c r="DO231" s="448"/>
      <c r="DP231" s="448"/>
      <c r="DQ231" s="448"/>
      <c r="DR231" s="448"/>
    </row>
    <row r="232" spans="1:122" x14ac:dyDescent="0.45">
      <c r="A232" s="448"/>
      <c r="B232" s="448"/>
      <c r="C232" s="448"/>
      <c r="D232" s="448"/>
      <c r="E232" s="448"/>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c r="AN232" s="448"/>
      <c r="AO232" s="448"/>
      <c r="AP232" s="448"/>
      <c r="AQ232" s="448"/>
      <c r="AR232" s="448"/>
      <c r="AS232" s="448"/>
      <c r="AT232" s="448"/>
      <c r="AU232" s="448"/>
      <c r="AV232" s="448"/>
      <c r="AW232" s="448"/>
      <c r="AX232" s="448"/>
      <c r="AY232" s="448"/>
      <c r="AZ232" s="448"/>
      <c r="BA232" s="448"/>
      <c r="BB232" s="448"/>
      <c r="BC232" s="448"/>
      <c r="BD232" s="448"/>
      <c r="BE232" s="448"/>
      <c r="BF232" s="448"/>
      <c r="BG232" s="448"/>
      <c r="BH232" s="448"/>
      <c r="BI232" s="448"/>
      <c r="BJ232" s="448"/>
      <c r="BK232" s="448"/>
      <c r="BL232" s="448"/>
      <c r="BM232" s="448"/>
      <c r="BN232" s="448"/>
      <c r="BO232" s="448"/>
      <c r="BP232" s="448"/>
      <c r="BQ232" s="448"/>
      <c r="BR232" s="448"/>
      <c r="BS232" s="448"/>
      <c r="BT232" s="448"/>
      <c r="BU232" s="448"/>
      <c r="BV232" s="448"/>
      <c r="BW232" s="448"/>
      <c r="BX232" s="448"/>
      <c r="BY232" s="448"/>
      <c r="BZ232" s="448"/>
      <c r="CA232" s="448"/>
      <c r="CB232" s="448"/>
      <c r="CC232" s="448"/>
      <c r="CD232" s="448"/>
      <c r="CE232" s="448"/>
      <c r="CF232" s="448"/>
      <c r="CG232" s="448"/>
      <c r="CH232" s="448"/>
      <c r="CI232" s="448"/>
      <c r="CJ232" s="448"/>
      <c r="CK232" s="448"/>
      <c r="CL232" s="448"/>
      <c r="CM232" s="448"/>
      <c r="CN232" s="448"/>
      <c r="CO232" s="448"/>
      <c r="CP232" s="448"/>
      <c r="CQ232" s="448"/>
      <c r="CR232" s="448"/>
      <c r="CS232" s="448"/>
      <c r="CT232" s="448"/>
      <c r="CU232" s="448"/>
      <c r="CV232" s="448"/>
      <c r="CW232" s="448"/>
      <c r="CX232" s="448"/>
      <c r="CY232" s="448"/>
      <c r="CZ232" s="448"/>
      <c r="DA232" s="448"/>
      <c r="DB232" s="448"/>
      <c r="DC232" s="448"/>
      <c r="DD232" s="448"/>
      <c r="DE232" s="448"/>
      <c r="DF232" s="448"/>
      <c r="DG232" s="448"/>
      <c r="DH232" s="448"/>
      <c r="DI232" s="448"/>
      <c r="DJ232" s="448"/>
      <c r="DK232" s="448"/>
      <c r="DL232" s="448"/>
      <c r="DM232" s="448"/>
      <c r="DN232" s="448"/>
      <c r="DO232" s="448"/>
      <c r="DP232" s="448"/>
      <c r="DQ232" s="448"/>
      <c r="DR232" s="448"/>
    </row>
    <row r="233" spans="1:122" x14ac:dyDescent="0.45">
      <c r="A233" s="448"/>
      <c r="B233" s="448"/>
      <c r="C233" s="448"/>
      <c r="D233" s="448"/>
      <c r="E233" s="448"/>
      <c r="F233" s="448"/>
      <c r="G233" s="448"/>
      <c r="H233" s="448"/>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8"/>
      <c r="AF233" s="448"/>
      <c r="AG233" s="448"/>
      <c r="AH233" s="448"/>
      <c r="AI233" s="448"/>
      <c r="AJ233" s="448"/>
      <c r="AK233" s="448"/>
      <c r="AL233" s="448"/>
      <c r="AM233" s="448"/>
      <c r="AN233" s="448"/>
      <c r="AO233" s="448"/>
      <c r="AP233" s="448"/>
      <c r="AQ233" s="448"/>
      <c r="AR233" s="448"/>
      <c r="AS233" s="448"/>
      <c r="AT233" s="448"/>
      <c r="AU233" s="448"/>
      <c r="AV233" s="448"/>
      <c r="AW233" s="448"/>
      <c r="AX233" s="448"/>
      <c r="AY233" s="448"/>
      <c r="AZ233" s="448"/>
      <c r="BA233" s="448"/>
      <c r="BB233" s="448"/>
      <c r="BC233" s="448"/>
      <c r="BD233" s="448"/>
      <c r="BE233" s="448"/>
      <c r="BF233" s="448"/>
      <c r="BG233" s="448"/>
      <c r="BH233" s="448"/>
      <c r="BI233" s="448"/>
      <c r="BJ233" s="448"/>
      <c r="BK233" s="448"/>
      <c r="BL233" s="448"/>
      <c r="BM233" s="448"/>
      <c r="BN233" s="448"/>
      <c r="BO233" s="448"/>
      <c r="BP233" s="448"/>
      <c r="BQ233" s="448"/>
      <c r="BR233" s="448"/>
      <c r="BS233" s="448"/>
      <c r="BT233" s="448"/>
      <c r="BU233" s="448"/>
      <c r="BV233" s="448"/>
      <c r="BW233" s="448"/>
      <c r="BX233" s="448"/>
      <c r="BY233" s="448"/>
      <c r="BZ233" s="448"/>
      <c r="CA233" s="448"/>
      <c r="CB233" s="448"/>
      <c r="CC233" s="448"/>
      <c r="CD233" s="448"/>
      <c r="CE233" s="448"/>
      <c r="CF233" s="448"/>
      <c r="CG233" s="448"/>
      <c r="CH233" s="448"/>
      <c r="CI233" s="448"/>
      <c r="CJ233" s="448"/>
      <c r="CK233" s="448"/>
      <c r="CL233" s="448"/>
      <c r="CM233" s="448"/>
      <c r="CN233" s="448"/>
      <c r="CO233" s="448"/>
      <c r="CP233" s="448"/>
      <c r="CQ233" s="448"/>
      <c r="CR233" s="448"/>
      <c r="CS233" s="448"/>
      <c r="CT233" s="448"/>
      <c r="CU233" s="448"/>
      <c r="CV233" s="448"/>
      <c r="CW233" s="448"/>
      <c r="CX233" s="448"/>
      <c r="CY233" s="448"/>
      <c r="CZ233" s="448"/>
      <c r="DA233" s="448"/>
      <c r="DB233" s="448"/>
      <c r="DC233" s="448"/>
      <c r="DD233" s="448"/>
      <c r="DE233" s="448"/>
      <c r="DF233" s="448"/>
      <c r="DG233" s="448"/>
      <c r="DH233" s="448"/>
      <c r="DI233" s="448"/>
      <c r="DJ233" s="448"/>
      <c r="DK233" s="448"/>
      <c r="DL233" s="448"/>
      <c r="DM233" s="448"/>
      <c r="DN233" s="448"/>
      <c r="DO233" s="448"/>
      <c r="DP233" s="448"/>
      <c r="DQ233" s="448"/>
      <c r="DR233" s="448"/>
    </row>
    <row r="234" spans="1:122" x14ac:dyDescent="0.45">
      <c r="A234" s="448"/>
      <c r="B234" s="448"/>
      <c r="C234" s="448"/>
      <c r="D234" s="448"/>
      <c r="E234" s="448"/>
      <c r="F234" s="448"/>
      <c r="G234" s="448"/>
      <c r="H234" s="448"/>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8"/>
      <c r="AF234" s="448"/>
      <c r="AG234" s="448"/>
      <c r="AH234" s="448"/>
      <c r="AI234" s="448"/>
      <c r="AJ234" s="448"/>
      <c r="AK234" s="448"/>
      <c r="AL234" s="448"/>
      <c r="AM234" s="448"/>
      <c r="AN234" s="448"/>
      <c r="AO234" s="448"/>
      <c r="AP234" s="448"/>
      <c r="AQ234" s="448"/>
      <c r="AR234" s="448"/>
      <c r="AS234" s="448"/>
      <c r="AT234" s="448"/>
      <c r="AU234" s="448"/>
      <c r="AV234" s="448"/>
      <c r="AW234" s="448"/>
      <c r="AX234" s="448"/>
      <c r="AY234" s="448"/>
      <c r="AZ234" s="448"/>
      <c r="BA234" s="448"/>
      <c r="BB234" s="448"/>
      <c r="BC234" s="448"/>
      <c r="BD234" s="448"/>
      <c r="BE234" s="448"/>
      <c r="BF234" s="448"/>
      <c r="BG234" s="448"/>
      <c r="BH234" s="448"/>
      <c r="BI234" s="448"/>
      <c r="BJ234" s="448"/>
      <c r="BK234" s="448"/>
      <c r="BL234" s="448"/>
      <c r="BM234" s="448"/>
      <c r="BN234" s="448"/>
      <c r="BO234" s="448"/>
      <c r="BP234" s="448"/>
      <c r="BQ234" s="448"/>
      <c r="BR234" s="448"/>
      <c r="BS234" s="448"/>
      <c r="BT234" s="448"/>
      <c r="BU234" s="448"/>
      <c r="BV234" s="448"/>
      <c r="BW234" s="448"/>
      <c r="BX234" s="448"/>
      <c r="BY234" s="448"/>
      <c r="BZ234" s="448"/>
      <c r="CA234" s="448"/>
      <c r="CB234" s="448"/>
      <c r="CC234" s="448"/>
      <c r="CD234" s="448"/>
      <c r="CE234" s="448"/>
      <c r="CF234" s="448"/>
      <c r="CG234" s="448"/>
      <c r="CH234" s="448"/>
      <c r="CI234" s="448"/>
      <c r="CJ234" s="448"/>
      <c r="CK234" s="448"/>
      <c r="CL234" s="448"/>
      <c r="CM234" s="448"/>
      <c r="CN234" s="448"/>
      <c r="CO234" s="448"/>
      <c r="CP234" s="448"/>
      <c r="CQ234" s="448"/>
      <c r="CR234" s="448"/>
      <c r="CS234" s="448"/>
      <c r="CT234" s="448"/>
      <c r="CU234" s="448"/>
      <c r="CV234" s="448"/>
      <c r="CW234" s="448"/>
      <c r="CX234" s="448"/>
      <c r="CY234" s="448"/>
      <c r="CZ234" s="448"/>
      <c r="DA234" s="448"/>
      <c r="DB234" s="448"/>
      <c r="DC234" s="448"/>
      <c r="DD234" s="448"/>
      <c r="DE234" s="448"/>
      <c r="DF234" s="448"/>
      <c r="DG234" s="448"/>
      <c r="DH234" s="448"/>
      <c r="DI234" s="448"/>
      <c r="DJ234" s="448"/>
      <c r="DK234" s="448"/>
      <c r="DL234" s="448"/>
      <c r="DM234" s="448"/>
      <c r="DN234" s="448"/>
      <c r="DO234" s="448"/>
      <c r="DP234" s="448"/>
      <c r="DQ234" s="448"/>
      <c r="DR234" s="448"/>
    </row>
    <row r="235" spans="1:122" x14ac:dyDescent="0.45">
      <c r="A235" s="448"/>
      <c r="B235" s="448"/>
      <c r="C235" s="448"/>
      <c r="D235" s="448"/>
      <c r="E235" s="448"/>
      <c r="F235" s="448"/>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c r="AK235" s="448"/>
      <c r="AL235" s="448"/>
      <c r="AM235" s="448"/>
      <c r="AN235" s="448"/>
      <c r="AO235" s="448"/>
      <c r="AP235" s="448"/>
      <c r="AQ235" s="448"/>
      <c r="AR235" s="448"/>
      <c r="AS235" s="448"/>
      <c r="AT235" s="448"/>
      <c r="AU235" s="448"/>
      <c r="AV235" s="448"/>
      <c r="AW235" s="448"/>
      <c r="AX235" s="448"/>
      <c r="AY235" s="448"/>
      <c r="AZ235" s="448"/>
      <c r="BA235" s="448"/>
      <c r="BB235" s="448"/>
      <c r="BC235" s="448"/>
      <c r="BD235" s="448"/>
      <c r="BE235" s="448"/>
      <c r="BF235" s="448"/>
      <c r="BG235" s="448"/>
      <c r="BH235" s="448"/>
      <c r="BI235" s="448"/>
      <c r="BJ235" s="448"/>
      <c r="BK235" s="448"/>
      <c r="BL235" s="448"/>
      <c r="BM235" s="448"/>
      <c r="BN235" s="448"/>
      <c r="BO235" s="448"/>
      <c r="BP235" s="448"/>
      <c r="BQ235" s="448"/>
      <c r="BR235" s="448"/>
      <c r="BS235" s="448"/>
      <c r="BT235" s="448"/>
      <c r="BU235" s="448"/>
      <c r="BV235" s="448"/>
      <c r="BW235" s="448"/>
      <c r="BX235" s="448"/>
      <c r="BY235" s="448"/>
      <c r="BZ235" s="448"/>
      <c r="CA235" s="448"/>
      <c r="CB235" s="448"/>
      <c r="CC235" s="448"/>
      <c r="CD235" s="448"/>
      <c r="CE235" s="448"/>
      <c r="CF235" s="448"/>
      <c r="CG235" s="448"/>
      <c r="CH235" s="448"/>
      <c r="CI235" s="448"/>
      <c r="CJ235" s="448"/>
      <c r="CK235" s="448"/>
      <c r="CL235" s="448"/>
      <c r="CM235" s="448"/>
      <c r="CN235" s="448"/>
      <c r="CO235" s="448"/>
      <c r="CP235" s="448"/>
      <c r="CQ235" s="448"/>
      <c r="CR235" s="448"/>
      <c r="CS235" s="448"/>
      <c r="CT235" s="448"/>
      <c r="CU235" s="448"/>
      <c r="CV235" s="448"/>
      <c r="CW235" s="448"/>
      <c r="CX235" s="448"/>
      <c r="CY235" s="448"/>
      <c r="CZ235" s="448"/>
      <c r="DA235" s="448"/>
      <c r="DB235" s="448"/>
      <c r="DC235" s="448"/>
      <c r="DD235" s="448"/>
      <c r="DE235" s="448"/>
      <c r="DF235" s="448"/>
      <c r="DG235" s="448"/>
      <c r="DH235" s="448"/>
      <c r="DI235" s="448"/>
      <c r="DJ235" s="448"/>
      <c r="DK235" s="448"/>
      <c r="DL235" s="448"/>
      <c r="DM235" s="448"/>
      <c r="DN235" s="448"/>
      <c r="DO235" s="448"/>
      <c r="DP235" s="448"/>
      <c r="DQ235" s="448"/>
      <c r="DR235" s="448"/>
    </row>
    <row r="236" spans="1:122" x14ac:dyDescent="0.45">
      <c r="A236" s="448"/>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c r="AK236" s="448"/>
      <c r="AL236" s="448"/>
      <c r="AM236" s="448"/>
      <c r="AN236" s="448"/>
      <c r="AO236" s="448"/>
      <c r="AP236" s="448"/>
      <c r="AQ236" s="448"/>
      <c r="AR236" s="448"/>
      <c r="AS236" s="448"/>
      <c r="AT236" s="448"/>
      <c r="AU236" s="448"/>
      <c r="AV236" s="448"/>
      <c r="AW236" s="448"/>
      <c r="AX236" s="448"/>
      <c r="AY236" s="448"/>
      <c r="AZ236" s="448"/>
      <c r="BA236" s="448"/>
      <c r="BB236" s="448"/>
      <c r="BC236" s="448"/>
      <c r="BD236" s="448"/>
      <c r="BE236" s="448"/>
      <c r="BF236" s="448"/>
      <c r="BG236" s="448"/>
      <c r="BH236" s="448"/>
      <c r="BI236" s="448"/>
      <c r="BJ236" s="448"/>
      <c r="BK236" s="448"/>
      <c r="BL236" s="448"/>
      <c r="BM236" s="448"/>
      <c r="BN236" s="448"/>
      <c r="BO236" s="448"/>
      <c r="BP236" s="448"/>
      <c r="BQ236" s="448"/>
      <c r="BR236" s="448"/>
      <c r="BS236" s="448"/>
      <c r="BT236" s="448"/>
      <c r="BU236" s="448"/>
      <c r="BV236" s="448"/>
      <c r="BW236" s="448"/>
      <c r="BX236" s="448"/>
      <c r="BY236" s="448"/>
      <c r="BZ236" s="448"/>
      <c r="CA236" s="448"/>
      <c r="CB236" s="448"/>
      <c r="CC236" s="448"/>
      <c r="CD236" s="448"/>
      <c r="CE236" s="448"/>
      <c r="CF236" s="448"/>
      <c r="CG236" s="448"/>
      <c r="CH236" s="448"/>
      <c r="CI236" s="448"/>
      <c r="CJ236" s="448"/>
      <c r="CK236" s="448"/>
      <c r="CL236" s="448"/>
      <c r="CM236" s="448"/>
      <c r="CN236" s="448"/>
      <c r="CO236" s="448"/>
      <c r="CP236" s="448"/>
      <c r="CQ236" s="448"/>
      <c r="CR236" s="448"/>
      <c r="CS236" s="448"/>
      <c r="CT236" s="448"/>
      <c r="CU236" s="448"/>
      <c r="CV236" s="448"/>
      <c r="CW236" s="448"/>
      <c r="CX236" s="448"/>
      <c r="CY236" s="448"/>
      <c r="CZ236" s="448"/>
      <c r="DA236" s="448"/>
      <c r="DB236" s="448"/>
      <c r="DC236" s="448"/>
      <c r="DD236" s="448"/>
      <c r="DE236" s="448"/>
      <c r="DF236" s="448"/>
      <c r="DG236" s="448"/>
      <c r="DH236" s="448"/>
      <c r="DI236" s="448"/>
      <c r="DJ236" s="448"/>
      <c r="DK236" s="448"/>
      <c r="DL236" s="448"/>
      <c r="DM236" s="448"/>
      <c r="DN236" s="448"/>
      <c r="DO236" s="448"/>
      <c r="DP236" s="448"/>
      <c r="DQ236" s="448"/>
      <c r="DR236" s="448"/>
    </row>
    <row r="237" spans="1:122" x14ac:dyDescent="0.45">
      <c r="A237" s="448"/>
      <c r="B237" s="448"/>
      <c r="C237" s="448"/>
      <c r="D237" s="448"/>
      <c r="E237" s="448"/>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c r="AN237" s="448"/>
      <c r="AO237" s="448"/>
      <c r="AP237" s="448"/>
      <c r="AQ237" s="448"/>
      <c r="AR237" s="448"/>
      <c r="AS237" s="448"/>
      <c r="AT237" s="448"/>
      <c r="AU237" s="448"/>
      <c r="AV237" s="448"/>
      <c r="AW237" s="448"/>
      <c r="AX237" s="448"/>
      <c r="AY237" s="448"/>
      <c r="AZ237" s="448"/>
      <c r="BA237" s="448"/>
      <c r="BB237" s="448"/>
      <c r="BC237" s="448"/>
      <c r="BD237" s="448"/>
      <c r="BE237" s="448"/>
      <c r="BF237" s="448"/>
      <c r="BG237" s="448"/>
      <c r="BH237" s="448"/>
      <c r="BI237" s="448"/>
      <c r="BJ237" s="448"/>
      <c r="BK237" s="448"/>
      <c r="BL237" s="448"/>
      <c r="BM237" s="448"/>
      <c r="BN237" s="448"/>
      <c r="BO237" s="448"/>
      <c r="BP237" s="448"/>
      <c r="BQ237" s="448"/>
      <c r="BR237" s="448"/>
      <c r="BS237" s="448"/>
      <c r="BT237" s="448"/>
      <c r="BU237" s="448"/>
      <c r="BV237" s="448"/>
      <c r="BW237" s="448"/>
      <c r="BX237" s="448"/>
      <c r="BY237" s="448"/>
      <c r="BZ237" s="448"/>
      <c r="CA237" s="448"/>
      <c r="CB237" s="448"/>
      <c r="CC237" s="448"/>
      <c r="CD237" s="448"/>
      <c r="CE237" s="448"/>
      <c r="CF237" s="448"/>
      <c r="CG237" s="448"/>
      <c r="CH237" s="448"/>
      <c r="CI237" s="448"/>
      <c r="CJ237" s="448"/>
      <c r="CK237" s="448"/>
      <c r="CL237" s="448"/>
      <c r="CM237" s="448"/>
      <c r="CN237" s="448"/>
      <c r="CO237" s="448"/>
      <c r="CP237" s="448"/>
      <c r="CQ237" s="448"/>
      <c r="CR237" s="448"/>
      <c r="CS237" s="448"/>
      <c r="CT237" s="448"/>
      <c r="CU237" s="448"/>
      <c r="CV237" s="448"/>
      <c r="CW237" s="448"/>
      <c r="CX237" s="448"/>
      <c r="CY237" s="448"/>
      <c r="CZ237" s="448"/>
      <c r="DA237" s="448"/>
      <c r="DB237" s="448"/>
      <c r="DC237" s="448"/>
      <c r="DD237" s="448"/>
      <c r="DE237" s="448"/>
      <c r="DF237" s="448"/>
      <c r="DG237" s="448"/>
      <c r="DH237" s="448"/>
      <c r="DI237" s="448"/>
      <c r="DJ237" s="448"/>
      <c r="DK237" s="448"/>
      <c r="DL237" s="448"/>
      <c r="DM237" s="448"/>
      <c r="DN237" s="448"/>
      <c r="DO237" s="448"/>
      <c r="DP237" s="448"/>
      <c r="DQ237" s="448"/>
      <c r="DR237" s="448"/>
    </row>
    <row r="238" spans="1:122" x14ac:dyDescent="0.45">
      <c r="A238" s="448"/>
      <c r="B238" s="448"/>
      <c r="C238" s="448"/>
      <c r="D238" s="448"/>
      <c r="E238" s="448"/>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8"/>
      <c r="BD238" s="448"/>
      <c r="BE238" s="448"/>
      <c r="BF238" s="448"/>
      <c r="BG238" s="448"/>
      <c r="BH238" s="448"/>
      <c r="BI238" s="448"/>
      <c r="BJ238" s="448"/>
      <c r="BK238" s="448"/>
      <c r="BL238" s="448"/>
      <c r="BM238" s="448"/>
      <c r="BN238" s="448"/>
      <c r="BO238" s="448"/>
      <c r="BP238" s="448"/>
      <c r="BQ238" s="448"/>
      <c r="BR238" s="448"/>
      <c r="BS238" s="448"/>
      <c r="BT238" s="448"/>
      <c r="BU238" s="448"/>
      <c r="BV238" s="448"/>
      <c r="BW238" s="448"/>
      <c r="BX238" s="448"/>
      <c r="BY238" s="448"/>
      <c r="BZ238" s="448"/>
      <c r="CA238" s="448"/>
      <c r="CB238" s="448"/>
      <c r="CC238" s="448"/>
      <c r="CD238" s="448"/>
      <c r="CE238" s="448"/>
      <c r="CF238" s="448"/>
      <c r="CG238" s="448"/>
      <c r="CH238" s="448"/>
      <c r="CI238" s="448"/>
      <c r="CJ238" s="448"/>
      <c r="CK238" s="448"/>
      <c r="CL238" s="448"/>
      <c r="CM238" s="448"/>
      <c r="CN238" s="448"/>
      <c r="CO238" s="448"/>
      <c r="CP238" s="448"/>
      <c r="CQ238" s="448"/>
      <c r="CR238" s="448"/>
      <c r="CS238" s="448"/>
      <c r="CT238" s="448"/>
      <c r="CU238" s="448"/>
      <c r="CV238" s="448"/>
      <c r="CW238" s="448"/>
      <c r="CX238" s="448"/>
      <c r="CY238" s="448"/>
      <c r="CZ238" s="448"/>
      <c r="DA238" s="448"/>
      <c r="DB238" s="448"/>
      <c r="DC238" s="448"/>
      <c r="DD238" s="448"/>
      <c r="DE238" s="448"/>
      <c r="DF238" s="448"/>
      <c r="DG238" s="448"/>
      <c r="DH238" s="448"/>
      <c r="DI238" s="448"/>
      <c r="DJ238" s="448"/>
      <c r="DK238" s="448"/>
      <c r="DL238" s="448"/>
      <c r="DM238" s="448"/>
      <c r="DN238" s="448"/>
      <c r="DO238" s="448"/>
      <c r="DP238" s="448"/>
      <c r="DQ238" s="448"/>
      <c r="DR238" s="448"/>
    </row>
    <row r="239" spans="1:122" x14ac:dyDescent="0.45">
      <c r="A239" s="448"/>
      <c r="B239" s="448"/>
      <c r="C239" s="448"/>
      <c r="D239" s="448"/>
      <c r="E239" s="448"/>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c r="AK239" s="448"/>
      <c r="AL239" s="448"/>
      <c r="AM239" s="448"/>
      <c r="AN239" s="448"/>
      <c r="AO239" s="448"/>
      <c r="AP239" s="448"/>
      <c r="AQ239" s="448"/>
      <c r="AR239" s="448"/>
      <c r="AS239" s="448"/>
      <c r="AT239" s="448"/>
      <c r="AU239" s="448"/>
      <c r="AV239" s="448"/>
      <c r="AW239" s="448"/>
      <c r="AX239" s="448"/>
      <c r="AY239" s="448"/>
      <c r="AZ239" s="448"/>
      <c r="BA239" s="448"/>
      <c r="BB239" s="448"/>
      <c r="BC239" s="448"/>
      <c r="BD239" s="448"/>
      <c r="BE239" s="448"/>
      <c r="BF239" s="448"/>
      <c r="BG239" s="448"/>
      <c r="BH239" s="448"/>
      <c r="BI239" s="448"/>
      <c r="BJ239" s="448"/>
      <c r="BK239" s="448"/>
      <c r="BL239" s="448"/>
      <c r="BM239" s="448"/>
      <c r="BN239" s="448"/>
      <c r="BO239" s="448"/>
      <c r="BP239" s="448"/>
      <c r="BQ239" s="448"/>
      <c r="BR239" s="448"/>
      <c r="BS239" s="448"/>
      <c r="BT239" s="448"/>
      <c r="BU239" s="448"/>
      <c r="BV239" s="448"/>
      <c r="BW239" s="448"/>
      <c r="BX239" s="448"/>
      <c r="BY239" s="448"/>
      <c r="BZ239" s="448"/>
      <c r="CA239" s="448"/>
      <c r="CB239" s="448"/>
      <c r="CC239" s="448"/>
      <c r="CD239" s="448"/>
      <c r="CE239" s="448"/>
      <c r="CF239" s="448"/>
      <c r="CG239" s="448"/>
      <c r="CH239" s="448"/>
      <c r="CI239" s="448"/>
      <c r="CJ239" s="448"/>
      <c r="CK239" s="448"/>
      <c r="CL239" s="448"/>
      <c r="CM239" s="448"/>
      <c r="CN239" s="448"/>
      <c r="CO239" s="448"/>
      <c r="CP239" s="448"/>
      <c r="CQ239" s="448"/>
      <c r="CR239" s="448"/>
      <c r="CS239" s="448"/>
      <c r="CT239" s="448"/>
      <c r="CU239" s="448"/>
      <c r="CV239" s="448"/>
      <c r="CW239" s="448"/>
      <c r="CX239" s="448"/>
      <c r="CY239" s="448"/>
      <c r="CZ239" s="448"/>
      <c r="DA239" s="448"/>
      <c r="DB239" s="448"/>
      <c r="DC239" s="448"/>
      <c r="DD239" s="448"/>
      <c r="DE239" s="448"/>
      <c r="DF239" s="448"/>
      <c r="DG239" s="448"/>
      <c r="DH239" s="448"/>
      <c r="DI239" s="448"/>
      <c r="DJ239" s="448"/>
      <c r="DK239" s="448"/>
      <c r="DL239" s="448"/>
      <c r="DM239" s="448"/>
      <c r="DN239" s="448"/>
      <c r="DO239" s="448"/>
      <c r="DP239" s="448"/>
      <c r="DQ239" s="448"/>
      <c r="DR239" s="448"/>
    </row>
    <row r="240" spans="1:122" x14ac:dyDescent="0.45">
      <c r="A240" s="448"/>
      <c r="B240" s="448"/>
      <c r="C240" s="448"/>
      <c r="D240" s="448"/>
      <c r="E240" s="448"/>
      <c r="F240" s="448"/>
      <c r="G240" s="448"/>
      <c r="H240" s="448"/>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8"/>
      <c r="AF240" s="448"/>
      <c r="AG240" s="448"/>
      <c r="AH240" s="448"/>
      <c r="AI240" s="448"/>
      <c r="AJ240" s="448"/>
      <c r="AK240" s="448"/>
      <c r="AL240" s="448"/>
      <c r="AM240" s="448"/>
      <c r="AN240" s="448"/>
      <c r="AO240" s="448"/>
      <c r="AP240" s="448"/>
      <c r="AQ240" s="448"/>
      <c r="AR240" s="448"/>
      <c r="AS240" s="448"/>
      <c r="AT240" s="448"/>
      <c r="AU240" s="448"/>
      <c r="AV240" s="448"/>
      <c r="AW240" s="448"/>
      <c r="AX240" s="448"/>
      <c r="AY240" s="448"/>
      <c r="AZ240" s="448"/>
      <c r="BA240" s="448"/>
      <c r="BB240" s="448"/>
      <c r="BC240" s="448"/>
      <c r="BD240" s="448"/>
      <c r="BE240" s="448"/>
      <c r="BF240" s="448"/>
      <c r="BG240" s="448"/>
      <c r="BH240" s="448"/>
      <c r="BI240" s="448"/>
      <c r="BJ240" s="448"/>
      <c r="BK240" s="448"/>
      <c r="BL240" s="448"/>
      <c r="BM240" s="448"/>
      <c r="BN240" s="448"/>
      <c r="BO240" s="448"/>
      <c r="BP240" s="448"/>
      <c r="BQ240" s="448"/>
      <c r="BR240" s="448"/>
      <c r="BS240" s="448"/>
      <c r="BT240" s="448"/>
      <c r="BU240" s="448"/>
      <c r="BV240" s="448"/>
      <c r="BW240" s="448"/>
      <c r="BX240" s="448"/>
      <c r="BY240" s="448"/>
      <c r="BZ240" s="448"/>
      <c r="CA240" s="448"/>
      <c r="CB240" s="448"/>
      <c r="CC240" s="448"/>
      <c r="CD240" s="448"/>
      <c r="CE240" s="448"/>
      <c r="CF240" s="448"/>
      <c r="CG240" s="448"/>
      <c r="CH240" s="448"/>
      <c r="CI240" s="448"/>
      <c r="CJ240" s="448"/>
      <c r="CK240" s="448"/>
      <c r="CL240" s="448"/>
      <c r="CM240" s="448"/>
      <c r="CN240" s="448"/>
      <c r="CO240" s="448"/>
      <c r="CP240" s="448"/>
      <c r="CQ240" s="448"/>
      <c r="CR240" s="448"/>
      <c r="CS240" s="448"/>
      <c r="CT240" s="448"/>
      <c r="CU240" s="448"/>
      <c r="CV240" s="448"/>
      <c r="CW240" s="448"/>
      <c r="CX240" s="448"/>
      <c r="CY240" s="448"/>
      <c r="CZ240" s="448"/>
      <c r="DA240" s="448"/>
      <c r="DB240" s="448"/>
      <c r="DC240" s="448"/>
      <c r="DD240" s="448"/>
      <c r="DE240" s="448"/>
      <c r="DF240" s="448"/>
      <c r="DG240" s="448"/>
      <c r="DH240" s="448"/>
      <c r="DI240" s="448"/>
      <c r="DJ240" s="448"/>
      <c r="DK240" s="448"/>
      <c r="DL240" s="448"/>
      <c r="DM240" s="448"/>
      <c r="DN240" s="448"/>
      <c r="DO240" s="448"/>
      <c r="DP240" s="448"/>
      <c r="DQ240" s="448"/>
      <c r="DR240" s="448"/>
    </row>
    <row r="241" spans="1:122" x14ac:dyDescent="0.45">
      <c r="A241" s="448"/>
      <c r="B241" s="448"/>
      <c r="C241" s="448"/>
      <c r="D241" s="448"/>
      <c r="E241" s="448"/>
      <c r="F241" s="448"/>
      <c r="G241" s="448"/>
      <c r="H241" s="448"/>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8"/>
      <c r="AF241" s="448"/>
      <c r="AG241" s="448"/>
      <c r="AH241" s="448"/>
      <c r="AI241" s="448"/>
      <c r="AJ241" s="448"/>
      <c r="AK241" s="448"/>
      <c r="AL241" s="448"/>
      <c r="AM241" s="448"/>
      <c r="AN241" s="448"/>
      <c r="AO241" s="448"/>
      <c r="AP241" s="448"/>
      <c r="AQ241" s="448"/>
      <c r="AR241" s="448"/>
      <c r="AS241" s="448"/>
      <c r="AT241" s="448"/>
      <c r="AU241" s="448"/>
      <c r="AV241" s="448"/>
      <c r="AW241" s="448"/>
      <c r="AX241" s="448"/>
      <c r="AY241" s="448"/>
      <c r="AZ241" s="448"/>
      <c r="BA241" s="448"/>
      <c r="BB241" s="448"/>
      <c r="BC241" s="448"/>
      <c r="BD241" s="448"/>
      <c r="BE241" s="448"/>
      <c r="BF241" s="448"/>
      <c r="BG241" s="448"/>
      <c r="BH241" s="448"/>
      <c r="BI241" s="448"/>
      <c r="BJ241" s="448"/>
      <c r="BK241" s="448"/>
      <c r="BL241" s="448"/>
      <c r="BM241" s="448"/>
      <c r="BN241" s="448"/>
      <c r="BO241" s="448"/>
      <c r="BP241" s="448"/>
      <c r="BQ241" s="448"/>
      <c r="BR241" s="448"/>
      <c r="BS241" s="448"/>
      <c r="BT241" s="448"/>
      <c r="BU241" s="448"/>
      <c r="BV241" s="448"/>
      <c r="BW241" s="448"/>
      <c r="BX241" s="448"/>
      <c r="BY241" s="448"/>
      <c r="BZ241" s="448"/>
      <c r="CA241" s="448"/>
      <c r="CB241" s="448"/>
      <c r="CC241" s="448"/>
      <c r="CD241" s="448"/>
      <c r="CE241" s="448"/>
      <c r="CF241" s="448"/>
      <c r="CG241" s="448"/>
      <c r="CH241" s="448"/>
      <c r="CI241" s="448"/>
      <c r="CJ241" s="448"/>
      <c r="CK241" s="448"/>
      <c r="CL241" s="448"/>
      <c r="CM241" s="448"/>
      <c r="CN241" s="448"/>
      <c r="CO241" s="448"/>
      <c r="CP241" s="448"/>
      <c r="CQ241" s="448"/>
      <c r="CR241" s="448"/>
      <c r="CS241" s="448"/>
      <c r="CT241" s="448"/>
      <c r="CU241" s="448"/>
      <c r="CV241" s="448"/>
      <c r="CW241" s="448"/>
      <c r="CX241" s="448"/>
      <c r="CY241" s="448"/>
      <c r="CZ241" s="448"/>
      <c r="DA241" s="448"/>
      <c r="DB241" s="448"/>
      <c r="DC241" s="448"/>
      <c r="DD241" s="448"/>
      <c r="DE241" s="448"/>
      <c r="DF241" s="448"/>
      <c r="DG241" s="448"/>
      <c r="DH241" s="448"/>
      <c r="DI241" s="448"/>
      <c r="DJ241" s="448"/>
      <c r="DK241" s="448"/>
      <c r="DL241" s="448"/>
      <c r="DM241" s="448"/>
      <c r="DN241" s="448"/>
      <c r="DO241" s="448"/>
      <c r="DP241" s="448"/>
      <c r="DQ241" s="448"/>
      <c r="DR241" s="448"/>
    </row>
    <row r="242" spans="1:122" x14ac:dyDescent="0.45">
      <c r="A242" s="448"/>
      <c r="B242" s="448"/>
      <c r="C242" s="448"/>
      <c r="D242" s="448"/>
      <c r="E242" s="448"/>
      <c r="F242" s="448"/>
      <c r="G242" s="448"/>
      <c r="H242" s="448"/>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8"/>
      <c r="AF242" s="448"/>
      <c r="AG242" s="448"/>
      <c r="AH242" s="448"/>
      <c r="AI242" s="448"/>
      <c r="AJ242" s="448"/>
      <c r="AK242" s="448"/>
      <c r="AL242" s="448"/>
      <c r="AM242" s="448"/>
      <c r="AN242" s="448"/>
      <c r="AO242" s="448"/>
      <c r="AP242" s="448"/>
      <c r="AQ242" s="448"/>
      <c r="AR242" s="448"/>
      <c r="AS242" s="448"/>
      <c r="AT242" s="448"/>
      <c r="AU242" s="448"/>
      <c r="AV242" s="448"/>
      <c r="AW242" s="448"/>
      <c r="AX242" s="448"/>
      <c r="AY242" s="448"/>
      <c r="AZ242" s="448"/>
      <c r="BA242" s="448"/>
      <c r="BB242" s="448"/>
      <c r="BC242" s="448"/>
      <c r="BD242" s="448"/>
      <c r="BE242" s="448"/>
      <c r="BF242" s="448"/>
      <c r="BG242" s="448"/>
      <c r="BH242" s="448"/>
      <c r="BI242" s="448"/>
      <c r="BJ242" s="448"/>
      <c r="BK242" s="448"/>
      <c r="BL242" s="448"/>
      <c r="BM242" s="448"/>
      <c r="BN242" s="448"/>
      <c r="BO242" s="448"/>
      <c r="BP242" s="448"/>
      <c r="BQ242" s="448"/>
      <c r="BR242" s="448"/>
      <c r="BS242" s="448"/>
      <c r="BT242" s="448"/>
      <c r="BU242" s="448"/>
      <c r="BV242" s="448"/>
      <c r="BW242" s="448"/>
      <c r="BX242" s="448"/>
      <c r="BY242" s="448"/>
      <c r="BZ242" s="448"/>
      <c r="CA242" s="448"/>
      <c r="CB242" s="448"/>
      <c r="CC242" s="448"/>
      <c r="CD242" s="448"/>
      <c r="CE242" s="448"/>
      <c r="CF242" s="448"/>
      <c r="CG242" s="448"/>
      <c r="CH242" s="448"/>
      <c r="CI242" s="448"/>
      <c r="CJ242" s="448"/>
      <c r="CK242" s="448"/>
      <c r="CL242" s="448"/>
      <c r="CM242" s="448"/>
      <c r="CN242" s="448"/>
      <c r="CO242" s="448"/>
      <c r="CP242" s="448"/>
      <c r="CQ242" s="448"/>
      <c r="CR242" s="448"/>
      <c r="CS242" s="448"/>
      <c r="CT242" s="448"/>
      <c r="CU242" s="448"/>
      <c r="CV242" s="448"/>
      <c r="CW242" s="448"/>
      <c r="CX242" s="448"/>
      <c r="CY242" s="448"/>
      <c r="CZ242" s="448"/>
      <c r="DA242" s="448"/>
      <c r="DB242" s="448"/>
      <c r="DC242" s="448"/>
      <c r="DD242" s="448"/>
      <c r="DE242" s="448"/>
      <c r="DF242" s="448"/>
      <c r="DG242" s="448"/>
      <c r="DH242" s="448"/>
      <c r="DI242" s="448"/>
      <c r="DJ242" s="448"/>
      <c r="DK242" s="448"/>
      <c r="DL242" s="448"/>
      <c r="DM242" s="448"/>
      <c r="DN242" s="448"/>
      <c r="DO242" s="448"/>
      <c r="DP242" s="448"/>
      <c r="DQ242" s="448"/>
      <c r="DR242" s="448"/>
    </row>
    <row r="243" spans="1:122" x14ac:dyDescent="0.45">
      <c r="A243" s="448"/>
      <c r="B243" s="448"/>
      <c r="C243" s="448"/>
      <c r="D243" s="448"/>
      <c r="E243" s="448"/>
      <c r="F243" s="448"/>
      <c r="G243" s="448"/>
      <c r="H243" s="448"/>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8"/>
      <c r="AF243" s="448"/>
      <c r="AG243" s="448"/>
      <c r="AH243" s="448"/>
      <c r="AI243" s="448"/>
      <c r="AJ243" s="448"/>
      <c r="AK243" s="448"/>
      <c r="AL243" s="448"/>
      <c r="AM243" s="448"/>
      <c r="AN243" s="448"/>
      <c r="AO243" s="448"/>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8"/>
      <c r="BM243" s="448"/>
      <c r="BN243" s="448"/>
      <c r="BO243" s="448"/>
      <c r="BP243" s="448"/>
      <c r="BQ243" s="448"/>
      <c r="BR243" s="448"/>
      <c r="BS243" s="448"/>
      <c r="BT243" s="448"/>
      <c r="BU243" s="448"/>
      <c r="BV243" s="448"/>
      <c r="BW243" s="448"/>
      <c r="BX243" s="448"/>
      <c r="BY243" s="448"/>
      <c r="BZ243" s="448"/>
      <c r="CA243" s="448"/>
      <c r="CB243" s="448"/>
      <c r="CC243" s="448"/>
      <c r="CD243" s="448"/>
      <c r="CE243" s="448"/>
      <c r="CF243" s="448"/>
      <c r="CG243" s="448"/>
      <c r="CH243" s="448"/>
      <c r="CI243" s="448"/>
      <c r="CJ243" s="448"/>
      <c r="CK243" s="448"/>
      <c r="CL243" s="448"/>
      <c r="CM243" s="448"/>
      <c r="CN243" s="448"/>
      <c r="CO243" s="448"/>
      <c r="CP243" s="448"/>
      <c r="CQ243" s="448"/>
      <c r="CR243" s="448"/>
      <c r="CS243" s="448"/>
      <c r="CT243" s="448"/>
      <c r="CU243" s="448"/>
      <c r="CV243" s="448"/>
      <c r="CW243" s="448"/>
      <c r="CX243" s="448"/>
      <c r="CY243" s="448"/>
      <c r="CZ243" s="448"/>
      <c r="DA243" s="448"/>
      <c r="DB243" s="448"/>
      <c r="DC243" s="448"/>
      <c r="DD243" s="448"/>
      <c r="DE243" s="448"/>
      <c r="DF243" s="448"/>
      <c r="DG243" s="448"/>
      <c r="DH243" s="448"/>
      <c r="DI243" s="448"/>
      <c r="DJ243" s="448"/>
      <c r="DK243" s="448"/>
      <c r="DL243" s="448"/>
      <c r="DM243" s="448"/>
      <c r="DN243" s="448"/>
      <c r="DO243" s="448"/>
      <c r="DP243" s="448"/>
      <c r="DQ243" s="448"/>
      <c r="DR243" s="448"/>
    </row>
    <row r="244" spans="1:122" x14ac:dyDescent="0.45">
      <c r="A244" s="448"/>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c r="AK244" s="448"/>
      <c r="AL244" s="448"/>
      <c r="AM244" s="448"/>
      <c r="AN244" s="448"/>
      <c r="AO244" s="448"/>
      <c r="AP244" s="448"/>
      <c r="AQ244" s="448"/>
      <c r="AR244" s="448"/>
      <c r="AS244" s="448"/>
      <c r="AT244" s="448"/>
      <c r="AU244" s="448"/>
      <c r="AV244" s="448"/>
      <c r="AW244" s="448"/>
      <c r="AX244" s="448"/>
      <c r="AY244" s="448"/>
      <c r="AZ244" s="448"/>
      <c r="BA244" s="448"/>
      <c r="BB244" s="448"/>
      <c r="BC244" s="448"/>
      <c r="BD244" s="448"/>
      <c r="BE244" s="448"/>
      <c r="BF244" s="448"/>
      <c r="BG244" s="448"/>
      <c r="BH244" s="448"/>
      <c r="BI244" s="448"/>
      <c r="BJ244" s="448"/>
      <c r="BK244" s="448"/>
      <c r="BL244" s="448"/>
      <c r="BM244" s="448"/>
      <c r="BN244" s="448"/>
      <c r="BO244" s="448"/>
      <c r="BP244" s="448"/>
      <c r="BQ244" s="448"/>
      <c r="BR244" s="448"/>
      <c r="BS244" s="448"/>
      <c r="BT244" s="448"/>
      <c r="BU244" s="448"/>
      <c r="BV244" s="448"/>
      <c r="BW244" s="448"/>
      <c r="BX244" s="448"/>
      <c r="BY244" s="448"/>
      <c r="BZ244" s="448"/>
      <c r="CA244" s="448"/>
      <c r="CB244" s="448"/>
      <c r="CC244" s="448"/>
      <c r="CD244" s="448"/>
      <c r="CE244" s="448"/>
      <c r="CF244" s="448"/>
      <c r="CG244" s="448"/>
      <c r="CH244" s="448"/>
      <c r="CI244" s="448"/>
      <c r="CJ244" s="448"/>
      <c r="CK244" s="448"/>
      <c r="CL244" s="448"/>
      <c r="CM244" s="448"/>
      <c r="CN244" s="448"/>
      <c r="CO244" s="448"/>
      <c r="CP244" s="448"/>
      <c r="CQ244" s="448"/>
      <c r="CR244" s="448"/>
      <c r="CS244" s="448"/>
      <c r="CT244" s="448"/>
      <c r="CU244" s="448"/>
      <c r="CV244" s="448"/>
      <c r="CW244" s="448"/>
      <c r="CX244" s="448"/>
      <c r="CY244" s="448"/>
      <c r="CZ244" s="448"/>
      <c r="DA244" s="448"/>
      <c r="DB244" s="448"/>
      <c r="DC244" s="448"/>
      <c r="DD244" s="448"/>
      <c r="DE244" s="448"/>
      <c r="DF244" s="448"/>
      <c r="DG244" s="448"/>
      <c r="DH244" s="448"/>
      <c r="DI244" s="448"/>
      <c r="DJ244" s="448"/>
      <c r="DK244" s="448"/>
      <c r="DL244" s="448"/>
      <c r="DM244" s="448"/>
      <c r="DN244" s="448"/>
      <c r="DO244" s="448"/>
      <c r="DP244" s="448"/>
      <c r="DQ244" s="448"/>
      <c r="DR244" s="448"/>
    </row>
    <row r="245" spans="1:122" x14ac:dyDescent="0.45">
      <c r="A245" s="448"/>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c r="AK245" s="448"/>
      <c r="AL245" s="448"/>
      <c r="AM245" s="448"/>
      <c r="AN245" s="448"/>
      <c r="AO245" s="448"/>
      <c r="AP245" s="448"/>
      <c r="AQ245" s="448"/>
      <c r="AR245" s="448"/>
      <c r="AS245" s="448"/>
      <c r="AT245" s="448"/>
      <c r="AU245" s="448"/>
      <c r="AV245" s="448"/>
      <c r="AW245" s="448"/>
      <c r="AX245" s="448"/>
      <c r="AY245" s="448"/>
      <c r="AZ245" s="448"/>
      <c r="BA245" s="448"/>
      <c r="BB245" s="448"/>
      <c r="BC245" s="448"/>
      <c r="BD245" s="448"/>
      <c r="BE245" s="448"/>
      <c r="BF245" s="448"/>
      <c r="BG245" s="448"/>
      <c r="BH245" s="448"/>
      <c r="BI245" s="448"/>
      <c r="BJ245" s="448"/>
      <c r="BK245" s="448"/>
      <c r="BL245" s="448"/>
      <c r="BM245" s="448"/>
      <c r="BN245" s="448"/>
      <c r="BO245" s="448"/>
      <c r="BP245" s="448"/>
      <c r="BQ245" s="448"/>
      <c r="BR245" s="448"/>
      <c r="BS245" s="448"/>
      <c r="BT245" s="448"/>
      <c r="BU245" s="448"/>
      <c r="BV245" s="448"/>
      <c r="BW245" s="448"/>
      <c r="BX245" s="448"/>
      <c r="BY245" s="448"/>
      <c r="BZ245" s="448"/>
      <c r="CA245" s="448"/>
      <c r="CB245" s="448"/>
      <c r="CC245" s="448"/>
      <c r="CD245" s="448"/>
      <c r="CE245" s="448"/>
      <c r="CF245" s="448"/>
      <c r="CG245" s="448"/>
      <c r="CH245" s="448"/>
      <c r="CI245" s="448"/>
      <c r="CJ245" s="448"/>
      <c r="CK245" s="448"/>
      <c r="CL245" s="448"/>
      <c r="CM245" s="448"/>
      <c r="CN245" s="448"/>
      <c r="CO245" s="448"/>
      <c r="CP245" s="448"/>
      <c r="CQ245" s="448"/>
      <c r="CR245" s="448"/>
      <c r="CS245" s="448"/>
      <c r="CT245" s="448"/>
      <c r="CU245" s="448"/>
      <c r="CV245" s="448"/>
      <c r="CW245" s="448"/>
      <c r="CX245" s="448"/>
      <c r="CY245" s="448"/>
      <c r="CZ245" s="448"/>
      <c r="DA245" s="448"/>
      <c r="DB245" s="448"/>
      <c r="DC245" s="448"/>
      <c r="DD245" s="448"/>
      <c r="DE245" s="448"/>
      <c r="DF245" s="448"/>
      <c r="DG245" s="448"/>
      <c r="DH245" s="448"/>
      <c r="DI245" s="448"/>
      <c r="DJ245" s="448"/>
      <c r="DK245" s="448"/>
      <c r="DL245" s="448"/>
      <c r="DM245" s="448"/>
      <c r="DN245" s="448"/>
      <c r="DO245" s="448"/>
      <c r="DP245" s="448"/>
      <c r="DQ245" s="448"/>
      <c r="DR245" s="448"/>
    </row>
    <row r="246" spans="1:122" x14ac:dyDescent="0.45">
      <c r="A246" s="448"/>
      <c r="B246" s="448"/>
      <c r="C246" s="448"/>
      <c r="D246" s="448"/>
      <c r="E246" s="448"/>
      <c r="F246" s="448"/>
      <c r="G246" s="448"/>
      <c r="H246" s="448"/>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8"/>
      <c r="AF246" s="448"/>
      <c r="AG246" s="448"/>
      <c r="AH246" s="448"/>
      <c r="AI246" s="448"/>
      <c r="AJ246" s="448"/>
      <c r="AK246" s="448"/>
      <c r="AL246" s="448"/>
      <c r="AM246" s="448"/>
      <c r="AN246" s="448"/>
      <c r="AO246" s="448"/>
      <c r="AP246" s="448"/>
      <c r="AQ246" s="448"/>
      <c r="AR246" s="448"/>
      <c r="AS246" s="448"/>
      <c r="AT246" s="448"/>
      <c r="AU246" s="448"/>
      <c r="AV246" s="448"/>
      <c r="AW246" s="448"/>
      <c r="AX246" s="448"/>
      <c r="AY246" s="448"/>
      <c r="AZ246" s="448"/>
      <c r="BA246" s="448"/>
      <c r="BB246" s="448"/>
      <c r="BC246" s="448"/>
      <c r="BD246" s="448"/>
      <c r="BE246" s="448"/>
      <c r="BF246" s="448"/>
      <c r="BG246" s="448"/>
      <c r="BH246" s="448"/>
      <c r="BI246" s="448"/>
      <c r="BJ246" s="448"/>
      <c r="BK246" s="448"/>
      <c r="BL246" s="448"/>
      <c r="BM246" s="448"/>
      <c r="BN246" s="448"/>
      <c r="BO246" s="448"/>
      <c r="BP246" s="448"/>
      <c r="BQ246" s="448"/>
      <c r="BR246" s="448"/>
      <c r="BS246" s="448"/>
      <c r="BT246" s="448"/>
      <c r="BU246" s="448"/>
      <c r="BV246" s="448"/>
      <c r="BW246" s="448"/>
      <c r="BX246" s="448"/>
      <c r="BY246" s="448"/>
      <c r="BZ246" s="448"/>
      <c r="CA246" s="448"/>
      <c r="CB246" s="448"/>
      <c r="CC246" s="448"/>
      <c r="CD246" s="448"/>
      <c r="CE246" s="448"/>
      <c r="CF246" s="448"/>
      <c r="CG246" s="448"/>
      <c r="CH246" s="448"/>
      <c r="CI246" s="448"/>
      <c r="CJ246" s="448"/>
      <c r="CK246" s="448"/>
      <c r="CL246" s="448"/>
      <c r="CM246" s="448"/>
      <c r="CN246" s="448"/>
      <c r="CO246" s="448"/>
      <c r="CP246" s="448"/>
      <c r="CQ246" s="448"/>
      <c r="CR246" s="448"/>
      <c r="CS246" s="448"/>
      <c r="CT246" s="448"/>
      <c r="CU246" s="448"/>
      <c r="CV246" s="448"/>
      <c r="CW246" s="448"/>
      <c r="CX246" s="448"/>
      <c r="CY246" s="448"/>
      <c r="CZ246" s="448"/>
      <c r="DA246" s="448"/>
      <c r="DB246" s="448"/>
      <c r="DC246" s="448"/>
      <c r="DD246" s="448"/>
      <c r="DE246" s="448"/>
      <c r="DF246" s="448"/>
      <c r="DG246" s="448"/>
      <c r="DH246" s="448"/>
      <c r="DI246" s="448"/>
      <c r="DJ246" s="448"/>
      <c r="DK246" s="448"/>
      <c r="DL246" s="448"/>
      <c r="DM246" s="448"/>
      <c r="DN246" s="448"/>
      <c r="DO246" s="448"/>
      <c r="DP246" s="448"/>
      <c r="DQ246" s="448"/>
      <c r="DR246" s="448"/>
    </row>
    <row r="247" spans="1:122" x14ac:dyDescent="0.45">
      <c r="A247" s="448"/>
      <c r="B247" s="448"/>
      <c r="C247" s="448"/>
      <c r="D247" s="448"/>
      <c r="E247" s="448"/>
      <c r="F247" s="448"/>
      <c r="G247" s="448"/>
      <c r="H247" s="448"/>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8"/>
      <c r="AF247" s="448"/>
      <c r="AG247" s="448"/>
      <c r="AH247" s="448"/>
      <c r="AI247" s="448"/>
      <c r="AJ247" s="448"/>
      <c r="AK247" s="448"/>
      <c r="AL247" s="448"/>
      <c r="AM247" s="448"/>
      <c r="AN247" s="448"/>
      <c r="AO247" s="448"/>
      <c r="AP247" s="448"/>
      <c r="AQ247" s="448"/>
      <c r="AR247" s="448"/>
      <c r="AS247" s="448"/>
      <c r="AT247" s="448"/>
      <c r="AU247" s="448"/>
      <c r="AV247" s="448"/>
      <c r="AW247" s="448"/>
      <c r="AX247" s="448"/>
      <c r="AY247" s="448"/>
      <c r="AZ247" s="448"/>
      <c r="BA247" s="448"/>
      <c r="BB247" s="448"/>
      <c r="BC247" s="448"/>
      <c r="BD247" s="448"/>
      <c r="BE247" s="448"/>
      <c r="BF247" s="448"/>
      <c r="BG247" s="448"/>
      <c r="BH247" s="448"/>
      <c r="BI247" s="448"/>
      <c r="BJ247" s="448"/>
      <c r="BK247" s="448"/>
      <c r="BL247" s="448"/>
      <c r="BM247" s="448"/>
      <c r="BN247" s="448"/>
      <c r="BO247" s="448"/>
      <c r="BP247" s="448"/>
      <c r="BQ247" s="448"/>
      <c r="BR247" s="448"/>
      <c r="BS247" s="448"/>
      <c r="BT247" s="448"/>
      <c r="BU247" s="448"/>
      <c r="BV247" s="448"/>
      <c r="BW247" s="448"/>
      <c r="BX247" s="448"/>
      <c r="BY247" s="448"/>
      <c r="BZ247" s="448"/>
      <c r="CA247" s="448"/>
      <c r="CB247" s="448"/>
      <c r="CC247" s="448"/>
      <c r="CD247" s="448"/>
      <c r="CE247" s="448"/>
      <c r="CF247" s="448"/>
      <c r="CG247" s="448"/>
      <c r="CH247" s="448"/>
      <c r="CI247" s="448"/>
      <c r="CJ247" s="448"/>
      <c r="CK247" s="448"/>
      <c r="CL247" s="448"/>
      <c r="CM247" s="448"/>
      <c r="CN247" s="448"/>
      <c r="CO247" s="448"/>
      <c r="CP247" s="448"/>
      <c r="CQ247" s="448"/>
      <c r="CR247" s="448"/>
      <c r="CS247" s="448"/>
      <c r="CT247" s="448"/>
      <c r="CU247" s="448"/>
      <c r="CV247" s="448"/>
      <c r="CW247" s="448"/>
      <c r="CX247" s="448"/>
      <c r="CY247" s="448"/>
      <c r="CZ247" s="448"/>
      <c r="DA247" s="448"/>
      <c r="DB247" s="448"/>
      <c r="DC247" s="448"/>
      <c r="DD247" s="448"/>
      <c r="DE247" s="448"/>
      <c r="DF247" s="448"/>
      <c r="DG247" s="448"/>
      <c r="DH247" s="448"/>
      <c r="DI247" s="448"/>
      <c r="DJ247" s="448"/>
      <c r="DK247" s="448"/>
      <c r="DL247" s="448"/>
      <c r="DM247" s="448"/>
      <c r="DN247" s="448"/>
      <c r="DO247" s="448"/>
      <c r="DP247" s="448"/>
      <c r="DQ247" s="448"/>
      <c r="DR247" s="448"/>
    </row>
    <row r="248" spans="1:122" x14ac:dyDescent="0.45">
      <c r="A248" s="448"/>
      <c r="B248" s="448"/>
      <c r="C248" s="448"/>
      <c r="D248" s="448"/>
      <c r="E248" s="448"/>
      <c r="F248" s="448"/>
      <c r="G248" s="448"/>
      <c r="H248" s="448"/>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448"/>
      <c r="BH248" s="448"/>
      <c r="BI248" s="448"/>
      <c r="BJ248" s="448"/>
      <c r="BK248" s="448"/>
      <c r="BL248" s="448"/>
      <c r="BM248" s="448"/>
      <c r="BN248" s="448"/>
      <c r="BO248" s="448"/>
      <c r="BP248" s="448"/>
      <c r="BQ248" s="448"/>
      <c r="BR248" s="448"/>
      <c r="BS248" s="448"/>
      <c r="BT248" s="448"/>
      <c r="BU248" s="448"/>
      <c r="BV248" s="448"/>
      <c r="BW248" s="448"/>
      <c r="BX248" s="448"/>
      <c r="BY248" s="448"/>
      <c r="BZ248" s="448"/>
      <c r="CA248" s="448"/>
      <c r="CB248" s="448"/>
      <c r="CC248" s="448"/>
      <c r="CD248" s="448"/>
      <c r="CE248" s="448"/>
      <c r="CF248" s="448"/>
      <c r="CG248" s="448"/>
      <c r="CH248" s="448"/>
      <c r="CI248" s="448"/>
      <c r="CJ248" s="448"/>
      <c r="CK248" s="448"/>
      <c r="CL248" s="448"/>
      <c r="CM248" s="448"/>
      <c r="CN248" s="448"/>
      <c r="CO248" s="448"/>
      <c r="CP248" s="448"/>
      <c r="CQ248" s="448"/>
      <c r="CR248" s="448"/>
      <c r="CS248" s="448"/>
      <c r="CT248" s="448"/>
      <c r="CU248" s="448"/>
      <c r="CV248" s="448"/>
      <c r="CW248" s="448"/>
      <c r="CX248" s="448"/>
      <c r="CY248" s="448"/>
      <c r="CZ248" s="448"/>
      <c r="DA248" s="448"/>
      <c r="DB248" s="448"/>
      <c r="DC248" s="448"/>
      <c r="DD248" s="448"/>
      <c r="DE248" s="448"/>
      <c r="DF248" s="448"/>
      <c r="DG248" s="448"/>
      <c r="DH248" s="448"/>
      <c r="DI248" s="448"/>
      <c r="DJ248" s="448"/>
      <c r="DK248" s="448"/>
      <c r="DL248" s="448"/>
      <c r="DM248" s="448"/>
      <c r="DN248" s="448"/>
      <c r="DO248" s="448"/>
      <c r="DP248" s="448"/>
      <c r="DQ248" s="448"/>
      <c r="DR248" s="448"/>
    </row>
    <row r="249" spans="1:122" x14ac:dyDescent="0.45">
      <c r="A249" s="448"/>
      <c r="B249" s="448"/>
      <c r="C249" s="448"/>
      <c r="D249" s="448"/>
      <c r="E249" s="448"/>
      <c r="F249" s="448"/>
      <c r="G249" s="448"/>
      <c r="H249" s="448"/>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8"/>
      <c r="AF249" s="448"/>
      <c r="AG249" s="448"/>
      <c r="AH249" s="448"/>
      <c r="AI249" s="448"/>
      <c r="AJ249" s="448"/>
      <c r="AK249" s="448"/>
      <c r="AL249" s="448"/>
      <c r="AM249" s="448"/>
      <c r="AN249" s="448"/>
      <c r="AO249" s="448"/>
      <c r="AP249" s="448"/>
      <c r="AQ249" s="448"/>
      <c r="AR249" s="448"/>
      <c r="AS249" s="448"/>
      <c r="AT249" s="448"/>
      <c r="AU249" s="448"/>
      <c r="AV249" s="448"/>
      <c r="AW249" s="448"/>
      <c r="AX249" s="448"/>
      <c r="AY249" s="448"/>
      <c r="AZ249" s="448"/>
      <c r="BA249" s="448"/>
      <c r="BB249" s="448"/>
      <c r="BC249" s="448"/>
      <c r="BD249" s="448"/>
      <c r="BE249" s="448"/>
      <c r="BF249" s="448"/>
      <c r="BG249" s="448"/>
      <c r="BH249" s="448"/>
      <c r="BI249" s="448"/>
      <c r="BJ249" s="448"/>
      <c r="BK249" s="448"/>
      <c r="BL249" s="448"/>
      <c r="BM249" s="448"/>
      <c r="BN249" s="448"/>
      <c r="BO249" s="448"/>
      <c r="BP249" s="448"/>
      <c r="BQ249" s="448"/>
      <c r="BR249" s="448"/>
      <c r="BS249" s="448"/>
      <c r="BT249" s="448"/>
      <c r="BU249" s="448"/>
      <c r="BV249" s="448"/>
      <c r="BW249" s="448"/>
      <c r="BX249" s="448"/>
      <c r="BY249" s="448"/>
      <c r="BZ249" s="448"/>
      <c r="CA249" s="448"/>
      <c r="CB249" s="448"/>
      <c r="CC249" s="448"/>
      <c r="CD249" s="448"/>
      <c r="CE249" s="448"/>
      <c r="CF249" s="448"/>
      <c r="CG249" s="448"/>
      <c r="CH249" s="448"/>
      <c r="CI249" s="448"/>
      <c r="CJ249" s="448"/>
      <c r="CK249" s="448"/>
      <c r="CL249" s="448"/>
      <c r="CM249" s="448"/>
      <c r="CN249" s="448"/>
      <c r="CO249" s="448"/>
      <c r="CP249" s="448"/>
      <c r="CQ249" s="448"/>
      <c r="CR249" s="448"/>
      <c r="CS249" s="448"/>
      <c r="CT249" s="448"/>
      <c r="CU249" s="448"/>
      <c r="CV249" s="448"/>
      <c r="CW249" s="448"/>
      <c r="CX249" s="448"/>
      <c r="CY249" s="448"/>
      <c r="CZ249" s="448"/>
      <c r="DA249" s="448"/>
      <c r="DB249" s="448"/>
      <c r="DC249" s="448"/>
      <c r="DD249" s="448"/>
      <c r="DE249" s="448"/>
      <c r="DF249" s="448"/>
      <c r="DG249" s="448"/>
      <c r="DH249" s="448"/>
      <c r="DI249" s="448"/>
      <c r="DJ249" s="448"/>
      <c r="DK249" s="448"/>
      <c r="DL249" s="448"/>
      <c r="DM249" s="448"/>
      <c r="DN249" s="448"/>
      <c r="DO249" s="448"/>
      <c r="DP249" s="448"/>
      <c r="DQ249" s="448"/>
      <c r="DR249" s="448"/>
    </row>
    <row r="250" spans="1:122" x14ac:dyDescent="0.45">
      <c r="A250" s="448"/>
      <c r="B250" s="448"/>
      <c r="C250" s="448"/>
      <c r="D250" s="448"/>
      <c r="E250" s="448"/>
      <c r="F250" s="448"/>
      <c r="G250" s="448"/>
      <c r="H250" s="448"/>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8"/>
      <c r="AF250" s="448"/>
      <c r="AG250" s="448"/>
      <c r="AH250" s="448"/>
      <c r="AI250" s="448"/>
      <c r="AJ250" s="448"/>
      <c r="AK250" s="448"/>
      <c r="AL250" s="448"/>
      <c r="AM250" s="448"/>
      <c r="AN250" s="448"/>
      <c r="AO250" s="448"/>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8"/>
      <c r="BM250" s="448"/>
      <c r="BN250" s="448"/>
      <c r="BO250" s="448"/>
      <c r="BP250" s="448"/>
      <c r="BQ250" s="448"/>
      <c r="BR250" s="448"/>
      <c r="BS250" s="448"/>
      <c r="BT250" s="448"/>
      <c r="BU250" s="448"/>
      <c r="BV250" s="448"/>
      <c r="BW250" s="448"/>
      <c r="BX250" s="448"/>
      <c r="BY250" s="448"/>
      <c r="BZ250" s="448"/>
      <c r="CA250" s="448"/>
      <c r="CB250" s="448"/>
      <c r="CC250" s="448"/>
      <c r="CD250" s="448"/>
      <c r="CE250" s="448"/>
      <c r="CF250" s="448"/>
      <c r="CG250" s="448"/>
      <c r="CH250" s="448"/>
      <c r="CI250" s="448"/>
      <c r="CJ250" s="448"/>
      <c r="CK250" s="448"/>
      <c r="CL250" s="448"/>
      <c r="CM250" s="448"/>
      <c r="CN250" s="448"/>
      <c r="CO250" s="448"/>
      <c r="CP250" s="448"/>
      <c r="CQ250" s="448"/>
      <c r="CR250" s="448"/>
      <c r="CS250" s="448"/>
      <c r="CT250" s="448"/>
      <c r="CU250" s="448"/>
      <c r="CV250" s="448"/>
      <c r="CW250" s="448"/>
      <c r="CX250" s="448"/>
      <c r="CY250" s="448"/>
      <c r="CZ250" s="448"/>
      <c r="DA250" s="448"/>
      <c r="DB250" s="448"/>
      <c r="DC250" s="448"/>
      <c r="DD250" s="448"/>
      <c r="DE250" s="448"/>
      <c r="DF250" s="448"/>
      <c r="DG250" s="448"/>
      <c r="DH250" s="448"/>
      <c r="DI250" s="448"/>
      <c r="DJ250" s="448"/>
      <c r="DK250" s="448"/>
      <c r="DL250" s="448"/>
      <c r="DM250" s="448"/>
      <c r="DN250" s="448"/>
      <c r="DO250" s="448"/>
      <c r="DP250" s="448"/>
      <c r="DQ250" s="448"/>
      <c r="DR250" s="448"/>
    </row>
    <row r="251" spans="1:122" x14ac:dyDescent="0.45">
      <c r="A251" s="448"/>
      <c r="B251" s="448"/>
      <c r="C251" s="448"/>
      <c r="D251" s="448"/>
      <c r="E251" s="448"/>
      <c r="F251" s="448"/>
      <c r="G251" s="448"/>
      <c r="H251" s="448"/>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8"/>
      <c r="AF251" s="448"/>
      <c r="AG251" s="448"/>
      <c r="AH251" s="448"/>
      <c r="AI251" s="448"/>
      <c r="AJ251" s="448"/>
      <c r="AK251" s="448"/>
      <c r="AL251" s="448"/>
      <c r="AM251" s="448"/>
      <c r="AN251" s="448"/>
      <c r="AO251" s="448"/>
      <c r="AP251" s="448"/>
      <c r="AQ251" s="448"/>
      <c r="AR251" s="448"/>
      <c r="AS251" s="448"/>
      <c r="AT251" s="448"/>
      <c r="AU251" s="448"/>
      <c r="AV251" s="448"/>
      <c r="AW251" s="448"/>
      <c r="AX251" s="448"/>
      <c r="AY251" s="448"/>
      <c r="AZ251" s="448"/>
      <c r="BA251" s="448"/>
      <c r="BB251" s="448"/>
      <c r="BC251" s="448"/>
      <c r="BD251" s="448"/>
      <c r="BE251" s="448"/>
      <c r="BF251" s="448"/>
      <c r="BG251" s="448"/>
      <c r="BH251" s="448"/>
      <c r="BI251" s="448"/>
      <c r="BJ251" s="448"/>
      <c r="BK251" s="448"/>
      <c r="BL251" s="448"/>
      <c r="BM251" s="448"/>
      <c r="BN251" s="448"/>
      <c r="BO251" s="448"/>
      <c r="BP251" s="448"/>
      <c r="BQ251" s="448"/>
      <c r="BR251" s="448"/>
      <c r="BS251" s="448"/>
      <c r="BT251" s="448"/>
      <c r="BU251" s="448"/>
      <c r="BV251" s="448"/>
      <c r="BW251" s="448"/>
      <c r="BX251" s="448"/>
      <c r="BY251" s="448"/>
      <c r="BZ251" s="448"/>
      <c r="CA251" s="448"/>
      <c r="CB251" s="448"/>
      <c r="CC251" s="448"/>
      <c r="CD251" s="448"/>
      <c r="CE251" s="448"/>
      <c r="CF251" s="448"/>
      <c r="CG251" s="448"/>
      <c r="CH251" s="448"/>
      <c r="CI251" s="448"/>
      <c r="CJ251" s="448"/>
      <c r="CK251" s="448"/>
      <c r="CL251" s="448"/>
      <c r="CM251" s="448"/>
      <c r="CN251" s="448"/>
      <c r="CO251" s="448"/>
      <c r="CP251" s="448"/>
      <c r="CQ251" s="448"/>
      <c r="CR251" s="448"/>
      <c r="CS251" s="448"/>
      <c r="CT251" s="448"/>
      <c r="CU251" s="448"/>
      <c r="CV251" s="448"/>
      <c r="CW251" s="448"/>
      <c r="CX251" s="448"/>
      <c r="CY251" s="448"/>
      <c r="CZ251" s="448"/>
      <c r="DA251" s="448"/>
      <c r="DB251" s="448"/>
      <c r="DC251" s="448"/>
      <c r="DD251" s="448"/>
      <c r="DE251" s="448"/>
      <c r="DF251" s="448"/>
      <c r="DG251" s="448"/>
      <c r="DH251" s="448"/>
      <c r="DI251" s="448"/>
      <c r="DJ251" s="448"/>
      <c r="DK251" s="448"/>
      <c r="DL251" s="448"/>
      <c r="DM251" s="448"/>
      <c r="DN251" s="448"/>
      <c r="DO251" s="448"/>
      <c r="DP251" s="448"/>
      <c r="DQ251" s="448"/>
      <c r="DR251" s="448"/>
    </row>
    <row r="252" spans="1:122" x14ac:dyDescent="0.45">
      <c r="A252" s="448"/>
      <c r="B252" s="448"/>
      <c r="C252" s="448"/>
      <c r="D252" s="448"/>
      <c r="E252" s="448"/>
      <c r="F252" s="448"/>
      <c r="G252" s="448"/>
      <c r="H252" s="448"/>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c r="AN252" s="448"/>
      <c r="AO252" s="448"/>
      <c r="AP252" s="448"/>
      <c r="AQ252" s="448"/>
      <c r="AR252" s="448"/>
      <c r="AS252" s="448"/>
      <c r="AT252" s="448"/>
      <c r="AU252" s="448"/>
      <c r="AV252" s="448"/>
      <c r="AW252" s="448"/>
      <c r="AX252" s="448"/>
      <c r="AY252" s="448"/>
      <c r="AZ252" s="448"/>
      <c r="BA252" s="448"/>
      <c r="BB252" s="448"/>
      <c r="BC252" s="448"/>
      <c r="BD252" s="448"/>
      <c r="BE252" s="448"/>
      <c r="BF252" s="448"/>
      <c r="BG252" s="448"/>
      <c r="BH252" s="448"/>
      <c r="BI252" s="448"/>
      <c r="BJ252" s="448"/>
      <c r="BK252" s="448"/>
      <c r="BL252" s="448"/>
      <c r="BM252" s="448"/>
      <c r="BN252" s="448"/>
      <c r="BO252" s="448"/>
      <c r="BP252" s="448"/>
      <c r="BQ252" s="448"/>
      <c r="BR252" s="448"/>
      <c r="BS252" s="448"/>
      <c r="BT252" s="448"/>
      <c r="BU252" s="448"/>
      <c r="BV252" s="448"/>
      <c r="BW252" s="448"/>
      <c r="BX252" s="448"/>
      <c r="BY252" s="448"/>
      <c r="BZ252" s="448"/>
      <c r="CA252" s="448"/>
      <c r="CB252" s="448"/>
      <c r="CC252" s="448"/>
      <c r="CD252" s="448"/>
      <c r="CE252" s="448"/>
      <c r="CF252" s="448"/>
      <c r="CG252" s="448"/>
      <c r="CH252" s="448"/>
      <c r="CI252" s="448"/>
      <c r="CJ252" s="448"/>
      <c r="CK252" s="448"/>
      <c r="CL252" s="448"/>
      <c r="CM252" s="448"/>
      <c r="CN252" s="448"/>
      <c r="CO252" s="448"/>
      <c r="CP252" s="448"/>
      <c r="CQ252" s="448"/>
      <c r="CR252" s="448"/>
      <c r="CS252" s="448"/>
      <c r="CT252" s="448"/>
      <c r="CU252" s="448"/>
      <c r="CV252" s="448"/>
      <c r="CW252" s="448"/>
      <c r="CX252" s="448"/>
      <c r="CY252" s="448"/>
      <c r="CZ252" s="448"/>
      <c r="DA252" s="448"/>
      <c r="DB252" s="448"/>
      <c r="DC252" s="448"/>
      <c r="DD252" s="448"/>
      <c r="DE252" s="448"/>
      <c r="DF252" s="448"/>
      <c r="DG252" s="448"/>
      <c r="DH252" s="448"/>
      <c r="DI252" s="448"/>
      <c r="DJ252" s="448"/>
      <c r="DK252" s="448"/>
      <c r="DL252" s="448"/>
      <c r="DM252" s="448"/>
      <c r="DN252" s="448"/>
      <c r="DO252" s="448"/>
      <c r="DP252" s="448"/>
      <c r="DQ252" s="448"/>
      <c r="DR252" s="448"/>
    </row>
    <row r="253" spans="1:122" x14ac:dyDescent="0.45">
      <c r="A253" s="448"/>
      <c r="B253" s="448"/>
      <c r="C253" s="448"/>
      <c r="D253" s="448"/>
      <c r="E253" s="448"/>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c r="AN253" s="448"/>
      <c r="AO253" s="448"/>
      <c r="AP253" s="448"/>
      <c r="AQ253" s="448"/>
      <c r="AR253" s="448"/>
      <c r="AS253" s="448"/>
      <c r="AT253" s="448"/>
      <c r="AU253" s="448"/>
      <c r="AV253" s="448"/>
      <c r="AW253" s="448"/>
      <c r="AX253" s="448"/>
      <c r="AY253" s="448"/>
      <c r="AZ253" s="448"/>
      <c r="BA253" s="448"/>
      <c r="BB253" s="448"/>
      <c r="BC253" s="448"/>
      <c r="BD253" s="448"/>
      <c r="BE253" s="448"/>
      <c r="BF253" s="448"/>
      <c r="BG253" s="448"/>
      <c r="BH253" s="448"/>
      <c r="BI253" s="448"/>
      <c r="BJ253" s="448"/>
      <c r="BK253" s="448"/>
      <c r="BL253" s="448"/>
      <c r="BM253" s="448"/>
      <c r="BN253" s="448"/>
      <c r="BO253" s="448"/>
      <c r="BP253" s="448"/>
      <c r="BQ253" s="448"/>
      <c r="BR253" s="448"/>
      <c r="BS253" s="448"/>
      <c r="BT253" s="448"/>
      <c r="BU253" s="448"/>
      <c r="BV253" s="448"/>
      <c r="BW253" s="448"/>
      <c r="BX253" s="448"/>
      <c r="BY253" s="448"/>
      <c r="BZ253" s="448"/>
      <c r="CA253" s="448"/>
      <c r="CB253" s="448"/>
      <c r="CC253" s="448"/>
      <c r="CD253" s="448"/>
      <c r="CE253" s="448"/>
      <c r="CF253" s="448"/>
      <c r="CG253" s="448"/>
      <c r="CH253" s="448"/>
      <c r="CI253" s="448"/>
      <c r="CJ253" s="448"/>
      <c r="CK253" s="448"/>
      <c r="CL253" s="448"/>
      <c r="CM253" s="448"/>
      <c r="CN253" s="448"/>
      <c r="CO253" s="448"/>
      <c r="CP253" s="448"/>
      <c r="CQ253" s="448"/>
      <c r="CR253" s="448"/>
      <c r="CS253" s="448"/>
      <c r="CT253" s="448"/>
      <c r="CU253" s="448"/>
      <c r="CV253" s="448"/>
      <c r="CW253" s="448"/>
      <c r="CX253" s="448"/>
      <c r="CY253" s="448"/>
      <c r="CZ253" s="448"/>
      <c r="DA253" s="448"/>
      <c r="DB253" s="448"/>
      <c r="DC253" s="448"/>
      <c r="DD253" s="448"/>
      <c r="DE253" s="448"/>
      <c r="DF253" s="448"/>
      <c r="DG253" s="448"/>
      <c r="DH253" s="448"/>
      <c r="DI253" s="448"/>
      <c r="DJ253" s="448"/>
      <c r="DK253" s="448"/>
      <c r="DL253" s="448"/>
      <c r="DM253" s="448"/>
      <c r="DN253" s="448"/>
      <c r="DO253" s="448"/>
      <c r="DP253" s="448"/>
      <c r="DQ253" s="448"/>
      <c r="DR253" s="448"/>
    </row>
    <row r="254" spans="1:122" x14ac:dyDescent="0.45">
      <c r="A254" s="448"/>
      <c r="B254" s="448"/>
      <c r="C254" s="448"/>
      <c r="D254" s="448"/>
      <c r="E254" s="448"/>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c r="AN254" s="448"/>
      <c r="AO254" s="448"/>
      <c r="AP254" s="448"/>
      <c r="AQ254" s="448"/>
      <c r="AR254" s="448"/>
      <c r="AS254" s="448"/>
      <c r="AT254" s="448"/>
      <c r="AU254" s="448"/>
      <c r="AV254" s="448"/>
      <c r="AW254" s="448"/>
      <c r="AX254" s="448"/>
      <c r="AY254" s="448"/>
      <c r="AZ254" s="448"/>
      <c r="BA254" s="448"/>
      <c r="BB254" s="448"/>
      <c r="BC254" s="448"/>
      <c r="BD254" s="448"/>
      <c r="BE254" s="448"/>
      <c r="BF254" s="448"/>
      <c r="BG254" s="448"/>
      <c r="BH254" s="448"/>
      <c r="BI254" s="448"/>
      <c r="BJ254" s="448"/>
      <c r="BK254" s="448"/>
      <c r="BL254" s="448"/>
      <c r="BM254" s="448"/>
      <c r="BN254" s="448"/>
      <c r="BO254" s="448"/>
      <c r="BP254" s="448"/>
      <c r="BQ254" s="448"/>
      <c r="BR254" s="448"/>
      <c r="BS254" s="448"/>
      <c r="BT254" s="448"/>
      <c r="BU254" s="448"/>
      <c r="BV254" s="448"/>
      <c r="BW254" s="448"/>
      <c r="BX254" s="448"/>
      <c r="BY254" s="448"/>
      <c r="BZ254" s="448"/>
      <c r="CA254" s="448"/>
      <c r="CB254" s="448"/>
      <c r="CC254" s="448"/>
      <c r="CD254" s="448"/>
      <c r="CE254" s="448"/>
      <c r="CF254" s="448"/>
      <c r="CG254" s="448"/>
      <c r="CH254" s="448"/>
      <c r="CI254" s="448"/>
      <c r="CJ254" s="448"/>
      <c r="CK254" s="448"/>
      <c r="CL254" s="448"/>
      <c r="CM254" s="448"/>
      <c r="CN254" s="448"/>
      <c r="CO254" s="448"/>
      <c r="CP254" s="448"/>
      <c r="CQ254" s="448"/>
      <c r="CR254" s="448"/>
      <c r="CS254" s="448"/>
      <c r="CT254" s="448"/>
      <c r="CU254" s="448"/>
      <c r="CV254" s="448"/>
      <c r="CW254" s="448"/>
      <c r="CX254" s="448"/>
      <c r="CY254" s="448"/>
      <c r="CZ254" s="448"/>
      <c r="DA254" s="448"/>
      <c r="DB254" s="448"/>
      <c r="DC254" s="448"/>
      <c r="DD254" s="448"/>
      <c r="DE254" s="448"/>
      <c r="DF254" s="448"/>
      <c r="DG254" s="448"/>
      <c r="DH254" s="448"/>
      <c r="DI254" s="448"/>
      <c r="DJ254" s="448"/>
      <c r="DK254" s="448"/>
      <c r="DL254" s="448"/>
      <c r="DM254" s="448"/>
      <c r="DN254" s="448"/>
      <c r="DO254" s="448"/>
      <c r="DP254" s="448"/>
      <c r="DQ254" s="448"/>
      <c r="DR254" s="448"/>
    </row>
    <row r="255" spans="1:122" x14ac:dyDescent="0.45">
      <c r="A255" s="448"/>
      <c r="B255" s="448"/>
      <c r="C255" s="448"/>
      <c r="D255" s="448"/>
      <c r="E255" s="448"/>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c r="AN255" s="448"/>
      <c r="AO255" s="448"/>
      <c r="AP255" s="448"/>
      <c r="AQ255" s="448"/>
      <c r="AR255" s="448"/>
      <c r="AS255" s="448"/>
      <c r="AT255" s="448"/>
      <c r="AU255" s="448"/>
      <c r="AV255" s="448"/>
      <c r="AW255" s="448"/>
      <c r="AX255" s="448"/>
      <c r="AY255" s="448"/>
      <c r="AZ255" s="448"/>
      <c r="BA255" s="448"/>
      <c r="BB255" s="448"/>
      <c r="BC255" s="448"/>
      <c r="BD255" s="448"/>
      <c r="BE255" s="448"/>
      <c r="BF255" s="448"/>
      <c r="BG255" s="448"/>
      <c r="BH255" s="448"/>
      <c r="BI255" s="448"/>
      <c r="BJ255" s="448"/>
      <c r="BK255" s="448"/>
      <c r="BL255" s="448"/>
      <c r="BM255" s="448"/>
      <c r="BN255" s="448"/>
      <c r="BO255" s="448"/>
      <c r="BP255" s="448"/>
      <c r="BQ255" s="448"/>
      <c r="BR255" s="448"/>
      <c r="BS255" s="448"/>
      <c r="BT255" s="448"/>
      <c r="BU255" s="448"/>
      <c r="BV255" s="448"/>
      <c r="BW255" s="448"/>
      <c r="BX255" s="448"/>
      <c r="BY255" s="448"/>
      <c r="BZ255" s="448"/>
      <c r="CA255" s="448"/>
      <c r="CB255" s="448"/>
      <c r="CC255" s="448"/>
      <c r="CD255" s="448"/>
      <c r="CE255" s="448"/>
      <c r="CF255" s="448"/>
      <c r="CG255" s="448"/>
      <c r="CH255" s="448"/>
      <c r="CI255" s="448"/>
      <c r="CJ255" s="448"/>
      <c r="CK255" s="448"/>
      <c r="CL255" s="448"/>
      <c r="CM255" s="448"/>
      <c r="CN255" s="448"/>
      <c r="CO255" s="448"/>
      <c r="CP255" s="448"/>
      <c r="CQ255" s="448"/>
      <c r="CR255" s="448"/>
      <c r="CS255" s="448"/>
      <c r="CT255" s="448"/>
      <c r="CU255" s="448"/>
      <c r="CV255" s="448"/>
      <c r="CW255" s="448"/>
      <c r="CX255" s="448"/>
      <c r="CY255" s="448"/>
      <c r="CZ255" s="448"/>
      <c r="DA255" s="448"/>
      <c r="DB255" s="448"/>
      <c r="DC255" s="448"/>
      <c r="DD255" s="448"/>
      <c r="DE255" s="448"/>
      <c r="DF255" s="448"/>
      <c r="DG255" s="448"/>
      <c r="DH255" s="448"/>
      <c r="DI255" s="448"/>
      <c r="DJ255" s="448"/>
      <c r="DK255" s="448"/>
      <c r="DL255" s="448"/>
      <c r="DM255" s="448"/>
      <c r="DN255" s="448"/>
      <c r="DO255" s="448"/>
      <c r="DP255" s="448"/>
      <c r="DQ255" s="448"/>
      <c r="DR255" s="448"/>
    </row>
    <row r="256" spans="1:122" x14ac:dyDescent="0.45">
      <c r="A256" s="448"/>
      <c r="B256" s="448"/>
      <c r="C256" s="448"/>
      <c r="D256" s="448"/>
      <c r="E256" s="448"/>
      <c r="F256" s="448"/>
      <c r="G256" s="448"/>
      <c r="H256" s="448"/>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8"/>
      <c r="AF256" s="448"/>
      <c r="AG256" s="448"/>
      <c r="AH256" s="448"/>
      <c r="AI256" s="448"/>
      <c r="AJ256" s="448"/>
      <c r="AK256" s="448"/>
      <c r="AL256" s="448"/>
      <c r="AM256" s="448"/>
      <c r="AN256" s="448"/>
      <c r="AO256" s="448"/>
      <c r="AP256" s="448"/>
      <c r="AQ256" s="448"/>
      <c r="AR256" s="448"/>
      <c r="AS256" s="448"/>
      <c r="AT256" s="448"/>
      <c r="AU256" s="448"/>
      <c r="AV256" s="448"/>
      <c r="AW256" s="448"/>
      <c r="AX256" s="448"/>
      <c r="AY256" s="448"/>
      <c r="AZ256" s="448"/>
      <c r="BA256" s="448"/>
      <c r="BB256" s="448"/>
      <c r="BC256" s="448"/>
      <c r="BD256" s="448"/>
      <c r="BE256" s="448"/>
      <c r="BF256" s="448"/>
      <c r="BG256" s="448"/>
      <c r="BH256" s="448"/>
      <c r="BI256" s="448"/>
      <c r="BJ256" s="448"/>
      <c r="BK256" s="448"/>
      <c r="BL256" s="448"/>
      <c r="BM256" s="448"/>
      <c r="BN256" s="448"/>
      <c r="BO256" s="448"/>
      <c r="BP256" s="448"/>
      <c r="BQ256" s="448"/>
      <c r="BR256" s="448"/>
      <c r="BS256" s="448"/>
      <c r="BT256" s="448"/>
      <c r="BU256" s="448"/>
      <c r="BV256" s="448"/>
      <c r="BW256" s="448"/>
      <c r="BX256" s="448"/>
      <c r="BY256" s="448"/>
      <c r="BZ256" s="448"/>
      <c r="CA256" s="448"/>
      <c r="CB256" s="448"/>
      <c r="CC256" s="448"/>
      <c r="CD256" s="448"/>
      <c r="CE256" s="448"/>
      <c r="CF256" s="448"/>
      <c r="CG256" s="448"/>
      <c r="CH256" s="448"/>
      <c r="CI256" s="448"/>
      <c r="CJ256" s="448"/>
      <c r="CK256" s="448"/>
      <c r="CL256" s="448"/>
      <c r="CM256" s="448"/>
      <c r="CN256" s="448"/>
      <c r="CO256" s="448"/>
      <c r="CP256" s="448"/>
      <c r="CQ256" s="448"/>
      <c r="CR256" s="448"/>
      <c r="CS256" s="448"/>
      <c r="CT256" s="448"/>
      <c r="CU256" s="448"/>
      <c r="CV256" s="448"/>
      <c r="CW256" s="448"/>
      <c r="CX256" s="448"/>
      <c r="CY256" s="448"/>
      <c r="CZ256" s="448"/>
      <c r="DA256" s="448"/>
      <c r="DB256" s="448"/>
      <c r="DC256" s="448"/>
      <c r="DD256" s="448"/>
      <c r="DE256" s="448"/>
      <c r="DF256" s="448"/>
      <c r="DG256" s="448"/>
      <c r="DH256" s="448"/>
      <c r="DI256" s="448"/>
      <c r="DJ256" s="448"/>
      <c r="DK256" s="448"/>
      <c r="DL256" s="448"/>
      <c r="DM256" s="448"/>
      <c r="DN256" s="448"/>
      <c r="DO256" s="448"/>
      <c r="DP256" s="448"/>
      <c r="DQ256" s="448"/>
      <c r="DR256" s="448"/>
    </row>
    <row r="257" spans="1:122" x14ac:dyDescent="0.45">
      <c r="A257" s="448"/>
      <c r="B257" s="448"/>
      <c r="C257" s="448"/>
      <c r="D257" s="448"/>
      <c r="E257" s="448"/>
      <c r="F257" s="448"/>
      <c r="G257" s="448"/>
      <c r="H257" s="448"/>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8"/>
      <c r="AF257" s="448"/>
      <c r="AG257" s="448"/>
      <c r="AH257" s="448"/>
      <c r="AI257" s="448"/>
      <c r="AJ257" s="448"/>
      <c r="AK257" s="448"/>
      <c r="AL257" s="448"/>
      <c r="AM257" s="448"/>
      <c r="AN257" s="448"/>
      <c r="AO257" s="448"/>
      <c r="AP257" s="448"/>
      <c r="AQ257" s="448"/>
      <c r="AR257" s="448"/>
      <c r="AS257" s="448"/>
      <c r="AT257" s="448"/>
      <c r="AU257" s="448"/>
      <c r="AV257" s="448"/>
      <c r="AW257" s="448"/>
      <c r="AX257" s="448"/>
      <c r="AY257" s="448"/>
      <c r="AZ257" s="448"/>
      <c r="BA257" s="448"/>
      <c r="BB257" s="448"/>
      <c r="BC257" s="448"/>
      <c r="BD257" s="448"/>
      <c r="BE257" s="448"/>
      <c r="BF257" s="448"/>
      <c r="BG257" s="448"/>
      <c r="BH257" s="448"/>
      <c r="BI257" s="448"/>
      <c r="BJ257" s="448"/>
      <c r="BK257" s="448"/>
      <c r="BL257" s="448"/>
      <c r="BM257" s="448"/>
      <c r="BN257" s="448"/>
      <c r="BO257" s="448"/>
      <c r="BP257" s="448"/>
      <c r="BQ257" s="448"/>
      <c r="BR257" s="448"/>
      <c r="BS257" s="448"/>
      <c r="BT257" s="448"/>
      <c r="BU257" s="448"/>
      <c r="BV257" s="448"/>
      <c r="BW257" s="448"/>
      <c r="BX257" s="448"/>
      <c r="BY257" s="448"/>
      <c r="BZ257" s="448"/>
      <c r="CA257" s="448"/>
      <c r="CB257" s="448"/>
      <c r="CC257" s="448"/>
      <c r="CD257" s="448"/>
      <c r="CE257" s="448"/>
      <c r="CF257" s="448"/>
      <c r="CG257" s="448"/>
      <c r="CH257" s="448"/>
      <c r="CI257" s="448"/>
      <c r="CJ257" s="448"/>
      <c r="CK257" s="448"/>
      <c r="CL257" s="448"/>
      <c r="CM257" s="448"/>
      <c r="CN257" s="448"/>
      <c r="CO257" s="448"/>
      <c r="CP257" s="448"/>
      <c r="CQ257" s="448"/>
      <c r="CR257" s="448"/>
      <c r="CS257" s="448"/>
      <c r="CT257" s="448"/>
      <c r="CU257" s="448"/>
      <c r="CV257" s="448"/>
      <c r="CW257" s="448"/>
      <c r="CX257" s="448"/>
      <c r="CY257" s="448"/>
      <c r="CZ257" s="448"/>
      <c r="DA257" s="448"/>
      <c r="DB257" s="448"/>
      <c r="DC257" s="448"/>
      <c r="DD257" s="448"/>
      <c r="DE257" s="448"/>
      <c r="DF257" s="448"/>
      <c r="DG257" s="448"/>
      <c r="DH257" s="448"/>
      <c r="DI257" s="448"/>
      <c r="DJ257" s="448"/>
      <c r="DK257" s="448"/>
      <c r="DL257" s="448"/>
      <c r="DM257" s="448"/>
      <c r="DN257" s="448"/>
      <c r="DO257" s="448"/>
      <c r="DP257" s="448"/>
      <c r="DQ257" s="448"/>
      <c r="DR257" s="448"/>
    </row>
    <row r="258" spans="1:122" x14ac:dyDescent="0.45">
      <c r="A258" s="448"/>
      <c r="B258" s="448"/>
      <c r="C258" s="448"/>
      <c r="D258" s="448"/>
      <c r="E258" s="448"/>
      <c r="F258" s="448"/>
      <c r="G258" s="448"/>
      <c r="H258" s="448"/>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8"/>
      <c r="AF258" s="448"/>
      <c r="AG258" s="448"/>
      <c r="AH258" s="448"/>
      <c r="AI258" s="448"/>
      <c r="AJ258" s="448"/>
      <c r="AK258" s="448"/>
      <c r="AL258" s="448"/>
      <c r="AM258" s="448"/>
      <c r="AN258" s="448"/>
      <c r="AO258" s="448"/>
      <c r="AP258" s="448"/>
      <c r="AQ258" s="448"/>
      <c r="AR258" s="448"/>
      <c r="AS258" s="448"/>
      <c r="AT258" s="448"/>
      <c r="AU258" s="448"/>
      <c r="AV258" s="448"/>
      <c r="AW258" s="448"/>
      <c r="AX258" s="448"/>
      <c r="AY258" s="448"/>
      <c r="AZ258" s="448"/>
      <c r="BA258" s="448"/>
      <c r="BB258" s="448"/>
      <c r="BC258" s="448"/>
      <c r="BD258" s="448"/>
      <c r="BE258" s="448"/>
      <c r="BF258" s="448"/>
      <c r="BG258" s="448"/>
      <c r="BH258" s="448"/>
      <c r="BI258" s="448"/>
      <c r="BJ258" s="448"/>
      <c r="BK258" s="448"/>
      <c r="BL258" s="448"/>
      <c r="BM258" s="448"/>
      <c r="BN258" s="448"/>
      <c r="BO258" s="448"/>
      <c r="BP258" s="448"/>
      <c r="BQ258" s="448"/>
      <c r="BR258" s="448"/>
      <c r="BS258" s="448"/>
      <c r="BT258" s="448"/>
      <c r="BU258" s="448"/>
      <c r="BV258" s="448"/>
      <c r="BW258" s="448"/>
      <c r="BX258" s="448"/>
      <c r="BY258" s="448"/>
      <c r="BZ258" s="448"/>
      <c r="CA258" s="448"/>
      <c r="CB258" s="448"/>
      <c r="CC258" s="448"/>
      <c r="CD258" s="448"/>
      <c r="CE258" s="448"/>
      <c r="CF258" s="448"/>
      <c r="CG258" s="448"/>
      <c r="CH258" s="448"/>
      <c r="CI258" s="448"/>
      <c r="CJ258" s="448"/>
      <c r="CK258" s="448"/>
      <c r="CL258" s="448"/>
      <c r="CM258" s="448"/>
      <c r="CN258" s="448"/>
      <c r="CO258" s="448"/>
      <c r="CP258" s="448"/>
      <c r="CQ258" s="448"/>
      <c r="CR258" s="448"/>
      <c r="CS258" s="448"/>
      <c r="CT258" s="448"/>
      <c r="CU258" s="448"/>
      <c r="CV258" s="448"/>
      <c r="CW258" s="448"/>
      <c r="CX258" s="448"/>
      <c r="CY258" s="448"/>
      <c r="CZ258" s="448"/>
      <c r="DA258" s="448"/>
      <c r="DB258" s="448"/>
      <c r="DC258" s="448"/>
      <c r="DD258" s="448"/>
      <c r="DE258" s="448"/>
      <c r="DF258" s="448"/>
      <c r="DG258" s="448"/>
      <c r="DH258" s="448"/>
      <c r="DI258" s="448"/>
      <c r="DJ258" s="448"/>
      <c r="DK258" s="448"/>
      <c r="DL258" s="448"/>
      <c r="DM258" s="448"/>
      <c r="DN258" s="448"/>
      <c r="DO258" s="448"/>
      <c r="DP258" s="448"/>
      <c r="DQ258" s="448"/>
      <c r="DR258" s="448"/>
    </row>
    <row r="259" spans="1:122" x14ac:dyDescent="0.45">
      <c r="A259" s="448"/>
      <c r="B259" s="448"/>
      <c r="C259" s="448"/>
      <c r="D259" s="448"/>
      <c r="E259" s="448"/>
      <c r="F259" s="448"/>
      <c r="G259" s="448"/>
      <c r="H259" s="448"/>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8"/>
      <c r="AF259" s="448"/>
      <c r="AG259" s="448"/>
      <c r="AH259" s="448"/>
      <c r="AI259" s="448"/>
      <c r="AJ259" s="448"/>
      <c r="AK259" s="448"/>
      <c r="AL259" s="448"/>
      <c r="AM259" s="448"/>
      <c r="AN259" s="448"/>
      <c r="AO259" s="448"/>
      <c r="AP259" s="448"/>
      <c r="AQ259" s="448"/>
      <c r="AR259" s="448"/>
      <c r="AS259" s="448"/>
      <c r="AT259" s="448"/>
      <c r="AU259" s="448"/>
      <c r="AV259" s="448"/>
      <c r="AW259" s="448"/>
      <c r="AX259" s="448"/>
      <c r="AY259" s="448"/>
      <c r="AZ259" s="448"/>
      <c r="BA259" s="448"/>
      <c r="BB259" s="448"/>
      <c r="BC259" s="448"/>
      <c r="BD259" s="448"/>
      <c r="BE259" s="448"/>
      <c r="BF259" s="448"/>
      <c r="BG259" s="448"/>
      <c r="BH259" s="448"/>
      <c r="BI259" s="448"/>
      <c r="BJ259" s="448"/>
      <c r="BK259" s="448"/>
      <c r="BL259" s="448"/>
      <c r="BM259" s="448"/>
      <c r="BN259" s="448"/>
      <c r="BO259" s="448"/>
      <c r="BP259" s="448"/>
      <c r="BQ259" s="448"/>
      <c r="BR259" s="448"/>
      <c r="BS259" s="448"/>
      <c r="BT259" s="448"/>
      <c r="BU259" s="448"/>
      <c r="BV259" s="448"/>
      <c r="BW259" s="448"/>
      <c r="BX259" s="448"/>
      <c r="BY259" s="448"/>
      <c r="BZ259" s="448"/>
      <c r="CA259" s="448"/>
      <c r="CB259" s="448"/>
      <c r="CC259" s="448"/>
      <c r="CD259" s="448"/>
      <c r="CE259" s="448"/>
      <c r="CF259" s="448"/>
      <c r="CG259" s="448"/>
      <c r="CH259" s="448"/>
      <c r="CI259" s="448"/>
      <c r="CJ259" s="448"/>
      <c r="CK259" s="448"/>
      <c r="CL259" s="448"/>
      <c r="CM259" s="448"/>
      <c r="CN259" s="448"/>
      <c r="CO259" s="448"/>
      <c r="CP259" s="448"/>
      <c r="CQ259" s="448"/>
      <c r="CR259" s="448"/>
      <c r="CS259" s="448"/>
      <c r="CT259" s="448"/>
      <c r="CU259" s="448"/>
      <c r="CV259" s="448"/>
      <c r="CW259" s="448"/>
      <c r="CX259" s="448"/>
      <c r="CY259" s="448"/>
      <c r="CZ259" s="448"/>
      <c r="DA259" s="448"/>
      <c r="DB259" s="448"/>
      <c r="DC259" s="448"/>
      <c r="DD259" s="448"/>
      <c r="DE259" s="448"/>
      <c r="DF259" s="448"/>
      <c r="DG259" s="448"/>
      <c r="DH259" s="448"/>
      <c r="DI259" s="448"/>
      <c r="DJ259" s="448"/>
      <c r="DK259" s="448"/>
      <c r="DL259" s="448"/>
      <c r="DM259" s="448"/>
      <c r="DN259" s="448"/>
      <c r="DO259" s="448"/>
      <c r="DP259" s="448"/>
      <c r="DQ259" s="448"/>
      <c r="DR259" s="448"/>
    </row>
    <row r="260" spans="1:122" x14ac:dyDescent="0.45">
      <c r="A260" s="448"/>
      <c r="B260" s="448"/>
      <c r="C260" s="448"/>
      <c r="D260" s="448"/>
      <c r="E260" s="448"/>
      <c r="F260" s="448"/>
      <c r="G260" s="448"/>
      <c r="H260" s="448"/>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8"/>
      <c r="AF260" s="448"/>
      <c r="AG260" s="448"/>
      <c r="AH260" s="448"/>
      <c r="AI260" s="448"/>
      <c r="AJ260" s="448"/>
      <c r="AK260" s="448"/>
      <c r="AL260" s="448"/>
      <c r="AM260" s="448"/>
      <c r="AN260" s="448"/>
      <c r="AO260" s="448"/>
      <c r="AP260" s="448"/>
      <c r="AQ260" s="448"/>
      <c r="AR260" s="448"/>
      <c r="AS260" s="448"/>
      <c r="AT260" s="448"/>
      <c r="AU260" s="448"/>
      <c r="AV260" s="448"/>
      <c r="AW260" s="448"/>
      <c r="AX260" s="448"/>
      <c r="AY260" s="448"/>
      <c r="AZ260" s="448"/>
      <c r="BA260" s="448"/>
      <c r="BB260" s="448"/>
      <c r="BC260" s="448"/>
      <c r="BD260" s="448"/>
      <c r="BE260" s="448"/>
      <c r="BF260" s="448"/>
      <c r="BG260" s="448"/>
      <c r="BH260" s="448"/>
      <c r="BI260" s="448"/>
      <c r="BJ260" s="448"/>
      <c r="BK260" s="448"/>
      <c r="BL260" s="448"/>
      <c r="BM260" s="448"/>
      <c r="BN260" s="448"/>
      <c r="BO260" s="448"/>
      <c r="BP260" s="448"/>
      <c r="BQ260" s="448"/>
      <c r="BR260" s="448"/>
      <c r="BS260" s="448"/>
      <c r="BT260" s="448"/>
      <c r="BU260" s="448"/>
      <c r="BV260" s="448"/>
      <c r="BW260" s="448"/>
      <c r="BX260" s="448"/>
      <c r="BY260" s="448"/>
      <c r="BZ260" s="448"/>
      <c r="CA260" s="448"/>
      <c r="CB260" s="448"/>
      <c r="CC260" s="448"/>
      <c r="CD260" s="448"/>
      <c r="CE260" s="448"/>
      <c r="CF260" s="448"/>
      <c r="CG260" s="448"/>
      <c r="CH260" s="448"/>
      <c r="CI260" s="448"/>
      <c r="CJ260" s="448"/>
      <c r="CK260" s="448"/>
      <c r="CL260" s="448"/>
      <c r="CM260" s="448"/>
      <c r="CN260" s="448"/>
      <c r="CO260" s="448"/>
      <c r="CP260" s="448"/>
      <c r="CQ260" s="448"/>
      <c r="CR260" s="448"/>
      <c r="CS260" s="448"/>
      <c r="CT260" s="448"/>
      <c r="CU260" s="448"/>
      <c r="CV260" s="448"/>
      <c r="CW260" s="448"/>
      <c r="CX260" s="448"/>
      <c r="CY260" s="448"/>
      <c r="CZ260" s="448"/>
      <c r="DA260" s="448"/>
      <c r="DB260" s="448"/>
      <c r="DC260" s="448"/>
      <c r="DD260" s="448"/>
      <c r="DE260" s="448"/>
      <c r="DF260" s="448"/>
      <c r="DG260" s="448"/>
      <c r="DH260" s="448"/>
      <c r="DI260" s="448"/>
      <c r="DJ260" s="448"/>
      <c r="DK260" s="448"/>
      <c r="DL260" s="448"/>
      <c r="DM260" s="448"/>
      <c r="DN260" s="448"/>
      <c r="DO260" s="448"/>
      <c r="DP260" s="448"/>
      <c r="DQ260" s="448"/>
      <c r="DR260" s="448"/>
    </row>
    <row r="261" spans="1:122" x14ac:dyDescent="0.45">
      <c r="A261" s="448"/>
      <c r="B261" s="448"/>
      <c r="C261" s="448"/>
      <c r="D261" s="448"/>
      <c r="E261" s="448"/>
      <c r="F261" s="448"/>
      <c r="G261" s="448"/>
      <c r="H261" s="448"/>
      <c r="I261" s="448"/>
      <c r="J261" s="448"/>
      <c r="K261" s="448"/>
      <c r="L261" s="448"/>
      <c r="M261" s="448"/>
      <c r="N261" s="448"/>
      <c r="O261" s="448"/>
      <c r="P261" s="448"/>
      <c r="Q261" s="448"/>
      <c r="R261" s="448"/>
      <c r="S261" s="448"/>
      <c r="T261" s="448"/>
      <c r="U261" s="448"/>
      <c r="V261" s="448"/>
      <c r="W261" s="448"/>
      <c r="X261" s="448"/>
      <c r="Y261" s="448"/>
      <c r="Z261" s="448"/>
      <c r="AA261" s="448"/>
      <c r="AB261" s="448"/>
      <c r="AC261" s="448"/>
      <c r="AD261" s="448"/>
      <c r="AE261" s="448"/>
      <c r="AF261" s="448"/>
      <c r="AG261" s="448"/>
      <c r="AH261" s="448"/>
      <c r="AI261" s="448"/>
      <c r="AJ261" s="448"/>
      <c r="AK261" s="448"/>
      <c r="AL261" s="448"/>
      <c r="AM261" s="448"/>
      <c r="AN261" s="448"/>
      <c r="AO261" s="448"/>
      <c r="AP261" s="448"/>
      <c r="AQ261" s="448"/>
      <c r="AR261" s="448"/>
      <c r="AS261" s="448"/>
      <c r="AT261" s="448"/>
      <c r="AU261" s="448"/>
      <c r="AV261" s="448"/>
      <c r="AW261" s="448"/>
      <c r="AX261" s="448"/>
      <c r="AY261" s="448"/>
      <c r="AZ261" s="448"/>
      <c r="BA261" s="448"/>
      <c r="BB261" s="448"/>
      <c r="BC261" s="448"/>
      <c r="BD261" s="448"/>
      <c r="BE261" s="448"/>
      <c r="BF261" s="448"/>
      <c r="BG261" s="448"/>
      <c r="BH261" s="448"/>
      <c r="BI261" s="448"/>
      <c r="BJ261" s="448"/>
      <c r="BK261" s="448"/>
      <c r="BL261" s="448"/>
      <c r="BM261" s="448"/>
      <c r="BN261" s="448"/>
      <c r="BO261" s="448"/>
      <c r="BP261" s="448"/>
      <c r="BQ261" s="448"/>
      <c r="BR261" s="448"/>
      <c r="BS261" s="448"/>
      <c r="BT261" s="448"/>
      <c r="BU261" s="448"/>
      <c r="BV261" s="448"/>
      <c r="BW261" s="448"/>
      <c r="BX261" s="448"/>
      <c r="BY261" s="448"/>
      <c r="BZ261" s="448"/>
      <c r="CA261" s="448"/>
      <c r="CB261" s="448"/>
      <c r="CC261" s="448"/>
      <c r="CD261" s="448"/>
      <c r="CE261" s="448"/>
      <c r="CF261" s="448"/>
      <c r="CG261" s="448"/>
      <c r="CH261" s="448"/>
      <c r="CI261" s="448"/>
      <c r="CJ261" s="448"/>
      <c r="CK261" s="448"/>
      <c r="CL261" s="448"/>
      <c r="CM261" s="448"/>
      <c r="CN261" s="448"/>
      <c r="CO261" s="448"/>
      <c r="CP261" s="448"/>
      <c r="CQ261" s="448"/>
      <c r="CR261" s="448"/>
      <c r="CS261" s="448"/>
      <c r="CT261" s="448"/>
      <c r="CU261" s="448"/>
      <c r="CV261" s="448"/>
      <c r="CW261" s="448"/>
      <c r="CX261" s="448"/>
      <c r="CY261" s="448"/>
      <c r="CZ261" s="448"/>
      <c r="DA261" s="448"/>
      <c r="DB261" s="448"/>
      <c r="DC261" s="448"/>
      <c r="DD261" s="448"/>
      <c r="DE261" s="448"/>
      <c r="DF261" s="448"/>
      <c r="DG261" s="448"/>
      <c r="DH261" s="448"/>
      <c r="DI261" s="448"/>
      <c r="DJ261" s="448"/>
      <c r="DK261" s="448"/>
      <c r="DL261" s="448"/>
      <c r="DM261" s="448"/>
      <c r="DN261" s="448"/>
      <c r="DO261" s="448"/>
      <c r="DP261" s="448"/>
      <c r="DQ261" s="448"/>
      <c r="DR261" s="448"/>
    </row>
    <row r="262" spans="1:122" x14ac:dyDescent="0.45">
      <c r="A262" s="448"/>
      <c r="B262" s="448"/>
      <c r="C262" s="448"/>
      <c r="D262" s="448"/>
      <c r="E262" s="448"/>
      <c r="F262" s="448"/>
      <c r="G262" s="448"/>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8"/>
      <c r="AJ262" s="448"/>
      <c r="AK262" s="448"/>
      <c r="AL262" s="448"/>
      <c r="AM262" s="448"/>
      <c r="AN262" s="448"/>
      <c r="AO262" s="448"/>
      <c r="AP262" s="448"/>
      <c r="AQ262" s="448"/>
      <c r="AR262" s="448"/>
      <c r="AS262" s="448"/>
      <c r="AT262" s="448"/>
      <c r="AU262" s="448"/>
      <c r="AV262" s="448"/>
      <c r="AW262" s="448"/>
      <c r="AX262" s="448"/>
      <c r="AY262" s="448"/>
      <c r="AZ262" s="448"/>
      <c r="BA262" s="448"/>
      <c r="BB262" s="448"/>
      <c r="BC262" s="448"/>
      <c r="BD262" s="448"/>
      <c r="BE262" s="448"/>
      <c r="BF262" s="448"/>
      <c r="BG262" s="448"/>
      <c r="BH262" s="448"/>
      <c r="BI262" s="448"/>
      <c r="BJ262" s="448"/>
      <c r="BK262" s="448"/>
      <c r="BL262" s="448"/>
      <c r="BM262" s="448"/>
      <c r="BN262" s="448"/>
      <c r="BO262" s="448"/>
      <c r="BP262" s="448"/>
      <c r="BQ262" s="448"/>
      <c r="BR262" s="448"/>
      <c r="BS262" s="448"/>
      <c r="BT262" s="448"/>
      <c r="BU262" s="448"/>
      <c r="BV262" s="448"/>
      <c r="BW262" s="448"/>
      <c r="BX262" s="448"/>
      <c r="BY262" s="448"/>
      <c r="BZ262" s="448"/>
      <c r="CA262" s="448"/>
      <c r="CB262" s="448"/>
      <c r="CC262" s="448"/>
      <c r="CD262" s="448"/>
      <c r="CE262" s="448"/>
      <c r="CF262" s="448"/>
      <c r="CG262" s="448"/>
      <c r="CH262" s="448"/>
      <c r="CI262" s="448"/>
      <c r="CJ262" s="448"/>
      <c r="CK262" s="448"/>
      <c r="CL262" s="448"/>
      <c r="CM262" s="448"/>
      <c r="CN262" s="448"/>
      <c r="CO262" s="448"/>
      <c r="CP262" s="448"/>
      <c r="CQ262" s="448"/>
      <c r="CR262" s="448"/>
      <c r="CS262" s="448"/>
      <c r="CT262" s="448"/>
      <c r="CU262" s="448"/>
      <c r="CV262" s="448"/>
      <c r="CW262" s="448"/>
      <c r="CX262" s="448"/>
      <c r="CY262" s="448"/>
      <c r="CZ262" s="448"/>
      <c r="DA262" s="448"/>
      <c r="DB262" s="448"/>
      <c r="DC262" s="448"/>
      <c r="DD262" s="448"/>
      <c r="DE262" s="448"/>
      <c r="DF262" s="448"/>
      <c r="DG262" s="448"/>
      <c r="DH262" s="448"/>
      <c r="DI262" s="448"/>
      <c r="DJ262" s="448"/>
      <c r="DK262" s="448"/>
      <c r="DL262" s="448"/>
      <c r="DM262" s="448"/>
      <c r="DN262" s="448"/>
      <c r="DO262" s="448"/>
      <c r="DP262" s="448"/>
      <c r="DQ262" s="448"/>
      <c r="DR262" s="448"/>
    </row>
    <row r="263" spans="1:122" x14ac:dyDescent="0.45">
      <c r="A263" s="448"/>
      <c r="B263" s="448"/>
      <c r="C263" s="448"/>
      <c r="D263" s="448"/>
      <c r="E263" s="448"/>
      <c r="F263" s="448"/>
      <c r="G263" s="448"/>
      <c r="H263" s="448"/>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8"/>
      <c r="AF263" s="448"/>
      <c r="AG263" s="448"/>
      <c r="AH263" s="448"/>
      <c r="AI263" s="448"/>
      <c r="AJ263" s="448"/>
      <c r="AK263" s="448"/>
      <c r="AL263" s="448"/>
      <c r="AM263" s="448"/>
      <c r="AN263" s="448"/>
      <c r="AO263" s="448"/>
      <c r="AP263" s="448"/>
      <c r="AQ263" s="448"/>
      <c r="AR263" s="448"/>
      <c r="AS263" s="448"/>
      <c r="AT263" s="448"/>
      <c r="AU263" s="448"/>
      <c r="AV263" s="448"/>
      <c r="AW263" s="448"/>
      <c r="AX263" s="448"/>
      <c r="AY263" s="448"/>
      <c r="AZ263" s="448"/>
      <c r="BA263" s="448"/>
      <c r="BB263" s="448"/>
      <c r="BC263" s="448"/>
      <c r="BD263" s="448"/>
      <c r="BE263" s="448"/>
      <c r="BF263" s="448"/>
      <c r="BG263" s="448"/>
      <c r="BH263" s="448"/>
      <c r="BI263" s="448"/>
      <c r="BJ263" s="448"/>
      <c r="BK263" s="448"/>
      <c r="BL263" s="448"/>
      <c r="BM263" s="448"/>
      <c r="BN263" s="448"/>
      <c r="BO263" s="448"/>
      <c r="BP263" s="448"/>
      <c r="BQ263" s="448"/>
      <c r="BR263" s="448"/>
      <c r="BS263" s="448"/>
      <c r="BT263" s="448"/>
      <c r="BU263" s="448"/>
      <c r="BV263" s="448"/>
      <c r="BW263" s="448"/>
      <c r="BX263" s="448"/>
      <c r="BY263" s="448"/>
      <c r="BZ263" s="448"/>
      <c r="CA263" s="448"/>
      <c r="CB263" s="448"/>
      <c r="CC263" s="448"/>
      <c r="CD263" s="448"/>
      <c r="CE263" s="448"/>
      <c r="CF263" s="448"/>
      <c r="CG263" s="448"/>
      <c r="CH263" s="448"/>
      <c r="CI263" s="448"/>
      <c r="CJ263" s="448"/>
      <c r="CK263" s="448"/>
      <c r="CL263" s="448"/>
      <c r="CM263" s="448"/>
      <c r="CN263" s="448"/>
      <c r="CO263" s="448"/>
      <c r="CP263" s="448"/>
      <c r="CQ263" s="448"/>
      <c r="CR263" s="448"/>
      <c r="CS263" s="448"/>
      <c r="CT263" s="448"/>
      <c r="CU263" s="448"/>
      <c r="CV263" s="448"/>
      <c r="CW263" s="448"/>
      <c r="CX263" s="448"/>
      <c r="CY263" s="448"/>
      <c r="CZ263" s="448"/>
      <c r="DA263" s="448"/>
      <c r="DB263" s="448"/>
      <c r="DC263" s="448"/>
      <c r="DD263" s="448"/>
      <c r="DE263" s="448"/>
      <c r="DF263" s="448"/>
      <c r="DG263" s="448"/>
      <c r="DH263" s="448"/>
      <c r="DI263" s="448"/>
      <c r="DJ263" s="448"/>
      <c r="DK263" s="448"/>
      <c r="DL263" s="448"/>
      <c r="DM263" s="448"/>
      <c r="DN263" s="448"/>
      <c r="DO263" s="448"/>
      <c r="DP263" s="448"/>
      <c r="DQ263" s="448"/>
      <c r="DR263" s="448"/>
    </row>
    <row r="264" spans="1:122" x14ac:dyDescent="0.45">
      <c r="A264" s="448"/>
      <c r="B264" s="448"/>
      <c r="C264" s="448"/>
      <c r="D264" s="448"/>
      <c r="E264" s="448"/>
      <c r="F264" s="448"/>
      <c r="G264" s="448"/>
      <c r="H264" s="448"/>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8"/>
      <c r="AF264" s="448"/>
      <c r="AG264" s="448"/>
      <c r="AH264" s="448"/>
      <c r="AI264" s="448"/>
      <c r="AJ264" s="448"/>
      <c r="AK264" s="448"/>
      <c r="AL264" s="448"/>
      <c r="AM264" s="448"/>
      <c r="AN264" s="448"/>
      <c r="AO264" s="448"/>
      <c r="AP264" s="448"/>
      <c r="AQ264" s="448"/>
      <c r="AR264" s="448"/>
      <c r="AS264" s="448"/>
      <c r="AT264" s="448"/>
      <c r="AU264" s="448"/>
      <c r="AV264" s="448"/>
      <c r="AW264" s="448"/>
      <c r="AX264" s="448"/>
      <c r="AY264" s="448"/>
      <c r="AZ264" s="448"/>
      <c r="BA264" s="448"/>
      <c r="BB264" s="448"/>
      <c r="BC264" s="448"/>
      <c r="BD264" s="448"/>
      <c r="BE264" s="448"/>
      <c r="BF264" s="448"/>
      <c r="BG264" s="448"/>
      <c r="BH264" s="448"/>
      <c r="BI264" s="448"/>
      <c r="BJ264" s="448"/>
      <c r="BK264" s="448"/>
      <c r="BL264" s="448"/>
      <c r="BM264" s="448"/>
      <c r="BN264" s="448"/>
      <c r="BO264" s="448"/>
      <c r="BP264" s="448"/>
      <c r="BQ264" s="448"/>
      <c r="BR264" s="448"/>
      <c r="BS264" s="448"/>
      <c r="BT264" s="448"/>
      <c r="BU264" s="448"/>
      <c r="BV264" s="448"/>
      <c r="BW264" s="448"/>
      <c r="BX264" s="448"/>
      <c r="BY264" s="448"/>
      <c r="BZ264" s="448"/>
      <c r="CA264" s="448"/>
      <c r="CB264" s="448"/>
      <c r="CC264" s="448"/>
      <c r="CD264" s="448"/>
      <c r="CE264" s="448"/>
      <c r="CF264" s="448"/>
      <c r="CG264" s="448"/>
      <c r="CH264" s="448"/>
      <c r="CI264" s="448"/>
      <c r="CJ264" s="448"/>
      <c r="CK264" s="448"/>
      <c r="CL264" s="448"/>
      <c r="CM264" s="448"/>
      <c r="CN264" s="448"/>
      <c r="CO264" s="448"/>
      <c r="CP264" s="448"/>
      <c r="CQ264" s="448"/>
      <c r="CR264" s="448"/>
      <c r="CS264" s="448"/>
      <c r="CT264" s="448"/>
      <c r="CU264" s="448"/>
      <c r="CV264" s="448"/>
      <c r="CW264" s="448"/>
      <c r="CX264" s="448"/>
      <c r="CY264" s="448"/>
      <c r="CZ264" s="448"/>
      <c r="DA264" s="448"/>
      <c r="DB264" s="448"/>
      <c r="DC264" s="448"/>
      <c r="DD264" s="448"/>
      <c r="DE264" s="448"/>
      <c r="DF264" s="448"/>
      <c r="DG264" s="448"/>
      <c r="DH264" s="448"/>
      <c r="DI264" s="448"/>
      <c r="DJ264" s="448"/>
      <c r="DK264" s="448"/>
      <c r="DL264" s="448"/>
      <c r="DM264" s="448"/>
      <c r="DN264" s="448"/>
      <c r="DO264" s="448"/>
      <c r="DP264" s="448"/>
      <c r="DQ264" s="448"/>
      <c r="DR264" s="448"/>
    </row>
    <row r="265" spans="1:122" x14ac:dyDescent="0.45">
      <c r="A265" s="448"/>
      <c r="B265" s="448"/>
      <c r="C265" s="448"/>
      <c r="D265" s="448"/>
      <c r="E265" s="448"/>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48"/>
      <c r="AI265" s="448"/>
      <c r="AJ265" s="448"/>
      <c r="AK265" s="448"/>
      <c r="AL265" s="448"/>
      <c r="AM265" s="448"/>
      <c r="AN265" s="448"/>
      <c r="AO265" s="448"/>
      <c r="AP265" s="448"/>
      <c r="AQ265" s="448"/>
      <c r="AR265" s="448"/>
      <c r="AS265" s="448"/>
      <c r="AT265" s="448"/>
      <c r="AU265" s="448"/>
      <c r="AV265" s="448"/>
      <c r="AW265" s="448"/>
      <c r="AX265" s="448"/>
      <c r="AY265" s="448"/>
      <c r="AZ265" s="448"/>
      <c r="BA265" s="448"/>
      <c r="BB265" s="448"/>
      <c r="BC265" s="448"/>
      <c r="BD265" s="448"/>
      <c r="BE265" s="448"/>
      <c r="BF265" s="448"/>
      <c r="BG265" s="448"/>
      <c r="BH265" s="448"/>
      <c r="BI265" s="448"/>
      <c r="BJ265" s="448"/>
      <c r="BK265" s="448"/>
      <c r="BL265" s="448"/>
      <c r="BM265" s="448"/>
      <c r="BN265" s="448"/>
      <c r="BO265" s="448"/>
      <c r="BP265" s="448"/>
      <c r="BQ265" s="448"/>
      <c r="BR265" s="448"/>
      <c r="BS265" s="448"/>
      <c r="BT265" s="448"/>
      <c r="BU265" s="448"/>
      <c r="BV265" s="448"/>
      <c r="BW265" s="448"/>
      <c r="BX265" s="448"/>
      <c r="BY265" s="448"/>
      <c r="BZ265" s="448"/>
      <c r="CA265" s="448"/>
      <c r="CB265" s="448"/>
      <c r="CC265" s="448"/>
      <c r="CD265" s="448"/>
      <c r="CE265" s="448"/>
      <c r="CF265" s="448"/>
      <c r="CG265" s="448"/>
      <c r="CH265" s="448"/>
      <c r="CI265" s="448"/>
      <c r="CJ265" s="448"/>
      <c r="CK265" s="448"/>
      <c r="CL265" s="448"/>
      <c r="CM265" s="448"/>
      <c r="CN265" s="448"/>
      <c r="CO265" s="448"/>
      <c r="CP265" s="448"/>
      <c r="CQ265" s="448"/>
      <c r="CR265" s="448"/>
      <c r="CS265" s="448"/>
      <c r="CT265" s="448"/>
      <c r="CU265" s="448"/>
      <c r="CV265" s="448"/>
      <c r="CW265" s="448"/>
      <c r="CX265" s="448"/>
      <c r="CY265" s="448"/>
      <c r="CZ265" s="448"/>
      <c r="DA265" s="448"/>
      <c r="DB265" s="448"/>
      <c r="DC265" s="448"/>
      <c r="DD265" s="448"/>
      <c r="DE265" s="448"/>
      <c r="DF265" s="448"/>
      <c r="DG265" s="448"/>
      <c r="DH265" s="448"/>
      <c r="DI265" s="448"/>
      <c r="DJ265" s="448"/>
      <c r="DK265" s="448"/>
      <c r="DL265" s="448"/>
      <c r="DM265" s="448"/>
      <c r="DN265" s="448"/>
      <c r="DO265" s="448"/>
      <c r="DP265" s="448"/>
      <c r="DQ265" s="448"/>
      <c r="DR265" s="448"/>
    </row>
    <row r="266" spans="1:122" x14ac:dyDescent="0.45">
      <c r="A266" s="448"/>
      <c r="B266" s="448"/>
      <c r="C266" s="448"/>
      <c r="D266" s="448"/>
      <c r="E266" s="448"/>
      <c r="F266" s="448"/>
      <c r="G266" s="448"/>
      <c r="H266" s="448"/>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8"/>
      <c r="AF266" s="448"/>
      <c r="AG266" s="448"/>
      <c r="AH266" s="448"/>
      <c r="AI266" s="448"/>
      <c r="AJ266" s="448"/>
      <c r="AK266" s="448"/>
      <c r="AL266" s="448"/>
      <c r="AM266" s="448"/>
      <c r="AN266" s="448"/>
      <c r="AO266" s="448"/>
      <c r="AP266" s="448"/>
      <c r="AQ266" s="448"/>
      <c r="AR266" s="448"/>
      <c r="AS266" s="448"/>
      <c r="AT266" s="448"/>
      <c r="AU266" s="448"/>
      <c r="AV266" s="448"/>
      <c r="AW266" s="448"/>
      <c r="AX266" s="448"/>
      <c r="AY266" s="448"/>
      <c r="AZ266" s="448"/>
      <c r="BA266" s="448"/>
      <c r="BB266" s="448"/>
      <c r="BC266" s="448"/>
      <c r="BD266" s="448"/>
      <c r="BE266" s="448"/>
      <c r="BF266" s="448"/>
      <c r="BG266" s="448"/>
      <c r="BH266" s="448"/>
      <c r="BI266" s="448"/>
      <c r="BJ266" s="448"/>
      <c r="BK266" s="448"/>
      <c r="BL266" s="448"/>
      <c r="BM266" s="448"/>
      <c r="BN266" s="448"/>
      <c r="BO266" s="448"/>
      <c r="BP266" s="448"/>
      <c r="BQ266" s="448"/>
      <c r="BR266" s="448"/>
      <c r="BS266" s="448"/>
      <c r="BT266" s="448"/>
      <c r="BU266" s="448"/>
      <c r="BV266" s="448"/>
      <c r="BW266" s="448"/>
      <c r="BX266" s="448"/>
      <c r="BY266" s="448"/>
      <c r="BZ266" s="448"/>
      <c r="CA266" s="448"/>
      <c r="CB266" s="448"/>
      <c r="CC266" s="448"/>
      <c r="CD266" s="448"/>
      <c r="CE266" s="448"/>
      <c r="CF266" s="448"/>
      <c r="CG266" s="448"/>
      <c r="CH266" s="448"/>
      <c r="CI266" s="448"/>
      <c r="CJ266" s="448"/>
      <c r="CK266" s="448"/>
      <c r="CL266" s="448"/>
      <c r="CM266" s="448"/>
      <c r="CN266" s="448"/>
      <c r="CO266" s="448"/>
      <c r="CP266" s="448"/>
      <c r="CQ266" s="448"/>
      <c r="CR266" s="448"/>
      <c r="CS266" s="448"/>
      <c r="CT266" s="448"/>
      <c r="CU266" s="448"/>
      <c r="CV266" s="448"/>
      <c r="CW266" s="448"/>
      <c r="CX266" s="448"/>
      <c r="CY266" s="448"/>
      <c r="CZ266" s="448"/>
      <c r="DA266" s="448"/>
      <c r="DB266" s="448"/>
      <c r="DC266" s="448"/>
      <c r="DD266" s="448"/>
      <c r="DE266" s="448"/>
      <c r="DF266" s="448"/>
      <c r="DG266" s="448"/>
      <c r="DH266" s="448"/>
      <c r="DI266" s="448"/>
      <c r="DJ266" s="448"/>
      <c r="DK266" s="448"/>
      <c r="DL266" s="448"/>
      <c r="DM266" s="448"/>
      <c r="DN266" s="448"/>
      <c r="DO266" s="448"/>
      <c r="DP266" s="448"/>
      <c r="DQ266" s="448"/>
      <c r="DR266" s="448"/>
    </row>
    <row r="267" spans="1:122" x14ac:dyDescent="0.45">
      <c r="A267" s="448"/>
      <c r="B267" s="448"/>
      <c r="C267" s="448"/>
      <c r="D267" s="448"/>
      <c r="E267" s="448"/>
      <c r="F267" s="448"/>
      <c r="G267" s="448"/>
      <c r="H267" s="448"/>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8"/>
      <c r="AF267" s="448"/>
      <c r="AG267" s="448"/>
      <c r="AH267" s="448"/>
      <c r="AI267" s="448"/>
      <c r="AJ267" s="448"/>
      <c r="AK267" s="448"/>
      <c r="AL267" s="448"/>
      <c r="AM267" s="448"/>
      <c r="AN267" s="448"/>
      <c r="AO267" s="448"/>
      <c r="AP267" s="448"/>
      <c r="AQ267" s="448"/>
      <c r="AR267" s="448"/>
      <c r="AS267" s="448"/>
      <c r="AT267" s="448"/>
      <c r="AU267" s="448"/>
      <c r="AV267" s="448"/>
      <c r="AW267" s="448"/>
      <c r="AX267" s="448"/>
      <c r="AY267" s="448"/>
      <c r="AZ267" s="448"/>
      <c r="BA267" s="448"/>
      <c r="BB267" s="448"/>
      <c r="BC267" s="448"/>
      <c r="BD267" s="448"/>
      <c r="BE267" s="448"/>
      <c r="BF267" s="448"/>
      <c r="BG267" s="448"/>
      <c r="BH267" s="448"/>
      <c r="BI267" s="448"/>
      <c r="BJ267" s="448"/>
      <c r="BK267" s="448"/>
      <c r="BL267" s="448"/>
      <c r="BM267" s="448"/>
      <c r="BN267" s="448"/>
      <c r="BO267" s="448"/>
      <c r="BP267" s="448"/>
      <c r="BQ267" s="448"/>
      <c r="BR267" s="448"/>
      <c r="BS267" s="448"/>
      <c r="BT267" s="448"/>
      <c r="BU267" s="448"/>
      <c r="BV267" s="448"/>
      <c r="BW267" s="448"/>
      <c r="BX267" s="448"/>
      <c r="BY267" s="448"/>
      <c r="BZ267" s="448"/>
      <c r="CA267" s="448"/>
      <c r="CB267" s="448"/>
      <c r="CC267" s="448"/>
      <c r="CD267" s="448"/>
      <c r="CE267" s="448"/>
      <c r="CF267" s="448"/>
      <c r="CG267" s="448"/>
      <c r="CH267" s="448"/>
      <c r="CI267" s="448"/>
      <c r="CJ267" s="448"/>
      <c r="CK267" s="448"/>
      <c r="CL267" s="448"/>
      <c r="CM267" s="448"/>
      <c r="CN267" s="448"/>
      <c r="CO267" s="448"/>
      <c r="CP267" s="448"/>
      <c r="CQ267" s="448"/>
      <c r="CR267" s="448"/>
      <c r="CS267" s="448"/>
      <c r="CT267" s="448"/>
      <c r="CU267" s="448"/>
      <c r="CV267" s="448"/>
      <c r="CW267" s="448"/>
      <c r="CX267" s="448"/>
      <c r="CY267" s="448"/>
      <c r="CZ267" s="448"/>
      <c r="DA267" s="448"/>
      <c r="DB267" s="448"/>
      <c r="DC267" s="448"/>
      <c r="DD267" s="448"/>
      <c r="DE267" s="448"/>
      <c r="DF267" s="448"/>
      <c r="DG267" s="448"/>
      <c r="DH267" s="448"/>
      <c r="DI267" s="448"/>
      <c r="DJ267" s="448"/>
      <c r="DK267" s="448"/>
      <c r="DL267" s="448"/>
      <c r="DM267" s="448"/>
      <c r="DN267" s="448"/>
      <c r="DO267" s="448"/>
      <c r="DP267" s="448"/>
      <c r="DQ267" s="448"/>
      <c r="DR267" s="448"/>
    </row>
    <row r="268" spans="1:122" x14ac:dyDescent="0.45">
      <c r="A268" s="448"/>
      <c r="B268" s="448"/>
      <c r="C268" s="448"/>
      <c r="D268" s="448"/>
      <c r="E268" s="448"/>
      <c r="F268" s="448"/>
      <c r="G268" s="448"/>
      <c r="H268" s="448"/>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8"/>
      <c r="AI268" s="448"/>
      <c r="AJ268" s="448"/>
      <c r="AK268" s="448"/>
      <c r="AL268" s="448"/>
      <c r="AM268" s="448"/>
      <c r="AN268" s="448"/>
      <c r="AO268" s="448"/>
      <c r="AP268" s="448"/>
      <c r="AQ268" s="448"/>
      <c r="AR268" s="448"/>
      <c r="AS268" s="448"/>
      <c r="AT268" s="448"/>
      <c r="AU268" s="448"/>
      <c r="AV268" s="448"/>
      <c r="AW268" s="448"/>
      <c r="AX268" s="448"/>
      <c r="AY268" s="448"/>
      <c r="AZ268" s="448"/>
      <c r="BA268" s="448"/>
      <c r="BB268" s="448"/>
      <c r="BC268" s="448"/>
      <c r="BD268" s="448"/>
      <c r="BE268" s="448"/>
      <c r="BF268" s="448"/>
      <c r="BG268" s="448"/>
      <c r="BH268" s="448"/>
      <c r="BI268" s="448"/>
      <c r="BJ268" s="448"/>
      <c r="BK268" s="448"/>
      <c r="BL268" s="448"/>
      <c r="BM268" s="448"/>
      <c r="BN268" s="448"/>
      <c r="BO268" s="448"/>
      <c r="BP268" s="448"/>
      <c r="BQ268" s="448"/>
      <c r="BR268" s="448"/>
      <c r="BS268" s="448"/>
      <c r="BT268" s="448"/>
      <c r="BU268" s="448"/>
      <c r="BV268" s="448"/>
      <c r="BW268" s="448"/>
      <c r="BX268" s="448"/>
      <c r="BY268" s="448"/>
      <c r="BZ268" s="448"/>
      <c r="CA268" s="448"/>
      <c r="CB268" s="448"/>
      <c r="CC268" s="448"/>
      <c r="CD268" s="448"/>
      <c r="CE268" s="448"/>
      <c r="CF268" s="448"/>
      <c r="CG268" s="448"/>
      <c r="CH268" s="448"/>
      <c r="CI268" s="448"/>
      <c r="CJ268" s="448"/>
      <c r="CK268" s="448"/>
      <c r="CL268" s="448"/>
      <c r="CM268" s="448"/>
      <c r="CN268" s="448"/>
      <c r="CO268" s="448"/>
      <c r="CP268" s="448"/>
      <c r="CQ268" s="448"/>
      <c r="CR268" s="448"/>
      <c r="CS268" s="448"/>
      <c r="CT268" s="448"/>
      <c r="CU268" s="448"/>
      <c r="CV268" s="448"/>
      <c r="CW268" s="448"/>
      <c r="CX268" s="448"/>
      <c r="CY268" s="448"/>
      <c r="CZ268" s="448"/>
      <c r="DA268" s="448"/>
      <c r="DB268" s="448"/>
      <c r="DC268" s="448"/>
      <c r="DD268" s="448"/>
      <c r="DE268" s="448"/>
      <c r="DF268" s="448"/>
      <c r="DG268" s="448"/>
      <c r="DH268" s="448"/>
      <c r="DI268" s="448"/>
      <c r="DJ268" s="448"/>
      <c r="DK268" s="448"/>
      <c r="DL268" s="448"/>
      <c r="DM268" s="448"/>
      <c r="DN268" s="448"/>
      <c r="DO268" s="448"/>
      <c r="DP268" s="448"/>
      <c r="DQ268" s="448"/>
      <c r="DR268" s="448"/>
    </row>
    <row r="269" spans="1:122" x14ac:dyDescent="0.45">
      <c r="A269" s="448"/>
      <c r="B269" s="448"/>
      <c r="C269" s="448"/>
      <c r="D269" s="448"/>
      <c r="E269" s="448"/>
      <c r="F269" s="448"/>
      <c r="G269" s="448"/>
      <c r="H269" s="448"/>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8"/>
      <c r="AF269" s="448"/>
      <c r="AG269" s="448"/>
      <c r="AH269" s="448"/>
      <c r="AI269" s="448"/>
      <c r="AJ269" s="448"/>
      <c r="AK269" s="448"/>
      <c r="AL269" s="448"/>
      <c r="AM269" s="448"/>
      <c r="AN269" s="448"/>
      <c r="AO269" s="448"/>
      <c r="AP269" s="448"/>
      <c r="AQ269" s="448"/>
      <c r="AR269" s="448"/>
      <c r="AS269" s="448"/>
      <c r="AT269" s="448"/>
      <c r="AU269" s="448"/>
      <c r="AV269" s="448"/>
      <c r="AW269" s="448"/>
      <c r="AX269" s="448"/>
      <c r="AY269" s="448"/>
      <c r="AZ269" s="448"/>
      <c r="BA269" s="448"/>
      <c r="BB269" s="448"/>
      <c r="BC269" s="448"/>
      <c r="BD269" s="448"/>
      <c r="BE269" s="448"/>
      <c r="BF269" s="448"/>
      <c r="BG269" s="448"/>
      <c r="BH269" s="448"/>
      <c r="BI269" s="448"/>
      <c r="BJ269" s="448"/>
      <c r="BK269" s="448"/>
      <c r="BL269" s="448"/>
      <c r="BM269" s="448"/>
      <c r="BN269" s="448"/>
      <c r="BO269" s="448"/>
      <c r="BP269" s="448"/>
      <c r="BQ269" s="448"/>
      <c r="BR269" s="448"/>
      <c r="BS269" s="448"/>
      <c r="BT269" s="448"/>
      <c r="BU269" s="448"/>
      <c r="BV269" s="448"/>
      <c r="BW269" s="448"/>
      <c r="BX269" s="448"/>
      <c r="BY269" s="448"/>
      <c r="BZ269" s="448"/>
      <c r="CA269" s="448"/>
      <c r="CB269" s="448"/>
      <c r="CC269" s="448"/>
      <c r="CD269" s="448"/>
      <c r="CE269" s="448"/>
      <c r="CF269" s="448"/>
      <c r="CG269" s="448"/>
      <c r="CH269" s="448"/>
      <c r="CI269" s="448"/>
      <c r="CJ269" s="448"/>
      <c r="CK269" s="448"/>
      <c r="CL269" s="448"/>
      <c r="CM269" s="448"/>
      <c r="CN269" s="448"/>
      <c r="CO269" s="448"/>
      <c r="CP269" s="448"/>
      <c r="CQ269" s="448"/>
      <c r="CR269" s="448"/>
      <c r="CS269" s="448"/>
      <c r="CT269" s="448"/>
      <c r="CU269" s="448"/>
      <c r="CV269" s="448"/>
      <c r="CW269" s="448"/>
      <c r="CX269" s="448"/>
      <c r="CY269" s="448"/>
      <c r="CZ269" s="448"/>
      <c r="DA269" s="448"/>
      <c r="DB269" s="448"/>
      <c r="DC269" s="448"/>
      <c r="DD269" s="448"/>
      <c r="DE269" s="448"/>
      <c r="DF269" s="448"/>
      <c r="DG269" s="448"/>
      <c r="DH269" s="448"/>
      <c r="DI269" s="448"/>
      <c r="DJ269" s="448"/>
      <c r="DK269" s="448"/>
      <c r="DL269" s="448"/>
      <c r="DM269" s="448"/>
      <c r="DN269" s="448"/>
      <c r="DO269" s="448"/>
      <c r="DP269" s="448"/>
      <c r="DQ269" s="448"/>
      <c r="DR269" s="448"/>
    </row>
    <row r="270" spans="1:122" x14ac:dyDescent="0.45">
      <c r="A270" s="448"/>
      <c r="B270" s="448"/>
      <c r="C270" s="448"/>
      <c r="D270" s="448"/>
      <c r="E270" s="448"/>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c r="AK270" s="448"/>
      <c r="AL270" s="448"/>
      <c r="AM270" s="448"/>
      <c r="AN270" s="448"/>
      <c r="AO270" s="448"/>
      <c r="AP270" s="448"/>
      <c r="AQ270" s="448"/>
      <c r="AR270" s="448"/>
      <c r="AS270" s="448"/>
      <c r="AT270" s="448"/>
      <c r="AU270" s="448"/>
      <c r="AV270" s="448"/>
      <c r="AW270" s="448"/>
      <c r="AX270" s="448"/>
      <c r="AY270" s="448"/>
      <c r="AZ270" s="448"/>
      <c r="BA270" s="448"/>
      <c r="BB270" s="448"/>
      <c r="BC270" s="448"/>
      <c r="BD270" s="448"/>
      <c r="BE270" s="448"/>
      <c r="BF270" s="448"/>
      <c r="BG270" s="448"/>
      <c r="BH270" s="448"/>
      <c r="BI270" s="448"/>
      <c r="BJ270" s="448"/>
      <c r="BK270" s="448"/>
      <c r="BL270" s="448"/>
      <c r="BM270" s="448"/>
      <c r="BN270" s="448"/>
      <c r="BO270" s="448"/>
      <c r="BP270" s="448"/>
      <c r="BQ270" s="448"/>
      <c r="BR270" s="448"/>
      <c r="BS270" s="448"/>
      <c r="BT270" s="448"/>
      <c r="BU270" s="448"/>
      <c r="BV270" s="448"/>
      <c r="BW270" s="448"/>
      <c r="BX270" s="448"/>
      <c r="BY270" s="448"/>
      <c r="BZ270" s="448"/>
      <c r="CA270" s="448"/>
      <c r="CB270" s="448"/>
      <c r="CC270" s="448"/>
      <c r="CD270" s="448"/>
      <c r="CE270" s="448"/>
      <c r="CF270" s="448"/>
      <c r="CG270" s="448"/>
      <c r="CH270" s="448"/>
      <c r="CI270" s="448"/>
      <c r="CJ270" s="448"/>
      <c r="CK270" s="448"/>
      <c r="CL270" s="448"/>
      <c r="CM270" s="448"/>
      <c r="CN270" s="448"/>
      <c r="CO270" s="448"/>
      <c r="CP270" s="448"/>
      <c r="CQ270" s="448"/>
      <c r="CR270" s="448"/>
      <c r="CS270" s="448"/>
      <c r="CT270" s="448"/>
      <c r="CU270" s="448"/>
      <c r="CV270" s="448"/>
      <c r="CW270" s="448"/>
      <c r="CX270" s="448"/>
      <c r="CY270" s="448"/>
      <c r="CZ270" s="448"/>
      <c r="DA270" s="448"/>
      <c r="DB270" s="448"/>
      <c r="DC270" s="448"/>
      <c r="DD270" s="448"/>
      <c r="DE270" s="448"/>
      <c r="DF270" s="448"/>
      <c r="DG270" s="448"/>
      <c r="DH270" s="448"/>
      <c r="DI270" s="448"/>
      <c r="DJ270" s="448"/>
      <c r="DK270" s="448"/>
      <c r="DL270" s="448"/>
      <c r="DM270" s="448"/>
      <c r="DN270" s="448"/>
      <c r="DO270" s="448"/>
      <c r="DP270" s="448"/>
      <c r="DQ270" s="448"/>
      <c r="DR270" s="448"/>
    </row>
    <row r="271" spans="1:122" x14ac:dyDescent="0.45">
      <c r="A271" s="448"/>
      <c r="B271" s="448"/>
      <c r="C271" s="448"/>
      <c r="D271" s="448"/>
      <c r="E271" s="448"/>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c r="AK271" s="448"/>
      <c r="AL271" s="448"/>
      <c r="AM271" s="448"/>
      <c r="AN271" s="448"/>
      <c r="AO271" s="448"/>
      <c r="AP271" s="448"/>
      <c r="AQ271" s="448"/>
      <c r="AR271" s="448"/>
      <c r="AS271" s="448"/>
      <c r="AT271" s="448"/>
      <c r="AU271" s="448"/>
      <c r="AV271" s="448"/>
      <c r="AW271" s="448"/>
      <c r="AX271" s="448"/>
      <c r="AY271" s="448"/>
      <c r="AZ271" s="448"/>
      <c r="BA271" s="448"/>
      <c r="BB271" s="448"/>
      <c r="BC271" s="448"/>
      <c r="BD271" s="448"/>
      <c r="BE271" s="448"/>
      <c r="BF271" s="448"/>
      <c r="BG271" s="448"/>
      <c r="BH271" s="448"/>
      <c r="BI271" s="448"/>
      <c r="BJ271" s="448"/>
      <c r="BK271" s="448"/>
      <c r="BL271" s="448"/>
      <c r="BM271" s="448"/>
      <c r="BN271" s="448"/>
      <c r="BO271" s="448"/>
      <c r="BP271" s="448"/>
      <c r="BQ271" s="448"/>
      <c r="BR271" s="448"/>
      <c r="BS271" s="448"/>
      <c r="BT271" s="448"/>
      <c r="BU271" s="448"/>
      <c r="BV271" s="448"/>
      <c r="BW271" s="448"/>
      <c r="BX271" s="448"/>
      <c r="BY271" s="448"/>
      <c r="BZ271" s="448"/>
      <c r="CA271" s="448"/>
      <c r="CB271" s="448"/>
      <c r="CC271" s="448"/>
      <c r="CD271" s="448"/>
      <c r="CE271" s="448"/>
      <c r="CF271" s="448"/>
      <c r="CG271" s="448"/>
      <c r="CH271" s="448"/>
      <c r="CI271" s="448"/>
      <c r="CJ271" s="448"/>
      <c r="CK271" s="448"/>
      <c r="CL271" s="448"/>
      <c r="CM271" s="448"/>
      <c r="CN271" s="448"/>
      <c r="CO271" s="448"/>
      <c r="CP271" s="448"/>
      <c r="CQ271" s="448"/>
      <c r="CR271" s="448"/>
      <c r="CS271" s="448"/>
      <c r="CT271" s="448"/>
      <c r="CU271" s="448"/>
      <c r="CV271" s="448"/>
      <c r="CW271" s="448"/>
      <c r="CX271" s="448"/>
      <c r="CY271" s="448"/>
      <c r="CZ271" s="448"/>
      <c r="DA271" s="448"/>
      <c r="DB271" s="448"/>
      <c r="DC271" s="448"/>
      <c r="DD271" s="448"/>
      <c r="DE271" s="448"/>
      <c r="DF271" s="448"/>
      <c r="DG271" s="448"/>
      <c r="DH271" s="448"/>
      <c r="DI271" s="448"/>
      <c r="DJ271" s="448"/>
      <c r="DK271" s="448"/>
      <c r="DL271" s="448"/>
      <c r="DM271" s="448"/>
      <c r="DN271" s="448"/>
      <c r="DO271" s="448"/>
      <c r="DP271" s="448"/>
      <c r="DQ271" s="448"/>
      <c r="DR271" s="448"/>
    </row>
    <row r="272" spans="1:122" x14ac:dyDescent="0.45">
      <c r="A272" s="448"/>
      <c r="B272" s="448"/>
      <c r="C272" s="448"/>
      <c r="D272" s="448"/>
      <c r="E272" s="448"/>
      <c r="F272" s="448"/>
      <c r="G272" s="448"/>
      <c r="H272" s="448"/>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8"/>
      <c r="AF272" s="448"/>
      <c r="AG272" s="448"/>
      <c r="AH272" s="448"/>
      <c r="AI272" s="448"/>
      <c r="AJ272" s="448"/>
      <c r="AK272" s="448"/>
      <c r="AL272" s="448"/>
      <c r="AM272" s="448"/>
      <c r="AN272" s="448"/>
      <c r="AO272" s="448"/>
      <c r="AP272" s="448"/>
      <c r="AQ272" s="448"/>
      <c r="AR272" s="448"/>
      <c r="AS272" s="448"/>
      <c r="AT272" s="448"/>
      <c r="AU272" s="448"/>
      <c r="AV272" s="448"/>
      <c r="AW272" s="448"/>
      <c r="AX272" s="448"/>
      <c r="AY272" s="448"/>
      <c r="AZ272" s="448"/>
      <c r="BA272" s="448"/>
      <c r="BB272" s="448"/>
      <c r="BC272" s="448"/>
      <c r="BD272" s="448"/>
      <c r="BE272" s="448"/>
      <c r="BF272" s="448"/>
      <c r="BG272" s="448"/>
      <c r="BH272" s="448"/>
      <c r="BI272" s="448"/>
      <c r="BJ272" s="448"/>
      <c r="BK272" s="448"/>
      <c r="BL272" s="448"/>
      <c r="BM272" s="448"/>
      <c r="BN272" s="448"/>
      <c r="BO272" s="448"/>
      <c r="BP272" s="448"/>
      <c r="BQ272" s="448"/>
      <c r="BR272" s="448"/>
      <c r="BS272" s="448"/>
      <c r="BT272" s="448"/>
      <c r="BU272" s="448"/>
      <c r="BV272" s="448"/>
      <c r="BW272" s="448"/>
      <c r="BX272" s="448"/>
      <c r="BY272" s="448"/>
      <c r="BZ272" s="448"/>
      <c r="CA272" s="448"/>
      <c r="CB272" s="448"/>
      <c r="CC272" s="448"/>
      <c r="CD272" s="448"/>
      <c r="CE272" s="448"/>
      <c r="CF272" s="448"/>
      <c r="CG272" s="448"/>
      <c r="CH272" s="448"/>
      <c r="CI272" s="448"/>
      <c r="CJ272" s="448"/>
      <c r="CK272" s="448"/>
      <c r="CL272" s="448"/>
      <c r="CM272" s="448"/>
      <c r="CN272" s="448"/>
      <c r="CO272" s="448"/>
      <c r="CP272" s="448"/>
      <c r="CQ272" s="448"/>
      <c r="CR272" s="448"/>
      <c r="CS272" s="448"/>
      <c r="CT272" s="448"/>
      <c r="CU272" s="448"/>
      <c r="CV272" s="448"/>
      <c r="CW272" s="448"/>
      <c r="CX272" s="448"/>
      <c r="CY272" s="448"/>
      <c r="CZ272" s="448"/>
      <c r="DA272" s="448"/>
      <c r="DB272" s="448"/>
      <c r="DC272" s="448"/>
      <c r="DD272" s="448"/>
      <c r="DE272" s="448"/>
      <c r="DF272" s="448"/>
      <c r="DG272" s="448"/>
      <c r="DH272" s="448"/>
      <c r="DI272" s="448"/>
      <c r="DJ272" s="448"/>
      <c r="DK272" s="448"/>
      <c r="DL272" s="448"/>
      <c r="DM272" s="448"/>
      <c r="DN272" s="448"/>
      <c r="DO272" s="448"/>
      <c r="DP272" s="448"/>
      <c r="DQ272" s="448"/>
      <c r="DR272" s="448"/>
    </row>
    <row r="273" spans="1:122" x14ac:dyDescent="0.45">
      <c r="A273" s="448"/>
      <c r="B273" s="448"/>
      <c r="C273" s="448"/>
      <c r="D273" s="448"/>
      <c r="E273" s="448"/>
      <c r="F273" s="448"/>
      <c r="G273" s="448"/>
      <c r="H273" s="448"/>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8"/>
      <c r="AF273" s="448"/>
      <c r="AG273" s="448"/>
      <c r="AH273" s="448"/>
      <c r="AI273" s="448"/>
      <c r="AJ273" s="448"/>
      <c r="AK273" s="448"/>
      <c r="AL273" s="448"/>
      <c r="AM273" s="448"/>
      <c r="AN273" s="448"/>
      <c r="AO273" s="448"/>
      <c r="AP273" s="448"/>
      <c r="AQ273" s="448"/>
      <c r="AR273" s="448"/>
      <c r="AS273" s="448"/>
      <c r="AT273" s="448"/>
      <c r="AU273" s="448"/>
      <c r="AV273" s="448"/>
      <c r="AW273" s="448"/>
      <c r="AX273" s="448"/>
      <c r="AY273" s="448"/>
      <c r="AZ273" s="448"/>
      <c r="BA273" s="448"/>
      <c r="BB273" s="448"/>
      <c r="BC273" s="448"/>
      <c r="BD273" s="448"/>
      <c r="BE273" s="448"/>
      <c r="BF273" s="448"/>
      <c r="BG273" s="448"/>
      <c r="BH273" s="448"/>
      <c r="BI273" s="448"/>
      <c r="BJ273" s="448"/>
      <c r="BK273" s="448"/>
      <c r="BL273" s="448"/>
      <c r="BM273" s="448"/>
      <c r="BN273" s="448"/>
      <c r="BO273" s="448"/>
      <c r="BP273" s="448"/>
      <c r="BQ273" s="448"/>
      <c r="BR273" s="448"/>
      <c r="BS273" s="448"/>
      <c r="BT273" s="448"/>
      <c r="BU273" s="448"/>
      <c r="BV273" s="448"/>
      <c r="BW273" s="448"/>
      <c r="BX273" s="448"/>
      <c r="BY273" s="448"/>
      <c r="BZ273" s="448"/>
      <c r="CA273" s="448"/>
      <c r="CB273" s="448"/>
      <c r="CC273" s="448"/>
      <c r="CD273" s="448"/>
      <c r="CE273" s="448"/>
      <c r="CF273" s="448"/>
      <c r="CG273" s="448"/>
      <c r="CH273" s="448"/>
      <c r="CI273" s="448"/>
      <c r="CJ273" s="448"/>
      <c r="CK273" s="448"/>
      <c r="CL273" s="448"/>
      <c r="CM273" s="448"/>
      <c r="CN273" s="448"/>
      <c r="CO273" s="448"/>
      <c r="CP273" s="448"/>
      <c r="CQ273" s="448"/>
      <c r="CR273" s="448"/>
      <c r="CS273" s="448"/>
      <c r="CT273" s="448"/>
      <c r="CU273" s="448"/>
      <c r="CV273" s="448"/>
      <c r="CW273" s="448"/>
      <c r="CX273" s="448"/>
      <c r="CY273" s="448"/>
      <c r="CZ273" s="448"/>
      <c r="DA273" s="448"/>
      <c r="DB273" s="448"/>
      <c r="DC273" s="448"/>
      <c r="DD273" s="448"/>
      <c r="DE273" s="448"/>
      <c r="DF273" s="448"/>
      <c r="DG273" s="448"/>
      <c r="DH273" s="448"/>
      <c r="DI273" s="448"/>
      <c r="DJ273" s="448"/>
      <c r="DK273" s="448"/>
      <c r="DL273" s="448"/>
      <c r="DM273" s="448"/>
      <c r="DN273" s="448"/>
      <c r="DO273" s="448"/>
      <c r="DP273" s="448"/>
      <c r="DQ273" s="448"/>
      <c r="DR273" s="448"/>
    </row>
    <row r="274" spans="1:122" x14ac:dyDescent="0.45">
      <c r="A274" s="448"/>
      <c r="B274" s="448"/>
      <c r="C274" s="448"/>
      <c r="D274" s="448"/>
      <c r="E274" s="448"/>
      <c r="F274" s="448"/>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8"/>
      <c r="AF274" s="448"/>
      <c r="AG274" s="448"/>
      <c r="AH274" s="448"/>
      <c r="AI274" s="448"/>
      <c r="AJ274" s="448"/>
      <c r="AK274" s="448"/>
      <c r="AL274" s="448"/>
      <c r="AM274" s="448"/>
      <c r="AN274" s="448"/>
      <c r="AO274" s="448"/>
      <c r="AP274" s="448"/>
      <c r="AQ274" s="448"/>
      <c r="AR274" s="448"/>
      <c r="AS274" s="448"/>
      <c r="AT274" s="448"/>
      <c r="AU274" s="448"/>
      <c r="AV274" s="448"/>
      <c r="AW274" s="448"/>
      <c r="AX274" s="448"/>
      <c r="AY274" s="448"/>
      <c r="AZ274" s="448"/>
      <c r="BA274" s="448"/>
      <c r="BB274" s="448"/>
      <c r="BC274" s="448"/>
      <c r="BD274" s="448"/>
      <c r="BE274" s="448"/>
      <c r="BF274" s="448"/>
      <c r="BG274" s="448"/>
      <c r="BH274" s="448"/>
      <c r="BI274" s="448"/>
      <c r="BJ274" s="448"/>
      <c r="BK274" s="448"/>
      <c r="BL274" s="448"/>
      <c r="BM274" s="448"/>
      <c r="BN274" s="448"/>
      <c r="BO274" s="448"/>
      <c r="BP274" s="448"/>
      <c r="BQ274" s="448"/>
      <c r="BR274" s="448"/>
      <c r="BS274" s="448"/>
      <c r="BT274" s="448"/>
      <c r="BU274" s="448"/>
      <c r="BV274" s="448"/>
      <c r="BW274" s="448"/>
      <c r="BX274" s="448"/>
      <c r="BY274" s="448"/>
      <c r="BZ274" s="448"/>
      <c r="CA274" s="448"/>
      <c r="CB274" s="448"/>
      <c r="CC274" s="448"/>
      <c r="CD274" s="448"/>
      <c r="CE274" s="448"/>
      <c r="CF274" s="448"/>
      <c r="CG274" s="448"/>
      <c r="CH274" s="448"/>
      <c r="CI274" s="448"/>
      <c r="CJ274" s="448"/>
      <c r="CK274" s="448"/>
      <c r="CL274" s="448"/>
      <c r="CM274" s="448"/>
      <c r="CN274" s="448"/>
      <c r="CO274" s="448"/>
      <c r="CP274" s="448"/>
      <c r="CQ274" s="448"/>
      <c r="CR274" s="448"/>
      <c r="CS274" s="448"/>
      <c r="CT274" s="448"/>
      <c r="CU274" s="448"/>
      <c r="CV274" s="448"/>
      <c r="CW274" s="448"/>
      <c r="CX274" s="448"/>
      <c r="CY274" s="448"/>
      <c r="CZ274" s="448"/>
      <c r="DA274" s="448"/>
      <c r="DB274" s="448"/>
      <c r="DC274" s="448"/>
      <c r="DD274" s="448"/>
      <c r="DE274" s="448"/>
      <c r="DF274" s="448"/>
      <c r="DG274" s="448"/>
      <c r="DH274" s="448"/>
      <c r="DI274" s="448"/>
      <c r="DJ274" s="448"/>
      <c r="DK274" s="448"/>
      <c r="DL274" s="448"/>
      <c r="DM274" s="448"/>
      <c r="DN274" s="448"/>
      <c r="DO274" s="448"/>
      <c r="DP274" s="448"/>
      <c r="DQ274" s="448"/>
      <c r="DR274" s="448"/>
    </row>
    <row r="275" spans="1:122" x14ac:dyDescent="0.45">
      <c r="A275" s="448"/>
      <c r="B275" s="448"/>
      <c r="C275" s="44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48"/>
      <c r="AI275" s="448"/>
      <c r="AJ275" s="448"/>
      <c r="AK275" s="448"/>
      <c r="AL275" s="448"/>
      <c r="AM275" s="448"/>
      <c r="AN275" s="448"/>
      <c r="AO275" s="448"/>
      <c r="AP275" s="448"/>
      <c r="AQ275" s="448"/>
      <c r="AR275" s="448"/>
      <c r="AS275" s="448"/>
      <c r="AT275" s="448"/>
      <c r="AU275" s="448"/>
      <c r="AV275" s="448"/>
      <c r="AW275" s="448"/>
      <c r="AX275" s="448"/>
      <c r="AY275" s="448"/>
      <c r="AZ275" s="448"/>
      <c r="BA275" s="448"/>
      <c r="BB275" s="448"/>
      <c r="BC275" s="448"/>
      <c r="BD275" s="448"/>
      <c r="BE275" s="448"/>
      <c r="BF275" s="448"/>
      <c r="BG275" s="448"/>
      <c r="BH275" s="448"/>
      <c r="BI275" s="448"/>
      <c r="BJ275" s="448"/>
      <c r="BK275" s="448"/>
      <c r="BL275" s="448"/>
      <c r="BM275" s="448"/>
      <c r="BN275" s="448"/>
      <c r="BO275" s="448"/>
      <c r="BP275" s="448"/>
      <c r="BQ275" s="448"/>
      <c r="BR275" s="448"/>
      <c r="BS275" s="448"/>
      <c r="BT275" s="448"/>
      <c r="BU275" s="448"/>
      <c r="BV275" s="448"/>
      <c r="BW275" s="448"/>
      <c r="BX275" s="448"/>
      <c r="BY275" s="448"/>
      <c r="BZ275" s="448"/>
      <c r="CA275" s="448"/>
      <c r="CB275" s="448"/>
      <c r="CC275" s="448"/>
      <c r="CD275" s="448"/>
      <c r="CE275" s="448"/>
      <c r="CF275" s="448"/>
      <c r="CG275" s="448"/>
      <c r="CH275" s="448"/>
      <c r="CI275" s="448"/>
      <c r="CJ275" s="448"/>
      <c r="CK275" s="448"/>
      <c r="CL275" s="448"/>
      <c r="CM275" s="448"/>
      <c r="CN275" s="448"/>
      <c r="CO275" s="448"/>
      <c r="CP275" s="448"/>
      <c r="CQ275" s="448"/>
      <c r="CR275" s="448"/>
      <c r="CS275" s="448"/>
      <c r="CT275" s="448"/>
      <c r="CU275" s="448"/>
      <c r="CV275" s="448"/>
      <c r="CW275" s="448"/>
      <c r="CX275" s="448"/>
      <c r="CY275" s="448"/>
      <c r="CZ275" s="448"/>
      <c r="DA275" s="448"/>
      <c r="DB275" s="448"/>
      <c r="DC275" s="448"/>
      <c r="DD275" s="448"/>
      <c r="DE275" s="448"/>
      <c r="DF275" s="448"/>
      <c r="DG275" s="448"/>
      <c r="DH275" s="448"/>
      <c r="DI275" s="448"/>
      <c r="DJ275" s="448"/>
      <c r="DK275" s="448"/>
      <c r="DL275" s="448"/>
      <c r="DM275" s="448"/>
      <c r="DN275" s="448"/>
      <c r="DO275" s="448"/>
      <c r="DP275" s="448"/>
      <c r="DQ275" s="448"/>
      <c r="DR275" s="448"/>
    </row>
    <row r="276" spans="1:122" x14ac:dyDescent="0.45">
      <c r="A276" s="448"/>
      <c r="B276" s="448"/>
      <c r="C276" s="44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48"/>
      <c r="AI276" s="448"/>
      <c r="AJ276" s="448"/>
      <c r="AK276" s="448"/>
      <c r="AL276" s="448"/>
      <c r="AM276" s="448"/>
      <c r="AN276" s="448"/>
      <c r="AO276" s="448"/>
      <c r="AP276" s="448"/>
      <c r="AQ276" s="448"/>
      <c r="AR276" s="448"/>
      <c r="AS276" s="448"/>
      <c r="AT276" s="448"/>
      <c r="AU276" s="448"/>
      <c r="AV276" s="448"/>
      <c r="AW276" s="448"/>
      <c r="AX276" s="448"/>
      <c r="AY276" s="448"/>
      <c r="AZ276" s="448"/>
      <c r="BA276" s="448"/>
      <c r="BB276" s="448"/>
      <c r="BC276" s="448"/>
      <c r="BD276" s="448"/>
      <c r="BE276" s="448"/>
      <c r="BF276" s="448"/>
      <c r="BG276" s="448"/>
      <c r="BH276" s="448"/>
      <c r="BI276" s="448"/>
      <c r="BJ276" s="448"/>
      <c r="BK276" s="448"/>
      <c r="BL276" s="448"/>
      <c r="BM276" s="448"/>
      <c r="BN276" s="448"/>
      <c r="BO276" s="448"/>
      <c r="BP276" s="448"/>
      <c r="BQ276" s="448"/>
      <c r="BR276" s="448"/>
      <c r="BS276" s="448"/>
      <c r="BT276" s="448"/>
      <c r="BU276" s="448"/>
      <c r="BV276" s="448"/>
      <c r="BW276" s="448"/>
      <c r="BX276" s="448"/>
      <c r="BY276" s="448"/>
      <c r="BZ276" s="448"/>
      <c r="CA276" s="448"/>
      <c r="CB276" s="448"/>
      <c r="CC276" s="448"/>
      <c r="CD276" s="448"/>
      <c r="CE276" s="448"/>
      <c r="CF276" s="448"/>
      <c r="CG276" s="448"/>
      <c r="CH276" s="448"/>
      <c r="CI276" s="448"/>
      <c r="CJ276" s="448"/>
      <c r="CK276" s="448"/>
      <c r="CL276" s="448"/>
      <c r="CM276" s="448"/>
      <c r="CN276" s="448"/>
      <c r="CO276" s="448"/>
      <c r="CP276" s="448"/>
      <c r="CQ276" s="448"/>
      <c r="CR276" s="448"/>
      <c r="CS276" s="448"/>
      <c r="CT276" s="448"/>
      <c r="CU276" s="448"/>
      <c r="CV276" s="448"/>
      <c r="CW276" s="448"/>
      <c r="CX276" s="448"/>
      <c r="CY276" s="448"/>
      <c r="CZ276" s="448"/>
      <c r="DA276" s="448"/>
      <c r="DB276" s="448"/>
      <c r="DC276" s="448"/>
      <c r="DD276" s="448"/>
      <c r="DE276" s="448"/>
      <c r="DF276" s="448"/>
      <c r="DG276" s="448"/>
      <c r="DH276" s="448"/>
      <c r="DI276" s="448"/>
      <c r="DJ276" s="448"/>
      <c r="DK276" s="448"/>
      <c r="DL276" s="448"/>
      <c r="DM276" s="448"/>
      <c r="DN276" s="448"/>
      <c r="DO276" s="448"/>
      <c r="DP276" s="448"/>
      <c r="DQ276" s="448"/>
      <c r="DR276" s="448"/>
    </row>
    <row r="277" spans="1:122" x14ac:dyDescent="0.45">
      <c r="A277" s="448"/>
      <c r="B277" s="448"/>
      <c r="C277" s="448"/>
      <c r="D277" s="448"/>
      <c r="E277" s="448"/>
      <c r="F277" s="448"/>
      <c r="G277" s="448"/>
      <c r="H277" s="448"/>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8"/>
      <c r="AF277" s="448"/>
      <c r="AG277" s="448"/>
      <c r="AH277" s="448"/>
      <c r="AI277" s="448"/>
      <c r="AJ277" s="448"/>
      <c r="AK277" s="448"/>
      <c r="AL277" s="448"/>
      <c r="AM277" s="448"/>
      <c r="AN277" s="448"/>
      <c r="AO277" s="448"/>
      <c r="AP277" s="448"/>
      <c r="AQ277" s="448"/>
      <c r="AR277" s="448"/>
      <c r="AS277" s="448"/>
      <c r="AT277" s="448"/>
      <c r="AU277" s="448"/>
      <c r="AV277" s="448"/>
      <c r="AW277" s="448"/>
      <c r="AX277" s="448"/>
      <c r="AY277" s="448"/>
      <c r="AZ277" s="448"/>
      <c r="BA277" s="448"/>
      <c r="BB277" s="448"/>
      <c r="BC277" s="448"/>
      <c r="BD277" s="448"/>
      <c r="BE277" s="448"/>
      <c r="BF277" s="448"/>
      <c r="BG277" s="448"/>
      <c r="BH277" s="448"/>
      <c r="BI277" s="448"/>
      <c r="BJ277" s="448"/>
      <c r="BK277" s="448"/>
      <c r="BL277" s="448"/>
      <c r="BM277" s="448"/>
      <c r="BN277" s="448"/>
      <c r="BO277" s="448"/>
      <c r="BP277" s="448"/>
      <c r="BQ277" s="448"/>
      <c r="BR277" s="448"/>
      <c r="BS277" s="448"/>
      <c r="BT277" s="448"/>
      <c r="BU277" s="448"/>
      <c r="BV277" s="448"/>
      <c r="BW277" s="448"/>
      <c r="BX277" s="448"/>
      <c r="BY277" s="448"/>
      <c r="BZ277" s="448"/>
      <c r="CA277" s="448"/>
      <c r="CB277" s="448"/>
      <c r="CC277" s="448"/>
      <c r="CD277" s="448"/>
      <c r="CE277" s="448"/>
      <c r="CF277" s="448"/>
      <c r="CG277" s="448"/>
      <c r="CH277" s="448"/>
      <c r="CI277" s="448"/>
      <c r="CJ277" s="448"/>
      <c r="CK277" s="448"/>
      <c r="CL277" s="448"/>
      <c r="CM277" s="448"/>
      <c r="CN277" s="448"/>
      <c r="CO277" s="448"/>
      <c r="CP277" s="448"/>
      <c r="CQ277" s="448"/>
      <c r="CR277" s="448"/>
      <c r="CS277" s="448"/>
      <c r="CT277" s="448"/>
      <c r="CU277" s="448"/>
      <c r="CV277" s="448"/>
      <c r="CW277" s="448"/>
      <c r="CX277" s="448"/>
      <c r="CY277" s="448"/>
      <c r="CZ277" s="448"/>
      <c r="DA277" s="448"/>
      <c r="DB277" s="448"/>
      <c r="DC277" s="448"/>
      <c r="DD277" s="448"/>
      <c r="DE277" s="448"/>
      <c r="DF277" s="448"/>
      <c r="DG277" s="448"/>
      <c r="DH277" s="448"/>
      <c r="DI277" s="448"/>
      <c r="DJ277" s="448"/>
      <c r="DK277" s="448"/>
      <c r="DL277" s="448"/>
      <c r="DM277" s="448"/>
      <c r="DN277" s="448"/>
      <c r="DO277" s="448"/>
      <c r="DP277" s="448"/>
      <c r="DQ277" s="448"/>
      <c r="DR277" s="448"/>
    </row>
    <row r="278" spans="1:122" x14ac:dyDescent="0.45">
      <c r="A278" s="448"/>
      <c r="B278" s="448"/>
      <c r="C278" s="448"/>
      <c r="D278" s="448"/>
      <c r="E278" s="448"/>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c r="AK278" s="448"/>
      <c r="AL278" s="448"/>
      <c r="AM278" s="448"/>
      <c r="AN278" s="448"/>
      <c r="AO278" s="448"/>
      <c r="AP278" s="448"/>
      <c r="AQ278" s="448"/>
      <c r="AR278" s="448"/>
      <c r="AS278" s="448"/>
      <c r="AT278" s="448"/>
      <c r="AU278" s="448"/>
      <c r="AV278" s="448"/>
      <c r="AW278" s="448"/>
      <c r="AX278" s="448"/>
      <c r="AY278" s="448"/>
      <c r="AZ278" s="448"/>
      <c r="BA278" s="448"/>
      <c r="BB278" s="448"/>
      <c r="BC278" s="448"/>
      <c r="BD278" s="448"/>
      <c r="BE278" s="448"/>
      <c r="BF278" s="448"/>
      <c r="BG278" s="448"/>
      <c r="BH278" s="448"/>
      <c r="BI278" s="448"/>
      <c r="BJ278" s="448"/>
      <c r="BK278" s="448"/>
      <c r="BL278" s="448"/>
      <c r="BM278" s="448"/>
      <c r="BN278" s="448"/>
      <c r="BO278" s="448"/>
      <c r="BP278" s="448"/>
      <c r="BQ278" s="448"/>
      <c r="BR278" s="448"/>
      <c r="BS278" s="448"/>
      <c r="BT278" s="448"/>
      <c r="BU278" s="448"/>
      <c r="BV278" s="448"/>
      <c r="BW278" s="448"/>
      <c r="BX278" s="448"/>
      <c r="BY278" s="448"/>
      <c r="BZ278" s="448"/>
      <c r="CA278" s="448"/>
      <c r="CB278" s="448"/>
      <c r="CC278" s="448"/>
      <c r="CD278" s="448"/>
      <c r="CE278" s="448"/>
      <c r="CF278" s="448"/>
      <c r="CG278" s="448"/>
      <c r="CH278" s="448"/>
      <c r="CI278" s="448"/>
      <c r="CJ278" s="448"/>
      <c r="CK278" s="448"/>
      <c r="CL278" s="448"/>
      <c r="CM278" s="448"/>
      <c r="CN278" s="448"/>
      <c r="CO278" s="448"/>
      <c r="CP278" s="448"/>
      <c r="CQ278" s="448"/>
      <c r="CR278" s="448"/>
      <c r="CS278" s="448"/>
      <c r="CT278" s="448"/>
      <c r="CU278" s="448"/>
      <c r="CV278" s="448"/>
      <c r="CW278" s="448"/>
      <c r="CX278" s="448"/>
      <c r="CY278" s="448"/>
      <c r="CZ278" s="448"/>
      <c r="DA278" s="448"/>
      <c r="DB278" s="448"/>
      <c r="DC278" s="448"/>
      <c r="DD278" s="448"/>
      <c r="DE278" s="448"/>
      <c r="DF278" s="448"/>
      <c r="DG278" s="448"/>
      <c r="DH278" s="448"/>
      <c r="DI278" s="448"/>
      <c r="DJ278" s="448"/>
      <c r="DK278" s="448"/>
      <c r="DL278" s="448"/>
      <c r="DM278" s="448"/>
      <c r="DN278" s="448"/>
      <c r="DO278" s="448"/>
      <c r="DP278" s="448"/>
      <c r="DQ278" s="448"/>
      <c r="DR278" s="448"/>
    </row>
    <row r="279" spans="1:122" x14ac:dyDescent="0.45">
      <c r="A279" s="448"/>
      <c r="B279" s="448"/>
      <c r="C279" s="448"/>
      <c r="D279" s="448"/>
      <c r="E279" s="448"/>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c r="AK279" s="448"/>
      <c r="AL279" s="448"/>
      <c r="AM279" s="448"/>
      <c r="AN279" s="448"/>
      <c r="AO279" s="448"/>
      <c r="AP279" s="448"/>
      <c r="AQ279" s="448"/>
      <c r="AR279" s="448"/>
      <c r="AS279" s="448"/>
      <c r="AT279" s="448"/>
      <c r="AU279" s="448"/>
      <c r="AV279" s="448"/>
      <c r="AW279" s="448"/>
      <c r="AX279" s="448"/>
      <c r="AY279" s="448"/>
      <c r="AZ279" s="448"/>
      <c r="BA279" s="448"/>
      <c r="BB279" s="448"/>
      <c r="BC279" s="448"/>
      <c r="BD279" s="448"/>
      <c r="BE279" s="448"/>
      <c r="BF279" s="448"/>
      <c r="BG279" s="448"/>
      <c r="BH279" s="448"/>
      <c r="BI279" s="448"/>
      <c r="BJ279" s="448"/>
      <c r="BK279" s="448"/>
      <c r="BL279" s="448"/>
      <c r="BM279" s="448"/>
      <c r="BN279" s="448"/>
      <c r="BO279" s="448"/>
      <c r="BP279" s="448"/>
      <c r="BQ279" s="448"/>
      <c r="BR279" s="448"/>
      <c r="BS279" s="448"/>
      <c r="BT279" s="448"/>
      <c r="BU279" s="448"/>
      <c r="BV279" s="448"/>
      <c r="BW279" s="448"/>
      <c r="BX279" s="448"/>
      <c r="BY279" s="448"/>
      <c r="BZ279" s="448"/>
      <c r="CA279" s="448"/>
      <c r="CB279" s="448"/>
      <c r="CC279" s="448"/>
      <c r="CD279" s="448"/>
      <c r="CE279" s="448"/>
      <c r="CF279" s="448"/>
      <c r="CG279" s="448"/>
      <c r="CH279" s="448"/>
      <c r="CI279" s="448"/>
      <c r="CJ279" s="448"/>
      <c r="CK279" s="448"/>
      <c r="CL279" s="448"/>
      <c r="CM279" s="448"/>
      <c r="CN279" s="448"/>
      <c r="CO279" s="448"/>
      <c r="CP279" s="448"/>
      <c r="CQ279" s="448"/>
      <c r="CR279" s="448"/>
      <c r="CS279" s="448"/>
      <c r="CT279" s="448"/>
      <c r="CU279" s="448"/>
      <c r="CV279" s="448"/>
      <c r="CW279" s="448"/>
      <c r="CX279" s="448"/>
      <c r="CY279" s="448"/>
      <c r="CZ279" s="448"/>
      <c r="DA279" s="448"/>
      <c r="DB279" s="448"/>
      <c r="DC279" s="448"/>
      <c r="DD279" s="448"/>
      <c r="DE279" s="448"/>
      <c r="DF279" s="448"/>
      <c r="DG279" s="448"/>
      <c r="DH279" s="448"/>
      <c r="DI279" s="448"/>
      <c r="DJ279" s="448"/>
      <c r="DK279" s="448"/>
      <c r="DL279" s="448"/>
      <c r="DM279" s="448"/>
      <c r="DN279" s="448"/>
      <c r="DO279" s="448"/>
      <c r="DP279" s="448"/>
      <c r="DQ279" s="448"/>
      <c r="DR279" s="448"/>
    </row>
    <row r="280" spans="1:122" x14ac:dyDescent="0.45">
      <c r="A280" s="448"/>
      <c r="B280" s="448"/>
      <c r="C280" s="448"/>
      <c r="D280" s="448"/>
      <c r="E280" s="448"/>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8"/>
      <c r="AF280" s="448"/>
      <c r="AG280" s="448"/>
      <c r="AH280" s="448"/>
      <c r="AI280" s="448"/>
      <c r="AJ280" s="448"/>
      <c r="AK280" s="448"/>
      <c r="AL280" s="448"/>
      <c r="AM280" s="448"/>
      <c r="AN280" s="448"/>
      <c r="AO280" s="448"/>
      <c r="AP280" s="448"/>
      <c r="AQ280" s="448"/>
      <c r="AR280" s="448"/>
      <c r="AS280" s="448"/>
      <c r="AT280" s="448"/>
      <c r="AU280" s="448"/>
      <c r="AV280" s="448"/>
      <c r="AW280" s="448"/>
      <c r="AX280" s="448"/>
      <c r="AY280" s="448"/>
      <c r="AZ280" s="448"/>
      <c r="BA280" s="448"/>
      <c r="BB280" s="448"/>
      <c r="BC280" s="448"/>
      <c r="BD280" s="448"/>
      <c r="BE280" s="448"/>
      <c r="BF280" s="448"/>
      <c r="BG280" s="448"/>
      <c r="BH280" s="448"/>
      <c r="BI280" s="448"/>
      <c r="BJ280" s="448"/>
      <c r="BK280" s="448"/>
      <c r="BL280" s="448"/>
      <c r="BM280" s="448"/>
      <c r="BN280" s="448"/>
      <c r="BO280" s="448"/>
      <c r="BP280" s="448"/>
      <c r="BQ280" s="448"/>
      <c r="BR280" s="448"/>
      <c r="BS280" s="448"/>
      <c r="BT280" s="448"/>
      <c r="BU280" s="448"/>
      <c r="BV280" s="448"/>
      <c r="BW280" s="448"/>
      <c r="BX280" s="448"/>
      <c r="BY280" s="448"/>
      <c r="BZ280" s="448"/>
      <c r="CA280" s="448"/>
      <c r="CB280" s="448"/>
      <c r="CC280" s="448"/>
      <c r="CD280" s="448"/>
      <c r="CE280" s="448"/>
      <c r="CF280" s="448"/>
      <c r="CG280" s="448"/>
      <c r="CH280" s="448"/>
      <c r="CI280" s="448"/>
      <c r="CJ280" s="448"/>
      <c r="CK280" s="448"/>
      <c r="CL280" s="448"/>
      <c r="CM280" s="448"/>
      <c r="CN280" s="448"/>
      <c r="CO280" s="448"/>
      <c r="CP280" s="448"/>
      <c r="CQ280" s="448"/>
      <c r="CR280" s="448"/>
      <c r="CS280" s="448"/>
      <c r="CT280" s="448"/>
      <c r="CU280" s="448"/>
      <c r="CV280" s="448"/>
      <c r="CW280" s="448"/>
      <c r="CX280" s="448"/>
      <c r="CY280" s="448"/>
      <c r="CZ280" s="448"/>
      <c r="DA280" s="448"/>
      <c r="DB280" s="448"/>
      <c r="DC280" s="448"/>
      <c r="DD280" s="448"/>
      <c r="DE280" s="448"/>
      <c r="DF280" s="448"/>
      <c r="DG280" s="448"/>
      <c r="DH280" s="448"/>
      <c r="DI280" s="448"/>
      <c r="DJ280" s="448"/>
      <c r="DK280" s="448"/>
      <c r="DL280" s="448"/>
      <c r="DM280" s="448"/>
      <c r="DN280" s="448"/>
      <c r="DO280" s="448"/>
      <c r="DP280" s="448"/>
      <c r="DQ280" s="448"/>
      <c r="DR280" s="448"/>
    </row>
    <row r="281" spans="1:122" x14ac:dyDescent="0.45">
      <c r="A281" s="448"/>
      <c r="B281" s="448"/>
      <c r="C281" s="448"/>
      <c r="D281" s="448"/>
      <c r="E281" s="448"/>
      <c r="F281" s="448"/>
      <c r="G281" s="448"/>
      <c r="H281" s="448"/>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8"/>
      <c r="AF281" s="448"/>
      <c r="AG281" s="448"/>
      <c r="AH281" s="448"/>
      <c r="AI281" s="448"/>
      <c r="AJ281" s="448"/>
      <c r="AK281" s="448"/>
      <c r="AL281" s="448"/>
      <c r="AM281" s="448"/>
      <c r="AN281" s="448"/>
      <c r="AO281" s="448"/>
      <c r="AP281" s="448"/>
      <c r="AQ281" s="448"/>
      <c r="AR281" s="448"/>
      <c r="AS281" s="448"/>
      <c r="AT281" s="448"/>
      <c r="AU281" s="448"/>
      <c r="AV281" s="448"/>
      <c r="AW281" s="448"/>
      <c r="AX281" s="448"/>
      <c r="AY281" s="448"/>
      <c r="AZ281" s="448"/>
      <c r="BA281" s="448"/>
      <c r="BB281" s="448"/>
      <c r="BC281" s="448"/>
      <c r="BD281" s="448"/>
      <c r="BE281" s="448"/>
      <c r="BF281" s="448"/>
      <c r="BG281" s="448"/>
      <c r="BH281" s="448"/>
      <c r="BI281" s="448"/>
      <c r="BJ281" s="448"/>
      <c r="BK281" s="448"/>
      <c r="BL281" s="448"/>
      <c r="BM281" s="448"/>
      <c r="BN281" s="448"/>
      <c r="BO281" s="448"/>
      <c r="BP281" s="448"/>
      <c r="BQ281" s="448"/>
      <c r="BR281" s="448"/>
      <c r="BS281" s="448"/>
      <c r="BT281" s="448"/>
      <c r="BU281" s="448"/>
      <c r="BV281" s="448"/>
      <c r="BW281" s="448"/>
      <c r="BX281" s="448"/>
      <c r="BY281" s="448"/>
      <c r="BZ281" s="448"/>
      <c r="CA281" s="448"/>
      <c r="CB281" s="448"/>
      <c r="CC281" s="448"/>
      <c r="CD281" s="448"/>
      <c r="CE281" s="448"/>
      <c r="CF281" s="448"/>
      <c r="CG281" s="448"/>
      <c r="CH281" s="448"/>
      <c r="CI281" s="448"/>
      <c r="CJ281" s="448"/>
      <c r="CK281" s="448"/>
      <c r="CL281" s="448"/>
      <c r="CM281" s="448"/>
      <c r="CN281" s="448"/>
      <c r="CO281" s="448"/>
      <c r="CP281" s="448"/>
      <c r="CQ281" s="448"/>
      <c r="CR281" s="448"/>
      <c r="CS281" s="448"/>
      <c r="CT281" s="448"/>
      <c r="CU281" s="448"/>
      <c r="CV281" s="448"/>
      <c r="CW281" s="448"/>
      <c r="CX281" s="448"/>
      <c r="CY281" s="448"/>
      <c r="CZ281" s="448"/>
      <c r="DA281" s="448"/>
      <c r="DB281" s="448"/>
      <c r="DC281" s="448"/>
      <c r="DD281" s="448"/>
      <c r="DE281" s="448"/>
      <c r="DF281" s="448"/>
      <c r="DG281" s="448"/>
      <c r="DH281" s="448"/>
      <c r="DI281" s="448"/>
      <c r="DJ281" s="448"/>
      <c r="DK281" s="448"/>
      <c r="DL281" s="448"/>
      <c r="DM281" s="448"/>
      <c r="DN281" s="448"/>
      <c r="DO281" s="448"/>
      <c r="DP281" s="448"/>
      <c r="DQ281" s="448"/>
      <c r="DR281" s="448"/>
    </row>
    <row r="282" spans="1:122" x14ac:dyDescent="0.45">
      <c r="A282" s="448"/>
      <c r="B282" s="448"/>
      <c r="C282" s="448"/>
      <c r="D282" s="448"/>
      <c r="E282" s="448"/>
      <c r="F282" s="448"/>
      <c r="G282" s="448"/>
      <c r="H282" s="448"/>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8"/>
      <c r="AF282" s="448"/>
      <c r="AG282" s="448"/>
      <c r="AH282" s="448"/>
      <c r="AI282" s="448"/>
      <c r="AJ282" s="448"/>
      <c r="AK282" s="448"/>
      <c r="AL282" s="448"/>
      <c r="AM282" s="448"/>
      <c r="AN282" s="448"/>
      <c r="AO282" s="448"/>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8"/>
      <c r="BM282" s="448"/>
      <c r="BN282" s="448"/>
      <c r="BO282" s="448"/>
      <c r="BP282" s="448"/>
      <c r="BQ282" s="448"/>
      <c r="BR282" s="448"/>
      <c r="BS282" s="448"/>
      <c r="BT282" s="448"/>
      <c r="BU282" s="448"/>
      <c r="BV282" s="448"/>
      <c r="BW282" s="448"/>
      <c r="BX282" s="448"/>
      <c r="BY282" s="448"/>
      <c r="BZ282" s="448"/>
      <c r="CA282" s="448"/>
      <c r="CB282" s="448"/>
      <c r="CC282" s="448"/>
      <c r="CD282" s="448"/>
      <c r="CE282" s="448"/>
      <c r="CF282" s="448"/>
      <c r="CG282" s="448"/>
      <c r="CH282" s="448"/>
      <c r="CI282" s="448"/>
      <c r="CJ282" s="448"/>
      <c r="CK282" s="448"/>
      <c r="CL282" s="448"/>
      <c r="CM282" s="448"/>
      <c r="CN282" s="448"/>
      <c r="CO282" s="448"/>
      <c r="CP282" s="448"/>
      <c r="CQ282" s="448"/>
      <c r="CR282" s="448"/>
      <c r="CS282" s="448"/>
      <c r="CT282" s="448"/>
      <c r="CU282" s="448"/>
      <c r="CV282" s="448"/>
      <c r="CW282" s="448"/>
      <c r="CX282" s="448"/>
      <c r="CY282" s="448"/>
      <c r="CZ282" s="448"/>
      <c r="DA282" s="448"/>
      <c r="DB282" s="448"/>
      <c r="DC282" s="448"/>
      <c r="DD282" s="448"/>
      <c r="DE282" s="448"/>
      <c r="DF282" s="448"/>
      <c r="DG282" s="448"/>
      <c r="DH282" s="448"/>
      <c r="DI282" s="448"/>
      <c r="DJ282" s="448"/>
      <c r="DK282" s="448"/>
      <c r="DL282" s="448"/>
      <c r="DM282" s="448"/>
      <c r="DN282" s="448"/>
      <c r="DO282" s="448"/>
      <c r="DP282" s="448"/>
      <c r="DQ282" s="448"/>
      <c r="DR282" s="448"/>
    </row>
    <row r="283" spans="1:122" x14ac:dyDescent="0.45">
      <c r="A283" s="448"/>
      <c r="B283" s="448"/>
      <c r="C283" s="448"/>
      <c r="D283" s="448"/>
      <c r="E283" s="448"/>
      <c r="F283" s="448"/>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8"/>
      <c r="AF283" s="448"/>
      <c r="AG283" s="448"/>
      <c r="AH283" s="448"/>
      <c r="AI283" s="448"/>
      <c r="AJ283" s="448"/>
      <c r="AK283" s="448"/>
      <c r="AL283" s="448"/>
      <c r="AM283" s="448"/>
      <c r="AN283" s="448"/>
      <c r="AO283" s="448"/>
      <c r="AP283" s="448"/>
      <c r="AQ283" s="448"/>
      <c r="AR283" s="448"/>
      <c r="AS283" s="448"/>
      <c r="AT283" s="448"/>
      <c r="AU283" s="448"/>
      <c r="AV283" s="448"/>
      <c r="AW283" s="448"/>
      <c r="AX283" s="448"/>
      <c r="AY283" s="448"/>
      <c r="AZ283" s="448"/>
      <c r="BA283" s="448"/>
      <c r="BB283" s="448"/>
      <c r="BC283" s="448"/>
      <c r="BD283" s="448"/>
      <c r="BE283" s="448"/>
      <c r="BF283" s="448"/>
      <c r="BG283" s="448"/>
      <c r="BH283" s="448"/>
      <c r="BI283" s="448"/>
      <c r="BJ283" s="448"/>
      <c r="BK283" s="448"/>
      <c r="BL283" s="448"/>
      <c r="BM283" s="448"/>
      <c r="BN283" s="448"/>
      <c r="BO283" s="448"/>
      <c r="BP283" s="448"/>
      <c r="BQ283" s="448"/>
      <c r="BR283" s="448"/>
      <c r="BS283" s="448"/>
      <c r="BT283" s="448"/>
      <c r="BU283" s="448"/>
      <c r="BV283" s="448"/>
      <c r="BW283" s="448"/>
      <c r="BX283" s="448"/>
      <c r="BY283" s="448"/>
      <c r="BZ283" s="448"/>
      <c r="CA283" s="448"/>
      <c r="CB283" s="448"/>
      <c r="CC283" s="448"/>
      <c r="CD283" s="448"/>
      <c r="CE283" s="448"/>
      <c r="CF283" s="448"/>
      <c r="CG283" s="448"/>
      <c r="CH283" s="448"/>
      <c r="CI283" s="448"/>
      <c r="CJ283" s="448"/>
      <c r="CK283" s="448"/>
      <c r="CL283" s="448"/>
      <c r="CM283" s="448"/>
      <c r="CN283" s="448"/>
      <c r="CO283" s="448"/>
      <c r="CP283" s="448"/>
      <c r="CQ283" s="448"/>
      <c r="CR283" s="448"/>
      <c r="CS283" s="448"/>
      <c r="CT283" s="448"/>
      <c r="CU283" s="448"/>
      <c r="CV283" s="448"/>
      <c r="CW283" s="448"/>
      <c r="CX283" s="448"/>
      <c r="CY283" s="448"/>
      <c r="CZ283" s="448"/>
      <c r="DA283" s="448"/>
      <c r="DB283" s="448"/>
      <c r="DC283" s="448"/>
      <c r="DD283" s="448"/>
      <c r="DE283" s="448"/>
      <c r="DF283" s="448"/>
      <c r="DG283" s="448"/>
      <c r="DH283" s="448"/>
      <c r="DI283" s="448"/>
      <c r="DJ283" s="448"/>
      <c r="DK283" s="448"/>
      <c r="DL283" s="448"/>
      <c r="DM283" s="448"/>
      <c r="DN283" s="448"/>
      <c r="DO283" s="448"/>
      <c r="DP283" s="448"/>
      <c r="DQ283" s="448"/>
      <c r="DR283" s="448"/>
    </row>
    <row r="284" spans="1:122" x14ac:dyDescent="0.45">
      <c r="A284" s="448"/>
      <c r="B284" s="448"/>
      <c r="C284" s="448"/>
      <c r="D284" s="448"/>
      <c r="E284" s="448"/>
      <c r="F284" s="448"/>
      <c r="G284" s="448"/>
      <c r="H284" s="448"/>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8"/>
      <c r="AF284" s="448"/>
      <c r="AG284" s="448"/>
      <c r="AH284" s="448"/>
      <c r="AI284" s="448"/>
      <c r="AJ284" s="448"/>
      <c r="AK284" s="448"/>
      <c r="AL284" s="448"/>
      <c r="AM284" s="448"/>
      <c r="AN284" s="448"/>
      <c r="AO284" s="448"/>
      <c r="AP284" s="448"/>
      <c r="AQ284" s="448"/>
      <c r="AR284" s="448"/>
      <c r="AS284" s="448"/>
      <c r="AT284" s="448"/>
      <c r="AU284" s="448"/>
      <c r="AV284" s="448"/>
      <c r="AW284" s="448"/>
      <c r="AX284" s="448"/>
      <c r="AY284" s="448"/>
      <c r="AZ284" s="448"/>
      <c r="BA284" s="448"/>
      <c r="BB284" s="448"/>
      <c r="BC284" s="448"/>
      <c r="BD284" s="448"/>
      <c r="BE284" s="448"/>
      <c r="BF284" s="448"/>
      <c r="BG284" s="448"/>
      <c r="BH284" s="448"/>
      <c r="BI284" s="448"/>
      <c r="BJ284" s="448"/>
      <c r="BK284" s="448"/>
      <c r="BL284" s="448"/>
      <c r="BM284" s="448"/>
      <c r="BN284" s="448"/>
      <c r="BO284" s="448"/>
      <c r="BP284" s="448"/>
      <c r="BQ284" s="448"/>
      <c r="BR284" s="448"/>
      <c r="BS284" s="448"/>
      <c r="BT284" s="448"/>
      <c r="BU284" s="448"/>
      <c r="BV284" s="448"/>
      <c r="BW284" s="448"/>
      <c r="BX284" s="448"/>
      <c r="BY284" s="448"/>
      <c r="BZ284" s="448"/>
      <c r="CA284" s="448"/>
      <c r="CB284" s="448"/>
      <c r="CC284" s="448"/>
      <c r="CD284" s="448"/>
      <c r="CE284" s="448"/>
      <c r="CF284" s="448"/>
      <c r="CG284" s="448"/>
      <c r="CH284" s="448"/>
      <c r="CI284" s="448"/>
      <c r="CJ284" s="448"/>
      <c r="CK284" s="448"/>
      <c r="CL284" s="448"/>
      <c r="CM284" s="448"/>
      <c r="CN284" s="448"/>
      <c r="CO284" s="448"/>
      <c r="CP284" s="448"/>
      <c r="CQ284" s="448"/>
      <c r="CR284" s="448"/>
      <c r="CS284" s="448"/>
      <c r="CT284" s="448"/>
      <c r="CU284" s="448"/>
      <c r="CV284" s="448"/>
      <c r="CW284" s="448"/>
      <c r="CX284" s="448"/>
      <c r="CY284" s="448"/>
      <c r="CZ284" s="448"/>
      <c r="DA284" s="448"/>
      <c r="DB284" s="448"/>
      <c r="DC284" s="448"/>
      <c r="DD284" s="448"/>
      <c r="DE284" s="448"/>
      <c r="DF284" s="448"/>
      <c r="DG284" s="448"/>
      <c r="DH284" s="448"/>
      <c r="DI284" s="448"/>
      <c r="DJ284" s="448"/>
      <c r="DK284" s="448"/>
      <c r="DL284" s="448"/>
      <c r="DM284" s="448"/>
      <c r="DN284" s="448"/>
      <c r="DO284" s="448"/>
      <c r="DP284" s="448"/>
      <c r="DQ284" s="448"/>
      <c r="DR284" s="448"/>
    </row>
    <row r="285" spans="1:122" x14ac:dyDescent="0.45">
      <c r="A285" s="448"/>
      <c r="B285" s="448"/>
      <c r="C285" s="448"/>
      <c r="D285" s="448"/>
      <c r="E285" s="448"/>
      <c r="F285" s="448"/>
      <c r="G285" s="448"/>
      <c r="H285" s="448"/>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c r="AN285" s="448"/>
      <c r="AO285" s="448"/>
      <c r="AP285" s="448"/>
      <c r="AQ285" s="448"/>
      <c r="AR285" s="448"/>
      <c r="AS285" s="448"/>
      <c r="AT285" s="448"/>
      <c r="AU285" s="448"/>
      <c r="AV285" s="448"/>
      <c r="AW285" s="448"/>
      <c r="AX285" s="448"/>
      <c r="AY285" s="448"/>
      <c r="AZ285" s="448"/>
      <c r="BA285" s="448"/>
      <c r="BB285" s="448"/>
      <c r="BC285" s="448"/>
      <c r="BD285" s="448"/>
      <c r="BE285" s="448"/>
      <c r="BF285" s="448"/>
      <c r="BG285" s="448"/>
      <c r="BH285" s="448"/>
      <c r="BI285" s="448"/>
      <c r="BJ285" s="448"/>
      <c r="BK285" s="448"/>
      <c r="BL285" s="448"/>
      <c r="BM285" s="448"/>
      <c r="BN285" s="448"/>
      <c r="BO285" s="448"/>
      <c r="BP285" s="448"/>
      <c r="BQ285" s="448"/>
      <c r="BR285" s="448"/>
      <c r="BS285" s="448"/>
      <c r="BT285" s="448"/>
      <c r="BU285" s="448"/>
      <c r="BV285" s="448"/>
      <c r="BW285" s="448"/>
      <c r="BX285" s="448"/>
      <c r="BY285" s="448"/>
      <c r="BZ285" s="448"/>
      <c r="CA285" s="448"/>
      <c r="CB285" s="448"/>
      <c r="CC285" s="448"/>
      <c r="CD285" s="448"/>
      <c r="CE285" s="448"/>
      <c r="CF285" s="448"/>
      <c r="CG285" s="448"/>
      <c r="CH285" s="448"/>
      <c r="CI285" s="448"/>
      <c r="CJ285" s="448"/>
      <c r="CK285" s="448"/>
      <c r="CL285" s="448"/>
      <c r="CM285" s="448"/>
      <c r="CN285" s="448"/>
      <c r="CO285" s="448"/>
      <c r="CP285" s="448"/>
      <c r="CQ285" s="448"/>
      <c r="CR285" s="448"/>
      <c r="CS285" s="448"/>
      <c r="CT285" s="448"/>
      <c r="CU285" s="448"/>
      <c r="CV285" s="448"/>
      <c r="CW285" s="448"/>
      <c r="CX285" s="448"/>
      <c r="CY285" s="448"/>
      <c r="CZ285" s="448"/>
      <c r="DA285" s="448"/>
      <c r="DB285" s="448"/>
      <c r="DC285" s="448"/>
      <c r="DD285" s="448"/>
      <c r="DE285" s="448"/>
      <c r="DF285" s="448"/>
      <c r="DG285" s="448"/>
      <c r="DH285" s="448"/>
      <c r="DI285" s="448"/>
      <c r="DJ285" s="448"/>
      <c r="DK285" s="448"/>
      <c r="DL285" s="448"/>
      <c r="DM285" s="448"/>
      <c r="DN285" s="448"/>
      <c r="DO285" s="448"/>
      <c r="DP285" s="448"/>
      <c r="DQ285" s="448"/>
      <c r="DR285" s="448"/>
    </row>
    <row r="286" spans="1:122" x14ac:dyDescent="0.45">
      <c r="A286" s="448"/>
      <c r="B286" s="448"/>
      <c r="C286" s="448"/>
      <c r="D286" s="448"/>
      <c r="E286" s="448"/>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c r="AN286" s="448"/>
      <c r="AO286" s="448"/>
      <c r="AP286" s="448"/>
      <c r="AQ286" s="448"/>
      <c r="AR286" s="448"/>
      <c r="AS286" s="448"/>
      <c r="AT286" s="448"/>
      <c r="AU286" s="448"/>
      <c r="AV286" s="448"/>
      <c r="AW286" s="448"/>
      <c r="AX286" s="448"/>
      <c r="AY286" s="448"/>
      <c r="AZ286" s="448"/>
      <c r="BA286" s="448"/>
      <c r="BB286" s="448"/>
      <c r="BC286" s="448"/>
      <c r="BD286" s="448"/>
      <c r="BE286" s="448"/>
      <c r="BF286" s="448"/>
      <c r="BG286" s="448"/>
      <c r="BH286" s="448"/>
      <c r="BI286" s="448"/>
      <c r="BJ286" s="448"/>
      <c r="BK286" s="448"/>
      <c r="BL286" s="448"/>
      <c r="BM286" s="448"/>
      <c r="BN286" s="448"/>
      <c r="BO286" s="448"/>
      <c r="BP286" s="448"/>
      <c r="BQ286" s="448"/>
      <c r="BR286" s="448"/>
      <c r="BS286" s="448"/>
      <c r="BT286" s="448"/>
      <c r="BU286" s="448"/>
      <c r="BV286" s="448"/>
      <c r="BW286" s="448"/>
      <c r="BX286" s="448"/>
      <c r="BY286" s="448"/>
      <c r="BZ286" s="448"/>
      <c r="CA286" s="448"/>
      <c r="CB286" s="448"/>
      <c r="CC286" s="448"/>
      <c r="CD286" s="448"/>
      <c r="CE286" s="448"/>
      <c r="CF286" s="448"/>
      <c r="CG286" s="448"/>
      <c r="CH286" s="448"/>
      <c r="CI286" s="448"/>
      <c r="CJ286" s="448"/>
      <c r="CK286" s="448"/>
      <c r="CL286" s="448"/>
      <c r="CM286" s="448"/>
      <c r="CN286" s="448"/>
      <c r="CO286" s="448"/>
      <c r="CP286" s="448"/>
      <c r="CQ286" s="448"/>
      <c r="CR286" s="448"/>
      <c r="CS286" s="448"/>
      <c r="CT286" s="448"/>
      <c r="CU286" s="448"/>
      <c r="CV286" s="448"/>
      <c r="CW286" s="448"/>
      <c r="CX286" s="448"/>
      <c r="CY286" s="448"/>
      <c r="CZ286" s="448"/>
      <c r="DA286" s="448"/>
      <c r="DB286" s="448"/>
      <c r="DC286" s="448"/>
      <c r="DD286" s="448"/>
      <c r="DE286" s="448"/>
      <c r="DF286" s="448"/>
      <c r="DG286" s="448"/>
      <c r="DH286" s="448"/>
      <c r="DI286" s="448"/>
      <c r="DJ286" s="448"/>
      <c r="DK286" s="448"/>
      <c r="DL286" s="448"/>
      <c r="DM286" s="448"/>
      <c r="DN286" s="448"/>
      <c r="DO286" s="448"/>
      <c r="DP286" s="448"/>
      <c r="DQ286" s="448"/>
      <c r="DR286" s="448"/>
    </row>
    <row r="287" spans="1:122" x14ac:dyDescent="0.45">
      <c r="A287" s="448"/>
      <c r="B287" s="448"/>
      <c r="C287" s="448"/>
      <c r="D287" s="448"/>
      <c r="E287" s="448"/>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c r="AN287" s="448"/>
      <c r="AO287" s="448"/>
      <c r="AP287" s="448"/>
      <c r="AQ287" s="448"/>
      <c r="AR287" s="448"/>
      <c r="AS287" s="448"/>
      <c r="AT287" s="448"/>
      <c r="AU287" s="448"/>
      <c r="AV287" s="448"/>
      <c r="AW287" s="448"/>
      <c r="AX287" s="448"/>
      <c r="AY287" s="448"/>
      <c r="AZ287" s="448"/>
      <c r="BA287" s="448"/>
      <c r="BB287" s="448"/>
      <c r="BC287" s="448"/>
      <c r="BD287" s="448"/>
      <c r="BE287" s="448"/>
      <c r="BF287" s="448"/>
      <c r="BG287" s="448"/>
      <c r="BH287" s="448"/>
      <c r="BI287" s="448"/>
      <c r="BJ287" s="448"/>
      <c r="BK287" s="448"/>
      <c r="BL287" s="448"/>
      <c r="BM287" s="448"/>
      <c r="BN287" s="448"/>
      <c r="BO287" s="448"/>
      <c r="BP287" s="448"/>
      <c r="BQ287" s="448"/>
      <c r="BR287" s="448"/>
      <c r="BS287" s="448"/>
      <c r="BT287" s="448"/>
      <c r="BU287" s="448"/>
      <c r="BV287" s="448"/>
      <c r="BW287" s="448"/>
      <c r="BX287" s="448"/>
      <c r="BY287" s="448"/>
      <c r="BZ287" s="448"/>
      <c r="CA287" s="448"/>
      <c r="CB287" s="448"/>
      <c r="CC287" s="448"/>
      <c r="CD287" s="448"/>
      <c r="CE287" s="448"/>
      <c r="CF287" s="448"/>
      <c r="CG287" s="448"/>
      <c r="CH287" s="448"/>
      <c r="CI287" s="448"/>
      <c r="CJ287" s="448"/>
      <c r="CK287" s="448"/>
      <c r="CL287" s="448"/>
      <c r="CM287" s="448"/>
      <c r="CN287" s="448"/>
      <c r="CO287" s="448"/>
      <c r="CP287" s="448"/>
      <c r="CQ287" s="448"/>
      <c r="CR287" s="448"/>
      <c r="CS287" s="448"/>
      <c r="CT287" s="448"/>
      <c r="CU287" s="448"/>
      <c r="CV287" s="448"/>
      <c r="CW287" s="448"/>
      <c r="CX287" s="448"/>
      <c r="CY287" s="448"/>
      <c r="CZ287" s="448"/>
      <c r="DA287" s="448"/>
      <c r="DB287" s="448"/>
      <c r="DC287" s="448"/>
      <c r="DD287" s="448"/>
      <c r="DE287" s="448"/>
      <c r="DF287" s="448"/>
      <c r="DG287" s="448"/>
      <c r="DH287" s="448"/>
      <c r="DI287" s="448"/>
      <c r="DJ287" s="448"/>
      <c r="DK287" s="448"/>
      <c r="DL287" s="448"/>
      <c r="DM287" s="448"/>
      <c r="DN287" s="448"/>
      <c r="DO287" s="448"/>
      <c r="DP287" s="448"/>
      <c r="DQ287" s="448"/>
      <c r="DR287" s="448"/>
    </row>
    <row r="288" spans="1:122" x14ac:dyDescent="0.45">
      <c r="A288" s="448"/>
      <c r="B288" s="448"/>
      <c r="C288" s="448"/>
      <c r="D288" s="448"/>
      <c r="E288" s="448"/>
      <c r="F288" s="448"/>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8"/>
      <c r="AF288" s="448"/>
      <c r="AG288" s="448"/>
      <c r="AH288" s="448"/>
      <c r="AI288" s="448"/>
      <c r="AJ288" s="448"/>
      <c r="AK288" s="448"/>
      <c r="AL288" s="448"/>
      <c r="AM288" s="448"/>
      <c r="AN288" s="448"/>
      <c r="AO288" s="448"/>
      <c r="AP288" s="448"/>
      <c r="AQ288" s="448"/>
      <c r="AR288" s="448"/>
      <c r="AS288" s="448"/>
      <c r="AT288" s="448"/>
      <c r="AU288" s="448"/>
      <c r="AV288" s="448"/>
      <c r="AW288" s="448"/>
      <c r="AX288" s="448"/>
      <c r="AY288" s="448"/>
      <c r="AZ288" s="448"/>
      <c r="BA288" s="448"/>
      <c r="BB288" s="448"/>
      <c r="BC288" s="448"/>
      <c r="BD288" s="448"/>
      <c r="BE288" s="448"/>
      <c r="BF288" s="448"/>
      <c r="BG288" s="448"/>
      <c r="BH288" s="448"/>
      <c r="BI288" s="448"/>
      <c r="BJ288" s="448"/>
      <c r="BK288" s="448"/>
      <c r="BL288" s="448"/>
      <c r="BM288" s="448"/>
      <c r="BN288" s="448"/>
      <c r="BO288" s="448"/>
      <c r="BP288" s="448"/>
      <c r="BQ288" s="448"/>
      <c r="BR288" s="448"/>
      <c r="BS288" s="448"/>
      <c r="BT288" s="448"/>
      <c r="BU288" s="448"/>
      <c r="BV288" s="448"/>
      <c r="BW288" s="448"/>
      <c r="BX288" s="448"/>
      <c r="BY288" s="448"/>
      <c r="BZ288" s="448"/>
      <c r="CA288" s="448"/>
      <c r="CB288" s="448"/>
      <c r="CC288" s="448"/>
      <c r="CD288" s="448"/>
      <c r="CE288" s="448"/>
      <c r="CF288" s="448"/>
      <c r="CG288" s="448"/>
      <c r="CH288" s="448"/>
      <c r="CI288" s="448"/>
      <c r="CJ288" s="448"/>
      <c r="CK288" s="448"/>
      <c r="CL288" s="448"/>
      <c r="CM288" s="448"/>
      <c r="CN288" s="448"/>
      <c r="CO288" s="448"/>
      <c r="CP288" s="448"/>
      <c r="CQ288" s="448"/>
      <c r="CR288" s="448"/>
      <c r="CS288" s="448"/>
      <c r="CT288" s="448"/>
      <c r="CU288" s="448"/>
      <c r="CV288" s="448"/>
      <c r="CW288" s="448"/>
      <c r="CX288" s="448"/>
      <c r="CY288" s="448"/>
      <c r="CZ288" s="448"/>
      <c r="DA288" s="448"/>
      <c r="DB288" s="448"/>
      <c r="DC288" s="448"/>
      <c r="DD288" s="448"/>
      <c r="DE288" s="448"/>
      <c r="DF288" s="448"/>
      <c r="DG288" s="448"/>
      <c r="DH288" s="448"/>
      <c r="DI288" s="448"/>
      <c r="DJ288" s="448"/>
      <c r="DK288" s="448"/>
      <c r="DL288" s="448"/>
      <c r="DM288" s="448"/>
      <c r="DN288" s="448"/>
      <c r="DO288" s="448"/>
      <c r="DP288" s="448"/>
      <c r="DQ288" s="448"/>
      <c r="DR288" s="448"/>
    </row>
    <row r="289" spans="1:122" x14ac:dyDescent="0.45">
      <c r="A289" s="448"/>
      <c r="B289" s="448"/>
      <c r="C289" s="448"/>
      <c r="D289" s="448"/>
      <c r="E289" s="448"/>
      <c r="F289" s="448"/>
      <c r="G289" s="448"/>
      <c r="H289" s="448"/>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8"/>
      <c r="AF289" s="448"/>
      <c r="AG289" s="448"/>
      <c r="AH289" s="448"/>
      <c r="AI289" s="448"/>
      <c r="AJ289" s="448"/>
      <c r="AK289" s="448"/>
      <c r="AL289" s="448"/>
      <c r="AM289" s="448"/>
      <c r="AN289" s="448"/>
      <c r="AO289" s="448"/>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8"/>
      <c r="BM289" s="448"/>
      <c r="BN289" s="448"/>
      <c r="BO289" s="448"/>
      <c r="BP289" s="448"/>
      <c r="BQ289" s="448"/>
      <c r="BR289" s="448"/>
      <c r="BS289" s="448"/>
      <c r="BT289" s="448"/>
      <c r="BU289" s="448"/>
      <c r="BV289" s="448"/>
      <c r="BW289" s="448"/>
      <c r="BX289" s="448"/>
      <c r="BY289" s="448"/>
      <c r="BZ289" s="448"/>
      <c r="CA289" s="448"/>
      <c r="CB289" s="448"/>
      <c r="CC289" s="448"/>
      <c r="CD289" s="448"/>
      <c r="CE289" s="448"/>
      <c r="CF289" s="448"/>
      <c r="CG289" s="448"/>
      <c r="CH289" s="448"/>
      <c r="CI289" s="448"/>
      <c r="CJ289" s="448"/>
      <c r="CK289" s="448"/>
      <c r="CL289" s="448"/>
      <c r="CM289" s="448"/>
      <c r="CN289" s="448"/>
      <c r="CO289" s="448"/>
      <c r="CP289" s="448"/>
      <c r="CQ289" s="448"/>
      <c r="CR289" s="448"/>
      <c r="CS289" s="448"/>
      <c r="CT289" s="448"/>
      <c r="CU289" s="448"/>
      <c r="CV289" s="448"/>
      <c r="CW289" s="448"/>
      <c r="CX289" s="448"/>
      <c r="CY289" s="448"/>
      <c r="CZ289" s="448"/>
      <c r="DA289" s="448"/>
      <c r="DB289" s="448"/>
      <c r="DC289" s="448"/>
      <c r="DD289" s="448"/>
      <c r="DE289" s="448"/>
      <c r="DF289" s="448"/>
      <c r="DG289" s="448"/>
      <c r="DH289" s="448"/>
      <c r="DI289" s="448"/>
      <c r="DJ289" s="448"/>
      <c r="DK289" s="448"/>
      <c r="DL289" s="448"/>
      <c r="DM289" s="448"/>
      <c r="DN289" s="448"/>
      <c r="DO289" s="448"/>
      <c r="DP289" s="448"/>
      <c r="DQ289" s="448"/>
      <c r="DR289" s="448"/>
    </row>
    <row r="290" spans="1:122" x14ac:dyDescent="0.45">
      <c r="A290" s="448"/>
      <c r="B290" s="448"/>
      <c r="C290" s="448"/>
      <c r="D290" s="448"/>
      <c r="E290" s="448"/>
      <c r="F290" s="448"/>
      <c r="G290" s="448"/>
      <c r="H290" s="448"/>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8"/>
      <c r="AF290" s="448"/>
      <c r="AG290" s="448"/>
      <c r="AH290" s="448"/>
      <c r="AI290" s="448"/>
      <c r="AJ290" s="448"/>
      <c r="AK290" s="448"/>
      <c r="AL290" s="448"/>
      <c r="AM290" s="448"/>
      <c r="AN290" s="448"/>
      <c r="AO290" s="448"/>
      <c r="AP290" s="448"/>
      <c r="AQ290" s="448"/>
      <c r="AR290" s="448"/>
      <c r="AS290" s="448"/>
      <c r="AT290" s="448"/>
      <c r="AU290" s="448"/>
      <c r="AV290" s="448"/>
      <c r="AW290" s="448"/>
      <c r="AX290" s="448"/>
      <c r="AY290" s="448"/>
      <c r="AZ290" s="448"/>
      <c r="BA290" s="448"/>
      <c r="BB290" s="448"/>
      <c r="BC290" s="448"/>
      <c r="BD290" s="448"/>
      <c r="BE290" s="448"/>
      <c r="BF290" s="448"/>
      <c r="BG290" s="448"/>
      <c r="BH290" s="448"/>
      <c r="BI290" s="448"/>
      <c r="BJ290" s="448"/>
      <c r="BK290" s="448"/>
      <c r="BL290" s="448"/>
      <c r="BM290" s="448"/>
      <c r="BN290" s="448"/>
      <c r="BO290" s="448"/>
      <c r="BP290" s="448"/>
      <c r="BQ290" s="448"/>
      <c r="BR290" s="448"/>
      <c r="BS290" s="448"/>
      <c r="BT290" s="448"/>
      <c r="BU290" s="448"/>
      <c r="BV290" s="448"/>
      <c r="BW290" s="448"/>
      <c r="BX290" s="448"/>
      <c r="BY290" s="448"/>
      <c r="BZ290" s="448"/>
      <c r="CA290" s="448"/>
      <c r="CB290" s="448"/>
      <c r="CC290" s="448"/>
      <c r="CD290" s="448"/>
      <c r="CE290" s="448"/>
      <c r="CF290" s="448"/>
      <c r="CG290" s="448"/>
      <c r="CH290" s="448"/>
      <c r="CI290" s="448"/>
      <c r="CJ290" s="448"/>
      <c r="CK290" s="448"/>
      <c r="CL290" s="448"/>
      <c r="CM290" s="448"/>
      <c r="CN290" s="448"/>
      <c r="CO290" s="448"/>
      <c r="CP290" s="448"/>
      <c r="CQ290" s="448"/>
      <c r="CR290" s="448"/>
      <c r="CS290" s="448"/>
      <c r="CT290" s="448"/>
      <c r="CU290" s="448"/>
      <c r="CV290" s="448"/>
      <c r="CW290" s="448"/>
      <c r="CX290" s="448"/>
      <c r="CY290" s="448"/>
      <c r="CZ290" s="448"/>
      <c r="DA290" s="448"/>
      <c r="DB290" s="448"/>
      <c r="DC290" s="448"/>
      <c r="DD290" s="448"/>
      <c r="DE290" s="448"/>
      <c r="DF290" s="448"/>
      <c r="DG290" s="448"/>
      <c r="DH290" s="448"/>
      <c r="DI290" s="448"/>
      <c r="DJ290" s="448"/>
      <c r="DK290" s="448"/>
      <c r="DL290" s="448"/>
      <c r="DM290" s="448"/>
      <c r="DN290" s="448"/>
      <c r="DO290" s="448"/>
      <c r="DP290" s="448"/>
      <c r="DQ290" s="448"/>
      <c r="DR290" s="448"/>
    </row>
    <row r="291" spans="1:122" x14ac:dyDescent="0.45">
      <c r="A291" s="448"/>
      <c r="B291" s="448"/>
      <c r="C291" s="448"/>
      <c r="D291" s="448"/>
      <c r="E291" s="448"/>
      <c r="F291" s="448"/>
      <c r="G291" s="448"/>
      <c r="H291" s="448"/>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8"/>
      <c r="AF291" s="448"/>
      <c r="AG291" s="448"/>
      <c r="AH291" s="448"/>
      <c r="AI291" s="448"/>
      <c r="AJ291" s="448"/>
      <c r="AK291" s="448"/>
      <c r="AL291" s="448"/>
      <c r="AM291" s="448"/>
      <c r="AN291" s="448"/>
      <c r="AO291" s="448"/>
      <c r="AP291" s="448"/>
      <c r="AQ291" s="448"/>
      <c r="AR291" s="448"/>
      <c r="AS291" s="448"/>
      <c r="AT291" s="448"/>
      <c r="AU291" s="448"/>
      <c r="AV291" s="448"/>
      <c r="AW291" s="448"/>
      <c r="AX291" s="448"/>
      <c r="AY291" s="448"/>
      <c r="AZ291" s="448"/>
      <c r="BA291" s="448"/>
      <c r="BB291" s="448"/>
      <c r="BC291" s="448"/>
      <c r="BD291" s="448"/>
      <c r="BE291" s="448"/>
      <c r="BF291" s="448"/>
      <c r="BG291" s="448"/>
      <c r="BH291" s="448"/>
      <c r="BI291" s="448"/>
      <c r="BJ291" s="448"/>
      <c r="BK291" s="448"/>
      <c r="BL291" s="448"/>
      <c r="BM291" s="448"/>
      <c r="BN291" s="448"/>
      <c r="BO291" s="448"/>
      <c r="BP291" s="448"/>
      <c r="BQ291" s="448"/>
      <c r="BR291" s="448"/>
      <c r="BS291" s="448"/>
      <c r="BT291" s="448"/>
      <c r="BU291" s="448"/>
      <c r="BV291" s="448"/>
      <c r="BW291" s="448"/>
      <c r="BX291" s="448"/>
      <c r="BY291" s="448"/>
      <c r="BZ291" s="448"/>
      <c r="CA291" s="448"/>
      <c r="CB291" s="448"/>
      <c r="CC291" s="448"/>
      <c r="CD291" s="448"/>
      <c r="CE291" s="448"/>
      <c r="CF291" s="448"/>
      <c r="CG291" s="448"/>
      <c r="CH291" s="448"/>
      <c r="CI291" s="448"/>
      <c r="CJ291" s="448"/>
      <c r="CK291" s="448"/>
      <c r="CL291" s="448"/>
      <c r="CM291" s="448"/>
      <c r="CN291" s="448"/>
      <c r="CO291" s="448"/>
      <c r="CP291" s="448"/>
      <c r="CQ291" s="448"/>
      <c r="CR291" s="448"/>
      <c r="CS291" s="448"/>
      <c r="CT291" s="448"/>
      <c r="CU291" s="448"/>
      <c r="CV291" s="448"/>
      <c r="CW291" s="448"/>
      <c r="CX291" s="448"/>
      <c r="CY291" s="448"/>
      <c r="CZ291" s="448"/>
      <c r="DA291" s="448"/>
      <c r="DB291" s="448"/>
      <c r="DC291" s="448"/>
      <c r="DD291" s="448"/>
      <c r="DE291" s="448"/>
      <c r="DF291" s="448"/>
      <c r="DG291" s="448"/>
      <c r="DH291" s="448"/>
      <c r="DI291" s="448"/>
      <c r="DJ291" s="448"/>
      <c r="DK291" s="448"/>
      <c r="DL291" s="448"/>
      <c r="DM291" s="448"/>
      <c r="DN291" s="448"/>
      <c r="DO291" s="448"/>
      <c r="DP291" s="448"/>
      <c r="DQ291" s="448"/>
      <c r="DR291" s="448"/>
    </row>
    <row r="292" spans="1:122" x14ac:dyDescent="0.45">
      <c r="A292" s="448"/>
      <c r="B292" s="448"/>
      <c r="C292" s="448"/>
      <c r="D292" s="448"/>
      <c r="E292" s="448"/>
      <c r="F292" s="448"/>
      <c r="G292" s="448"/>
      <c r="H292" s="448"/>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8"/>
      <c r="AF292" s="448"/>
      <c r="AG292" s="448"/>
      <c r="AH292" s="448"/>
      <c r="AI292" s="448"/>
      <c r="AJ292" s="448"/>
      <c r="AK292" s="448"/>
      <c r="AL292" s="448"/>
      <c r="AM292" s="448"/>
      <c r="AN292" s="448"/>
      <c r="AO292" s="448"/>
      <c r="AP292" s="448"/>
      <c r="AQ292" s="448"/>
      <c r="AR292" s="448"/>
      <c r="AS292" s="448"/>
      <c r="AT292" s="448"/>
      <c r="AU292" s="448"/>
      <c r="AV292" s="448"/>
      <c r="AW292" s="448"/>
      <c r="AX292" s="448"/>
      <c r="AY292" s="448"/>
      <c r="AZ292" s="448"/>
      <c r="BA292" s="448"/>
      <c r="BB292" s="448"/>
      <c r="BC292" s="448"/>
      <c r="BD292" s="448"/>
      <c r="BE292" s="448"/>
      <c r="BF292" s="448"/>
      <c r="BG292" s="448"/>
      <c r="BH292" s="448"/>
      <c r="BI292" s="448"/>
      <c r="BJ292" s="448"/>
      <c r="BK292" s="448"/>
      <c r="BL292" s="448"/>
      <c r="BM292" s="448"/>
      <c r="BN292" s="448"/>
      <c r="BO292" s="448"/>
      <c r="BP292" s="448"/>
      <c r="BQ292" s="448"/>
      <c r="BR292" s="448"/>
      <c r="BS292" s="448"/>
      <c r="BT292" s="448"/>
      <c r="BU292" s="448"/>
      <c r="BV292" s="448"/>
      <c r="BW292" s="448"/>
      <c r="BX292" s="448"/>
      <c r="BY292" s="448"/>
      <c r="BZ292" s="448"/>
      <c r="CA292" s="448"/>
      <c r="CB292" s="448"/>
      <c r="CC292" s="448"/>
      <c r="CD292" s="448"/>
      <c r="CE292" s="448"/>
      <c r="CF292" s="448"/>
      <c r="CG292" s="448"/>
      <c r="CH292" s="448"/>
      <c r="CI292" s="448"/>
      <c r="CJ292" s="448"/>
      <c r="CK292" s="448"/>
      <c r="CL292" s="448"/>
      <c r="CM292" s="448"/>
      <c r="CN292" s="448"/>
      <c r="CO292" s="448"/>
      <c r="CP292" s="448"/>
      <c r="CQ292" s="448"/>
      <c r="CR292" s="448"/>
      <c r="CS292" s="448"/>
      <c r="CT292" s="448"/>
      <c r="CU292" s="448"/>
      <c r="CV292" s="448"/>
      <c r="CW292" s="448"/>
      <c r="CX292" s="448"/>
      <c r="CY292" s="448"/>
      <c r="CZ292" s="448"/>
      <c r="DA292" s="448"/>
      <c r="DB292" s="448"/>
      <c r="DC292" s="448"/>
      <c r="DD292" s="448"/>
      <c r="DE292" s="448"/>
      <c r="DF292" s="448"/>
      <c r="DG292" s="448"/>
      <c r="DH292" s="448"/>
      <c r="DI292" s="448"/>
      <c r="DJ292" s="448"/>
      <c r="DK292" s="448"/>
      <c r="DL292" s="448"/>
      <c r="DM292" s="448"/>
      <c r="DN292" s="448"/>
      <c r="DO292" s="448"/>
      <c r="DP292" s="448"/>
      <c r="DQ292" s="448"/>
      <c r="DR292" s="448"/>
    </row>
    <row r="293" spans="1:122" x14ac:dyDescent="0.45">
      <c r="A293" s="448"/>
      <c r="B293" s="448"/>
      <c r="C293" s="448"/>
      <c r="D293" s="448"/>
      <c r="E293" s="448"/>
      <c r="F293" s="448"/>
      <c r="G293" s="448"/>
      <c r="H293" s="448"/>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8"/>
      <c r="AF293" s="448"/>
      <c r="AG293" s="448"/>
      <c r="AH293" s="448"/>
      <c r="AI293" s="448"/>
      <c r="AJ293" s="448"/>
      <c r="AK293" s="448"/>
      <c r="AL293" s="448"/>
      <c r="AM293" s="448"/>
      <c r="AN293" s="448"/>
      <c r="AO293" s="448"/>
      <c r="AP293" s="448"/>
      <c r="AQ293" s="448"/>
      <c r="AR293" s="448"/>
      <c r="AS293" s="448"/>
      <c r="AT293" s="448"/>
      <c r="AU293" s="448"/>
      <c r="AV293" s="448"/>
      <c r="AW293" s="448"/>
      <c r="AX293" s="448"/>
      <c r="AY293" s="448"/>
      <c r="AZ293" s="448"/>
      <c r="BA293" s="448"/>
      <c r="BB293" s="448"/>
      <c r="BC293" s="448"/>
      <c r="BD293" s="448"/>
      <c r="BE293" s="448"/>
      <c r="BF293" s="448"/>
      <c r="BG293" s="448"/>
      <c r="BH293" s="448"/>
      <c r="BI293" s="448"/>
      <c r="BJ293" s="448"/>
      <c r="BK293" s="448"/>
      <c r="BL293" s="448"/>
      <c r="BM293" s="448"/>
      <c r="BN293" s="448"/>
      <c r="BO293" s="448"/>
      <c r="BP293" s="448"/>
      <c r="BQ293" s="448"/>
      <c r="BR293" s="448"/>
      <c r="BS293" s="448"/>
      <c r="BT293" s="448"/>
      <c r="BU293" s="448"/>
      <c r="BV293" s="448"/>
      <c r="BW293" s="448"/>
      <c r="BX293" s="448"/>
      <c r="BY293" s="448"/>
      <c r="BZ293" s="448"/>
      <c r="CA293" s="448"/>
      <c r="CB293" s="448"/>
      <c r="CC293" s="448"/>
      <c r="CD293" s="448"/>
      <c r="CE293" s="448"/>
      <c r="CF293" s="448"/>
      <c r="CG293" s="448"/>
      <c r="CH293" s="448"/>
      <c r="CI293" s="448"/>
      <c r="CJ293" s="448"/>
      <c r="CK293" s="448"/>
      <c r="CL293" s="448"/>
      <c r="CM293" s="448"/>
      <c r="CN293" s="448"/>
      <c r="CO293" s="448"/>
      <c r="CP293" s="448"/>
      <c r="CQ293" s="448"/>
      <c r="CR293" s="448"/>
      <c r="CS293" s="448"/>
      <c r="CT293" s="448"/>
      <c r="CU293" s="448"/>
      <c r="CV293" s="448"/>
      <c r="CW293" s="448"/>
      <c r="CX293" s="448"/>
      <c r="CY293" s="448"/>
      <c r="CZ293" s="448"/>
      <c r="DA293" s="448"/>
      <c r="DB293" s="448"/>
      <c r="DC293" s="448"/>
      <c r="DD293" s="448"/>
      <c r="DE293" s="448"/>
      <c r="DF293" s="448"/>
      <c r="DG293" s="448"/>
      <c r="DH293" s="448"/>
      <c r="DI293" s="448"/>
      <c r="DJ293" s="448"/>
      <c r="DK293" s="448"/>
      <c r="DL293" s="448"/>
      <c r="DM293" s="448"/>
      <c r="DN293" s="448"/>
      <c r="DO293" s="448"/>
      <c r="DP293" s="448"/>
      <c r="DQ293" s="448"/>
      <c r="DR293" s="448"/>
    </row>
    <row r="294" spans="1:122" x14ac:dyDescent="0.45">
      <c r="A294" s="448"/>
      <c r="B294" s="448"/>
      <c r="C294" s="448"/>
      <c r="D294" s="448"/>
      <c r="E294" s="448"/>
      <c r="F294" s="448"/>
      <c r="G294" s="448"/>
      <c r="H294" s="448"/>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8"/>
      <c r="AF294" s="448"/>
      <c r="AG294" s="448"/>
      <c r="AH294" s="448"/>
      <c r="AI294" s="448"/>
      <c r="AJ294" s="448"/>
      <c r="AK294" s="448"/>
      <c r="AL294" s="448"/>
      <c r="AM294" s="448"/>
      <c r="AN294" s="448"/>
      <c r="AO294" s="448"/>
      <c r="AP294" s="448"/>
      <c r="AQ294" s="448"/>
      <c r="AR294" s="448"/>
      <c r="AS294" s="448"/>
      <c r="AT294" s="448"/>
      <c r="AU294" s="448"/>
      <c r="AV294" s="448"/>
      <c r="AW294" s="448"/>
      <c r="AX294" s="448"/>
      <c r="AY294" s="448"/>
      <c r="AZ294" s="448"/>
      <c r="BA294" s="448"/>
      <c r="BB294" s="448"/>
      <c r="BC294" s="448"/>
      <c r="BD294" s="448"/>
      <c r="BE294" s="448"/>
      <c r="BF294" s="448"/>
      <c r="BG294" s="448"/>
      <c r="BH294" s="448"/>
      <c r="BI294" s="448"/>
      <c r="BJ294" s="448"/>
      <c r="BK294" s="448"/>
      <c r="BL294" s="448"/>
      <c r="BM294" s="448"/>
      <c r="BN294" s="448"/>
      <c r="BO294" s="448"/>
      <c r="BP294" s="448"/>
      <c r="BQ294" s="448"/>
      <c r="BR294" s="448"/>
      <c r="BS294" s="448"/>
      <c r="BT294" s="448"/>
      <c r="BU294" s="448"/>
      <c r="BV294" s="448"/>
      <c r="BW294" s="448"/>
      <c r="BX294" s="448"/>
      <c r="BY294" s="448"/>
      <c r="BZ294" s="448"/>
      <c r="CA294" s="448"/>
      <c r="CB294" s="448"/>
      <c r="CC294" s="448"/>
      <c r="CD294" s="448"/>
      <c r="CE294" s="448"/>
      <c r="CF294" s="448"/>
      <c r="CG294" s="448"/>
      <c r="CH294" s="448"/>
      <c r="CI294" s="448"/>
      <c r="CJ294" s="448"/>
      <c r="CK294" s="448"/>
      <c r="CL294" s="448"/>
      <c r="CM294" s="448"/>
      <c r="CN294" s="448"/>
      <c r="CO294" s="448"/>
      <c r="CP294" s="448"/>
      <c r="CQ294" s="448"/>
      <c r="CR294" s="448"/>
      <c r="CS294" s="448"/>
      <c r="CT294" s="448"/>
      <c r="CU294" s="448"/>
      <c r="CV294" s="448"/>
      <c r="CW294" s="448"/>
      <c r="CX294" s="448"/>
      <c r="CY294" s="448"/>
      <c r="CZ294" s="448"/>
      <c r="DA294" s="448"/>
      <c r="DB294" s="448"/>
      <c r="DC294" s="448"/>
      <c r="DD294" s="448"/>
      <c r="DE294" s="448"/>
      <c r="DF294" s="448"/>
      <c r="DG294" s="448"/>
      <c r="DH294" s="448"/>
      <c r="DI294" s="448"/>
      <c r="DJ294" s="448"/>
      <c r="DK294" s="448"/>
      <c r="DL294" s="448"/>
      <c r="DM294" s="448"/>
      <c r="DN294" s="448"/>
      <c r="DO294" s="448"/>
      <c r="DP294" s="448"/>
      <c r="DQ294" s="448"/>
      <c r="DR294" s="448"/>
    </row>
    <row r="295" spans="1:122" x14ac:dyDescent="0.45">
      <c r="A295" s="448"/>
      <c r="B295" s="448"/>
      <c r="C295" s="448"/>
      <c r="D295" s="448"/>
      <c r="E295" s="448"/>
      <c r="F295" s="448"/>
      <c r="G295" s="448"/>
      <c r="H295" s="448"/>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8"/>
      <c r="AF295" s="448"/>
      <c r="AG295" s="448"/>
      <c r="AH295" s="448"/>
      <c r="AI295" s="448"/>
      <c r="AJ295" s="448"/>
      <c r="AK295" s="448"/>
      <c r="AL295" s="448"/>
      <c r="AM295" s="448"/>
      <c r="AN295" s="448"/>
      <c r="AO295" s="448"/>
      <c r="AP295" s="448"/>
      <c r="AQ295" s="448"/>
      <c r="AR295" s="448"/>
      <c r="AS295" s="448"/>
      <c r="AT295" s="448"/>
      <c r="AU295" s="448"/>
      <c r="AV295" s="448"/>
      <c r="AW295" s="448"/>
      <c r="AX295" s="448"/>
      <c r="AY295" s="448"/>
      <c r="AZ295" s="448"/>
      <c r="BA295" s="448"/>
      <c r="BB295" s="448"/>
      <c r="BC295" s="448"/>
      <c r="BD295" s="448"/>
      <c r="BE295" s="448"/>
      <c r="BF295" s="448"/>
      <c r="BG295" s="448"/>
      <c r="BH295" s="448"/>
      <c r="BI295" s="448"/>
      <c r="BJ295" s="448"/>
      <c r="BK295" s="448"/>
      <c r="BL295" s="448"/>
      <c r="BM295" s="448"/>
      <c r="BN295" s="448"/>
      <c r="BO295" s="448"/>
      <c r="BP295" s="448"/>
      <c r="BQ295" s="448"/>
      <c r="BR295" s="448"/>
      <c r="BS295" s="448"/>
      <c r="BT295" s="448"/>
      <c r="BU295" s="448"/>
      <c r="BV295" s="448"/>
      <c r="BW295" s="448"/>
      <c r="BX295" s="448"/>
      <c r="BY295" s="448"/>
      <c r="BZ295" s="448"/>
      <c r="CA295" s="448"/>
      <c r="CB295" s="448"/>
      <c r="CC295" s="448"/>
      <c r="CD295" s="448"/>
      <c r="CE295" s="448"/>
      <c r="CF295" s="448"/>
      <c r="CG295" s="448"/>
      <c r="CH295" s="448"/>
      <c r="CI295" s="448"/>
      <c r="CJ295" s="448"/>
      <c r="CK295" s="448"/>
      <c r="CL295" s="448"/>
      <c r="CM295" s="448"/>
      <c r="CN295" s="448"/>
      <c r="CO295" s="448"/>
      <c r="CP295" s="448"/>
      <c r="CQ295" s="448"/>
      <c r="CR295" s="448"/>
      <c r="CS295" s="448"/>
      <c r="CT295" s="448"/>
      <c r="CU295" s="448"/>
      <c r="CV295" s="448"/>
      <c r="CW295" s="448"/>
      <c r="CX295" s="448"/>
      <c r="CY295" s="448"/>
      <c r="CZ295" s="448"/>
      <c r="DA295" s="448"/>
      <c r="DB295" s="448"/>
      <c r="DC295" s="448"/>
      <c r="DD295" s="448"/>
      <c r="DE295" s="448"/>
      <c r="DF295" s="448"/>
      <c r="DG295" s="448"/>
      <c r="DH295" s="448"/>
      <c r="DI295" s="448"/>
      <c r="DJ295" s="448"/>
      <c r="DK295" s="448"/>
      <c r="DL295" s="448"/>
      <c r="DM295" s="448"/>
      <c r="DN295" s="448"/>
      <c r="DO295" s="448"/>
      <c r="DP295" s="448"/>
      <c r="DQ295" s="448"/>
      <c r="DR295" s="448"/>
    </row>
    <row r="296" spans="1:122" x14ac:dyDescent="0.45">
      <c r="A296" s="448"/>
      <c r="B296" s="448"/>
      <c r="C296" s="448"/>
      <c r="D296" s="448"/>
      <c r="E296" s="448"/>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c r="AK296" s="448"/>
      <c r="AL296" s="448"/>
      <c r="AM296" s="448"/>
      <c r="AN296" s="448"/>
      <c r="AO296" s="448"/>
      <c r="AP296" s="448"/>
      <c r="AQ296" s="448"/>
      <c r="AR296" s="448"/>
      <c r="AS296" s="448"/>
      <c r="AT296" s="448"/>
      <c r="AU296" s="448"/>
      <c r="AV296" s="448"/>
      <c r="AW296" s="448"/>
      <c r="AX296" s="448"/>
      <c r="AY296" s="448"/>
      <c r="AZ296" s="448"/>
      <c r="BA296" s="448"/>
      <c r="BB296" s="448"/>
      <c r="BC296" s="448"/>
      <c r="BD296" s="448"/>
      <c r="BE296" s="448"/>
      <c r="BF296" s="448"/>
      <c r="BG296" s="448"/>
      <c r="BH296" s="448"/>
      <c r="BI296" s="448"/>
      <c r="BJ296" s="448"/>
      <c r="BK296" s="448"/>
      <c r="BL296" s="448"/>
      <c r="BM296" s="448"/>
      <c r="BN296" s="448"/>
      <c r="BO296" s="448"/>
      <c r="BP296" s="448"/>
      <c r="BQ296" s="448"/>
      <c r="BR296" s="448"/>
      <c r="BS296" s="448"/>
      <c r="BT296" s="448"/>
      <c r="BU296" s="448"/>
      <c r="BV296" s="448"/>
      <c r="BW296" s="448"/>
      <c r="BX296" s="448"/>
      <c r="BY296" s="448"/>
      <c r="BZ296" s="448"/>
      <c r="CA296" s="448"/>
      <c r="CB296" s="448"/>
      <c r="CC296" s="448"/>
      <c r="CD296" s="448"/>
      <c r="CE296" s="448"/>
      <c r="CF296" s="448"/>
      <c r="CG296" s="448"/>
      <c r="CH296" s="448"/>
      <c r="CI296" s="448"/>
      <c r="CJ296" s="448"/>
      <c r="CK296" s="448"/>
      <c r="CL296" s="448"/>
      <c r="CM296" s="448"/>
      <c r="CN296" s="448"/>
      <c r="CO296" s="448"/>
      <c r="CP296" s="448"/>
      <c r="CQ296" s="448"/>
      <c r="CR296" s="448"/>
      <c r="CS296" s="448"/>
      <c r="CT296" s="448"/>
      <c r="CU296" s="448"/>
      <c r="CV296" s="448"/>
      <c r="CW296" s="448"/>
      <c r="CX296" s="448"/>
      <c r="CY296" s="448"/>
      <c r="CZ296" s="448"/>
      <c r="DA296" s="448"/>
      <c r="DB296" s="448"/>
      <c r="DC296" s="448"/>
      <c r="DD296" s="448"/>
      <c r="DE296" s="448"/>
      <c r="DF296" s="448"/>
      <c r="DG296" s="448"/>
      <c r="DH296" s="448"/>
      <c r="DI296" s="448"/>
      <c r="DJ296" s="448"/>
      <c r="DK296" s="448"/>
      <c r="DL296" s="448"/>
      <c r="DM296" s="448"/>
      <c r="DN296" s="448"/>
      <c r="DO296" s="448"/>
      <c r="DP296" s="448"/>
      <c r="DQ296" s="448"/>
      <c r="DR296" s="448"/>
    </row>
    <row r="297" spans="1:122" x14ac:dyDescent="0.45">
      <c r="A297" s="448"/>
      <c r="B297" s="448"/>
      <c r="C297" s="448"/>
      <c r="D297" s="448"/>
      <c r="E297" s="448"/>
      <c r="F297" s="448"/>
      <c r="G297" s="448"/>
      <c r="H297" s="448"/>
      <c r="I297" s="448"/>
      <c r="J297" s="448"/>
      <c r="K297" s="448"/>
      <c r="L297" s="448"/>
      <c r="M297" s="448"/>
      <c r="N297" s="448"/>
      <c r="O297" s="448"/>
      <c r="P297" s="448"/>
      <c r="Q297" s="448"/>
      <c r="R297" s="448"/>
      <c r="S297" s="448"/>
      <c r="T297" s="448"/>
      <c r="U297" s="448"/>
      <c r="V297" s="448"/>
      <c r="W297" s="448"/>
      <c r="X297" s="448"/>
      <c r="Y297" s="448"/>
      <c r="Z297" s="448"/>
      <c r="AA297" s="448"/>
      <c r="AB297" s="448"/>
      <c r="AC297" s="448"/>
      <c r="AD297" s="448"/>
      <c r="AE297" s="448"/>
      <c r="AF297" s="448"/>
      <c r="AG297" s="448"/>
      <c r="AH297" s="448"/>
      <c r="AI297" s="448"/>
      <c r="AJ297" s="448"/>
      <c r="AK297" s="448"/>
      <c r="AL297" s="448"/>
      <c r="AM297" s="448"/>
      <c r="AN297" s="448"/>
      <c r="AO297" s="448"/>
      <c r="AP297" s="448"/>
      <c r="AQ297" s="448"/>
      <c r="AR297" s="448"/>
      <c r="AS297" s="448"/>
      <c r="AT297" s="448"/>
      <c r="AU297" s="448"/>
      <c r="AV297" s="448"/>
      <c r="AW297" s="448"/>
      <c r="AX297" s="448"/>
      <c r="AY297" s="448"/>
      <c r="AZ297" s="448"/>
      <c r="BA297" s="448"/>
      <c r="BB297" s="448"/>
      <c r="BC297" s="448"/>
      <c r="BD297" s="448"/>
      <c r="BE297" s="448"/>
      <c r="BF297" s="448"/>
      <c r="BG297" s="448"/>
      <c r="BH297" s="448"/>
      <c r="BI297" s="448"/>
      <c r="BJ297" s="448"/>
      <c r="BK297" s="448"/>
      <c r="BL297" s="448"/>
      <c r="BM297" s="448"/>
      <c r="BN297" s="448"/>
      <c r="BO297" s="448"/>
      <c r="BP297" s="448"/>
      <c r="BQ297" s="448"/>
      <c r="BR297" s="448"/>
      <c r="BS297" s="448"/>
      <c r="BT297" s="448"/>
      <c r="BU297" s="448"/>
      <c r="BV297" s="448"/>
      <c r="BW297" s="448"/>
      <c r="BX297" s="448"/>
      <c r="BY297" s="448"/>
      <c r="BZ297" s="448"/>
      <c r="CA297" s="448"/>
      <c r="CB297" s="448"/>
      <c r="CC297" s="448"/>
      <c r="CD297" s="448"/>
      <c r="CE297" s="448"/>
      <c r="CF297" s="448"/>
      <c r="CG297" s="448"/>
      <c r="CH297" s="448"/>
      <c r="CI297" s="448"/>
      <c r="CJ297" s="448"/>
      <c r="CK297" s="448"/>
      <c r="CL297" s="448"/>
      <c r="CM297" s="448"/>
      <c r="CN297" s="448"/>
      <c r="CO297" s="448"/>
      <c r="CP297" s="448"/>
      <c r="CQ297" s="448"/>
      <c r="CR297" s="448"/>
      <c r="CS297" s="448"/>
      <c r="CT297" s="448"/>
      <c r="CU297" s="448"/>
      <c r="CV297" s="448"/>
      <c r="CW297" s="448"/>
      <c r="CX297" s="448"/>
      <c r="CY297" s="448"/>
      <c r="CZ297" s="448"/>
      <c r="DA297" s="448"/>
      <c r="DB297" s="448"/>
      <c r="DC297" s="448"/>
      <c r="DD297" s="448"/>
      <c r="DE297" s="448"/>
      <c r="DF297" s="448"/>
      <c r="DG297" s="448"/>
      <c r="DH297" s="448"/>
      <c r="DI297" s="448"/>
      <c r="DJ297" s="448"/>
      <c r="DK297" s="448"/>
      <c r="DL297" s="448"/>
      <c r="DM297" s="448"/>
      <c r="DN297" s="448"/>
      <c r="DO297" s="448"/>
      <c r="DP297" s="448"/>
      <c r="DQ297" s="448"/>
      <c r="DR297" s="448"/>
    </row>
    <row r="298" spans="1:122" x14ac:dyDescent="0.45">
      <c r="A298" s="448"/>
      <c r="B298" s="448"/>
      <c r="C298" s="448"/>
      <c r="D298" s="448"/>
      <c r="E298" s="448"/>
      <c r="F298" s="448"/>
      <c r="G298" s="448"/>
      <c r="H298" s="448"/>
      <c r="I298" s="448"/>
      <c r="J298" s="448"/>
      <c r="K298" s="448"/>
      <c r="L298" s="448"/>
      <c r="M298" s="448"/>
      <c r="N298" s="448"/>
      <c r="O298" s="448"/>
      <c r="P298" s="448"/>
      <c r="Q298" s="448"/>
      <c r="R298" s="448"/>
      <c r="S298" s="448"/>
      <c r="T298" s="448"/>
      <c r="U298" s="448"/>
      <c r="V298" s="448"/>
      <c r="W298" s="448"/>
      <c r="X298" s="448"/>
      <c r="Y298" s="448"/>
      <c r="Z298" s="448"/>
      <c r="AA298" s="448"/>
      <c r="AB298" s="448"/>
      <c r="AC298" s="448"/>
      <c r="AD298" s="448"/>
      <c r="AE298" s="448"/>
      <c r="AF298" s="448"/>
      <c r="AG298" s="448"/>
      <c r="AH298" s="448"/>
      <c r="AI298" s="448"/>
      <c r="AJ298" s="448"/>
      <c r="AK298" s="448"/>
      <c r="AL298" s="448"/>
      <c r="AM298" s="448"/>
      <c r="AN298" s="448"/>
      <c r="AO298" s="448"/>
      <c r="AP298" s="448"/>
      <c r="AQ298" s="448"/>
      <c r="AR298" s="448"/>
      <c r="AS298" s="448"/>
      <c r="AT298" s="448"/>
      <c r="AU298" s="448"/>
      <c r="AV298" s="448"/>
      <c r="AW298" s="448"/>
      <c r="AX298" s="448"/>
      <c r="AY298" s="448"/>
      <c r="AZ298" s="448"/>
      <c r="BA298" s="448"/>
      <c r="BB298" s="448"/>
      <c r="BC298" s="448"/>
      <c r="BD298" s="448"/>
      <c r="BE298" s="448"/>
      <c r="BF298" s="448"/>
      <c r="BG298" s="448"/>
      <c r="BH298" s="448"/>
      <c r="BI298" s="448"/>
      <c r="BJ298" s="448"/>
      <c r="BK298" s="448"/>
      <c r="BL298" s="448"/>
      <c r="BM298" s="448"/>
      <c r="BN298" s="448"/>
      <c r="BO298" s="448"/>
      <c r="BP298" s="448"/>
      <c r="BQ298" s="448"/>
      <c r="BR298" s="448"/>
      <c r="BS298" s="448"/>
      <c r="BT298" s="448"/>
      <c r="BU298" s="448"/>
      <c r="BV298" s="448"/>
      <c r="BW298" s="448"/>
      <c r="BX298" s="448"/>
      <c r="BY298" s="448"/>
      <c r="BZ298" s="448"/>
      <c r="CA298" s="448"/>
      <c r="CB298" s="448"/>
      <c r="CC298" s="448"/>
      <c r="CD298" s="448"/>
      <c r="CE298" s="448"/>
      <c r="CF298" s="448"/>
      <c r="CG298" s="448"/>
      <c r="CH298" s="448"/>
      <c r="CI298" s="448"/>
      <c r="CJ298" s="448"/>
      <c r="CK298" s="448"/>
      <c r="CL298" s="448"/>
      <c r="CM298" s="448"/>
      <c r="CN298" s="448"/>
      <c r="CO298" s="448"/>
      <c r="CP298" s="448"/>
      <c r="CQ298" s="448"/>
      <c r="CR298" s="448"/>
      <c r="CS298" s="448"/>
      <c r="CT298" s="448"/>
      <c r="CU298" s="448"/>
      <c r="CV298" s="448"/>
      <c r="CW298" s="448"/>
      <c r="CX298" s="448"/>
      <c r="CY298" s="448"/>
      <c r="CZ298" s="448"/>
      <c r="DA298" s="448"/>
      <c r="DB298" s="448"/>
      <c r="DC298" s="448"/>
      <c r="DD298" s="448"/>
      <c r="DE298" s="448"/>
      <c r="DF298" s="448"/>
      <c r="DG298" s="448"/>
      <c r="DH298" s="448"/>
      <c r="DI298" s="448"/>
      <c r="DJ298" s="448"/>
      <c r="DK298" s="448"/>
      <c r="DL298" s="448"/>
      <c r="DM298" s="448"/>
      <c r="DN298" s="448"/>
      <c r="DO298" s="448"/>
      <c r="DP298" s="448"/>
      <c r="DQ298" s="448"/>
      <c r="DR298" s="448"/>
    </row>
    <row r="299" spans="1:122" x14ac:dyDescent="0.45">
      <c r="A299" s="448"/>
      <c r="B299" s="448"/>
      <c r="C299" s="448"/>
      <c r="D299" s="448"/>
      <c r="E299" s="448"/>
      <c r="F299" s="448"/>
      <c r="G299" s="448"/>
      <c r="H299" s="448"/>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8"/>
      <c r="AF299" s="448"/>
      <c r="AG299" s="448"/>
      <c r="AH299" s="448"/>
      <c r="AI299" s="448"/>
      <c r="AJ299" s="448"/>
      <c r="AK299" s="448"/>
      <c r="AL299" s="448"/>
      <c r="AM299" s="448"/>
      <c r="AN299" s="448"/>
      <c r="AO299" s="448"/>
      <c r="AP299" s="448"/>
      <c r="AQ299" s="448"/>
      <c r="AR299" s="448"/>
      <c r="AS299" s="448"/>
      <c r="AT299" s="448"/>
      <c r="AU299" s="448"/>
      <c r="AV299" s="448"/>
      <c r="AW299" s="448"/>
      <c r="AX299" s="448"/>
      <c r="AY299" s="448"/>
      <c r="AZ299" s="448"/>
      <c r="BA299" s="448"/>
      <c r="BB299" s="448"/>
      <c r="BC299" s="448"/>
      <c r="BD299" s="448"/>
      <c r="BE299" s="448"/>
      <c r="BF299" s="448"/>
      <c r="BG299" s="448"/>
      <c r="BH299" s="448"/>
      <c r="BI299" s="448"/>
      <c r="BJ299" s="448"/>
      <c r="BK299" s="448"/>
      <c r="BL299" s="448"/>
      <c r="BM299" s="448"/>
      <c r="BN299" s="448"/>
      <c r="BO299" s="448"/>
      <c r="BP299" s="448"/>
      <c r="BQ299" s="448"/>
      <c r="BR299" s="448"/>
      <c r="BS299" s="448"/>
      <c r="BT299" s="448"/>
      <c r="BU299" s="448"/>
      <c r="BV299" s="448"/>
      <c r="BW299" s="448"/>
      <c r="BX299" s="448"/>
      <c r="BY299" s="448"/>
      <c r="BZ299" s="448"/>
      <c r="CA299" s="448"/>
      <c r="CB299" s="448"/>
      <c r="CC299" s="448"/>
      <c r="CD299" s="448"/>
      <c r="CE299" s="448"/>
      <c r="CF299" s="448"/>
      <c r="CG299" s="448"/>
      <c r="CH299" s="448"/>
      <c r="CI299" s="448"/>
      <c r="CJ299" s="448"/>
      <c r="CK299" s="448"/>
      <c r="CL299" s="448"/>
      <c r="CM299" s="448"/>
      <c r="CN299" s="448"/>
      <c r="CO299" s="448"/>
      <c r="CP299" s="448"/>
      <c r="CQ299" s="448"/>
      <c r="CR299" s="448"/>
      <c r="CS299" s="448"/>
      <c r="CT299" s="448"/>
      <c r="CU299" s="448"/>
      <c r="CV299" s="448"/>
      <c r="CW299" s="448"/>
      <c r="CX299" s="448"/>
      <c r="CY299" s="448"/>
      <c r="CZ299" s="448"/>
      <c r="DA299" s="448"/>
      <c r="DB299" s="448"/>
      <c r="DC299" s="448"/>
      <c r="DD299" s="448"/>
      <c r="DE299" s="448"/>
      <c r="DF299" s="448"/>
      <c r="DG299" s="448"/>
      <c r="DH299" s="448"/>
      <c r="DI299" s="448"/>
      <c r="DJ299" s="448"/>
      <c r="DK299" s="448"/>
      <c r="DL299" s="448"/>
      <c r="DM299" s="448"/>
      <c r="DN299" s="448"/>
      <c r="DO299" s="448"/>
      <c r="DP299" s="448"/>
      <c r="DQ299" s="448"/>
      <c r="DR299" s="448"/>
    </row>
    <row r="300" spans="1:122" x14ac:dyDescent="0.45">
      <c r="A300" s="448"/>
      <c r="B300" s="448"/>
      <c r="C300" s="448"/>
      <c r="D300" s="448"/>
      <c r="E300" s="448"/>
      <c r="F300" s="448"/>
      <c r="G300" s="448"/>
      <c r="H300" s="448"/>
      <c r="I300" s="448"/>
      <c r="J300" s="448"/>
      <c r="K300" s="448"/>
      <c r="L300" s="448"/>
      <c r="M300" s="448"/>
      <c r="N300" s="448"/>
      <c r="O300" s="448"/>
      <c r="P300" s="448"/>
      <c r="Q300" s="448"/>
      <c r="R300" s="448"/>
      <c r="S300" s="448"/>
      <c r="T300" s="448"/>
      <c r="U300" s="448"/>
      <c r="V300" s="448"/>
      <c r="W300" s="448"/>
      <c r="X300" s="448"/>
      <c r="Y300" s="448"/>
      <c r="Z300" s="448"/>
      <c r="AA300" s="448"/>
      <c r="AB300" s="448"/>
      <c r="AC300" s="448"/>
      <c r="AD300" s="448"/>
      <c r="AE300" s="448"/>
      <c r="AF300" s="448"/>
      <c r="AG300" s="448"/>
      <c r="AH300" s="448"/>
      <c r="AI300" s="448"/>
      <c r="AJ300" s="448"/>
      <c r="AK300" s="448"/>
      <c r="AL300" s="448"/>
      <c r="AM300" s="448"/>
      <c r="AN300" s="448"/>
      <c r="AO300" s="448"/>
      <c r="AP300" s="448"/>
      <c r="AQ300" s="448"/>
      <c r="AR300" s="448"/>
      <c r="AS300" s="448"/>
      <c r="AT300" s="448"/>
      <c r="AU300" s="448"/>
      <c r="AV300" s="448"/>
      <c r="AW300" s="448"/>
      <c r="AX300" s="448"/>
      <c r="AY300" s="448"/>
      <c r="AZ300" s="448"/>
      <c r="BA300" s="448"/>
      <c r="BB300" s="448"/>
      <c r="BC300" s="448"/>
      <c r="BD300" s="448"/>
      <c r="BE300" s="448"/>
      <c r="BF300" s="448"/>
      <c r="BG300" s="448"/>
      <c r="BH300" s="448"/>
      <c r="BI300" s="448"/>
      <c r="BJ300" s="448"/>
      <c r="BK300" s="448"/>
      <c r="BL300" s="448"/>
      <c r="BM300" s="448"/>
      <c r="BN300" s="448"/>
      <c r="BO300" s="448"/>
      <c r="BP300" s="448"/>
      <c r="BQ300" s="448"/>
      <c r="BR300" s="448"/>
      <c r="BS300" s="448"/>
      <c r="BT300" s="448"/>
      <c r="BU300" s="448"/>
      <c r="BV300" s="448"/>
      <c r="BW300" s="448"/>
      <c r="BX300" s="448"/>
      <c r="BY300" s="448"/>
      <c r="BZ300" s="448"/>
      <c r="CA300" s="448"/>
      <c r="CB300" s="448"/>
      <c r="CC300" s="448"/>
      <c r="CD300" s="448"/>
      <c r="CE300" s="448"/>
      <c r="CF300" s="448"/>
      <c r="CG300" s="448"/>
      <c r="CH300" s="448"/>
      <c r="CI300" s="448"/>
      <c r="CJ300" s="448"/>
      <c r="CK300" s="448"/>
      <c r="CL300" s="448"/>
      <c r="CM300" s="448"/>
      <c r="CN300" s="448"/>
      <c r="CO300" s="448"/>
      <c r="CP300" s="448"/>
      <c r="CQ300" s="448"/>
      <c r="CR300" s="448"/>
      <c r="CS300" s="448"/>
      <c r="CT300" s="448"/>
      <c r="CU300" s="448"/>
      <c r="CV300" s="448"/>
      <c r="CW300" s="448"/>
      <c r="CX300" s="448"/>
      <c r="CY300" s="448"/>
      <c r="CZ300" s="448"/>
      <c r="DA300" s="448"/>
      <c r="DB300" s="448"/>
      <c r="DC300" s="448"/>
      <c r="DD300" s="448"/>
      <c r="DE300" s="448"/>
      <c r="DF300" s="448"/>
      <c r="DG300" s="448"/>
      <c r="DH300" s="448"/>
      <c r="DI300" s="448"/>
      <c r="DJ300" s="448"/>
      <c r="DK300" s="448"/>
      <c r="DL300" s="448"/>
      <c r="DM300" s="448"/>
      <c r="DN300" s="448"/>
      <c r="DO300" s="448"/>
      <c r="DP300" s="448"/>
      <c r="DQ300" s="448"/>
      <c r="DR300" s="448"/>
    </row>
    <row r="301" spans="1:122" x14ac:dyDescent="0.45">
      <c r="A301" s="448"/>
      <c r="B301" s="448"/>
      <c r="C301" s="448"/>
      <c r="D301" s="448"/>
      <c r="E301" s="448"/>
      <c r="F301" s="448"/>
      <c r="G301" s="448"/>
      <c r="H301" s="448"/>
      <c r="I301" s="448"/>
      <c r="J301" s="448"/>
      <c r="K301" s="448"/>
      <c r="L301" s="448"/>
      <c r="M301" s="448"/>
      <c r="N301" s="448"/>
      <c r="O301" s="448"/>
      <c r="P301" s="448"/>
      <c r="Q301" s="448"/>
      <c r="R301" s="448"/>
      <c r="S301" s="448"/>
      <c r="T301" s="448"/>
      <c r="U301" s="448"/>
      <c r="V301" s="448"/>
      <c r="W301" s="448"/>
      <c r="X301" s="448"/>
      <c r="Y301" s="448"/>
      <c r="Z301" s="448"/>
      <c r="AA301" s="448"/>
      <c r="AB301" s="448"/>
      <c r="AC301" s="448"/>
      <c r="AD301" s="448"/>
      <c r="AE301" s="448"/>
      <c r="AF301" s="448"/>
      <c r="AG301" s="448"/>
      <c r="AH301" s="448"/>
      <c r="AI301" s="448"/>
      <c r="AJ301" s="448"/>
      <c r="AK301" s="448"/>
      <c r="AL301" s="448"/>
      <c r="AM301" s="448"/>
      <c r="AN301" s="448"/>
      <c r="AO301" s="448"/>
      <c r="AP301" s="448"/>
      <c r="AQ301" s="448"/>
      <c r="AR301" s="448"/>
      <c r="AS301" s="448"/>
      <c r="AT301" s="448"/>
      <c r="AU301" s="448"/>
      <c r="AV301" s="448"/>
      <c r="AW301" s="448"/>
      <c r="AX301" s="448"/>
      <c r="AY301" s="448"/>
      <c r="AZ301" s="448"/>
      <c r="BA301" s="448"/>
      <c r="BB301" s="448"/>
      <c r="BC301" s="448"/>
      <c r="BD301" s="448"/>
      <c r="BE301" s="448"/>
      <c r="BF301" s="448"/>
      <c r="BG301" s="448"/>
      <c r="BH301" s="448"/>
      <c r="BI301" s="448"/>
      <c r="BJ301" s="448"/>
      <c r="BK301" s="448"/>
      <c r="BL301" s="448"/>
      <c r="BM301" s="448"/>
      <c r="BN301" s="448"/>
      <c r="BO301" s="448"/>
      <c r="BP301" s="448"/>
      <c r="BQ301" s="448"/>
      <c r="BR301" s="448"/>
      <c r="BS301" s="448"/>
      <c r="BT301" s="448"/>
      <c r="BU301" s="448"/>
      <c r="BV301" s="448"/>
      <c r="BW301" s="448"/>
      <c r="BX301" s="448"/>
      <c r="BY301" s="448"/>
      <c r="BZ301" s="448"/>
      <c r="CA301" s="448"/>
      <c r="CB301" s="448"/>
      <c r="CC301" s="448"/>
      <c r="CD301" s="448"/>
      <c r="CE301" s="448"/>
      <c r="CF301" s="448"/>
      <c r="CG301" s="448"/>
      <c r="CH301" s="448"/>
      <c r="CI301" s="448"/>
      <c r="CJ301" s="448"/>
      <c r="CK301" s="448"/>
      <c r="CL301" s="448"/>
      <c r="CM301" s="448"/>
      <c r="CN301" s="448"/>
      <c r="CO301" s="448"/>
      <c r="CP301" s="448"/>
      <c r="CQ301" s="448"/>
      <c r="CR301" s="448"/>
      <c r="CS301" s="448"/>
      <c r="CT301" s="448"/>
      <c r="CU301" s="448"/>
      <c r="CV301" s="448"/>
      <c r="CW301" s="448"/>
      <c r="CX301" s="448"/>
      <c r="CY301" s="448"/>
      <c r="CZ301" s="448"/>
      <c r="DA301" s="448"/>
      <c r="DB301" s="448"/>
      <c r="DC301" s="448"/>
      <c r="DD301" s="448"/>
      <c r="DE301" s="448"/>
      <c r="DF301" s="448"/>
      <c r="DG301" s="448"/>
      <c r="DH301" s="448"/>
      <c r="DI301" s="448"/>
      <c r="DJ301" s="448"/>
      <c r="DK301" s="448"/>
      <c r="DL301" s="448"/>
      <c r="DM301" s="448"/>
      <c r="DN301" s="448"/>
      <c r="DO301" s="448"/>
      <c r="DP301" s="448"/>
      <c r="DQ301" s="448"/>
      <c r="DR301" s="448"/>
    </row>
    <row r="302" spans="1:122" x14ac:dyDescent="0.45">
      <c r="A302" s="448"/>
      <c r="B302" s="448"/>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c r="AK302" s="448"/>
      <c r="AL302" s="448"/>
      <c r="AM302" s="448"/>
      <c r="AN302" s="448"/>
      <c r="AO302" s="448"/>
      <c r="AP302" s="448"/>
      <c r="AQ302" s="448"/>
      <c r="AR302" s="448"/>
      <c r="AS302" s="448"/>
      <c r="AT302" s="448"/>
      <c r="AU302" s="448"/>
      <c r="AV302" s="448"/>
      <c r="AW302" s="448"/>
      <c r="AX302" s="448"/>
      <c r="AY302" s="448"/>
      <c r="AZ302" s="448"/>
      <c r="BA302" s="448"/>
      <c r="BB302" s="448"/>
      <c r="BC302" s="448"/>
      <c r="BD302" s="448"/>
      <c r="BE302" s="448"/>
      <c r="BF302" s="448"/>
      <c r="BG302" s="448"/>
      <c r="BH302" s="448"/>
      <c r="BI302" s="448"/>
      <c r="BJ302" s="448"/>
      <c r="BK302" s="448"/>
      <c r="BL302" s="448"/>
      <c r="BM302" s="448"/>
      <c r="BN302" s="448"/>
      <c r="BO302" s="448"/>
      <c r="BP302" s="448"/>
      <c r="BQ302" s="448"/>
      <c r="BR302" s="448"/>
      <c r="BS302" s="448"/>
      <c r="BT302" s="448"/>
      <c r="BU302" s="448"/>
      <c r="BV302" s="448"/>
      <c r="BW302" s="448"/>
      <c r="BX302" s="448"/>
      <c r="BY302" s="448"/>
      <c r="BZ302" s="448"/>
      <c r="CA302" s="448"/>
      <c r="CB302" s="448"/>
      <c r="CC302" s="448"/>
      <c r="CD302" s="448"/>
      <c r="CE302" s="448"/>
      <c r="CF302" s="448"/>
      <c r="CG302" s="448"/>
      <c r="CH302" s="448"/>
      <c r="CI302" s="448"/>
      <c r="CJ302" s="448"/>
      <c r="CK302" s="448"/>
      <c r="CL302" s="448"/>
      <c r="CM302" s="448"/>
      <c r="CN302" s="448"/>
      <c r="CO302" s="448"/>
      <c r="CP302" s="448"/>
      <c r="CQ302" s="448"/>
      <c r="CR302" s="448"/>
      <c r="CS302" s="448"/>
      <c r="CT302" s="448"/>
      <c r="CU302" s="448"/>
      <c r="CV302" s="448"/>
      <c r="CW302" s="448"/>
      <c r="CX302" s="448"/>
      <c r="CY302" s="448"/>
      <c r="CZ302" s="448"/>
      <c r="DA302" s="448"/>
      <c r="DB302" s="448"/>
      <c r="DC302" s="448"/>
      <c r="DD302" s="448"/>
      <c r="DE302" s="448"/>
      <c r="DF302" s="448"/>
      <c r="DG302" s="448"/>
      <c r="DH302" s="448"/>
      <c r="DI302" s="448"/>
      <c r="DJ302" s="448"/>
      <c r="DK302" s="448"/>
      <c r="DL302" s="448"/>
      <c r="DM302" s="448"/>
      <c r="DN302" s="448"/>
      <c r="DO302" s="448"/>
      <c r="DP302" s="448"/>
      <c r="DQ302" s="448"/>
      <c r="DR302" s="448"/>
    </row>
    <row r="303" spans="1:122" x14ac:dyDescent="0.45">
      <c r="A303" s="448"/>
      <c r="B303" s="448"/>
      <c r="C303" s="448"/>
      <c r="D303" s="448"/>
      <c r="E303" s="448"/>
      <c r="F303" s="448"/>
      <c r="G303" s="448"/>
      <c r="H303" s="448"/>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c r="AK303" s="448"/>
      <c r="AL303" s="448"/>
      <c r="AM303" s="448"/>
      <c r="AN303" s="448"/>
      <c r="AO303" s="448"/>
      <c r="AP303" s="448"/>
      <c r="AQ303" s="448"/>
      <c r="AR303" s="448"/>
      <c r="AS303" s="448"/>
      <c r="AT303" s="448"/>
      <c r="AU303" s="448"/>
      <c r="AV303" s="448"/>
      <c r="AW303" s="448"/>
      <c r="AX303" s="448"/>
      <c r="AY303" s="448"/>
      <c r="AZ303" s="448"/>
      <c r="BA303" s="448"/>
      <c r="BB303" s="448"/>
      <c r="BC303" s="448"/>
      <c r="BD303" s="448"/>
      <c r="BE303" s="448"/>
      <c r="BF303" s="448"/>
      <c r="BG303" s="448"/>
      <c r="BH303" s="448"/>
      <c r="BI303" s="448"/>
      <c r="BJ303" s="448"/>
      <c r="BK303" s="448"/>
      <c r="BL303" s="448"/>
      <c r="BM303" s="448"/>
      <c r="BN303" s="448"/>
      <c r="BO303" s="448"/>
      <c r="BP303" s="448"/>
      <c r="BQ303" s="448"/>
      <c r="BR303" s="448"/>
      <c r="BS303" s="448"/>
      <c r="BT303" s="448"/>
      <c r="BU303" s="448"/>
      <c r="BV303" s="448"/>
      <c r="BW303" s="448"/>
      <c r="BX303" s="448"/>
      <c r="BY303" s="448"/>
      <c r="BZ303" s="448"/>
      <c r="CA303" s="448"/>
      <c r="CB303" s="448"/>
      <c r="CC303" s="448"/>
      <c r="CD303" s="448"/>
      <c r="CE303" s="448"/>
      <c r="CF303" s="448"/>
      <c r="CG303" s="448"/>
      <c r="CH303" s="448"/>
      <c r="CI303" s="448"/>
      <c r="CJ303" s="448"/>
      <c r="CK303" s="448"/>
      <c r="CL303" s="448"/>
      <c r="CM303" s="448"/>
      <c r="CN303" s="448"/>
      <c r="CO303" s="448"/>
      <c r="CP303" s="448"/>
      <c r="CQ303" s="448"/>
      <c r="CR303" s="448"/>
      <c r="CS303" s="448"/>
      <c r="CT303" s="448"/>
      <c r="CU303" s="448"/>
      <c r="CV303" s="448"/>
      <c r="CW303" s="448"/>
      <c r="CX303" s="448"/>
      <c r="CY303" s="448"/>
      <c r="CZ303" s="448"/>
      <c r="DA303" s="448"/>
      <c r="DB303" s="448"/>
      <c r="DC303" s="448"/>
      <c r="DD303" s="448"/>
      <c r="DE303" s="448"/>
      <c r="DF303" s="448"/>
      <c r="DG303" s="448"/>
      <c r="DH303" s="448"/>
      <c r="DI303" s="448"/>
      <c r="DJ303" s="448"/>
      <c r="DK303" s="448"/>
      <c r="DL303" s="448"/>
      <c r="DM303" s="448"/>
      <c r="DN303" s="448"/>
      <c r="DO303" s="448"/>
      <c r="DP303" s="448"/>
      <c r="DQ303" s="448"/>
      <c r="DR303" s="448"/>
    </row>
    <row r="304" spans="1:122" x14ac:dyDescent="0.45">
      <c r="A304" s="448"/>
      <c r="B304" s="448"/>
      <c r="C304" s="448"/>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c r="AT304" s="448"/>
      <c r="AU304" s="448"/>
      <c r="AV304" s="448"/>
      <c r="AW304" s="448"/>
      <c r="AX304" s="448"/>
      <c r="AY304" s="448"/>
      <c r="AZ304" s="448"/>
      <c r="BA304" s="448"/>
      <c r="BB304" s="448"/>
      <c r="BC304" s="448"/>
      <c r="BD304" s="448"/>
      <c r="BE304" s="448"/>
      <c r="BF304" s="448"/>
      <c r="BG304" s="448"/>
      <c r="BH304" s="448"/>
      <c r="BI304" s="448"/>
      <c r="BJ304" s="448"/>
      <c r="BK304" s="448"/>
      <c r="BL304" s="448"/>
      <c r="BM304" s="448"/>
      <c r="BN304" s="448"/>
      <c r="BO304" s="448"/>
      <c r="BP304" s="448"/>
      <c r="BQ304" s="448"/>
      <c r="BR304" s="448"/>
      <c r="BS304" s="448"/>
      <c r="BT304" s="448"/>
      <c r="BU304" s="448"/>
      <c r="BV304" s="448"/>
      <c r="BW304" s="448"/>
      <c r="BX304" s="448"/>
      <c r="BY304" s="448"/>
      <c r="BZ304" s="448"/>
      <c r="CA304" s="448"/>
      <c r="CB304" s="448"/>
      <c r="CC304" s="448"/>
      <c r="CD304" s="448"/>
      <c r="CE304" s="448"/>
      <c r="CF304" s="448"/>
      <c r="CG304" s="448"/>
      <c r="CH304" s="448"/>
      <c r="CI304" s="448"/>
      <c r="CJ304" s="448"/>
      <c r="CK304" s="448"/>
      <c r="CL304" s="448"/>
      <c r="CM304" s="448"/>
      <c r="CN304" s="448"/>
      <c r="CO304" s="448"/>
      <c r="CP304" s="448"/>
      <c r="CQ304" s="448"/>
      <c r="CR304" s="448"/>
      <c r="CS304" s="448"/>
      <c r="CT304" s="448"/>
      <c r="CU304" s="448"/>
      <c r="CV304" s="448"/>
      <c r="CW304" s="448"/>
      <c r="CX304" s="448"/>
      <c r="CY304" s="448"/>
      <c r="CZ304" s="448"/>
      <c r="DA304" s="448"/>
      <c r="DB304" s="448"/>
      <c r="DC304" s="448"/>
      <c r="DD304" s="448"/>
      <c r="DE304" s="448"/>
      <c r="DF304" s="448"/>
      <c r="DG304" s="448"/>
      <c r="DH304" s="448"/>
      <c r="DI304" s="448"/>
      <c r="DJ304" s="448"/>
      <c r="DK304" s="448"/>
      <c r="DL304" s="448"/>
      <c r="DM304" s="448"/>
      <c r="DN304" s="448"/>
      <c r="DO304" s="448"/>
      <c r="DP304" s="448"/>
      <c r="DQ304" s="448"/>
      <c r="DR304" s="448"/>
    </row>
    <row r="305" spans="1:122" x14ac:dyDescent="0.45">
      <c r="A305" s="448"/>
      <c r="B305" s="448"/>
      <c r="C305" s="448"/>
      <c r="D305" s="448"/>
      <c r="E305" s="448"/>
      <c r="F305" s="448"/>
      <c r="G305" s="448"/>
      <c r="H305" s="448"/>
      <c r="I305" s="448"/>
      <c r="J305" s="448"/>
      <c r="K305" s="448"/>
      <c r="L305" s="448"/>
      <c r="M305" s="448"/>
      <c r="N305" s="448"/>
      <c r="O305" s="448"/>
      <c r="P305" s="448"/>
      <c r="Q305" s="448"/>
      <c r="R305" s="448"/>
      <c r="S305" s="448"/>
      <c r="T305" s="448"/>
      <c r="U305" s="448"/>
      <c r="V305" s="448"/>
      <c r="W305" s="448"/>
      <c r="X305" s="448"/>
      <c r="Y305" s="448"/>
      <c r="Z305" s="448"/>
      <c r="AA305" s="448"/>
      <c r="AB305" s="448"/>
      <c r="AC305" s="448"/>
      <c r="AD305" s="448"/>
      <c r="AE305" s="448"/>
      <c r="AF305" s="448"/>
      <c r="AG305" s="448"/>
      <c r="AH305" s="448"/>
      <c r="AI305" s="448"/>
      <c r="AJ305" s="448"/>
      <c r="AK305" s="448"/>
      <c r="AL305" s="448"/>
      <c r="AM305" s="448"/>
      <c r="AN305" s="448"/>
      <c r="AO305" s="448"/>
      <c r="AP305" s="448"/>
      <c r="AQ305" s="448"/>
      <c r="AR305" s="448"/>
      <c r="AS305" s="448"/>
      <c r="AT305" s="448"/>
      <c r="AU305" s="448"/>
      <c r="AV305" s="448"/>
      <c r="AW305" s="448"/>
      <c r="AX305" s="448"/>
      <c r="AY305" s="448"/>
      <c r="AZ305" s="448"/>
      <c r="BA305" s="448"/>
      <c r="BB305" s="448"/>
      <c r="BC305" s="448"/>
      <c r="BD305" s="448"/>
      <c r="BE305" s="448"/>
      <c r="BF305" s="448"/>
      <c r="BG305" s="448"/>
      <c r="BH305" s="448"/>
      <c r="BI305" s="448"/>
      <c r="BJ305" s="448"/>
      <c r="BK305" s="448"/>
      <c r="BL305" s="448"/>
      <c r="BM305" s="448"/>
      <c r="BN305" s="448"/>
      <c r="BO305" s="448"/>
      <c r="BP305" s="448"/>
      <c r="BQ305" s="448"/>
      <c r="BR305" s="448"/>
      <c r="BS305" s="448"/>
      <c r="BT305" s="448"/>
      <c r="BU305" s="448"/>
      <c r="BV305" s="448"/>
      <c r="BW305" s="448"/>
      <c r="BX305" s="448"/>
      <c r="BY305" s="448"/>
      <c r="BZ305" s="448"/>
      <c r="CA305" s="448"/>
      <c r="CB305" s="448"/>
      <c r="CC305" s="448"/>
      <c r="CD305" s="448"/>
      <c r="CE305" s="448"/>
      <c r="CF305" s="448"/>
      <c r="CG305" s="448"/>
      <c r="CH305" s="448"/>
      <c r="CI305" s="448"/>
      <c r="CJ305" s="448"/>
      <c r="CK305" s="448"/>
      <c r="CL305" s="448"/>
      <c r="CM305" s="448"/>
      <c r="CN305" s="448"/>
      <c r="CO305" s="448"/>
      <c r="CP305" s="448"/>
      <c r="CQ305" s="448"/>
      <c r="CR305" s="448"/>
      <c r="CS305" s="448"/>
      <c r="CT305" s="448"/>
      <c r="CU305" s="448"/>
      <c r="CV305" s="448"/>
      <c r="CW305" s="448"/>
      <c r="CX305" s="448"/>
      <c r="CY305" s="448"/>
      <c r="CZ305" s="448"/>
      <c r="DA305" s="448"/>
      <c r="DB305" s="448"/>
      <c r="DC305" s="448"/>
      <c r="DD305" s="448"/>
      <c r="DE305" s="448"/>
      <c r="DF305" s="448"/>
      <c r="DG305" s="448"/>
      <c r="DH305" s="448"/>
      <c r="DI305" s="448"/>
      <c r="DJ305" s="448"/>
      <c r="DK305" s="448"/>
      <c r="DL305" s="448"/>
      <c r="DM305" s="448"/>
      <c r="DN305" s="448"/>
      <c r="DO305" s="448"/>
      <c r="DP305" s="448"/>
      <c r="DQ305" s="448"/>
      <c r="DR305" s="448"/>
    </row>
    <row r="306" spans="1:122" x14ac:dyDescent="0.45">
      <c r="A306" s="448"/>
      <c r="B306" s="448"/>
      <c r="C306" s="448"/>
      <c r="D306" s="448"/>
      <c r="E306" s="448"/>
      <c r="F306" s="448"/>
      <c r="G306" s="448"/>
      <c r="H306" s="448"/>
      <c r="I306" s="448"/>
      <c r="J306" s="448"/>
      <c r="K306" s="448"/>
      <c r="L306" s="448"/>
      <c r="M306" s="448"/>
      <c r="N306" s="448"/>
      <c r="O306" s="448"/>
      <c r="P306" s="448"/>
      <c r="Q306" s="448"/>
      <c r="R306" s="448"/>
      <c r="S306" s="448"/>
      <c r="T306" s="448"/>
      <c r="U306" s="448"/>
      <c r="V306" s="448"/>
      <c r="W306" s="448"/>
      <c r="X306" s="448"/>
      <c r="Y306" s="448"/>
      <c r="Z306" s="448"/>
      <c r="AA306" s="448"/>
      <c r="AB306" s="448"/>
      <c r="AC306" s="448"/>
      <c r="AD306" s="448"/>
      <c r="AE306" s="448"/>
      <c r="AF306" s="448"/>
      <c r="AG306" s="448"/>
      <c r="AH306" s="448"/>
      <c r="AI306" s="448"/>
      <c r="AJ306" s="448"/>
      <c r="AK306" s="448"/>
      <c r="AL306" s="448"/>
      <c r="AM306" s="448"/>
      <c r="AN306" s="448"/>
      <c r="AO306" s="448"/>
      <c r="AP306" s="448"/>
      <c r="AQ306" s="448"/>
      <c r="AR306" s="448"/>
      <c r="AS306" s="448"/>
      <c r="AT306" s="448"/>
      <c r="AU306" s="448"/>
      <c r="AV306" s="448"/>
      <c r="AW306" s="448"/>
      <c r="AX306" s="448"/>
      <c r="AY306" s="448"/>
      <c r="AZ306" s="448"/>
      <c r="BA306" s="448"/>
      <c r="BB306" s="448"/>
      <c r="BC306" s="448"/>
      <c r="BD306" s="448"/>
      <c r="BE306" s="448"/>
      <c r="BF306" s="448"/>
      <c r="BG306" s="448"/>
      <c r="BH306" s="448"/>
      <c r="BI306" s="448"/>
      <c r="BJ306" s="448"/>
      <c r="BK306" s="448"/>
      <c r="BL306" s="448"/>
      <c r="BM306" s="448"/>
      <c r="BN306" s="448"/>
      <c r="BO306" s="448"/>
      <c r="BP306" s="448"/>
      <c r="BQ306" s="448"/>
      <c r="BR306" s="448"/>
      <c r="BS306" s="448"/>
      <c r="BT306" s="448"/>
      <c r="BU306" s="448"/>
      <c r="BV306" s="448"/>
      <c r="BW306" s="448"/>
      <c r="BX306" s="448"/>
      <c r="BY306" s="448"/>
      <c r="BZ306" s="448"/>
      <c r="CA306" s="448"/>
      <c r="CB306" s="448"/>
      <c r="CC306" s="448"/>
      <c r="CD306" s="448"/>
      <c r="CE306" s="448"/>
      <c r="CF306" s="448"/>
      <c r="CG306" s="448"/>
      <c r="CH306" s="448"/>
      <c r="CI306" s="448"/>
      <c r="CJ306" s="448"/>
      <c r="CK306" s="448"/>
      <c r="CL306" s="448"/>
      <c r="CM306" s="448"/>
      <c r="CN306" s="448"/>
      <c r="CO306" s="448"/>
      <c r="CP306" s="448"/>
      <c r="CQ306" s="448"/>
      <c r="CR306" s="448"/>
      <c r="CS306" s="448"/>
      <c r="CT306" s="448"/>
      <c r="CU306" s="448"/>
      <c r="CV306" s="448"/>
      <c r="CW306" s="448"/>
      <c r="CX306" s="448"/>
      <c r="CY306" s="448"/>
      <c r="CZ306" s="448"/>
      <c r="DA306" s="448"/>
      <c r="DB306" s="448"/>
      <c r="DC306" s="448"/>
      <c r="DD306" s="448"/>
      <c r="DE306" s="448"/>
      <c r="DF306" s="448"/>
      <c r="DG306" s="448"/>
      <c r="DH306" s="448"/>
      <c r="DI306" s="448"/>
      <c r="DJ306" s="448"/>
      <c r="DK306" s="448"/>
      <c r="DL306" s="448"/>
      <c r="DM306" s="448"/>
      <c r="DN306" s="448"/>
      <c r="DO306" s="448"/>
      <c r="DP306" s="448"/>
      <c r="DQ306" s="448"/>
      <c r="DR306" s="448"/>
    </row>
    <row r="307" spans="1:122" x14ac:dyDescent="0.45">
      <c r="A307" s="448"/>
      <c r="B307" s="448"/>
      <c r="C307" s="448"/>
      <c r="D307" s="448"/>
      <c r="E307" s="448"/>
      <c r="F307" s="448"/>
      <c r="G307" s="448"/>
      <c r="H307" s="448"/>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c r="AK307" s="448"/>
      <c r="AL307" s="448"/>
      <c r="AM307" s="448"/>
      <c r="AN307" s="448"/>
      <c r="AO307" s="448"/>
      <c r="AP307" s="448"/>
      <c r="AQ307" s="448"/>
      <c r="AR307" s="448"/>
      <c r="AS307" s="448"/>
      <c r="AT307" s="448"/>
      <c r="AU307" s="448"/>
      <c r="AV307" s="448"/>
      <c r="AW307" s="448"/>
      <c r="AX307" s="448"/>
      <c r="AY307" s="448"/>
      <c r="AZ307" s="448"/>
      <c r="BA307" s="448"/>
      <c r="BB307" s="448"/>
      <c r="BC307" s="448"/>
      <c r="BD307" s="448"/>
      <c r="BE307" s="448"/>
      <c r="BF307" s="448"/>
      <c r="BG307" s="448"/>
      <c r="BH307" s="448"/>
      <c r="BI307" s="448"/>
      <c r="BJ307" s="448"/>
      <c r="BK307" s="448"/>
      <c r="BL307" s="448"/>
      <c r="BM307" s="448"/>
      <c r="BN307" s="448"/>
      <c r="BO307" s="448"/>
      <c r="BP307" s="448"/>
      <c r="BQ307" s="448"/>
      <c r="BR307" s="448"/>
      <c r="BS307" s="448"/>
      <c r="BT307" s="448"/>
      <c r="BU307" s="448"/>
      <c r="BV307" s="448"/>
      <c r="BW307" s="448"/>
      <c r="BX307" s="448"/>
      <c r="BY307" s="448"/>
      <c r="BZ307" s="448"/>
      <c r="CA307" s="448"/>
      <c r="CB307" s="448"/>
      <c r="CC307" s="448"/>
      <c r="CD307" s="448"/>
      <c r="CE307" s="448"/>
      <c r="CF307" s="448"/>
      <c r="CG307" s="448"/>
      <c r="CH307" s="448"/>
      <c r="CI307" s="448"/>
      <c r="CJ307" s="448"/>
      <c r="CK307" s="448"/>
      <c r="CL307" s="448"/>
      <c r="CM307" s="448"/>
      <c r="CN307" s="448"/>
      <c r="CO307" s="448"/>
      <c r="CP307" s="448"/>
      <c r="CQ307" s="448"/>
      <c r="CR307" s="448"/>
      <c r="CS307" s="448"/>
      <c r="CT307" s="448"/>
      <c r="CU307" s="448"/>
      <c r="CV307" s="448"/>
      <c r="CW307" s="448"/>
      <c r="CX307" s="448"/>
      <c r="CY307" s="448"/>
      <c r="CZ307" s="448"/>
      <c r="DA307" s="448"/>
      <c r="DB307" s="448"/>
      <c r="DC307" s="448"/>
      <c r="DD307" s="448"/>
      <c r="DE307" s="448"/>
      <c r="DF307" s="448"/>
      <c r="DG307" s="448"/>
      <c r="DH307" s="448"/>
      <c r="DI307" s="448"/>
      <c r="DJ307" s="448"/>
      <c r="DK307" s="448"/>
      <c r="DL307" s="448"/>
      <c r="DM307" s="448"/>
      <c r="DN307" s="448"/>
      <c r="DO307" s="448"/>
      <c r="DP307" s="448"/>
      <c r="DQ307" s="448"/>
      <c r="DR307" s="448"/>
    </row>
    <row r="308" spans="1:122" x14ac:dyDescent="0.45">
      <c r="A308" s="448"/>
      <c r="B308" s="448"/>
      <c r="C308" s="448"/>
      <c r="D308" s="448"/>
      <c r="E308" s="448"/>
      <c r="F308" s="448"/>
      <c r="G308" s="448"/>
      <c r="H308" s="448"/>
      <c r="I308" s="448"/>
      <c r="J308" s="448"/>
      <c r="K308" s="448"/>
      <c r="L308" s="448"/>
      <c r="M308" s="448"/>
      <c r="N308" s="448"/>
      <c r="O308" s="448"/>
      <c r="P308" s="448"/>
      <c r="Q308" s="448"/>
      <c r="R308" s="448"/>
      <c r="S308" s="448"/>
      <c r="T308" s="448"/>
      <c r="U308" s="448"/>
      <c r="V308" s="448"/>
      <c r="W308" s="448"/>
      <c r="X308" s="448"/>
      <c r="Y308" s="448"/>
      <c r="Z308" s="448"/>
      <c r="AA308" s="448"/>
      <c r="AB308" s="448"/>
      <c r="AC308" s="448"/>
      <c r="AD308" s="448"/>
      <c r="AE308" s="448"/>
      <c r="AF308" s="448"/>
      <c r="AG308" s="448"/>
      <c r="AH308" s="448"/>
      <c r="AI308" s="448"/>
      <c r="AJ308" s="448"/>
      <c r="AK308" s="448"/>
      <c r="AL308" s="448"/>
      <c r="AM308" s="448"/>
      <c r="AN308" s="448"/>
      <c r="AO308" s="448"/>
      <c r="AP308" s="448"/>
      <c r="AQ308" s="448"/>
      <c r="AR308" s="448"/>
      <c r="AS308" s="448"/>
      <c r="AT308" s="448"/>
      <c r="AU308" s="448"/>
      <c r="AV308" s="448"/>
      <c r="AW308" s="448"/>
      <c r="AX308" s="448"/>
      <c r="AY308" s="448"/>
      <c r="AZ308" s="448"/>
      <c r="BA308" s="448"/>
      <c r="BB308" s="448"/>
      <c r="BC308" s="448"/>
      <c r="BD308" s="448"/>
      <c r="BE308" s="448"/>
      <c r="BF308" s="448"/>
      <c r="BG308" s="448"/>
      <c r="BH308" s="448"/>
      <c r="BI308" s="448"/>
      <c r="BJ308" s="448"/>
      <c r="BK308" s="448"/>
      <c r="BL308" s="448"/>
      <c r="BM308" s="448"/>
      <c r="BN308" s="448"/>
      <c r="BO308" s="448"/>
      <c r="BP308" s="448"/>
      <c r="BQ308" s="448"/>
      <c r="BR308" s="448"/>
      <c r="BS308" s="448"/>
      <c r="BT308" s="448"/>
      <c r="BU308" s="448"/>
      <c r="BV308" s="448"/>
      <c r="BW308" s="448"/>
      <c r="BX308" s="448"/>
      <c r="BY308" s="448"/>
      <c r="BZ308" s="448"/>
      <c r="CA308" s="448"/>
      <c r="CB308" s="448"/>
      <c r="CC308" s="448"/>
      <c r="CD308" s="448"/>
      <c r="CE308" s="448"/>
      <c r="CF308" s="448"/>
      <c r="CG308" s="448"/>
      <c r="CH308" s="448"/>
      <c r="CI308" s="448"/>
      <c r="CJ308" s="448"/>
      <c r="CK308" s="448"/>
      <c r="CL308" s="448"/>
      <c r="CM308" s="448"/>
      <c r="CN308" s="448"/>
      <c r="CO308" s="448"/>
      <c r="CP308" s="448"/>
      <c r="CQ308" s="448"/>
      <c r="CR308" s="448"/>
      <c r="CS308" s="448"/>
      <c r="CT308" s="448"/>
      <c r="CU308" s="448"/>
      <c r="CV308" s="448"/>
      <c r="CW308" s="448"/>
      <c r="CX308" s="448"/>
      <c r="CY308" s="448"/>
      <c r="CZ308" s="448"/>
      <c r="DA308" s="448"/>
      <c r="DB308" s="448"/>
      <c r="DC308" s="448"/>
      <c r="DD308" s="448"/>
      <c r="DE308" s="448"/>
      <c r="DF308" s="448"/>
      <c r="DG308" s="448"/>
      <c r="DH308" s="448"/>
      <c r="DI308" s="448"/>
      <c r="DJ308" s="448"/>
      <c r="DK308" s="448"/>
      <c r="DL308" s="448"/>
      <c r="DM308" s="448"/>
      <c r="DN308" s="448"/>
      <c r="DO308" s="448"/>
      <c r="DP308" s="448"/>
      <c r="DQ308" s="448"/>
      <c r="DR308" s="448"/>
    </row>
    <row r="309" spans="1:122" x14ac:dyDescent="0.45">
      <c r="A309" s="448"/>
      <c r="B309" s="448"/>
      <c r="C309" s="448"/>
      <c r="D309" s="448"/>
      <c r="E309" s="448"/>
      <c r="F309" s="448"/>
      <c r="G309" s="448"/>
      <c r="H309" s="448"/>
      <c r="I309" s="448"/>
      <c r="J309" s="448"/>
      <c r="K309" s="448"/>
      <c r="L309" s="448"/>
      <c r="M309" s="448"/>
      <c r="N309" s="448"/>
      <c r="O309" s="448"/>
      <c r="P309" s="448"/>
      <c r="Q309" s="448"/>
      <c r="R309" s="448"/>
      <c r="S309" s="448"/>
      <c r="T309" s="448"/>
      <c r="U309" s="448"/>
      <c r="V309" s="448"/>
      <c r="W309" s="448"/>
      <c r="X309" s="448"/>
      <c r="Y309" s="448"/>
      <c r="Z309" s="448"/>
      <c r="AA309" s="448"/>
      <c r="AB309" s="448"/>
      <c r="AC309" s="448"/>
      <c r="AD309" s="448"/>
      <c r="AE309" s="448"/>
      <c r="AF309" s="448"/>
      <c r="AG309" s="448"/>
      <c r="AH309" s="448"/>
      <c r="AI309" s="448"/>
      <c r="AJ309" s="448"/>
      <c r="AK309" s="448"/>
      <c r="AL309" s="448"/>
      <c r="AM309" s="448"/>
      <c r="AN309" s="448"/>
      <c r="AO309" s="448"/>
      <c r="AP309" s="448"/>
      <c r="AQ309" s="448"/>
      <c r="AR309" s="448"/>
      <c r="AS309" s="448"/>
      <c r="AT309" s="448"/>
      <c r="AU309" s="448"/>
      <c r="AV309" s="448"/>
      <c r="AW309" s="448"/>
      <c r="AX309" s="448"/>
      <c r="AY309" s="448"/>
      <c r="AZ309" s="448"/>
      <c r="BA309" s="448"/>
      <c r="BB309" s="448"/>
      <c r="BC309" s="448"/>
      <c r="BD309" s="448"/>
      <c r="BE309" s="448"/>
      <c r="BF309" s="448"/>
      <c r="BG309" s="448"/>
      <c r="BH309" s="448"/>
      <c r="BI309" s="448"/>
      <c r="BJ309" s="448"/>
      <c r="BK309" s="448"/>
      <c r="BL309" s="448"/>
      <c r="BM309" s="448"/>
      <c r="BN309" s="448"/>
      <c r="BO309" s="448"/>
      <c r="BP309" s="448"/>
      <c r="BQ309" s="448"/>
      <c r="BR309" s="448"/>
      <c r="BS309" s="448"/>
      <c r="BT309" s="448"/>
      <c r="BU309" s="448"/>
      <c r="BV309" s="448"/>
      <c r="BW309" s="448"/>
      <c r="BX309" s="448"/>
      <c r="BY309" s="448"/>
      <c r="BZ309" s="448"/>
      <c r="CA309" s="448"/>
      <c r="CB309" s="448"/>
      <c r="CC309" s="448"/>
      <c r="CD309" s="448"/>
      <c r="CE309" s="448"/>
      <c r="CF309" s="448"/>
      <c r="CG309" s="448"/>
      <c r="CH309" s="448"/>
      <c r="CI309" s="448"/>
      <c r="CJ309" s="448"/>
      <c r="CK309" s="448"/>
      <c r="CL309" s="448"/>
      <c r="CM309" s="448"/>
      <c r="CN309" s="448"/>
      <c r="CO309" s="448"/>
      <c r="CP309" s="448"/>
      <c r="CQ309" s="448"/>
      <c r="CR309" s="448"/>
      <c r="CS309" s="448"/>
      <c r="CT309" s="448"/>
      <c r="CU309" s="448"/>
      <c r="CV309" s="448"/>
      <c r="CW309" s="448"/>
      <c r="CX309" s="448"/>
      <c r="CY309" s="448"/>
      <c r="CZ309" s="448"/>
      <c r="DA309" s="448"/>
      <c r="DB309" s="448"/>
      <c r="DC309" s="448"/>
      <c r="DD309" s="448"/>
      <c r="DE309" s="448"/>
      <c r="DF309" s="448"/>
      <c r="DG309" s="448"/>
      <c r="DH309" s="448"/>
      <c r="DI309" s="448"/>
      <c r="DJ309" s="448"/>
      <c r="DK309" s="448"/>
      <c r="DL309" s="448"/>
      <c r="DM309" s="448"/>
      <c r="DN309" s="448"/>
      <c r="DO309" s="448"/>
      <c r="DP309" s="448"/>
      <c r="DQ309" s="448"/>
      <c r="DR309" s="448"/>
    </row>
    <row r="310" spans="1:122" x14ac:dyDescent="0.45">
      <c r="A310" s="448"/>
      <c r="B310" s="448"/>
      <c r="C310" s="448"/>
      <c r="D310" s="448"/>
      <c r="E310" s="448"/>
      <c r="F310" s="448"/>
      <c r="G310" s="448"/>
      <c r="H310" s="448"/>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c r="AK310" s="448"/>
      <c r="AL310" s="448"/>
      <c r="AM310" s="448"/>
      <c r="AN310" s="448"/>
      <c r="AO310" s="448"/>
      <c r="AP310" s="448"/>
      <c r="AQ310" s="448"/>
      <c r="AR310" s="448"/>
      <c r="AS310" s="448"/>
      <c r="AT310" s="448"/>
      <c r="AU310" s="448"/>
      <c r="AV310" s="448"/>
      <c r="AW310" s="448"/>
      <c r="AX310" s="448"/>
      <c r="AY310" s="448"/>
      <c r="AZ310" s="448"/>
      <c r="BA310" s="448"/>
      <c r="BB310" s="448"/>
      <c r="BC310" s="448"/>
      <c r="BD310" s="448"/>
      <c r="BE310" s="448"/>
      <c r="BF310" s="448"/>
      <c r="BG310" s="448"/>
      <c r="BH310" s="448"/>
      <c r="BI310" s="448"/>
      <c r="BJ310" s="448"/>
      <c r="BK310" s="448"/>
      <c r="BL310" s="448"/>
      <c r="BM310" s="448"/>
      <c r="BN310" s="448"/>
      <c r="BO310" s="448"/>
      <c r="BP310" s="448"/>
      <c r="BQ310" s="448"/>
      <c r="BR310" s="448"/>
      <c r="BS310" s="448"/>
      <c r="BT310" s="448"/>
      <c r="BU310" s="448"/>
      <c r="BV310" s="448"/>
      <c r="BW310" s="448"/>
      <c r="BX310" s="448"/>
      <c r="BY310" s="448"/>
      <c r="BZ310" s="448"/>
      <c r="CA310" s="448"/>
      <c r="CB310" s="448"/>
      <c r="CC310" s="448"/>
      <c r="CD310" s="448"/>
      <c r="CE310" s="448"/>
      <c r="CF310" s="448"/>
      <c r="CG310" s="448"/>
      <c r="CH310" s="448"/>
      <c r="CI310" s="448"/>
      <c r="CJ310" s="448"/>
      <c r="CK310" s="448"/>
      <c r="CL310" s="448"/>
      <c r="CM310" s="448"/>
      <c r="CN310" s="448"/>
      <c r="CO310" s="448"/>
      <c r="CP310" s="448"/>
      <c r="CQ310" s="448"/>
      <c r="CR310" s="448"/>
      <c r="CS310" s="448"/>
      <c r="CT310" s="448"/>
      <c r="CU310" s="448"/>
      <c r="CV310" s="448"/>
      <c r="CW310" s="448"/>
      <c r="CX310" s="448"/>
      <c r="CY310" s="448"/>
      <c r="CZ310" s="448"/>
      <c r="DA310" s="448"/>
      <c r="DB310" s="448"/>
      <c r="DC310" s="448"/>
      <c r="DD310" s="448"/>
      <c r="DE310" s="448"/>
      <c r="DF310" s="448"/>
      <c r="DG310" s="448"/>
      <c r="DH310" s="448"/>
      <c r="DI310" s="448"/>
      <c r="DJ310" s="448"/>
      <c r="DK310" s="448"/>
      <c r="DL310" s="448"/>
      <c r="DM310" s="448"/>
      <c r="DN310" s="448"/>
      <c r="DO310" s="448"/>
      <c r="DP310" s="448"/>
      <c r="DQ310" s="448"/>
      <c r="DR310" s="448"/>
    </row>
    <row r="311" spans="1:122" x14ac:dyDescent="0.45">
      <c r="A311" s="448"/>
      <c r="B311" s="448"/>
      <c r="C311" s="448"/>
      <c r="D311" s="448"/>
      <c r="E311" s="448"/>
      <c r="F311" s="448"/>
      <c r="G311" s="448"/>
      <c r="H311" s="448"/>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c r="AK311" s="448"/>
      <c r="AL311" s="448"/>
      <c r="AM311" s="448"/>
      <c r="AN311" s="448"/>
      <c r="AO311" s="448"/>
      <c r="AP311" s="448"/>
      <c r="AQ311" s="448"/>
      <c r="AR311" s="448"/>
      <c r="AS311" s="448"/>
      <c r="AT311" s="448"/>
      <c r="AU311" s="448"/>
      <c r="AV311" s="448"/>
      <c r="AW311" s="448"/>
      <c r="AX311" s="448"/>
      <c r="AY311" s="448"/>
      <c r="AZ311" s="448"/>
      <c r="BA311" s="448"/>
      <c r="BB311" s="448"/>
      <c r="BC311" s="448"/>
      <c r="BD311" s="448"/>
      <c r="BE311" s="448"/>
      <c r="BF311" s="448"/>
      <c r="BG311" s="448"/>
      <c r="BH311" s="448"/>
      <c r="BI311" s="448"/>
      <c r="BJ311" s="448"/>
      <c r="BK311" s="448"/>
      <c r="BL311" s="448"/>
      <c r="BM311" s="448"/>
      <c r="BN311" s="448"/>
      <c r="BO311" s="448"/>
      <c r="BP311" s="448"/>
      <c r="BQ311" s="448"/>
      <c r="BR311" s="448"/>
      <c r="BS311" s="448"/>
      <c r="BT311" s="448"/>
      <c r="BU311" s="448"/>
      <c r="BV311" s="448"/>
      <c r="BW311" s="448"/>
      <c r="BX311" s="448"/>
      <c r="BY311" s="448"/>
      <c r="BZ311" s="448"/>
      <c r="CA311" s="448"/>
      <c r="CB311" s="448"/>
      <c r="CC311" s="448"/>
      <c r="CD311" s="448"/>
      <c r="CE311" s="448"/>
      <c r="CF311" s="448"/>
      <c r="CG311" s="448"/>
      <c r="CH311" s="448"/>
      <c r="CI311" s="448"/>
      <c r="CJ311" s="448"/>
      <c r="CK311" s="448"/>
      <c r="CL311" s="448"/>
      <c r="CM311" s="448"/>
      <c r="CN311" s="448"/>
      <c r="CO311" s="448"/>
      <c r="CP311" s="448"/>
      <c r="CQ311" s="448"/>
      <c r="CR311" s="448"/>
      <c r="CS311" s="448"/>
      <c r="CT311" s="448"/>
      <c r="CU311" s="448"/>
      <c r="CV311" s="448"/>
      <c r="CW311" s="448"/>
      <c r="CX311" s="448"/>
      <c r="CY311" s="448"/>
      <c r="CZ311" s="448"/>
      <c r="DA311" s="448"/>
      <c r="DB311" s="448"/>
      <c r="DC311" s="448"/>
      <c r="DD311" s="448"/>
      <c r="DE311" s="448"/>
      <c r="DF311" s="448"/>
      <c r="DG311" s="448"/>
      <c r="DH311" s="448"/>
      <c r="DI311" s="448"/>
      <c r="DJ311" s="448"/>
      <c r="DK311" s="448"/>
      <c r="DL311" s="448"/>
      <c r="DM311" s="448"/>
      <c r="DN311" s="448"/>
      <c r="DO311" s="448"/>
      <c r="DP311" s="448"/>
      <c r="DQ311" s="448"/>
      <c r="DR311" s="448"/>
    </row>
    <row r="312" spans="1:122" x14ac:dyDescent="0.45">
      <c r="A312" s="448"/>
      <c r="B312" s="448"/>
      <c r="C312" s="448"/>
      <c r="D312" s="448"/>
      <c r="E312" s="448"/>
      <c r="F312" s="448"/>
      <c r="G312" s="448"/>
      <c r="H312" s="448"/>
      <c r="I312" s="448"/>
      <c r="J312" s="448"/>
      <c r="K312" s="448"/>
      <c r="L312" s="448"/>
      <c r="M312" s="448"/>
      <c r="N312" s="448"/>
      <c r="O312" s="448"/>
      <c r="P312" s="448"/>
      <c r="Q312" s="448"/>
      <c r="R312" s="448"/>
      <c r="S312" s="448"/>
      <c r="T312" s="448"/>
      <c r="U312" s="448"/>
      <c r="V312" s="448"/>
      <c r="W312" s="448"/>
      <c r="X312" s="448"/>
      <c r="Y312" s="448"/>
      <c r="Z312" s="448"/>
      <c r="AA312" s="448"/>
      <c r="AB312" s="448"/>
      <c r="AC312" s="448"/>
      <c r="AD312" s="448"/>
      <c r="AE312" s="448"/>
      <c r="AF312" s="448"/>
      <c r="AG312" s="448"/>
      <c r="AH312" s="448"/>
      <c r="AI312" s="448"/>
      <c r="AJ312" s="448"/>
      <c r="AK312" s="448"/>
      <c r="AL312" s="448"/>
      <c r="AM312" s="448"/>
      <c r="AN312" s="448"/>
      <c r="AO312" s="448"/>
      <c r="AP312" s="448"/>
      <c r="AQ312" s="448"/>
      <c r="AR312" s="448"/>
      <c r="AS312" s="448"/>
      <c r="AT312" s="448"/>
      <c r="AU312" s="448"/>
      <c r="AV312" s="448"/>
      <c r="AW312" s="448"/>
      <c r="AX312" s="448"/>
      <c r="AY312" s="448"/>
      <c r="AZ312" s="448"/>
      <c r="BA312" s="448"/>
      <c r="BB312" s="448"/>
      <c r="BC312" s="448"/>
      <c r="BD312" s="448"/>
      <c r="BE312" s="448"/>
      <c r="BF312" s="448"/>
      <c r="BG312" s="448"/>
      <c r="BH312" s="448"/>
      <c r="BI312" s="448"/>
      <c r="BJ312" s="448"/>
      <c r="BK312" s="448"/>
      <c r="BL312" s="448"/>
      <c r="BM312" s="448"/>
      <c r="BN312" s="448"/>
      <c r="BO312" s="448"/>
      <c r="BP312" s="448"/>
      <c r="BQ312" s="448"/>
      <c r="BR312" s="448"/>
      <c r="BS312" s="448"/>
      <c r="BT312" s="448"/>
      <c r="BU312" s="448"/>
      <c r="BV312" s="448"/>
      <c r="BW312" s="448"/>
      <c r="BX312" s="448"/>
      <c r="BY312" s="448"/>
      <c r="BZ312" s="448"/>
      <c r="CA312" s="448"/>
      <c r="CB312" s="448"/>
      <c r="CC312" s="448"/>
      <c r="CD312" s="448"/>
      <c r="CE312" s="448"/>
      <c r="CF312" s="448"/>
      <c r="CG312" s="448"/>
      <c r="CH312" s="448"/>
      <c r="CI312" s="448"/>
      <c r="CJ312" s="448"/>
      <c r="CK312" s="448"/>
      <c r="CL312" s="448"/>
      <c r="CM312" s="448"/>
      <c r="CN312" s="448"/>
      <c r="CO312" s="448"/>
      <c r="CP312" s="448"/>
      <c r="CQ312" s="448"/>
      <c r="CR312" s="448"/>
      <c r="CS312" s="448"/>
      <c r="CT312" s="448"/>
      <c r="CU312" s="448"/>
      <c r="CV312" s="448"/>
      <c r="CW312" s="448"/>
      <c r="CX312" s="448"/>
      <c r="CY312" s="448"/>
      <c r="CZ312" s="448"/>
      <c r="DA312" s="448"/>
      <c r="DB312" s="448"/>
      <c r="DC312" s="448"/>
      <c r="DD312" s="448"/>
      <c r="DE312" s="448"/>
      <c r="DF312" s="448"/>
      <c r="DG312" s="448"/>
      <c r="DH312" s="448"/>
      <c r="DI312" s="448"/>
      <c r="DJ312" s="448"/>
      <c r="DK312" s="448"/>
      <c r="DL312" s="448"/>
      <c r="DM312" s="448"/>
      <c r="DN312" s="448"/>
      <c r="DO312" s="448"/>
      <c r="DP312" s="448"/>
      <c r="DQ312" s="448"/>
      <c r="DR312" s="448"/>
    </row>
    <row r="313" spans="1:122" x14ac:dyDescent="0.45">
      <c r="A313" s="448"/>
      <c r="B313" s="448"/>
      <c r="C313" s="448"/>
      <c r="D313" s="448"/>
      <c r="E313" s="448"/>
      <c r="F313" s="448"/>
      <c r="G313" s="448"/>
      <c r="H313" s="448"/>
      <c r="I313" s="448"/>
      <c r="J313" s="448"/>
      <c r="K313" s="448"/>
      <c r="L313" s="448"/>
      <c r="M313" s="448"/>
      <c r="N313" s="448"/>
      <c r="O313" s="448"/>
      <c r="P313" s="448"/>
      <c r="Q313" s="448"/>
      <c r="R313" s="448"/>
      <c r="S313" s="448"/>
      <c r="T313" s="448"/>
      <c r="U313" s="448"/>
      <c r="V313" s="448"/>
      <c r="W313" s="448"/>
      <c r="X313" s="448"/>
      <c r="Y313" s="448"/>
      <c r="Z313" s="448"/>
      <c r="AA313" s="448"/>
      <c r="AB313" s="448"/>
      <c r="AC313" s="448"/>
      <c r="AD313" s="448"/>
      <c r="AE313" s="448"/>
      <c r="AF313" s="448"/>
      <c r="AG313" s="448"/>
      <c r="AH313" s="448"/>
      <c r="AI313" s="448"/>
      <c r="AJ313" s="448"/>
      <c r="AK313" s="448"/>
      <c r="AL313" s="448"/>
      <c r="AM313" s="448"/>
      <c r="AN313" s="448"/>
      <c r="AO313" s="448"/>
      <c r="AP313" s="448"/>
      <c r="AQ313" s="448"/>
      <c r="AR313" s="448"/>
      <c r="AS313" s="448"/>
      <c r="AT313" s="448"/>
      <c r="AU313" s="448"/>
      <c r="AV313" s="448"/>
      <c r="AW313" s="448"/>
      <c r="AX313" s="448"/>
      <c r="AY313" s="448"/>
      <c r="AZ313" s="448"/>
      <c r="BA313" s="448"/>
      <c r="BB313" s="448"/>
      <c r="BC313" s="448"/>
      <c r="BD313" s="448"/>
      <c r="BE313" s="448"/>
      <c r="BF313" s="448"/>
      <c r="BG313" s="448"/>
      <c r="BH313" s="448"/>
      <c r="BI313" s="448"/>
      <c r="BJ313" s="448"/>
      <c r="BK313" s="448"/>
      <c r="BL313" s="448"/>
      <c r="BM313" s="448"/>
      <c r="BN313" s="448"/>
      <c r="BO313" s="448"/>
      <c r="BP313" s="448"/>
      <c r="BQ313" s="448"/>
      <c r="BR313" s="448"/>
      <c r="BS313" s="448"/>
      <c r="BT313" s="448"/>
      <c r="BU313" s="448"/>
      <c r="BV313" s="448"/>
      <c r="BW313" s="448"/>
      <c r="BX313" s="448"/>
      <c r="BY313" s="448"/>
      <c r="BZ313" s="448"/>
      <c r="CA313" s="448"/>
      <c r="CB313" s="448"/>
      <c r="CC313" s="448"/>
      <c r="CD313" s="448"/>
      <c r="CE313" s="448"/>
      <c r="CF313" s="448"/>
      <c r="CG313" s="448"/>
      <c r="CH313" s="448"/>
      <c r="CI313" s="448"/>
      <c r="CJ313" s="448"/>
      <c r="CK313" s="448"/>
      <c r="CL313" s="448"/>
      <c r="CM313" s="448"/>
      <c r="CN313" s="448"/>
      <c r="CO313" s="448"/>
      <c r="CP313" s="448"/>
      <c r="CQ313" s="448"/>
      <c r="CR313" s="448"/>
      <c r="CS313" s="448"/>
      <c r="CT313" s="448"/>
      <c r="CU313" s="448"/>
      <c r="CV313" s="448"/>
      <c r="CW313" s="448"/>
      <c r="CX313" s="448"/>
      <c r="CY313" s="448"/>
      <c r="CZ313" s="448"/>
      <c r="DA313" s="448"/>
      <c r="DB313" s="448"/>
      <c r="DC313" s="448"/>
      <c r="DD313" s="448"/>
      <c r="DE313" s="448"/>
      <c r="DF313" s="448"/>
      <c r="DG313" s="448"/>
      <c r="DH313" s="448"/>
      <c r="DI313" s="448"/>
      <c r="DJ313" s="448"/>
      <c r="DK313" s="448"/>
      <c r="DL313" s="448"/>
      <c r="DM313" s="448"/>
      <c r="DN313" s="448"/>
      <c r="DO313" s="448"/>
      <c r="DP313" s="448"/>
      <c r="DQ313" s="448"/>
      <c r="DR313" s="448"/>
    </row>
    <row r="314" spans="1:122" x14ac:dyDescent="0.45">
      <c r="A314" s="448"/>
      <c r="B314" s="448"/>
      <c r="C314" s="448"/>
      <c r="D314" s="448"/>
      <c r="E314" s="448"/>
      <c r="F314" s="448"/>
      <c r="G314" s="448"/>
      <c r="H314" s="448"/>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c r="AN314" s="448"/>
      <c r="AO314" s="448"/>
      <c r="AP314" s="448"/>
      <c r="AQ314" s="448"/>
      <c r="AR314" s="448"/>
      <c r="AS314" s="448"/>
      <c r="AT314" s="448"/>
      <c r="AU314" s="448"/>
      <c r="AV314" s="448"/>
      <c r="AW314" s="448"/>
      <c r="AX314" s="448"/>
      <c r="AY314" s="448"/>
      <c r="AZ314" s="448"/>
      <c r="BA314" s="448"/>
      <c r="BB314" s="448"/>
      <c r="BC314" s="448"/>
      <c r="BD314" s="448"/>
      <c r="BE314" s="448"/>
      <c r="BF314" s="448"/>
      <c r="BG314" s="448"/>
      <c r="BH314" s="448"/>
      <c r="BI314" s="448"/>
      <c r="BJ314" s="448"/>
      <c r="BK314" s="448"/>
      <c r="BL314" s="448"/>
      <c r="BM314" s="448"/>
      <c r="BN314" s="448"/>
      <c r="BO314" s="448"/>
      <c r="BP314" s="448"/>
      <c r="BQ314" s="448"/>
      <c r="BR314" s="448"/>
      <c r="BS314" s="448"/>
      <c r="BT314" s="448"/>
      <c r="BU314" s="448"/>
      <c r="BV314" s="448"/>
      <c r="BW314" s="448"/>
      <c r="BX314" s="448"/>
      <c r="BY314" s="448"/>
      <c r="BZ314" s="448"/>
      <c r="CA314" s="448"/>
      <c r="CB314" s="448"/>
      <c r="CC314" s="448"/>
      <c r="CD314" s="448"/>
      <c r="CE314" s="448"/>
      <c r="CF314" s="448"/>
      <c r="CG314" s="448"/>
      <c r="CH314" s="448"/>
      <c r="CI314" s="448"/>
      <c r="CJ314" s="448"/>
      <c r="CK314" s="448"/>
      <c r="CL314" s="448"/>
      <c r="CM314" s="448"/>
      <c r="CN314" s="448"/>
      <c r="CO314" s="448"/>
      <c r="CP314" s="448"/>
      <c r="CQ314" s="448"/>
      <c r="CR314" s="448"/>
      <c r="CS314" s="448"/>
      <c r="CT314" s="448"/>
      <c r="CU314" s="448"/>
      <c r="CV314" s="448"/>
      <c r="CW314" s="448"/>
      <c r="CX314" s="448"/>
      <c r="CY314" s="448"/>
      <c r="CZ314" s="448"/>
      <c r="DA314" s="448"/>
      <c r="DB314" s="448"/>
      <c r="DC314" s="448"/>
      <c r="DD314" s="448"/>
      <c r="DE314" s="448"/>
      <c r="DF314" s="448"/>
      <c r="DG314" s="448"/>
      <c r="DH314" s="448"/>
      <c r="DI314" s="448"/>
      <c r="DJ314" s="448"/>
      <c r="DK314" s="448"/>
      <c r="DL314" s="448"/>
      <c r="DM314" s="448"/>
      <c r="DN314" s="448"/>
      <c r="DO314" s="448"/>
      <c r="DP314" s="448"/>
      <c r="DQ314" s="448"/>
      <c r="DR314" s="448"/>
    </row>
    <row r="315" spans="1:122" x14ac:dyDescent="0.45">
      <c r="A315" s="448"/>
      <c r="B315" s="448"/>
      <c r="C315" s="448"/>
      <c r="D315" s="448"/>
      <c r="E315" s="448"/>
      <c r="F315" s="448"/>
      <c r="G315" s="448"/>
      <c r="H315" s="448"/>
      <c r="I315" s="448"/>
      <c r="J315" s="448"/>
      <c r="K315" s="448"/>
      <c r="L315" s="448"/>
      <c r="M315" s="448"/>
      <c r="N315" s="448"/>
      <c r="O315" s="448"/>
      <c r="P315" s="448"/>
      <c r="Q315" s="448"/>
      <c r="R315" s="448"/>
      <c r="S315" s="448"/>
      <c r="T315" s="448"/>
      <c r="U315" s="448"/>
      <c r="V315" s="448"/>
      <c r="W315" s="448"/>
      <c r="X315" s="448"/>
      <c r="Y315" s="448"/>
      <c r="Z315" s="448"/>
      <c r="AA315" s="448"/>
      <c r="AB315" s="448"/>
      <c r="AC315" s="448"/>
      <c r="AD315" s="448"/>
      <c r="AE315" s="448"/>
      <c r="AF315" s="448"/>
      <c r="AG315" s="448"/>
      <c r="AH315" s="448"/>
      <c r="AI315" s="448"/>
      <c r="AJ315" s="448"/>
      <c r="AK315" s="448"/>
      <c r="AL315" s="448"/>
      <c r="AM315" s="448"/>
      <c r="AN315" s="448"/>
      <c r="AO315" s="448"/>
      <c r="AP315" s="448"/>
      <c r="AQ315" s="448"/>
      <c r="AR315" s="448"/>
      <c r="AS315" s="448"/>
      <c r="AT315" s="448"/>
      <c r="AU315" s="448"/>
      <c r="AV315" s="448"/>
      <c r="AW315" s="448"/>
      <c r="AX315" s="448"/>
      <c r="AY315" s="448"/>
      <c r="AZ315" s="448"/>
      <c r="BA315" s="448"/>
      <c r="BB315" s="448"/>
      <c r="BC315" s="448"/>
      <c r="BD315" s="448"/>
      <c r="BE315" s="448"/>
      <c r="BF315" s="448"/>
      <c r="BG315" s="448"/>
      <c r="BH315" s="448"/>
      <c r="BI315" s="448"/>
      <c r="BJ315" s="448"/>
      <c r="BK315" s="448"/>
      <c r="BL315" s="448"/>
      <c r="BM315" s="448"/>
      <c r="BN315" s="448"/>
      <c r="BO315" s="448"/>
      <c r="BP315" s="448"/>
      <c r="BQ315" s="448"/>
      <c r="BR315" s="448"/>
      <c r="BS315" s="448"/>
      <c r="BT315" s="448"/>
      <c r="BU315" s="448"/>
      <c r="BV315" s="448"/>
      <c r="BW315" s="448"/>
      <c r="BX315" s="448"/>
      <c r="BY315" s="448"/>
      <c r="BZ315" s="448"/>
      <c r="CA315" s="448"/>
      <c r="CB315" s="448"/>
      <c r="CC315" s="448"/>
      <c r="CD315" s="448"/>
      <c r="CE315" s="448"/>
      <c r="CF315" s="448"/>
      <c r="CG315" s="448"/>
      <c r="CH315" s="448"/>
      <c r="CI315" s="448"/>
      <c r="CJ315" s="448"/>
      <c r="CK315" s="448"/>
      <c r="CL315" s="448"/>
      <c r="CM315" s="448"/>
      <c r="CN315" s="448"/>
      <c r="CO315" s="448"/>
      <c r="CP315" s="448"/>
      <c r="CQ315" s="448"/>
      <c r="CR315" s="448"/>
      <c r="CS315" s="448"/>
      <c r="CT315" s="448"/>
      <c r="CU315" s="448"/>
      <c r="CV315" s="448"/>
      <c r="CW315" s="448"/>
      <c r="CX315" s="448"/>
      <c r="CY315" s="448"/>
      <c r="CZ315" s="448"/>
      <c r="DA315" s="448"/>
      <c r="DB315" s="448"/>
      <c r="DC315" s="448"/>
      <c r="DD315" s="448"/>
      <c r="DE315" s="448"/>
      <c r="DF315" s="448"/>
      <c r="DG315" s="448"/>
      <c r="DH315" s="448"/>
      <c r="DI315" s="448"/>
      <c r="DJ315" s="448"/>
      <c r="DK315" s="448"/>
      <c r="DL315" s="448"/>
      <c r="DM315" s="448"/>
      <c r="DN315" s="448"/>
      <c r="DO315" s="448"/>
      <c r="DP315" s="448"/>
      <c r="DQ315" s="448"/>
      <c r="DR315" s="448"/>
    </row>
    <row r="316" spans="1:122" x14ac:dyDescent="0.45">
      <c r="A316" s="448"/>
      <c r="B316" s="448"/>
      <c r="C316" s="448"/>
      <c r="D316" s="448"/>
      <c r="E316" s="448"/>
      <c r="F316" s="448"/>
      <c r="G316" s="448"/>
      <c r="H316" s="448"/>
      <c r="I316" s="448"/>
      <c r="J316" s="448"/>
      <c r="K316" s="448"/>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c r="AT316" s="448"/>
      <c r="AU316" s="448"/>
      <c r="AV316" s="448"/>
      <c r="AW316" s="448"/>
      <c r="AX316" s="448"/>
      <c r="AY316" s="448"/>
      <c r="AZ316" s="448"/>
      <c r="BA316" s="448"/>
      <c r="BB316" s="448"/>
      <c r="BC316" s="448"/>
      <c r="BD316" s="448"/>
      <c r="BE316" s="448"/>
      <c r="BF316" s="448"/>
      <c r="BG316" s="448"/>
      <c r="BH316" s="448"/>
      <c r="BI316" s="448"/>
      <c r="BJ316" s="448"/>
      <c r="BK316" s="448"/>
      <c r="BL316" s="448"/>
      <c r="BM316" s="448"/>
      <c r="BN316" s="448"/>
      <c r="BO316" s="448"/>
      <c r="BP316" s="448"/>
      <c r="BQ316" s="448"/>
      <c r="BR316" s="448"/>
      <c r="BS316" s="448"/>
      <c r="BT316" s="448"/>
      <c r="BU316" s="448"/>
      <c r="BV316" s="448"/>
      <c r="BW316" s="448"/>
      <c r="BX316" s="448"/>
      <c r="BY316" s="448"/>
      <c r="BZ316" s="448"/>
      <c r="CA316" s="448"/>
      <c r="CB316" s="448"/>
      <c r="CC316" s="448"/>
      <c r="CD316" s="448"/>
      <c r="CE316" s="448"/>
      <c r="CF316" s="448"/>
      <c r="CG316" s="448"/>
      <c r="CH316" s="448"/>
      <c r="CI316" s="448"/>
      <c r="CJ316" s="448"/>
      <c r="CK316" s="448"/>
      <c r="CL316" s="448"/>
      <c r="CM316" s="448"/>
      <c r="CN316" s="448"/>
      <c r="CO316" s="448"/>
      <c r="CP316" s="448"/>
      <c r="CQ316" s="448"/>
      <c r="CR316" s="448"/>
      <c r="CS316" s="448"/>
      <c r="CT316" s="448"/>
      <c r="CU316" s="448"/>
      <c r="CV316" s="448"/>
      <c r="CW316" s="448"/>
      <c r="CX316" s="448"/>
      <c r="CY316" s="448"/>
      <c r="CZ316" s="448"/>
      <c r="DA316" s="448"/>
      <c r="DB316" s="448"/>
      <c r="DC316" s="448"/>
      <c r="DD316" s="448"/>
      <c r="DE316" s="448"/>
      <c r="DF316" s="448"/>
      <c r="DG316" s="448"/>
      <c r="DH316" s="448"/>
      <c r="DI316" s="448"/>
      <c r="DJ316" s="448"/>
      <c r="DK316" s="448"/>
      <c r="DL316" s="448"/>
      <c r="DM316" s="448"/>
      <c r="DN316" s="448"/>
      <c r="DO316" s="448"/>
      <c r="DP316" s="448"/>
      <c r="DQ316" s="448"/>
      <c r="DR316" s="448"/>
    </row>
    <row r="317" spans="1:122" x14ac:dyDescent="0.45">
      <c r="A317" s="448"/>
      <c r="B317" s="448"/>
      <c r="C317" s="448"/>
      <c r="D317" s="448"/>
      <c r="E317" s="448"/>
      <c r="F317" s="448"/>
      <c r="G317" s="448"/>
      <c r="H317" s="448"/>
      <c r="I317" s="448"/>
      <c r="J317" s="448"/>
      <c r="K317" s="448"/>
      <c r="L317" s="448"/>
      <c r="M317" s="448"/>
      <c r="N317" s="448"/>
      <c r="O317" s="448"/>
      <c r="P317" s="448"/>
      <c r="Q317" s="448"/>
      <c r="R317" s="448"/>
      <c r="S317" s="448"/>
      <c r="T317" s="448"/>
      <c r="U317" s="448"/>
      <c r="V317" s="448"/>
      <c r="W317" s="448"/>
      <c r="X317" s="448"/>
      <c r="Y317" s="448"/>
      <c r="Z317" s="448"/>
      <c r="AA317" s="448"/>
      <c r="AB317" s="448"/>
      <c r="AC317" s="448"/>
      <c r="AD317" s="448"/>
      <c r="AE317" s="448"/>
      <c r="AF317" s="448"/>
      <c r="AG317" s="448"/>
      <c r="AH317" s="448"/>
      <c r="AI317" s="448"/>
      <c r="AJ317" s="448"/>
      <c r="AK317" s="448"/>
      <c r="AL317" s="448"/>
      <c r="AM317" s="448"/>
      <c r="AN317" s="448"/>
      <c r="AO317" s="448"/>
      <c r="AP317" s="448"/>
      <c r="AQ317" s="448"/>
      <c r="AR317" s="448"/>
      <c r="AS317" s="448"/>
      <c r="AT317" s="448"/>
      <c r="AU317" s="448"/>
      <c r="AV317" s="448"/>
      <c r="AW317" s="448"/>
      <c r="AX317" s="448"/>
      <c r="AY317" s="448"/>
      <c r="AZ317" s="448"/>
      <c r="BA317" s="448"/>
      <c r="BB317" s="448"/>
      <c r="BC317" s="448"/>
      <c r="BD317" s="448"/>
      <c r="BE317" s="448"/>
      <c r="BF317" s="448"/>
      <c r="BG317" s="448"/>
      <c r="BH317" s="448"/>
      <c r="BI317" s="448"/>
      <c r="BJ317" s="448"/>
      <c r="BK317" s="448"/>
      <c r="BL317" s="448"/>
      <c r="BM317" s="448"/>
      <c r="BN317" s="448"/>
      <c r="BO317" s="448"/>
      <c r="BP317" s="448"/>
      <c r="BQ317" s="448"/>
      <c r="BR317" s="448"/>
      <c r="BS317" s="448"/>
      <c r="BT317" s="448"/>
      <c r="BU317" s="448"/>
      <c r="BV317" s="448"/>
      <c r="BW317" s="448"/>
      <c r="BX317" s="448"/>
      <c r="BY317" s="448"/>
      <c r="BZ317" s="448"/>
      <c r="CA317" s="448"/>
      <c r="CB317" s="448"/>
      <c r="CC317" s="448"/>
      <c r="CD317" s="448"/>
      <c r="CE317" s="448"/>
      <c r="CF317" s="448"/>
      <c r="CG317" s="448"/>
      <c r="CH317" s="448"/>
      <c r="CI317" s="448"/>
      <c r="CJ317" s="448"/>
      <c r="CK317" s="448"/>
      <c r="CL317" s="448"/>
      <c r="CM317" s="448"/>
      <c r="CN317" s="448"/>
      <c r="CO317" s="448"/>
      <c r="CP317" s="448"/>
      <c r="CQ317" s="448"/>
      <c r="CR317" s="448"/>
      <c r="CS317" s="448"/>
      <c r="CT317" s="448"/>
      <c r="CU317" s="448"/>
      <c r="CV317" s="448"/>
      <c r="CW317" s="448"/>
      <c r="CX317" s="448"/>
      <c r="CY317" s="448"/>
      <c r="CZ317" s="448"/>
      <c r="DA317" s="448"/>
      <c r="DB317" s="448"/>
      <c r="DC317" s="448"/>
      <c r="DD317" s="448"/>
      <c r="DE317" s="448"/>
      <c r="DF317" s="448"/>
      <c r="DG317" s="448"/>
      <c r="DH317" s="448"/>
      <c r="DI317" s="448"/>
      <c r="DJ317" s="448"/>
      <c r="DK317" s="448"/>
      <c r="DL317" s="448"/>
      <c r="DM317" s="448"/>
      <c r="DN317" s="448"/>
      <c r="DO317" s="448"/>
      <c r="DP317" s="448"/>
      <c r="DQ317" s="448"/>
      <c r="DR317" s="448"/>
    </row>
    <row r="318" spans="1:122" x14ac:dyDescent="0.45">
      <c r="A318" s="448"/>
      <c r="B318" s="448"/>
      <c r="C318" s="448"/>
      <c r="D318" s="448"/>
      <c r="E318" s="448"/>
      <c r="F318" s="448"/>
      <c r="G318" s="448"/>
      <c r="H318" s="448"/>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c r="AK318" s="448"/>
      <c r="AL318" s="448"/>
      <c r="AM318" s="448"/>
      <c r="AN318" s="448"/>
      <c r="AO318" s="448"/>
      <c r="AP318" s="448"/>
      <c r="AQ318" s="448"/>
      <c r="AR318" s="448"/>
      <c r="AS318" s="448"/>
      <c r="AT318" s="448"/>
      <c r="AU318" s="448"/>
      <c r="AV318" s="448"/>
      <c r="AW318" s="448"/>
      <c r="AX318" s="448"/>
      <c r="AY318" s="448"/>
      <c r="AZ318" s="448"/>
      <c r="BA318" s="448"/>
      <c r="BB318" s="448"/>
      <c r="BC318" s="448"/>
      <c r="BD318" s="448"/>
      <c r="BE318" s="448"/>
      <c r="BF318" s="448"/>
      <c r="BG318" s="448"/>
      <c r="BH318" s="448"/>
      <c r="BI318" s="448"/>
      <c r="BJ318" s="448"/>
      <c r="BK318" s="448"/>
      <c r="BL318" s="448"/>
      <c r="BM318" s="448"/>
      <c r="BN318" s="448"/>
      <c r="BO318" s="448"/>
      <c r="BP318" s="448"/>
      <c r="BQ318" s="448"/>
      <c r="BR318" s="448"/>
      <c r="BS318" s="448"/>
      <c r="BT318" s="448"/>
      <c r="BU318" s="448"/>
      <c r="BV318" s="448"/>
      <c r="BW318" s="448"/>
      <c r="BX318" s="448"/>
      <c r="BY318" s="448"/>
      <c r="BZ318" s="448"/>
      <c r="CA318" s="448"/>
      <c r="CB318" s="448"/>
      <c r="CC318" s="448"/>
      <c r="CD318" s="448"/>
      <c r="CE318" s="448"/>
      <c r="CF318" s="448"/>
      <c r="CG318" s="448"/>
      <c r="CH318" s="448"/>
      <c r="CI318" s="448"/>
      <c r="CJ318" s="448"/>
      <c r="CK318" s="448"/>
      <c r="CL318" s="448"/>
      <c r="CM318" s="448"/>
      <c r="CN318" s="448"/>
      <c r="CO318" s="448"/>
      <c r="CP318" s="448"/>
      <c r="CQ318" s="448"/>
      <c r="CR318" s="448"/>
      <c r="CS318" s="448"/>
      <c r="CT318" s="448"/>
      <c r="CU318" s="448"/>
      <c r="CV318" s="448"/>
      <c r="CW318" s="448"/>
      <c r="CX318" s="448"/>
      <c r="CY318" s="448"/>
      <c r="CZ318" s="448"/>
      <c r="DA318" s="448"/>
      <c r="DB318" s="448"/>
      <c r="DC318" s="448"/>
      <c r="DD318" s="448"/>
      <c r="DE318" s="448"/>
      <c r="DF318" s="448"/>
      <c r="DG318" s="448"/>
      <c r="DH318" s="448"/>
      <c r="DI318" s="448"/>
      <c r="DJ318" s="448"/>
      <c r="DK318" s="448"/>
      <c r="DL318" s="448"/>
      <c r="DM318" s="448"/>
      <c r="DN318" s="448"/>
      <c r="DO318" s="448"/>
      <c r="DP318" s="448"/>
      <c r="DQ318" s="448"/>
      <c r="DR318" s="448"/>
    </row>
    <row r="319" spans="1:122" x14ac:dyDescent="0.45">
      <c r="A319" s="448"/>
      <c r="B319" s="448"/>
      <c r="C319" s="448"/>
      <c r="D319" s="448"/>
      <c r="E319" s="448"/>
      <c r="F319" s="448"/>
      <c r="G319" s="448"/>
      <c r="H319" s="448"/>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c r="AK319" s="448"/>
      <c r="AL319" s="448"/>
      <c r="AM319" s="448"/>
      <c r="AN319" s="448"/>
      <c r="AO319" s="448"/>
      <c r="AP319" s="448"/>
      <c r="AQ319" s="448"/>
      <c r="AR319" s="448"/>
      <c r="AS319" s="448"/>
      <c r="AT319" s="448"/>
      <c r="AU319" s="448"/>
      <c r="AV319" s="448"/>
      <c r="AW319" s="448"/>
      <c r="AX319" s="448"/>
      <c r="AY319" s="448"/>
      <c r="AZ319" s="448"/>
      <c r="BA319" s="448"/>
      <c r="BB319" s="448"/>
      <c r="BC319" s="448"/>
      <c r="BD319" s="448"/>
      <c r="BE319" s="448"/>
      <c r="BF319" s="448"/>
      <c r="BG319" s="448"/>
      <c r="BH319" s="448"/>
      <c r="BI319" s="448"/>
      <c r="BJ319" s="448"/>
      <c r="BK319" s="448"/>
      <c r="BL319" s="448"/>
      <c r="BM319" s="448"/>
      <c r="BN319" s="448"/>
      <c r="BO319" s="448"/>
      <c r="BP319" s="448"/>
      <c r="BQ319" s="448"/>
      <c r="BR319" s="448"/>
      <c r="BS319" s="448"/>
      <c r="BT319" s="448"/>
      <c r="BU319" s="448"/>
      <c r="BV319" s="448"/>
      <c r="BW319" s="448"/>
      <c r="BX319" s="448"/>
      <c r="BY319" s="448"/>
      <c r="BZ319" s="448"/>
      <c r="CA319" s="448"/>
      <c r="CB319" s="448"/>
      <c r="CC319" s="448"/>
      <c r="CD319" s="448"/>
      <c r="CE319" s="448"/>
      <c r="CF319" s="448"/>
      <c r="CG319" s="448"/>
      <c r="CH319" s="448"/>
      <c r="CI319" s="448"/>
      <c r="CJ319" s="448"/>
      <c r="CK319" s="448"/>
      <c r="CL319" s="448"/>
      <c r="CM319" s="448"/>
      <c r="CN319" s="448"/>
      <c r="CO319" s="448"/>
      <c r="CP319" s="448"/>
      <c r="CQ319" s="448"/>
      <c r="CR319" s="448"/>
      <c r="CS319" s="448"/>
      <c r="CT319" s="448"/>
      <c r="CU319" s="448"/>
      <c r="CV319" s="448"/>
      <c r="CW319" s="448"/>
      <c r="CX319" s="448"/>
      <c r="CY319" s="448"/>
      <c r="CZ319" s="448"/>
      <c r="DA319" s="448"/>
      <c r="DB319" s="448"/>
      <c r="DC319" s="448"/>
      <c r="DD319" s="448"/>
      <c r="DE319" s="448"/>
      <c r="DF319" s="448"/>
      <c r="DG319" s="448"/>
      <c r="DH319" s="448"/>
      <c r="DI319" s="448"/>
      <c r="DJ319" s="448"/>
      <c r="DK319" s="448"/>
      <c r="DL319" s="448"/>
      <c r="DM319" s="448"/>
      <c r="DN319" s="448"/>
      <c r="DO319" s="448"/>
      <c r="DP319" s="448"/>
      <c r="DQ319" s="448"/>
      <c r="DR319" s="448"/>
    </row>
    <row r="320" spans="1:122" x14ac:dyDescent="0.45">
      <c r="A320" s="448"/>
      <c r="B320" s="448"/>
      <c r="C320" s="448"/>
      <c r="D320" s="448"/>
      <c r="E320" s="448"/>
      <c r="F320" s="448"/>
      <c r="G320" s="448"/>
      <c r="H320" s="448"/>
      <c r="I320" s="448"/>
      <c r="J320" s="448"/>
      <c r="K320" s="448"/>
      <c r="L320" s="448"/>
      <c r="M320" s="448"/>
      <c r="N320" s="448"/>
      <c r="O320" s="448"/>
      <c r="P320" s="448"/>
      <c r="Q320" s="448"/>
      <c r="R320" s="448"/>
      <c r="S320" s="448"/>
      <c r="T320" s="448"/>
      <c r="U320" s="448"/>
      <c r="V320" s="448"/>
      <c r="W320" s="448"/>
      <c r="X320" s="448"/>
      <c r="Y320" s="448"/>
      <c r="Z320" s="448"/>
      <c r="AA320" s="448"/>
      <c r="AB320" s="448"/>
      <c r="AC320" s="448"/>
      <c r="AD320" s="448"/>
      <c r="AE320" s="448"/>
      <c r="AF320" s="448"/>
      <c r="AG320" s="448"/>
      <c r="AH320" s="448"/>
      <c r="AI320" s="448"/>
      <c r="AJ320" s="448"/>
      <c r="AK320" s="448"/>
      <c r="AL320" s="448"/>
      <c r="AM320" s="448"/>
      <c r="AN320" s="448"/>
      <c r="AO320" s="448"/>
      <c r="AP320" s="448"/>
      <c r="AQ320" s="448"/>
      <c r="AR320" s="448"/>
      <c r="AS320" s="448"/>
      <c r="AT320" s="448"/>
      <c r="AU320" s="448"/>
      <c r="AV320" s="448"/>
      <c r="AW320" s="448"/>
      <c r="AX320" s="448"/>
      <c r="AY320" s="448"/>
      <c r="AZ320" s="448"/>
      <c r="BA320" s="448"/>
      <c r="BB320" s="448"/>
      <c r="BC320" s="448"/>
      <c r="BD320" s="448"/>
      <c r="BE320" s="448"/>
      <c r="BF320" s="448"/>
      <c r="BG320" s="448"/>
      <c r="BH320" s="448"/>
      <c r="BI320" s="448"/>
      <c r="BJ320" s="448"/>
      <c r="BK320" s="448"/>
      <c r="BL320" s="448"/>
      <c r="BM320" s="448"/>
      <c r="BN320" s="448"/>
      <c r="BO320" s="448"/>
      <c r="BP320" s="448"/>
      <c r="BQ320" s="448"/>
      <c r="BR320" s="448"/>
      <c r="BS320" s="448"/>
      <c r="BT320" s="448"/>
      <c r="BU320" s="448"/>
      <c r="BV320" s="448"/>
      <c r="BW320" s="448"/>
      <c r="BX320" s="448"/>
      <c r="BY320" s="448"/>
      <c r="BZ320" s="448"/>
      <c r="CA320" s="448"/>
      <c r="CB320" s="448"/>
      <c r="CC320" s="448"/>
      <c r="CD320" s="448"/>
      <c r="CE320" s="448"/>
      <c r="CF320" s="448"/>
      <c r="CG320" s="448"/>
      <c r="CH320" s="448"/>
      <c r="CI320" s="448"/>
      <c r="CJ320" s="448"/>
      <c r="CK320" s="448"/>
      <c r="CL320" s="448"/>
      <c r="CM320" s="448"/>
      <c r="CN320" s="448"/>
      <c r="CO320" s="448"/>
      <c r="CP320" s="448"/>
      <c r="CQ320" s="448"/>
      <c r="CR320" s="448"/>
      <c r="CS320" s="448"/>
      <c r="CT320" s="448"/>
      <c r="CU320" s="448"/>
      <c r="CV320" s="448"/>
      <c r="CW320" s="448"/>
      <c r="CX320" s="448"/>
      <c r="CY320" s="448"/>
      <c r="CZ320" s="448"/>
      <c r="DA320" s="448"/>
      <c r="DB320" s="448"/>
      <c r="DC320" s="448"/>
      <c r="DD320" s="448"/>
      <c r="DE320" s="448"/>
      <c r="DF320" s="448"/>
      <c r="DG320" s="448"/>
      <c r="DH320" s="448"/>
      <c r="DI320" s="448"/>
      <c r="DJ320" s="448"/>
      <c r="DK320" s="448"/>
      <c r="DL320" s="448"/>
      <c r="DM320" s="448"/>
      <c r="DN320" s="448"/>
      <c r="DO320" s="448"/>
      <c r="DP320" s="448"/>
      <c r="DQ320" s="448"/>
      <c r="DR320" s="448"/>
    </row>
    <row r="321" spans="1:122" x14ac:dyDescent="0.45">
      <c r="A321" s="448"/>
      <c r="B321" s="448"/>
      <c r="C321" s="448"/>
      <c r="D321" s="448"/>
      <c r="E321" s="448"/>
      <c r="F321" s="448"/>
      <c r="G321" s="448"/>
      <c r="H321" s="448"/>
      <c r="I321" s="448"/>
      <c r="J321" s="448"/>
      <c r="K321" s="448"/>
      <c r="L321" s="448"/>
      <c r="M321" s="448"/>
      <c r="N321" s="448"/>
      <c r="O321" s="448"/>
      <c r="P321" s="448"/>
      <c r="Q321" s="448"/>
      <c r="R321" s="448"/>
      <c r="S321" s="448"/>
      <c r="T321" s="448"/>
      <c r="U321" s="448"/>
      <c r="V321" s="448"/>
      <c r="W321" s="448"/>
      <c r="X321" s="448"/>
      <c r="Y321" s="448"/>
      <c r="Z321" s="448"/>
      <c r="AA321" s="448"/>
      <c r="AB321" s="448"/>
      <c r="AC321" s="448"/>
      <c r="AD321" s="448"/>
      <c r="AE321" s="448"/>
      <c r="AF321" s="448"/>
      <c r="AG321" s="448"/>
      <c r="AH321" s="448"/>
      <c r="AI321" s="448"/>
      <c r="AJ321" s="448"/>
      <c r="AK321" s="448"/>
      <c r="AL321" s="448"/>
      <c r="AM321" s="448"/>
      <c r="AN321" s="448"/>
      <c r="AO321" s="448"/>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8"/>
      <c r="BM321" s="448"/>
      <c r="BN321" s="448"/>
      <c r="BO321" s="448"/>
      <c r="BP321" s="448"/>
      <c r="BQ321" s="448"/>
      <c r="BR321" s="448"/>
      <c r="BS321" s="448"/>
      <c r="BT321" s="448"/>
      <c r="BU321" s="448"/>
      <c r="BV321" s="448"/>
      <c r="BW321" s="448"/>
      <c r="BX321" s="448"/>
      <c r="BY321" s="448"/>
      <c r="BZ321" s="448"/>
      <c r="CA321" s="448"/>
      <c r="CB321" s="448"/>
      <c r="CC321" s="448"/>
      <c r="CD321" s="448"/>
      <c r="CE321" s="448"/>
      <c r="CF321" s="448"/>
      <c r="CG321" s="448"/>
      <c r="CH321" s="448"/>
      <c r="CI321" s="448"/>
      <c r="CJ321" s="448"/>
      <c r="CK321" s="448"/>
      <c r="CL321" s="448"/>
      <c r="CM321" s="448"/>
      <c r="CN321" s="448"/>
      <c r="CO321" s="448"/>
      <c r="CP321" s="448"/>
      <c r="CQ321" s="448"/>
      <c r="CR321" s="448"/>
      <c r="CS321" s="448"/>
      <c r="CT321" s="448"/>
      <c r="CU321" s="448"/>
      <c r="CV321" s="448"/>
      <c r="CW321" s="448"/>
      <c r="CX321" s="448"/>
      <c r="CY321" s="448"/>
      <c r="CZ321" s="448"/>
      <c r="DA321" s="448"/>
      <c r="DB321" s="448"/>
      <c r="DC321" s="448"/>
      <c r="DD321" s="448"/>
      <c r="DE321" s="448"/>
      <c r="DF321" s="448"/>
      <c r="DG321" s="448"/>
      <c r="DH321" s="448"/>
      <c r="DI321" s="448"/>
      <c r="DJ321" s="448"/>
      <c r="DK321" s="448"/>
      <c r="DL321" s="448"/>
      <c r="DM321" s="448"/>
      <c r="DN321" s="448"/>
      <c r="DO321" s="448"/>
      <c r="DP321" s="448"/>
      <c r="DQ321" s="448"/>
      <c r="DR321" s="448"/>
    </row>
    <row r="322" spans="1:122" x14ac:dyDescent="0.45">
      <c r="A322" s="448"/>
      <c r="B322" s="448"/>
      <c r="C322" s="448"/>
      <c r="D322" s="448"/>
      <c r="E322" s="448"/>
      <c r="F322" s="448"/>
      <c r="G322" s="448"/>
      <c r="H322" s="448"/>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8"/>
      <c r="AI322" s="448"/>
      <c r="AJ322" s="448"/>
      <c r="AK322" s="448"/>
      <c r="AL322" s="448"/>
      <c r="AM322" s="448"/>
      <c r="AN322" s="448"/>
      <c r="AO322" s="448"/>
      <c r="AP322" s="448"/>
      <c r="AQ322" s="448"/>
      <c r="AR322" s="448"/>
      <c r="AS322" s="448"/>
      <c r="AT322" s="448"/>
      <c r="AU322" s="448"/>
      <c r="AV322" s="448"/>
      <c r="AW322" s="448"/>
      <c r="AX322" s="448"/>
      <c r="AY322" s="448"/>
      <c r="AZ322" s="448"/>
      <c r="BA322" s="448"/>
      <c r="BB322" s="448"/>
      <c r="BC322" s="448"/>
      <c r="BD322" s="448"/>
      <c r="BE322" s="448"/>
      <c r="BF322" s="448"/>
      <c r="BG322" s="448"/>
      <c r="BH322" s="448"/>
      <c r="BI322" s="448"/>
      <c r="BJ322" s="448"/>
      <c r="BK322" s="448"/>
      <c r="BL322" s="448"/>
      <c r="BM322" s="448"/>
      <c r="BN322" s="448"/>
      <c r="BO322" s="448"/>
      <c r="BP322" s="448"/>
      <c r="BQ322" s="448"/>
      <c r="BR322" s="448"/>
      <c r="BS322" s="448"/>
      <c r="BT322" s="448"/>
      <c r="BU322" s="448"/>
      <c r="BV322" s="448"/>
      <c r="BW322" s="448"/>
      <c r="BX322" s="448"/>
      <c r="BY322" s="448"/>
      <c r="BZ322" s="448"/>
      <c r="CA322" s="448"/>
      <c r="CB322" s="448"/>
      <c r="CC322" s="448"/>
      <c r="CD322" s="448"/>
      <c r="CE322" s="448"/>
      <c r="CF322" s="448"/>
      <c r="CG322" s="448"/>
      <c r="CH322" s="448"/>
      <c r="CI322" s="448"/>
      <c r="CJ322" s="448"/>
      <c r="CK322" s="448"/>
      <c r="CL322" s="448"/>
      <c r="CM322" s="448"/>
      <c r="CN322" s="448"/>
      <c r="CO322" s="448"/>
      <c r="CP322" s="448"/>
      <c r="CQ322" s="448"/>
      <c r="CR322" s="448"/>
      <c r="CS322" s="448"/>
      <c r="CT322" s="448"/>
      <c r="CU322" s="448"/>
      <c r="CV322" s="448"/>
      <c r="CW322" s="448"/>
      <c r="CX322" s="448"/>
      <c r="CY322" s="448"/>
      <c r="CZ322" s="448"/>
      <c r="DA322" s="448"/>
      <c r="DB322" s="448"/>
      <c r="DC322" s="448"/>
      <c r="DD322" s="448"/>
      <c r="DE322" s="448"/>
      <c r="DF322" s="448"/>
      <c r="DG322" s="448"/>
      <c r="DH322" s="448"/>
      <c r="DI322" s="448"/>
      <c r="DJ322" s="448"/>
      <c r="DK322" s="448"/>
      <c r="DL322" s="448"/>
      <c r="DM322" s="448"/>
      <c r="DN322" s="448"/>
      <c r="DO322" s="448"/>
      <c r="DP322" s="448"/>
      <c r="DQ322" s="448"/>
      <c r="DR322" s="448"/>
    </row>
    <row r="323" spans="1:122" x14ac:dyDescent="0.45">
      <c r="A323" s="448"/>
      <c r="B323" s="448"/>
      <c r="C323" s="448"/>
      <c r="D323" s="448"/>
      <c r="E323" s="448"/>
      <c r="F323" s="448"/>
      <c r="G323" s="448"/>
      <c r="H323" s="448"/>
      <c r="I323" s="448"/>
      <c r="J323" s="448"/>
      <c r="K323" s="448"/>
      <c r="L323" s="448"/>
      <c r="M323" s="448"/>
      <c r="N323" s="448"/>
      <c r="O323" s="448"/>
      <c r="P323" s="448"/>
      <c r="Q323" s="448"/>
      <c r="R323" s="448"/>
      <c r="S323" s="448"/>
      <c r="T323" s="448"/>
      <c r="U323" s="448"/>
      <c r="V323" s="448"/>
      <c r="W323" s="448"/>
      <c r="X323" s="448"/>
      <c r="Y323" s="448"/>
      <c r="Z323" s="448"/>
      <c r="AA323" s="448"/>
      <c r="AB323" s="448"/>
      <c r="AC323" s="448"/>
      <c r="AD323" s="448"/>
      <c r="AE323" s="448"/>
      <c r="AF323" s="448"/>
      <c r="AG323" s="448"/>
      <c r="AH323" s="448"/>
      <c r="AI323" s="448"/>
      <c r="AJ323" s="448"/>
      <c r="AK323" s="448"/>
      <c r="AL323" s="448"/>
      <c r="AM323" s="448"/>
      <c r="AN323" s="448"/>
      <c r="AO323" s="448"/>
      <c r="AP323" s="448"/>
      <c r="AQ323" s="448"/>
      <c r="AR323" s="448"/>
      <c r="AS323" s="448"/>
      <c r="AT323" s="448"/>
      <c r="AU323" s="448"/>
      <c r="AV323" s="448"/>
      <c r="AW323" s="448"/>
      <c r="AX323" s="448"/>
      <c r="AY323" s="448"/>
      <c r="AZ323" s="448"/>
      <c r="BA323" s="448"/>
      <c r="BB323" s="448"/>
      <c r="BC323" s="448"/>
      <c r="BD323" s="448"/>
      <c r="BE323" s="448"/>
      <c r="BF323" s="448"/>
      <c r="BG323" s="448"/>
      <c r="BH323" s="448"/>
      <c r="BI323" s="448"/>
      <c r="BJ323" s="448"/>
      <c r="BK323" s="448"/>
      <c r="BL323" s="448"/>
      <c r="BM323" s="448"/>
      <c r="BN323" s="448"/>
      <c r="BO323" s="448"/>
      <c r="BP323" s="448"/>
      <c r="BQ323" s="448"/>
      <c r="BR323" s="448"/>
      <c r="BS323" s="448"/>
      <c r="BT323" s="448"/>
      <c r="BU323" s="448"/>
      <c r="BV323" s="448"/>
      <c r="BW323" s="448"/>
      <c r="BX323" s="448"/>
      <c r="BY323" s="448"/>
      <c r="BZ323" s="448"/>
      <c r="CA323" s="448"/>
      <c r="CB323" s="448"/>
      <c r="CC323" s="448"/>
      <c r="CD323" s="448"/>
      <c r="CE323" s="448"/>
      <c r="CF323" s="448"/>
      <c r="CG323" s="448"/>
      <c r="CH323" s="448"/>
      <c r="CI323" s="448"/>
      <c r="CJ323" s="448"/>
      <c r="CK323" s="448"/>
      <c r="CL323" s="448"/>
      <c r="CM323" s="448"/>
      <c r="CN323" s="448"/>
      <c r="CO323" s="448"/>
      <c r="CP323" s="448"/>
      <c r="CQ323" s="448"/>
      <c r="CR323" s="448"/>
      <c r="CS323" s="448"/>
      <c r="CT323" s="448"/>
      <c r="CU323" s="448"/>
      <c r="CV323" s="448"/>
      <c r="CW323" s="448"/>
      <c r="CX323" s="448"/>
      <c r="CY323" s="448"/>
      <c r="CZ323" s="448"/>
      <c r="DA323" s="448"/>
      <c r="DB323" s="448"/>
      <c r="DC323" s="448"/>
      <c r="DD323" s="448"/>
      <c r="DE323" s="448"/>
      <c r="DF323" s="448"/>
      <c r="DG323" s="448"/>
      <c r="DH323" s="448"/>
      <c r="DI323" s="448"/>
      <c r="DJ323" s="448"/>
      <c r="DK323" s="448"/>
      <c r="DL323" s="448"/>
      <c r="DM323" s="448"/>
      <c r="DN323" s="448"/>
      <c r="DO323" s="448"/>
      <c r="DP323" s="448"/>
      <c r="DQ323" s="448"/>
      <c r="DR323" s="448"/>
    </row>
    <row r="324" spans="1:122" x14ac:dyDescent="0.45">
      <c r="A324" s="448"/>
      <c r="B324" s="448"/>
      <c r="C324" s="448"/>
      <c r="D324" s="448"/>
      <c r="E324" s="448"/>
      <c r="F324" s="448"/>
      <c r="G324" s="448"/>
      <c r="H324" s="448"/>
      <c r="I324" s="448"/>
      <c r="J324" s="448"/>
      <c r="K324" s="448"/>
      <c r="L324" s="448"/>
      <c r="M324" s="448"/>
      <c r="N324" s="448"/>
      <c r="O324" s="448"/>
      <c r="P324" s="448"/>
      <c r="Q324" s="448"/>
      <c r="R324" s="448"/>
      <c r="S324" s="448"/>
      <c r="T324" s="448"/>
      <c r="U324" s="448"/>
      <c r="V324" s="448"/>
      <c r="W324" s="448"/>
      <c r="X324" s="448"/>
      <c r="Y324" s="448"/>
      <c r="Z324" s="448"/>
      <c r="AA324" s="448"/>
      <c r="AB324" s="448"/>
      <c r="AC324" s="448"/>
      <c r="AD324" s="448"/>
      <c r="AE324" s="448"/>
      <c r="AF324" s="448"/>
      <c r="AG324" s="448"/>
      <c r="AH324" s="448"/>
      <c r="AI324" s="448"/>
      <c r="AJ324" s="448"/>
      <c r="AK324" s="448"/>
      <c r="AL324" s="448"/>
      <c r="AM324" s="448"/>
      <c r="AN324" s="448"/>
      <c r="AO324" s="448"/>
      <c r="AP324" s="448"/>
      <c r="AQ324" s="448"/>
      <c r="AR324" s="448"/>
      <c r="AS324" s="448"/>
      <c r="AT324" s="448"/>
      <c r="AU324" s="448"/>
      <c r="AV324" s="448"/>
      <c r="AW324" s="448"/>
      <c r="AX324" s="448"/>
      <c r="AY324" s="448"/>
      <c r="AZ324" s="448"/>
      <c r="BA324" s="448"/>
      <c r="BB324" s="448"/>
      <c r="BC324" s="448"/>
      <c r="BD324" s="448"/>
      <c r="BE324" s="448"/>
      <c r="BF324" s="448"/>
      <c r="BG324" s="448"/>
      <c r="BH324" s="448"/>
      <c r="BI324" s="448"/>
      <c r="BJ324" s="448"/>
      <c r="BK324" s="448"/>
      <c r="BL324" s="448"/>
      <c r="BM324" s="448"/>
      <c r="BN324" s="448"/>
      <c r="BO324" s="448"/>
      <c r="BP324" s="448"/>
      <c r="BQ324" s="448"/>
      <c r="BR324" s="448"/>
      <c r="BS324" s="448"/>
      <c r="BT324" s="448"/>
      <c r="BU324" s="448"/>
      <c r="BV324" s="448"/>
      <c r="BW324" s="448"/>
      <c r="BX324" s="448"/>
      <c r="BY324" s="448"/>
      <c r="BZ324" s="448"/>
      <c r="CA324" s="448"/>
      <c r="CB324" s="448"/>
      <c r="CC324" s="448"/>
      <c r="CD324" s="448"/>
      <c r="CE324" s="448"/>
      <c r="CF324" s="448"/>
      <c r="CG324" s="448"/>
      <c r="CH324" s="448"/>
      <c r="CI324" s="448"/>
      <c r="CJ324" s="448"/>
      <c r="CK324" s="448"/>
      <c r="CL324" s="448"/>
      <c r="CM324" s="448"/>
      <c r="CN324" s="448"/>
      <c r="CO324" s="448"/>
      <c r="CP324" s="448"/>
      <c r="CQ324" s="448"/>
      <c r="CR324" s="448"/>
      <c r="CS324" s="448"/>
      <c r="CT324" s="448"/>
      <c r="CU324" s="448"/>
      <c r="CV324" s="448"/>
      <c r="CW324" s="448"/>
      <c r="CX324" s="448"/>
      <c r="CY324" s="448"/>
      <c r="CZ324" s="448"/>
      <c r="DA324" s="448"/>
      <c r="DB324" s="448"/>
      <c r="DC324" s="448"/>
      <c r="DD324" s="448"/>
      <c r="DE324" s="448"/>
      <c r="DF324" s="448"/>
      <c r="DG324" s="448"/>
      <c r="DH324" s="448"/>
      <c r="DI324" s="448"/>
      <c r="DJ324" s="448"/>
      <c r="DK324" s="448"/>
      <c r="DL324" s="448"/>
      <c r="DM324" s="448"/>
      <c r="DN324" s="448"/>
      <c r="DO324" s="448"/>
      <c r="DP324" s="448"/>
      <c r="DQ324" s="448"/>
      <c r="DR324" s="448"/>
    </row>
    <row r="325" spans="1:122" x14ac:dyDescent="0.45">
      <c r="A325" s="448"/>
      <c r="B325" s="448"/>
      <c r="C325" s="448"/>
      <c r="D325" s="448"/>
      <c r="E325" s="448"/>
      <c r="F325" s="448"/>
      <c r="G325" s="448"/>
      <c r="H325" s="448"/>
      <c r="I325" s="448"/>
      <c r="J325" s="448"/>
      <c r="K325" s="448"/>
      <c r="L325" s="448"/>
      <c r="M325" s="448"/>
      <c r="N325" s="448"/>
      <c r="O325" s="448"/>
      <c r="P325" s="448"/>
      <c r="Q325" s="448"/>
      <c r="R325" s="448"/>
      <c r="S325" s="448"/>
      <c r="T325" s="448"/>
      <c r="U325" s="448"/>
      <c r="V325" s="448"/>
      <c r="W325" s="448"/>
      <c r="X325" s="448"/>
      <c r="Y325" s="448"/>
      <c r="Z325" s="448"/>
      <c r="AA325" s="448"/>
      <c r="AB325" s="448"/>
      <c r="AC325" s="448"/>
      <c r="AD325" s="448"/>
      <c r="AE325" s="448"/>
      <c r="AF325" s="448"/>
      <c r="AG325" s="448"/>
      <c r="AH325" s="448"/>
      <c r="AI325" s="448"/>
      <c r="AJ325" s="448"/>
      <c r="AK325" s="448"/>
      <c r="AL325" s="448"/>
      <c r="AM325" s="448"/>
      <c r="AN325" s="448"/>
      <c r="AO325" s="448"/>
      <c r="AP325" s="448"/>
      <c r="AQ325" s="448"/>
      <c r="AR325" s="448"/>
      <c r="AS325" s="448"/>
      <c r="AT325" s="448"/>
      <c r="AU325" s="448"/>
      <c r="AV325" s="448"/>
      <c r="AW325" s="448"/>
      <c r="AX325" s="448"/>
      <c r="AY325" s="448"/>
      <c r="AZ325" s="448"/>
      <c r="BA325" s="448"/>
      <c r="BB325" s="448"/>
      <c r="BC325" s="448"/>
      <c r="BD325" s="448"/>
      <c r="BE325" s="448"/>
      <c r="BF325" s="448"/>
      <c r="BG325" s="448"/>
      <c r="BH325" s="448"/>
      <c r="BI325" s="448"/>
      <c r="BJ325" s="448"/>
      <c r="BK325" s="448"/>
      <c r="BL325" s="448"/>
      <c r="BM325" s="448"/>
      <c r="BN325" s="448"/>
      <c r="BO325" s="448"/>
      <c r="BP325" s="448"/>
      <c r="BQ325" s="448"/>
      <c r="BR325" s="448"/>
      <c r="BS325" s="448"/>
      <c r="BT325" s="448"/>
      <c r="BU325" s="448"/>
      <c r="BV325" s="448"/>
      <c r="BW325" s="448"/>
      <c r="BX325" s="448"/>
      <c r="BY325" s="448"/>
      <c r="BZ325" s="448"/>
      <c r="CA325" s="448"/>
      <c r="CB325" s="448"/>
      <c r="CC325" s="448"/>
      <c r="CD325" s="448"/>
      <c r="CE325" s="448"/>
      <c r="CF325" s="448"/>
      <c r="CG325" s="448"/>
      <c r="CH325" s="448"/>
      <c r="CI325" s="448"/>
      <c r="CJ325" s="448"/>
      <c r="CK325" s="448"/>
      <c r="CL325" s="448"/>
      <c r="CM325" s="448"/>
      <c r="CN325" s="448"/>
      <c r="CO325" s="448"/>
      <c r="CP325" s="448"/>
      <c r="CQ325" s="448"/>
      <c r="CR325" s="448"/>
      <c r="CS325" s="448"/>
      <c r="CT325" s="448"/>
      <c r="CU325" s="448"/>
      <c r="CV325" s="448"/>
      <c r="CW325" s="448"/>
      <c r="CX325" s="448"/>
      <c r="CY325" s="448"/>
      <c r="CZ325" s="448"/>
      <c r="DA325" s="448"/>
      <c r="DB325" s="448"/>
      <c r="DC325" s="448"/>
      <c r="DD325" s="448"/>
      <c r="DE325" s="448"/>
      <c r="DF325" s="448"/>
      <c r="DG325" s="448"/>
      <c r="DH325" s="448"/>
      <c r="DI325" s="448"/>
      <c r="DJ325" s="448"/>
      <c r="DK325" s="448"/>
      <c r="DL325" s="448"/>
      <c r="DM325" s="448"/>
      <c r="DN325" s="448"/>
      <c r="DO325" s="448"/>
      <c r="DP325" s="448"/>
      <c r="DQ325" s="448"/>
      <c r="DR325" s="448"/>
    </row>
    <row r="326" spans="1:122" x14ac:dyDescent="0.45">
      <c r="A326" s="448"/>
      <c r="B326" s="448"/>
      <c r="C326" s="448"/>
      <c r="D326" s="448"/>
      <c r="E326" s="448"/>
      <c r="F326" s="448"/>
      <c r="G326" s="448"/>
      <c r="H326" s="448"/>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c r="AK326" s="448"/>
      <c r="AL326" s="448"/>
      <c r="AM326" s="448"/>
      <c r="AN326" s="448"/>
      <c r="AO326" s="448"/>
      <c r="AP326" s="448"/>
      <c r="AQ326" s="448"/>
      <c r="AR326" s="448"/>
      <c r="AS326" s="448"/>
      <c r="AT326" s="448"/>
      <c r="AU326" s="448"/>
      <c r="AV326" s="448"/>
      <c r="AW326" s="448"/>
      <c r="AX326" s="448"/>
      <c r="AY326" s="448"/>
      <c r="AZ326" s="448"/>
      <c r="BA326" s="448"/>
      <c r="BB326" s="448"/>
      <c r="BC326" s="448"/>
      <c r="BD326" s="448"/>
      <c r="BE326" s="448"/>
      <c r="BF326" s="448"/>
      <c r="BG326" s="448"/>
      <c r="BH326" s="448"/>
      <c r="BI326" s="448"/>
      <c r="BJ326" s="448"/>
      <c r="BK326" s="448"/>
      <c r="BL326" s="448"/>
      <c r="BM326" s="448"/>
      <c r="BN326" s="448"/>
      <c r="BO326" s="448"/>
      <c r="BP326" s="448"/>
      <c r="BQ326" s="448"/>
      <c r="BR326" s="448"/>
      <c r="BS326" s="448"/>
      <c r="BT326" s="448"/>
      <c r="BU326" s="448"/>
      <c r="BV326" s="448"/>
      <c r="BW326" s="448"/>
      <c r="BX326" s="448"/>
      <c r="BY326" s="448"/>
      <c r="BZ326" s="448"/>
      <c r="CA326" s="448"/>
      <c r="CB326" s="448"/>
      <c r="CC326" s="448"/>
      <c r="CD326" s="448"/>
      <c r="CE326" s="448"/>
      <c r="CF326" s="448"/>
      <c r="CG326" s="448"/>
      <c r="CH326" s="448"/>
      <c r="CI326" s="448"/>
      <c r="CJ326" s="448"/>
      <c r="CK326" s="448"/>
      <c r="CL326" s="448"/>
      <c r="CM326" s="448"/>
      <c r="CN326" s="448"/>
      <c r="CO326" s="448"/>
      <c r="CP326" s="448"/>
      <c r="CQ326" s="448"/>
      <c r="CR326" s="448"/>
      <c r="CS326" s="448"/>
      <c r="CT326" s="448"/>
      <c r="CU326" s="448"/>
      <c r="CV326" s="448"/>
      <c r="CW326" s="448"/>
      <c r="CX326" s="448"/>
      <c r="CY326" s="448"/>
      <c r="CZ326" s="448"/>
      <c r="DA326" s="448"/>
      <c r="DB326" s="448"/>
      <c r="DC326" s="448"/>
      <c r="DD326" s="448"/>
      <c r="DE326" s="448"/>
      <c r="DF326" s="448"/>
      <c r="DG326" s="448"/>
      <c r="DH326" s="448"/>
      <c r="DI326" s="448"/>
      <c r="DJ326" s="448"/>
      <c r="DK326" s="448"/>
      <c r="DL326" s="448"/>
      <c r="DM326" s="448"/>
      <c r="DN326" s="448"/>
      <c r="DO326" s="448"/>
      <c r="DP326" s="448"/>
      <c r="DQ326" s="448"/>
      <c r="DR326" s="448"/>
    </row>
    <row r="327" spans="1:122" x14ac:dyDescent="0.45">
      <c r="A327" s="448"/>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c r="AK327" s="448"/>
      <c r="AL327" s="448"/>
      <c r="AM327" s="448"/>
      <c r="AN327" s="448"/>
      <c r="AO327" s="448"/>
      <c r="AP327" s="448"/>
      <c r="AQ327" s="448"/>
      <c r="AR327" s="448"/>
      <c r="AS327" s="448"/>
      <c r="AT327" s="448"/>
      <c r="AU327" s="448"/>
      <c r="AV327" s="448"/>
      <c r="AW327" s="448"/>
      <c r="AX327" s="448"/>
      <c r="AY327" s="448"/>
      <c r="AZ327" s="448"/>
      <c r="BA327" s="448"/>
      <c r="BB327" s="448"/>
      <c r="BC327" s="448"/>
      <c r="BD327" s="448"/>
      <c r="BE327" s="448"/>
      <c r="BF327" s="448"/>
      <c r="BG327" s="448"/>
      <c r="BH327" s="448"/>
      <c r="BI327" s="448"/>
      <c r="BJ327" s="448"/>
      <c r="BK327" s="448"/>
      <c r="BL327" s="448"/>
      <c r="BM327" s="448"/>
      <c r="BN327" s="448"/>
      <c r="BO327" s="448"/>
      <c r="BP327" s="448"/>
      <c r="BQ327" s="448"/>
      <c r="BR327" s="448"/>
      <c r="BS327" s="448"/>
      <c r="BT327" s="448"/>
      <c r="BU327" s="448"/>
      <c r="BV327" s="448"/>
      <c r="BW327" s="448"/>
      <c r="BX327" s="448"/>
      <c r="BY327" s="448"/>
      <c r="BZ327" s="448"/>
      <c r="CA327" s="448"/>
      <c r="CB327" s="448"/>
      <c r="CC327" s="448"/>
      <c r="CD327" s="448"/>
      <c r="CE327" s="448"/>
      <c r="CF327" s="448"/>
      <c r="CG327" s="448"/>
      <c r="CH327" s="448"/>
      <c r="CI327" s="448"/>
      <c r="CJ327" s="448"/>
      <c r="CK327" s="448"/>
      <c r="CL327" s="448"/>
      <c r="CM327" s="448"/>
      <c r="CN327" s="448"/>
      <c r="CO327" s="448"/>
      <c r="CP327" s="448"/>
      <c r="CQ327" s="448"/>
      <c r="CR327" s="448"/>
      <c r="CS327" s="448"/>
      <c r="CT327" s="448"/>
      <c r="CU327" s="448"/>
      <c r="CV327" s="448"/>
      <c r="CW327" s="448"/>
      <c r="CX327" s="448"/>
      <c r="CY327" s="448"/>
      <c r="CZ327" s="448"/>
      <c r="DA327" s="448"/>
      <c r="DB327" s="448"/>
      <c r="DC327" s="448"/>
      <c r="DD327" s="448"/>
      <c r="DE327" s="448"/>
      <c r="DF327" s="448"/>
      <c r="DG327" s="448"/>
      <c r="DH327" s="448"/>
      <c r="DI327" s="448"/>
      <c r="DJ327" s="448"/>
      <c r="DK327" s="448"/>
      <c r="DL327" s="448"/>
      <c r="DM327" s="448"/>
      <c r="DN327" s="448"/>
      <c r="DO327" s="448"/>
      <c r="DP327" s="448"/>
      <c r="DQ327" s="448"/>
      <c r="DR327" s="448"/>
    </row>
    <row r="328" spans="1:122" x14ac:dyDescent="0.45">
      <c r="A328" s="448"/>
      <c r="B328" s="448"/>
      <c r="C328" s="448"/>
      <c r="D328" s="448"/>
      <c r="E328" s="448"/>
      <c r="F328" s="448"/>
      <c r="G328" s="448"/>
      <c r="H328" s="448"/>
      <c r="I328" s="448"/>
      <c r="J328" s="448"/>
      <c r="K328" s="448"/>
      <c r="L328" s="448"/>
      <c r="M328" s="448"/>
      <c r="N328" s="448"/>
      <c r="O328" s="448"/>
      <c r="P328" s="448"/>
      <c r="Q328" s="448"/>
      <c r="R328" s="448"/>
      <c r="S328" s="448"/>
      <c r="T328" s="448"/>
      <c r="U328" s="448"/>
      <c r="V328" s="448"/>
      <c r="W328" s="448"/>
      <c r="X328" s="448"/>
      <c r="Y328" s="448"/>
      <c r="Z328" s="448"/>
      <c r="AA328" s="448"/>
      <c r="AB328" s="448"/>
      <c r="AC328" s="448"/>
      <c r="AD328" s="448"/>
      <c r="AE328" s="448"/>
      <c r="AF328" s="448"/>
      <c r="AG328" s="448"/>
      <c r="AH328" s="448"/>
      <c r="AI328" s="448"/>
      <c r="AJ328" s="448"/>
      <c r="AK328" s="448"/>
      <c r="AL328" s="448"/>
      <c r="AM328" s="448"/>
      <c r="AN328" s="448"/>
      <c r="AO328" s="448"/>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8"/>
      <c r="BM328" s="448"/>
      <c r="BN328" s="448"/>
      <c r="BO328" s="448"/>
      <c r="BP328" s="448"/>
      <c r="BQ328" s="448"/>
      <c r="BR328" s="448"/>
      <c r="BS328" s="448"/>
      <c r="BT328" s="448"/>
      <c r="BU328" s="448"/>
      <c r="BV328" s="448"/>
      <c r="BW328" s="448"/>
      <c r="BX328" s="448"/>
      <c r="BY328" s="448"/>
      <c r="BZ328" s="448"/>
      <c r="CA328" s="448"/>
      <c r="CB328" s="448"/>
      <c r="CC328" s="448"/>
      <c r="CD328" s="448"/>
      <c r="CE328" s="448"/>
      <c r="CF328" s="448"/>
      <c r="CG328" s="448"/>
      <c r="CH328" s="448"/>
      <c r="CI328" s="448"/>
      <c r="CJ328" s="448"/>
      <c r="CK328" s="448"/>
      <c r="CL328" s="448"/>
      <c r="CM328" s="448"/>
      <c r="CN328" s="448"/>
      <c r="CO328" s="448"/>
      <c r="CP328" s="448"/>
      <c r="CQ328" s="448"/>
      <c r="CR328" s="448"/>
      <c r="CS328" s="448"/>
      <c r="CT328" s="448"/>
      <c r="CU328" s="448"/>
      <c r="CV328" s="448"/>
      <c r="CW328" s="448"/>
      <c r="CX328" s="448"/>
      <c r="CY328" s="448"/>
      <c r="CZ328" s="448"/>
      <c r="DA328" s="448"/>
      <c r="DB328" s="448"/>
      <c r="DC328" s="448"/>
      <c r="DD328" s="448"/>
      <c r="DE328" s="448"/>
      <c r="DF328" s="448"/>
      <c r="DG328" s="448"/>
      <c r="DH328" s="448"/>
      <c r="DI328" s="448"/>
      <c r="DJ328" s="448"/>
      <c r="DK328" s="448"/>
      <c r="DL328" s="448"/>
      <c r="DM328" s="448"/>
      <c r="DN328" s="448"/>
      <c r="DO328" s="448"/>
      <c r="DP328" s="448"/>
      <c r="DQ328" s="448"/>
      <c r="DR328" s="448"/>
    </row>
    <row r="329" spans="1:122" x14ac:dyDescent="0.45">
      <c r="A329" s="448"/>
      <c r="B329" s="448"/>
      <c r="C329" s="448"/>
      <c r="D329" s="448"/>
      <c r="E329" s="448"/>
      <c r="F329" s="448"/>
      <c r="G329" s="448"/>
      <c r="H329" s="448"/>
      <c r="I329" s="448"/>
      <c r="J329" s="448"/>
      <c r="K329" s="448"/>
      <c r="L329" s="448"/>
      <c r="M329" s="448"/>
      <c r="N329" s="448"/>
      <c r="O329" s="448"/>
      <c r="P329" s="448"/>
      <c r="Q329" s="448"/>
      <c r="R329" s="448"/>
      <c r="S329" s="448"/>
      <c r="T329" s="448"/>
      <c r="U329" s="448"/>
      <c r="V329" s="448"/>
      <c r="W329" s="448"/>
      <c r="X329" s="448"/>
      <c r="Y329" s="448"/>
      <c r="Z329" s="448"/>
      <c r="AA329" s="448"/>
      <c r="AB329" s="448"/>
      <c r="AC329" s="448"/>
      <c r="AD329" s="448"/>
      <c r="AE329" s="448"/>
      <c r="AF329" s="448"/>
      <c r="AG329" s="448"/>
      <c r="AH329" s="448"/>
      <c r="AI329" s="448"/>
      <c r="AJ329" s="448"/>
      <c r="AK329" s="448"/>
      <c r="AL329" s="448"/>
      <c r="AM329" s="448"/>
      <c r="AN329" s="448"/>
      <c r="AO329" s="448"/>
      <c r="AP329" s="448"/>
      <c r="AQ329" s="448"/>
      <c r="AR329" s="448"/>
      <c r="AS329" s="448"/>
      <c r="AT329" s="448"/>
      <c r="AU329" s="448"/>
      <c r="AV329" s="448"/>
      <c r="AW329" s="448"/>
      <c r="AX329" s="448"/>
      <c r="AY329" s="448"/>
      <c r="AZ329" s="448"/>
      <c r="BA329" s="448"/>
      <c r="BB329" s="448"/>
      <c r="BC329" s="448"/>
      <c r="BD329" s="448"/>
      <c r="BE329" s="448"/>
      <c r="BF329" s="448"/>
      <c r="BG329" s="448"/>
      <c r="BH329" s="448"/>
      <c r="BI329" s="448"/>
      <c r="BJ329" s="448"/>
      <c r="BK329" s="448"/>
      <c r="BL329" s="448"/>
      <c r="BM329" s="448"/>
      <c r="BN329" s="448"/>
      <c r="BO329" s="448"/>
      <c r="BP329" s="448"/>
      <c r="BQ329" s="448"/>
      <c r="BR329" s="448"/>
      <c r="BS329" s="448"/>
      <c r="BT329" s="448"/>
      <c r="BU329" s="448"/>
      <c r="BV329" s="448"/>
      <c r="BW329" s="448"/>
      <c r="BX329" s="448"/>
      <c r="BY329" s="448"/>
      <c r="BZ329" s="448"/>
      <c r="CA329" s="448"/>
      <c r="CB329" s="448"/>
      <c r="CC329" s="448"/>
      <c r="CD329" s="448"/>
      <c r="CE329" s="448"/>
      <c r="CF329" s="448"/>
      <c r="CG329" s="448"/>
      <c r="CH329" s="448"/>
      <c r="CI329" s="448"/>
      <c r="CJ329" s="448"/>
      <c r="CK329" s="448"/>
      <c r="CL329" s="448"/>
      <c r="CM329" s="448"/>
      <c r="CN329" s="448"/>
      <c r="CO329" s="448"/>
      <c r="CP329" s="448"/>
      <c r="CQ329" s="448"/>
      <c r="CR329" s="448"/>
      <c r="CS329" s="448"/>
      <c r="CT329" s="448"/>
      <c r="CU329" s="448"/>
      <c r="CV329" s="448"/>
      <c r="CW329" s="448"/>
      <c r="CX329" s="448"/>
      <c r="CY329" s="448"/>
      <c r="CZ329" s="448"/>
      <c r="DA329" s="448"/>
      <c r="DB329" s="448"/>
      <c r="DC329" s="448"/>
      <c r="DD329" s="448"/>
      <c r="DE329" s="448"/>
      <c r="DF329" s="448"/>
      <c r="DG329" s="448"/>
      <c r="DH329" s="448"/>
      <c r="DI329" s="448"/>
      <c r="DJ329" s="448"/>
      <c r="DK329" s="448"/>
      <c r="DL329" s="448"/>
      <c r="DM329" s="448"/>
      <c r="DN329" s="448"/>
      <c r="DO329" s="448"/>
      <c r="DP329" s="448"/>
      <c r="DQ329" s="448"/>
      <c r="DR329" s="448"/>
    </row>
    <row r="330" spans="1:122" x14ac:dyDescent="0.45">
      <c r="A330" s="448"/>
      <c r="B330" s="448"/>
      <c r="C330" s="448"/>
      <c r="D330" s="448"/>
      <c r="E330" s="448"/>
      <c r="F330" s="448"/>
      <c r="G330" s="448"/>
      <c r="H330" s="448"/>
      <c r="I330" s="448"/>
      <c r="J330" s="448"/>
      <c r="K330" s="448"/>
      <c r="L330" s="448"/>
      <c r="M330" s="448"/>
      <c r="N330" s="448"/>
      <c r="O330" s="448"/>
      <c r="P330" s="448"/>
      <c r="Q330" s="448"/>
      <c r="R330" s="448"/>
      <c r="S330" s="448"/>
      <c r="T330" s="448"/>
      <c r="U330" s="448"/>
      <c r="V330" s="448"/>
      <c r="W330" s="448"/>
      <c r="X330" s="448"/>
      <c r="Y330" s="448"/>
      <c r="Z330" s="448"/>
      <c r="AA330" s="448"/>
      <c r="AB330" s="448"/>
      <c r="AC330" s="448"/>
      <c r="AD330" s="448"/>
      <c r="AE330" s="448"/>
      <c r="AF330" s="448"/>
      <c r="AG330" s="448"/>
      <c r="AH330" s="448"/>
      <c r="AI330" s="448"/>
      <c r="AJ330" s="448"/>
      <c r="AK330" s="448"/>
      <c r="AL330" s="448"/>
      <c r="AM330" s="448"/>
      <c r="AN330" s="448"/>
      <c r="AO330" s="448"/>
      <c r="AP330" s="448"/>
      <c r="AQ330" s="448"/>
      <c r="AR330" s="448"/>
      <c r="AS330" s="448"/>
      <c r="AT330" s="448"/>
      <c r="AU330" s="448"/>
      <c r="AV330" s="448"/>
      <c r="AW330" s="448"/>
      <c r="AX330" s="448"/>
      <c r="AY330" s="448"/>
      <c r="AZ330" s="448"/>
      <c r="BA330" s="448"/>
      <c r="BB330" s="448"/>
      <c r="BC330" s="448"/>
      <c r="BD330" s="448"/>
      <c r="BE330" s="448"/>
      <c r="BF330" s="448"/>
      <c r="BG330" s="448"/>
      <c r="BH330" s="448"/>
      <c r="BI330" s="448"/>
      <c r="BJ330" s="448"/>
      <c r="BK330" s="448"/>
      <c r="BL330" s="448"/>
      <c r="BM330" s="448"/>
      <c r="BN330" s="448"/>
      <c r="BO330" s="448"/>
      <c r="BP330" s="448"/>
      <c r="BQ330" s="448"/>
      <c r="BR330" s="448"/>
      <c r="BS330" s="448"/>
      <c r="BT330" s="448"/>
      <c r="BU330" s="448"/>
      <c r="BV330" s="448"/>
      <c r="BW330" s="448"/>
      <c r="BX330" s="448"/>
      <c r="BY330" s="448"/>
      <c r="BZ330" s="448"/>
      <c r="CA330" s="448"/>
      <c r="CB330" s="448"/>
      <c r="CC330" s="448"/>
      <c r="CD330" s="448"/>
      <c r="CE330" s="448"/>
      <c r="CF330" s="448"/>
      <c r="CG330" s="448"/>
      <c r="CH330" s="448"/>
      <c r="CI330" s="448"/>
      <c r="CJ330" s="448"/>
      <c r="CK330" s="448"/>
      <c r="CL330" s="448"/>
      <c r="CM330" s="448"/>
      <c r="CN330" s="448"/>
      <c r="CO330" s="448"/>
      <c r="CP330" s="448"/>
      <c r="CQ330" s="448"/>
      <c r="CR330" s="448"/>
      <c r="CS330" s="448"/>
      <c r="CT330" s="448"/>
      <c r="CU330" s="448"/>
      <c r="CV330" s="448"/>
      <c r="CW330" s="448"/>
      <c r="CX330" s="448"/>
      <c r="CY330" s="448"/>
      <c r="CZ330" s="448"/>
      <c r="DA330" s="448"/>
      <c r="DB330" s="448"/>
      <c r="DC330" s="448"/>
      <c r="DD330" s="448"/>
      <c r="DE330" s="448"/>
      <c r="DF330" s="448"/>
      <c r="DG330" s="448"/>
      <c r="DH330" s="448"/>
      <c r="DI330" s="448"/>
      <c r="DJ330" s="448"/>
      <c r="DK330" s="448"/>
      <c r="DL330" s="448"/>
      <c r="DM330" s="448"/>
      <c r="DN330" s="448"/>
      <c r="DO330" s="448"/>
      <c r="DP330" s="448"/>
      <c r="DQ330" s="448"/>
      <c r="DR330" s="448"/>
    </row>
    <row r="331" spans="1:122" x14ac:dyDescent="0.45">
      <c r="A331" s="448"/>
      <c r="B331" s="448"/>
      <c r="C331" s="448"/>
      <c r="D331" s="448"/>
      <c r="E331" s="448"/>
      <c r="F331" s="448"/>
      <c r="G331" s="448"/>
      <c r="H331" s="448"/>
      <c r="I331" s="448"/>
      <c r="J331" s="448"/>
      <c r="K331" s="448"/>
      <c r="L331" s="448"/>
      <c r="M331" s="448"/>
      <c r="N331" s="448"/>
      <c r="O331" s="448"/>
      <c r="P331" s="448"/>
      <c r="Q331" s="448"/>
      <c r="R331" s="448"/>
      <c r="S331" s="448"/>
      <c r="T331" s="448"/>
      <c r="U331" s="448"/>
      <c r="V331" s="448"/>
      <c r="W331" s="448"/>
      <c r="X331" s="448"/>
      <c r="Y331" s="448"/>
      <c r="Z331" s="448"/>
      <c r="AA331" s="448"/>
      <c r="AB331" s="448"/>
      <c r="AC331" s="448"/>
      <c r="AD331" s="448"/>
      <c r="AE331" s="448"/>
      <c r="AF331" s="448"/>
      <c r="AG331" s="448"/>
      <c r="AH331" s="448"/>
      <c r="AI331" s="448"/>
      <c r="AJ331" s="448"/>
      <c r="AK331" s="448"/>
      <c r="AL331" s="448"/>
      <c r="AM331" s="448"/>
      <c r="AN331" s="448"/>
      <c r="AO331" s="448"/>
      <c r="AP331" s="448"/>
      <c r="AQ331" s="448"/>
      <c r="AR331" s="448"/>
      <c r="AS331" s="448"/>
      <c r="AT331" s="448"/>
      <c r="AU331" s="448"/>
      <c r="AV331" s="448"/>
      <c r="AW331" s="448"/>
      <c r="AX331" s="448"/>
      <c r="AY331" s="448"/>
      <c r="AZ331" s="448"/>
      <c r="BA331" s="448"/>
      <c r="BB331" s="448"/>
      <c r="BC331" s="448"/>
      <c r="BD331" s="448"/>
      <c r="BE331" s="448"/>
      <c r="BF331" s="448"/>
      <c r="BG331" s="448"/>
      <c r="BH331" s="448"/>
      <c r="BI331" s="448"/>
      <c r="BJ331" s="448"/>
      <c r="BK331" s="448"/>
      <c r="BL331" s="448"/>
      <c r="BM331" s="448"/>
      <c r="BN331" s="448"/>
      <c r="BO331" s="448"/>
      <c r="BP331" s="448"/>
      <c r="BQ331" s="448"/>
      <c r="BR331" s="448"/>
      <c r="BS331" s="448"/>
      <c r="BT331" s="448"/>
      <c r="BU331" s="448"/>
      <c r="BV331" s="448"/>
      <c r="BW331" s="448"/>
      <c r="BX331" s="448"/>
      <c r="BY331" s="448"/>
      <c r="BZ331" s="448"/>
      <c r="CA331" s="448"/>
      <c r="CB331" s="448"/>
      <c r="CC331" s="448"/>
      <c r="CD331" s="448"/>
      <c r="CE331" s="448"/>
      <c r="CF331" s="448"/>
      <c r="CG331" s="448"/>
      <c r="CH331" s="448"/>
      <c r="CI331" s="448"/>
      <c r="CJ331" s="448"/>
      <c r="CK331" s="448"/>
      <c r="CL331" s="448"/>
      <c r="CM331" s="448"/>
      <c r="CN331" s="448"/>
      <c r="CO331" s="448"/>
      <c r="CP331" s="448"/>
      <c r="CQ331" s="448"/>
      <c r="CR331" s="448"/>
      <c r="CS331" s="448"/>
      <c r="CT331" s="448"/>
      <c r="CU331" s="448"/>
      <c r="CV331" s="448"/>
      <c r="CW331" s="448"/>
      <c r="CX331" s="448"/>
      <c r="CY331" s="448"/>
      <c r="CZ331" s="448"/>
      <c r="DA331" s="448"/>
      <c r="DB331" s="448"/>
      <c r="DC331" s="448"/>
      <c r="DD331" s="448"/>
      <c r="DE331" s="448"/>
      <c r="DF331" s="448"/>
      <c r="DG331" s="448"/>
      <c r="DH331" s="448"/>
      <c r="DI331" s="448"/>
      <c r="DJ331" s="448"/>
      <c r="DK331" s="448"/>
      <c r="DL331" s="448"/>
      <c r="DM331" s="448"/>
      <c r="DN331" s="448"/>
      <c r="DO331" s="448"/>
      <c r="DP331" s="448"/>
      <c r="DQ331" s="448"/>
      <c r="DR331" s="448"/>
    </row>
    <row r="332" spans="1:122" x14ac:dyDescent="0.45">
      <c r="A332" s="448"/>
      <c r="B332" s="448"/>
      <c r="C332" s="448"/>
      <c r="D332" s="448"/>
      <c r="E332" s="448"/>
      <c r="F332" s="448"/>
      <c r="G332" s="448"/>
      <c r="H332" s="448"/>
      <c r="I332" s="448"/>
      <c r="J332" s="448"/>
      <c r="K332" s="448"/>
      <c r="L332" s="448"/>
      <c r="M332" s="448"/>
      <c r="N332" s="448"/>
      <c r="O332" s="448"/>
      <c r="P332" s="448"/>
      <c r="Q332" s="448"/>
      <c r="R332" s="448"/>
      <c r="S332" s="448"/>
      <c r="T332" s="448"/>
      <c r="U332" s="448"/>
      <c r="V332" s="448"/>
      <c r="W332" s="448"/>
      <c r="X332" s="448"/>
      <c r="Y332" s="448"/>
      <c r="Z332" s="448"/>
      <c r="AA332" s="448"/>
      <c r="AB332" s="448"/>
      <c r="AC332" s="448"/>
      <c r="AD332" s="448"/>
      <c r="AE332" s="448"/>
      <c r="AF332" s="448"/>
      <c r="AG332" s="448"/>
      <c r="AH332" s="448"/>
      <c r="AI332" s="448"/>
      <c r="AJ332" s="448"/>
      <c r="AK332" s="448"/>
      <c r="AL332" s="448"/>
      <c r="AM332" s="448"/>
      <c r="AN332" s="448"/>
      <c r="AO332" s="448"/>
      <c r="AP332" s="448"/>
      <c r="AQ332" s="448"/>
      <c r="AR332" s="448"/>
      <c r="AS332" s="448"/>
      <c r="AT332" s="448"/>
      <c r="AU332" s="448"/>
      <c r="AV332" s="448"/>
      <c r="AW332" s="448"/>
      <c r="AX332" s="448"/>
      <c r="AY332" s="448"/>
      <c r="AZ332" s="448"/>
      <c r="BA332" s="448"/>
      <c r="BB332" s="448"/>
      <c r="BC332" s="448"/>
      <c r="BD332" s="448"/>
      <c r="BE332" s="448"/>
      <c r="BF332" s="448"/>
      <c r="BG332" s="448"/>
      <c r="BH332" s="448"/>
      <c r="BI332" s="448"/>
      <c r="BJ332" s="448"/>
      <c r="BK332" s="448"/>
      <c r="BL332" s="448"/>
      <c r="BM332" s="448"/>
      <c r="BN332" s="448"/>
      <c r="BO332" s="448"/>
      <c r="BP332" s="448"/>
      <c r="BQ332" s="448"/>
      <c r="BR332" s="448"/>
      <c r="BS332" s="448"/>
      <c r="BT332" s="448"/>
      <c r="BU332" s="448"/>
      <c r="BV332" s="448"/>
      <c r="BW332" s="448"/>
      <c r="BX332" s="448"/>
      <c r="BY332" s="448"/>
      <c r="BZ332" s="448"/>
      <c r="CA332" s="448"/>
      <c r="CB332" s="448"/>
      <c r="CC332" s="448"/>
      <c r="CD332" s="448"/>
      <c r="CE332" s="448"/>
      <c r="CF332" s="448"/>
      <c r="CG332" s="448"/>
      <c r="CH332" s="448"/>
      <c r="CI332" s="448"/>
      <c r="CJ332" s="448"/>
      <c r="CK332" s="448"/>
      <c r="CL332" s="448"/>
      <c r="CM332" s="448"/>
      <c r="CN332" s="448"/>
      <c r="CO332" s="448"/>
      <c r="CP332" s="448"/>
      <c r="CQ332" s="448"/>
      <c r="CR332" s="448"/>
      <c r="CS332" s="448"/>
      <c r="CT332" s="448"/>
      <c r="CU332" s="448"/>
      <c r="CV332" s="448"/>
      <c r="CW332" s="448"/>
      <c r="CX332" s="448"/>
      <c r="CY332" s="448"/>
      <c r="CZ332" s="448"/>
      <c r="DA332" s="448"/>
      <c r="DB332" s="448"/>
      <c r="DC332" s="448"/>
      <c r="DD332" s="448"/>
      <c r="DE332" s="448"/>
      <c r="DF332" s="448"/>
      <c r="DG332" s="448"/>
      <c r="DH332" s="448"/>
      <c r="DI332" s="448"/>
      <c r="DJ332" s="448"/>
      <c r="DK332" s="448"/>
      <c r="DL332" s="448"/>
      <c r="DM332" s="448"/>
      <c r="DN332" s="448"/>
      <c r="DO332" s="448"/>
      <c r="DP332" s="448"/>
      <c r="DQ332" s="448"/>
      <c r="DR332" s="448"/>
    </row>
    <row r="333" spans="1:122" x14ac:dyDescent="0.45">
      <c r="A333" s="448"/>
      <c r="B333" s="448"/>
      <c r="C333" s="448"/>
      <c r="D333" s="448"/>
      <c r="E333" s="448"/>
      <c r="F333" s="448"/>
      <c r="G333" s="448"/>
      <c r="H333" s="448"/>
      <c r="I333" s="448"/>
      <c r="J333" s="448"/>
      <c r="K333" s="448"/>
      <c r="L333" s="448"/>
      <c r="M333" s="448"/>
      <c r="N333" s="448"/>
      <c r="O333" s="448"/>
      <c r="P333" s="448"/>
      <c r="Q333" s="448"/>
      <c r="R333" s="448"/>
      <c r="S333" s="448"/>
      <c r="T333" s="448"/>
      <c r="U333" s="448"/>
      <c r="V333" s="448"/>
      <c r="W333" s="448"/>
      <c r="X333" s="448"/>
      <c r="Y333" s="448"/>
      <c r="Z333" s="448"/>
      <c r="AA333" s="448"/>
      <c r="AB333" s="448"/>
      <c r="AC333" s="448"/>
      <c r="AD333" s="448"/>
      <c r="AE333" s="448"/>
      <c r="AF333" s="448"/>
      <c r="AG333" s="448"/>
      <c r="AH333" s="448"/>
      <c r="AI333" s="448"/>
      <c r="AJ333" s="448"/>
      <c r="AK333" s="448"/>
      <c r="AL333" s="448"/>
      <c r="AM333" s="448"/>
      <c r="AN333" s="448"/>
      <c r="AO333" s="448"/>
      <c r="AP333" s="448"/>
      <c r="AQ333" s="448"/>
      <c r="AR333" s="448"/>
      <c r="AS333" s="448"/>
      <c r="AT333" s="448"/>
      <c r="AU333" s="448"/>
      <c r="AV333" s="448"/>
      <c r="AW333" s="448"/>
      <c r="AX333" s="448"/>
      <c r="AY333" s="448"/>
      <c r="AZ333" s="448"/>
      <c r="BA333" s="448"/>
      <c r="BB333" s="448"/>
      <c r="BC333" s="448"/>
      <c r="BD333" s="448"/>
      <c r="BE333" s="448"/>
      <c r="BF333" s="448"/>
      <c r="BG333" s="448"/>
      <c r="BH333" s="448"/>
      <c r="BI333" s="448"/>
      <c r="BJ333" s="448"/>
      <c r="BK333" s="448"/>
      <c r="BL333" s="448"/>
      <c r="BM333" s="448"/>
      <c r="BN333" s="448"/>
      <c r="BO333" s="448"/>
      <c r="BP333" s="448"/>
      <c r="BQ333" s="448"/>
      <c r="BR333" s="448"/>
      <c r="BS333" s="448"/>
      <c r="BT333" s="448"/>
      <c r="BU333" s="448"/>
      <c r="BV333" s="448"/>
      <c r="BW333" s="448"/>
      <c r="BX333" s="448"/>
      <c r="BY333" s="448"/>
      <c r="BZ333" s="448"/>
      <c r="CA333" s="448"/>
      <c r="CB333" s="448"/>
      <c r="CC333" s="448"/>
      <c r="CD333" s="448"/>
      <c r="CE333" s="448"/>
      <c r="CF333" s="448"/>
      <c r="CG333" s="448"/>
      <c r="CH333" s="448"/>
      <c r="CI333" s="448"/>
      <c r="CJ333" s="448"/>
      <c r="CK333" s="448"/>
      <c r="CL333" s="448"/>
      <c r="CM333" s="448"/>
      <c r="CN333" s="448"/>
      <c r="CO333" s="448"/>
      <c r="CP333" s="448"/>
      <c r="CQ333" s="448"/>
      <c r="CR333" s="448"/>
      <c r="CS333" s="448"/>
      <c r="CT333" s="448"/>
      <c r="CU333" s="448"/>
      <c r="CV333" s="448"/>
      <c r="CW333" s="448"/>
      <c r="CX333" s="448"/>
      <c r="CY333" s="448"/>
      <c r="CZ333" s="448"/>
      <c r="DA333" s="448"/>
      <c r="DB333" s="448"/>
      <c r="DC333" s="448"/>
      <c r="DD333" s="448"/>
      <c r="DE333" s="448"/>
      <c r="DF333" s="448"/>
      <c r="DG333" s="448"/>
      <c r="DH333" s="448"/>
      <c r="DI333" s="448"/>
      <c r="DJ333" s="448"/>
      <c r="DK333" s="448"/>
      <c r="DL333" s="448"/>
      <c r="DM333" s="448"/>
      <c r="DN333" s="448"/>
      <c r="DO333" s="448"/>
      <c r="DP333" s="448"/>
      <c r="DQ333" s="448"/>
      <c r="DR333" s="448"/>
    </row>
    <row r="334" spans="1:122" x14ac:dyDescent="0.45">
      <c r="A334" s="448"/>
      <c r="B334" s="448"/>
      <c r="C334" s="448"/>
      <c r="D334" s="448"/>
      <c r="E334" s="448"/>
      <c r="F334" s="448"/>
      <c r="G334" s="448"/>
      <c r="H334" s="448"/>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8"/>
      <c r="AF334" s="448"/>
      <c r="AG334" s="448"/>
      <c r="AH334" s="448"/>
      <c r="AI334" s="448"/>
      <c r="AJ334" s="448"/>
      <c r="AK334" s="448"/>
      <c r="AL334" s="448"/>
      <c r="AM334" s="448"/>
      <c r="AN334" s="448"/>
      <c r="AO334" s="448"/>
      <c r="AP334" s="448"/>
      <c r="AQ334" s="448"/>
      <c r="AR334" s="448"/>
      <c r="AS334" s="448"/>
      <c r="AT334" s="448"/>
      <c r="AU334" s="448"/>
      <c r="AV334" s="448"/>
      <c r="AW334" s="448"/>
      <c r="AX334" s="448"/>
      <c r="AY334" s="448"/>
      <c r="AZ334" s="448"/>
      <c r="BA334" s="448"/>
      <c r="BB334" s="448"/>
      <c r="BC334" s="448"/>
      <c r="BD334" s="448"/>
      <c r="BE334" s="448"/>
      <c r="BF334" s="448"/>
      <c r="BG334" s="448"/>
      <c r="BH334" s="448"/>
      <c r="BI334" s="448"/>
      <c r="BJ334" s="448"/>
      <c r="BK334" s="448"/>
      <c r="BL334" s="448"/>
      <c r="BM334" s="448"/>
      <c r="BN334" s="448"/>
      <c r="BO334" s="448"/>
      <c r="BP334" s="448"/>
      <c r="BQ334" s="448"/>
      <c r="BR334" s="448"/>
      <c r="BS334" s="448"/>
      <c r="BT334" s="448"/>
      <c r="BU334" s="448"/>
      <c r="BV334" s="448"/>
      <c r="BW334" s="448"/>
      <c r="BX334" s="448"/>
      <c r="BY334" s="448"/>
      <c r="BZ334" s="448"/>
      <c r="CA334" s="448"/>
      <c r="CB334" s="448"/>
      <c r="CC334" s="448"/>
      <c r="CD334" s="448"/>
      <c r="CE334" s="448"/>
      <c r="CF334" s="448"/>
      <c r="CG334" s="448"/>
      <c r="CH334" s="448"/>
      <c r="CI334" s="448"/>
      <c r="CJ334" s="448"/>
      <c r="CK334" s="448"/>
      <c r="CL334" s="448"/>
      <c r="CM334" s="448"/>
      <c r="CN334" s="448"/>
      <c r="CO334" s="448"/>
      <c r="CP334" s="448"/>
      <c r="CQ334" s="448"/>
      <c r="CR334" s="448"/>
      <c r="CS334" s="448"/>
      <c r="CT334" s="448"/>
      <c r="CU334" s="448"/>
      <c r="CV334" s="448"/>
      <c r="CW334" s="448"/>
      <c r="CX334" s="448"/>
      <c r="CY334" s="448"/>
      <c r="CZ334" s="448"/>
      <c r="DA334" s="448"/>
      <c r="DB334" s="448"/>
      <c r="DC334" s="448"/>
      <c r="DD334" s="448"/>
      <c r="DE334" s="448"/>
      <c r="DF334" s="448"/>
      <c r="DG334" s="448"/>
      <c r="DH334" s="448"/>
      <c r="DI334" s="448"/>
      <c r="DJ334" s="448"/>
      <c r="DK334" s="448"/>
      <c r="DL334" s="448"/>
      <c r="DM334" s="448"/>
      <c r="DN334" s="448"/>
      <c r="DO334" s="448"/>
      <c r="DP334" s="448"/>
      <c r="DQ334" s="448"/>
      <c r="DR334" s="448"/>
    </row>
    <row r="335" spans="1:122" x14ac:dyDescent="0.45">
      <c r="A335" s="448"/>
      <c r="B335" s="448"/>
      <c r="C335" s="448"/>
      <c r="D335" s="448"/>
      <c r="E335" s="448"/>
      <c r="F335" s="448"/>
      <c r="G335" s="448"/>
      <c r="H335" s="448"/>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8"/>
      <c r="AF335" s="448"/>
      <c r="AG335" s="448"/>
      <c r="AH335" s="448"/>
      <c r="AI335" s="448"/>
      <c r="AJ335" s="448"/>
      <c r="AK335" s="448"/>
      <c r="AL335" s="448"/>
      <c r="AM335" s="448"/>
      <c r="AN335" s="448"/>
      <c r="AO335" s="448"/>
      <c r="AP335" s="448"/>
      <c r="AQ335" s="448"/>
      <c r="AR335" s="448"/>
      <c r="AS335" s="448"/>
      <c r="AT335" s="448"/>
      <c r="AU335" s="448"/>
      <c r="AV335" s="448"/>
      <c r="AW335" s="448"/>
      <c r="AX335" s="448"/>
      <c r="AY335" s="448"/>
      <c r="AZ335" s="448"/>
      <c r="BA335" s="448"/>
      <c r="BB335" s="448"/>
      <c r="BC335" s="448"/>
      <c r="BD335" s="448"/>
      <c r="BE335" s="448"/>
      <c r="BF335" s="448"/>
      <c r="BG335" s="448"/>
      <c r="BH335" s="448"/>
      <c r="BI335" s="448"/>
      <c r="BJ335" s="448"/>
      <c r="BK335" s="448"/>
      <c r="BL335" s="448"/>
      <c r="BM335" s="448"/>
      <c r="BN335" s="448"/>
      <c r="BO335" s="448"/>
      <c r="BP335" s="448"/>
      <c r="BQ335" s="448"/>
      <c r="BR335" s="448"/>
      <c r="BS335" s="448"/>
      <c r="BT335" s="448"/>
      <c r="BU335" s="448"/>
      <c r="BV335" s="448"/>
      <c r="BW335" s="448"/>
      <c r="BX335" s="448"/>
      <c r="BY335" s="448"/>
      <c r="BZ335" s="448"/>
      <c r="CA335" s="448"/>
      <c r="CB335" s="448"/>
      <c r="CC335" s="448"/>
      <c r="CD335" s="448"/>
      <c r="CE335" s="448"/>
      <c r="CF335" s="448"/>
      <c r="CG335" s="448"/>
      <c r="CH335" s="448"/>
      <c r="CI335" s="448"/>
      <c r="CJ335" s="448"/>
      <c r="CK335" s="448"/>
      <c r="CL335" s="448"/>
      <c r="CM335" s="448"/>
      <c r="CN335" s="448"/>
      <c r="CO335" s="448"/>
      <c r="CP335" s="448"/>
      <c r="CQ335" s="448"/>
      <c r="CR335" s="448"/>
      <c r="CS335" s="448"/>
      <c r="CT335" s="448"/>
      <c r="CU335" s="448"/>
      <c r="CV335" s="448"/>
      <c r="CW335" s="448"/>
      <c r="CX335" s="448"/>
      <c r="CY335" s="448"/>
      <c r="CZ335" s="448"/>
      <c r="DA335" s="448"/>
      <c r="DB335" s="448"/>
      <c r="DC335" s="448"/>
      <c r="DD335" s="448"/>
      <c r="DE335" s="448"/>
      <c r="DF335" s="448"/>
      <c r="DG335" s="448"/>
      <c r="DH335" s="448"/>
      <c r="DI335" s="448"/>
      <c r="DJ335" s="448"/>
      <c r="DK335" s="448"/>
      <c r="DL335" s="448"/>
      <c r="DM335" s="448"/>
      <c r="DN335" s="448"/>
      <c r="DO335" s="448"/>
      <c r="DP335" s="448"/>
      <c r="DQ335" s="448"/>
      <c r="DR335" s="448"/>
    </row>
    <row r="336" spans="1:122" x14ac:dyDescent="0.45">
      <c r="A336" s="448"/>
      <c r="B336" s="448"/>
      <c r="C336" s="448"/>
      <c r="D336" s="448"/>
      <c r="E336" s="448"/>
      <c r="F336" s="448"/>
      <c r="G336" s="448"/>
      <c r="H336" s="448"/>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8"/>
      <c r="AF336" s="448"/>
      <c r="AG336" s="448"/>
      <c r="AH336" s="448"/>
      <c r="AI336" s="448"/>
      <c r="AJ336" s="448"/>
      <c r="AK336" s="448"/>
      <c r="AL336" s="448"/>
      <c r="AM336" s="448"/>
      <c r="AN336" s="448"/>
      <c r="AO336" s="448"/>
      <c r="AP336" s="448"/>
      <c r="AQ336" s="448"/>
      <c r="AR336" s="448"/>
      <c r="AS336" s="448"/>
      <c r="AT336" s="448"/>
      <c r="AU336" s="448"/>
      <c r="AV336" s="448"/>
      <c r="AW336" s="448"/>
      <c r="AX336" s="448"/>
      <c r="AY336" s="448"/>
      <c r="AZ336" s="448"/>
      <c r="BA336" s="448"/>
      <c r="BB336" s="448"/>
      <c r="BC336" s="448"/>
      <c r="BD336" s="448"/>
      <c r="BE336" s="448"/>
      <c r="BF336" s="448"/>
      <c r="BG336" s="448"/>
      <c r="BH336" s="448"/>
      <c r="BI336" s="448"/>
      <c r="BJ336" s="448"/>
      <c r="BK336" s="448"/>
      <c r="BL336" s="448"/>
      <c r="BM336" s="448"/>
      <c r="BN336" s="448"/>
      <c r="BO336" s="448"/>
      <c r="BP336" s="448"/>
      <c r="BQ336" s="448"/>
      <c r="BR336" s="448"/>
      <c r="BS336" s="448"/>
      <c r="BT336" s="448"/>
      <c r="BU336" s="448"/>
      <c r="BV336" s="448"/>
      <c r="BW336" s="448"/>
      <c r="BX336" s="448"/>
      <c r="BY336" s="448"/>
      <c r="BZ336" s="448"/>
      <c r="CA336" s="448"/>
      <c r="CB336" s="448"/>
      <c r="CC336" s="448"/>
      <c r="CD336" s="448"/>
      <c r="CE336" s="448"/>
      <c r="CF336" s="448"/>
      <c r="CG336" s="448"/>
      <c r="CH336" s="448"/>
      <c r="CI336" s="448"/>
      <c r="CJ336" s="448"/>
      <c r="CK336" s="448"/>
      <c r="CL336" s="448"/>
      <c r="CM336" s="448"/>
      <c r="CN336" s="448"/>
      <c r="CO336" s="448"/>
      <c r="CP336" s="448"/>
      <c r="CQ336" s="448"/>
      <c r="CR336" s="448"/>
      <c r="CS336" s="448"/>
      <c r="CT336" s="448"/>
      <c r="CU336" s="448"/>
      <c r="CV336" s="448"/>
      <c r="CW336" s="448"/>
      <c r="CX336" s="448"/>
      <c r="CY336" s="448"/>
      <c r="CZ336" s="448"/>
      <c r="DA336" s="448"/>
      <c r="DB336" s="448"/>
      <c r="DC336" s="448"/>
      <c r="DD336" s="448"/>
      <c r="DE336" s="448"/>
      <c r="DF336" s="448"/>
      <c r="DG336" s="448"/>
      <c r="DH336" s="448"/>
      <c r="DI336" s="448"/>
      <c r="DJ336" s="448"/>
      <c r="DK336" s="448"/>
      <c r="DL336" s="448"/>
      <c r="DM336" s="448"/>
      <c r="DN336" s="448"/>
      <c r="DO336" s="448"/>
      <c r="DP336" s="448"/>
      <c r="DQ336" s="448"/>
      <c r="DR336" s="448"/>
    </row>
    <row r="337" spans="1:122" x14ac:dyDescent="0.45">
      <c r="A337" s="448"/>
      <c r="B337" s="448"/>
      <c r="C337" s="448"/>
      <c r="D337" s="448"/>
      <c r="E337" s="448"/>
      <c r="F337" s="448"/>
      <c r="G337" s="448"/>
      <c r="H337" s="448"/>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8"/>
      <c r="AF337" s="448"/>
      <c r="AG337" s="448"/>
      <c r="AH337" s="448"/>
      <c r="AI337" s="448"/>
      <c r="AJ337" s="448"/>
      <c r="AK337" s="448"/>
      <c r="AL337" s="448"/>
      <c r="AM337" s="448"/>
      <c r="AN337" s="448"/>
      <c r="AO337" s="448"/>
      <c r="AP337" s="448"/>
      <c r="AQ337" s="448"/>
      <c r="AR337" s="448"/>
      <c r="AS337" s="448"/>
      <c r="AT337" s="448"/>
      <c r="AU337" s="448"/>
      <c r="AV337" s="448"/>
      <c r="AW337" s="448"/>
      <c r="AX337" s="448"/>
      <c r="AY337" s="448"/>
      <c r="AZ337" s="448"/>
      <c r="BA337" s="448"/>
      <c r="BB337" s="448"/>
      <c r="BC337" s="448"/>
      <c r="BD337" s="448"/>
      <c r="BE337" s="448"/>
      <c r="BF337" s="448"/>
      <c r="BG337" s="448"/>
      <c r="BH337" s="448"/>
      <c r="BI337" s="448"/>
      <c r="BJ337" s="448"/>
      <c r="BK337" s="448"/>
      <c r="BL337" s="448"/>
      <c r="BM337" s="448"/>
      <c r="BN337" s="448"/>
      <c r="BO337" s="448"/>
      <c r="BP337" s="448"/>
      <c r="BQ337" s="448"/>
      <c r="BR337" s="448"/>
      <c r="BS337" s="448"/>
      <c r="BT337" s="448"/>
      <c r="BU337" s="448"/>
      <c r="BV337" s="448"/>
      <c r="BW337" s="448"/>
      <c r="BX337" s="448"/>
      <c r="BY337" s="448"/>
      <c r="BZ337" s="448"/>
      <c r="CA337" s="448"/>
      <c r="CB337" s="448"/>
      <c r="CC337" s="448"/>
      <c r="CD337" s="448"/>
      <c r="CE337" s="448"/>
      <c r="CF337" s="448"/>
      <c r="CG337" s="448"/>
      <c r="CH337" s="448"/>
      <c r="CI337" s="448"/>
      <c r="CJ337" s="448"/>
      <c r="CK337" s="448"/>
      <c r="CL337" s="448"/>
      <c r="CM337" s="448"/>
      <c r="CN337" s="448"/>
      <c r="CO337" s="448"/>
      <c r="CP337" s="448"/>
      <c r="CQ337" s="448"/>
      <c r="CR337" s="448"/>
      <c r="CS337" s="448"/>
      <c r="CT337" s="448"/>
      <c r="CU337" s="448"/>
      <c r="CV337" s="448"/>
      <c r="CW337" s="448"/>
      <c r="CX337" s="448"/>
      <c r="CY337" s="448"/>
      <c r="CZ337" s="448"/>
      <c r="DA337" s="448"/>
      <c r="DB337" s="448"/>
      <c r="DC337" s="448"/>
      <c r="DD337" s="448"/>
      <c r="DE337" s="448"/>
      <c r="DF337" s="448"/>
      <c r="DG337" s="448"/>
      <c r="DH337" s="448"/>
      <c r="DI337" s="448"/>
      <c r="DJ337" s="448"/>
      <c r="DK337" s="448"/>
      <c r="DL337" s="448"/>
      <c r="DM337" s="448"/>
      <c r="DN337" s="448"/>
      <c r="DO337" s="448"/>
      <c r="DP337" s="448"/>
      <c r="DQ337" s="448"/>
      <c r="DR337" s="448"/>
    </row>
    <row r="338" spans="1:122" x14ac:dyDescent="0.45">
      <c r="A338" s="448"/>
      <c r="B338" s="448"/>
      <c r="C338" s="448"/>
      <c r="D338" s="448"/>
      <c r="E338" s="448"/>
      <c r="F338" s="448"/>
      <c r="G338" s="448"/>
      <c r="H338" s="448"/>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8"/>
      <c r="AF338" s="448"/>
      <c r="AG338" s="448"/>
      <c r="AH338" s="448"/>
      <c r="AI338" s="448"/>
      <c r="AJ338" s="448"/>
      <c r="AK338" s="448"/>
      <c r="AL338" s="448"/>
      <c r="AM338" s="448"/>
      <c r="AN338" s="448"/>
      <c r="AO338" s="448"/>
      <c r="AP338" s="448"/>
      <c r="AQ338" s="448"/>
      <c r="AR338" s="448"/>
      <c r="AS338" s="448"/>
      <c r="AT338" s="448"/>
      <c r="AU338" s="448"/>
      <c r="AV338" s="448"/>
      <c r="AW338" s="448"/>
      <c r="AX338" s="448"/>
      <c r="AY338" s="448"/>
      <c r="AZ338" s="448"/>
      <c r="BA338" s="448"/>
      <c r="BB338" s="448"/>
      <c r="BC338" s="448"/>
      <c r="BD338" s="448"/>
      <c r="BE338" s="448"/>
      <c r="BF338" s="448"/>
      <c r="BG338" s="448"/>
      <c r="BH338" s="448"/>
      <c r="BI338" s="448"/>
      <c r="BJ338" s="448"/>
      <c r="BK338" s="448"/>
      <c r="BL338" s="448"/>
      <c r="BM338" s="448"/>
      <c r="BN338" s="448"/>
      <c r="BO338" s="448"/>
      <c r="BP338" s="448"/>
      <c r="BQ338" s="448"/>
      <c r="BR338" s="448"/>
      <c r="BS338" s="448"/>
      <c r="BT338" s="448"/>
      <c r="BU338" s="448"/>
      <c r="BV338" s="448"/>
      <c r="BW338" s="448"/>
      <c r="BX338" s="448"/>
      <c r="BY338" s="448"/>
      <c r="BZ338" s="448"/>
      <c r="CA338" s="448"/>
      <c r="CB338" s="448"/>
      <c r="CC338" s="448"/>
      <c r="CD338" s="448"/>
      <c r="CE338" s="448"/>
      <c r="CF338" s="448"/>
      <c r="CG338" s="448"/>
      <c r="CH338" s="448"/>
      <c r="CI338" s="448"/>
      <c r="CJ338" s="448"/>
      <c r="CK338" s="448"/>
      <c r="CL338" s="448"/>
      <c r="CM338" s="448"/>
      <c r="CN338" s="448"/>
      <c r="CO338" s="448"/>
      <c r="CP338" s="448"/>
      <c r="CQ338" s="448"/>
      <c r="CR338" s="448"/>
      <c r="CS338" s="448"/>
      <c r="CT338" s="448"/>
      <c r="CU338" s="448"/>
      <c r="CV338" s="448"/>
      <c r="CW338" s="448"/>
      <c r="CX338" s="448"/>
      <c r="CY338" s="448"/>
      <c r="CZ338" s="448"/>
      <c r="DA338" s="448"/>
      <c r="DB338" s="448"/>
      <c r="DC338" s="448"/>
      <c r="DD338" s="448"/>
      <c r="DE338" s="448"/>
      <c r="DF338" s="448"/>
      <c r="DG338" s="448"/>
      <c r="DH338" s="448"/>
      <c r="DI338" s="448"/>
      <c r="DJ338" s="448"/>
      <c r="DK338" s="448"/>
      <c r="DL338" s="448"/>
      <c r="DM338" s="448"/>
      <c r="DN338" s="448"/>
      <c r="DO338" s="448"/>
      <c r="DP338" s="448"/>
      <c r="DQ338" s="448"/>
      <c r="DR338" s="448"/>
    </row>
    <row r="339" spans="1:122" x14ac:dyDescent="0.45">
      <c r="A339" s="448"/>
      <c r="B339" s="448"/>
      <c r="C339" s="448"/>
      <c r="D339" s="448"/>
      <c r="E339" s="448"/>
      <c r="F339" s="448"/>
      <c r="G339" s="448"/>
      <c r="H339" s="448"/>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8"/>
      <c r="AF339" s="448"/>
      <c r="AG339" s="448"/>
      <c r="AH339" s="448"/>
      <c r="AI339" s="448"/>
      <c r="AJ339" s="448"/>
      <c r="AK339" s="448"/>
      <c r="AL339" s="448"/>
      <c r="AM339" s="448"/>
      <c r="AN339" s="448"/>
      <c r="AO339" s="448"/>
      <c r="AP339" s="448"/>
      <c r="AQ339" s="448"/>
      <c r="AR339" s="448"/>
      <c r="AS339" s="448"/>
      <c r="AT339" s="448"/>
      <c r="AU339" s="448"/>
      <c r="AV339" s="448"/>
      <c r="AW339" s="448"/>
      <c r="AX339" s="448"/>
      <c r="AY339" s="448"/>
      <c r="AZ339" s="448"/>
      <c r="BA339" s="448"/>
      <c r="BB339" s="448"/>
      <c r="BC339" s="448"/>
      <c r="BD339" s="448"/>
      <c r="BE339" s="448"/>
      <c r="BF339" s="448"/>
      <c r="BG339" s="448"/>
      <c r="BH339" s="448"/>
      <c r="BI339" s="448"/>
      <c r="BJ339" s="448"/>
      <c r="BK339" s="448"/>
      <c r="BL339" s="448"/>
      <c r="BM339" s="448"/>
      <c r="BN339" s="448"/>
      <c r="BO339" s="448"/>
      <c r="BP339" s="448"/>
      <c r="BQ339" s="448"/>
      <c r="BR339" s="448"/>
      <c r="BS339" s="448"/>
      <c r="BT339" s="448"/>
      <c r="BU339" s="448"/>
      <c r="BV339" s="448"/>
      <c r="BW339" s="448"/>
      <c r="BX339" s="448"/>
      <c r="BY339" s="448"/>
      <c r="BZ339" s="448"/>
      <c r="CA339" s="448"/>
      <c r="CB339" s="448"/>
      <c r="CC339" s="448"/>
      <c r="CD339" s="448"/>
      <c r="CE339" s="448"/>
      <c r="CF339" s="448"/>
      <c r="CG339" s="448"/>
      <c r="CH339" s="448"/>
      <c r="CI339" s="448"/>
      <c r="CJ339" s="448"/>
      <c r="CK339" s="448"/>
      <c r="CL339" s="448"/>
      <c r="CM339" s="448"/>
      <c r="CN339" s="448"/>
      <c r="CO339" s="448"/>
      <c r="CP339" s="448"/>
      <c r="CQ339" s="448"/>
      <c r="CR339" s="448"/>
      <c r="CS339" s="448"/>
      <c r="CT339" s="448"/>
      <c r="CU339" s="448"/>
      <c r="CV339" s="448"/>
      <c r="CW339" s="448"/>
      <c r="CX339" s="448"/>
      <c r="CY339" s="448"/>
      <c r="CZ339" s="448"/>
      <c r="DA339" s="448"/>
      <c r="DB339" s="448"/>
      <c r="DC339" s="448"/>
      <c r="DD339" s="448"/>
      <c r="DE339" s="448"/>
      <c r="DF339" s="448"/>
      <c r="DG339" s="448"/>
      <c r="DH339" s="448"/>
      <c r="DI339" s="448"/>
      <c r="DJ339" s="448"/>
      <c r="DK339" s="448"/>
      <c r="DL339" s="448"/>
      <c r="DM339" s="448"/>
      <c r="DN339" s="448"/>
      <c r="DO339" s="448"/>
      <c r="DP339" s="448"/>
      <c r="DQ339" s="448"/>
      <c r="DR339" s="448"/>
    </row>
    <row r="340" spans="1:122" x14ac:dyDescent="0.45">
      <c r="A340" s="448"/>
      <c r="B340" s="448"/>
      <c r="C340" s="448"/>
      <c r="D340" s="448"/>
      <c r="E340" s="448"/>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c r="AK340" s="448"/>
      <c r="AL340" s="448"/>
      <c r="AM340" s="448"/>
      <c r="AN340" s="448"/>
      <c r="AO340" s="448"/>
      <c r="AP340" s="448"/>
      <c r="AQ340" s="448"/>
      <c r="AR340" s="448"/>
      <c r="AS340" s="448"/>
      <c r="AT340" s="448"/>
      <c r="AU340" s="448"/>
      <c r="AV340" s="448"/>
      <c r="AW340" s="448"/>
      <c r="AX340" s="448"/>
      <c r="AY340" s="448"/>
      <c r="AZ340" s="448"/>
      <c r="BA340" s="448"/>
      <c r="BB340" s="448"/>
      <c r="BC340" s="448"/>
      <c r="BD340" s="448"/>
      <c r="BE340" s="448"/>
      <c r="BF340" s="448"/>
      <c r="BG340" s="448"/>
      <c r="BH340" s="448"/>
      <c r="BI340" s="448"/>
      <c r="BJ340" s="448"/>
      <c r="BK340" s="448"/>
      <c r="BL340" s="448"/>
      <c r="BM340" s="448"/>
      <c r="BN340" s="448"/>
      <c r="BO340" s="448"/>
      <c r="BP340" s="448"/>
      <c r="BQ340" s="448"/>
      <c r="BR340" s="448"/>
      <c r="BS340" s="448"/>
      <c r="BT340" s="448"/>
      <c r="BU340" s="448"/>
      <c r="BV340" s="448"/>
      <c r="BW340" s="448"/>
      <c r="BX340" s="448"/>
      <c r="BY340" s="448"/>
      <c r="BZ340" s="448"/>
      <c r="CA340" s="448"/>
      <c r="CB340" s="448"/>
      <c r="CC340" s="448"/>
      <c r="CD340" s="448"/>
      <c r="CE340" s="448"/>
      <c r="CF340" s="448"/>
      <c r="CG340" s="448"/>
      <c r="CH340" s="448"/>
      <c r="CI340" s="448"/>
      <c r="CJ340" s="448"/>
      <c r="CK340" s="448"/>
      <c r="CL340" s="448"/>
      <c r="CM340" s="448"/>
      <c r="CN340" s="448"/>
      <c r="CO340" s="448"/>
      <c r="CP340" s="448"/>
      <c r="CQ340" s="448"/>
      <c r="CR340" s="448"/>
      <c r="CS340" s="448"/>
      <c r="CT340" s="448"/>
      <c r="CU340" s="448"/>
      <c r="CV340" s="448"/>
      <c r="CW340" s="448"/>
      <c r="CX340" s="448"/>
      <c r="CY340" s="448"/>
      <c r="CZ340" s="448"/>
      <c r="DA340" s="448"/>
      <c r="DB340" s="448"/>
      <c r="DC340" s="448"/>
      <c r="DD340" s="448"/>
      <c r="DE340" s="448"/>
      <c r="DF340" s="448"/>
      <c r="DG340" s="448"/>
      <c r="DH340" s="448"/>
      <c r="DI340" s="448"/>
      <c r="DJ340" s="448"/>
      <c r="DK340" s="448"/>
      <c r="DL340" s="448"/>
      <c r="DM340" s="448"/>
      <c r="DN340" s="448"/>
      <c r="DO340" s="448"/>
      <c r="DP340" s="448"/>
      <c r="DQ340" s="448"/>
      <c r="DR340" s="448"/>
    </row>
    <row r="341" spans="1:122" x14ac:dyDescent="0.45">
      <c r="A341" s="448"/>
      <c r="B341" s="448"/>
      <c r="C341" s="448"/>
      <c r="D341" s="448"/>
      <c r="E341" s="448"/>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c r="AK341" s="448"/>
      <c r="AL341" s="448"/>
      <c r="AM341" s="448"/>
      <c r="AN341" s="448"/>
      <c r="AO341" s="448"/>
      <c r="AP341" s="448"/>
      <c r="AQ341" s="448"/>
      <c r="AR341" s="448"/>
      <c r="AS341" s="448"/>
      <c r="AT341" s="448"/>
      <c r="AU341" s="448"/>
      <c r="AV341" s="448"/>
      <c r="AW341" s="448"/>
      <c r="AX341" s="448"/>
      <c r="AY341" s="448"/>
      <c r="AZ341" s="448"/>
      <c r="BA341" s="448"/>
      <c r="BB341" s="448"/>
      <c r="BC341" s="448"/>
      <c r="BD341" s="448"/>
      <c r="BE341" s="448"/>
      <c r="BF341" s="448"/>
      <c r="BG341" s="448"/>
      <c r="BH341" s="448"/>
      <c r="BI341" s="448"/>
      <c r="BJ341" s="448"/>
      <c r="BK341" s="448"/>
      <c r="BL341" s="448"/>
      <c r="BM341" s="448"/>
      <c r="BN341" s="448"/>
      <c r="BO341" s="448"/>
      <c r="BP341" s="448"/>
      <c r="BQ341" s="448"/>
      <c r="BR341" s="448"/>
      <c r="BS341" s="448"/>
      <c r="BT341" s="448"/>
      <c r="BU341" s="448"/>
      <c r="BV341" s="448"/>
      <c r="BW341" s="448"/>
      <c r="BX341" s="448"/>
      <c r="BY341" s="448"/>
      <c r="BZ341" s="448"/>
      <c r="CA341" s="448"/>
      <c r="CB341" s="448"/>
      <c r="CC341" s="448"/>
      <c r="CD341" s="448"/>
      <c r="CE341" s="448"/>
      <c r="CF341" s="448"/>
      <c r="CG341" s="448"/>
      <c r="CH341" s="448"/>
      <c r="CI341" s="448"/>
      <c r="CJ341" s="448"/>
      <c r="CK341" s="448"/>
      <c r="CL341" s="448"/>
      <c r="CM341" s="448"/>
      <c r="CN341" s="448"/>
      <c r="CO341" s="448"/>
      <c r="CP341" s="448"/>
      <c r="CQ341" s="448"/>
      <c r="CR341" s="448"/>
      <c r="CS341" s="448"/>
      <c r="CT341" s="448"/>
      <c r="CU341" s="448"/>
      <c r="CV341" s="448"/>
      <c r="CW341" s="448"/>
      <c r="CX341" s="448"/>
      <c r="CY341" s="448"/>
      <c r="CZ341" s="448"/>
      <c r="DA341" s="448"/>
      <c r="DB341" s="448"/>
      <c r="DC341" s="448"/>
      <c r="DD341" s="448"/>
      <c r="DE341" s="448"/>
      <c r="DF341" s="448"/>
      <c r="DG341" s="448"/>
      <c r="DH341" s="448"/>
      <c r="DI341" s="448"/>
      <c r="DJ341" s="448"/>
      <c r="DK341" s="448"/>
      <c r="DL341" s="448"/>
      <c r="DM341" s="448"/>
      <c r="DN341" s="448"/>
      <c r="DO341" s="448"/>
      <c r="DP341" s="448"/>
      <c r="DQ341" s="448"/>
      <c r="DR341" s="448"/>
    </row>
    <row r="342" spans="1:122" x14ac:dyDescent="0.45">
      <c r="A342" s="448"/>
      <c r="B342" s="448"/>
      <c r="C342" s="448"/>
      <c r="D342" s="448"/>
      <c r="E342" s="448"/>
      <c r="F342" s="448"/>
      <c r="G342" s="448"/>
      <c r="H342" s="448"/>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8"/>
      <c r="AF342" s="448"/>
      <c r="AG342" s="448"/>
      <c r="AH342" s="448"/>
      <c r="AI342" s="448"/>
      <c r="AJ342" s="448"/>
      <c r="AK342" s="448"/>
      <c r="AL342" s="448"/>
      <c r="AM342" s="448"/>
      <c r="AN342" s="448"/>
      <c r="AO342" s="448"/>
      <c r="AP342" s="448"/>
      <c r="AQ342" s="448"/>
      <c r="AR342" s="448"/>
      <c r="AS342" s="448"/>
      <c r="AT342" s="448"/>
      <c r="AU342" s="448"/>
      <c r="AV342" s="448"/>
      <c r="AW342" s="448"/>
      <c r="AX342" s="448"/>
      <c r="AY342" s="448"/>
      <c r="AZ342" s="448"/>
      <c r="BA342" s="448"/>
      <c r="BB342" s="448"/>
      <c r="BC342" s="448"/>
      <c r="BD342" s="448"/>
      <c r="BE342" s="448"/>
      <c r="BF342" s="448"/>
      <c r="BG342" s="448"/>
      <c r="BH342" s="448"/>
      <c r="BI342" s="448"/>
      <c r="BJ342" s="448"/>
      <c r="BK342" s="448"/>
      <c r="BL342" s="448"/>
      <c r="BM342" s="448"/>
      <c r="BN342" s="448"/>
      <c r="BO342" s="448"/>
      <c r="BP342" s="448"/>
      <c r="BQ342" s="448"/>
      <c r="BR342" s="448"/>
      <c r="BS342" s="448"/>
      <c r="BT342" s="448"/>
      <c r="BU342" s="448"/>
      <c r="BV342" s="448"/>
      <c r="BW342" s="448"/>
      <c r="BX342" s="448"/>
      <c r="BY342" s="448"/>
      <c r="BZ342" s="448"/>
      <c r="CA342" s="448"/>
      <c r="CB342" s="448"/>
      <c r="CC342" s="448"/>
      <c r="CD342" s="448"/>
      <c r="CE342" s="448"/>
      <c r="CF342" s="448"/>
      <c r="CG342" s="448"/>
      <c r="CH342" s="448"/>
      <c r="CI342" s="448"/>
      <c r="CJ342" s="448"/>
      <c r="CK342" s="448"/>
      <c r="CL342" s="448"/>
      <c r="CM342" s="448"/>
      <c r="CN342" s="448"/>
      <c r="CO342" s="448"/>
      <c r="CP342" s="448"/>
      <c r="CQ342" s="448"/>
      <c r="CR342" s="448"/>
      <c r="CS342" s="448"/>
      <c r="CT342" s="448"/>
      <c r="CU342" s="448"/>
      <c r="CV342" s="448"/>
      <c r="CW342" s="448"/>
      <c r="CX342" s="448"/>
      <c r="CY342" s="448"/>
      <c r="CZ342" s="448"/>
      <c r="DA342" s="448"/>
      <c r="DB342" s="448"/>
      <c r="DC342" s="448"/>
      <c r="DD342" s="448"/>
      <c r="DE342" s="448"/>
      <c r="DF342" s="448"/>
      <c r="DG342" s="448"/>
      <c r="DH342" s="448"/>
      <c r="DI342" s="448"/>
      <c r="DJ342" s="448"/>
      <c r="DK342" s="448"/>
      <c r="DL342" s="448"/>
      <c r="DM342" s="448"/>
      <c r="DN342" s="448"/>
      <c r="DO342" s="448"/>
      <c r="DP342" s="448"/>
      <c r="DQ342" s="448"/>
      <c r="DR342" s="448"/>
    </row>
    <row r="343" spans="1:122" x14ac:dyDescent="0.45">
      <c r="A343" s="448"/>
      <c r="B343" s="448"/>
      <c r="C343" s="448"/>
      <c r="D343" s="448"/>
      <c r="E343" s="448"/>
      <c r="F343" s="448"/>
      <c r="G343" s="448"/>
      <c r="H343" s="448"/>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8"/>
      <c r="AF343" s="448"/>
      <c r="AG343" s="448"/>
      <c r="AH343" s="448"/>
      <c r="AI343" s="448"/>
      <c r="AJ343" s="448"/>
      <c r="AK343" s="448"/>
      <c r="AL343" s="448"/>
      <c r="AM343" s="448"/>
      <c r="AN343" s="448"/>
      <c r="AO343" s="448"/>
      <c r="AP343" s="448"/>
      <c r="AQ343" s="448"/>
      <c r="AR343" s="448"/>
      <c r="AS343" s="448"/>
      <c r="AT343" s="448"/>
      <c r="AU343" s="448"/>
      <c r="AV343" s="448"/>
      <c r="AW343" s="448"/>
      <c r="AX343" s="448"/>
      <c r="AY343" s="448"/>
      <c r="AZ343" s="448"/>
      <c r="BA343" s="448"/>
      <c r="BB343" s="448"/>
      <c r="BC343" s="448"/>
      <c r="BD343" s="448"/>
      <c r="BE343" s="448"/>
      <c r="BF343" s="448"/>
      <c r="BG343" s="448"/>
      <c r="BH343" s="448"/>
      <c r="BI343" s="448"/>
      <c r="BJ343" s="448"/>
      <c r="BK343" s="448"/>
      <c r="BL343" s="448"/>
      <c r="BM343" s="448"/>
      <c r="BN343" s="448"/>
      <c r="BO343" s="448"/>
      <c r="BP343" s="448"/>
      <c r="BQ343" s="448"/>
      <c r="BR343" s="448"/>
      <c r="BS343" s="448"/>
      <c r="BT343" s="448"/>
      <c r="BU343" s="448"/>
      <c r="BV343" s="448"/>
      <c r="BW343" s="448"/>
      <c r="BX343" s="448"/>
      <c r="BY343" s="448"/>
      <c r="BZ343" s="448"/>
      <c r="CA343" s="448"/>
      <c r="CB343" s="448"/>
      <c r="CC343" s="448"/>
      <c r="CD343" s="448"/>
      <c r="CE343" s="448"/>
      <c r="CF343" s="448"/>
      <c r="CG343" s="448"/>
      <c r="CH343" s="448"/>
      <c r="CI343" s="448"/>
      <c r="CJ343" s="448"/>
      <c r="CK343" s="448"/>
      <c r="CL343" s="448"/>
      <c r="CM343" s="448"/>
      <c r="CN343" s="448"/>
      <c r="CO343" s="448"/>
      <c r="CP343" s="448"/>
      <c r="CQ343" s="448"/>
      <c r="CR343" s="448"/>
      <c r="CS343" s="448"/>
      <c r="CT343" s="448"/>
      <c r="CU343" s="448"/>
      <c r="CV343" s="448"/>
      <c r="CW343" s="448"/>
      <c r="CX343" s="448"/>
      <c r="CY343" s="448"/>
      <c r="CZ343" s="448"/>
      <c r="DA343" s="448"/>
      <c r="DB343" s="448"/>
      <c r="DC343" s="448"/>
      <c r="DD343" s="448"/>
      <c r="DE343" s="448"/>
      <c r="DF343" s="448"/>
      <c r="DG343" s="448"/>
      <c r="DH343" s="448"/>
      <c r="DI343" s="448"/>
      <c r="DJ343" s="448"/>
      <c r="DK343" s="448"/>
      <c r="DL343" s="448"/>
      <c r="DM343" s="448"/>
      <c r="DN343" s="448"/>
      <c r="DO343" s="448"/>
      <c r="DP343" s="448"/>
      <c r="DQ343" s="448"/>
      <c r="DR343" s="448"/>
    </row>
    <row r="344" spans="1:122" x14ac:dyDescent="0.45">
      <c r="A344" s="448"/>
      <c r="B344" s="448"/>
      <c r="C344" s="448"/>
      <c r="D344" s="448"/>
      <c r="E344" s="448"/>
      <c r="F344" s="448"/>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8"/>
      <c r="AF344" s="448"/>
      <c r="AG344" s="448"/>
      <c r="AH344" s="448"/>
      <c r="AI344" s="448"/>
      <c r="AJ344" s="448"/>
      <c r="AK344" s="448"/>
      <c r="AL344" s="448"/>
      <c r="AM344" s="448"/>
      <c r="AN344" s="448"/>
      <c r="AO344" s="448"/>
      <c r="AP344" s="448"/>
      <c r="AQ344" s="448"/>
      <c r="AR344" s="448"/>
      <c r="AS344" s="448"/>
      <c r="AT344" s="448"/>
      <c r="AU344" s="448"/>
      <c r="AV344" s="448"/>
      <c r="AW344" s="448"/>
      <c r="AX344" s="448"/>
      <c r="AY344" s="448"/>
      <c r="AZ344" s="448"/>
      <c r="BA344" s="448"/>
      <c r="BB344" s="448"/>
      <c r="BC344" s="448"/>
      <c r="BD344" s="448"/>
      <c r="BE344" s="448"/>
      <c r="BF344" s="448"/>
      <c r="BG344" s="448"/>
      <c r="BH344" s="448"/>
      <c r="BI344" s="448"/>
      <c r="BJ344" s="448"/>
      <c r="BK344" s="448"/>
      <c r="BL344" s="448"/>
      <c r="BM344" s="448"/>
      <c r="BN344" s="448"/>
      <c r="BO344" s="448"/>
      <c r="BP344" s="448"/>
      <c r="BQ344" s="448"/>
      <c r="BR344" s="448"/>
      <c r="BS344" s="448"/>
      <c r="BT344" s="448"/>
      <c r="BU344" s="448"/>
      <c r="BV344" s="448"/>
      <c r="BW344" s="448"/>
      <c r="BX344" s="448"/>
      <c r="BY344" s="448"/>
      <c r="BZ344" s="448"/>
      <c r="CA344" s="448"/>
      <c r="CB344" s="448"/>
      <c r="CC344" s="448"/>
      <c r="CD344" s="448"/>
      <c r="CE344" s="448"/>
      <c r="CF344" s="448"/>
      <c r="CG344" s="448"/>
      <c r="CH344" s="448"/>
      <c r="CI344" s="448"/>
      <c r="CJ344" s="448"/>
      <c r="CK344" s="448"/>
      <c r="CL344" s="448"/>
      <c r="CM344" s="448"/>
      <c r="CN344" s="448"/>
      <c r="CO344" s="448"/>
      <c r="CP344" s="448"/>
      <c r="CQ344" s="448"/>
      <c r="CR344" s="448"/>
      <c r="CS344" s="448"/>
      <c r="CT344" s="448"/>
      <c r="CU344" s="448"/>
      <c r="CV344" s="448"/>
      <c r="CW344" s="448"/>
      <c r="CX344" s="448"/>
      <c r="CY344" s="448"/>
      <c r="CZ344" s="448"/>
      <c r="DA344" s="448"/>
      <c r="DB344" s="448"/>
      <c r="DC344" s="448"/>
      <c r="DD344" s="448"/>
      <c r="DE344" s="448"/>
      <c r="DF344" s="448"/>
      <c r="DG344" s="448"/>
      <c r="DH344" s="448"/>
      <c r="DI344" s="448"/>
      <c r="DJ344" s="448"/>
      <c r="DK344" s="448"/>
      <c r="DL344" s="448"/>
      <c r="DM344" s="448"/>
      <c r="DN344" s="448"/>
      <c r="DO344" s="448"/>
      <c r="DP344" s="448"/>
      <c r="DQ344" s="448"/>
      <c r="DR344" s="448"/>
    </row>
    <row r="345" spans="1:122" x14ac:dyDescent="0.45">
      <c r="A345" s="448"/>
      <c r="B345" s="448"/>
      <c r="C345" s="448"/>
      <c r="D345" s="448"/>
      <c r="E345" s="448"/>
      <c r="F345" s="448"/>
      <c r="G345" s="448"/>
      <c r="H345" s="448"/>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8"/>
      <c r="AF345" s="448"/>
      <c r="AG345" s="448"/>
      <c r="AH345" s="448"/>
      <c r="AI345" s="448"/>
      <c r="AJ345" s="448"/>
      <c r="AK345" s="448"/>
      <c r="AL345" s="448"/>
      <c r="AM345" s="448"/>
      <c r="AN345" s="448"/>
      <c r="AO345" s="448"/>
      <c r="AP345" s="448"/>
      <c r="AQ345" s="448"/>
      <c r="AR345" s="448"/>
      <c r="AS345" s="448"/>
      <c r="AT345" s="448"/>
      <c r="AU345" s="448"/>
      <c r="AV345" s="448"/>
      <c r="AW345" s="448"/>
      <c r="AX345" s="448"/>
      <c r="AY345" s="448"/>
      <c r="AZ345" s="448"/>
      <c r="BA345" s="448"/>
      <c r="BB345" s="448"/>
      <c r="BC345" s="448"/>
      <c r="BD345" s="448"/>
      <c r="BE345" s="448"/>
      <c r="BF345" s="448"/>
      <c r="BG345" s="448"/>
      <c r="BH345" s="448"/>
      <c r="BI345" s="448"/>
      <c r="BJ345" s="448"/>
      <c r="BK345" s="448"/>
      <c r="BL345" s="448"/>
      <c r="BM345" s="448"/>
      <c r="BN345" s="448"/>
      <c r="BO345" s="448"/>
      <c r="BP345" s="448"/>
      <c r="BQ345" s="448"/>
      <c r="BR345" s="448"/>
      <c r="BS345" s="448"/>
      <c r="BT345" s="448"/>
      <c r="BU345" s="448"/>
      <c r="BV345" s="448"/>
      <c r="BW345" s="448"/>
      <c r="BX345" s="448"/>
      <c r="BY345" s="448"/>
      <c r="BZ345" s="448"/>
      <c r="CA345" s="448"/>
      <c r="CB345" s="448"/>
      <c r="CC345" s="448"/>
      <c r="CD345" s="448"/>
      <c r="CE345" s="448"/>
      <c r="CF345" s="448"/>
      <c r="CG345" s="448"/>
      <c r="CH345" s="448"/>
      <c r="CI345" s="448"/>
      <c r="CJ345" s="448"/>
      <c r="CK345" s="448"/>
      <c r="CL345" s="448"/>
      <c r="CM345" s="448"/>
      <c r="CN345" s="448"/>
      <c r="CO345" s="448"/>
      <c r="CP345" s="448"/>
      <c r="CQ345" s="448"/>
      <c r="CR345" s="448"/>
      <c r="CS345" s="448"/>
      <c r="CT345" s="448"/>
      <c r="CU345" s="448"/>
      <c r="CV345" s="448"/>
      <c r="CW345" s="448"/>
      <c r="CX345" s="448"/>
      <c r="CY345" s="448"/>
      <c r="CZ345" s="448"/>
      <c r="DA345" s="448"/>
      <c r="DB345" s="448"/>
      <c r="DC345" s="448"/>
      <c r="DD345" s="448"/>
      <c r="DE345" s="448"/>
      <c r="DF345" s="448"/>
      <c r="DG345" s="448"/>
      <c r="DH345" s="448"/>
      <c r="DI345" s="448"/>
      <c r="DJ345" s="448"/>
      <c r="DK345" s="448"/>
      <c r="DL345" s="448"/>
      <c r="DM345" s="448"/>
      <c r="DN345" s="448"/>
      <c r="DO345" s="448"/>
      <c r="DP345" s="448"/>
      <c r="DQ345" s="448"/>
      <c r="DR345" s="448"/>
    </row>
    <row r="346" spans="1:122" x14ac:dyDescent="0.45">
      <c r="A346" s="448"/>
      <c r="B346" s="448"/>
      <c r="C346" s="448"/>
      <c r="D346" s="448"/>
      <c r="E346" s="448"/>
      <c r="F346" s="448"/>
      <c r="G346" s="448"/>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c r="AK346" s="448"/>
      <c r="AL346" s="448"/>
      <c r="AM346" s="448"/>
      <c r="AN346" s="448"/>
      <c r="AO346" s="448"/>
      <c r="AP346" s="448"/>
      <c r="AQ346" s="448"/>
      <c r="AR346" s="448"/>
      <c r="AS346" s="448"/>
      <c r="AT346" s="448"/>
      <c r="AU346" s="448"/>
      <c r="AV346" s="448"/>
      <c r="AW346" s="448"/>
      <c r="AX346" s="448"/>
      <c r="AY346" s="448"/>
      <c r="AZ346" s="448"/>
      <c r="BA346" s="448"/>
      <c r="BB346" s="448"/>
      <c r="BC346" s="448"/>
      <c r="BD346" s="448"/>
      <c r="BE346" s="448"/>
      <c r="BF346" s="448"/>
      <c r="BG346" s="448"/>
      <c r="BH346" s="448"/>
      <c r="BI346" s="448"/>
      <c r="BJ346" s="448"/>
      <c r="BK346" s="448"/>
      <c r="BL346" s="448"/>
      <c r="BM346" s="448"/>
      <c r="BN346" s="448"/>
      <c r="BO346" s="448"/>
      <c r="BP346" s="448"/>
      <c r="BQ346" s="448"/>
      <c r="BR346" s="448"/>
      <c r="BS346" s="448"/>
      <c r="BT346" s="448"/>
      <c r="BU346" s="448"/>
      <c r="BV346" s="448"/>
      <c r="BW346" s="448"/>
      <c r="BX346" s="448"/>
      <c r="BY346" s="448"/>
      <c r="BZ346" s="448"/>
      <c r="CA346" s="448"/>
      <c r="CB346" s="448"/>
      <c r="CC346" s="448"/>
      <c r="CD346" s="448"/>
      <c r="CE346" s="448"/>
      <c r="CF346" s="448"/>
      <c r="CG346" s="448"/>
      <c r="CH346" s="448"/>
      <c r="CI346" s="448"/>
      <c r="CJ346" s="448"/>
      <c r="CK346" s="448"/>
      <c r="CL346" s="448"/>
      <c r="CM346" s="448"/>
      <c r="CN346" s="448"/>
      <c r="CO346" s="448"/>
      <c r="CP346" s="448"/>
      <c r="CQ346" s="448"/>
      <c r="CR346" s="448"/>
      <c r="CS346" s="448"/>
      <c r="CT346" s="448"/>
      <c r="CU346" s="448"/>
      <c r="CV346" s="448"/>
      <c r="CW346" s="448"/>
      <c r="CX346" s="448"/>
      <c r="CY346" s="448"/>
      <c r="CZ346" s="448"/>
      <c r="DA346" s="448"/>
      <c r="DB346" s="448"/>
      <c r="DC346" s="448"/>
      <c r="DD346" s="448"/>
      <c r="DE346" s="448"/>
      <c r="DF346" s="448"/>
      <c r="DG346" s="448"/>
      <c r="DH346" s="448"/>
      <c r="DI346" s="448"/>
      <c r="DJ346" s="448"/>
      <c r="DK346" s="448"/>
      <c r="DL346" s="448"/>
      <c r="DM346" s="448"/>
      <c r="DN346" s="448"/>
      <c r="DO346" s="448"/>
      <c r="DP346" s="448"/>
      <c r="DQ346" s="448"/>
      <c r="DR346" s="448"/>
    </row>
    <row r="347" spans="1:122" x14ac:dyDescent="0.45">
      <c r="A347" s="448"/>
      <c r="B347" s="448"/>
      <c r="C347" s="448"/>
      <c r="D347" s="448"/>
      <c r="E347" s="448"/>
      <c r="F347" s="448"/>
      <c r="G347" s="448"/>
      <c r="H347" s="448"/>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8"/>
      <c r="AF347" s="448"/>
      <c r="AG347" s="448"/>
      <c r="AH347" s="448"/>
      <c r="AI347" s="448"/>
      <c r="AJ347" s="448"/>
      <c r="AK347" s="448"/>
      <c r="AL347" s="448"/>
      <c r="AM347" s="448"/>
      <c r="AN347" s="448"/>
      <c r="AO347" s="448"/>
      <c r="AP347" s="448"/>
      <c r="AQ347" s="448"/>
      <c r="AR347" s="448"/>
      <c r="AS347" s="448"/>
      <c r="AT347" s="448"/>
      <c r="AU347" s="448"/>
      <c r="AV347" s="448"/>
      <c r="AW347" s="448"/>
      <c r="AX347" s="448"/>
      <c r="AY347" s="448"/>
      <c r="AZ347" s="448"/>
      <c r="BA347" s="448"/>
      <c r="BB347" s="448"/>
      <c r="BC347" s="448"/>
      <c r="BD347" s="448"/>
      <c r="BE347" s="448"/>
      <c r="BF347" s="448"/>
      <c r="BG347" s="448"/>
      <c r="BH347" s="448"/>
      <c r="BI347" s="448"/>
      <c r="BJ347" s="448"/>
      <c r="BK347" s="448"/>
      <c r="BL347" s="448"/>
      <c r="BM347" s="448"/>
      <c r="BN347" s="448"/>
      <c r="BO347" s="448"/>
      <c r="BP347" s="448"/>
      <c r="BQ347" s="448"/>
      <c r="BR347" s="448"/>
      <c r="BS347" s="448"/>
      <c r="BT347" s="448"/>
      <c r="BU347" s="448"/>
      <c r="BV347" s="448"/>
      <c r="BW347" s="448"/>
      <c r="BX347" s="448"/>
      <c r="BY347" s="448"/>
      <c r="BZ347" s="448"/>
      <c r="CA347" s="448"/>
      <c r="CB347" s="448"/>
      <c r="CC347" s="448"/>
      <c r="CD347" s="448"/>
      <c r="CE347" s="448"/>
      <c r="CF347" s="448"/>
      <c r="CG347" s="448"/>
      <c r="CH347" s="448"/>
      <c r="CI347" s="448"/>
      <c r="CJ347" s="448"/>
      <c r="CK347" s="448"/>
      <c r="CL347" s="448"/>
      <c r="CM347" s="448"/>
      <c r="CN347" s="448"/>
      <c r="CO347" s="448"/>
      <c r="CP347" s="448"/>
      <c r="CQ347" s="448"/>
      <c r="CR347" s="448"/>
      <c r="CS347" s="448"/>
      <c r="CT347" s="448"/>
      <c r="CU347" s="448"/>
      <c r="CV347" s="448"/>
      <c r="CW347" s="448"/>
      <c r="CX347" s="448"/>
      <c r="CY347" s="448"/>
      <c r="CZ347" s="448"/>
      <c r="DA347" s="448"/>
      <c r="DB347" s="448"/>
      <c r="DC347" s="448"/>
      <c r="DD347" s="448"/>
      <c r="DE347" s="448"/>
      <c r="DF347" s="448"/>
      <c r="DG347" s="448"/>
      <c r="DH347" s="448"/>
      <c r="DI347" s="448"/>
      <c r="DJ347" s="448"/>
      <c r="DK347" s="448"/>
      <c r="DL347" s="448"/>
      <c r="DM347" s="448"/>
      <c r="DN347" s="448"/>
      <c r="DO347" s="448"/>
      <c r="DP347" s="448"/>
      <c r="DQ347" s="448"/>
      <c r="DR347" s="448"/>
    </row>
    <row r="348" spans="1:122" x14ac:dyDescent="0.45">
      <c r="A348" s="448"/>
      <c r="B348" s="448"/>
      <c r="C348" s="448"/>
      <c r="D348" s="448"/>
      <c r="E348" s="448"/>
      <c r="F348" s="448"/>
      <c r="G348" s="448"/>
      <c r="H348" s="448"/>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8"/>
      <c r="AF348" s="448"/>
      <c r="AG348" s="448"/>
      <c r="AH348" s="448"/>
      <c r="AI348" s="448"/>
      <c r="AJ348" s="448"/>
      <c r="AK348" s="448"/>
      <c r="AL348" s="448"/>
      <c r="AM348" s="448"/>
      <c r="AN348" s="448"/>
      <c r="AO348" s="448"/>
      <c r="AP348" s="448"/>
      <c r="AQ348" s="448"/>
      <c r="AR348" s="448"/>
      <c r="AS348" s="448"/>
      <c r="AT348" s="448"/>
      <c r="AU348" s="448"/>
      <c r="AV348" s="448"/>
      <c r="AW348" s="448"/>
      <c r="AX348" s="448"/>
      <c r="AY348" s="448"/>
      <c r="AZ348" s="448"/>
      <c r="BA348" s="448"/>
      <c r="BB348" s="448"/>
      <c r="BC348" s="448"/>
      <c r="BD348" s="448"/>
      <c r="BE348" s="448"/>
      <c r="BF348" s="448"/>
      <c r="BG348" s="448"/>
      <c r="BH348" s="448"/>
      <c r="BI348" s="448"/>
      <c r="BJ348" s="448"/>
      <c r="BK348" s="448"/>
      <c r="BL348" s="448"/>
      <c r="BM348" s="448"/>
      <c r="BN348" s="448"/>
      <c r="BO348" s="448"/>
      <c r="BP348" s="448"/>
      <c r="BQ348" s="448"/>
      <c r="BR348" s="448"/>
      <c r="BS348" s="448"/>
      <c r="BT348" s="448"/>
      <c r="BU348" s="448"/>
      <c r="BV348" s="448"/>
      <c r="BW348" s="448"/>
      <c r="BX348" s="448"/>
      <c r="BY348" s="448"/>
      <c r="BZ348" s="448"/>
      <c r="CA348" s="448"/>
      <c r="CB348" s="448"/>
      <c r="CC348" s="448"/>
      <c r="CD348" s="448"/>
      <c r="CE348" s="448"/>
      <c r="CF348" s="448"/>
      <c r="CG348" s="448"/>
      <c r="CH348" s="448"/>
      <c r="CI348" s="448"/>
      <c r="CJ348" s="448"/>
      <c r="CK348" s="448"/>
      <c r="CL348" s="448"/>
      <c r="CM348" s="448"/>
      <c r="CN348" s="448"/>
      <c r="CO348" s="448"/>
      <c r="CP348" s="448"/>
      <c r="CQ348" s="448"/>
      <c r="CR348" s="448"/>
      <c r="CS348" s="448"/>
      <c r="CT348" s="448"/>
      <c r="CU348" s="448"/>
      <c r="CV348" s="448"/>
      <c r="CW348" s="448"/>
      <c r="CX348" s="448"/>
      <c r="CY348" s="448"/>
      <c r="CZ348" s="448"/>
      <c r="DA348" s="448"/>
      <c r="DB348" s="448"/>
      <c r="DC348" s="448"/>
      <c r="DD348" s="448"/>
      <c r="DE348" s="448"/>
      <c r="DF348" s="448"/>
      <c r="DG348" s="448"/>
      <c r="DH348" s="448"/>
      <c r="DI348" s="448"/>
      <c r="DJ348" s="448"/>
      <c r="DK348" s="448"/>
      <c r="DL348" s="448"/>
      <c r="DM348" s="448"/>
      <c r="DN348" s="448"/>
      <c r="DO348" s="448"/>
      <c r="DP348" s="448"/>
      <c r="DQ348" s="448"/>
      <c r="DR348" s="448"/>
    </row>
    <row r="349" spans="1:122" x14ac:dyDescent="0.45">
      <c r="A349" s="448"/>
      <c r="B349" s="448"/>
      <c r="C349" s="448"/>
      <c r="D349" s="448"/>
      <c r="E349" s="448"/>
      <c r="F349" s="448"/>
      <c r="G349" s="448"/>
      <c r="H349" s="448"/>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8"/>
      <c r="AF349" s="448"/>
      <c r="AG349" s="448"/>
      <c r="AH349" s="448"/>
      <c r="AI349" s="448"/>
      <c r="AJ349" s="448"/>
      <c r="AK349" s="448"/>
      <c r="AL349" s="448"/>
      <c r="AM349" s="448"/>
      <c r="AN349" s="448"/>
      <c r="AO349" s="448"/>
      <c r="AP349" s="448"/>
      <c r="AQ349" s="448"/>
      <c r="AR349" s="448"/>
      <c r="AS349" s="448"/>
      <c r="AT349" s="448"/>
      <c r="AU349" s="448"/>
      <c r="AV349" s="448"/>
      <c r="AW349" s="448"/>
      <c r="AX349" s="448"/>
      <c r="AY349" s="448"/>
      <c r="AZ349" s="448"/>
      <c r="BA349" s="448"/>
      <c r="BB349" s="448"/>
      <c r="BC349" s="448"/>
      <c r="BD349" s="448"/>
      <c r="BE349" s="448"/>
      <c r="BF349" s="448"/>
      <c r="BG349" s="448"/>
      <c r="BH349" s="448"/>
      <c r="BI349" s="448"/>
      <c r="BJ349" s="448"/>
      <c r="BK349" s="448"/>
      <c r="BL349" s="448"/>
      <c r="BM349" s="448"/>
      <c r="BN349" s="448"/>
      <c r="BO349" s="448"/>
      <c r="BP349" s="448"/>
      <c r="BQ349" s="448"/>
      <c r="BR349" s="448"/>
      <c r="BS349" s="448"/>
      <c r="BT349" s="448"/>
      <c r="BU349" s="448"/>
      <c r="BV349" s="448"/>
      <c r="BW349" s="448"/>
      <c r="BX349" s="448"/>
      <c r="BY349" s="448"/>
      <c r="BZ349" s="448"/>
      <c r="CA349" s="448"/>
      <c r="CB349" s="448"/>
      <c r="CC349" s="448"/>
      <c r="CD349" s="448"/>
      <c r="CE349" s="448"/>
      <c r="CF349" s="448"/>
      <c r="CG349" s="448"/>
      <c r="CH349" s="448"/>
      <c r="CI349" s="448"/>
      <c r="CJ349" s="448"/>
      <c r="CK349" s="448"/>
      <c r="CL349" s="448"/>
      <c r="CM349" s="448"/>
      <c r="CN349" s="448"/>
      <c r="CO349" s="448"/>
      <c r="CP349" s="448"/>
      <c r="CQ349" s="448"/>
      <c r="CR349" s="448"/>
      <c r="CS349" s="448"/>
      <c r="CT349" s="448"/>
      <c r="CU349" s="448"/>
      <c r="CV349" s="448"/>
      <c r="CW349" s="448"/>
      <c r="CX349" s="448"/>
      <c r="CY349" s="448"/>
      <c r="CZ349" s="448"/>
      <c r="DA349" s="448"/>
      <c r="DB349" s="448"/>
      <c r="DC349" s="448"/>
      <c r="DD349" s="448"/>
      <c r="DE349" s="448"/>
      <c r="DF349" s="448"/>
      <c r="DG349" s="448"/>
      <c r="DH349" s="448"/>
      <c r="DI349" s="448"/>
      <c r="DJ349" s="448"/>
      <c r="DK349" s="448"/>
      <c r="DL349" s="448"/>
      <c r="DM349" s="448"/>
      <c r="DN349" s="448"/>
      <c r="DO349" s="448"/>
      <c r="DP349" s="448"/>
      <c r="DQ349" s="448"/>
      <c r="DR349" s="448"/>
    </row>
    <row r="350" spans="1:122" x14ac:dyDescent="0.45">
      <c r="A350" s="448"/>
      <c r="B350" s="448"/>
      <c r="C350" s="448"/>
      <c r="D350" s="448"/>
      <c r="E350" s="448"/>
      <c r="F350" s="448"/>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8"/>
      <c r="AF350" s="448"/>
      <c r="AG350" s="448"/>
      <c r="AH350" s="448"/>
      <c r="AI350" s="448"/>
      <c r="AJ350" s="448"/>
      <c r="AK350" s="448"/>
      <c r="AL350" s="448"/>
      <c r="AM350" s="448"/>
      <c r="AN350" s="448"/>
      <c r="AO350" s="448"/>
      <c r="AP350" s="448"/>
      <c r="AQ350" s="448"/>
      <c r="AR350" s="448"/>
      <c r="AS350" s="448"/>
      <c r="AT350" s="448"/>
      <c r="AU350" s="448"/>
      <c r="AV350" s="448"/>
      <c r="AW350" s="448"/>
      <c r="AX350" s="448"/>
      <c r="AY350" s="448"/>
      <c r="AZ350" s="448"/>
      <c r="BA350" s="448"/>
      <c r="BB350" s="448"/>
      <c r="BC350" s="448"/>
      <c r="BD350" s="448"/>
      <c r="BE350" s="448"/>
      <c r="BF350" s="448"/>
      <c r="BG350" s="448"/>
      <c r="BH350" s="448"/>
      <c r="BI350" s="448"/>
      <c r="BJ350" s="448"/>
      <c r="BK350" s="448"/>
      <c r="BL350" s="448"/>
      <c r="BM350" s="448"/>
      <c r="BN350" s="448"/>
      <c r="BO350" s="448"/>
      <c r="BP350" s="448"/>
      <c r="BQ350" s="448"/>
      <c r="BR350" s="448"/>
      <c r="BS350" s="448"/>
      <c r="BT350" s="448"/>
      <c r="BU350" s="448"/>
      <c r="BV350" s="448"/>
      <c r="BW350" s="448"/>
      <c r="BX350" s="448"/>
      <c r="BY350" s="448"/>
      <c r="BZ350" s="448"/>
      <c r="CA350" s="448"/>
      <c r="CB350" s="448"/>
      <c r="CC350" s="448"/>
      <c r="CD350" s="448"/>
      <c r="CE350" s="448"/>
      <c r="CF350" s="448"/>
      <c r="CG350" s="448"/>
      <c r="CH350" s="448"/>
      <c r="CI350" s="448"/>
      <c r="CJ350" s="448"/>
      <c r="CK350" s="448"/>
      <c r="CL350" s="448"/>
      <c r="CM350" s="448"/>
      <c r="CN350" s="448"/>
      <c r="CO350" s="448"/>
      <c r="CP350" s="448"/>
      <c r="CQ350" s="448"/>
      <c r="CR350" s="448"/>
      <c r="CS350" s="448"/>
      <c r="CT350" s="448"/>
      <c r="CU350" s="448"/>
      <c r="CV350" s="448"/>
      <c r="CW350" s="448"/>
      <c r="CX350" s="448"/>
      <c r="CY350" s="448"/>
      <c r="CZ350" s="448"/>
      <c r="DA350" s="448"/>
      <c r="DB350" s="448"/>
      <c r="DC350" s="448"/>
      <c r="DD350" s="448"/>
      <c r="DE350" s="448"/>
      <c r="DF350" s="448"/>
      <c r="DG350" s="448"/>
      <c r="DH350" s="448"/>
      <c r="DI350" s="448"/>
      <c r="DJ350" s="448"/>
      <c r="DK350" s="448"/>
      <c r="DL350" s="448"/>
      <c r="DM350" s="448"/>
      <c r="DN350" s="448"/>
      <c r="DO350" s="448"/>
      <c r="DP350" s="448"/>
      <c r="DQ350" s="448"/>
      <c r="DR350" s="448"/>
    </row>
    <row r="351" spans="1:122" x14ac:dyDescent="0.45">
      <c r="A351" s="448"/>
      <c r="B351" s="448"/>
      <c r="C351" s="448"/>
      <c r="D351" s="448"/>
      <c r="E351" s="448"/>
      <c r="F351" s="448"/>
      <c r="G351" s="448"/>
      <c r="H351" s="448"/>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8"/>
      <c r="AF351" s="448"/>
      <c r="AG351" s="448"/>
      <c r="AH351" s="448"/>
      <c r="AI351" s="448"/>
      <c r="AJ351" s="448"/>
      <c r="AK351" s="448"/>
      <c r="AL351" s="448"/>
      <c r="AM351" s="448"/>
      <c r="AN351" s="448"/>
      <c r="AO351" s="448"/>
      <c r="AP351" s="448"/>
      <c r="AQ351" s="448"/>
      <c r="AR351" s="448"/>
      <c r="AS351" s="448"/>
      <c r="AT351" s="448"/>
      <c r="AU351" s="448"/>
      <c r="AV351" s="448"/>
      <c r="AW351" s="448"/>
      <c r="AX351" s="448"/>
      <c r="AY351" s="448"/>
      <c r="AZ351" s="448"/>
      <c r="BA351" s="448"/>
      <c r="BB351" s="448"/>
      <c r="BC351" s="448"/>
      <c r="BD351" s="448"/>
      <c r="BE351" s="448"/>
      <c r="BF351" s="448"/>
      <c r="BG351" s="448"/>
      <c r="BH351" s="448"/>
      <c r="BI351" s="448"/>
      <c r="BJ351" s="448"/>
      <c r="BK351" s="448"/>
      <c r="BL351" s="448"/>
      <c r="BM351" s="448"/>
      <c r="BN351" s="448"/>
      <c r="BO351" s="448"/>
      <c r="BP351" s="448"/>
      <c r="BQ351" s="448"/>
      <c r="BR351" s="448"/>
      <c r="BS351" s="448"/>
      <c r="BT351" s="448"/>
      <c r="BU351" s="448"/>
      <c r="BV351" s="448"/>
      <c r="BW351" s="448"/>
      <c r="BX351" s="448"/>
      <c r="BY351" s="448"/>
      <c r="BZ351" s="448"/>
      <c r="CA351" s="448"/>
      <c r="CB351" s="448"/>
      <c r="CC351" s="448"/>
      <c r="CD351" s="448"/>
      <c r="CE351" s="448"/>
      <c r="CF351" s="448"/>
      <c r="CG351" s="448"/>
      <c r="CH351" s="448"/>
      <c r="CI351" s="448"/>
      <c r="CJ351" s="448"/>
      <c r="CK351" s="448"/>
      <c r="CL351" s="448"/>
      <c r="CM351" s="448"/>
      <c r="CN351" s="448"/>
      <c r="CO351" s="448"/>
      <c r="CP351" s="448"/>
      <c r="CQ351" s="448"/>
      <c r="CR351" s="448"/>
      <c r="CS351" s="448"/>
      <c r="CT351" s="448"/>
      <c r="CU351" s="448"/>
      <c r="CV351" s="448"/>
      <c r="CW351" s="448"/>
      <c r="CX351" s="448"/>
      <c r="CY351" s="448"/>
      <c r="CZ351" s="448"/>
      <c r="DA351" s="448"/>
      <c r="DB351" s="448"/>
      <c r="DC351" s="448"/>
      <c r="DD351" s="448"/>
      <c r="DE351" s="448"/>
      <c r="DF351" s="448"/>
      <c r="DG351" s="448"/>
      <c r="DH351" s="448"/>
      <c r="DI351" s="448"/>
      <c r="DJ351" s="448"/>
      <c r="DK351" s="448"/>
      <c r="DL351" s="448"/>
      <c r="DM351" s="448"/>
      <c r="DN351" s="448"/>
      <c r="DO351" s="448"/>
      <c r="DP351" s="448"/>
      <c r="DQ351" s="448"/>
      <c r="DR351" s="448"/>
    </row>
    <row r="352" spans="1:122" x14ac:dyDescent="0.45">
      <c r="A352" s="448"/>
      <c r="B352" s="448"/>
      <c r="C352" s="448"/>
      <c r="D352" s="448"/>
      <c r="E352" s="448"/>
      <c r="F352" s="448"/>
      <c r="G352" s="448"/>
      <c r="H352" s="448"/>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8"/>
      <c r="AF352" s="448"/>
      <c r="AG352" s="448"/>
      <c r="AH352" s="448"/>
      <c r="AI352" s="448"/>
      <c r="AJ352" s="448"/>
      <c r="AK352" s="448"/>
      <c r="AL352" s="448"/>
      <c r="AM352" s="448"/>
      <c r="AN352" s="448"/>
      <c r="AO352" s="448"/>
      <c r="AP352" s="448"/>
      <c r="AQ352" s="448"/>
      <c r="AR352" s="448"/>
      <c r="AS352" s="448"/>
      <c r="AT352" s="448"/>
      <c r="AU352" s="448"/>
      <c r="AV352" s="448"/>
      <c r="AW352" s="448"/>
      <c r="AX352" s="448"/>
      <c r="AY352" s="448"/>
      <c r="AZ352" s="448"/>
      <c r="BA352" s="448"/>
      <c r="BB352" s="448"/>
      <c r="BC352" s="448"/>
      <c r="BD352" s="448"/>
      <c r="BE352" s="448"/>
      <c r="BF352" s="448"/>
      <c r="BG352" s="448"/>
      <c r="BH352" s="448"/>
      <c r="BI352" s="448"/>
      <c r="BJ352" s="448"/>
      <c r="BK352" s="448"/>
      <c r="BL352" s="448"/>
      <c r="BM352" s="448"/>
      <c r="BN352" s="448"/>
      <c r="BO352" s="448"/>
      <c r="BP352" s="448"/>
      <c r="BQ352" s="448"/>
      <c r="BR352" s="448"/>
      <c r="BS352" s="448"/>
      <c r="BT352" s="448"/>
      <c r="BU352" s="448"/>
      <c r="BV352" s="448"/>
      <c r="BW352" s="448"/>
      <c r="BX352" s="448"/>
      <c r="BY352" s="448"/>
      <c r="BZ352" s="448"/>
      <c r="CA352" s="448"/>
      <c r="CB352" s="448"/>
      <c r="CC352" s="448"/>
      <c r="CD352" s="448"/>
      <c r="CE352" s="448"/>
      <c r="CF352" s="448"/>
      <c r="CG352" s="448"/>
      <c r="CH352" s="448"/>
      <c r="CI352" s="448"/>
      <c r="CJ352" s="448"/>
      <c r="CK352" s="448"/>
      <c r="CL352" s="448"/>
      <c r="CM352" s="448"/>
      <c r="CN352" s="448"/>
      <c r="CO352" s="448"/>
      <c r="CP352" s="448"/>
      <c r="CQ352" s="448"/>
      <c r="CR352" s="448"/>
      <c r="CS352" s="448"/>
      <c r="CT352" s="448"/>
      <c r="CU352" s="448"/>
      <c r="CV352" s="448"/>
      <c r="CW352" s="448"/>
      <c r="CX352" s="448"/>
      <c r="CY352" s="448"/>
      <c r="CZ352" s="448"/>
      <c r="DA352" s="448"/>
      <c r="DB352" s="448"/>
      <c r="DC352" s="448"/>
      <c r="DD352" s="448"/>
      <c r="DE352" s="448"/>
      <c r="DF352" s="448"/>
      <c r="DG352" s="448"/>
      <c r="DH352" s="448"/>
      <c r="DI352" s="448"/>
      <c r="DJ352" s="448"/>
      <c r="DK352" s="448"/>
      <c r="DL352" s="448"/>
      <c r="DM352" s="448"/>
      <c r="DN352" s="448"/>
      <c r="DO352" s="448"/>
      <c r="DP352" s="448"/>
      <c r="DQ352" s="448"/>
      <c r="DR352" s="448"/>
    </row>
    <row r="353" spans="1:122" x14ac:dyDescent="0.45">
      <c r="A353" s="448"/>
      <c r="B353" s="448"/>
      <c r="C353" s="448"/>
      <c r="D353" s="448"/>
      <c r="E353" s="448"/>
      <c r="F353" s="448"/>
      <c r="G353" s="448"/>
      <c r="H353" s="448"/>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8"/>
      <c r="AF353" s="448"/>
      <c r="AG353" s="448"/>
      <c r="AH353" s="448"/>
      <c r="AI353" s="448"/>
      <c r="AJ353" s="448"/>
      <c r="AK353" s="448"/>
      <c r="AL353" s="448"/>
      <c r="AM353" s="448"/>
      <c r="AN353" s="448"/>
      <c r="AO353" s="448"/>
      <c r="AP353" s="448"/>
      <c r="AQ353" s="448"/>
      <c r="AR353" s="448"/>
      <c r="AS353" s="448"/>
      <c r="AT353" s="448"/>
      <c r="AU353" s="448"/>
      <c r="AV353" s="448"/>
      <c r="AW353" s="448"/>
      <c r="AX353" s="448"/>
      <c r="AY353" s="448"/>
      <c r="AZ353" s="448"/>
      <c r="BA353" s="448"/>
      <c r="BB353" s="448"/>
      <c r="BC353" s="448"/>
      <c r="BD353" s="448"/>
      <c r="BE353" s="448"/>
      <c r="BF353" s="448"/>
      <c r="BG353" s="448"/>
      <c r="BH353" s="448"/>
      <c r="BI353" s="448"/>
      <c r="BJ353" s="448"/>
      <c r="BK353" s="448"/>
      <c r="BL353" s="448"/>
      <c r="BM353" s="448"/>
      <c r="BN353" s="448"/>
      <c r="BO353" s="448"/>
      <c r="BP353" s="448"/>
      <c r="BQ353" s="448"/>
      <c r="BR353" s="448"/>
      <c r="BS353" s="448"/>
      <c r="BT353" s="448"/>
      <c r="BU353" s="448"/>
      <c r="BV353" s="448"/>
      <c r="BW353" s="448"/>
      <c r="BX353" s="448"/>
      <c r="BY353" s="448"/>
      <c r="BZ353" s="448"/>
      <c r="CA353" s="448"/>
      <c r="CB353" s="448"/>
      <c r="CC353" s="448"/>
      <c r="CD353" s="448"/>
      <c r="CE353" s="448"/>
      <c r="CF353" s="448"/>
      <c r="CG353" s="448"/>
      <c r="CH353" s="448"/>
      <c r="CI353" s="448"/>
      <c r="CJ353" s="448"/>
      <c r="CK353" s="448"/>
      <c r="CL353" s="448"/>
      <c r="CM353" s="448"/>
      <c r="CN353" s="448"/>
      <c r="CO353" s="448"/>
      <c r="CP353" s="448"/>
      <c r="CQ353" s="448"/>
      <c r="CR353" s="448"/>
      <c r="CS353" s="448"/>
      <c r="CT353" s="448"/>
      <c r="CU353" s="448"/>
      <c r="CV353" s="448"/>
      <c r="CW353" s="448"/>
      <c r="CX353" s="448"/>
      <c r="CY353" s="448"/>
      <c r="CZ353" s="448"/>
      <c r="DA353" s="448"/>
      <c r="DB353" s="448"/>
      <c r="DC353" s="448"/>
      <c r="DD353" s="448"/>
      <c r="DE353" s="448"/>
      <c r="DF353" s="448"/>
      <c r="DG353" s="448"/>
      <c r="DH353" s="448"/>
      <c r="DI353" s="448"/>
      <c r="DJ353" s="448"/>
      <c r="DK353" s="448"/>
      <c r="DL353" s="448"/>
      <c r="DM353" s="448"/>
      <c r="DN353" s="448"/>
      <c r="DO353" s="448"/>
      <c r="DP353" s="448"/>
      <c r="DQ353" s="448"/>
      <c r="DR353" s="448"/>
    </row>
    <row r="354" spans="1:122" x14ac:dyDescent="0.45">
      <c r="A354" s="448"/>
      <c r="B354" s="448"/>
      <c r="C354" s="448"/>
      <c r="D354" s="448"/>
      <c r="E354" s="448"/>
      <c r="F354" s="448"/>
      <c r="G354" s="448"/>
      <c r="H354" s="448"/>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8"/>
      <c r="AF354" s="448"/>
      <c r="AG354" s="448"/>
      <c r="AH354" s="448"/>
      <c r="AI354" s="448"/>
      <c r="AJ354" s="448"/>
      <c r="AK354" s="448"/>
      <c r="AL354" s="448"/>
      <c r="AM354" s="448"/>
      <c r="AN354" s="448"/>
      <c r="AO354" s="448"/>
      <c r="AP354" s="448"/>
      <c r="AQ354" s="448"/>
      <c r="AR354" s="448"/>
      <c r="AS354" s="448"/>
      <c r="AT354" s="448"/>
      <c r="AU354" s="448"/>
      <c r="AV354" s="448"/>
      <c r="AW354" s="448"/>
      <c r="AX354" s="448"/>
      <c r="AY354" s="448"/>
      <c r="AZ354" s="448"/>
      <c r="BA354" s="448"/>
      <c r="BB354" s="448"/>
      <c r="BC354" s="448"/>
      <c r="BD354" s="448"/>
      <c r="BE354" s="448"/>
      <c r="BF354" s="448"/>
      <c r="BG354" s="448"/>
      <c r="BH354" s="448"/>
      <c r="BI354" s="448"/>
      <c r="BJ354" s="448"/>
      <c r="BK354" s="448"/>
      <c r="BL354" s="448"/>
      <c r="BM354" s="448"/>
      <c r="BN354" s="448"/>
      <c r="BO354" s="448"/>
      <c r="BP354" s="448"/>
      <c r="BQ354" s="448"/>
      <c r="BR354" s="448"/>
      <c r="BS354" s="448"/>
      <c r="BT354" s="448"/>
      <c r="BU354" s="448"/>
      <c r="BV354" s="448"/>
      <c r="BW354" s="448"/>
      <c r="BX354" s="448"/>
      <c r="BY354" s="448"/>
      <c r="BZ354" s="448"/>
      <c r="CA354" s="448"/>
      <c r="CB354" s="448"/>
      <c r="CC354" s="448"/>
      <c r="CD354" s="448"/>
      <c r="CE354" s="448"/>
      <c r="CF354" s="448"/>
      <c r="CG354" s="448"/>
      <c r="CH354" s="448"/>
      <c r="CI354" s="448"/>
      <c r="CJ354" s="448"/>
      <c r="CK354" s="448"/>
      <c r="CL354" s="448"/>
      <c r="CM354" s="448"/>
      <c r="CN354" s="448"/>
      <c r="CO354" s="448"/>
      <c r="CP354" s="448"/>
      <c r="CQ354" s="448"/>
      <c r="CR354" s="448"/>
      <c r="CS354" s="448"/>
      <c r="CT354" s="448"/>
      <c r="CU354" s="448"/>
      <c r="CV354" s="448"/>
      <c r="CW354" s="448"/>
      <c r="CX354" s="448"/>
      <c r="CY354" s="448"/>
      <c r="CZ354" s="448"/>
      <c r="DA354" s="448"/>
      <c r="DB354" s="448"/>
      <c r="DC354" s="448"/>
      <c r="DD354" s="448"/>
      <c r="DE354" s="448"/>
      <c r="DF354" s="448"/>
      <c r="DG354" s="448"/>
      <c r="DH354" s="448"/>
      <c r="DI354" s="448"/>
      <c r="DJ354" s="448"/>
      <c r="DK354" s="448"/>
      <c r="DL354" s="448"/>
      <c r="DM354" s="448"/>
      <c r="DN354" s="448"/>
      <c r="DO354" s="448"/>
      <c r="DP354" s="448"/>
      <c r="DQ354" s="448"/>
      <c r="DR354" s="448"/>
    </row>
    <row r="355" spans="1:122" x14ac:dyDescent="0.45">
      <c r="A355" s="448"/>
      <c r="B355" s="448"/>
      <c r="C355" s="448"/>
      <c r="D355" s="448"/>
      <c r="E355" s="448"/>
      <c r="F355" s="448"/>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8"/>
      <c r="AF355" s="448"/>
      <c r="AG355" s="448"/>
      <c r="AH355" s="448"/>
      <c r="AI355" s="448"/>
      <c r="AJ355" s="448"/>
      <c r="AK355" s="448"/>
      <c r="AL355" s="448"/>
      <c r="AM355" s="448"/>
      <c r="AN355" s="448"/>
      <c r="AO355" s="448"/>
      <c r="AP355" s="448"/>
      <c r="AQ355" s="448"/>
      <c r="AR355" s="448"/>
      <c r="AS355" s="448"/>
      <c r="AT355" s="448"/>
      <c r="AU355" s="448"/>
      <c r="AV355" s="448"/>
      <c r="AW355" s="448"/>
      <c r="AX355" s="448"/>
      <c r="AY355" s="448"/>
      <c r="AZ355" s="448"/>
      <c r="BA355" s="448"/>
      <c r="BB355" s="448"/>
      <c r="BC355" s="448"/>
      <c r="BD355" s="448"/>
      <c r="BE355" s="448"/>
      <c r="BF355" s="448"/>
      <c r="BG355" s="448"/>
      <c r="BH355" s="448"/>
      <c r="BI355" s="448"/>
      <c r="BJ355" s="448"/>
      <c r="BK355" s="448"/>
      <c r="BL355" s="448"/>
      <c r="BM355" s="448"/>
      <c r="BN355" s="448"/>
      <c r="BO355" s="448"/>
      <c r="BP355" s="448"/>
      <c r="BQ355" s="448"/>
      <c r="BR355" s="448"/>
      <c r="BS355" s="448"/>
      <c r="BT355" s="448"/>
      <c r="BU355" s="448"/>
      <c r="BV355" s="448"/>
      <c r="BW355" s="448"/>
      <c r="BX355" s="448"/>
      <c r="BY355" s="448"/>
      <c r="BZ355" s="448"/>
      <c r="CA355" s="448"/>
      <c r="CB355" s="448"/>
      <c r="CC355" s="448"/>
      <c r="CD355" s="448"/>
      <c r="CE355" s="448"/>
      <c r="CF355" s="448"/>
      <c r="CG355" s="448"/>
      <c r="CH355" s="448"/>
      <c r="CI355" s="448"/>
      <c r="CJ355" s="448"/>
      <c r="CK355" s="448"/>
      <c r="CL355" s="448"/>
      <c r="CM355" s="448"/>
      <c r="CN355" s="448"/>
      <c r="CO355" s="448"/>
      <c r="CP355" s="448"/>
      <c r="CQ355" s="448"/>
      <c r="CR355" s="448"/>
      <c r="CS355" s="448"/>
      <c r="CT355" s="448"/>
      <c r="CU355" s="448"/>
      <c r="CV355" s="448"/>
      <c r="CW355" s="448"/>
      <c r="CX355" s="448"/>
      <c r="CY355" s="448"/>
      <c r="CZ355" s="448"/>
      <c r="DA355" s="448"/>
      <c r="DB355" s="448"/>
      <c r="DC355" s="448"/>
      <c r="DD355" s="448"/>
      <c r="DE355" s="448"/>
      <c r="DF355" s="448"/>
      <c r="DG355" s="448"/>
      <c r="DH355" s="448"/>
      <c r="DI355" s="448"/>
      <c r="DJ355" s="448"/>
      <c r="DK355" s="448"/>
      <c r="DL355" s="448"/>
      <c r="DM355" s="448"/>
      <c r="DN355" s="448"/>
      <c r="DO355" s="448"/>
      <c r="DP355" s="448"/>
      <c r="DQ355" s="448"/>
      <c r="DR355" s="448"/>
    </row>
    <row r="356" spans="1:122" x14ac:dyDescent="0.45">
      <c r="A356" s="448"/>
      <c r="B356" s="448"/>
      <c r="C356" s="448"/>
      <c r="D356" s="448"/>
      <c r="E356" s="448"/>
      <c r="F356" s="448"/>
      <c r="G356" s="448"/>
      <c r="H356" s="448"/>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8"/>
      <c r="AF356" s="448"/>
      <c r="AG356" s="448"/>
      <c r="AH356" s="448"/>
      <c r="AI356" s="448"/>
      <c r="AJ356" s="448"/>
      <c r="AK356" s="448"/>
      <c r="AL356" s="448"/>
      <c r="AM356" s="448"/>
      <c r="AN356" s="448"/>
      <c r="AO356" s="448"/>
      <c r="AP356" s="448"/>
      <c r="AQ356" s="448"/>
      <c r="AR356" s="448"/>
      <c r="AS356" s="448"/>
      <c r="AT356" s="448"/>
      <c r="AU356" s="448"/>
      <c r="AV356" s="448"/>
      <c r="AW356" s="448"/>
      <c r="AX356" s="448"/>
      <c r="AY356" s="448"/>
      <c r="AZ356" s="448"/>
      <c r="BA356" s="448"/>
      <c r="BB356" s="448"/>
      <c r="BC356" s="448"/>
      <c r="BD356" s="448"/>
      <c r="BE356" s="448"/>
      <c r="BF356" s="448"/>
      <c r="BG356" s="448"/>
      <c r="BH356" s="448"/>
      <c r="BI356" s="448"/>
      <c r="BJ356" s="448"/>
      <c r="BK356" s="448"/>
      <c r="BL356" s="448"/>
      <c r="BM356" s="448"/>
      <c r="BN356" s="448"/>
      <c r="BO356" s="448"/>
      <c r="BP356" s="448"/>
      <c r="BQ356" s="448"/>
      <c r="BR356" s="448"/>
      <c r="BS356" s="448"/>
      <c r="BT356" s="448"/>
      <c r="BU356" s="448"/>
      <c r="BV356" s="448"/>
      <c r="BW356" s="448"/>
      <c r="BX356" s="448"/>
      <c r="BY356" s="448"/>
      <c r="BZ356" s="448"/>
      <c r="CA356" s="448"/>
      <c r="CB356" s="448"/>
      <c r="CC356" s="448"/>
      <c r="CD356" s="448"/>
      <c r="CE356" s="448"/>
      <c r="CF356" s="448"/>
      <c r="CG356" s="448"/>
      <c r="CH356" s="448"/>
      <c r="CI356" s="448"/>
      <c r="CJ356" s="448"/>
      <c r="CK356" s="448"/>
      <c r="CL356" s="448"/>
      <c r="CM356" s="448"/>
      <c r="CN356" s="448"/>
      <c r="CO356" s="448"/>
      <c r="CP356" s="448"/>
      <c r="CQ356" s="448"/>
      <c r="CR356" s="448"/>
      <c r="CS356" s="448"/>
      <c r="CT356" s="448"/>
      <c r="CU356" s="448"/>
      <c r="CV356" s="448"/>
      <c r="CW356" s="448"/>
      <c r="CX356" s="448"/>
      <c r="CY356" s="448"/>
      <c r="CZ356" s="448"/>
      <c r="DA356" s="448"/>
      <c r="DB356" s="448"/>
      <c r="DC356" s="448"/>
      <c r="DD356" s="448"/>
      <c r="DE356" s="448"/>
      <c r="DF356" s="448"/>
      <c r="DG356" s="448"/>
      <c r="DH356" s="448"/>
      <c r="DI356" s="448"/>
      <c r="DJ356" s="448"/>
      <c r="DK356" s="448"/>
      <c r="DL356" s="448"/>
      <c r="DM356" s="448"/>
      <c r="DN356" s="448"/>
      <c r="DO356" s="448"/>
      <c r="DP356" s="448"/>
      <c r="DQ356" s="448"/>
      <c r="DR356" s="448"/>
    </row>
    <row r="357" spans="1:122" x14ac:dyDescent="0.45">
      <c r="A357" s="448"/>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448"/>
      <c r="AI357" s="448"/>
      <c r="AJ357" s="448"/>
      <c r="AK357" s="448"/>
      <c r="AL357" s="448"/>
      <c r="AM357" s="448"/>
      <c r="AN357" s="448"/>
      <c r="AO357" s="448"/>
      <c r="AP357" s="448"/>
      <c r="AQ357" s="448"/>
      <c r="AR357" s="448"/>
      <c r="AS357" s="448"/>
      <c r="AT357" s="448"/>
      <c r="AU357" s="448"/>
      <c r="AV357" s="448"/>
      <c r="AW357" s="448"/>
      <c r="AX357" s="448"/>
      <c r="AY357" s="448"/>
      <c r="AZ357" s="448"/>
      <c r="BA357" s="448"/>
      <c r="BB357" s="448"/>
      <c r="BC357" s="448"/>
      <c r="BD357" s="448"/>
      <c r="BE357" s="448"/>
      <c r="BF357" s="448"/>
      <c r="BG357" s="448"/>
      <c r="BH357" s="448"/>
      <c r="BI357" s="448"/>
      <c r="BJ357" s="448"/>
      <c r="BK357" s="448"/>
      <c r="BL357" s="448"/>
      <c r="BM357" s="448"/>
      <c r="BN357" s="448"/>
      <c r="BO357" s="448"/>
      <c r="BP357" s="448"/>
      <c r="BQ357" s="448"/>
      <c r="BR357" s="448"/>
      <c r="BS357" s="448"/>
      <c r="BT357" s="448"/>
      <c r="BU357" s="448"/>
      <c r="BV357" s="448"/>
      <c r="BW357" s="448"/>
      <c r="BX357" s="448"/>
      <c r="BY357" s="448"/>
      <c r="BZ357" s="448"/>
      <c r="CA357" s="448"/>
      <c r="CB357" s="448"/>
      <c r="CC357" s="448"/>
      <c r="CD357" s="448"/>
      <c r="CE357" s="448"/>
      <c r="CF357" s="448"/>
      <c r="CG357" s="448"/>
      <c r="CH357" s="448"/>
      <c r="CI357" s="448"/>
      <c r="CJ357" s="448"/>
      <c r="CK357" s="448"/>
      <c r="CL357" s="448"/>
      <c r="CM357" s="448"/>
      <c r="CN357" s="448"/>
      <c r="CO357" s="448"/>
      <c r="CP357" s="448"/>
      <c r="CQ357" s="448"/>
      <c r="CR357" s="448"/>
      <c r="CS357" s="448"/>
      <c r="CT357" s="448"/>
      <c r="CU357" s="448"/>
      <c r="CV357" s="448"/>
      <c r="CW357" s="448"/>
      <c r="CX357" s="448"/>
      <c r="CY357" s="448"/>
      <c r="CZ357" s="448"/>
      <c r="DA357" s="448"/>
      <c r="DB357" s="448"/>
      <c r="DC357" s="448"/>
      <c r="DD357" s="448"/>
      <c r="DE357" s="448"/>
      <c r="DF357" s="448"/>
      <c r="DG357" s="448"/>
      <c r="DH357" s="448"/>
      <c r="DI357" s="448"/>
      <c r="DJ357" s="448"/>
      <c r="DK357" s="448"/>
      <c r="DL357" s="448"/>
      <c r="DM357" s="448"/>
      <c r="DN357" s="448"/>
      <c r="DO357" s="448"/>
      <c r="DP357" s="448"/>
      <c r="DQ357" s="448"/>
      <c r="DR357" s="448"/>
    </row>
    <row r="358" spans="1:122" x14ac:dyDescent="0.45">
      <c r="A358" s="448"/>
      <c r="B358" s="448"/>
      <c r="C358" s="448"/>
      <c r="D358" s="448"/>
      <c r="E358" s="448"/>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c r="AK358" s="448"/>
      <c r="AL358" s="448"/>
      <c r="AM358" s="448"/>
      <c r="AN358" s="448"/>
      <c r="AO358" s="448"/>
      <c r="AP358" s="448"/>
      <c r="AQ358" s="448"/>
      <c r="AR358" s="448"/>
      <c r="AS358" s="448"/>
      <c r="AT358" s="448"/>
      <c r="AU358" s="448"/>
      <c r="AV358" s="448"/>
      <c r="AW358" s="448"/>
      <c r="AX358" s="448"/>
      <c r="AY358" s="448"/>
      <c r="AZ358" s="448"/>
      <c r="BA358" s="448"/>
      <c r="BB358" s="448"/>
      <c r="BC358" s="448"/>
      <c r="BD358" s="448"/>
      <c r="BE358" s="448"/>
      <c r="BF358" s="448"/>
      <c r="BG358" s="448"/>
      <c r="BH358" s="448"/>
      <c r="BI358" s="448"/>
      <c r="BJ358" s="448"/>
      <c r="BK358" s="448"/>
      <c r="BL358" s="448"/>
      <c r="BM358" s="448"/>
      <c r="BN358" s="448"/>
      <c r="BO358" s="448"/>
      <c r="BP358" s="448"/>
      <c r="BQ358" s="448"/>
      <c r="BR358" s="448"/>
      <c r="BS358" s="448"/>
      <c r="BT358" s="448"/>
      <c r="BU358" s="448"/>
      <c r="BV358" s="448"/>
      <c r="BW358" s="448"/>
      <c r="BX358" s="448"/>
      <c r="BY358" s="448"/>
      <c r="BZ358" s="448"/>
      <c r="CA358" s="448"/>
      <c r="CB358" s="448"/>
      <c r="CC358" s="448"/>
      <c r="CD358" s="448"/>
      <c r="CE358" s="448"/>
      <c r="CF358" s="448"/>
      <c r="CG358" s="448"/>
      <c r="CH358" s="448"/>
      <c r="CI358" s="448"/>
      <c r="CJ358" s="448"/>
      <c r="CK358" s="448"/>
      <c r="CL358" s="448"/>
      <c r="CM358" s="448"/>
      <c r="CN358" s="448"/>
      <c r="CO358" s="448"/>
      <c r="CP358" s="448"/>
      <c r="CQ358" s="448"/>
      <c r="CR358" s="448"/>
      <c r="CS358" s="448"/>
      <c r="CT358" s="448"/>
      <c r="CU358" s="448"/>
      <c r="CV358" s="448"/>
      <c r="CW358" s="448"/>
      <c r="CX358" s="448"/>
      <c r="CY358" s="448"/>
      <c r="CZ358" s="448"/>
      <c r="DA358" s="448"/>
      <c r="DB358" s="448"/>
      <c r="DC358" s="448"/>
      <c r="DD358" s="448"/>
      <c r="DE358" s="448"/>
      <c r="DF358" s="448"/>
      <c r="DG358" s="448"/>
      <c r="DH358" s="448"/>
      <c r="DI358" s="448"/>
      <c r="DJ358" s="448"/>
      <c r="DK358" s="448"/>
      <c r="DL358" s="448"/>
      <c r="DM358" s="448"/>
      <c r="DN358" s="448"/>
      <c r="DO358" s="448"/>
      <c r="DP358" s="448"/>
      <c r="DQ358" s="448"/>
      <c r="DR358" s="448"/>
    </row>
    <row r="359" spans="1:122" x14ac:dyDescent="0.45">
      <c r="A359" s="448"/>
      <c r="B359" s="448"/>
      <c r="C359" s="448"/>
      <c r="D359" s="448"/>
      <c r="E359" s="448"/>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c r="AK359" s="448"/>
      <c r="AL359" s="448"/>
      <c r="AM359" s="448"/>
      <c r="AN359" s="448"/>
      <c r="AO359" s="448"/>
      <c r="AP359" s="448"/>
      <c r="AQ359" s="448"/>
      <c r="AR359" s="448"/>
      <c r="AS359" s="448"/>
      <c r="AT359" s="448"/>
      <c r="AU359" s="448"/>
      <c r="AV359" s="448"/>
      <c r="AW359" s="448"/>
      <c r="AX359" s="448"/>
      <c r="AY359" s="448"/>
      <c r="AZ359" s="448"/>
      <c r="BA359" s="448"/>
      <c r="BB359" s="448"/>
      <c r="BC359" s="448"/>
      <c r="BD359" s="448"/>
      <c r="BE359" s="448"/>
      <c r="BF359" s="448"/>
      <c r="BG359" s="448"/>
      <c r="BH359" s="448"/>
      <c r="BI359" s="448"/>
      <c r="BJ359" s="448"/>
      <c r="BK359" s="448"/>
      <c r="BL359" s="448"/>
      <c r="BM359" s="448"/>
      <c r="BN359" s="448"/>
      <c r="BO359" s="448"/>
      <c r="BP359" s="448"/>
      <c r="BQ359" s="448"/>
      <c r="BR359" s="448"/>
      <c r="BS359" s="448"/>
      <c r="BT359" s="448"/>
      <c r="BU359" s="448"/>
      <c r="BV359" s="448"/>
      <c r="BW359" s="448"/>
      <c r="BX359" s="448"/>
      <c r="BY359" s="448"/>
      <c r="BZ359" s="448"/>
      <c r="CA359" s="448"/>
      <c r="CB359" s="448"/>
      <c r="CC359" s="448"/>
      <c r="CD359" s="448"/>
      <c r="CE359" s="448"/>
      <c r="CF359" s="448"/>
      <c r="CG359" s="448"/>
      <c r="CH359" s="448"/>
      <c r="CI359" s="448"/>
      <c r="CJ359" s="448"/>
      <c r="CK359" s="448"/>
      <c r="CL359" s="448"/>
      <c r="CM359" s="448"/>
      <c r="CN359" s="448"/>
      <c r="CO359" s="448"/>
      <c r="CP359" s="448"/>
      <c r="CQ359" s="448"/>
      <c r="CR359" s="448"/>
      <c r="CS359" s="448"/>
      <c r="CT359" s="448"/>
      <c r="CU359" s="448"/>
      <c r="CV359" s="448"/>
      <c r="CW359" s="448"/>
      <c r="CX359" s="448"/>
      <c r="CY359" s="448"/>
      <c r="CZ359" s="448"/>
      <c r="DA359" s="448"/>
      <c r="DB359" s="448"/>
      <c r="DC359" s="448"/>
      <c r="DD359" s="448"/>
      <c r="DE359" s="448"/>
      <c r="DF359" s="448"/>
      <c r="DG359" s="448"/>
      <c r="DH359" s="448"/>
      <c r="DI359" s="448"/>
      <c r="DJ359" s="448"/>
      <c r="DK359" s="448"/>
      <c r="DL359" s="448"/>
      <c r="DM359" s="448"/>
      <c r="DN359" s="448"/>
      <c r="DO359" s="448"/>
      <c r="DP359" s="448"/>
      <c r="DQ359" s="448"/>
      <c r="DR359" s="448"/>
    </row>
    <row r="360" spans="1:122" x14ac:dyDescent="0.45">
      <c r="A360" s="448"/>
      <c r="B360" s="448"/>
      <c r="C360" s="448"/>
      <c r="D360" s="448"/>
      <c r="E360" s="448"/>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c r="AK360" s="448"/>
      <c r="AL360" s="448"/>
      <c r="AM360" s="448"/>
      <c r="AN360" s="448"/>
      <c r="AO360" s="448"/>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8"/>
      <c r="BM360" s="448"/>
      <c r="BN360" s="448"/>
      <c r="BO360" s="448"/>
      <c r="BP360" s="448"/>
      <c r="BQ360" s="448"/>
      <c r="BR360" s="448"/>
      <c r="BS360" s="448"/>
      <c r="BT360" s="448"/>
      <c r="BU360" s="448"/>
      <c r="BV360" s="448"/>
      <c r="BW360" s="448"/>
      <c r="BX360" s="448"/>
      <c r="BY360" s="448"/>
      <c r="BZ360" s="448"/>
      <c r="CA360" s="448"/>
      <c r="CB360" s="448"/>
      <c r="CC360" s="448"/>
      <c r="CD360" s="448"/>
      <c r="CE360" s="448"/>
      <c r="CF360" s="448"/>
      <c r="CG360" s="448"/>
      <c r="CH360" s="448"/>
      <c r="CI360" s="448"/>
      <c r="CJ360" s="448"/>
      <c r="CK360" s="448"/>
      <c r="CL360" s="448"/>
      <c r="CM360" s="448"/>
      <c r="CN360" s="448"/>
      <c r="CO360" s="448"/>
      <c r="CP360" s="448"/>
      <c r="CQ360" s="448"/>
      <c r="CR360" s="448"/>
      <c r="CS360" s="448"/>
      <c r="CT360" s="448"/>
      <c r="CU360" s="448"/>
      <c r="CV360" s="448"/>
      <c r="CW360" s="448"/>
      <c r="CX360" s="448"/>
      <c r="CY360" s="448"/>
      <c r="CZ360" s="448"/>
      <c r="DA360" s="448"/>
      <c r="DB360" s="448"/>
      <c r="DC360" s="448"/>
      <c r="DD360" s="448"/>
      <c r="DE360" s="448"/>
      <c r="DF360" s="448"/>
      <c r="DG360" s="448"/>
      <c r="DH360" s="448"/>
      <c r="DI360" s="448"/>
      <c r="DJ360" s="448"/>
      <c r="DK360" s="448"/>
      <c r="DL360" s="448"/>
      <c r="DM360" s="448"/>
      <c r="DN360" s="448"/>
      <c r="DO360" s="448"/>
      <c r="DP360" s="448"/>
      <c r="DQ360" s="448"/>
      <c r="DR360" s="448"/>
    </row>
    <row r="361" spans="1:122" x14ac:dyDescent="0.45">
      <c r="A361" s="448"/>
      <c r="B361" s="448"/>
      <c r="C361" s="448"/>
      <c r="D361" s="448"/>
      <c r="E361" s="448"/>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c r="AK361" s="448"/>
      <c r="AL361" s="448"/>
      <c r="AM361" s="448"/>
      <c r="AN361" s="448"/>
      <c r="AO361" s="448"/>
      <c r="AP361" s="448"/>
      <c r="AQ361" s="448"/>
      <c r="AR361" s="448"/>
      <c r="AS361" s="448"/>
      <c r="AT361" s="448"/>
      <c r="AU361" s="448"/>
      <c r="AV361" s="448"/>
      <c r="AW361" s="448"/>
      <c r="AX361" s="448"/>
      <c r="AY361" s="448"/>
      <c r="AZ361" s="448"/>
      <c r="BA361" s="448"/>
      <c r="BB361" s="448"/>
      <c r="BC361" s="448"/>
      <c r="BD361" s="448"/>
      <c r="BE361" s="448"/>
      <c r="BF361" s="448"/>
      <c r="BG361" s="448"/>
      <c r="BH361" s="448"/>
      <c r="BI361" s="448"/>
      <c r="BJ361" s="448"/>
      <c r="BK361" s="448"/>
      <c r="BL361" s="448"/>
      <c r="BM361" s="448"/>
      <c r="BN361" s="448"/>
      <c r="BO361" s="448"/>
      <c r="BP361" s="448"/>
      <c r="BQ361" s="448"/>
      <c r="BR361" s="448"/>
      <c r="BS361" s="448"/>
      <c r="BT361" s="448"/>
      <c r="BU361" s="448"/>
      <c r="BV361" s="448"/>
      <c r="BW361" s="448"/>
      <c r="BX361" s="448"/>
      <c r="BY361" s="448"/>
      <c r="BZ361" s="448"/>
      <c r="CA361" s="448"/>
      <c r="CB361" s="448"/>
      <c r="CC361" s="448"/>
      <c r="CD361" s="448"/>
      <c r="CE361" s="448"/>
      <c r="CF361" s="448"/>
      <c r="CG361" s="448"/>
      <c r="CH361" s="448"/>
      <c r="CI361" s="448"/>
      <c r="CJ361" s="448"/>
      <c r="CK361" s="448"/>
      <c r="CL361" s="448"/>
      <c r="CM361" s="448"/>
      <c r="CN361" s="448"/>
      <c r="CO361" s="448"/>
      <c r="CP361" s="448"/>
      <c r="CQ361" s="448"/>
      <c r="CR361" s="448"/>
      <c r="CS361" s="448"/>
      <c r="CT361" s="448"/>
      <c r="CU361" s="448"/>
      <c r="CV361" s="448"/>
      <c r="CW361" s="448"/>
      <c r="CX361" s="448"/>
      <c r="CY361" s="448"/>
      <c r="CZ361" s="448"/>
      <c r="DA361" s="448"/>
      <c r="DB361" s="448"/>
      <c r="DC361" s="448"/>
      <c r="DD361" s="448"/>
      <c r="DE361" s="448"/>
      <c r="DF361" s="448"/>
      <c r="DG361" s="448"/>
      <c r="DH361" s="448"/>
      <c r="DI361" s="448"/>
      <c r="DJ361" s="448"/>
      <c r="DK361" s="448"/>
      <c r="DL361" s="448"/>
      <c r="DM361" s="448"/>
      <c r="DN361" s="448"/>
      <c r="DO361" s="448"/>
      <c r="DP361" s="448"/>
      <c r="DQ361" s="448"/>
      <c r="DR361" s="448"/>
    </row>
    <row r="362" spans="1:122" x14ac:dyDescent="0.45">
      <c r="A362" s="448"/>
      <c r="B362" s="448"/>
      <c r="C362" s="448"/>
      <c r="D362" s="448"/>
      <c r="E362" s="448"/>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c r="AK362" s="448"/>
      <c r="AL362" s="448"/>
      <c r="AM362" s="448"/>
      <c r="AN362" s="448"/>
      <c r="AO362" s="448"/>
      <c r="AP362" s="448"/>
      <c r="AQ362" s="448"/>
      <c r="AR362" s="448"/>
      <c r="AS362" s="448"/>
      <c r="AT362" s="448"/>
      <c r="AU362" s="448"/>
      <c r="AV362" s="448"/>
      <c r="AW362" s="448"/>
      <c r="AX362" s="448"/>
      <c r="AY362" s="448"/>
      <c r="AZ362" s="448"/>
      <c r="BA362" s="448"/>
      <c r="BB362" s="448"/>
      <c r="BC362" s="448"/>
      <c r="BD362" s="448"/>
      <c r="BE362" s="448"/>
      <c r="BF362" s="448"/>
      <c r="BG362" s="448"/>
      <c r="BH362" s="448"/>
      <c r="BI362" s="448"/>
      <c r="BJ362" s="448"/>
      <c r="BK362" s="448"/>
      <c r="BL362" s="448"/>
      <c r="BM362" s="448"/>
      <c r="BN362" s="448"/>
      <c r="BO362" s="448"/>
      <c r="BP362" s="448"/>
      <c r="BQ362" s="448"/>
      <c r="BR362" s="448"/>
      <c r="BS362" s="448"/>
      <c r="BT362" s="448"/>
      <c r="BU362" s="448"/>
      <c r="BV362" s="448"/>
      <c r="BW362" s="448"/>
      <c r="BX362" s="448"/>
      <c r="BY362" s="448"/>
      <c r="BZ362" s="448"/>
      <c r="CA362" s="448"/>
      <c r="CB362" s="448"/>
      <c r="CC362" s="448"/>
      <c r="CD362" s="448"/>
      <c r="CE362" s="448"/>
      <c r="CF362" s="448"/>
      <c r="CG362" s="448"/>
      <c r="CH362" s="448"/>
      <c r="CI362" s="448"/>
      <c r="CJ362" s="448"/>
      <c r="CK362" s="448"/>
      <c r="CL362" s="448"/>
      <c r="CM362" s="448"/>
      <c r="CN362" s="448"/>
      <c r="CO362" s="448"/>
      <c r="CP362" s="448"/>
      <c r="CQ362" s="448"/>
      <c r="CR362" s="448"/>
      <c r="CS362" s="448"/>
      <c r="CT362" s="448"/>
      <c r="CU362" s="448"/>
      <c r="CV362" s="448"/>
      <c r="CW362" s="448"/>
      <c r="CX362" s="448"/>
      <c r="CY362" s="448"/>
      <c r="CZ362" s="448"/>
      <c r="DA362" s="448"/>
      <c r="DB362" s="448"/>
      <c r="DC362" s="448"/>
      <c r="DD362" s="448"/>
      <c r="DE362" s="448"/>
      <c r="DF362" s="448"/>
      <c r="DG362" s="448"/>
      <c r="DH362" s="448"/>
      <c r="DI362" s="448"/>
      <c r="DJ362" s="448"/>
      <c r="DK362" s="448"/>
      <c r="DL362" s="448"/>
      <c r="DM362" s="448"/>
      <c r="DN362" s="448"/>
      <c r="DO362" s="448"/>
      <c r="DP362" s="448"/>
      <c r="DQ362" s="448"/>
      <c r="DR362" s="448"/>
    </row>
    <row r="363" spans="1:122" x14ac:dyDescent="0.45">
      <c r="A363" s="448"/>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c r="AK363" s="448"/>
      <c r="AL363" s="448"/>
      <c r="AM363" s="448"/>
      <c r="AN363" s="448"/>
      <c r="AO363" s="448"/>
      <c r="AP363" s="448"/>
      <c r="AQ363" s="448"/>
      <c r="AR363" s="448"/>
      <c r="AS363" s="448"/>
      <c r="AT363" s="448"/>
      <c r="AU363" s="448"/>
      <c r="AV363" s="448"/>
      <c r="AW363" s="448"/>
      <c r="AX363" s="448"/>
      <c r="AY363" s="448"/>
      <c r="AZ363" s="448"/>
      <c r="BA363" s="448"/>
      <c r="BB363" s="448"/>
      <c r="BC363" s="448"/>
      <c r="BD363" s="448"/>
      <c r="BE363" s="448"/>
      <c r="BF363" s="448"/>
      <c r="BG363" s="448"/>
      <c r="BH363" s="448"/>
      <c r="BI363" s="448"/>
      <c r="BJ363" s="448"/>
      <c r="BK363" s="448"/>
      <c r="BL363" s="448"/>
      <c r="BM363" s="448"/>
      <c r="BN363" s="448"/>
      <c r="BO363" s="448"/>
      <c r="BP363" s="448"/>
      <c r="BQ363" s="448"/>
      <c r="BR363" s="448"/>
      <c r="BS363" s="448"/>
      <c r="BT363" s="448"/>
      <c r="BU363" s="448"/>
      <c r="BV363" s="448"/>
      <c r="BW363" s="448"/>
      <c r="BX363" s="448"/>
      <c r="BY363" s="448"/>
      <c r="BZ363" s="448"/>
      <c r="CA363" s="448"/>
      <c r="CB363" s="448"/>
      <c r="CC363" s="448"/>
      <c r="CD363" s="448"/>
      <c r="CE363" s="448"/>
      <c r="CF363" s="448"/>
      <c r="CG363" s="448"/>
      <c r="CH363" s="448"/>
      <c r="CI363" s="448"/>
      <c r="CJ363" s="448"/>
      <c r="CK363" s="448"/>
      <c r="CL363" s="448"/>
      <c r="CM363" s="448"/>
      <c r="CN363" s="448"/>
      <c r="CO363" s="448"/>
      <c r="CP363" s="448"/>
      <c r="CQ363" s="448"/>
      <c r="CR363" s="448"/>
      <c r="CS363" s="448"/>
      <c r="CT363" s="448"/>
      <c r="CU363" s="448"/>
      <c r="CV363" s="448"/>
      <c r="CW363" s="448"/>
      <c r="CX363" s="448"/>
      <c r="CY363" s="448"/>
      <c r="CZ363" s="448"/>
      <c r="DA363" s="448"/>
      <c r="DB363" s="448"/>
      <c r="DC363" s="448"/>
      <c r="DD363" s="448"/>
      <c r="DE363" s="448"/>
      <c r="DF363" s="448"/>
      <c r="DG363" s="448"/>
      <c r="DH363" s="448"/>
      <c r="DI363" s="448"/>
      <c r="DJ363" s="448"/>
      <c r="DK363" s="448"/>
      <c r="DL363" s="448"/>
      <c r="DM363" s="448"/>
      <c r="DN363" s="448"/>
      <c r="DO363" s="448"/>
      <c r="DP363" s="448"/>
      <c r="DQ363" s="448"/>
      <c r="DR363" s="448"/>
    </row>
    <row r="364" spans="1:122" x14ac:dyDescent="0.45">
      <c r="A364" s="448"/>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c r="AK364" s="448"/>
      <c r="AL364" s="448"/>
      <c r="AM364" s="448"/>
      <c r="AN364" s="448"/>
      <c r="AO364" s="448"/>
      <c r="AP364" s="448"/>
      <c r="AQ364" s="448"/>
      <c r="AR364" s="448"/>
      <c r="AS364" s="448"/>
      <c r="AT364" s="448"/>
      <c r="AU364" s="448"/>
      <c r="AV364" s="448"/>
      <c r="AW364" s="448"/>
      <c r="AX364" s="448"/>
      <c r="AY364" s="448"/>
      <c r="AZ364" s="448"/>
      <c r="BA364" s="448"/>
      <c r="BB364" s="448"/>
      <c r="BC364" s="448"/>
      <c r="BD364" s="448"/>
      <c r="BE364" s="448"/>
      <c r="BF364" s="448"/>
      <c r="BG364" s="448"/>
      <c r="BH364" s="448"/>
      <c r="BI364" s="448"/>
      <c r="BJ364" s="448"/>
      <c r="BK364" s="448"/>
      <c r="BL364" s="448"/>
      <c r="BM364" s="448"/>
      <c r="BN364" s="448"/>
      <c r="BO364" s="448"/>
      <c r="BP364" s="448"/>
      <c r="BQ364" s="448"/>
      <c r="BR364" s="448"/>
      <c r="BS364" s="448"/>
      <c r="BT364" s="448"/>
      <c r="BU364" s="448"/>
      <c r="BV364" s="448"/>
      <c r="BW364" s="448"/>
      <c r="BX364" s="448"/>
      <c r="BY364" s="448"/>
      <c r="BZ364" s="448"/>
      <c r="CA364" s="448"/>
      <c r="CB364" s="448"/>
      <c r="CC364" s="448"/>
      <c r="CD364" s="448"/>
      <c r="CE364" s="448"/>
      <c r="CF364" s="448"/>
      <c r="CG364" s="448"/>
      <c r="CH364" s="448"/>
      <c r="CI364" s="448"/>
      <c r="CJ364" s="448"/>
      <c r="CK364" s="448"/>
      <c r="CL364" s="448"/>
      <c r="CM364" s="448"/>
      <c r="CN364" s="448"/>
      <c r="CO364" s="448"/>
      <c r="CP364" s="448"/>
      <c r="CQ364" s="448"/>
      <c r="CR364" s="448"/>
      <c r="CS364" s="448"/>
      <c r="CT364" s="448"/>
      <c r="CU364" s="448"/>
      <c r="CV364" s="448"/>
      <c r="CW364" s="448"/>
      <c r="CX364" s="448"/>
      <c r="CY364" s="448"/>
      <c r="CZ364" s="448"/>
      <c r="DA364" s="448"/>
      <c r="DB364" s="448"/>
      <c r="DC364" s="448"/>
      <c r="DD364" s="448"/>
      <c r="DE364" s="448"/>
      <c r="DF364" s="448"/>
      <c r="DG364" s="448"/>
      <c r="DH364" s="448"/>
      <c r="DI364" s="448"/>
      <c r="DJ364" s="448"/>
      <c r="DK364" s="448"/>
      <c r="DL364" s="448"/>
      <c r="DM364" s="448"/>
      <c r="DN364" s="448"/>
      <c r="DO364" s="448"/>
      <c r="DP364" s="448"/>
      <c r="DQ364" s="448"/>
      <c r="DR364" s="448"/>
    </row>
    <row r="365" spans="1:122" x14ac:dyDescent="0.45">
      <c r="A365" s="448"/>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8"/>
      <c r="AF365" s="448"/>
      <c r="AG365" s="448"/>
      <c r="AH365" s="448"/>
      <c r="AI365" s="448"/>
      <c r="AJ365" s="448"/>
      <c r="AK365" s="448"/>
      <c r="AL365" s="448"/>
      <c r="AM365" s="448"/>
      <c r="AN365" s="448"/>
      <c r="AO365" s="448"/>
      <c r="AP365" s="448"/>
      <c r="AQ365" s="448"/>
      <c r="AR365" s="448"/>
      <c r="AS365" s="448"/>
      <c r="AT365" s="448"/>
      <c r="AU365" s="448"/>
      <c r="AV365" s="448"/>
      <c r="AW365" s="448"/>
      <c r="AX365" s="448"/>
      <c r="AY365" s="448"/>
      <c r="AZ365" s="448"/>
      <c r="BA365" s="448"/>
      <c r="BB365" s="448"/>
      <c r="BC365" s="448"/>
      <c r="BD365" s="448"/>
      <c r="BE365" s="448"/>
      <c r="BF365" s="448"/>
      <c r="BG365" s="448"/>
      <c r="BH365" s="448"/>
      <c r="BI365" s="448"/>
      <c r="BJ365" s="448"/>
      <c r="BK365" s="448"/>
      <c r="BL365" s="448"/>
      <c r="BM365" s="448"/>
      <c r="BN365" s="448"/>
      <c r="BO365" s="448"/>
      <c r="BP365" s="448"/>
      <c r="BQ365" s="448"/>
      <c r="BR365" s="448"/>
      <c r="BS365" s="448"/>
      <c r="BT365" s="448"/>
      <c r="BU365" s="448"/>
      <c r="BV365" s="448"/>
      <c r="BW365" s="448"/>
      <c r="BX365" s="448"/>
      <c r="BY365" s="448"/>
      <c r="BZ365" s="448"/>
      <c r="CA365" s="448"/>
      <c r="CB365" s="448"/>
      <c r="CC365" s="448"/>
      <c r="CD365" s="448"/>
      <c r="CE365" s="448"/>
      <c r="CF365" s="448"/>
      <c r="CG365" s="448"/>
      <c r="CH365" s="448"/>
      <c r="CI365" s="448"/>
      <c r="CJ365" s="448"/>
      <c r="CK365" s="448"/>
      <c r="CL365" s="448"/>
      <c r="CM365" s="448"/>
      <c r="CN365" s="448"/>
      <c r="CO365" s="448"/>
      <c r="CP365" s="448"/>
      <c r="CQ365" s="448"/>
      <c r="CR365" s="448"/>
      <c r="CS365" s="448"/>
      <c r="CT365" s="448"/>
      <c r="CU365" s="448"/>
      <c r="CV365" s="448"/>
      <c r="CW365" s="448"/>
      <c r="CX365" s="448"/>
      <c r="CY365" s="448"/>
      <c r="CZ365" s="448"/>
      <c r="DA365" s="448"/>
      <c r="DB365" s="448"/>
      <c r="DC365" s="448"/>
      <c r="DD365" s="448"/>
      <c r="DE365" s="448"/>
      <c r="DF365" s="448"/>
      <c r="DG365" s="448"/>
      <c r="DH365" s="448"/>
      <c r="DI365" s="448"/>
      <c r="DJ365" s="448"/>
      <c r="DK365" s="448"/>
      <c r="DL365" s="448"/>
      <c r="DM365" s="448"/>
      <c r="DN365" s="448"/>
      <c r="DO365" s="448"/>
      <c r="DP365" s="448"/>
      <c r="DQ365" s="448"/>
      <c r="DR365" s="448"/>
    </row>
    <row r="366" spans="1:122" x14ac:dyDescent="0.45">
      <c r="A366" s="448"/>
      <c r="B366" s="448"/>
      <c r="C366" s="448"/>
      <c r="D366" s="448"/>
      <c r="E366" s="448"/>
      <c r="F366" s="448"/>
      <c r="G366" s="448"/>
      <c r="H366" s="448"/>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8"/>
      <c r="AF366" s="448"/>
      <c r="AG366" s="448"/>
      <c r="AH366" s="448"/>
      <c r="AI366" s="448"/>
      <c r="AJ366" s="448"/>
      <c r="AK366" s="448"/>
      <c r="AL366" s="448"/>
      <c r="AM366" s="448"/>
      <c r="AN366" s="448"/>
      <c r="AO366" s="448"/>
      <c r="AP366" s="448"/>
      <c r="AQ366" s="448"/>
      <c r="AR366" s="448"/>
      <c r="AS366" s="448"/>
      <c r="AT366" s="448"/>
      <c r="AU366" s="448"/>
      <c r="AV366" s="448"/>
      <c r="AW366" s="448"/>
      <c r="AX366" s="448"/>
      <c r="AY366" s="448"/>
      <c r="AZ366" s="448"/>
      <c r="BA366" s="448"/>
      <c r="BB366" s="448"/>
      <c r="BC366" s="448"/>
      <c r="BD366" s="448"/>
      <c r="BE366" s="448"/>
      <c r="BF366" s="448"/>
      <c r="BG366" s="448"/>
      <c r="BH366" s="448"/>
      <c r="BI366" s="448"/>
      <c r="BJ366" s="448"/>
      <c r="BK366" s="448"/>
      <c r="BL366" s="448"/>
      <c r="BM366" s="448"/>
      <c r="BN366" s="448"/>
      <c r="BO366" s="448"/>
      <c r="BP366" s="448"/>
      <c r="BQ366" s="448"/>
      <c r="BR366" s="448"/>
      <c r="BS366" s="448"/>
      <c r="BT366" s="448"/>
      <c r="BU366" s="448"/>
      <c r="BV366" s="448"/>
      <c r="BW366" s="448"/>
      <c r="BX366" s="448"/>
      <c r="BY366" s="448"/>
      <c r="BZ366" s="448"/>
      <c r="CA366" s="448"/>
      <c r="CB366" s="448"/>
      <c r="CC366" s="448"/>
      <c r="CD366" s="448"/>
      <c r="CE366" s="448"/>
      <c r="CF366" s="448"/>
      <c r="CG366" s="448"/>
      <c r="CH366" s="448"/>
      <c r="CI366" s="448"/>
      <c r="CJ366" s="448"/>
      <c r="CK366" s="448"/>
      <c r="CL366" s="448"/>
      <c r="CM366" s="448"/>
      <c r="CN366" s="448"/>
      <c r="CO366" s="448"/>
      <c r="CP366" s="448"/>
      <c r="CQ366" s="448"/>
      <c r="CR366" s="448"/>
      <c r="CS366" s="448"/>
      <c r="CT366" s="448"/>
      <c r="CU366" s="448"/>
      <c r="CV366" s="448"/>
      <c r="CW366" s="448"/>
      <c r="CX366" s="448"/>
      <c r="CY366" s="448"/>
      <c r="CZ366" s="448"/>
      <c r="DA366" s="448"/>
      <c r="DB366" s="448"/>
      <c r="DC366" s="448"/>
      <c r="DD366" s="448"/>
      <c r="DE366" s="448"/>
      <c r="DF366" s="448"/>
      <c r="DG366" s="448"/>
      <c r="DH366" s="448"/>
      <c r="DI366" s="448"/>
      <c r="DJ366" s="448"/>
      <c r="DK366" s="448"/>
      <c r="DL366" s="448"/>
      <c r="DM366" s="448"/>
      <c r="DN366" s="448"/>
      <c r="DO366" s="448"/>
      <c r="DP366" s="448"/>
      <c r="DQ366" s="448"/>
      <c r="DR366" s="448"/>
    </row>
    <row r="367" spans="1:122" x14ac:dyDescent="0.45">
      <c r="A367" s="448"/>
      <c r="B367" s="448"/>
      <c r="C367" s="448"/>
      <c r="D367" s="448"/>
      <c r="E367" s="448"/>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c r="AK367" s="448"/>
      <c r="AL367" s="448"/>
      <c r="AM367" s="448"/>
      <c r="AN367" s="448"/>
      <c r="AO367" s="448"/>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8"/>
      <c r="BM367" s="448"/>
      <c r="BN367" s="448"/>
      <c r="BO367" s="448"/>
      <c r="BP367" s="448"/>
      <c r="BQ367" s="448"/>
      <c r="BR367" s="448"/>
      <c r="BS367" s="448"/>
      <c r="BT367" s="448"/>
      <c r="BU367" s="448"/>
      <c r="BV367" s="448"/>
      <c r="BW367" s="448"/>
      <c r="BX367" s="448"/>
      <c r="BY367" s="448"/>
      <c r="BZ367" s="448"/>
      <c r="CA367" s="448"/>
      <c r="CB367" s="448"/>
      <c r="CC367" s="448"/>
      <c r="CD367" s="448"/>
      <c r="CE367" s="448"/>
      <c r="CF367" s="448"/>
      <c r="CG367" s="448"/>
      <c r="CH367" s="448"/>
      <c r="CI367" s="448"/>
      <c r="CJ367" s="448"/>
      <c r="CK367" s="448"/>
      <c r="CL367" s="448"/>
      <c r="CM367" s="448"/>
      <c r="CN367" s="448"/>
      <c r="CO367" s="448"/>
      <c r="CP367" s="448"/>
      <c r="CQ367" s="448"/>
      <c r="CR367" s="448"/>
      <c r="CS367" s="448"/>
      <c r="CT367" s="448"/>
      <c r="CU367" s="448"/>
      <c r="CV367" s="448"/>
      <c r="CW367" s="448"/>
      <c r="CX367" s="448"/>
      <c r="CY367" s="448"/>
      <c r="CZ367" s="448"/>
      <c r="DA367" s="448"/>
      <c r="DB367" s="448"/>
      <c r="DC367" s="448"/>
      <c r="DD367" s="448"/>
      <c r="DE367" s="448"/>
      <c r="DF367" s="448"/>
      <c r="DG367" s="448"/>
      <c r="DH367" s="448"/>
      <c r="DI367" s="448"/>
      <c r="DJ367" s="448"/>
      <c r="DK367" s="448"/>
      <c r="DL367" s="448"/>
      <c r="DM367" s="448"/>
      <c r="DN367" s="448"/>
      <c r="DO367" s="448"/>
      <c r="DP367" s="448"/>
      <c r="DQ367" s="448"/>
      <c r="DR367" s="448"/>
    </row>
    <row r="368" spans="1:122" x14ac:dyDescent="0.45">
      <c r="A368" s="448"/>
      <c r="B368" s="448"/>
      <c r="C368" s="448"/>
      <c r="D368" s="448"/>
      <c r="E368" s="448"/>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c r="AK368" s="448"/>
      <c r="AL368" s="448"/>
      <c r="AM368" s="448"/>
      <c r="AN368" s="448"/>
      <c r="AO368" s="448"/>
      <c r="AP368" s="448"/>
      <c r="AQ368" s="448"/>
      <c r="AR368" s="448"/>
      <c r="AS368" s="448"/>
      <c r="AT368" s="448"/>
      <c r="AU368" s="448"/>
      <c r="AV368" s="448"/>
      <c r="AW368" s="448"/>
      <c r="AX368" s="448"/>
      <c r="AY368" s="448"/>
      <c r="AZ368" s="448"/>
      <c r="BA368" s="448"/>
      <c r="BB368" s="448"/>
      <c r="BC368" s="448"/>
      <c r="BD368" s="448"/>
      <c r="BE368" s="448"/>
      <c r="BF368" s="448"/>
      <c r="BG368" s="448"/>
      <c r="BH368" s="448"/>
      <c r="BI368" s="448"/>
      <c r="BJ368" s="448"/>
      <c r="BK368" s="448"/>
      <c r="BL368" s="448"/>
      <c r="BM368" s="448"/>
      <c r="BN368" s="448"/>
      <c r="BO368" s="448"/>
      <c r="BP368" s="448"/>
      <c r="BQ368" s="448"/>
      <c r="BR368" s="448"/>
      <c r="BS368" s="448"/>
      <c r="BT368" s="448"/>
      <c r="BU368" s="448"/>
      <c r="BV368" s="448"/>
      <c r="BW368" s="448"/>
      <c r="BX368" s="448"/>
      <c r="BY368" s="448"/>
      <c r="BZ368" s="448"/>
      <c r="CA368" s="448"/>
      <c r="CB368" s="448"/>
      <c r="CC368" s="448"/>
      <c r="CD368" s="448"/>
      <c r="CE368" s="448"/>
      <c r="CF368" s="448"/>
      <c r="CG368" s="448"/>
      <c r="CH368" s="448"/>
      <c r="CI368" s="448"/>
      <c r="CJ368" s="448"/>
      <c r="CK368" s="448"/>
      <c r="CL368" s="448"/>
      <c r="CM368" s="448"/>
      <c r="CN368" s="448"/>
      <c r="CO368" s="448"/>
      <c r="CP368" s="448"/>
      <c r="CQ368" s="448"/>
      <c r="CR368" s="448"/>
      <c r="CS368" s="448"/>
      <c r="CT368" s="448"/>
      <c r="CU368" s="448"/>
      <c r="CV368" s="448"/>
      <c r="CW368" s="448"/>
      <c r="CX368" s="448"/>
      <c r="CY368" s="448"/>
      <c r="CZ368" s="448"/>
      <c r="DA368" s="448"/>
      <c r="DB368" s="448"/>
      <c r="DC368" s="448"/>
      <c r="DD368" s="448"/>
      <c r="DE368" s="448"/>
      <c r="DF368" s="448"/>
      <c r="DG368" s="448"/>
      <c r="DH368" s="448"/>
      <c r="DI368" s="448"/>
      <c r="DJ368" s="448"/>
      <c r="DK368" s="448"/>
      <c r="DL368" s="448"/>
      <c r="DM368" s="448"/>
      <c r="DN368" s="448"/>
      <c r="DO368" s="448"/>
      <c r="DP368" s="448"/>
      <c r="DQ368" s="448"/>
      <c r="DR368" s="448"/>
    </row>
    <row r="369" spans="1:122" x14ac:dyDescent="0.45">
      <c r="A369" s="448"/>
      <c r="B369" s="448"/>
      <c r="C369" s="448"/>
      <c r="D369" s="448"/>
      <c r="E369" s="448"/>
      <c r="F369" s="448"/>
      <c r="G369" s="448"/>
      <c r="H369" s="448"/>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c r="AK369" s="448"/>
      <c r="AL369" s="448"/>
      <c r="AM369" s="448"/>
      <c r="AN369" s="448"/>
      <c r="AO369" s="448"/>
      <c r="AP369" s="448"/>
      <c r="AQ369" s="448"/>
      <c r="AR369" s="448"/>
      <c r="AS369" s="448"/>
      <c r="AT369" s="448"/>
      <c r="AU369" s="448"/>
      <c r="AV369" s="448"/>
      <c r="AW369" s="448"/>
      <c r="AX369" s="448"/>
      <c r="AY369" s="448"/>
      <c r="AZ369" s="448"/>
      <c r="BA369" s="448"/>
      <c r="BB369" s="448"/>
      <c r="BC369" s="448"/>
      <c r="BD369" s="448"/>
      <c r="BE369" s="448"/>
      <c r="BF369" s="448"/>
      <c r="BG369" s="448"/>
      <c r="BH369" s="448"/>
      <c r="BI369" s="448"/>
      <c r="BJ369" s="448"/>
      <c r="BK369" s="448"/>
      <c r="BL369" s="448"/>
      <c r="BM369" s="448"/>
      <c r="BN369" s="448"/>
      <c r="BO369" s="448"/>
      <c r="BP369" s="448"/>
      <c r="BQ369" s="448"/>
      <c r="BR369" s="448"/>
      <c r="BS369" s="448"/>
      <c r="BT369" s="448"/>
      <c r="BU369" s="448"/>
      <c r="BV369" s="448"/>
      <c r="BW369" s="448"/>
      <c r="BX369" s="448"/>
      <c r="BY369" s="448"/>
      <c r="BZ369" s="448"/>
      <c r="CA369" s="448"/>
      <c r="CB369" s="448"/>
      <c r="CC369" s="448"/>
      <c r="CD369" s="448"/>
      <c r="CE369" s="448"/>
      <c r="CF369" s="448"/>
      <c r="CG369" s="448"/>
      <c r="CH369" s="448"/>
      <c r="CI369" s="448"/>
      <c r="CJ369" s="448"/>
      <c r="CK369" s="448"/>
      <c r="CL369" s="448"/>
      <c r="CM369" s="448"/>
      <c r="CN369" s="448"/>
      <c r="CO369" s="448"/>
      <c r="CP369" s="448"/>
      <c r="CQ369" s="448"/>
      <c r="CR369" s="448"/>
      <c r="CS369" s="448"/>
      <c r="CT369" s="448"/>
      <c r="CU369" s="448"/>
      <c r="CV369" s="448"/>
      <c r="CW369" s="448"/>
      <c r="CX369" s="448"/>
      <c r="CY369" s="448"/>
      <c r="CZ369" s="448"/>
      <c r="DA369" s="448"/>
      <c r="DB369" s="448"/>
      <c r="DC369" s="448"/>
      <c r="DD369" s="448"/>
      <c r="DE369" s="448"/>
      <c r="DF369" s="448"/>
      <c r="DG369" s="448"/>
      <c r="DH369" s="448"/>
      <c r="DI369" s="448"/>
      <c r="DJ369" s="448"/>
      <c r="DK369" s="448"/>
      <c r="DL369" s="448"/>
      <c r="DM369" s="448"/>
      <c r="DN369" s="448"/>
      <c r="DO369" s="448"/>
      <c r="DP369" s="448"/>
      <c r="DQ369" s="448"/>
      <c r="DR369" s="448"/>
    </row>
    <row r="370" spans="1:122" x14ac:dyDescent="0.45">
      <c r="A370" s="448"/>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c r="AK370" s="448"/>
      <c r="AL370" s="448"/>
      <c r="AM370" s="448"/>
      <c r="AN370" s="448"/>
      <c r="AO370" s="448"/>
      <c r="AP370" s="448"/>
      <c r="AQ370" s="448"/>
      <c r="AR370" s="448"/>
      <c r="AS370" s="448"/>
      <c r="AT370" s="448"/>
      <c r="AU370" s="448"/>
      <c r="AV370" s="448"/>
      <c r="AW370" s="448"/>
      <c r="AX370" s="448"/>
      <c r="AY370" s="448"/>
      <c r="AZ370" s="448"/>
      <c r="BA370" s="448"/>
      <c r="BB370" s="448"/>
      <c r="BC370" s="448"/>
      <c r="BD370" s="448"/>
      <c r="BE370" s="448"/>
      <c r="BF370" s="448"/>
      <c r="BG370" s="448"/>
      <c r="BH370" s="448"/>
      <c r="BI370" s="448"/>
      <c r="BJ370" s="448"/>
      <c r="BK370" s="448"/>
      <c r="BL370" s="448"/>
      <c r="BM370" s="448"/>
      <c r="BN370" s="448"/>
      <c r="BO370" s="448"/>
      <c r="BP370" s="448"/>
      <c r="BQ370" s="448"/>
      <c r="BR370" s="448"/>
      <c r="BS370" s="448"/>
      <c r="BT370" s="448"/>
      <c r="BU370" s="448"/>
      <c r="BV370" s="448"/>
      <c r="BW370" s="448"/>
      <c r="BX370" s="448"/>
      <c r="BY370" s="448"/>
      <c r="BZ370" s="448"/>
      <c r="CA370" s="448"/>
      <c r="CB370" s="448"/>
      <c r="CC370" s="448"/>
      <c r="CD370" s="448"/>
      <c r="CE370" s="448"/>
      <c r="CF370" s="448"/>
      <c r="CG370" s="448"/>
      <c r="CH370" s="448"/>
      <c r="CI370" s="448"/>
      <c r="CJ370" s="448"/>
      <c r="CK370" s="448"/>
      <c r="CL370" s="448"/>
      <c r="CM370" s="448"/>
      <c r="CN370" s="448"/>
      <c r="CO370" s="448"/>
      <c r="CP370" s="448"/>
      <c r="CQ370" s="448"/>
      <c r="CR370" s="448"/>
      <c r="CS370" s="448"/>
      <c r="CT370" s="448"/>
      <c r="CU370" s="448"/>
      <c r="CV370" s="448"/>
      <c r="CW370" s="448"/>
      <c r="CX370" s="448"/>
      <c r="CY370" s="448"/>
      <c r="CZ370" s="448"/>
      <c r="DA370" s="448"/>
      <c r="DB370" s="448"/>
      <c r="DC370" s="448"/>
      <c r="DD370" s="448"/>
      <c r="DE370" s="448"/>
      <c r="DF370" s="448"/>
      <c r="DG370" s="448"/>
      <c r="DH370" s="448"/>
      <c r="DI370" s="448"/>
      <c r="DJ370" s="448"/>
      <c r="DK370" s="448"/>
      <c r="DL370" s="448"/>
      <c r="DM370" s="448"/>
      <c r="DN370" s="448"/>
      <c r="DO370" s="448"/>
      <c r="DP370" s="448"/>
      <c r="DQ370" s="448"/>
      <c r="DR370" s="448"/>
    </row>
    <row r="371" spans="1:122" x14ac:dyDescent="0.45">
      <c r="A371" s="448"/>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c r="AK371" s="448"/>
      <c r="AL371" s="448"/>
      <c r="AM371" s="448"/>
      <c r="AN371" s="448"/>
      <c r="AO371" s="448"/>
      <c r="AP371" s="448"/>
      <c r="AQ371" s="448"/>
      <c r="AR371" s="448"/>
      <c r="AS371" s="448"/>
      <c r="AT371" s="448"/>
      <c r="AU371" s="448"/>
      <c r="AV371" s="448"/>
      <c r="AW371" s="448"/>
      <c r="AX371" s="448"/>
      <c r="AY371" s="448"/>
      <c r="AZ371" s="448"/>
      <c r="BA371" s="448"/>
      <c r="BB371" s="448"/>
      <c r="BC371" s="448"/>
      <c r="BD371" s="448"/>
      <c r="BE371" s="448"/>
      <c r="BF371" s="448"/>
      <c r="BG371" s="448"/>
      <c r="BH371" s="448"/>
      <c r="BI371" s="448"/>
      <c r="BJ371" s="448"/>
      <c r="BK371" s="448"/>
      <c r="BL371" s="448"/>
      <c r="BM371" s="448"/>
      <c r="BN371" s="448"/>
      <c r="BO371" s="448"/>
      <c r="BP371" s="448"/>
      <c r="BQ371" s="448"/>
      <c r="BR371" s="448"/>
      <c r="BS371" s="448"/>
      <c r="BT371" s="448"/>
      <c r="BU371" s="448"/>
      <c r="BV371" s="448"/>
      <c r="BW371" s="448"/>
      <c r="BX371" s="448"/>
      <c r="BY371" s="448"/>
      <c r="BZ371" s="448"/>
      <c r="CA371" s="448"/>
      <c r="CB371" s="448"/>
      <c r="CC371" s="448"/>
      <c r="CD371" s="448"/>
      <c r="CE371" s="448"/>
      <c r="CF371" s="448"/>
      <c r="CG371" s="448"/>
      <c r="CH371" s="448"/>
      <c r="CI371" s="448"/>
      <c r="CJ371" s="448"/>
      <c r="CK371" s="448"/>
      <c r="CL371" s="448"/>
      <c r="CM371" s="448"/>
      <c r="CN371" s="448"/>
      <c r="CO371" s="448"/>
      <c r="CP371" s="448"/>
      <c r="CQ371" s="448"/>
      <c r="CR371" s="448"/>
      <c r="CS371" s="448"/>
      <c r="CT371" s="448"/>
      <c r="CU371" s="448"/>
      <c r="CV371" s="448"/>
      <c r="CW371" s="448"/>
      <c r="CX371" s="448"/>
      <c r="CY371" s="448"/>
      <c r="CZ371" s="448"/>
      <c r="DA371" s="448"/>
      <c r="DB371" s="448"/>
      <c r="DC371" s="448"/>
      <c r="DD371" s="448"/>
      <c r="DE371" s="448"/>
      <c r="DF371" s="448"/>
      <c r="DG371" s="448"/>
      <c r="DH371" s="448"/>
      <c r="DI371" s="448"/>
      <c r="DJ371" s="448"/>
      <c r="DK371" s="448"/>
      <c r="DL371" s="448"/>
      <c r="DM371" s="448"/>
      <c r="DN371" s="448"/>
      <c r="DO371" s="448"/>
      <c r="DP371" s="448"/>
      <c r="DQ371" s="448"/>
      <c r="DR371" s="448"/>
    </row>
    <row r="372" spans="1:122" x14ac:dyDescent="0.45">
      <c r="A372" s="448"/>
      <c r="B372" s="448"/>
      <c r="C372" s="448"/>
      <c r="D372" s="448"/>
      <c r="E372" s="448"/>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c r="AK372" s="448"/>
      <c r="AL372" s="448"/>
      <c r="AM372" s="448"/>
      <c r="AN372" s="448"/>
      <c r="AO372" s="448"/>
      <c r="AP372" s="448"/>
      <c r="AQ372" s="448"/>
      <c r="AR372" s="448"/>
      <c r="AS372" s="448"/>
      <c r="AT372" s="448"/>
      <c r="AU372" s="448"/>
      <c r="AV372" s="448"/>
      <c r="AW372" s="448"/>
      <c r="AX372" s="448"/>
      <c r="AY372" s="448"/>
      <c r="AZ372" s="448"/>
      <c r="BA372" s="448"/>
      <c r="BB372" s="448"/>
      <c r="BC372" s="448"/>
      <c r="BD372" s="448"/>
      <c r="BE372" s="448"/>
      <c r="BF372" s="448"/>
      <c r="BG372" s="448"/>
      <c r="BH372" s="448"/>
      <c r="BI372" s="448"/>
      <c r="BJ372" s="448"/>
      <c r="BK372" s="448"/>
      <c r="BL372" s="448"/>
      <c r="BM372" s="448"/>
      <c r="BN372" s="448"/>
      <c r="BO372" s="448"/>
      <c r="BP372" s="448"/>
      <c r="BQ372" s="448"/>
      <c r="BR372" s="448"/>
      <c r="BS372" s="448"/>
      <c r="BT372" s="448"/>
      <c r="BU372" s="448"/>
      <c r="BV372" s="448"/>
      <c r="BW372" s="448"/>
      <c r="BX372" s="448"/>
      <c r="BY372" s="448"/>
      <c r="BZ372" s="448"/>
      <c r="CA372" s="448"/>
      <c r="CB372" s="448"/>
      <c r="CC372" s="448"/>
      <c r="CD372" s="448"/>
      <c r="CE372" s="448"/>
      <c r="CF372" s="448"/>
      <c r="CG372" s="448"/>
      <c r="CH372" s="448"/>
      <c r="CI372" s="448"/>
      <c r="CJ372" s="448"/>
      <c r="CK372" s="448"/>
      <c r="CL372" s="448"/>
      <c r="CM372" s="448"/>
      <c r="CN372" s="448"/>
      <c r="CO372" s="448"/>
      <c r="CP372" s="448"/>
      <c r="CQ372" s="448"/>
      <c r="CR372" s="448"/>
      <c r="CS372" s="448"/>
      <c r="CT372" s="448"/>
      <c r="CU372" s="448"/>
      <c r="CV372" s="448"/>
      <c r="CW372" s="448"/>
      <c r="CX372" s="448"/>
      <c r="CY372" s="448"/>
      <c r="CZ372" s="448"/>
      <c r="DA372" s="448"/>
      <c r="DB372" s="448"/>
      <c r="DC372" s="448"/>
      <c r="DD372" s="448"/>
      <c r="DE372" s="448"/>
      <c r="DF372" s="448"/>
      <c r="DG372" s="448"/>
      <c r="DH372" s="448"/>
      <c r="DI372" s="448"/>
      <c r="DJ372" s="448"/>
      <c r="DK372" s="448"/>
      <c r="DL372" s="448"/>
      <c r="DM372" s="448"/>
      <c r="DN372" s="448"/>
      <c r="DO372" s="448"/>
      <c r="DP372" s="448"/>
      <c r="DQ372" s="448"/>
      <c r="DR372" s="448"/>
    </row>
    <row r="373" spans="1:122" x14ac:dyDescent="0.45">
      <c r="A373" s="448"/>
      <c r="B373" s="448"/>
      <c r="C373" s="448"/>
      <c r="D373" s="448"/>
      <c r="E373" s="448"/>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c r="AN373" s="448"/>
      <c r="AO373" s="448"/>
      <c r="AP373" s="448"/>
      <c r="AQ373" s="448"/>
      <c r="AR373" s="448"/>
      <c r="AS373" s="448"/>
      <c r="AT373" s="448"/>
      <c r="AU373" s="448"/>
      <c r="AV373" s="448"/>
      <c r="AW373" s="448"/>
      <c r="AX373" s="448"/>
      <c r="AY373" s="448"/>
      <c r="AZ373" s="448"/>
      <c r="BA373" s="448"/>
      <c r="BB373" s="448"/>
      <c r="BC373" s="448"/>
      <c r="BD373" s="448"/>
      <c r="BE373" s="448"/>
      <c r="BF373" s="448"/>
      <c r="BG373" s="448"/>
      <c r="BH373" s="448"/>
      <c r="BI373" s="448"/>
      <c r="BJ373" s="448"/>
      <c r="BK373" s="448"/>
      <c r="BL373" s="448"/>
      <c r="BM373" s="448"/>
      <c r="BN373" s="448"/>
      <c r="BO373" s="448"/>
      <c r="BP373" s="448"/>
      <c r="BQ373" s="448"/>
      <c r="BR373" s="448"/>
      <c r="BS373" s="448"/>
      <c r="BT373" s="448"/>
      <c r="BU373" s="448"/>
      <c r="BV373" s="448"/>
      <c r="BW373" s="448"/>
      <c r="BX373" s="448"/>
      <c r="BY373" s="448"/>
      <c r="BZ373" s="448"/>
      <c r="CA373" s="448"/>
      <c r="CB373" s="448"/>
      <c r="CC373" s="448"/>
      <c r="CD373" s="448"/>
      <c r="CE373" s="448"/>
      <c r="CF373" s="448"/>
      <c r="CG373" s="448"/>
      <c r="CH373" s="448"/>
      <c r="CI373" s="448"/>
      <c r="CJ373" s="448"/>
      <c r="CK373" s="448"/>
      <c r="CL373" s="448"/>
      <c r="CM373" s="448"/>
      <c r="CN373" s="448"/>
      <c r="CO373" s="448"/>
      <c r="CP373" s="448"/>
      <c r="CQ373" s="448"/>
      <c r="CR373" s="448"/>
      <c r="CS373" s="448"/>
      <c r="CT373" s="448"/>
      <c r="CU373" s="448"/>
      <c r="CV373" s="448"/>
      <c r="CW373" s="448"/>
      <c r="CX373" s="448"/>
      <c r="CY373" s="448"/>
      <c r="CZ373" s="448"/>
      <c r="DA373" s="448"/>
      <c r="DB373" s="448"/>
      <c r="DC373" s="448"/>
      <c r="DD373" s="448"/>
      <c r="DE373" s="448"/>
      <c r="DF373" s="448"/>
      <c r="DG373" s="448"/>
      <c r="DH373" s="448"/>
      <c r="DI373" s="448"/>
      <c r="DJ373" s="448"/>
      <c r="DK373" s="448"/>
      <c r="DL373" s="448"/>
      <c r="DM373" s="448"/>
      <c r="DN373" s="448"/>
      <c r="DO373" s="448"/>
      <c r="DP373" s="448"/>
      <c r="DQ373" s="448"/>
      <c r="DR373" s="448"/>
    </row>
    <row r="374" spans="1:122" x14ac:dyDescent="0.45">
      <c r="A374" s="448"/>
      <c r="B374" s="448"/>
      <c r="C374" s="448"/>
      <c r="D374" s="448"/>
      <c r="E374" s="448"/>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c r="AN374" s="448"/>
      <c r="AO374" s="448"/>
      <c r="AP374" s="448"/>
      <c r="AQ374" s="448"/>
      <c r="AR374" s="448"/>
      <c r="AS374" s="448"/>
      <c r="AT374" s="448"/>
      <c r="AU374" s="448"/>
      <c r="AV374" s="448"/>
      <c r="AW374" s="448"/>
      <c r="AX374" s="448"/>
      <c r="AY374" s="448"/>
      <c r="AZ374" s="448"/>
      <c r="BA374" s="448"/>
      <c r="BB374" s="448"/>
      <c r="BC374" s="448"/>
      <c r="BD374" s="448"/>
      <c r="BE374" s="448"/>
      <c r="BF374" s="448"/>
      <c r="BG374" s="448"/>
      <c r="BH374" s="448"/>
      <c r="BI374" s="448"/>
      <c r="BJ374" s="448"/>
      <c r="BK374" s="448"/>
      <c r="BL374" s="448"/>
      <c r="BM374" s="448"/>
      <c r="BN374" s="448"/>
      <c r="BO374" s="448"/>
      <c r="BP374" s="448"/>
      <c r="BQ374" s="448"/>
      <c r="BR374" s="448"/>
      <c r="BS374" s="448"/>
      <c r="BT374" s="448"/>
      <c r="BU374" s="448"/>
      <c r="BV374" s="448"/>
      <c r="BW374" s="448"/>
      <c r="BX374" s="448"/>
      <c r="BY374" s="448"/>
      <c r="BZ374" s="448"/>
      <c r="CA374" s="448"/>
      <c r="CB374" s="448"/>
      <c r="CC374" s="448"/>
      <c r="CD374" s="448"/>
      <c r="CE374" s="448"/>
      <c r="CF374" s="448"/>
      <c r="CG374" s="448"/>
      <c r="CH374" s="448"/>
      <c r="CI374" s="448"/>
      <c r="CJ374" s="448"/>
      <c r="CK374" s="448"/>
      <c r="CL374" s="448"/>
      <c r="CM374" s="448"/>
      <c r="CN374" s="448"/>
      <c r="CO374" s="448"/>
      <c r="CP374" s="448"/>
      <c r="CQ374" s="448"/>
      <c r="CR374" s="448"/>
      <c r="CS374" s="448"/>
      <c r="CT374" s="448"/>
      <c r="CU374" s="448"/>
      <c r="CV374" s="448"/>
      <c r="CW374" s="448"/>
      <c r="CX374" s="448"/>
      <c r="CY374" s="448"/>
      <c r="CZ374" s="448"/>
      <c r="DA374" s="448"/>
      <c r="DB374" s="448"/>
      <c r="DC374" s="448"/>
      <c r="DD374" s="448"/>
      <c r="DE374" s="448"/>
      <c r="DF374" s="448"/>
      <c r="DG374" s="448"/>
      <c r="DH374" s="448"/>
      <c r="DI374" s="448"/>
      <c r="DJ374" s="448"/>
      <c r="DK374" s="448"/>
      <c r="DL374" s="448"/>
      <c r="DM374" s="448"/>
      <c r="DN374" s="448"/>
      <c r="DO374" s="448"/>
      <c r="DP374" s="448"/>
      <c r="DQ374" s="448"/>
      <c r="DR374" s="448"/>
    </row>
    <row r="375" spans="1:122" x14ac:dyDescent="0.45">
      <c r="B375" s="449"/>
      <c r="C375" s="449"/>
      <c r="D375" s="449"/>
      <c r="E375" s="449"/>
      <c r="F375" s="449"/>
      <c r="G375" s="449"/>
      <c r="H375" s="449"/>
      <c r="I375" s="449"/>
      <c r="J375" s="449"/>
      <c r="K375" s="449"/>
      <c r="L375" s="449"/>
      <c r="M375" s="449"/>
      <c r="N375" s="449"/>
      <c r="O375" s="449"/>
      <c r="P375" s="449"/>
      <c r="Q375" s="449"/>
      <c r="R375" s="449"/>
      <c r="S375" s="449"/>
      <c r="T375" s="449"/>
      <c r="U375" s="449"/>
      <c r="V375" s="449"/>
      <c r="W375" s="449"/>
      <c r="X375" s="449"/>
      <c r="Y375" s="449"/>
      <c r="Z375" s="449"/>
      <c r="AA375" s="449"/>
      <c r="AB375" s="449"/>
      <c r="AC375" s="449"/>
      <c r="AD375" s="449"/>
      <c r="AE375" s="449"/>
      <c r="AF375" s="449"/>
      <c r="AG375" s="449"/>
      <c r="AH375" s="449"/>
      <c r="AI375" s="449"/>
      <c r="AJ375" s="449"/>
      <c r="AK375" s="449"/>
      <c r="AL375" s="449"/>
      <c r="AM375" s="449"/>
      <c r="AN375" s="449"/>
      <c r="AO375" s="449"/>
      <c r="AP375" s="449"/>
      <c r="AQ375" s="449"/>
      <c r="AR375" s="449"/>
      <c r="AS375" s="449"/>
      <c r="AT375" s="449"/>
      <c r="AU375" s="449"/>
      <c r="AV375" s="449"/>
      <c r="AW375" s="449"/>
      <c r="AX375" s="449"/>
      <c r="AY375" s="449"/>
      <c r="AZ375" s="449"/>
      <c r="BA375" s="449"/>
      <c r="BB375" s="449"/>
      <c r="BC375" s="449"/>
      <c r="BD375" s="449"/>
      <c r="BE375" s="449"/>
      <c r="BF375" s="449"/>
      <c r="BG375" s="449"/>
      <c r="BH375" s="449"/>
      <c r="BI375" s="449"/>
      <c r="BJ375" s="449"/>
      <c r="BK375" s="449"/>
      <c r="BL375" s="449"/>
      <c r="BM375" s="449"/>
      <c r="BN375" s="449"/>
      <c r="BO375" s="449"/>
      <c r="BP375" s="449"/>
      <c r="BQ375" s="449"/>
      <c r="BR375" s="449"/>
      <c r="BS375" s="449"/>
      <c r="BT375" s="449"/>
      <c r="BU375" s="449"/>
      <c r="BV375" s="449"/>
      <c r="BW375" s="449"/>
      <c r="BX375" s="449"/>
      <c r="BY375" s="449"/>
      <c r="BZ375" s="449"/>
      <c r="CA375" s="449"/>
      <c r="CB375" s="449"/>
      <c r="CC375" s="449"/>
      <c r="CD375" s="449"/>
      <c r="CE375" s="449"/>
      <c r="CF375" s="449"/>
      <c r="CG375" s="449"/>
      <c r="CH375" s="449"/>
      <c r="CI375" s="449"/>
      <c r="CJ375" s="449"/>
      <c r="CK375" s="449"/>
      <c r="CL375" s="449"/>
      <c r="CM375" s="449"/>
      <c r="CN375" s="449"/>
      <c r="CO375" s="449"/>
      <c r="CP375" s="449"/>
      <c r="CQ375" s="449"/>
      <c r="CR375" s="449"/>
      <c r="CS375" s="449"/>
      <c r="CT375" s="449"/>
      <c r="CU375" s="449"/>
      <c r="CV375" s="449"/>
      <c r="CW375" s="449"/>
      <c r="CX375" s="449"/>
      <c r="CY375" s="449"/>
      <c r="CZ375" s="449"/>
      <c r="DA375" s="449"/>
      <c r="DB375" s="449"/>
      <c r="DC375" s="449"/>
      <c r="DD375" s="449"/>
      <c r="DE375" s="449"/>
      <c r="DF375" s="449"/>
      <c r="DG375" s="449"/>
      <c r="DH375" s="449"/>
      <c r="DI375" s="449"/>
      <c r="DJ375" s="449"/>
      <c r="DK375" s="449"/>
      <c r="DL375" s="449"/>
      <c r="DM375" s="449"/>
      <c r="DN375" s="449"/>
      <c r="DO375" s="449"/>
      <c r="DP375" s="449"/>
      <c r="DQ375" s="449"/>
      <c r="DR375" s="449"/>
    </row>
  </sheetData>
  <sheetProtection algorithmName="SHA-512" hashValue="wWXJM4HN3aOnc1ksMay/1rXqSWtxqdJ5THJS9oLHLjG2jMEIUXwazOxgaUcGluNCoqu4o1qKam5dSmsCcE+ZeA==" saltValue="msoKzJQ2CpewKF1Ez+El3A==" spinCount="100000" sheet="1" objects="1" scenarios="1"/>
  <mergeCells count="1">
    <mergeCell ref="I1:L1"/>
  </mergeCells>
  <pageMargins left="0.25" right="0.25" top="0.75" bottom="0.75" header="0.3" footer="0.3"/>
  <pageSetup paperSize="9"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704A1-C31B-47F9-A888-B8A93582C73B}">
  <sheetPr codeName="Sheet19">
    <tabColor rgb="FF7030A0"/>
    <pageSetUpPr fitToPage="1"/>
  </sheetPr>
  <dimension ref="A1:CX638"/>
  <sheetViews>
    <sheetView zoomScale="70" zoomScaleNormal="70" workbookViewId="0">
      <selection activeCell="B5" sqref="B5:B84"/>
    </sheetView>
  </sheetViews>
  <sheetFormatPr defaultColWidth="8.73046875" defaultRowHeight="15" x14ac:dyDescent="0.4"/>
  <cols>
    <col min="1" max="1" width="7.3984375" style="17" customWidth="1"/>
    <col min="2" max="2" width="13.3984375" style="28" customWidth="1"/>
    <col min="3" max="3" width="43.3984375" style="26" customWidth="1"/>
    <col min="4" max="4" width="40" style="168" customWidth="1"/>
    <col min="5" max="5" width="99.1328125" style="17" customWidth="1"/>
    <col min="6" max="6" width="27.265625" style="703" customWidth="1"/>
    <col min="7" max="7" width="42.1328125" style="17" customWidth="1"/>
    <col min="8" max="8" width="31" style="17" customWidth="1"/>
    <col min="9" max="9" width="25.3984375" style="168" customWidth="1"/>
    <col min="10" max="10" width="48.59765625" style="17" customWidth="1"/>
    <col min="11" max="11" width="22.265625" style="482" customWidth="1"/>
    <col min="12" max="12" width="46.3984375" style="17" customWidth="1"/>
    <col min="13" max="16384" width="8.73046875" style="17"/>
  </cols>
  <sheetData>
    <row r="1" spans="1:102" ht="15.4" thickBot="1" x14ac:dyDescent="0.45">
      <c r="A1" s="16"/>
      <c r="B1" s="40"/>
      <c r="C1" s="40"/>
      <c r="D1" s="167"/>
      <c r="E1" s="40"/>
      <c r="F1" s="696"/>
      <c r="G1" s="40"/>
      <c r="H1" s="40"/>
      <c r="I1" s="472"/>
      <c r="J1" s="40"/>
      <c r="K1" s="474"/>
      <c r="L1" s="34"/>
      <c r="M1" s="34"/>
      <c r="N1" s="34"/>
      <c r="O1" s="35"/>
      <c r="P1" s="35"/>
      <c r="Q1" s="34"/>
      <c r="R1" s="34"/>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row>
    <row r="2" spans="1:102" s="13" customFormat="1" ht="65.25" customHeight="1" thickBot="1" x14ac:dyDescent="0.6">
      <c r="A2" s="10"/>
      <c r="B2" s="1073" t="s">
        <v>537</v>
      </c>
      <c r="C2" s="1074"/>
      <c r="D2" s="1075"/>
      <c r="E2" s="380"/>
      <c r="F2" s="696"/>
      <c r="G2" s="40"/>
      <c r="H2" s="40"/>
      <c r="I2" s="473"/>
      <c r="J2" s="1"/>
      <c r="K2" s="475"/>
      <c r="L2" s="36"/>
      <c r="M2" s="36"/>
      <c r="N2" s="37"/>
      <c r="O2" s="37"/>
      <c r="P2" s="37"/>
      <c r="Q2" s="37"/>
      <c r="R2" s="37"/>
      <c r="S2" s="1"/>
      <c r="T2" s="1"/>
      <c r="U2" s="11"/>
      <c r="V2" s="12"/>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row>
    <row r="3" spans="1:102" s="381" customFormat="1" ht="52.15" customHeight="1" thickBot="1" x14ac:dyDescent="0.5">
      <c r="A3" s="380"/>
      <c r="B3" s="380"/>
      <c r="C3" s="871" t="s">
        <v>693</v>
      </c>
      <c r="D3" s="870"/>
      <c r="E3" s="380"/>
      <c r="F3" s="697"/>
      <c r="G3" s="380"/>
      <c r="H3" s="380"/>
      <c r="I3" s="469"/>
      <c r="J3" s="380"/>
      <c r="K3" s="476"/>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row>
    <row r="4" spans="1:102" ht="74.650000000000006" customHeight="1" thickBot="1" x14ac:dyDescent="0.45">
      <c r="A4" s="40"/>
      <c r="B4" s="301" t="s">
        <v>98</v>
      </c>
      <c r="C4" s="297" t="s">
        <v>653</v>
      </c>
      <c r="D4" s="298" t="s">
        <v>99</v>
      </c>
      <c r="E4" s="299" t="s">
        <v>100</v>
      </c>
      <c r="F4" s="698" t="s">
        <v>101</v>
      </c>
      <c r="G4" s="299" t="s">
        <v>102</v>
      </c>
      <c r="H4" s="299" t="s">
        <v>103</v>
      </c>
      <c r="I4" s="298" t="s">
        <v>104</v>
      </c>
      <c r="J4" s="299" t="s">
        <v>105</v>
      </c>
      <c r="K4" s="477" t="s">
        <v>106</v>
      </c>
      <c r="L4" s="300" t="s">
        <v>107</v>
      </c>
      <c r="M4" s="40"/>
      <c r="N4" s="40"/>
      <c r="O4" s="40"/>
      <c r="P4" s="40"/>
      <c r="Q4" s="40"/>
      <c r="R4" s="40"/>
      <c r="S4" s="40"/>
      <c r="T4" s="40"/>
      <c r="U4" s="40"/>
      <c r="V4" s="40"/>
      <c r="W4" s="40"/>
      <c r="X4" s="40"/>
      <c r="Y4" s="40"/>
      <c r="Z4" s="40"/>
      <c r="AA4" s="40"/>
      <c r="AB4" s="40"/>
      <c r="AC4" s="40"/>
      <c r="AD4" s="40"/>
      <c r="AE4" s="40"/>
      <c r="AF4" s="44"/>
      <c r="AG4" s="44"/>
      <c r="AH4" s="44"/>
      <c r="AI4" s="44"/>
      <c r="AJ4" s="44"/>
      <c r="AK4" s="44"/>
      <c r="AL4" s="44"/>
      <c r="AM4" s="44"/>
      <c r="AN4" s="44"/>
      <c r="AO4" s="44"/>
      <c r="AP4" s="44"/>
      <c r="AQ4" s="44"/>
      <c r="AR4" s="44"/>
      <c r="AS4" s="44"/>
      <c r="AT4" s="44"/>
      <c r="AU4" s="44"/>
      <c r="AV4" s="44"/>
      <c r="AW4" s="44"/>
      <c r="AX4" s="44"/>
      <c r="AY4" s="44"/>
    </row>
    <row r="5" spans="1:102" s="39" customFormat="1" x14ac:dyDescent="0.4">
      <c r="A5" s="31"/>
      <c r="B5" s="985" t="str">
        <f>IF(C5="","",1)</f>
        <v/>
      </c>
      <c r="C5" s="382"/>
      <c r="D5" s="383"/>
      <c r="E5" s="384"/>
      <c r="F5" s="699"/>
      <c r="G5" s="384"/>
      <c r="H5" s="384"/>
      <c r="I5" s="383"/>
      <c r="J5" s="384"/>
      <c r="K5" s="478"/>
      <c r="L5" s="385"/>
      <c r="M5" s="31"/>
      <c r="N5" s="31"/>
      <c r="O5" s="31"/>
      <c r="P5" s="31"/>
      <c r="Q5" s="31"/>
      <c r="R5" s="31"/>
      <c r="S5" s="31"/>
      <c r="T5" s="31"/>
      <c r="U5" s="31"/>
      <c r="V5" s="31"/>
      <c r="W5" s="31"/>
      <c r="X5" s="31"/>
      <c r="Y5" s="31"/>
      <c r="Z5" s="31"/>
      <c r="AA5" s="31"/>
      <c r="AB5" s="31"/>
      <c r="AC5" s="31"/>
      <c r="AD5" s="31"/>
      <c r="AE5" s="31"/>
      <c r="AF5" s="38"/>
      <c r="AG5" s="38"/>
      <c r="AH5" s="38"/>
      <c r="AI5" s="38"/>
      <c r="AJ5" s="38"/>
      <c r="AK5" s="38"/>
      <c r="AL5" s="38"/>
      <c r="AM5" s="38"/>
      <c r="AN5" s="38"/>
      <c r="AO5" s="38"/>
      <c r="AP5" s="38"/>
      <c r="AQ5" s="38"/>
      <c r="AR5" s="38"/>
      <c r="AS5" s="38"/>
      <c r="AT5" s="38"/>
      <c r="AU5" s="38"/>
      <c r="AV5" s="38"/>
      <c r="AW5" s="38"/>
      <c r="AX5" s="38"/>
      <c r="AY5" s="38"/>
    </row>
    <row r="6" spans="1:102" s="39" customFormat="1" x14ac:dyDescent="0.4">
      <c r="A6" s="31"/>
      <c r="B6" s="985" t="str">
        <f>IF(C6="","",B5+1)</f>
        <v/>
      </c>
      <c r="C6" s="386"/>
      <c r="D6" s="387"/>
      <c r="E6" s="388"/>
      <c r="F6" s="700"/>
      <c r="G6" s="388"/>
      <c r="H6" s="388"/>
      <c r="I6" s="387"/>
      <c r="J6" s="388"/>
      <c r="K6" s="479"/>
      <c r="L6" s="389"/>
      <c r="M6" s="31"/>
      <c r="N6" s="31"/>
      <c r="O6" s="31"/>
      <c r="P6" s="31"/>
      <c r="Q6" s="31"/>
      <c r="R6" s="31"/>
      <c r="S6" s="31"/>
      <c r="T6" s="31"/>
      <c r="U6" s="31"/>
      <c r="V6" s="31"/>
      <c r="W6" s="31"/>
      <c r="X6" s="31"/>
      <c r="Y6" s="31"/>
      <c r="Z6" s="31"/>
      <c r="AA6" s="31"/>
      <c r="AB6" s="31"/>
      <c r="AC6" s="31"/>
      <c r="AD6" s="31"/>
      <c r="AE6" s="31"/>
      <c r="AF6" s="38"/>
      <c r="AG6" s="38"/>
      <c r="AH6" s="38"/>
      <c r="AI6" s="38"/>
      <c r="AJ6" s="38"/>
      <c r="AK6" s="38"/>
      <c r="AL6" s="38"/>
      <c r="AM6" s="38"/>
      <c r="AN6" s="38"/>
      <c r="AO6" s="38"/>
      <c r="AP6" s="38"/>
      <c r="AQ6" s="38"/>
      <c r="AR6" s="38"/>
      <c r="AS6" s="38"/>
      <c r="AT6" s="38"/>
      <c r="AU6" s="38"/>
      <c r="AV6" s="38"/>
      <c r="AW6" s="38"/>
      <c r="AX6" s="38"/>
      <c r="AY6" s="38"/>
    </row>
    <row r="7" spans="1:102" s="39" customFormat="1" x14ac:dyDescent="0.4">
      <c r="A7" s="31"/>
      <c r="B7" s="985" t="str">
        <f>IF(C7="","",B6+1)</f>
        <v/>
      </c>
      <c r="C7" s="386"/>
      <c r="D7" s="387"/>
      <c r="E7" s="388"/>
      <c r="F7" s="700"/>
      <c r="G7" s="388"/>
      <c r="H7" s="388"/>
      <c r="I7" s="387"/>
      <c r="J7" s="388"/>
      <c r="K7" s="479"/>
      <c r="L7" s="389"/>
      <c r="M7" s="31"/>
      <c r="N7" s="31"/>
      <c r="O7" s="31"/>
      <c r="P7" s="31"/>
      <c r="Q7" s="31"/>
      <c r="R7" s="31"/>
      <c r="S7" s="31"/>
      <c r="T7" s="31"/>
      <c r="U7" s="31"/>
      <c r="V7" s="31"/>
      <c r="W7" s="31"/>
      <c r="X7" s="31"/>
      <c r="Y7" s="31"/>
      <c r="Z7" s="31"/>
      <c r="AA7" s="31"/>
      <c r="AB7" s="31"/>
      <c r="AC7" s="31"/>
      <c r="AD7" s="31"/>
      <c r="AE7" s="31"/>
      <c r="AF7" s="38"/>
      <c r="AG7" s="38"/>
      <c r="AH7" s="38"/>
      <c r="AI7" s="38"/>
      <c r="AJ7" s="38"/>
      <c r="AK7" s="38"/>
      <c r="AL7" s="38"/>
      <c r="AM7" s="38"/>
      <c r="AN7" s="38"/>
      <c r="AO7" s="38"/>
      <c r="AP7" s="38"/>
      <c r="AQ7" s="38"/>
      <c r="AR7" s="38"/>
      <c r="AS7" s="38"/>
      <c r="AT7" s="38"/>
      <c r="AU7" s="38"/>
      <c r="AV7" s="38"/>
      <c r="AW7" s="38"/>
      <c r="AX7" s="38"/>
      <c r="AY7" s="38"/>
    </row>
    <row r="8" spans="1:102" s="39" customFormat="1" x14ac:dyDescent="0.4">
      <c r="A8" s="31"/>
      <c r="B8" s="985" t="str">
        <f t="shared" ref="B8:B71" si="0">IF(C8="","",B7+1)</f>
        <v/>
      </c>
      <c r="C8" s="386"/>
      <c r="D8" s="387"/>
      <c r="E8" s="390"/>
      <c r="F8" s="700"/>
      <c r="G8" s="388"/>
      <c r="H8" s="388"/>
      <c r="I8" s="387"/>
      <c r="J8" s="388"/>
      <c r="K8" s="479"/>
      <c r="L8" s="389"/>
      <c r="M8" s="31"/>
      <c r="N8" s="31"/>
      <c r="O8" s="31"/>
      <c r="P8" s="31"/>
      <c r="Q8" s="31"/>
      <c r="R8" s="31"/>
      <c r="S8" s="31"/>
      <c r="T8" s="31"/>
      <c r="U8" s="31"/>
      <c r="V8" s="31"/>
      <c r="W8" s="31"/>
      <c r="X8" s="31"/>
      <c r="Y8" s="31"/>
      <c r="Z8" s="31"/>
      <c r="AA8" s="31"/>
      <c r="AB8" s="31"/>
      <c r="AC8" s="31"/>
      <c r="AD8" s="31"/>
      <c r="AE8" s="31"/>
      <c r="AF8" s="38"/>
      <c r="AG8" s="38"/>
      <c r="AH8" s="38"/>
      <c r="AI8" s="38"/>
      <c r="AJ8" s="38"/>
      <c r="AK8" s="38"/>
      <c r="AL8" s="38"/>
      <c r="AM8" s="38"/>
      <c r="AN8" s="38"/>
      <c r="AO8" s="38"/>
      <c r="AP8" s="38"/>
      <c r="AQ8" s="38"/>
      <c r="AR8" s="38"/>
      <c r="AS8" s="38"/>
      <c r="AT8" s="38"/>
      <c r="AU8" s="38"/>
      <c r="AV8" s="38"/>
      <c r="AW8" s="38"/>
      <c r="AX8" s="38"/>
      <c r="AY8" s="38"/>
    </row>
    <row r="9" spans="1:102" s="39" customFormat="1" x14ac:dyDescent="0.4">
      <c r="A9" s="31"/>
      <c r="B9" s="985" t="str">
        <f t="shared" si="0"/>
        <v/>
      </c>
      <c r="C9" s="391"/>
      <c r="D9" s="392"/>
      <c r="E9" s="390"/>
      <c r="F9" s="700"/>
      <c r="G9" s="390"/>
      <c r="H9" s="390"/>
      <c r="I9" s="392"/>
      <c r="J9" s="390"/>
      <c r="K9" s="480"/>
      <c r="L9" s="393"/>
      <c r="M9" s="31"/>
      <c r="N9" s="31"/>
      <c r="O9" s="31"/>
      <c r="P9" s="31"/>
      <c r="Q9" s="31"/>
      <c r="R9" s="31"/>
      <c r="S9" s="31"/>
      <c r="T9" s="31"/>
      <c r="U9" s="31"/>
      <c r="V9" s="31"/>
      <c r="W9" s="31"/>
      <c r="X9" s="31"/>
      <c r="Y9" s="31"/>
      <c r="Z9" s="31"/>
      <c r="AA9" s="31"/>
      <c r="AB9" s="31"/>
      <c r="AC9" s="31"/>
      <c r="AD9" s="31"/>
      <c r="AE9" s="31"/>
      <c r="AF9" s="38"/>
      <c r="AG9" s="38"/>
      <c r="AH9" s="38"/>
      <c r="AI9" s="38"/>
      <c r="AJ9" s="38"/>
      <c r="AK9" s="38"/>
      <c r="AL9" s="38"/>
      <c r="AM9" s="38"/>
      <c r="AN9" s="38"/>
      <c r="AO9" s="38"/>
      <c r="AP9" s="38"/>
      <c r="AQ9" s="38"/>
      <c r="AR9" s="38"/>
      <c r="AS9" s="38"/>
      <c r="AT9" s="38"/>
      <c r="AU9" s="38"/>
      <c r="AV9" s="38"/>
      <c r="AW9" s="38"/>
      <c r="AX9" s="38"/>
      <c r="AY9" s="38"/>
    </row>
    <row r="10" spans="1:102" s="39" customFormat="1" x14ac:dyDescent="0.4">
      <c r="A10" s="31"/>
      <c r="B10" s="985" t="str">
        <f t="shared" si="0"/>
        <v/>
      </c>
      <c r="C10" s="391"/>
      <c r="D10" s="392"/>
      <c r="E10" s="390"/>
      <c r="F10" s="701"/>
      <c r="G10" s="390"/>
      <c r="H10" s="390"/>
      <c r="I10" s="392"/>
      <c r="J10" s="390"/>
      <c r="K10" s="480"/>
      <c r="L10" s="393"/>
      <c r="M10" s="31"/>
      <c r="N10" s="31"/>
      <c r="O10" s="31"/>
      <c r="P10" s="31"/>
      <c r="Q10" s="31"/>
      <c r="R10" s="31"/>
      <c r="S10" s="31"/>
      <c r="T10" s="31"/>
      <c r="U10" s="31"/>
      <c r="V10" s="31"/>
      <c r="W10" s="31"/>
      <c r="X10" s="31"/>
      <c r="Y10" s="31"/>
      <c r="Z10" s="31"/>
      <c r="AA10" s="31"/>
      <c r="AB10" s="31"/>
      <c r="AC10" s="31"/>
      <c r="AD10" s="31"/>
      <c r="AE10" s="31"/>
      <c r="AF10" s="38"/>
      <c r="AG10" s="38"/>
      <c r="AH10" s="38"/>
      <c r="AI10" s="38"/>
      <c r="AJ10" s="38"/>
      <c r="AK10" s="38"/>
      <c r="AL10" s="38"/>
      <c r="AM10" s="38"/>
      <c r="AN10" s="38"/>
      <c r="AO10" s="38"/>
      <c r="AP10" s="38"/>
      <c r="AQ10" s="38"/>
      <c r="AR10" s="38"/>
      <c r="AS10" s="38"/>
      <c r="AT10" s="38"/>
      <c r="AU10" s="38"/>
      <c r="AV10" s="38"/>
      <c r="AW10" s="38"/>
      <c r="AX10" s="38"/>
      <c r="AY10" s="38"/>
    </row>
    <row r="11" spans="1:102" s="39" customFormat="1" x14ac:dyDescent="0.4">
      <c r="A11" s="31"/>
      <c r="B11" s="985" t="str">
        <f t="shared" si="0"/>
        <v/>
      </c>
      <c r="C11" s="391"/>
      <c r="D11" s="392"/>
      <c r="E11" s="390"/>
      <c r="F11" s="701"/>
      <c r="G11" s="390"/>
      <c r="H11" s="390"/>
      <c r="I11" s="392"/>
      <c r="J11" s="390"/>
      <c r="K11" s="480"/>
      <c r="L11" s="393"/>
      <c r="M11" s="31"/>
      <c r="N11" s="31"/>
      <c r="O11" s="31"/>
      <c r="P11" s="31"/>
      <c r="Q11" s="31"/>
      <c r="R11" s="31"/>
      <c r="S11" s="31"/>
      <c r="T11" s="31"/>
      <c r="U11" s="31"/>
      <c r="V11" s="31"/>
      <c r="W11" s="31"/>
      <c r="X11" s="31"/>
      <c r="Y11" s="31"/>
      <c r="Z11" s="31"/>
      <c r="AA11" s="31"/>
      <c r="AB11" s="31"/>
      <c r="AC11" s="31"/>
      <c r="AD11" s="31"/>
      <c r="AE11" s="31"/>
      <c r="AF11" s="38"/>
      <c r="AG11" s="38"/>
      <c r="AH11" s="38"/>
      <c r="AI11" s="38"/>
      <c r="AJ11" s="38"/>
      <c r="AK11" s="38"/>
      <c r="AL11" s="38"/>
      <c r="AM11" s="38"/>
      <c r="AN11" s="38"/>
      <c r="AO11" s="38"/>
      <c r="AP11" s="38"/>
      <c r="AQ11" s="38"/>
      <c r="AR11" s="38"/>
      <c r="AS11" s="38"/>
      <c r="AT11" s="38"/>
      <c r="AU11" s="38"/>
      <c r="AV11" s="38"/>
      <c r="AW11" s="38"/>
      <c r="AX11" s="38"/>
      <c r="AY11" s="38"/>
    </row>
    <row r="12" spans="1:102" s="39" customFormat="1" x14ac:dyDescent="0.4">
      <c r="A12" s="31"/>
      <c r="B12" s="985" t="str">
        <f t="shared" si="0"/>
        <v/>
      </c>
      <c r="C12" s="391"/>
      <c r="D12" s="392"/>
      <c r="E12" s="390"/>
      <c r="F12" s="701"/>
      <c r="G12" s="390"/>
      <c r="H12" s="390"/>
      <c r="I12" s="392"/>
      <c r="J12" s="390"/>
      <c r="K12" s="480"/>
      <c r="L12" s="393"/>
      <c r="M12" s="31"/>
      <c r="N12" s="31"/>
      <c r="O12" s="31"/>
      <c r="P12" s="31"/>
      <c r="Q12" s="31"/>
      <c r="R12" s="31"/>
      <c r="S12" s="31"/>
      <c r="T12" s="31"/>
      <c r="U12" s="31"/>
      <c r="V12" s="31"/>
      <c r="W12" s="31"/>
      <c r="X12" s="31"/>
      <c r="Y12" s="31"/>
      <c r="Z12" s="31"/>
      <c r="AA12" s="31"/>
      <c r="AB12" s="31"/>
      <c r="AC12" s="31"/>
      <c r="AD12" s="31"/>
      <c r="AE12" s="31"/>
      <c r="AF12" s="38"/>
      <c r="AG12" s="38"/>
      <c r="AH12" s="38"/>
      <c r="AI12" s="38"/>
      <c r="AJ12" s="38"/>
      <c r="AK12" s="38"/>
      <c r="AL12" s="38"/>
      <c r="AM12" s="38"/>
      <c r="AN12" s="38"/>
      <c r="AO12" s="38"/>
      <c r="AP12" s="38"/>
      <c r="AQ12" s="38"/>
      <c r="AR12" s="38"/>
      <c r="AS12" s="38"/>
      <c r="AT12" s="38"/>
      <c r="AU12" s="38"/>
      <c r="AV12" s="38"/>
      <c r="AW12" s="38"/>
      <c r="AX12" s="38"/>
      <c r="AY12" s="38"/>
    </row>
    <row r="13" spans="1:102" s="39" customFormat="1" x14ac:dyDescent="0.4">
      <c r="A13" s="31"/>
      <c r="B13" s="985" t="str">
        <f t="shared" si="0"/>
        <v/>
      </c>
      <c r="C13" s="391"/>
      <c r="D13" s="392"/>
      <c r="E13" s="390"/>
      <c r="F13" s="701"/>
      <c r="G13" s="390"/>
      <c r="H13" s="390"/>
      <c r="I13" s="392"/>
      <c r="J13" s="390"/>
      <c r="K13" s="480"/>
      <c r="L13" s="393"/>
      <c r="M13" s="31"/>
      <c r="N13" s="31"/>
      <c r="O13" s="31"/>
      <c r="P13" s="31"/>
      <c r="Q13" s="31"/>
      <c r="R13" s="31"/>
      <c r="S13" s="31"/>
      <c r="T13" s="31"/>
      <c r="U13" s="31"/>
      <c r="V13" s="31"/>
      <c r="W13" s="31"/>
      <c r="X13" s="31"/>
      <c r="Y13" s="31"/>
      <c r="Z13" s="31"/>
      <c r="AA13" s="31"/>
      <c r="AB13" s="31"/>
      <c r="AC13" s="31"/>
      <c r="AD13" s="31"/>
      <c r="AE13" s="31"/>
      <c r="AF13" s="38"/>
      <c r="AG13" s="38"/>
      <c r="AH13" s="38"/>
      <c r="AI13" s="38"/>
      <c r="AJ13" s="38"/>
      <c r="AK13" s="38"/>
      <c r="AL13" s="38"/>
      <c r="AM13" s="38"/>
      <c r="AN13" s="38"/>
      <c r="AO13" s="38"/>
      <c r="AP13" s="38"/>
      <c r="AQ13" s="38"/>
      <c r="AR13" s="38"/>
      <c r="AS13" s="38"/>
      <c r="AT13" s="38"/>
      <c r="AU13" s="38"/>
      <c r="AV13" s="38"/>
      <c r="AW13" s="38"/>
      <c r="AX13" s="38"/>
      <c r="AY13" s="38"/>
    </row>
    <row r="14" spans="1:102" s="39" customFormat="1" x14ac:dyDescent="0.4">
      <c r="A14" s="31"/>
      <c r="B14" s="985" t="str">
        <f t="shared" si="0"/>
        <v/>
      </c>
      <c r="C14" s="391"/>
      <c r="D14" s="392"/>
      <c r="E14" s="390"/>
      <c r="F14" s="701"/>
      <c r="G14" s="390"/>
      <c r="H14" s="390"/>
      <c r="I14" s="392"/>
      <c r="J14" s="390"/>
      <c r="K14" s="480"/>
      <c r="L14" s="393"/>
      <c r="M14" s="31"/>
      <c r="N14" s="31"/>
      <c r="O14" s="31"/>
      <c r="P14" s="31"/>
      <c r="Q14" s="31"/>
      <c r="R14" s="31"/>
      <c r="S14" s="31"/>
      <c r="T14" s="31"/>
      <c r="U14" s="31"/>
      <c r="V14" s="31"/>
      <c r="W14" s="31"/>
      <c r="X14" s="31"/>
      <c r="Y14" s="31"/>
      <c r="Z14" s="31"/>
      <c r="AA14" s="31"/>
      <c r="AB14" s="31"/>
      <c r="AC14" s="31"/>
      <c r="AD14" s="31"/>
      <c r="AE14" s="31"/>
      <c r="AF14" s="38"/>
      <c r="AG14" s="38"/>
      <c r="AH14" s="38"/>
      <c r="AI14" s="38"/>
      <c r="AJ14" s="38"/>
      <c r="AK14" s="38"/>
      <c r="AL14" s="38"/>
      <c r="AM14" s="38"/>
      <c r="AN14" s="38"/>
      <c r="AO14" s="38"/>
      <c r="AP14" s="38"/>
      <c r="AQ14" s="38"/>
      <c r="AR14" s="38"/>
      <c r="AS14" s="38"/>
      <c r="AT14" s="38"/>
      <c r="AU14" s="38"/>
      <c r="AV14" s="38"/>
      <c r="AW14" s="38"/>
      <c r="AX14" s="38"/>
      <c r="AY14" s="38"/>
    </row>
    <row r="15" spans="1:102" s="39" customFormat="1" x14ac:dyDescent="0.4">
      <c r="A15" s="31"/>
      <c r="B15" s="985" t="str">
        <f t="shared" si="0"/>
        <v/>
      </c>
      <c r="C15" s="391"/>
      <c r="D15" s="392"/>
      <c r="E15" s="390"/>
      <c r="F15" s="701"/>
      <c r="G15" s="390"/>
      <c r="H15" s="390"/>
      <c r="I15" s="392"/>
      <c r="J15" s="390"/>
      <c r="K15" s="480"/>
      <c r="L15" s="393"/>
      <c r="M15" s="31"/>
      <c r="N15" s="31"/>
      <c r="O15" s="31"/>
      <c r="P15" s="31"/>
      <c r="Q15" s="31"/>
      <c r="R15" s="31"/>
      <c r="S15" s="31"/>
      <c r="T15" s="31"/>
      <c r="U15" s="31"/>
      <c r="V15" s="31"/>
      <c r="W15" s="31"/>
      <c r="X15" s="31"/>
      <c r="Y15" s="31"/>
      <c r="Z15" s="31"/>
      <c r="AA15" s="31"/>
      <c r="AB15" s="31"/>
      <c r="AC15" s="31"/>
      <c r="AD15" s="31"/>
      <c r="AE15" s="31"/>
      <c r="AF15" s="38"/>
      <c r="AG15" s="38"/>
      <c r="AH15" s="38"/>
      <c r="AI15" s="38"/>
      <c r="AJ15" s="38"/>
      <c r="AK15" s="38"/>
      <c r="AL15" s="38"/>
      <c r="AM15" s="38"/>
      <c r="AN15" s="38"/>
      <c r="AO15" s="38"/>
      <c r="AP15" s="38"/>
      <c r="AQ15" s="38"/>
      <c r="AR15" s="38"/>
      <c r="AS15" s="38"/>
      <c r="AT15" s="38"/>
      <c r="AU15" s="38"/>
      <c r="AV15" s="38"/>
      <c r="AW15" s="38"/>
      <c r="AX15" s="38"/>
      <c r="AY15" s="38"/>
    </row>
    <row r="16" spans="1:102" s="39" customFormat="1" x14ac:dyDescent="0.4">
      <c r="A16" s="31"/>
      <c r="B16" s="985" t="str">
        <f t="shared" si="0"/>
        <v/>
      </c>
      <c r="C16" s="391"/>
      <c r="D16" s="392"/>
      <c r="E16" s="390"/>
      <c r="F16" s="701"/>
      <c r="G16" s="390"/>
      <c r="H16" s="390"/>
      <c r="I16" s="392"/>
      <c r="J16" s="390"/>
      <c r="K16" s="480"/>
      <c r="L16" s="393"/>
      <c r="M16" s="31"/>
      <c r="N16" s="31"/>
      <c r="O16" s="31"/>
      <c r="P16" s="31"/>
      <c r="Q16" s="31"/>
      <c r="R16" s="31"/>
      <c r="S16" s="31"/>
      <c r="T16" s="31"/>
      <c r="U16" s="31"/>
      <c r="V16" s="31"/>
      <c r="W16" s="31"/>
      <c r="X16" s="31"/>
      <c r="Y16" s="31"/>
      <c r="Z16" s="31"/>
      <c r="AA16" s="31"/>
      <c r="AB16" s="31"/>
      <c r="AC16" s="31"/>
      <c r="AD16" s="31"/>
      <c r="AE16" s="31"/>
      <c r="AF16" s="38"/>
      <c r="AG16" s="38"/>
      <c r="AH16" s="38"/>
      <c r="AI16" s="38"/>
      <c r="AJ16" s="38"/>
      <c r="AK16" s="38"/>
      <c r="AL16" s="38"/>
      <c r="AM16" s="38"/>
      <c r="AN16" s="38"/>
      <c r="AO16" s="38"/>
      <c r="AP16" s="38"/>
      <c r="AQ16" s="38"/>
      <c r="AR16" s="38"/>
      <c r="AS16" s="38"/>
      <c r="AT16" s="38"/>
      <c r="AU16" s="38"/>
      <c r="AV16" s="38"/>
      <c r="AW16" s="38"/>
      <c r="AX16" s="38"/>
      <c r="AY16" s="38"/>
    </row>
    <row r="17" spans="1:51" s="39" customFormat="1" x14ac:dyDescent="0.4">
      <c r="A17" s="31"/>
      <c r="B17" s="985" t="str">
        <f t="shared" si="0"/>
        <v/>
      </c>
      <c r="C17" s="391"/>
      <c r="D17" s="392"/>
      <c r="E17" s="390"/>
      <c r="F17" s="701"/>
      <c r="G17" s="390"/>
      <c r="H17" s="390"/>
      <c r="I17" s="392"/>
      <c r="J17" s="390"/>
      <c r="K17" s="480"/>
      <c r="L17" s="393"/>
      <c r="M17" s="31"/>
      <c r="N17" s="31"/>
      <c r="O17" s="31"/>
      <c r="P17" s="31"/>
      <c r="Q17" s="31"/>
      <c r="R17" s="31"/>
      <c r="S17" s="31"/>
      <c r="T17" s="31"/>
      <c r="U17" s="31"/>
      <c r="V17" s="31"/>
      <c r="W17" s="31"/>
      <c r="X17" s="31"/>
      <c r="Y17" s="31"/>
      <c r="Z17" s="31"/>
      <c r="AA17" s="31"/>
      <c r="AB17" s="31"/>
      <c r="AC17" s="31"/>
      <c r="AD17" s="31"/>
      <c r="AE17" s="31"/>
      <c r="AF17" s="38"/>
      <c r="AG17" s="38"/>
      <c r="AH17" s="38"/>
      <c r="AI17" s="38"/>
      <c r="AJ17" s="38"/>
      <c r="AK17" s="38"/>
      <c r="AL17" s="38"/>
      <c r="AM17" s="38"/>
      <c r="AN17" s="38"/>
      <c r="AO17" s="38"/>
      <c r="AP17" s="38"/>
      <c r="AQ17" s="38"/>
      <c r="AR17" s="38"/>
      <c r="AS17" s="38"/>
      <c r="AT17" s="38"/>
      <c r="AU17" s="38"/>
      <c r="AV17" s="38"/>
      <c r="AW17" s="38"/>
      <c r="AX17" s="38"/>
      <c r="AY17" s="38"/>
    </row>
    <row r="18" spans="1:51" s="39" customFormat="1" x14ac:dyDescent="0.4">
      <c r="A18" s="31"/>
      <c r="B18" s="985" t="str">
        <f t="shared" si="0"/>
        <v/>
      </c>
      <c r="C18" s="391"/>
      <c r="D18" s="392"/>
      <c r="E18" s="390"/>
      <c r="F18" s="701"/>
      <c r="G18" s="390"/>
      <c r="H18" s="390"/>
      <c r="I18" s="392"/>
      <c r="J18" s="390"/>
      <c r="K18" s="480"/>
      <c r="L18" s="393"/>
      <c r="M18" s="31"/>
      <c r="N18" s="31"/>
      <c r="O18" s="31"/>
      <c r="P18" s="31"/>
      <c r="Q18" s="31"/>
      <c r="R18" s="31"/>
      <c r="S18" s="31"/>
      <c r="T18" s="31"/>
      <c r="U18" s="31"/>
      <c r="V18" s="31"/>
      <c r="W18" s="31"/>
      <c r="X18" s="31"/>
      <c r="Y18" s="31"/>
      <c r="Z18" s="31"/>
      <c r="AA18" s="31"/>
      <c r="AB18" s="31"/>
      <c r="AC18" s="31"/>
      <c r="AD18" s="31"/>
      <c r="AE18" s="31"/>
      <c r="AF18" s="38"/>
      <c r="AG18" s="38"/>
      <c r="AH18" s="38"/>
      <c r="AI18" s="38"/>
      <c r="AJ18" s="38"/>
      <c r="AK18" s="38"/>
      <c r="AL18" s="38"/>
      <c r="AM18" s="38"/>
      <c r="AN18" s="38"/>
      <c r="AO18" s="38"/>
      <c r="AP18" s="38"/>
      <c r="AQ18" s="38"/>
      <c r="AR18" s="38"/>
      <c r="AS18" s="38"/>
      <c r="AT18" s="38"/>
      <c r="AU18" s="38"/>
      <c r="AV18" s="38"/>
      <c r="AW18" s="38"/>
      <c r="AX18" s="38"/>
      <c r="AY18" s="38"/>
    </row>
    <row r="19" spans="1:51" s="39" customFormat="1" x14ac:dyDescent="0.4">
      <c r="A19" s="31"/>
      <c r="B19" s="985" t="str">
        <f t="shared" si="0"/>
        <v/>
      </c>
      <c r="C19" s="391"/>
      <c r="D19" s="392"/>
      <c r="E19" s="390"/>
      <c r="F19" s="701"/>
      <c r="G19" s="390"/>
      <c r="H19" s="390"/>
      <c r="I19" s="392"/>
      <c r="J19" s="390"/>
      <c r="K19" s="480"/>
      <c r="L19" s="393"/>
      <c r="M19" s="31"/>
      <c r="N19" s="31"/>
      <c r="O19" s="31"/>
      <c r="P19" s="31"/>
      <c r="Q19" s="31"/>
      <c r="R19" s="31"/>
      <c r="S19" s="31"/>
      <c r="T19" s="31"/>
      <c r="U19" s="31"/>
      <c r="V19" s="31"/>
      <c r="W19" s="31"/>
      <c r="X19" s="31"/>
      <c r="Y19" s="31"/>
      <c r="Z19" s="31"/>
      <c r="AA19" s="31"/>
      <c r="AB19" s="31"/>
      <c r="AC19" s="31"/>
      <c r="AD19" s="31"/>
      <c r="AE19" s="31"/>
      <c r="AF19" s="38"/>
      <c r="AG19" s="38"/>
      <c r="AH19" s="38"/>
      <c r="AI19" s="38"/>
      <c r="AJ19" s="38"/>
      <c r="AK19" s="38"/>
      <c r="AL19" s="38"/>
      <c r="AM19" s="38"/>
      <c r="AN19" s="38"/>
      <c r="AO19" s="38"/>
      <c r="AP19" s="38"/>
      <c r="AQ19" s="38"/>
      <c r="AR19" s="38"/>
      <c r="AS19" s="38"/>
      <c r="AT19" s="38"/>
      <c r="AU19" s="38"/>
      <c r="AV19" s="38"/>
      <c r="AW19" s="38"/>
      <c r="AX19" s="38"/>
      <c r="AY19" s="38"/>
    </row>
    <row r="20" spans="1:51" s="39" customFormat="1" x14ac:dyDescent="0.4">
      <c r="A20" s="31"/>
      <c r="B20" s="985" t="str">
        <f t="shared" si="0"/>
        <v/>
      </c>
      <c r="C20" s="391"/>
      <c r="D20" s="392"/>
      <c r="E20" s="390"/>
      <c r="F20" s="701"/>
      <c r="G20" s="390"/>
      <c r="H20" s="390"/>
      <c r="I20" s="392"/>
      <c r="J20" s="390"/>
      <c r="K20" s="480"/>
      <c r="L20" s="393"/>
      <c r="M20" s="31"/>
      <c r="N20" s="31"/>
      <c r="O20" s="31"/>
      <c r="P20" s="31"/>
      <c r="Q20" s="31"/>
      <c r="R20" s="31"/>
      <c r="S20" s="31"/>
      <c r="T20" s="31"/>
      <c r="U20" s="31"/>
      <c r="V20" s="31"/>
      <c r="W20" s="31"/>
      <c r="X20" s="31"/>
      <c r="Y20" s="31"/>
      <c r="Z20" s="31"/>
      <c r="AA20" s="31"/>
      <c r="AB20" s="31"/>
      <c r="AC20" s="31"/>
      <c r="AD20" s="31"/>
      <c r="AE20" s="31"/>
      <c r="AF20" s="38"/>
      <c r="AG20" s="38"/>
      <c r="AH20" s="38"/>
      <c r="AI20" s="38"/>
      <c r="AJ20" s="38"/>
      <c r="AK20" s="38"/>
      <c r="AL20" s="38"/>
      <c r="AM20" s="38"/>
      <c r="AN20" s="38"/>
      <c r="AO20" s="38"/>
      <c r="AP20" s="38"/>
      <c r="AQ20" s="38"/>
      <c r="AR20" s="38"/>
      <c r="AS20" s="38"/>
      <c r="AT20" s="38"/>
      <c r="AU20" s="38"/>
      <c r="AV20" s="38"/>
      <c r="AW20" s="38"/>
      <c r="AX20" s="38"/>
      <c r="AY20" s="38"/>
    </row>
    <row r="21" spans="1:51" s="39" customFormat="1" x14ac:dyDescent="0.4">
      <c r="A21" s="31"/>
      <c r="B21" s="985" t="str">
        <f t="shared" si="0"/>
        <v/>
      </c>
      <c r="C21" s="391"/>
      <c r="D21" s="392"/>
      <c r="E21" s="390"/>
      <c r="F21" s="701"/>
      <c r="G21" s="390"/>
      <c r="H21" s="390"/>
      <c r="I21" s="392"/>
      <c r="J21" s="390"/>
      <c r="K21" s="480"/>
      <c r="L21" s="393"/>
      <c r="M21" s="31"/>
      <c r="N21" s="31"/>
      <c r="O21" s="31"/>
      <c r="P21" s="31"/>
      <c r="Q21" s="31"/>
      <c r="R21" s="31"/>
      <c r="S21" s="31"/>
      <c r="T21" s="31"/>
      <c r="U21" s="31"/>
      <c r="V21" s="31"/>
      <c r="W21" s="31"/>
      <c r="X21" s="31"/>
      <c r="Y21" s="31"/>
      <c r="Z21" s="31"/>
      <c r="AA21" s="31"/>
      <c r="AB21" s="31"/>
      <c r="AC21" s="31"/>
      <c r="AD21" s="31"/>
      <c r="AE21" s="31"/>
      <c r="AF21" s="38"/>
      <c r="AG21" s="38"/>
      <c r="AH21" s="38"/>
      <c r="AI21" s="38"/>
      <c r="AJ21" s="38"/>
      <c r="AK21" s="38"/>
      <c r="AL21" s="38"/>
      <c r="AM21" s="38"/>
      <c r="AN21" s="38"/>
      <c r="AO21" s="38"/>
      <c r="AP21" s="38"/>
      <c r="AQ21" s="38"/>
      <c r="AR21" s="38"/>
      <c r="AS21" s="38"/>
      <c r="AT21" s="38"/>
      <c r="AU21" s="38"/>
      <c r="AV21" s="38"/>
      <c r="AW21" s="38"/>
      <c r="AX21" s="38"/>
      <c r="AY21" s="38"/>
    </row>
    <row r="22" spans="1:51" s="39" customFormat="1" x14ac:dyDescent="0.4">
      <c r="A22" s="31"/>
      <c r="B22" s="985" t="str">
        <f t="shared" si="0"/>
        <v/>
      </c>
      <c r="C22" s="391"/>
      <c r="D22" s="392"/>
      <c r="E22" s="390"/>
      <c r="F22" s="701"/>
      <c r="G22" s="390"/>
      <c r="H22" s="390"/>
      <c r="I22" s="392"/>
      <c r="J22" s="390"/>
      <c r="K22" s="480"/>
      <c r="L22" s="393"/>
      <c r="M22" s="31"/>
      <c r="N22" s="31"/>
      <c r="O22" s="31"/>
      <c r="P22" s="31"/>
      <c r="Q22" s="31"/>
      <c r="R22" s="31"/>
      <c r="S22" s="31"/>
      <c r="T22" s="31"/>
      <c r="U22" s="31"/>
      <c r="V22" s="31"/>
      <c r="W22" s="31"/>
      <c r="X22" s="31"/>
      <c r="Y22" s="31"/>
      <c r="Z22" s="31"/>
      <c r="AA22" s="31"/>
      <c r="AB22" s="31"/>
      <c r="AC22" s="31"/>
      <c r="AD22" s="31"/>
      <c r="AE22" s="31"/>
      <c r="AF22" s="38"/>
      <c r="AG22" s="38"/>
      <c r="AH22" s="38"/>
      <c r="AI22" s="38"/>
      <c r="AJ22" s="38"/>
      <c r="AK22" s="38"/>
      <c r="AL22" s="38"/>
      <c r="AM22" s="38"/>
      <c r="AN22" s="38"/>
      <c r="AO22" s="38"/>
      <c r="AP22" s="38"/>
      <c r="AQ22" s="38"/>
      <c r="AR22" s="38"/>
      <c r="AS22" s="38"/>
      <c r="AT22" s="38"/>
      <c r="AU22" s="38"/>
      <c r="AV22" s="38"/>
      <c r="AW22" s="38"/>
      <c r="AX22" s="38"/>
      <c r="AY22" s="38"/>
    </row>
    <row r="23" spans="1:51" s="39" customFormat="1" x14ac:dyDescent="0.4">
      <c r="A23" s="31"/>
      <c r="B23" s="985" t="str">
        <f t="shared" si="0"/>
        <v/>
      </c>
      <c r="C23" s="391"/>
      <c r="D23" s="392"/>
      <c r="E23" s="390"/>
      <c r="F23" s="701"/>
      <c r="G23" s="390"/>
      <c r="H23" s="390"/>
      <c r="I23" s="392"/>
      <c r="J23" s="390"/>
      <c r="K23" s="480"/>
      <c r="L23" s="393"/>
      <c r="M23" s="31"/>
      <c r="N23" s="31"/>
      <c r="O23" s="31"/>
      <c r="P23" s="31"/>
      <c r="Q23" s="31"/>
      <c r="R23" s="31"/>
      <c r="S23" s="31"/>
      <c r="T23" s="31"/>
      <c r="U23" s="31"/>
      <c r="V23" s="31"/>
      <c r="W23" s="31"/>
      <c r="X23" s="31"/>
      <c r="Y23" s="31"/>
      <c r="Z23" s="31"/>
      <c r="AA23" s="31"/>
      <c r="AB23" s="31"/>
      <c r="AC23" s="31"/>
      <c r="AD23" s="31"/>
      <c r="AE23" s="31"/>
      <c r="AF23" s="38"/>
      <c r="AG23" s="38"/>
      <c r="AH23" s="38"/>
      <c r="AI23" s="38"/>
      <c r="AJ23" s="38"/>
      <c r="AK23" s="38"/>
      <c r="AL23" s="38"/>
      <c r="AM23" s="38"/>
      <c r="AN23" s="38"/>
      <c r="AO23" s="38"/>
      <c r="AP23" s="38"/>
      <c r="AQ23" s="38"/>
      <c r="AR23" s="38"/>
      <c r="AS23" s="38"/>
      <c r="AT23" s="38"/>
      <c r="AU23" s="38"/>
      <c r="AV23" s="38"/>
      <c r="AW23" s="38"/>
      <c r="AX23" s="38"/>
      <c r="AY23" s="38"/>
    </row>
    <row r="24" spans="1:51" s="39" customFormat="1" x14ac:dyDescent="0.4">
      <c r="A24" s="31"/>
      <c r="B24" s="985" t="str">
        <f t="shared" si="0"/>
        <v/>
      </c>
      <c r="C24" s="391"/>
      <c r="D24" s="392"/>
      <c r="E24" s="390"/>
      <c r="F24" s="701"/>
      <c r="G24" s="390"/>
      <c r="H24" s="390"/>
      <c r="I24" s="392"/>
      <c r="J24" s="390"/>
      <c r="K24" s="480"/>
      <c r="L24" s="393"/>
      <c r="M24" s="31"/>
      <c r="N24" s="31"/>
      <c r="O24" s="31"/>
      <c r="P24" s="31"/>
      <c r="Q24" s="31"/>
      <c r="R24" s="31"/>
      <c r="S24" s="31"/>
      <c r="T24" s="31"/>
      <c r="U24" s="31"/>
      <c r="V24" s="31"/>
      <c r="W24" s="31"/>
      <c r="X24" s="31"/>
      <c r="Y24" s="31"/>
      <c r="Z24" s="31"/>
      <c r="AA24" s="31"/>
      <c r="AB24" s="31"/>
      <c r="AC24" s="31"/>
      <c r="AD24" s="31"/>
      <c r="AE24" s="31"/>
      <c r="AF24" s="38"/>
      <c r="AG24" s="38"/>
      <c r="AH24" s="38"/>
      <c r="AI24" s="38"/>
      <c r="AJ24" s="38"/>
      <c r="AK24" s="38"/>
      <c r="AL24" s="38"/>
      <c r="AM24" s="38"/>
      <c r="AN24" s="38"/>
      <c r="AO24" s="38"/>
      <c r="AP24" s="38"/>
      <c r="AQ24" s="38"/>
      <c r="AR24" s="38"/>
      <c r="AS24" s="38"/>
      <c r="AT24" s="38"/>
      <c r="AU24" s="38"/>
      <c r="AV24" s="38"/>
      <c r="AW24" s="38"/>
      <c r="AX24" s="38"/>
      <c r="AY24" s="38"/>
    </row>
    <row r="25" spans="1:51" s="39" customFormat="1" x14ac:dyDescent="0.4">
      <c r="A25" s="31"/>
      <c r="B25" s="985" t="str">
        <f t="shared" si="0"/>
        <v/>
      </c>
      <c r="C25" s="391"/>
      <c r="D25" s="392"/>
      <c r="E25" s="390"/>
      <c r="F25" s="701"/>
      <c r="G25" s="390"/>
      <c r="H25" s="390"/>
      <c r="I25" s="392"/>
      <c r="J25" s="390"/>
      <c r="K25" s="480"/>
      <c r="L25" s="393"/>
      <c r="M25" s="31"/>
      <c r="N25" s="31"/>
      <c r="O25" s="31"/>
      <c r="P25" s="31"/>
      <c r="Q25" s="31"/>
      <c r="R25" s="31"/>
      <c r="S25" s="31"/>
      <c r="T25" s="31"/>
      <c r="U25" s="31"/>
      <c r="V25" s="31"/>
      <c r="W25" s="31"/>
      <c r="X25" s="31"/>
      <c r="Y25" s="31"/>
      <c r="Z25" s="31"/>
      <c r="AA25" s="31"/>
      <c r="AB25" s="31"/>
      <c r="AC25" s="31"/>
      <c r="AD25" s="31"/>
      <c r="AE25" s="31"/>
      <c r="AF25" s="38"/>
      <c r="AG25" s="38"/>
      <c r="AH25" s="38"/>
      <c r="AI25" s="38"/>
      <c r="AJ25" s="38"/>
      <c r="AK25" s="38"/>
      <c r="AL25" s="38"/>
      <c r="AM25" s="38"/>
      <c r="AN25" s="38"/>
      <c r="AO25" s="38"/>
      <c r="AP25" s="38"/>
      <c r="AQ25" s="38"/>
      <c r="AR25" s="38"/>
      <c r="AS25" s="38"/>
      <c r="AT25" s="38"/>
      <c r="AU25" s="38"/>
      <c r="AV25" s="38"/>
      <c r="AW25" s="38"/>
      <c r="AX25" s="38"/>
      <c r="AY25" s="38"/>
    </row>
    <row r="26" spans="1:51" s="39" customFormat="1" x14ac:dyDescent="0.4">
      <c r="A26" s="31"/>
      <c r="B26" s="985" t="str">
        <f t="shared" si="0"/>
        <v/>
      </c>
      <c r="C26" s="391"/>
      <c r="D26" s="392"/>
      <c r="E26" s="390"/>
      <c r="F26" s="701"/>
      <c r="G26" s="390"/>
      <c r="H26" s="390"/>
      <c r="I26" s="392"/>
      <c r="J26" s="390"/>
      <c r="K26" s="480"/>
      <c r="L26" s="393"/>
      <c r="M26" s="31"/>
      <c r="N26" s="31"/>
      <c r="O26" s="31"/>
      <c r="P26" s="31"/>
      <c r="Q26" s="31"/>
      <c r="R26" s="31"/>
      <c r="S26" s="31"/>
      <c r="T26" s="31"/>
      <c r="U26" s="31"/>
      <c r="V26" s="31"/>
      <c r="W26" s="31"/>
      <c r="X26" s="31"/>
      <c r="Y26" s="31"/>
      <c r="Z26" s="31"/>
      <c r="AA26" s="31"/>
      <c r="AB26" s="31"/>
      <c r="AC26" s="31"/>
      <c r="AD26" s="31"/>
      <c r="AE26" s="31"/>
      <c r="AF26" s="38"/>
      <c r="AG26" s="38"/>
      <c r="AH26" s="38"/>
      <c r="AI26" s="38"/>
      <c r="AJ26" s="38"/>
      <c r="AK26" s="38"/>
      <c r="AL26" s="38"/>
      <c r="AM26" s="38"/>
      <c r="AN26" s="38"/>
      <c r="AO26" s="38"/>
      <c r="AP26" s="38"/>
      <c r="AQ26" s="38"/>
      <c r="AR26" s="38"/>
      <c r="AS26" s="38"/>
      <c r="AT26" s="38"/>
      <c r="AU26" s="38"/>
      <c r="AV26" s="38"/>
      <c r="AW26" s="38"/>
      <c r="AX26" s="38"/>
      <c r="AY26" s="38"/>
    </row>
    <row r="27" spans="1:51" s="39" customFormat="1" x14ac:dyDescent="0.4">
      <c r="A27" s="31"/>
      <c r="B27" s="985" t="str">
        <f t="shared" si="0"/>
        <v/>
      </c>
      <c r="C27" s="391"/>
      <c r="D27" s="392"/>
      <c r="E27" s="390"/>
      <c r="F27" s="701"/>
      <c r="G27" s="390"/>
      <c r="H27" s="390"/>
      <c r="I27" s="392"/>
      <c r="J27" s="390"/>
      <c r="K27" s="480"/>
      <c r="L27" s="393"/>
      <c r="M27" s="31"/>
      <c r="N27" s="31"/>
      <c r="O27" s="31"/>
      <c r="P27" s="31"/>
      <c r="Q27" s="31"/>
      <c r="R27" s="31"/>
      <c r="S27" s="31"/>
      <c r="T27" s="31"/>
      <c r="U27" s="31"/>
      <c r="V27" s="31"/>
      <c r="W27" s="31"/>
      <c r="X27" s="31"/>
      <c r="Y27" s="31"/>
      <c r="Z27" s="31"/>
      <c r="AA27" s="31"/>
      <c r="AB27" s="31"/>
      <c r="AC27" s="31"/>
      <c r="AD27" s="31"/>
      <c r="AE27" s="31"/>
      <c r="AF27" s="38"/>
      <c r="AG27" s="38"/>
      <c r="AH27" s="38"/>
      <c r="AI27" s="38"/>
      <c r="AJ27" s="38"/>
      <c r="AK27" s="38"/>
      <c r="AL27" s="38"/>
      <c r="AM27" s="38"/>
      <c r="AN27" s="38"/>
      <c r="AO27" s="38"/>
      <c r="AP27" s="38"/>
      <c r="AQ27" s="38"/>
      <c r="AR27" s="38"/>
      <c r="AS27" s="38"/>
      <c r="AT27" s="38"/>
      <c r="AU27" s="38"/>
      <c r="AV27" s="38"/>
      <c r="AW27" s="38"/>
      <c r="AX27" s="38"/>
      <c r="AY27" s="38"/>
    </row>
    <row r="28" spans="1:51" s="39" customFormat="1" x14ac:dyDescent="0.4">
      <c r="A28" s="31"/>
      <c r="B28" s="985" t="str">
        <f t="shared" si="0"/>
        <v/>
      </c>
      <c r="C28" s="391"/>
      <c r="D28" s="392"/>
      <c r="E28" s="390"/>
      <c r="F28" s="701"/>
      <c r="G28" s="390"/>
      <c r="H28" s="390"/>
      <c r="I28" s="392"/>
      <c r="J28" s="390"/>
      <c r="K28" s="480"/>
      <c r="L28" s="393"/>
      <c r="M28" s="31"/>
      <c r="N28" s="31"/>
      <c r="O28" s="31"/>
      <c r="P28" s="31"/>
      <c r="Q28" s="31"/>
      <c r="R28" s="31"/>
      <c r="S28" s="31"/>
      <c r="T28" s="31"/>
      <c r="U28" s="31"/>
      <c r="V28" s="31"/>
      <c r="W28" s="31"/>
      <c r="X28" s="31"/>
      <c r="Y28" s="31"/>
      <c r="Z28" s="31"/>
      <c r="AA28" s="31"/>
      <c r="AB28" s="31"/>
      <c r="AC28" s="31"/>
      <c r="AD28" s="31"/>
      <c r="AE28" s="31"/>
      <c r="AF28" s="38"/>
      <c r="AG28" s="38"/>
      <c r="AH28" s="38"/>
      <c r="AI28" s="38"/>
      <c r="AJ28" s="38"/>
      <c r="AK28" s="38"/>
      <c r="AL28" s="38"/>
      <c r="AM28" s="38"/>
      <c r="AN28" s="38"/>
      <c r="AO28" s="38"/>
      <c r="AP28" s="38"/>
      <c r="AQ28" s="38"/>
      <c r="AR28" s="38"/>
      <c r="AS28" s="38"/>
      <c r="AT28" s="38"/>
      <c r="AU28" s="38"/>
      <c r="AV28" s="38"/>
      <c r="AW28" s="38"/>
      <c r="AX28" s="38"/>
      <c r="AY28" s="38"/>
    </row>
    <row r="29" spans="1:51" s="39" customFormat="1" x14ac:dyDescent="0.4">
      <c r="A29" s="31"/>
      <c r="B29" s="985" t="str">
        <f t="shared" si="0"/>
        <v/>
      </c>
      <c r="C29" s="391"/>
      <c r="D29" s="392"/>
      <c r="E29" s="390"/>
      <c r="F29" s="701"/>
      <c r="G29" s="390"/>
      <c r="H29" s="390"/>
      <c r="I29" s="392"/>
      <c r="J29" s="390"/>
      <c r="K29" s="480"/>
      <c r="L29" s="393"/>
      <c r="M29" s="31"/>
      <c r="N29" s="31"/>
      <c r="O29" s="31"/>
      <c r="P29" s="31"/>
      <c r="Q29" s="31"/>
      <c r="R29" s="31"/>
      <c r="S29" s="31"/>
      <c r="T29" s="31"/>
      <c r="U29" s="31"/>
      <c r="V29" s="31"/>
      <c r="W29" s="31"/>
      <c r="X29" s="31"/>
      <c r="Y29" s="31"/>
      <c r="Z29" s="31"/>
      <c r="AA29" s="31"/>
      <c r="AB29" s="31"/>
      <c r="AC29" s="31"/>
      <c r="AD29" s="31"/>
      <c r="AE29" s="31"/>
      <c r="AF29" s="38"/>
      <c r="AG29" s="38"/>
      <c r="AH29" s="38"/>
      <c r="AI29" s="38"/>
      <c r="AJ29" s="38"/>
      <c r="AK29" s="38"/>
      <c r="AL29" s="38"/>
      <c r="AM29" s="38"/>
      <c r="AN29" s="38"/>
      <c r="AO29" s="38"/>
      <c r="AP29" s="38"/>
      <c r="AQ29" s="38"/>
      <c r="AR29" s="38"/>
      <c r="AS29" s="38"/>
      <c r="AT29" s="38"/>
      <c r="AU29" s="38"/>
      <c r="AV29" s="38"/>
      <c r="AW29" s="38"/>
      <c r="AX29" s="38"/>
      <c r="AY29" s="38"/>
    </row>
    <row r="30" spans="1:51" s="39" customFormat="1" x14ac:dyDescent="0.4">
      <c r="A30" s="31"/>
      <c r="B30" s="985" t="str">
        <f t="shared" si="0"/>
        <v/>
      </c>
      <c r="C30" s="391"/>
      <c r="D30" s="392"/>
      <c r="E30" s="390"/>
      <c r="F30" s="701"/>
      <c r="G30" s="390"/>
      <c r="H30" s="390"/>
      <c r="I30" s="392"/>
      <c r="J30" s="390"/>
      <c r="K30" s="480"/>
      <c r="L30" s="393"/>
      <c r="M30" s="31"/>
      <c r="N30" s="31"/>
      <c r="O30" s="31"/>
      <c r="P30" s="31"/>
      <c r="Q30" s="31"/>
      <c r="R30" s="31"/>
      <c r="S30" s="31"/>
      <c r="T30" s="31"/>
      <c r="U30" s="31"/>
      <c r="V30" s="31"/>
      <c r="W30" s="31"/>
      <c r="X30" s="31"/>
      <c r="Y30" s="31"/>
      <c r="Z30" s="31"/>
      <c r="AA30" s="31"/>
      <c r="AB30" s="31"/>
      <c r="AC30" s="31"/>
      <c r="AD30" s="31"/>
      <c r="AE30" s="31"/>
      <c r="AF30" s="38"/>
      <c r="AG30" s="38"/>
      <c r="AH30" s="38"/>
      <c r="AI30" s="38"/>
      <c r="AJ30" s="38"/>
      <c r="AK30" s="38"/>
      <c r="AL30" s="38"/>
      <c r="AM30" s="38"/>
      <c r="AN30" s="38"/>
      <c r="AO30" s="38"/>
      <c r="AP30" s="38"/>
      <c r="AQ30" s="38"/>
      <c r="AR30" s="38"/>
      <c r="AS30" s="38"/>
      <c r="AT30" s="38"/>
      <c r="AU30" s="38"/>
      <c r="AV30" s="38"/>
      <c r="AW30" s="38"/>
      <c r="AX30" s="38"/>
      <c r="AY30" s="38"/>
    </row>
    <row r="31" spans="1:51" s="39" customFormat="1" x14ac:dyDescent="0.4">
      <c r="A31" s="31"/>
      <c r="B31" s="985" t="str">
        <f t="shared" si="0"/>
        <v/>
      </c>
      <c r="C31" s="391"/>
      <c r="D31" s="392"/>
      <c r="E31" s="390"/>
      <c r="F31" s="701"/>
      <c r="G31" s="390"/>
      <c r="H31" s="390"/>
      <c r="I31" s="392"/>
      <c r="J31" s="390"/>
      <c r="K31" s="480"/>
      <c r="L31" s="393"/>
      <c r="M31" s="31"/>
      <c r="N31" s="31"/>
      <c r="O31" s="31"/>
      <c r="P31" s="31"/>
      <c r="Q31" s="31"/>
      <c r="R31" s="31"/>
      <c r="S31" s="31"/>
      <c r="T31" s="31"/>
      <c r="U31" s="31"/>
      <c r="V31" s="31"/>
      <c r="W31" s="31"/>
      <c r="X31" s="31"/>
      <c r="Y31" s="31"/>
      <c r="Z31" s="31"/>
      <c r="AA31" s="31"/>
      <c r="AB31" s="31"/>
      <c r="AC31" s="31"/>
      <c r="AD31" s="31"/>
      <c r="AE31" s="31"/>
      <c r="AF31" s="38"/>
      <c r="AG31" s="38"/>
      <c r="AH31" s="38"/>
      <c r="AI31" s="38"/>
      <c r="AJ31" s="38"/>
      <c r="AK31" s="38"/>
      <c r="AL31" s="38"/>
      <c r="AM31" s="38"/>
      <c r="AN31" s="38"/>
      <c r="AO31" s="38"/>
      <c r="AP31" s="38"/>
      <c r="AQ31" s="38"/>
      <c r="AR31" s="38"/>
      <c r="AS31" s="38"/>
      <c r="AT31" s="38"/>
      <c r="AU31" s="38"/>
      <c r="AV31" s="38"/>
      <c r="AW31" s="38"/>
      <c r="AX31" s="38"/>
      <c r="AY31" s="38"/>
    </row>
    <row r="32" spans="1:51" s="39" customFormat="1" x14ac:dyDescent="0.4">
      <c r="A32" s="31"/>
      <c r="B32" s="985" t="str">
        <f t="shared" si="0"/>
        <v/>
      </c>
      <c r="C32" s="391"/>
      <c r="D32" s="392"/>
      <c r="E32" s="390"/>
      <c r="F32" s="701"/>
      <c r="G32" s="390"/>
      <c r="H32" s="390"/>
      <c r="I32" s="392"/>
      <c r="J32" s="390"/>
      <c r="K32" s="480"/>
      <c r="L32" s="393"/>
      <c r="M32" s="31"/>
      <c r="N32" s="31"/>
      <c r="O32" s="31"/>
      <c r="P32" s="31"/>
      <c r="Q32" s="31"/>
      <c r="R32" s="31"/>
      <c r="S32" s="31"/>
      <c r="T32" s="31"/>
      <c r="U32" s="31"/>
      <c r="V32" s="31"/>
      <c r="W32" s="31"/>
      <c r="X32" s="31"/>
      <c r="Y32" s="31"/>
      <c r="Z32" s="31"/>
      <c r="AA32" s="31"/>
      <c r="AB32" s="31"/>
      <c r="AC32" s="31"/>
      <c r="AD32" s="31"/>
      <c r="AE32" s="31"/>
      <c r="AF32" s="38"/>
      <c r="AG32" s="38"/>
      <c r="AH32" s="38"/>
      <c r="AI32" s="38"/>
      <c r="AJ32" s="38"/>
      <c r="AK32" s="38"/>
      <c r="AL32" s="38"/>
      <c r="AM32" s="38"/>
      <c r="AN32" s="38"/>
      <c r="AO32" s="38"/>
      <c r="AP32" s="38"/>
      <c r="AQ32" s="38"/>
      <c r="AR32" s="38"/>
      <c r="AS32" s="38"/>
      <c r="AT32" s="38"/>
      <c r="AU32" s="38"/>
      <c r="AV32" s="38"/>
      <c r="AW32" s="38"/>
      <c r="AX32" s="38"/>
      <c r="AY32" s="38"/>
    </row>
    <row r="33" spans="1:51" s="39" customFormat="1" x14ac:dyDescent="0.4">
      <c r="A33" s="31"/>
      <c r="B33" s="985" t="str">
        <f t="shared" si="0"/>
        <v/>
      </c>
      <c r="C33" s="391"/>
      <c r="D33" s="392"/>
      <c r="E33" s="390"/>
      <c r="F33" s="701"/>
      <c r="G33" s="390"/>
      <c r="H33" s="390"/>
      <c r="I33" s="392"/>
      <c r="J33" s="390"/>
      <c r="K33" s="480"/>
      <c r="L33" s="393"/>
      <c r="M33" s="31"/>
      <c r="N33" s="31"/>
      <c r="O33" s="31"/>
      <c r="P33" s="31"/>
      <c r="Q33" s="31"/>
      <c r="R33" s="31"/>
      <c r="S33" s="31"/>
      <c r="T33" s="31"/>
      <c r="U33" s="31"/>
      <c r="V33" s="31"/>
      <c r="W33" s="31"/>
      <c r="X33" s="31"/>
      <c r="Y33" s="31"/>
      <c r="Z33" s="31"/>
      <c r="AA33" s="31"/>
      <c r="AB33" s="31"/>
      <c r="AC33" s="31"/>
      <c r="AD33" s="31"/>
      <c r="AE33" s="31"/>
      <c r="AF33" s="38"/>
      <c r="AG33" s="38"/>
      <c r="AH33" s="38"/>
      <c r="AI33" s="38"/>
      <c r="AJ33" s="38"/>
      <c r="AK33" s="38"/>
      <c r="AL33" s="38"/>
      <c r="AM33" s="38"/>
      <c r="AN33" s="38"/>
      <c r="AO33" s="38"/>
      <c r="AP33" s="38"/>
      <c r="AQ33" s="38"/>
      <c r="AR33" s="38"/>
      <c r="AS33" s="38"/>
      <c r="AT33" s="38"/>
      <c r="AU33" s="38"/>
      <c r="AV33" s="38"/>
      <c r="AW33" s="38"/>
      <c r="AX33" s="38"/>
      <c r="AY33" s="38"/>
    </row>
    <row r="34" spans="1:51" s="39" customFormat="1" x14ac:dyDescent="0.4">
      <c r="A34" s="31"/>
      <c r="B34" s="985" t="str">
        <f t="shared" si="0"/>
        <v/>
      </c>
      <c r="C34" s="391"/>
      <c r="D34" s="392"/>
      <c r="E34" s="390"/>
      <c r="F34" s="701"/>
      <c r="G34" s="390"/>
      <c r="H34" s="390"/>
      <c r="I34" s="392"/>
      <c r="J34" s="390"/>
      <c r="K34" s="480"/>
      <c r="L34" s="393"/>
      <c r="M34" s="31"/>
      <c r="N34" s="31"/>
      <c r="O34" s="31"/>
      <c r="P34" s="31"/>
      <c r="Q34" s="31"/>
      <c r="R34" s="31"/>
      <c r="S34" s="31"/>
      <c r="T34" s="31"/>
      <c r="U34" s="31"/>
      <c r="V34" s="31"/>
      <c r="W34" s="31"/>
      <c r="X34" s="31"/>
      <c r="Y34" s="31"/>
      <c r="Z34" s="31"/>
      <c r="AA34" s="31"/>
      <c r="AB34" s="31"/>
      <c r="AC34" s="31"/>
      <c r="AD34" s="31"/>
      <c r="AE34" s="31"/>
      <c r="AF34" s="38"/>
      <c r="AG34" s="38"/>
      <c r="AH34" s="38"/>
      <c r="AI34" s="38"/>
      <c r="AJ34" s="38"/>
      <c r="AK34" s="38"/>
      <c r="AL34" s="38"/>
      <c r="AM34" s="38"/>
      <c r="AN34" s="38"/>
      <c r="AO34" s="38"/>
      <c r="AP34" s="38"/>
      <c r="AQ34" s="38"/>
      <c r="AR34" s="38"/>
      <c r="AS34" s="38"/>
      <c r="AT34" s="38"/>
      <c r="AU34" s="38"/>
      <c r="AV34" s="38"/>
      <c r="AW34" s="38"/>
      <c r="AX34" s="38"/>
      <c r="AY34" s="38"/>
    </row>
    <row r="35" spans="1:51" s="39" customFormat="1" x14ac:dyDescent="0.4">
      <c r="A35" s="31"/>
      <c r="B35" s="985" t="str">
        <f t="shared" si="0"/>
        <v/>
      </c>
      <c r="C35" s="391"/>
      <c r="D35" s="392"/>
      <c r="E35" s="390"/>
      <c r="F35" s="701"/>
      <c r="G35" s="390"/>
      <c r="H35" s="390"/>
      <c r="I35" s="392"/>
      <c r="J35" s="390"/>
      <c r="K35" s="480"/>
      <c r="L35" s="393"/>
      <c r="M35" s="31"/>
      <c r="N35" s="31"/>
      <c r="O35" s="31"/>
      <c r="P35" s="31"/>
      <c r="Q35" s="31"/>
      <c r="R35" s="31"/>
      <c r="S35" s="31"/>
      <c r="T35" s="31"/>
      <c r="U35" s="31"/>
      <c r="V35" s="31"/>
      <c r="W35" s="31"/>
      <c r="X35" s="31"/>
      <c r="Y35" s="31"/>
      <c r="Z35" s="31"/>
      <c r="AA35" s="31"/>
      <c r="AB35" s="31"/>
      <c r="AC35" s="31"/>
      <c r="AD35" s="31"/>
      <c r="AE35" s="31"/>
      <c r="AF35" s="38"/>
      <c r="AG35" s="38"/>
      <c r="AH35" s="38"/>
      <c r="AI35" s="38"/>
      <c r="AJ35" s="38"/>
      <c r="AK35" s="38"/>
      <c r="AL35" s="38"/>
      <c r="AM35" s="38"/>
      <c r="AN35" s="38"/>
      <c r="AO35" s="38"/>
      <c r="AP35" s="38"/>
      <c r="AQ35" s="38"/>
      <c r="AR35" s="38"/>
      <c r="AS35" s="38"/>
      <c r="AT35" s="38"/>
      <c r="AU35" s="38"/>
      <c r="AV35" s="38"/>
      <c r="AW35" s="38"/>
      <c r="AX35" s="38"/>
      <c r="AY35" s="38"/>
    </row>
    <row r="36" spans="1:51" s="39" customFormat="1" x14ac:dyDescent="0.4">
      <c r="A36" s="31"/>
      <c r="B36" s="985" t="str">
        <f t="shared" si="0"/>
        <v/>
      </c>
      <c r="C36" s="391"/>
      <c r="D36" s="392"/>
      <c r="E36" s="390"/>
      <c r="F36" s="701"/>
      <c r="G36" s="390"/>
      <c r="H36" s="390"/>
      <c r="I36" s="392"/>
      <c r="J36" s="390"/>
      <c r="K36" s="480"/>
      <c r="L36" s="393"/>
      <c r="M36" s="31"/>
      <c r="N36" s="31"/>
      <c r="O36" s="31"/>
      <c r="P36" s="31"/>
      <c r="Q36" s="31"/>
      <c r="R36" s="31"/>
      <c r="S36" s="31"/>
      <c r="T36" s="31"/>
      <c r="U36" s="31"/>
      <c r="V36" s="31"/>
      <c r="W36" s="31"/>
      <c r="X36" s="31"/>
      <c r="Y36" s="31"/>
      <c r="Z36" s="31"/>
      <c r="AA36" s="31"/>
      <c r="AB36" s="31"/>
      <c r="AC36" s="31"/>
      <c r="AD36" s="31"/>
      <c r="AE36" s="31"/>
      <c r="AF36" s="38"/>
      <c r="AG36" s="38"/>
      <c r="AH36" s="38"/>
      <c r="AI36" s="38"/>
      <c r="AJ36" s="38"/>
      <c r="AK36" s="38"/>
      <c r="AL36" s="38"/>
      <c r="AM36" s="38"/>
      <c r="AN36" s="38"/>
      <c r="AO36" s="38"/>
      <c r="AP36" s="38"/>
      <c r="AQ36" s="38"/>
      <c r="AR36" s="38"/>
      <c r="AS36" s="38"/>
      <c r="AT36" s="38"/>
      <c r="AU36" s="38"/>
      <c r="AV36" s="38"/>
      <c r="AW36" s="38"/>
      <c r="AX36" s="38"/>
      <c r="AY36" s="38"/>
    </row>
    <row r="37" spans="1:51" s="39" customFormat="1" x14ac:dyDescent="0.4">
      <c r="A37" s="31"/>
      <c r="B37" s="985" t="str">
        <f t="shared" si="0"/>
        <v/>
      </c>
      <c r="C37" s="391"/>
      <c r="D37" s="392"/>
      <c r="E37" s="390"/>
      <c r="F37" s="701"/>
      <c r="G37" s="390"/>
      <c r="H37" s="390"/>
      <c r="I37" s="392"/>
      <c r="J37" s="390"/>
      <c r="K37" s="480"/>
      <c r="L37" s="393"/>
      <c r="M37" s="31"/>
      <c r="N37" s="31"/>
      <c r="O37" s="31"/>
      <c r="P37" s="31"/>
      <c r="Q37" s="31"/>
      <c r="R37" s="31"/>
      <c r="S37" s="31"/>
      <c r="T37" s="31"/>
      <c r="U37" s="31"/>
      <c r="V37" s="31"/>
      <c r="W37" s="31"/>
      <c r="X37" s="31"/>
      <c r="Y37" s="31"/>
      <c r="Z37" s="31"/>
      <c r="AA37" s="31"/>
      <c r="AB37" s="31"/>
      <c r="AC37" s="31"/>
      <c r="AD37" s="31"/>
      <c r="AE37" s="31"/>
      <c r="AF37" s="38"/>
      <c r="AG37" s="38"/>
      <c r="AH37" s="38"/>
      <c r="AI37" s="38"/>
      <c r="AJ37" s="38"/>
      <c r="AK37" s="38"/>
      <c r="AL37" s="38"/>
      <c r="AM37" s="38"/>
      <c r="AN37" s="38"/>
      <c r="AO37" s="38"/>
      <c r="AP37" s="38"/>
      <c r="AQ37" s="38"/>
      <c r="AR37" s="38"/>
      <c r="AS37" s="38"/>
      <c r="AT37" s="38"/>
      <c r="AU37" s="38"/>
      <c r="AV37" s="38"/>
      <c r="AW37" s="38"/>
      <c r="AX37" s="38"/>
      <c r="AY37" s="38"/>
    </row>
    <row r="38" spans="1:51" s="39" customFormat="1" x14ac:dyDescent="0.4">
      <c r="A38" s="31"/>
      <c r="B38" s="985" t="str">
        <f t="shared" si="0"/>
        <v/>
      </c>
      <c r="C38" s="391"/>
      <c r="D38" s="392"/>
      <c r="E38" s="390"/>
      <c r="F38" s="701"/>
      <c r="G38" s="390"/>
      <c r="H38" s="390"/>
      <c r="I38" s="392"/>
      <c r="J38" s="390"/>
      <c r="K38" s="480"/>
      <c r="L38" s="393"/>
      <c r="M38" s="31"/>
      <c r="N38" s="31"/>
      <c r="O38" s="31"/>
      <c r="P38" s="31"/>
      <c r="Q38" s="31"/>
      <c r="R38" s="31"/>
      <c r="S38" s="31"/>
      <c r="T38" s="31"/>
      <c r="U38" s="31"/>
      <c r="V38" s="31"/>
      <c r="W38" s="31"/>
      <c r="X38" s="31"/>
      <c r="Y38" s="31"/>
      <c r="Z38" s="31"/>
      <c r="AA38" s="31"/>
      <c r="AB38" s="31"/>
      <c r="AC38" s="31"/>
      <c r="AD38" s="31"/>
      <c r="AE38" s="31"/>
      <c r="AF38" s="38"/>
      <c r="AG38" s="38"/>
      <c r="AH38" s="38"/>
      <c r="AI38" s="38"/>
      <c r="AJ38" s="38"/>
      <c r="AK38" s="38"/>
      <c r="AL38" s="38"/>
      <c r="AM38" s="38"/>
      <c r="AN38" s="38"/>
      <c r="AO38" s="38"/>
      <c r="AP38" s="38"/>
      <c r="AQ38" s="38"/>
      <c r="AR38" s="38"/>
      <c r="AS38" s="38"/>
      <c r="AT38" s="38"/>
      <c r="AU38" s="38"/>
      <c r="AV38" s="38"/>
      <c r="AW38" s="38"/>
      <c r="AX38" s="38"/>
      <c r="AY38" s="38"/>
    </row>
    <row r="39" spans="1:51" s="39" customFormat="1" x14ac:dyDescent="0.4">
      <c r="A39" s="31"/>
      <c r="B39" s="985" t="str">
        <f t="shared" si="0"/>
        <v/>
      </c>
      <c r="C39" s="391"/>
      <c r="D39" s="392"/>
      <c r="E39" s="390"/>
      <c r="F39" s="701"/>
      <c r="G39" s="390"/>
      <c r="H39" s="390"/>
      <c r="I39" s="392"/>
      <c r="J39" s="390"/>
      <c r="K39" s="480"/>
      <c r="L39" s="393"/>
      <c r="M39" s="31"/>
      <c r="N39" s="31"/>
      <c r="O39" s="31"/>
      <c r="P39" s="31"/>
      <c r="Q39" s="31"/>
      <c r="R39" s="31"/>
      <c r="S39" s="31"/>
      <c r="T39" s="31"/>
      <c r="U39" s="31"/>
      <c r="V39" s="31"/>
      <c r="W39" s="31"/>
      <c r="X39" s="31"/>
      <c r="Y39" s="31"/>
      <c r="Z39" s="31"/>
      <c r="AA39" s="31"/>
      <c r="AB39" s="31"/>
      <c r="AC39" s="31"/>
      <c r="AD39" s="31"/>
      <c r="AE39" s="31"/>
      <c r="AF39" s="38"/>
      <c r="AG39" s="38"/>
      <c r="AH39" s="38"/>
      <c r="AI39" s="38"/>
      <c r="AJ39" s="38"/>
      <c r="AK39" s="38"/>
      <c r="AL39" s="38"/>
      <c r="AM39" s="38"/>
      <c r="AN39" s="38"/>
      <c r="AO39" s="38"/>
      <c r="AP39" s="38"/>
      <c r="AQ39" s="38"/>
      <c r="AR39" s="38"/>
      <c r="AS39" s="38"/>
      <c r="AT39" s="38"/>
      <c r="AU39" s="38"/>
      <c r="AV39" s="38"/>
      <c r="AW39" s="38"/>
      <c r="AX39" s="38"/>
      <c r="AY39" s="38"/>
    </row>
    <row r="40" spans="1:51" s="39" customFormat="1" x14ac:dyDescent="0.4">
      <c r="A40" s="31"/>
      <c r="B40" s="985" t="str">
        <f t="shared" si="0"/>
        <v/>
      </c>
      <c r="C40" s="391"/>
      <c r="D40" s="392"/>
      <c r="E40" s="390"/>
      <c r="F40" s="701"/>
      <c r="G40" s="390"/>
      <c r="H40" s="390"/>
      <c r="I40" s="392"/>
      <c r="J40" s="390"/>
      <c r="K40" s="480"/>
      <c r="L40" s="393"/>
      <c r="M40" s="31"/>
      <c r="N40" s="31"/>
      <c r="O40" s="31"/>
      <c r="P40" s="31"/>
      <c r="Q40" s="31"/>
      <c r="R40" s="31"/>
      <c r="S40" s="31"/>
      <c r="T40" s="31"/>
      <c r="U40" s="31"/>
      <c r="V40" s="31"/>
      <c r="W40" s="31"/>
      <c r="X40" s="31"/>
      <c r="Y40" s="31"/>
      <c r="Z40" s="31"/>
      <c r="AA40" s="31"/>
      <c r="AB40" s="31"/>
      <c r="AC40" s="31"/>
      <c r="AD40" s="31"/>
      <c r="AE40" s="31"/>
      <c r="AF40" s="38"/>
      <c r="AG40" s="38"/>
      <c r="AH40" s="38"/>
      <c r="AI40" s="38"/>
      <c r="AJ40" s="38"/>
      <c r="AK40" s="38"/>
      <c r="AL40" s="38"/>
      <c r="AM40" s="38"/>
      <c r="AN40" s="38"/>
      <c r="AO40" s="38"/>
      <c r="AP40" s="38"/>
      <c r="AQ40" s="38"/>
      <c r="AR40" s="38"/>
      <c r="AS40" s="38"/>
      <c r="AT40" s="38"/>
      <c r="AU40" s="38"/>
      <c r="AV40" s="38"/>
      <c r="AW40" s="38"/>
      <c r="AX40" s="38"/>
      <c r="AY40" s="38"/>
    </row>
    <row r="41" spans="1:51" s="39" customFormat="1" x14ac:dyDescent="0.4">
      <c r="A41" s="31"/>
      <c r="B41" s="985" t="str">
        <f t="shared" si="0"/>
        <v/>
      </c>
      <c r="C41" s="391"/>
      <c r="D41" s="392"/>
      <c r="E41" s="390"/>
      <c r="F41" s="701"/>
      <c r="G41" s="390"/>
      <c r="H41" s="390"/>
      <c r="I41" s="392"/>
      <c r="J41" s="390"/>
      <c r="K41" s="480"/>
      <c r="L41" s="393"/>
      <c r="M41" s="31"/>
      <c r="N41" s="31"/>
      <c r="O41" s="31"/>
      <c r="P41" s="31"/>
      <c r="Q41" s="31"/>
      <c r="R41" s="31"/>
      <c r="S41" s="31"/>
      <c r="T41" s="31"/>
      <c r="U41" s="31"/>
      <c r="V41" s="31"/>
      <c r="W41" s="31"/>
      <c r="X41" s="31"/>
      <c r="Y41" s="31"/>
      <c r="Z41" s="31"/>
      <c r="AA41" s="31"/>
      <c r="AB41" s="31"/>
      <c r="AC41" s="31"/>
      <c r="AD41" s="31"/>
      <c r="AE41" s="31"/>
      <c r="AF41" s="38"/>
      <c r="AG41" s="38"/>
      <c r="AH41" s="38"/>
      <c r="AI41" s="38"/>
      <c r="AJ41" s="38"/>
      <c r="AK41" s="38"/>
      <c r="AL41" s="38"/>
      <c r="AM41" s="38"/>
      <c r="AN41" s="38"/>
      <c r="AO41" s="38"/>
      <c r="AP41" s="38"/>
      <c r="AQ41" s="38"/>
      <c r="AR41" s="38"/>
      <c r="AS41" s="38"/>
      <c r="AT41" s="38"/>
      <c r="AU41" s="38"/>
      <c r="AV41" s="38"/>
      <c r="AW41" s="38"/>
      <c r="AX41" s="38"/>
      <c r="AY41" s="38"/>
    </row>
    <row r="42" spans="1:51" s="39" customFormat="1" x14ac:dyDescent="0.4">
      <c r="A42" s="31"/>
      <c r="B42" s="985" t="str">
        <f t="shared" si="0"/>
        <v/>
      </c>
      <c r="C42" s="391"/>
      <c r="D42" s="392"/>
      <c r="E42" s="390"/>
      <c r="F42" s="701"/>
      <c r="G42" s="390"/>
      <c r="H42" s="390"/>
      <c r="I42" s="392"/>
      <c r="J42" s="390"/>
      <c r="K42" s="480"/>
      <c r="L42" s="393"/>
      <c r="M42" s="31"/>
      <c r="N42" s="31"/>
      <c r="O42" s="31"/>
      <c r="P42" s="31"/>
      <c r="Q42" s="31"/>
      <c r="R42" s="31"/>
      <c r="S42" s="31"/>
      <c r="T42" s="31"/>
      <c r="U42" s="31"/>
      <c r="V42" s="31"/>
      <c r="W42" s="31"/>
      <c r="X42" s="31"/>
      <c r="Y42" s="31"/>
      <c r="Z42" s="31"/>
      <c r="AA42" s="31"/>
      <c r="AB42" s="31"/>
      <c r="AC42" s="31"/>
      <c r="AD42" s="31"/>
      <c r="AE42" s="31"/>
      <c r="AF42" s="38"/>
      <c r="AG42" s="38"/>
      <c r="AH42" s="38"/>
      <c r="AI42" s="38"/>
      <c r="AJ42" s="38"/>
      <c r="AK42" s="38"/>
      <c r="AL42" s="38"/>
      <c r="AM42" s="38"/>
      <c r="AN42" s="38"/>
      <c r="AO42" s="38"/>
      <c r="AP42" s="38"/>
      <c r="AQ42" s="38"/>
      <c r="AR42" s="38"/>
      <c r="AS42" s="38"/>
      <c r="AT42" s="38"/>
      <c r="AU42" s="38"/>
      <c r="AV42" s="38"/>
      <c r="AW42" s="38"/>
      <c r="AX42" s="38"/>
      <c r="AY42" s="38"/>
    </row>
    <row r="43" spans="1:51" s="39" customFormat="1" x14ac:dyDescent="0.4">
      <c r="A43" s="31"/>
      <c r="B43" s="985" t="str">
        <f t="shared" si="0"/>
        <v/>
      </c>
      <c r="C43" s="391"/>
      <c r="D43" s="392"/>
      <c r="E43" s="390"/>
      <c r="F43" s="701"/>
      <c r="G43" s="390"/>
      <c r="H43" s="390"/>
      <c r="I43" s="392"/>
      <c r="J43" s="390"/>
      <c r="K43" s="480"/>
      <c r="L43" s="393"/>
      <c r="M43" s="31"/>
      <c r="N43" s="31"/>
      <c r="O43" s="31"/>
      <c r="P43" s="31"/>
      <c r="Q43" s="31"/>
      <c r="R43" s="31"/>
      <c r="S43" s="31"/>
      <c r="T43" s="31"/>
      <c r="U43" s="31"/>
      <c r="V43" s="31"/>
      <c r="W43" s="31"/>
      <c r="X43" s="31"/>
      <c r="Y43" s="31"/>
      <c r="Z43" s="31"/>
      <c r="AA43" s="31"/>
      <c r="AB43" s="31"/>
      <c r="AC43" s="31"/>
      <c r="AD43" s="31"/>
      <c r="AE43" s="31"/>
      <c r="AF43" s="38"/>
      <c r="AG43" s="38"/>
      <c r="AH43" s="38"/>
      <c r="AI43" s="38"/>
      <c r="AJ43" s="38"/>
      <c r="AK43" s="38"/>
      <c r="AL43" s="38"/>
      <c r="AM43" s="38"/>
      <c r="AN43" s="38"/>
      <c r="AO43" s="38"/>
      <c r="AP43" s="38"/>
      <c r="AQ43" s="38"/>
      <c r="AR43" s="38"/>
      <c r="AS43" s="38"/>
      <c r="AT43" s="38"/>
      <c r="AU43" s="38"/>
      <c r="AV43" s="38"/>
      <c r="AW43" s="38"/>
      <c r="AX43" s="38"/>
      <c r="AY43" s="38"/>
    </row>
    <row r="44" spans="1:51" s="39" customFormat="1" x14ac:dyDescent="0.4">
      <c r="A44" s="31"/>
      <c r="B44" s="985" t="str">
        <f t="shared" si="0"/>
        <v/>
      </c>
      <c r="C44" s="386"/>
      <c r="D44" s="387"/>
      <c r="E44" s="390"/>
      <c r="F44" s="700"/>
      <c r="G44" s="388"/>
      <c r="H44" s="388"/>
      <c r="I44" s="387"/>
      <c r="J44" s="388"/>
      <c r="K44" s="479"/>
      <c r="L44" s="389"/>
      <c r="M44" s="31"/>
      <c r="N44" s="31"/>
      <c r="O44" s="31"/>
      <c r="P44" s="31"/>
      <c r="Q44" s="31"/>
      <c r="R44" s="31"/>
      <c r="S44" s="31"/>
      <c r="T44" s="31"/>
      <c r="U44" s="31"/>
      <c r="V44" s="31"/>
      <c r="W44" s="31"/>
      <c r="X44" s="31"/>
      <c r="Y44" s="31"/>
      <c r="Z44" s="31"/>
      <c r="AA44" s="31"/>
      <c r="AB44" s="31"/>
      <c r="AC44" s="31"/>
      <c r="AD44" s="31"/>
      <c r="AE44" s="31"/>
      <c r="AF44" s="38"/>
      <c r="AG44" s="38"/>
      <c r="AH44" s="38"/>
      <c r="AI44" s="38"/>
      <c r="AJ44" s="38"/>
      <c r="AK44" s="38"/>
      <c r="AL44" s="38"/>
      <c r="AM44" s="38"/>
      <c r="AN44" s="38"/>
      <c r="AO44" s="38"/>
      <c r="AP44" s="38"/>
      <c r="AQ44" s="38"/>
      <c r="AR44" s="38"/>
      <c r="AS44" s="38"/>
      <c r="AT44" s="38"/>
      <c r="AU44" s="38"/>
      <c r="AV44" s="38"/>
      <c r="AW44" s="38"/>
      <c r="AX44" s="38"/>
      <c r="AY44" s="38"/>
    </row>
    <row r="45" spans="1:51" s="39" customFormat="1" x14ac:dyDescent="0.4">
      <c r="A45" s="31"/>
      <c r="B45" s="985" t="str">
        <f t="shared" si="0"/>
        <v/>
      </c>
      <c r="C45" s="391"/>
      <c r="D45" s="392"/>
      <c r="E45" s="390"/>
      <c r="F45" s="700"/>
      <c r="G45" s="390"/>
      <c r="H45" s="390"/>
      <c r="I45" s="392"/>
      <c r="J45" s="390"/>
      <c r="K45" s="480"/>
      <c r="L45" s="393"/>
      <c r="M45" s="31"/>
      <c r="N45" s="31"/>
      <c r="O45" s="31"/>
      <c r="P45" s="31"/>
      <c r="Q45" s="31"/>
      <c r="R45" s="31"/>
      <c r="S45" s="31"/>
      <c r="T45" s="31"/>
      <c r="U45" s="31"/>
      <c r="V45" s="31"/>
      <c r="W45" s="31"/>
      <c r="X45" s="31"/>
      <c r="Y45" s="31"/>
      <c r="Z45" s="31"/>
      <c r="AA45" s="31"/>
      <c r="AB45" s="31"/>
      <c r="AC45" s="31"/>
      <c r="AD45" s="31"/>
      <c r="AE45" s="31"/>
      <c r="AF45" s="38"/>
      <c r="AG45" s="38"/>
      <c r="AH45" s="38"/>
      <c r="AI45" s="38"/>
      <c r="AJ45" s="38"/>
      <c r="AK45" s="38"/>
      <c r="AL45" s="38"/>
      <c r="AM45" s="38"/>
      <c r="AN45" s="38"/>
      <c r="AO45" s="38"/>
      <c r="AP45" s="38"/>
      <c r="AQ45" s="38"/>
      <c r="AR45" s="38"/>
      <c r="AS45" s="38"/>
      <c r="AT45" s="38"/>
      <c r="AU45" s="38"/>
      <c r="AV45" s="38"/>
      <c r="AW45" s="38"/>
      <c r="AX45" s="38"/>
      <c r="AY45" s="38"/>
    </row>
    <row r="46" spans="1:51" s="39" customFormat="1" x14ac:dyDescent="0.4">
      <c r="A46" s="31"/>
      <c r="B46" s="985" t="str">
        <f t="shared" si="0"/>
        <v/>
      </c>
      <c r="C46" s="391"/>
      <c r="D46" s="392"/>
      <c r="E46" s="390"/>
      <c r="F46" s="701"/>
      <c r="G46" s="390"/>
      <c r="H46" s="390"/>
      <c r="I46" s="392"/>
      <c r="J46" s="390"/>
      <c r="K46" s="480"/>
      <c r="L46" s="393"/>
      <c r="M46" s="31"/>
      <c r="N46" s="31"/>
      <c r="O46" s="31"/>
      <c r="P46" s="31"/>
      <c r="Q46" s="31"/>
      <c r="R46" s="31"/>
      <c r="S46" s="31"/>
      <c r="T46" s="31"/>
      <c r="U46" s="31"/>
      <c r="V46" s="31"/>
      <c r="W46" s="31"/>
      <c r="X46" s="31"/>
      <c r="Y46" s="31"/>
      <c r="Z46" s="31"/>
      <c r="AA46" s="31"/>
      <c r="AB46" s="31"/>
      <c r="AC46" s="31"/>
      <c r="AD46" s="31"/>
      <c r="AE46" s="31"/>
      <c r="AF46" s="38"/>
      <c r="AG46" s="38"/>
      <c r="AH46" s="38"/>
      <c r="AI46" s="38"/>
      <c r="AJ46" s="38"/>
      <c r="AK46" s="38"/>
      <c r="AL46" s="38"/>
      <c r="AM46" s="38"/>
      <c r="AN46" s="38"/>
      <c r="AO46" s="38"/>
      <c r="AP46" s="38"/>
      <c r="AQ46" s="38"/>
      <c r="AR46" s="38"/>
      <c r="AS46" s="38"/>
      <c r="AT46" s="38"/>
      <c r="AU46" s="38"/>
      <c r="AV46" s="38"/>
      <c r="AW46" s="38"/>
      <c r="AX46" s="38"/>
      <c r="AY46" s="38"/>
    </row>
    <row r="47" spans="1:51" s="39" customFormat="1" x14ac:dyDescent="0.4">
      <c r="A47" s="31"/>
      <c r="B47" s="985" t="str">
        <f t="shared" si="0"/>
        <v/>
      </c>
      <c r="C47" s="391"/>
      <c r="D47" s="392"/>
      <c r="E47" s="390"/>
      <c r="F47" s="701"/>
      <c r="G47" s="390"/>
      <c r="H47" s="390"/>
      <c r="I47" s="392"/>
      <c r="J47" s="390"/>
      <c r="K47" s="480"/>
      <c r="L47" s="393"/>
      <c r="M47" s="31"/>
      <c r="N47" s="31"/>
      <c r="O47" s="31"/>
      <c r="P47" s="31"/>
      <c r="Q47" s="31"/>
      <c r="R47" s="31"/>
      <c r="S47" s="31"/>
      <c r="T47" s="31"/>
      <c r="U47" s="31"/>
      <c r="V47" s="31"/>
      <c r="W47" s="31"/>
      <c r="X47" s="31"/>
      <c r="Y47" s="31"/>
      <c r="Z47" s="31"/>
      <c r="AA47" s="31"/>
      <c r="AB47" s="31"/>
      <c r="AC47" s="31"/>
      <c r="AD47" s="31"/>
      <c r="AE47" s="31"/>
      <c r="AF47" s="38"/>
      <c r="AG47" s="38"/>
      <c r="AH47" s="38"/>
      <c r="AI47" s="38"/>
      <c r="AJ47" s="38"/>
      <c r="AK47" s="38"/>
      <c r="AL47" s="38"/>
      <c r="AM47" s="38"/>
      <c r="AN47" s="38"/>
      <c r="AO47" s="38"/>
      <c r="AP47" s="38"/>
      <c r="AQ47" s="38"/>
      <c r="AR47" s="38"/>
      <c r="AS47" s="38"/>
      <c r="AT47" s="38"/>
      <c r="AU47" s="38"/>
      <c r="AV47" s="38"/>
      <c r="AW47" s="38"/>
      <c r="AX47" s="38"/>
      <c r="AY47" s="38"/>
    </row>
    <row r="48" spans="1:51" s="39" customFormat="1" x14ac:dyDescent="0.4">
      <c r="A48" s="31"/>
      <c r="B48" s="985" t="str">
        <f t="shared" si="0"/>
        <v/>
      </c>
      <c r="C48" s="391"/>
      <c r="D48" s="392"/>
      <c r="E48" s="390"/>
      <c r="F48" s="701"/>
      <c r="G48" s="390"/>
      <c r="H48" s="390"/>
      <c r="I48" s="392"/>
      <c r="J48" s="390"/>
      <c r="K48" s="480"/>
      <c r="L48" s="393"/>
      <c r="M48" s="31"/>
      <c r="N48" s="31"/>
      <c r="O48" s="31"/>
      <c r="P48" s="31"/>
      <c r="Q48" s="31"/>
      <c r="R48" s="31"/>
      <c r="S48" s="31"/>
      <c r="T48" s="31"/>
      <c r="U48" s="31"/>
      <c r="V48" s="31"/>
      <c r="W48" s="31"/>
      <c r="X48" s="31"/>
      <c r="Y48" s="31"/>
      <c r="Z48" s="31"/>
      <c r="AA48" s="31"/>
      <c r="AB48" s="31"/>
      <c r="AC48" s="31"/>
      <c r="AD48" s="31"/>
      <c r="AE48" s="31"/>
      <c r="AF48" s="38"/>
      <c r="AG48" s="38"/>
      <c r="AH48" s="38"/>
      <c r="AI48" s="38"/>
      <c r="AJ48" s="38"/>
      <c r="AK48" s="38"/>
      <c r="AL48" s="38"/>
      <c r="AM48" s="38"/>
      <c r="AN48" s="38"/>
      <c r="AO48" s="38"/>
      <c r="AP48" s="38"/>
      <c r="AQ48" s="38"/>
      <c r="AR48" s="38"/>
      <c r="AS48" s="38"/>
      <c r="AT48" s="38"/>
      <c r="AU48" s="38"/>
      <c r="AV48" s="38"/>
      <c r="AW48" s="38"/>
      <c r="AX48" s="38"/>
      <c r="AY48" s="38"/>
    </row>
    <row r="49" spans="1:51" s="39" customFormat="1" x14ac:dyDescent="0.4">
      <c r="A49" s="31"/>
      <c r="B49" s="985" t="str">
        <f t="shared" si="0"/>
        <v/>
      </c>
      <c r="C49" s="391"/>
      <c r="D49" s="392"/>
      <c r="E49" s="390"/>
      <c r="F49" s="701"/>
      <c r="G49" s="390"/>
      <c r="H49" s="390"/>
      <c r="I49" s="392"/>
      <c r="J49" s="390"/>
      <c r="K49" s="480"/>
      <c r="L49" s="393"/>
      <c r="M49" s="31"/>
      <c r="N49" s="31"/>
      <c r="O49" s="31"/>
      <c r="P49" s="31"/>
      <c r="Q49" s="31"/>
      <c r="R49" s="31"/>
      <c r="S49" s="31"/>
      <c r="T49" s="31"/>
      <c r="U49" s="31"/>
      <c r="V49" s="31"/>
      <c r="W49" s="31"/>
      <c r="X49" s="31"/>
      <c r="Y49" s="31"/>
      <c r="Z49" s="31"/>
      <c r="AA49" s="31"/>
      <c r="AB49" s="31"/>
      <c r="AC49" s="31"/>
      <c r="AD49" s="31"/>
      <c r="AE49" s="31"/>
      <c r="AF49" s="38"/>
      <c r="AG49" s="38"/>
      <c r="AH49" s="38"/>
      <c r="AI49" s="38"/>
      <c r="AJ49" s="38"/>
      <c r="AK49" s="38"/>
      <c r="AL49" s="38"/>
      <c r="AM49" s="38"/>
      <c r="AN49" s="38"/>
      <c r="AO49" s="38"/>
      <c r="AP49" s="38"/>
      <c r="AQ49" s="38"/>
      <c r="AR49" s="38"/>
      <c r="AS49" s="38"/>
      <c r="AT49" s="38"/>
      <c r="AU49" s="38"/>
      <c r="AV49" s="38"/>
      <c r="AW49" s="38"/>
      <c r="AX49" s="38"/>
      <c r="AY49" s="38"/>
    </row>
    <row r="50" spans="1:51" s="39" customFormat="1" x14ac:dyDescent="0.4">
      <c r="A50" s="31"/>
      <c r="B50" s="985" t="str">
        <f t="shared" si="0"/>
        <v/>
      </c>
      <c r="C50" s="391"/>
      <c r="D50" s="392"/>
      <c r="E50" s="390"/>
      <c r="F50" s="701"/>
      <c r="G50" s="390"/>
      <c r="H50" s="390"/>
      <c r="I50" s="392"/>
      <c r="J50" s="390"/>
      <c r="K50" s="480"/>
      <c r="L50" s="393"/>
      <c r="M50" s="31"/>
      <c r="N50" s="31"/>
      <c r="O50" s="31"/>
      <c r="P50" s="31"/>
      <c r="Q50" s="31"/>
      <c r="R50" s="31"/>
      <c r="S50" s="31"/>
      <c r="T50" s="31"/>
      <c r="U50" s="31"/>
      <c r="V50" s="31"/>
      <c r="W50" s="31"/>
      <c r="X50" s="31"/>
      <c r="Y50" s="31"/>
      <c r="Z50" s="31"/>
      <c r="AA50" s="31"/>
      <c r="AB50" s="31"/>
      <c r="AC50" s="31"/>
      <c r="AD50" s="31"/>
      <c r="AE50" s="31"/>
      <c r="AF50" s="38"/>
      <c r="AG50" s="38"/>
      <c r="AH50" s="38"/>
      <c r="AI50" s="38"/>
      <c r="AJ50" s="38"/>
      <c r="AK50" s="38"/>
      <c r="AL50" s="38"/>
      <c r="AM50" s="38"/>
      <c r="AN50" s="38"/>
      <c r="AO50" s="38"/>
      <c r="AP50" s="38"/>
      <c r="AQ50" s="38"/>
      <c r="AR50" s="38"/>
      <c r="AS50" s="38"/>
      <c r="AT50" s="38"/>
      <c r="AU50" s="38"/>
      <c r="AV50" s="38"/>
      <c r="AW50" s="38"/>
      <c r="AX50" s="38"/>
      <c r="AY50" s="38"/>
    </row>
    <row r="51" spans="1:51" s="39" customFormat="1" x14ac:dyDescent="0.4">
      <c r="A51" s="31"/>
      <c r="B51" s="985" t="str">
        <f t="shared" si="0"/>
        <v/>
      </c>
      <c r="C51" s="391"/>
      <c r="D51" s="392"/>
      <c r="E51" s="390"/>
      <c r="F51" s="701"/>
      <c r="G51" s="390"/>
      <c r="H51" s="390"/>
      <c r="I51" s="392"/>
      <c r="J51" s="390"/>
      <c r="K51" s="480"/>
      <c r="L51" s="393"/>
      <c r="M51" s="31"/>
      <c r="N51" s="31"/>
      <c r="O51" s="31"/>
      <c r="P51" s="31"/>
      <c r="Q51" s="31"/>
      <c r="R51" s="31"/>
      <c r="S51" s="31"/>
      <c r="T51" s="31"/>
      <c r="U51" s="31"/>
      <c r="V51" s="31"/>
      <c r="W51" s="31"/>
      <c r="X51" s="31"/>
      <c r="Y51" s="31"/>
      <c r="Z51" s="31"/>
      <c r="AA51" s="31"/>
      <c r="AB51" s="31"/>
      <c r="AC51" s="31"/>
      <c r="AD51" s="31"/>
      <c r="AE51" s="31"/>
      <c r="AF51" s="38"/>
      <c r="AG51" s="38"/>
      <c r="AH51" s="38"/>
      <c r="AI51" s="38"/>
      <c r="AJ51" s="38"/>
      <c r="AK51" s="38"/>
      <c r="AL51" s="38"/>
      <c r="AM51" s="38"/>
      <c r="AN51" s="38"/>
      <c r="AO51" s="38"/>
      <c r="AP51" s="38"/>
      <c r="AQ51" s="38"/>
      <c r="AR51" s="38"/>
      <c r="AS51" s="38"/>
      <c r="AT51" s="38"/>
      <c r="AU51" s="38"/>
      <c r="AV51" s="38"/>
      <c r="AW51" s="38"/>
      <c r="AX51" s="38"/>
      <c r="AY51" s="38"/>
    </row>
    <row r="52" spans="1:51" s="39" customFormat="1" x14ac:dyDescent="0.4">
      <c r="A52" s="31"/>
      <c r="B52" s="985" t="str">
        <f t="shared" si="0"/>
        <v/>
      </c>
      <c r="C52" s="391"/>
      <c r="D52" s="392"/>
      <c r="E52" s="390"/>
      <c r="F52" s="701"/>
      <c r="G52" s="390"/>
      <c r="H52" s="390"/>
      <c r="I52" s="392"/>
      <c r="J52" s="390"/>
      <c r="K52" s="480"/>
      <c r="L52" s="393"/>
      <c r="M52" s="31"/>
      <c r="N52" s="31"/>
      <c r="O52" s="31"/>
      <c r="P52" s="31"/>
      <c r="Q52" s="31"/>
      <c r="R52" s="31"/>
      <c r="S52" s="31"/>
      <c r="T52" s="31"/>
      <c r="U52" s="31"/>
      <c r="V52" s="31"/>
      <c r="W52" s="31"/>
      <c r="X52" s="31"/>
      <c r="Y52" s="31"/>
      <c r="Z52" s="31"/>
      <c r="AA52" s="31"/>
      <c r="AB52" s="31"/>
      <c r="AC52" s="31"/>
      <c r="AD52" s="31"/>
      <c r="AE52" s="31"/>
      <c r="AF52" s="38"/>
      <c r="AG52" s="38"/>
      <c r="AH52" s="38"/>
      <c r="AI52" s="38"/>
      <c r="AJ52" s="38"/>
      <c r="AK52" s="38"/>
      <c r="AL52" s="38"/>
      <c r="AM52" s="38"/>
      <c r="AN52" s="38"/>
      <c r="AO52" s="38"/>
      <c r="AP52" s="38"/>
      <c r="AQ52" s="38"/>
      <c r="AR52" s="38"/>
      <c r="AS52" s="38"/>
      <c r="AT52" s="38"/>
      <c r="AU52" s="38"/>
      <c r="AV52" s="38"/>
      <c r="AW52" s="38"/>
      <c r="AX52" s="38"/>
      <c r="AY52" s="38"/>
    </row>
    <row r="53" spans="1:51" s="39" customFormat="1" x14ac:dyDescent="0.4">
      <c r="A53" s="31"/>
      <c r="B53" s="985" t="str">
        <f t="shared" si="0"/>
        <v/>
      </c>
      <c r="C53" s="391"/>
      <c r="D53" s="392"/>
      <c r="E53" s="390"/>
      <c r="F53" s="701"/>
      <c r="G53" s="390"/>
      <c r="H53" s="390"/>
      <c r="I53" s="392"/>
      <c r="J53" s="390"/>
      <c r="K53" s="480"/>
      <c r="L53" s="393"/>
      <c r="M53" s="31"/>
      <c r="N53" s="31"/>
      <c r="O53" s="31"/>
      <c r="P53" s="31"/>
      <c r="Q53" s="31"/>
      <c r="R53" s="31"/>
      <c r="S53" s="31"/>
      <c r="T53" s="31"/>
      <c r="U53" s="31"/>
      <c r="V53" s="31"/>
      <c r="W53" s="31"/>
      <c r="X53" s="31"/>
      <c r="Y53" s="31"/>
      <c r="Z53" s="31"/>
      <c r="AA53" s="31"/>
      <c r="AB53" s="31"/>
      <c r="AC53" s="31"/>
      <c r="AD53" s="31"/>
      <c r="AE53" s="31"/>
      <c r="AF53" s="38"/>
      <c r="AG53" s="38"/>
      <c r="AH53" s="38"/>
      <c r="AI53" s="38"/>
      <c r="AJ53" s="38"/>
      <c r="AK53" s="38"/>
      <c r="AL53" s="38"/>
      <c r="AM53" s="38"/>
      <c r="AN53" s="38"/>
      <c r="AO53" s="38"/>
      <c r="AP53" s="38"/>
      <c r="AQ53" s="38"/>
      <c r="AR53" s="38"/>
      <c r="AS53" s="38"/>
      <c r="AT53" s="38"/>
      <c r="AU53" s="38"/>
      <c r="AV53" s="38"/>
      <c r="AW53" s="38"/>
      <c r="AX53" s="38"/>
      <c r="AY53" s="38"/>
    </row>
    <row r="54" spans="1:51" s="39" customFormat="1" x14ac:dyDescent="0.4">
      <c r="A54" s="31"/>
      <c r="B54" s="985" t="str">
        <f t="shared" si="0"/>
        <v/>
      </c>
      <c r="C54" s="391"/>
      <c r="D54" s="392"/>
      <c r="E54" s="390"/>
      <c r="F54" s="701"/>
      <c r="G54" s="390"/>
      <c r="H54" s="390"/>
      <c r="I54" s="392"/>
      <c r="J54" s="390"/>
      <c r="K54" s="480"/>
      <c r="L54" s="393"/>
      <c r="M54" s="31"/>
      <c r="N54" s="31"/>
      <c r="O54" s="31"/>
      <c r="P54" s="31"/>
      <c r="Q54" s="31"/>
      <c r="R54" s="31"/>
      <c r="S54" s="31"/>
      <c r="T54" s="31"/>
      <c r="U54" s="31"/>
      <c r="V54" s="31"/>
      <c r="W54" s="31"/>
      <c r="X54" s="31"/>
      <c r="Y54" s="31"/>
      <c r="Z54" s="31"/>
      <c r="AA54" s="31"/>
      <c r="AB54" s="31"/>
      <c r="AC54" s="31"/>
      <c r="AD54" s="31"/>
      <c r="AE54" s="31"/>
      <c r="AF54" s="38"/>
      <c r="AG54" s="38"/>
      <c r="AH54" s="38"/>
      <c r="AI54" s="38"/>
      <c r="AJ54" s="38"/>
      <c r="AK54" s="38"/>
      <c r="AL54" s="38"/>
      <c r="AM54" s="38"/>
      <c r="AN54" s="38"/>
      <c r="AO54" s="38"/>
      <c r="AP54" s="38"/>
      <c r="AQ54" s="38"/>
      <c r="AR54" s="38"/>
      <c r="AS54" s="38"/>
      <c r="AT54" s="38"/>
      <c r="AU54" s="38"/>
      <c r="AV54" s="38"/>
      <c r="AW54" s="38"/>
      <c r="AX54" s="38"/>
      <c r="AY54" s="38"/>
    </row>
    <row r="55" spans="1:51" s="39" customFormat="1" x14ac:dyDescent="0.4">
      <c r="A55" s="31"/>
      <c r="B55" s="985" t="str">
        <f t="shared" si="0"/>
        <v/>
      </c>
      <c r="C55" s="391"/>
      <c r="D55" s="392"/>
      <c r="E55" s="390"/>
      <c r="F55" s="701"/>
      <c r="G55" s="390"/>
      <c r="H55" s="390"/>
      <c r="I55" s="392"/>
      <c r="J55" s="390"/>
      <c r="K55" s="480"/>
      <c r="L55" s="393"/>
      <c r="M55" s="31"/>
      <c r="N55" s="31"/>
      <c r="O55" s="31"/>
      <c r="P55" s="31"/>
      <c r="Q55" s="31"/>
      <c r="R55" s="31"/>
      <c r="S55" s="31"/>
      <c r="T55" s="31"/>
      <c r="U55" s="31"/>
      <c r="V55" s="31"/>
      <c r="W55" s="31"/>
      <c r="X55" s="31"/>
      <c r="Y55" s="31"/>
      <c r="Z55" s="31"/>
      <c r="AA55" s="31"/>
      <c r="AB55" s="31"/>
      <c r="AC55" s="31"/>
      <c r="AD55" s="31"/>
      <c r="AE55" s="31"/>
      <c r="AF55" s="38"/>
      <c r="AG55" s="38"/>
      <c r="AH55" s="38"/>
      <c r="AI55" s="38"/>
      <c r="AJ55" s="38"/>
      <c r="AK55" s="38"/>
      <c r="AL55" s="38"/>
      <c r="AM55" s="38"/>
      <c r="AN55" s="38"/>
      <c r="AO55" s="38"/>
      <c r="AP55" s="38"/>
      <c r="AQ55" s="38"/>
      <c r="AR55" s="38"/>
      <c r="AS55" s="38"/>
      <c r="AT55" s="38"/>
      <c r="AU55" s="38"/>
      <c r="AV55" s="38"/>
      <c r="AW55" s="38"/>
      <c r="AX55" s="38"/>
      <c r="AY55" s="38"/>
    </row>
    <row r="56" spans="1:51" s="39" customFormat="1" x14ac:dyDescent="0.4">
      <c r="A56" s="31"/>
      <c r="B56" s="985" t="str">
        <f t="shared" si="0"/>
        <v/>
      </c>
      <c r="C56" s="391"/>
      <c r="D56" s="392"/>
      <c r="E56" s="390"/>
      <c r="F56" s="701"/>
      <c r="G56" s="390"/>
      <c r="H56" s="390"/>
      <c r="I56" s="392"/>
      <c r="J56" s="390"/>
      <c r="K56" s="480"/>
      <c r="L56" s="393"/>
      <c r="M56" s="31"/>
      <c r="N56" s="31"/>
      <c r="O56" s="31"/>
      <c r="P56" s="31"/>
      <c r="Q56" s="31"/>
      <c r="R56" s="31"/>
      <c r="S56" s="31"/>
      <c r="T56" s="31"/>
      <c r="U56" s="31"/>
      <c r="V56" s="31"/>
      <c r="W56" s="31"/>
      <c r="X56" s="31"/>
      <c r="Y56" s="31"/>
      <c r="Z56" s="31"/>
      <c r="AA56" s="31"/>
      <c r="AB56" s="31"/>
      <c r="AC56" s="31"/>
      <c r="AD56" s="31"/>
      <c r="AE56" s="31"/>
      <c r="AF56" s="38"/>
      <c r="AG56" s="38"/>
      <c r="AH56" s="38"/>
      <c r="AI56" s="38"/>
      <c r="AJ56" s="38"/>
      <c r="AK56" s="38"/>
      <c r="AL56" s="38"/>
      <c r="AM56" s="38"/>
      <c r="AN56" s="38"/>
      <c r="AO56" s="38"/>
      <c r="AP56" s="38"/>
      <c r="AQ56" s="38"/>
      <c r="AR56" s="38"/>
      <c r="AS56" s="38"/>
      <c r="AT56" s="38"/>
      <c r="AU56" s="38"/>
      <c r="AV56" s="38"/>
      <c r="AW56" s="38"/>
      <c r="AX56" s="38"/>
      <c r="AY56" s="38"/>
    </row>
    <row r="57" spans="1:51" s="39" customFormat="1" x14ac:dyDescent="0.4">
      <c r="A57" s="31"/>
      <c r="B57" s="985" t="str">
        <f t="shared" si="0"/>
        <v/>
      </c>
      <c r="C57" s="391"/>
      <c r="D57" s="392"/>
      <c r="E57" s="390"/>
      <c r="F57" s="701"/>
      <c r="G57" s="390"/>
      <c r="H57" s="390"/>
      <c r="I57" s="392"/>
      <c r="J57" s="390"/>
      <c r="K57" s="480"/>
      <c r="L57" s="393"/>
      <c r="M57" s="31"/>
      <c r="N57" s="31"/>
      <c r="O57" s="31"/>
      <c r="P57" s="31"/>
      <c r="Q57" s="31"/>
      <c r="R57" s="31"/>
      <c r="S57" s="31"/>
      <c r="T57" s="31"/>
      <c r="U57" s="31"/>
      <c r="V57" s="31"/>
      <c r="W57" s="31"/>
      <c r="X57" s="31"/>
      <c r="Y57" s="31"/>
      <c r="Z57" s="31"/>
      <c r="AA57" s="31"/>
      <c r="AB57" s="31"/>
      <c r="AC57" s="31"/>
      <c r="AD57" s="31"/>
      <c r="AE57" s="31"/>
      <c r="AF57" s="38"/>
      <c r="AG57" s="38"/>
      <c r="AH57" s="38"/>
      <c r="AI57" s="38"/>
      <c r="AJ57" s="38"/>
      <c r="AK57" s="38"/>
      <c r="AL57" s="38"/>
      <c r="AM57" s="38"/>
      <c r="AN57" s="38"/>
      <c r="AO57" s="38"/>
      <c r="AP57" s="38"/>
      <c r="AQ57" s="38"/>
      <c r="AR57" s="38"/>
      <c r="AS57" s="38"/>
      <c r="AT57" s="38"/>
      <c r="AU57" s="38"/>
      <c r="AV57" s="38"/>
      <c r="AW57" s="38"/>
      <c r="AX57" s="38"/>
      <c r="AY57" s="38"/>
    </row>
    <row r="58" spans="1:51" s="39" customFormat="1" x14ac:dyDescent="0.4">
      <c r="A58" s="31"/>
      <c r="B58" s="985" t="str">
        <f t="shared" si="0"/>
        <v/>
      </c>
      <c r="C58" s="391"/>
      <c r="D58" s="392"/>
      <c r="E58" s="390"/>
      <c r="F58" s="701"/>
      <c r="G58" s="390"/>
      <c r="H58" s="390"/>
      <c r="I58" s="392"/>
      <c r="J58" s="390"/>
      <c r="K58" s="480"/>
      <c r="L58" s="393"/>
      <c r="M58" s="31"/>
      <c r="N58" s="31"/>
      <c r="O58" s="31"/>
      <c r="P58" s="31"/>
      <c r="Q58" s="31"/>
      <c r="R58" s="31"/>
      <c r="S58" s="31"/>
      <c r="T58" s="31"/>
      <c r="U58" s="31"/>
      <c r="V58" s="31"/>
      <c r="W58" s="31"/>
      <c r="X58" s="31"/>
      <c r="Y58" s="31"/>
      <c r="Z58" s="31"/>
      <c r="AA58" s="31"/>
      <c r="AB58" s="31"/>
      <c r="AC58" s="31"/>
      <c r="AD58" s="31"/>
      <c r="AE58" s="31"/>
      <c r="AF58" s="38"/>
      <c r="AG58" s="38"/>
      <c r="AH58" s="38"/>
      <c r="AI58" s="38"/>
      <c r="AJ58" s="38"/>
      <c r="AK58" s="38"/>
      <c r="AL58" s="38"/>
      <c r="AM58" s="38"/>
      <c r="AN58" s="38"/>
      <c r="AO58" s="38"/>
      <c r="AP58" s="38"/>
      <c r="AQ58" s="38"/>
      <c r="AR58" s="38"/>
      <c r="AS58" s="38"/>
      <c r="AT58" s="38"/>
      <c r="AU58" s="38"/>
      <c r="AV58" s="38"/>
      <c r="AW58" s="38"/>
      <c r="AX58" s="38"/>
      <c r="AY58" s="38"/>
    </row>
    <row r="59" spans="1:51" s="39" customFormat="1" x14ac:dyDescent="0.4">
      <c r="A59" s="31"/>
      <c r="B59" s="985" t="str">
        <f t="shared" si="0"/>
        <v/>
      </c>
      <c r="C59" s="391"/>
      <c r="D59" s="392"/>
      <c r="E59" s="390"/>
      <c r="F59" s="701"/>
      <c r="G59" s="390"/>
      <c r="H59" s="390"/>
      <c r="I59" s="392"/>
      <c r="J59" s="390"/>
      <c r="K59" s="480"/>
      <c r="L59" s="393"/>
      <c r="M59" s="31"/>
      <c r="N59" s="31"/>
      <c r="O59" s="31"/>
      <c r="P59" s="31"/>
      <c r="Q59" s="31"/>
      <c r="R59" s="31"/>
      <c r="S59" s="31"/>
      <c r="T59" s="31"/>
      <c r="U59" s="31"/>
      <c r="V59" s="31"/>
      <c r="W59" s="31"/>
      <c r="X59" s="31"/>
      <c r="Y59" s="31"/>
      <c r="Z59" s="31"/>
      <c r="AA59" s="31"/>
      <c r="AB59" s="31"/>
      <c r="AC59" s="31"/>
      <c r="AD59" s="31"/>
      <c r="AE59" s="31"/>
      <c r="AF59" s="38"/>
      <c r="AG59" s="38"/>
      <c r="AH59" s="38"/>
      <c r="AI59" s="38"/>
      <c r="AJ59" s="38"/>
      <c r="AK59" s="38"/>
      <c r="AL59" s="38"/>
      <c r="AM59" s="38"/>
      <c r="AN59" s="38"/>
      <c r="AO59" s="38"/>
      <c r="AP59" s="38"/>
      <c r="AQ59" s="38"/>
      <c r="AR59" s="38"/>
      <c r="AS59" s="38"/>
      <c r="AT59" s="38"/>
      <c r="AU59" s="38"/>
      <c r="AV59" s="38"/>
      <c r="AW59" s="38"/>
      <c r="AX59" s="38"/>
      <c r="AY59" s="38"/>
    </row>
    <row r="60" spans="1:51" s="39" customFormat="1" x14ac:dyDescent="0.4">
      <c r="A60" s="31"/>
      <c r="B60" s="985" t="str">
        <f t="shared" si="0"/>
        <v/>
      </c>
      <c r="C60" s="391"/>
      <c r="D60" s="392"/>
      <c r="E60" s="390"/>
      <c r="F60" s="701"/>
      <c r="G60" s="390"/>
      <c r="H60" s="390"/>
      <c r="I60" s="392"/>
      <c r="J60" s="390"/>
      <c r="K60" s="480"/>
      <c r="L60" s="393"/>
      <c r="M60" s="31"/>
      <c r="N60" s="31"/>
      <c r="O60" s="31"/>
      <c r="P60" s="31"/>
      <c r="Q60" s="31"/>
      <c r="R60" s="31"/>
      <c r="S60" s="31"/>
      <c r="T60" s="31"/>
      <c r="U60" s="31"/>
      <c r="V60" s="31"/>
      <c r="W60" s="31"/>
      <c r="X60" s="31"/>
      <c r="Y60" s="31"/>
      <c r="Z60" s="31"/>
      <c r="AA60" s="31"/>
      <c r="AB60" s="31"/>
      <c r="AC60" s="31"/>
      <c r="AD60" s="31"/>
      <c r="AE60" s="31"/>
      <c r="AF60" s="38"/>
      <c r="AG60" s="38"/>
      <c r="AH60" s="38"/>
      <c r="AI60" s="38"/>
      <c r="AJ60" s="38"/>
      <c r="AK60" s="38"/>
      <c r="AL60" s="38"/>
      <c r="AM60" s="38"/>
      <c r="AN60" s="38"/>
      <c r="AO60" s="38"/>
      <c r="AP60" s="38"/>
      <c r="AQ60" s="38"/>
      <c r="AR60" s="38"/>
      <c r="AS60" s="38"/>
      <c r="AT60" s="38"/>
      <c r="AU60" s="38"/>
      <c r="AV60" s="38"/>
      <c r="AW60" s="38"/>
      <c r="AX60" s="38"/>
      <c r="AY60" s="38"/>
    </row>
    <row r="61" spans="1:51" s="39" customFormat="1" x14ac:dyDescent="0.4">
      <c r="A61" s="31"/>
      <c r="B61" s="985" t="str">
        <f t="shared" si="0"/>
        <v/>
      </c>
      <c r="C61" s="391"/>
      <c r="D61" s="392"/>
      <c r="E61" s="390"/>
      <c r="F61" s="701"/>
      <c r="G61" s="390"/>
      <c r="H61" s="390"/>
      <c r="I61" s="392"/>
      <c r="J61" s="390"/>
      <c r="K61" s="480"/>
      <c r="L61" s="393"/>
      <c r="M61" s="31"/>
      <c r="N61" s="31"/>
      <c r="O61" s="31"/>
      <c r="P61" s="31"/>
      <c r="Q61" s="31"/>
      <c r="R61" s="31"/>
      <c r="S61" s="31"/>
      <c r="T61" s="31"/>
      <c r="U61" s="31"/>
      <c r="V61" s="31"/>
      <c r="W61" s="31"/>
      <c r="X61" s="31"/>
      <c r="Y61" s="31"/>
      <c r="Z61" s="31"/>
      <c r="AA61" s="31"/>
      <c r="AB61" s="31"/>
      <c r="AC61" s="31"/>
      <c r="AD61" s="31"/>
      <c r="AE61" s="31"/>
      <c r="AF61" s="38"/>
      <c r="AG61" s="38"/>
      <c r="AH61" s="38"/>
      <c r="AI61" s="38"/>
      <c r="AJ61" s="38"/>
      <c r="AK61" s="38"/>
      <c r="AL61" s="38"/>
      <c r="AM61" s="38"/>
      <c r="AN61" s="38"/>
      <c r="AO61" s="38"/>
      <c r="AP61" s="38"/>
      <c r="AQ61" s="38"/>
      <c r="AR61" s="38"/>
      <c r="AS61" s="38"/>
      <c r="AT61" s="38"/>
      <c r="AU61" s="38"/>
      <c r="AV61" s="38"/>
      <c r="AW61" s="38"/>
      <c r="AX61" s="38"/>
      <c r="AY61" s="38"/>
    </row>
    <row r="62" spans="1:51" s="39" customFormat="1" x14ac:dyDescent="0.4">
      <c r="A62" s="31"/>
      <c r="B62" s="985" t="str">
        <f t="shared" si="0"/>
        <v/>
      </c>
      <c r="C62" s="391"/>
      <c r="D62" s="392"/>
      <c r="E62" s="390"/>
      <c r="F62" s="701"/>
      <c r="G62" s="390"/>
      <c r="H62" s="390"/>
      <c r="I62" s="392"/>
      <c r="J62" s="390"/>
      <c r="K62" s="480"/>
      <c r="L62" s="393"/>
      <c r="M62" s="31"/>
      <c r="N62" s="31"/>
      <c r="O62" s="31"/>
      <c r="P62" s="31"/>
      <c r="Q62" s="31"/>
      <c r="R62" s="31"/>
      <c r="S62" s="31"/>
      <c r="T62" s="31"/>
      <c r="U62" s="31"/>
      <c r="V62" s="31"/>
      <c r="W62" s="31"/>
      <c r="X62" s="31"/>
      <c r="Y62" s="31"/>
      <c r="Z62" s="31"/>
      <c r="AA62" s="31"/>
      <c r="AB62" s="31"/>
      <c r="AC62" s="31"/>
      <c r="AD62" s="31"/>
      <c r="AE62" s="31"/>
      <c r="AF62" s="38"/>
      <c r="AG62" s="38"/>
      <c r="AH62" s="38"/>
      <c r="AI62" s="38"/>
      <c r="AJ62" s="38"/>
      <c r="AK62" s="38"/>
      <c r="AL62" s="38"/>
      <c r="AM62" s="38"/>
      <c r="AN62" s="38"/>
      <c r="AO62" s="38"/>
      <c r="AP62" s="38"/>
      <c r="AQ62" s="38"/>
      <c r="AR62" s="38"/>
      <c r="AS62" s="38"/>
      <c r="AT62" s="38"/>
      <c r="AU62" s="38"/>
      <c r="AV62" s="38"/>
      <c r="AW62" s="38"/>
      <c r="AX62" s="38"/>
      <c r="AY62" s="38"/>
    </row>
    <row r="63" spans="1:51" s="39" customFormat="1" x14ac:dyDescent="0.4">
      <c r="A63" s="31"/>
      <c r="B63" s="985" t="str">
        <f t="shared" si="0"/>
        <v/>
      </c>
      <c r="C63" s="391"/>
      <c r="D63" s="392"/>
      <c r="E63" s="390"/>
      <c r="F63" s="701"/>
      <c r="G63" s="390"/>
      <c r="H63" s="390"/>
      <c r="I63" s="392"/>
      <c r="J63" s="390"/>
      <c r="K63" s="480"/>
      <c r="L63" s="393"/>
      <c r="M63" s="31"/>
      <c r="N63" s="31"/>
      <c r="O63" s="31"/>
      <c r="P63" s="31"/>
      <c r="Q63" s="31"/>
      <c r="R63" s="31"/>
      <c r="S63" s="31"/>
      <c r="T63" s="31"/>
      <c r="U63" s="31"/>
      <c r="V63" s="31"/>
      <c r="W63" s="31"/>
      <c r="X63" s="31"/>
      <c r="Y63" s="31"/>
      <c r="Z63" s="31"/>
      <c r="AA63" s="31"/>
      <c r="AB63" s="31"/>
      <c r="AC63" s="31"/>
      <c r="AD63" s="31"/>
      <c r="AE63" s="31"/>
      <c r="AF63" s="38"/>
      <c r="AG63" s="38"/>
      <c r="AH63" s="38"/>
      <c r="AI63" s="38"/>
      <c r="AJ63" s="38"/>
      <c r="AK63" s="38"/>
      <c r="AL63" s="38"/>
      <c r="AM63" s="38"/>
      <c r="AN63" s="38"/>
      <c r="AO63" s="38"/>
      <c r="AP63" s="38"/>
      <c r="AQ63" s="38"/>
      <c r="AR63" s="38"/>
      <c r="AS63" s="38"/>
      <c r="AT63" s="38"/>
      <c r="AU63" s="38"/>
      <c r="AV63" s="38"/>
      <c r="AW63" s="38"/>
      <c r="AX63" s="38"/>
      <c r="AY63" s="38"/>
    </row>
    <row r="64" spans="1:51" s="39" customFormat="1" x14ac:dyDescent="0.4">
      <c r="A64" s="31"/>
      <c r="B64" s="985" t="str">
        <f t="shared" si="0"/>
        <v/>
      </c>
      <c r="C64" s="391"/>
      <c r="D64" s="392"/>
      <c r="E64" s="390"/>
      <c r="F64" s="701"/>
      <c r="G64" s="390"/>
      <c r="H64" s="390"/>
      <c r="I64" s="392"/>
      <c r="J64" s="390"/>
      <c r="K64" s="480"/>
      <c r="L64" s="393"/>
      <c r="M64" s="31"/>
      <c r="N64" s="31"/>
      <c r="O64" s="31"/>
      <c r="P64" s="31"/>
      <c r="Q64" s="31"/>
      <c r="R64" s="31"/>
      <c r="S64" s="31"/>
      <c r="T64" s="31"/>
      <c r="U64" s="31"/>
      <c r="V64" s="31"/>
      <c r="W64" s="31"/>
      <c r="X64" s="31"/>
      <c r="Y64" s="31"/>
      <c r="Z64" s="31"/>
      <c r="AA64" s="31"/>
      <c r="AB64" s="31"/>
      <c r="AC64" s="31"/>
      <c r="AD64" s="31"/>
      <c r="AE64" s="31"/>
      <c r="AF64" s="38"/>
      <c r="AG64" s="38"/>
      <c r="AH64" s="38"/>
      <c r="AI64" s="38"/>
      <c r="AJ64" s="38"/>
      <c r="AK64" s="38"/>
      <c r="AL64" s="38"/>
      <c r="AM64" s="38"/>
      <c r="AN64" s="38"/>
      <c r="AO64" s="38"/>
      <c r="AP64" s="38"/>
      <c r="AQ64" s="38"/>
      <c r="AR64" s="38"/>
      <c r="AS64" s="38"/>
      <c r="AT64" s="38"/>
      <c r="AU64" s="38"/>
      <c r="AV64" s="38"/>
      <c r="AW64" s="38"/>
      <c r="AX64" s="38"/>
      <c r="AY64" s="38"/>
    </row>
    <row r="65" spans="1:51" s="39" customFormat="1" x14ac:dyDescent="0.4">
      <c r="A65" s="31"/>
      <c r="B65" s="985" t="str">
        <f t="shared" si="0"/>
        <v/>
      </c>
      <c r="C65" s="391"/>
      <c r="D65" s="392"/>
      <c r="E65" s="390"/>
      <c r="F65" s="701"/>
      <c r="G65" s="390"/>
      <c r="H65" s="390"/>
      <c r="I65" s="392"/>
      <c r="J65" s="390"/>
      <c r="K65" s="480"/>
      <c r="L65" s="393"/>
      <c r="M65" s="31"/>
      <c r="N65" s="31"/>
      <c r="O65" s="31"/>
      <c r="P65" s="31"/>
      <c r="Q65" s="31"/>
      <c r="R65" s="31"/>
      <c r="S65" s="31"/>
      <c r="T65" s="31"/>
      <c r="U65" s="31"/>
      <c r="V65" s="31"/>
      <c r="W65" s="31"/>
      <c r="X65" s="31"/>
      <c r="Y65" s="31"/>
      <c r="Z65" s="31"/>
      <c r="AA65" s="31"/>
      <c r="AB65" s="31"/>
      <c r="AC65" s="31"/>
      <c r="AD65" s="31"/>
      <c r="AE65" s="31"/>
      <c r="AF65" s="38"/>
      <c r="AG65" s="38"/>
      <c r="AH65" s="38"/>
      <c r="AI65" s="38"/>
      <c r="AJ65" s="38"/>
      <c r="AK65" s="38"/>
      <c r="AL65" s="38"/>
      <c r="AM65" s="38"/>
      <c r="AN65" s="38"/>
      <c r="AO65" s="38"/>
      <c r="AP65" s="38"/>
      <c r="AQ65" s="38"/>
      <c r="AR65" s="38"/>
      <c r="AS65" s="38"/>
      <c r="AT65" s="38"/>
      <c r="AU65" s="38"/>
      <c r="AV65" s="38"/>
      <c r="AW65" s="38"/>
      <c r="AX65" s="38"/>
      <c r="AY65" s="38"/>
    </row>
    <row r="66" spans="1:51" s="39" customFormat="1" x14ac:dyDescent="0.4">
      <c r="A66" s="31"/>
      <c r="B66" s="985" t="str">
        <f t="shared" si="0"/>
        <v/>
      </c>
      <c r="C66" s="391"/>
      <c r="D66" s="392"/>
      <c r="E66" s="390"/>
      <c r="F66" s="701"/>
      <c r="G66" s="390"/>
      <c r="H66" s="390"/>
      <c r="I66" s="392"/>
      <c r="J66" s="390"/>
      <c r="K66" s="480"/>
      <c r="L66" s="393"/>
      <c r="M66" s="31"/>
      <c r="N66" s="31"/>
      <c r="O66" s="31"/>
      <c r="P66" s="31"/>
      <c r="Q66" s="31"/>
      <c r="R66" s="31"/>
      <c r="S66" s="31"/>
      <c r="T66" s="31"/>
      <c r="U66" s="31"/>
      <c r="V66" s="31"/>
      <c r="W66" s="31"/>
      <c r="X66" s="31"/>
      <c r="Y66" s="31"/>
      <c r="Z66" s="31"/>
      <c r="AA66" s="31"/>
      <c r="AB66" s="31"/>
      <c r="AC66" s="31"/>
      <c r="AD66" s="31"/>
      <c r="AE66" s="31"/>
      <c r="AF66" s="38"/>
      <c r="AG66" s="38"/>
      <c r="AH66" s="38"/>
      <c r="AI66" s="38"/>
      <c r="AJ66" s="38"/>
      <c r="AK66" s="38"/>
      <c r="AL66" s="38"/>
      <c r="AM66" s="38"/>
      <c r="AN66" s="38"/>
      <c r="AO66" s="38"/>
      <c r="AP66" s="38"/>
      <c r="AQ66" s="38"/>
      <c r="AR66" s="38"/>
      <c r="AS66" s="38"/>
      <c r="AT66" s="38"/>
      <c r="AU66" s="38"/>
      <c r="AV66" s="38"/>
      <c r="AW66" s="38"/>
      <c r="AX66" s="38"/>
      <c r="AY66" s="38"/>
    </row>
    <row r="67" spans="1:51" s="39" customFormat="1" x14ac:dyDescent="0.4">
      <c r="A67" s="31"/>
      <c r="B67" s="985" t="str">
        <f t="shared" si="0"/>
        <v/>
      </c>
      <c r="C67" s="391"/>
      <c r="D67" s="392"/>
      <c r="E67" s="390"/>
      <c r="F67" s="701"/>
      <c r="G67" s="390"/>
      <c r="H67" s="390"/>
      <c r="I67" s="392"/>
      <c r="J67" s="390"/>
      <c r="K67" s="480"/>
      <c r="L67" s="393"/>
      <c r="M67" s="31"/>
      <c r="N67" s="31"/>
      <c r="O67" s="31"/>
      <c r="P67" s="31"/>
      <c r="Q67" s="31"/>
      <c r="R67" s="31"/>
      <c r="S67" s="31"/>
      <c r="T67" s="31"/>
      <c r="U67" s="31"/>
      <c r="V67" s="31"/>
      <c r="W67" s="31"/>
      <c r="X67" s="31"/>
      <c r="Y67" s="31"/>
      <c r="Z67" s="31"/>
      <c r="AA67" s="31"/>
      <c r="AB67" s="31"/>
      <c r="AC67" s="31"/>
      <c r="AD67" s="31"/>
      <c r="AE67" s="31"/>
      <c r="AF67" s="38"/>
      <c r="AG67" s="38"/>
      <c r="AH67" s="38"/>
      <c r="AI67" s="38"/>
      <c r="AJ67" s="38"/>
      <c r="AK67" s="38"/>
      <c r="AL67" s="38"/>
      <c r="AM67" s="38"/>
      <c r="AN67" s="38"/>
      <c r="AO67" s="38"/>
      <c r="AP67" s="38"/>
      <c r="AQ67" s="38"/>
      <c r="AR67" s="38"/>
      <c r="AS67" s="38"/>
      <c r="AT67" s="38"/>
      <c r="AU67" s="38"/>
      <c r="AV67" s="38"/>
      <c r="AW67" s="38"/>
      <c r="AX67" s="38"/>
      <c r="AY67" s="38"/>
    </row>
    <row r="68" spans="1:51" s="39" customFormat="1" x14ac:dyDescent="0.4">
      <c r="A68" s="31"/>
      <c r="B68" s="985" t="str">
        <f t="shared" si="0"/>
        <v/>
      </c>
      <c r="C68" s="391"/>
      <c r="D68" s="392"/>
      <c r="E68" s="390"/>
      <c r="F68" s="701"/>
      <c r="G68" s="390"/>
      <c r="H68" s="390"/>
      <c r="I68" s="392"/>
      <c r="J68" s="390"/>
      <c r="K68" s="480"/>
      <c r="L68" s="393"/>
      <c r="M68" s="31"/>
      <c r="N68" s="31"/>
      <c r="O68" s="31"/>
      <c r="P68" s="31"/>
      <c r="Q68" s="31"/>
      <c r="R68" s="31"/>
      <c r="S68" s="31"/>
      <c r="T68" s="31"/>
      <c r="U68" s="31"/>
      <c r="V68" s="31"/>
      <c r="W68" s="31"/>
      <c r="X68" s="31"/>
      <c r="Y68" s="31"/>
      <c r="Z68" s="31"/>
      <c r="AA68" s="31"/>
      <c r="AB68" s="31"/>
      <c r="AC68" s="31"/>
      <c r="AD68" s="31"/>
      <c r="AE68" s="31"/>
      <c r="AF68" s="38"/>
      <c r="AG68" s="38"/>
      <c r="AH68" s="38"/>
      <c r="AI68" s="38"/>
      <c r="AJ68" s="38"/>
      <c r="AK68" s="38"/>
      <c r="AL68" s="38"/>
      <c r="AM68" s="38"/>
      <c r="AN68" s="38"/>
      <c r="AO68" s="38"/>
      <c r="AP68" s="38"/>
      <c r="AQ68" s="38"/>
      <c r="AR68" s="38"/>
      <c r="AS68" s="38"/>
      <c r="AT68" s="38"/>
      <c r="AU68" s="38"/>
      <c r="AV68" s="38"/>
      <c r="AW68" s="38"/>
      <c r="AX68" s="38"/>
      <c r="AY68" s="38"/>
    </row>
    <row r="69" spans="1:51" s="39" customFormat="1" x14ac:dyDescent="0.4">
      <c r="A69" s="31"/>
      <c r="B69" s="985" t="str">
        <f t="shared" si="0"/>
        <v/>
      </c>
      <c r="C69" s="391"/>
      <c r="D69" s="392"/>
      <c r="E69" s="390"/>
      <c r="F69" s="701"/>
      <c r="G69" s="390"/>
      <c r="H69" s="390"/>
      <c r="I69" s="392"/>
      <c r="J69" s="390"/>
      <c r="K69" s="480"/>
      <c r="L69" s="393"/>
      <c r="M69" s="31"/>
      <c r="N69" s="31"/>
      <c r="O69" s="31"/>
      <c r="P69" s="31"/>
      <c r="Q69" s="31"/>
      <c r="R69" s="31"/>
      <c r="S69" s="31"/>
      <c r="T69" s="31"/>
      <c r="U69" s="31"/>
      <c r="V69" s="31"/>
      <c r="W69" s="31"/>
      <c r="X69" s="31"/>
      <c r="Y69" s="31"/>
      <c r="Z69" s="31"/>
      <c r="AA69" s="31"/>
      <c r="AB69" s="31"/>
      <c r="AC69" s="31"/>
      <c r="AD69" s="31"/>
      <c r="AE69" s="31"/>
      <c r="AF69" s="38"/>
      <c r="AG69" s="38"/>
      <c r="AH69" s="38"/>
      <c r="AI69" s="38"/>
      <c r="AJ69" s="38"/>
      <c r="AK69" s="38"/>
      <c r="AL69" s="38"/>
      <c r="AM69" s="38"/>
      <c r="AN69" s="38"/>
      <c r="AO69" s="38"/>
      <c r="AP69" s="38"/>
      <c r="AQ69" s="38"/>
      <c r="AR69" s="38"/>
      <c r="AS69" s="38"/>
      <c r="AT69" s="38"/>
      <c r="AU69" s="38"/>
      <c r="AV69" s="38"/>
      <c r="AW69" s="38"/>
      <c r="AX69" s="38"/>
      <c r="AY69" s="38"/>
    </row>
    <row r="70" spans="1:51" s="39" customFormat="1" x14ac:dyDescent="0.4">
      <c r="A70" s="31"/>
      <c r="B70" s="985" t="str">
        <f t="shared" si="0"/>
        <v/>
      </c>
      <c r="C70" s="391"/>
      <c r="D70" s="392"/>
      <c r="E70" s="390"/>
      <c r="F70" s="701"/>
      <c r="G70" s="390"/>
      <c r="H70" s="390"/>
      <c r="I70" s="392"/>
      <c r="J70" s="390"/>
      <c r="K70" s="480"/>
      <c r="L70" s="393"/>
      <c r="M70" s="31"/>
      <c r="N70" s="31"/>
      <c r="O70" s="31"/>
      <c r="P70" s="31"/>
      <c r="Q70" s="31"/>
      <c r="R70" s="31"/>
      <c r="S70" s="31"/>
      <c r="T70" s="31"/>
      <c r="U70" s="31"/>
      <c r="V70" s="31"/>
      <c r="W70" s="31"/>
      <c r="X70" s="31"/>
      <c r="Y70" s="31"/>
      <c r="Z70" s="31"/>
      <c r="AA70" s="31"/>
      <c r="AB70" s="31"/>
      <c r="AC70" s="31"/>
      <c r="AD70" s="31"/>
      <c r="AE70" s="31"/>
      <c r="AF70" s="38"/>
      <c r="AG70" s="38"/>
      <c r="AH70" s="38"/>
      <c r="AI70" s="38"/>
      <c r="AJ70" s="38"/>
      <c r="AK70" s="38"/>
      <c r="AL70" s="38"/>
      <c r="AM70" s="38"/>
      <c r="AN70" s="38"/>
      <c r="AO70" s="38"/>
      <c r="AP70" s="38"/>
      <c r="AQ70" s="38"/>
      <c r="AR70" s="38"/>
      <c r="AS70" s="38"/>
      <c r="AT70" s="38"/>
      <c r="AU70" s="38"/>
      <c r="AV70" s="38"/>
      <c r="AW70" s="38"/>
      <c r="AX70" s="38"/>
      <c r="AY70" s="38"/>
    </row>
    <row r="71" spans="1:51" s="39" customFormat="1" x14ac:dyDescent="0.4">
      <c r="A71" s="31"/>
      <c r="B71" s="985" t="str">
        <f t="shared" si="0"/>
        <v/>
      </c>
      <c r="C71" s="391"/>
      <c r="D71" s="392"/>
      <c r="E71" s="390"/>
      <c r="F71" s="701"/>
      <c r="G71" s="390"/>
      <c r="H71" s="390"/>
      <c r="I71" s="392"/>
      <c r="J71" s="390"/>
      <c r="K71" s="480"/>
      <c r="L71" s="393"/>
      <c r="M71" s="31"/>
      <c r="N71" s="31"/>
      <c r="O71" s="31"/>
      <c r="P71" s="31"/>
      <c r="Q71" s="31"/>
      <c r="R71" s="31"/>
      <c r="S71" s="31"/>
      <c r="T71" s="31"/>
      <c r="U71" s="31"/>
      <c r="V71" s="31"/>
      <c r="W71" s="31"/>
      <c r="X71" s="31"/>
      <c r="Y71" s="31"/>
      <c r="Z71" s="31"/>
      <c r="AA71" s="31"/>
      <c r="AB71" s="31"/>
      <c r="AC71" s="31"/>
      <c r="AD71" s="31"/>
      <c r="AE71" s="31"/>
      <c r="AF71" s="38"/>
      <c r="AG71" s="38"/>
      <c r="AH71" s="38"/>
      <c r="AI71" s="38"/>
      <c r="AJ71" s="38"/>
      <c r="AK71" s="38"/>
      <c r="AL71" s="38"/>
      <c r="AM71" s="38"/>
      <c r="AN71" s="38"/>
      <c r="AO71" s="38"/>
      <c r="AP71" s="38"/>
      <c r="AQ71" s="38"/>
      <c r="AR71" s="38"/>
      <c r="AS71" s="38"/>
      <c r="AT71" s="38"/>
      <c r="AU71" s="38"/>
      <c r="AV71" s="38"/>
      <c r="AW71" s="38"/>
      <c r="AX71" s="38"/>
      <c r="AY71" s="38"/>
    </row>
    <row r="72" spans="1:51" s="39" customFormat="1" x14ac:dyDescent="0.4">
      <c r="A72" s="31"/>
      <c r="B72" s="985" t="str">
        <f t="shared" ref="B72:B84" si="1">IF(C72="","",B71+1)</f>
        <v/>
      </c>
      <c r="C72" s="391"/>
      <c r="D72" s="392"/>
      <c r="E72" s="390"/>
      <c r="F72" s="701"/>
      <c r="G72" s="390"/>
      <c r="H72" s="390"/>
      <c r="I72" s="392"/>
      <c r="J72" s="390"/>
      <c r="K72" s="480"/>
      <c r="L72" s="393"/>
      <c r="M72" s="31"/>
      <c r="N72" s="31"/>
      <c r="O72" s="31"/>
      <c r="P72" s="31"/>
      <c r="Q72" s="31"/>
      <c r="R72" s="31"/>
      <c r="S72" s="31"/>
      <c r="T72" s="31"/>
      <c r="U72" s="31"/>
      <c r="V72" s="31"/>
      <c r="W72" s="31"/>
      <c r="X72" s="31"/>
      <c r="Y72" s="31"/>
      <c r="Z72" s="31"/>
      <c r="AA72" s="31"/>
      <c r="AB72" s="31"/>
      <c r="AC72" s="31"/>
      <c r="AD72" s="31"/>
      <c r="AE72" s="31"/>
      <c r="AF72" s="38"/>
      <c r="AG72" s="38"/>
      <c r="AH72" s="38"/>
      <c r="AI72" s="38"/>
      <c r="AJ72" s="38"/>
      <c r="AK72" s="38"/>
      <c r="AL72" s="38"/>
      <c r="AM72" s="38"/>
      <c r="AN72" s="38"/>
      <c r="AO72" s="38"/>
      <c r="AP72" s="38"/>
      <c r="AQ72" s="38"/>
      <c r="AR72" s="38"/>
      <c r="AS72" s="38"/>
      <c r="AT72" s="38"/>
      <c r="AU72" s="38"/>
      <c r="AV72" s="38"/>
      <c r="AW72" s="38"/>
      <c r="AX72" s="38"/>
      <c r="AY72" s="38"/>
    </row>
    <row r="73" spans="1:51" s="39" customFormat="1" x14ac:dyDescent="0.4">
      <c r="A73" s="31"/>
      <c r="B73" s="985" t="str">
        <f t="shared" si="1"/>
        <v/>
      </c>
      <c r="C73" s="391"/>
      <c r="D73" s="392"/>
      <c r="E73" s="390"/>
      <c r="F73" s="701"/>
      <c r="G73" s="390"/>
      <c r="H73" s="390"/>
      <c r="I73" s="392"/>
      <c r="J73" s="390"/>
      <c r="K73" s="480"/>
      <c r="L73" s="393"/>
      <c r="M73" s="31"/>
      <c r="N73" s="31"/>
      <c r="O73" s="31"/>
      <c r="P73" s="31"/>
      <c r="Q73" s="31"/>
      <c r="R73" s="31"/>
      <c r="S73" s="31"/>
      <c r="T73" s="31"/>
      <c r="U73" s="31"/>
      <c r="V73" s="31"/>
      <c r="W73" s="31"/>
      <c r="X73" s="31"/>
      <c r="Y73" s="31"/>
      <c r="Z73" s="31"/>
      <c r="AA73" s="31"/>
      <c r="AB73" s="31"/>
      <c r="AC73" s="31"/>
      <c r="AD73" s="31"/>
      <c r="AE73" s="31"/>
      <c r="AF73" s="38"/>
      <c r="AG73" s="38"/>
      <c r="AH73" s="38"/>
      <c r="AI73" s="38"/>
      <c r="AJ73" s="38"/>
      <c r="AK73" s="38"/>
      <c r="AL73" s="38"/>
      <c r="AM73" s="38"/>
      <c r="AN73" s="38"/>
      <c r="AO73" s="38"/>
      <c r="AP73" s="38"/>
      <c r="AQ73" s="38"/>
      <c r="AR73" s="38"/>
      <c r="AS73" s="38"/>
      <c r="AT73" s="38"/>
      <c r="AU73" s="38"/>
      <c r="AV73" s="38"/>
      <c r="AW73" s="38"/>
      <c r="AX73" s="38"/>
      <c r="AY73" s="38"/>
    </row>
    <row r="74" spans="1:51" s="39" customFormat="1" x14ac:dyDescent="0.4">
      <c r="A74" s="31"/>
      <c r="B74" s="985" t="str">
        <f t="shared" si="1"/>
        <v/>
      </c>
      <c r="C74" s="391"/>
      <c r="D74" s="392"/>
      <c r="E74" s="390"/>
      <c r="F74" s="701"/>
      <c r="G74" s="390"/>
      <c r="H74" s="390"/>
      <c r="I74" s="392"/>
      <c r="J74" s="390"/>
      <c r="K74" s="480"/>
      <c r="L74" s="393"/>
      <c r="M74" s="31"/>
      <c r="N74" s="31"/>
      <c r="O74" s="31"/>
      <c r="P74" s="31"/>
      <c r="Q74" s="31"/>
      <c r="R74" s="31"/>
      <c r="S74" s="31"/>
      <c r="T74" s="31"/>
      <c r="U74" s="31"/>
      <c r="V74" s="31"/>
      <c r="W74" s="31"/>
      <c r="X74" s="31"/>
      <c r="Y74" s="31"/>
      <c r="Z74" s="31"/>
      <c r="AA74" s="31"/>
      <c r="AB74" s="31"/>
      <c r="AC74" s="31"/>
      <c r="AD74" s="31"/>
      <c r="AE74" s="31"/>
      <c r="AF74" s="38"/>
      <c r="AG74" s="38"/>
      <c r="AH74" s="38"/>
      <c r="AI74" s="38"/>
      <c r="AJ74" s="38"/>
      <c r="AK74" s="38"/>
      <c r="AL74" s="38"/>
      <c r="AM74" s="38"/>
      <c r="AN74" s="38"/>
      <c r="AO74" s="38"/>
      <c r="AP74" s="38"/>
      <c r="AQ74" s="38"/>
      <c r="AR74" s="38"/>
      <c r="AS74" s="38"/>
      <c r="AT74" s="38"/>
      <c r="AU74" s="38"/>
      <c r="AV74" s="38"/>
      <c r="AW74" s="38"/>
      <c r="AX74" s="38"/>
      <c r="AY74" s="38"/>
    </row>
    <row r="75" spans="1:51" s="39" customFormat="1" x14ac:dyDescent="0.4">
      <c r="A75" s="31"/>
      <c r="B75" s="985" t="str">
        <f t="shared" si="1"/>
        <v/>
      </c>
      <c r="C75" s="391"/>
      <c r="D75" s="392"/>
      <c r="E75" s="390"/>
      <c r="F75" s="701"/>
      <c r="G75" s="390"/>
      <c r="H75" s="390"/>
      <c r="I75" s="392"/>
      <c r="J75" s="390"/>
      <c r="K75" s="480"/>
      <c r="L75" s="393"/>
      <c r="M75" s="31"/>
      <c r="N75" s="31"/>
      <c r="O75" s="31"/>
      <c r="P75" s="31"/>
      <c r="Q75" s="31"/>
      <c r="R75" s="31"/>
      <c r="S75" s="31"/>
      <c r="T75" s="31"/>
      <c r="U75" s="31"/>
      <c r="V75" s="31"/>
      <c r="W75" s="31"/>
      <c r="X75" s="31"/>
      <c r="Y75" s="31"/>
      <c r="Z75" s="31"/>
      <c r="AA75" s="31"/>
      <c r="AB75" s="31"/>
      <c r="AC75" s="31"/>
      <c r="AD75" s="31"/>
      <c r="AE75" s="31"/>
      <c r="AF75" s="38"/>
      <c r="AG75" s="38"/>
      <c r="AH75" s="38"/>
      <c r="AI75" s="38"/>
      <c r="AJ75" s="38"/>
      <c r="AK75" s="38"/>
      <c r="AL75" s="38"/>
      <c r="AM75" s="38"/>
      <c r="AN75" s="38"/>
      <c r="AO75" s="38"/>
      <c r="AP75" s="38"/>
      <c r="AQ75" s="38"/>
      <c r="AR75" s="38"/>
      <c r="AS75" s="38"/>
      <c r="AT75" s="38"/>
      <c r="AU75" s="38"/>
      <c r="AV75" s="38"/>
      <c r="AW75" s="38"/>
      <c r="AX75" s="38"/>
      <c r="AY75" s="38"/>
    </row>
    <row r="76" spans="1:51" s="39" customFormat="1" x14ac:dyDescent="0.4">
      <c r="A76" s="31"/>
      <c r="B76" s="985" t="str">
        <f t="shared" si="1"/>
        <v/>
      </c>
      <c r="C76" s="391"/>
      <c r="D76" s="392"/>
      <c r="E76" s="390"/>
      <c r="F76" s="701"/>
      <c r="G76" s="390"/>
      <c r="H76" s="390"/>
      <c r="I76" s="392"/>
      <c r="J76" s="390"/>
      <c r="K76" s="480"/>
      <c r="L76" s="393"/>
      <c r="M76" s="31"/>
      <c r="N76" s="31"/>
      <c r="O76" s="31"/>
      <c r="P76" s="31"/>
      <c r="Q76" s="31"/>
      <c r="R76" s="31"/>
      <c r="S76" s="31"/>
      <c r="T76" s="31"/>
      <c r="U76" s="31"/>
      <c r="V76" s="31"/>
      <c r="W76" s="31"/>
      <c r="X76" s="31"/>
      <c r="Y76" s="31"/>
      <c r="Z76" s="31"/>
      <c r="AA76" s="31"/>
      <c r="AB76" s="31"/>
      <c r="AC76" s="31"/>
      <c r="AD76" s="31"/>
      <c r="AE76" s="31"/>
      <c r="AF76" s="38"/>
      <c r="AG76" s="38"/>
      <c r="AH76" s="38"/>
      <c r="AI76" s="38"/>
      <c r="AJ76" s="38"/>
      <c r="AK76" s="38"/>
      <c r="AL76" s="38"/>
      <c r="AM76" s="38"/>
      <c r="AN76" s="38"/>
      <c r="AO76" s="38"/>
      <c r="AP76" s="38"/>
      <c r="AQ76" s="38"/>
      <c r="AR76" s="38"/>
      <c r="AS76" s="38"/>
      <c r="AT76" s="38"/>
      <c r="AU76" s="38"/>
      <c r="AV76" s="38"/>
      <c r="AW76" s="38"/>
      <c r="AX76" s="38"/>
      <c r="AY76" s="38"/>
    </row>
    <row r="77" spans="1:51" s="39" customFormat="1" x14ac:dyDescent="0.4">
      <c r="A77" s="31"/>
      <c r="B77" s="985" t="str">
        <f t="shared" si="1"/>
        <v/>
      </c>
      <c r="C77" s="391"/>
      <c r="D77" s="392"/>
      <c r="E77" s="390"/>
      <c r="F77" s="701"/>
      <c r="G77" s="390"/>
      <c r="H77" s="390"/>
      <c r="I77" s="392"/>
      <c r="J77" s="390"/>
      <c r="K77" s="480"/>
      <c r="L77" s="393"/>
      <c r="M77" s="31"/>
      <c r="N77" s="31"/>
      <c r="O77" s="31"/>
      <c r="P77" s="31"/>
      <c r="Q77" s="31"/>
      <c r="R77" s="31"/>
      <c r="S77" s="31"/>
      <c r="T77" s="31"/>
      <c r="U77" s="31"/>
      <c r="V77" s="31"/>
      <c r="W77" s="31"/>
      <c r="X77" s="31"/>
      <c r="Y77" s="31"/>
      <c r="Z77" s="31"/>
      <c r="AA77" s="31"/>
      <c r="AB77" s="31"/>
      <c r="AC77" s="31"/>
      <c r="AD77" s="31"/>
      <c r="AE77" s="31"/>
      <c r="AF77" s="38"/>
      <c r="AG77" s="38"/>
      <c r="AH77" s="38"/>
      <c r="AI77" s="38"/>
      <c r="AJ77" s="38"/>
      <c r="AK77" s="38"/>
      <c r="AL77" s="38"/>
      <c r="AM77" s="38"/>
      <c r="AN77" s="38"/>
      <c r="AO77" s="38"/>
      <c r="AP77" s="38"/>
      <c r="AQ77" s="38"/>
      <c r="AR77" s="38"/>
      <c r="AS77" s="38"/>
      <c r="AT77" s="38"/>
      <c r="AU77" s="38"/>
      <c r="AV77" s="38"/>
      <c r="AW77" s="38"/>
      <c r="AX77" s="38"/>
      <c r="AY77" s="38"/>
    </row>
    <row r="78" spans="1:51" s="39" customFormat="1" x14ac:dyDescent="0.4">
      <c r="A78" s="31"/>
      <c r="B78" s="985" t="str">
        <f t="shared" si="1"/>
        <v/>
      </c>
      <c r="C78" s="391"/>
      <c r="D78" s="392"/>
      <c r="E78" s="390"/>
      <c r="F78" s="701"/>
      <c r="G78" s="390"/>
      <c r="H78" s="390"/>
      <c r="I78" s="392"/>
      <c r="J78" s="390"/>
      <c r="K78" s="480"/>
      <c r="L78" s="393"/>
      <c r="M78" s="31"/>
      <c r="N78" s="31"/>
      <c r="O78" s="31"/>
      <c r="P78" s="31"/>
      <c r="Q78" s="31"/>
      <c r="R78" s="31"/>
      <c r="S78" s="31"/>
      <c r="T78" s="31"/>
      <c r="U78" s="31"/>
      <c r="V78" s="31"/>
      <c r="W78" s="31"/>
      <c r="X78" s="31"/>
      <c r="Y78" s="31"/>
      <c r="Z78" s="31"/>
      <c r="AA78" s="31"/>
      <c r="AB78" s="31"/>
      <c r="AC78" s="31"/>
      <c r="AD78" s="31"/>
      <c r="AE78" s="31"/>
      <c r="AF78" s="38"/>
      <c r="AG78" s="38"/>
      <c r="AH78" s="38"/>
      <c r="AI78" s="38"/>
      <c r="AJ78" s="38"/>
      <c r="AK78" s="38"/>
      <c r="AL78" s="38"/>
      <c r="AM78" s="38"/>
      <c r="AN78" s="38"/>
      <c r="AO78" s="38"/>
      <c r="AP78" s="38"/>
      <c r="AQ78" s="38"/>
      <c r="AR78" s="38"/>
      <c r="AS78" s="38"/>
      <c r="AT78" s="38"/>
      <c r="AU78" s="38"/>
      <c r="AV78" s="38"/>
      <c r="AW78" s="38"/>
      <c r="AX78" s="38"/>
      <c r="AY78" s="38"/>
    </row>
    <row r="79" spans="1:51" s="39" customFormat="1" x14ac:dyDescent="0.4">
      <c r="A79" s="31"/>
      <c r="B79" s="985" t="str">
        <f t="shared" si="1"/>
        <v/>
      </c>
      <c r="C79" s="391"/>
      <c r="D79" s="392"/>
      <c r="E79" s="390"/>
      <c r="F79" s="701"/>
      <c r="G79" s="390"/>
      <c r="H79" s="390"/>
      <c r="I79" s="392"/>
      <c r="J79" s="390"/>
      <c r="K79" s="480"/>
      <c r="L79" s="393"/>
      <c r="M79" s="31"/>
      <c r="N79" s="31"/>
      <c r="O79" s="31"/>
      <c r="P79" s="31"/>
      <c r="Q79" s="31"/>
      <c r="R79" s="31"/>
      <c r="S79" s="31"/>
      <c r="T79" s="31"/>
      <c r="U79" s="31"/>
      <c r="V79" s="31"/>
      <c r="W79" s="31"/>
      <c r="X79" s="31"/>
      <c r="Y79" s="31"/>
      <c r="Z79" s="31"/>
      <c r="AA79" s="31"/>
      <c r="AB79" s="31"/>
      <c r="AC79" s="31"/>
      <c r="AD79" s="31"/>
      <c r="AE79" s="31"/>
      <c r="AF79" s="38"/>
      <c r="AG79" s="38"/>
      <c r="AH79" s="38"/>
      <c r="AI79" s="38"/>
      <c r="AJ79" s="38"/>
      <c r="AK79" s="38"/>
      <c r="AL79" s="38"/>
      <c r="AM79" s="38"/>
      <c r="AN79" s="38"/>
      <c r="AO79" s="38"/>
      <c r="AP79" s="38"/>
      <c r="AQ79" s="38"/>
      <c r="AR79" s="38"/>
      <c r="AS79" s="38"/>
      <c r="AT79" s="38"/>
      <c r="AU79" s="38"/>
      <c r="AV79" s="38"/>
      <c r="AW79" s="38"/>
      <c r="AX79" s="38"/>
      <c r="AY79" s="38"/>
    </row>
    <row r="80" spans="1:51" s="39" customFormat="1" x14ac:dyDescent="0.4">
      <c r="A80" s="31"/>
      <c r="B80" s="985" t="str">
        <f t="shared" si="1"/>
        <v/>
      </c>
      <c r="C80" s="391"/>
      <c r="D80" s="392"/>
      <c r="E80" s="390"/>
      <c r="F80" s="701"/>
      <c r="G80" s="390"/>
      <c r="H80" s="390"/>
      <c r="I80" s="392"/>
      <c r="J80" s="390"/>
      <c r="K80" s="480"/>
      <c r="L80" s="393"/>
      <c r="M80" s="31"/>
      <c r="N80" s="31"/>
      <c r="O80" s="31"/>
      <c r="P80" s="31"/>
      <c r="Q80" s="31"/>
      <c r="R80" s="31"/>
      <c r="S80" s="31"/>
      <c r="T80" s="31"/>
      <c r="U80" s="31"/>
      <c r="V80" s="31"/>
      <c r="W80" s="31"/>
      <c r="X80" s="31"/>
      <c r="Y80" s="31"/>
      <c r="Z80" s="31"/>
      <c r="AA80" s="31"/>
      <c r="AB80" s="31"/>
      <c r="AC80" s="31"/>
      <c r="AD80" s="31"/>
      <c r="AE80" s="31"/>
      <c r="AF80" s="38"/>
      <c r="AG80" s="38"/>
      <c r="AH80" s="38"/>
      <c r="AI80" s="38"/>
      <c r="AJ80" s="38"/>
      <c r="AK80" s="38"/>
      <c r="AL80" s="38"/>
      <c r="AM80" s="38"/>
      <c r="AN80" s="38"/>
      <c r="AO80" s="38"/>
      <c r="AP80" s="38"/>
      <c r="AQ80" s="38"/>
      <c r="AR80" s="38"/>
      <c r="AS80" s="38"/>
      <c r="AT80" s="38"/>
      <c r="AU80" s="38"/>
      <c r="AV80" s="38"/>
      <c r="AW80" s="38"/>
      <c r="AX80" s="38"/>
      <c r="AY80" s="38"/>
    </row>
    <row r="81" spans="1:51" s="39" customFormat="1" x14ac:dyDescent="0.4">
      <c r="A81" s="31"/>
      <c r="B81" s="985" t="str">
        <f t="shared" si="1"/>
        <v/>
      </c>
      <c r="C81" s="391"/>
      <c r="D81" s="392"/>
      <c r="E81" s="390"/>
      <c r="F81" s="701"/>
      <c r="G81" s="390"/>
      <c r="H81" s="390"/>
      <c r="I81" s="392"/>
      <c r="J81" s="390"/>
      <c r="K81" s="480"/>
      <c r="L81" s="393"/>
      <c r="M81" s="31"/>
      <c r="N81" s="31"/>
      <c r="O81" s="31"/>
      <c r="P81" s="31"/>
      <c r="Q81" s="31"/>
      <c r="R81" s="31"/>
      <c r="S81" s="31"/>
      <c r="T81" s="31"/>
      <c r="U81" s="31"/>
      <c r="V81" s="31"/>
      <c r="W81" s="31"/>
      <c r="X81" s="31"/>
      <c r="Y81" s="31"/>
      <c r="Z81" s="31"/>
      <c r="AA81" s="31"/>
      <c r="AB81" s="31"/>
      <c r="AC81" s="31"/>
      <c r="AD81" s="31"/>
      <c r="AE81" s="31"/>
      <c r="AF81" s="38"/>
      <c r="AG81" s="38"/>
      <c r="AH81" s="38"/>
      <c r="AI81" s="38"/>
      <c r="AJ81" s="38"/>
      <c r="AK81" s="38"/>
      <c r="AL81" s="38"/>
      <c r="AM81" s="38"/>
      <c r="AN81" s="38"/>
      <c r="AO81" s="38"/>
      <c r="AP81" s="38"/>
      <c r="AQ81" s="38"/>
      <c r="AR81" s="38"/>
      <c r="AS81" s="38"/>
      <c r="AT81" s="38"/>
      <c r="AU81" s="38"/>
      <c r="AV81" s="38"/>
      <c r="AW81" s="38"/>
      <c r="AX81" s="38"/>
      <c r="AY81" s="38"/>
    </row>
    <row r="82" spans="1:51" s="39" customFormat="1" x14ac:dyDescent="0.4">
      <c r="A82" s="31"/>
      <c r="B82" s="985" t="str">
        <f t="shared" si="1"/>
        <v/>
      </c>
      <c r="C82" s="391"/>
      <c r="D82" s="392"/>
      <c r="E82" s="390"/>
      <c r="F82" s="701"/>
      <c r="G82" s="390"/>
      <c r="H82" s="390"/>
      <c r="I82" s="392"/>
      <c r="J82" s="390"/>
      <c r="K82" s="480"/>
      <c r="L82" s="393"/>
      <c r="M82" s="31"/>
      <c r="N82" s="31"/>
      <c r="O82" s="31"/>
      <c r="P82" s="31"/>
      <c r="Q82" s="31"/>
      <c r="R82" s="31"/>
      <c r="S82" s="31"/>
      <c r="T82" s="31"/>
      <c r="U82" s="31"/>
      <c r="V82" s="31"/>
      <c r="W82" s="31"/>
      <c r="X82" s="31"/>
      <c r="Y82" s="31"/>
      <c r="Z82" s="31"/>
      <c r="AA82" s="31"/>
      <c r="AB82" s="31"/>
      <c r="AC82" s="31"/>
      <c r="AD82" s="31"/>
      <c r="AE82" s="31"/>
      <c r="AF82" s="38"/>
      <c r="AG82" s="38"/>
      <c r="AH82" s="38"/>
      <c r="AI82" s="38"/>
      <c r="AJ82" s="38"/>
      <c r="AK82" s="38"/>
      <c r="AL82" s="38"/>
      <c r="AM82" s="38"/>
      <c r="AN82" s="38"/>
      <c r="AO82" s="38"/>
      <c r="AP82" s="38"/>
      <c r="AQ82" s="38"/>
      <c r="AR82" s="38"/>
      <c r="AS82" s="38"/>
      <c r="AT82" s="38"/>
      <c r="AU82" s="38"/>
      <c r="AV82" s="38"/>
      <c r="AW82" s="38"/>
      <c r="AX82" s="38"/>
      <c r="AY82" s="38"/>
    </row>
    <row r="83" spans="1:51" s="39" customFormat="1" x14ac:dyDescent="0.4">
      <c r="A83" s="31"/>
      <c r="B83" s="985" t="str">
        <f t="shared" si="1"/>
        <v/>
      </c>
      <c r="C83" s="391"/>
      <c r="D83" s="392"/>
      <c r="E83" s="390"/>
      <c r="F83" s="701"/>
      <c r="G83" s="390"/>
      <c r="H83" s="390"/>
      <c r="I83" s="392"/>
      <c r="J83" s="390"/>
      <c r="K83" s="480"/>
      <c r="L83" s="393"/>
      <c r="M83" s="31"/>
      <c r="N83" s="31"/>
      <c r="O83" s="31"/>
      <c r="P83" s="31"/>
      <c r="Q83" s="31"/>
      <c r="R83" s="31"/>
      <c r="S83" s="31"/>
      <c r="T83" s="31"/>
      <c r="U83" s="31"/>
      <c r="V83" s="31"/>
      <c r="W83" s="31"/>
      <c r="X83" s="31"/>
      <c r="Y83" s="31"/>
      <c r="Z83" s="31"/>
      <c r="AA83" s="31"/>
      <c r="AB83" s="31"/>
      <c r="AC83" s="31"/>
      <c r="AD83" s="31"/>
      <c r="AE83" s="31"/>
      <c r="AF83" s="38"/>
      <c r="AG83" s="38"/>
      <c r="AH83" s="38"/>
      <c r="AI83" s="38"/>
      <c r="AJ83" s="38"/>
      <c r="AK83" s="38"/>
      <c r="AL83" s="38"/>
      <c r="AM83" s="38"/>
      <c r="AN83" s="38"/>
      <c r="AO83" s="38"/>
      <c r="AP83" s="38"/>
      <c r="AQ83" s="38"/>
      <c r="AR83" s="38"/>
      <c r="AS83" s="38"/>
      <c r="AT83" s="38"/>
      <c r="AU83" s="38"/>
      <c r="AV83" s="38"/>
      <c r="AW83" s="38"/>
      <c r="AX83" s="38"/>
      <c r="AY83" s="38"/>
    </row>
    <row r="84" spans="1:51" s="39" customFormat="1" ht="15.4" thickBot="1" x14ac:dyDescent="0.45">
      <c r="A84" s="31"/>
      <c r="B84" s="985" t="str">
        <f t="shared" si="1"/>
        <v/>
      </c>
      <c r="C84" s="394"/>
      <c r="D84" s="395"/>
      <c r="E84" s="396"/>
      <c r="F84" s="702"/>
      <c r="G84" s="396"/>
      <c r="H84" s="396"/>
      <c r="I84" s="395"/>
      <c r="J84" s="396"/>
      <c r="K84" s="481"/>
      <c r="L84" s="311"/>
      <c r="M84" s="31"/>
      <c r="N84" s="31"/>
      <c r="O84" s="31"/>
      <c r="P84" s="31"/>
      <c r="Q84" s="31"/>
      <c r="R84" s="31"/>
      <c r="S84" s="31"/>
      <c r="T84" s="31"/>
      <c r="U84" s="31"/>
      <c r="V84" s="31"/>
      <c r="W84" s="31"/>
      <c r="X84" s="31"/>
      <c r="Y84" s="31"/>
      <c r="Z84" s="31"/>
      <c r="AA84" s="31"/>
      <c r="AB84" s="31"/>
      <c r="AC84" s="31"/>
      <c r="AD84" s="31"/>
      <c r="AE84" s="31"/>
      <c r="AF84" s="38"/>
      <c r="AG84" s="38"/>
      <c r="AH84" s="38"/>
      <c r="AI84" s="38"/>
      <c r="AJ84" s="38"/>
      <c r="AK84" s="38"/>
      <c r="AL84" s="38"/>
      <c r="AM84" s="38"/>
      <c r="AN84" s="38"/>
      <c r="AO84" s="38"/>
      <c r="AP84" s="38"/>
      <c r="AQ84" s="38"/>
      <c r="AR84" s="38"/>
      <c r="AS84" s="38"/>
      <c r="AT84" s="38"/>
      <c r="AU84" s="38"/>
      <c r="AV84" s="38"/>
      <c r="AW84" s="38"/>
      <c r="AX84" s="38"/>
      <c r="AY84" s="38"/>
    </row>
    <row r="85" spans="1:51" x14ac:dyDescent="0.4">
      <c r="A85" s="40"/>
      <c r="B85" s="21"/>
      <c r="C85" s="45"/>
      <c r="D85" s="167"/>
      <c r="E85" s="40"/>
      <c r="F85" s="696"/>
      <c r="G85" s="40"/>
      <c r="H85" s="40"/>
      <c r="I85" s="167"/>
      <c r="J85" s="40"/>
      <c r="K85" s="474"/>
      <c r="L85" s="40"/>
      <c r="M85" s="40"/>
      <c r="N85" s="40"/>
      <c r="O85" s="40"/>
      <c r="P85" s="40"/>
      <c r="Q85" s="40"/>
      <c r="R85" s="40"/>
      <c r="S85" s="40"/>
      <c r="T85" s="40"/>
      <c r="U85" s="40"/>
      <c r="V85" s="40"/>
      <c r="W85" s="40"/>
      <c r="X85" s="40"/>
      <c r="Y85" s="40"/>
      <c r="Z85" s="40"/>
      <c r="AA85" s="40"/>
      <c r="AB85" s="40"/>
      <c r="AC85" s="40"/>
      <c r="AD85" s="40"/>
      <c r="AE85" s="40"/>
      <c r="AF85" s="44"/>
      <c r="AG85" s="44"/>
      <c r="AH85" s="44"/>
      <c r="AI85" s="44"/>
      <c r="AJ85" s="44"/>
      <c r="AK85" s="44"/>
      <c r="AL85" s="44"/>
      <c r="AM85" s="44"/>
      <c r="AN85" s="44"/>
      <c r="AO85" s="44"/>
      <c r="AP85" s="44"/>
      <c r="AQ85" s="44"/>
      <c r="AR85" s="44"/>
      <c r="AS85" s="44"/>
      <c r="AT85" s="44"/>
      <c r="AU85" s="44"/>
      <c r="AV85" s="44"/>
      <c r="AW85" s="44"/>
      <c r="AX85" s="44"/>
      <c r="AY85" s="44"/>
    </row>
    <row r="86" spans="1:51" x14ac:dyDescent="0.4">
      <c r="A86" s="40"/>
      <c r="B86" s="21"/>
      <c r="C86" s="45"/>
      <c r="D86" s="167"/>
      <c r="E86" s="40"/>
      <c r="F86" s="696"/>
      <c r="G86" s="40"/>
      <c r="H86" s="40"/>
      <c r="I86" s="167"/>
      <c r="J86" s="40"/>
      <c r="K86" s="474"/>
      <c r="L86" s="40"/>
      <c r="M86" s="40"/>
      <c r="N86" s="40"/>
      <c r="O86" s="40"/>
      <c r="P86" s="40"/>
      <c r="Q86" s="40"/>
      <c r="R86" s="40"/>
      <c r="S86" s="40"/>
      <c r="T86" s="40"/>
      <c r="U86" s="40"/>
      <c r="V86" s="40"/>
      <c r="W86" s="40"/>
      <c r="X86" s="40"/>
      <c r="Y86" s="40"/>
      <c r="Z86" s="40"/>
      <c r="AA86" s="40"/>
      <c r="AB86" s="40"/>
      <c r="AC86" s="40"/>
      <c r="AD86" s="40"/>
      <c r="AE86" s="40"/>
      <c r="AF86" s="44"/>
      <c r="AG86" s="44"/>
      <c r="AH86" s="44"/>
      <c r="AI86" s="44"/>
      <c r="AJ86" s="44"/>
      <c r="AK86" s="44"/>
      <c r="AL86" s="44"/>
      <c r="AM86" s="44"/>
      <c r="AN86" s="44"/>
      <c r="AO86" s="44"/>
      <c r="AP86" s="44"/>
      <c r="AQ86" s="44"/>
      <c r="AR86" s="44"/>
      <c r="AS86" s="44"/>
      <c r="AT86" s="44"/>
      <c r="AU86" s="44"/>
      <c r="AV86" s="44"/>
      <c r="AW86" s="44"/>
      <c r="AX86" s="44"/>
      <c r="AY86" s="44"/>
    </row>
    <row r="87" spans="1:51" x14ac:dyDescent="0.4">
      <c r="A87" s="40"/>
      <c r="B87" s="21"/>
      <c r="C87" s="45"/>
      <c r="D87" s="167"/>
      <c r="E87" s="40"/>
      <c r="F87" s="696"/>
      <c r="G87" s="40"/>
      <c r="H87" s="40"/>
      <c r="I87" s="167"/>
      <c r="J87" s="40"/>
      <c r="K87" s="474"/>
      <c r="L87" s="40"/>
      <c r="M87" s="40"/>
      <c r="N87" s="40"/>
      <c r="O87" s="40"/>
      <c r="P87" s="40"/>
      <c r="Q87" s="40"/>
      <c r="R87" s="40"/>
      <c r="S87" s="40"/>
      <c r="T87" s="40"/>
      <c r="U87" s="40"/>
      <c r="V87" s="40"/>
      <c r="W87" s="40"/>
      <c r="X87" s="40"/>
      <c r="Y87" s="40"/>
      <c r="Z87" s="40"/>
      <c r="AA87" s="40"/>
      <c r="AB87" s="40"/>
      <c r="AC87" s="40"/>
      <c r="AD87" s="40"/>
      <c r="AE87" s="40"/>
      <c r="AF87" s="44"/>
      <c r="AG87" s="44"/>
      <c r="AH87" s="44"/>
      <c r="AI87" s="44"/>
      <c r="AJ87" s="44"/>
      <c r="AK87" s="44"/>
      <c r="AL87" s="44"/>
      <c r="AM87" s="44"/>
      <c r="AN87" s="44"/>
      <c r="AO87" s="44"/>
      <c r="AP87" s="44"/>
      <c r="AQ87" s="44"/>
      <c r="AR87" s="44"/>
      <c r="AS87" s="44"/>
      <c r="AT87" s="44"/>
      <c r="AU87" s="44"/>
      <c r="AV87" s="44"/>
      <c r="AW87" s="44"/>
      <c r="AX87" s="44"/>
      <c r="AY87" s="44"/>
    </row>
    <row r="88" spans="1:51" x14ac:dyDescent="0.4">
      <c r="A88" s="40"/>
      <c r="B88" s="21"/>
      <c r="C88" s="45"/>
      <c r="D88" s="167"/>
      <c r="E88" s="40"/>
      <c r="F88" s="696"/>
      <c r="G88" s="40"/>
      <c r="H88" s="40"/>
      <c r="I88" s="167"/>
      <c r="J88" s="40"/>
      <c r="K88" s="474"/>
      <c r="L88" s="40"/>
      <c r="M88" s="40"/>
      <c r="N88" s="40"/>
      <c r="O88" s="40"/>
      <c r="P88" s="40"/>
      <c r="Q88" s="40"/>
      <c r="R88" s="40"/>
      <c r="S88" s="40"/>
      <c r="T88" s="40"/>
      <c r="U88" s="40"/>
      <c r="V88" s="40"/>
      <c r="W88" s="40"/>
      <c r="X88" s="40"/>
      <c r="Y88" s="40"/>
      <c r="Z88" s="40"/>
      <c r="AA88" s="40"/>
      <c r="AB88" s="40"/>
      <c r="AC88" s="40"/>
      <c r="AD88" s="40"/>
      <c r="AE88" s="40"/>
      <c r="AF88" s="44"/>
      <c r="AG88" s="44"/>
      <c r="AH88" s="44"/>
      <c r="AI88" s="44"/>
      <c r="AJ88" s="44"/>
      <c r="AK88" s="44"/>
      <c r="AL88" s="44"/>
      <c r="AM88" s="44"/>
      <c r="AN88" s="44"/>
      <c r="AO88" s="44"/>
      <c r="AP88" s="44"/>
      <c r="AQ88" s="44"/>
      <c r="AR88" s="44"/>
      <c r="AS88" s="44"/>
      <c r="AT88" s="44"/>
      <c r="AU88" s="44"/>
      <c r="AV88" s="44"/>
      <c r="AW88" s="44"/>
      <c r="AX88" s="44"/>
      <c r="AY88" s="44"/>
    </row>
    <row r="89" spans="1:51" x14ac:dyDescent="0.4">
      <c r="A89" s="40"/>
      <c r="B89" s="21"/>
      <c r="C89" s="45"/>
      <c r="D89" s="167"/>
      <c r="E89" s="40"/>
      <c r="F89" s="696"/>
      <c r="G89" s="40"/>
      <c r="H89" s="40"/>
      <c r="I89" s="167"/>
      <c r="J89" s="40"/>
      <c r="K89" s="474"/>
      <c r="L89" s="40"/>
      <c r="M89" s="40"/>
      <c r="N89" s="40"/>
      <c r="O89" s="40"/>
      <c r="P89" s="40"/>
      <c r="Q89" s="40"/>
      <c r="R89" s="40"/>
      <c r="S89" s="40"/>
      <c r="T89" s="40"/>
      <c r="U89" s="40"/>
      <c r="V89" s="40"/>
      <c r="W89" s="40"/>
      <c r="X89" s="40"/>
      <c r="Y89" s="40"/>
      <c r="Z89" s="40"/>
      <c r="AA89" s="40"/>
      <c r="AB89" s="40"/>
      <c r="AC89" s="40"/>
      <c r="AD89" s="40"/>
      <c r="AE89" s="40"/>
      <c r="AF89" s="44"/>
      <c r="AG89" s="44"/>
      <c r="AH89" s="44"/>
      <c r="AI89" s="44"/>
      <c r="AJ89" s="44"/>
      <c r="AK89" s="44"/>
      <c r="AL89" s="44"/>
      <c r="AM89" s="44"/>
      <c r="AN89" s="44"/>
      <c r="AO89" s="44"/>
      <c r="AP89" s="44"/>
      <c r="AQ89" s="44"/>
      <c r="AR89" s="44"/>
      <c r="AS89" s="44"/>
      <c r="AT89" s="44"/>
      <c r="AU89" s="44"/>
      <c r="AV89" s="44"/>
      <c r="AW89" s="44"/>
      <c r="AX89" s="44"/>
      <c r="AY89" s="44"/>
    </row>
    <row r="90" spans="1:51" x14ac:dyDescent="0.4">
      <c r="A90" s="40"/>
      <c r="B90" s="21"/>
      <c r="C90" s="45"/>
      <c r="D90" s="167"/>
      <c r="E90" s="40"/>
      <c r="F90" s="696"/>
      <c r="G90" s="40"/>
      <c r="H90" s="40"/>
      <c r="I90" s="167"/>
      <c r="J90" s="40"/>
      <c r="K90" s="474"/>
      <c r="L90" s="40"/>
      <c r="M90" s="40"/>
      <c r="N90" s="40"/>
      <c r="O90" s="40"/>
      <c r="P90" s="40"/>
      <c r="Q90" s="40"/>
      <c r="R90" s="40"/>
      <c r="S90" s="40"/>
      <c r="T90" s="40"/>
      <c r="U90" s="40"/>
      <c r="V90" s="40"/>
      <c r="W90" s="40"/>
      <c r="X90" s="40"/>
      <c r="Y90" s="40"/>
      <c r="Z90" s="40"/>
      <c r="AA90" s="40"/>
      <c r="AB90" s="40"/>
      <c r="AC90" s="40"/>
      <c r="AD90" s="40"/>
      <c r="AE90" s="40"/>
      <c r="AF90" s="44"/>
      <c r="AG90" s="44"/>
      <c r="AH90" s="44"/>
      <c r="AI90" s="44"/>
      <c r="AJ90" s="44"/>
      <c r="AK90" s="44"/>
      <c r="AL90" s="44"/>
      <c r="AM90" s="44"/>
      <c r="AN90" s="44"/>
      <c r="AO90" s="44"/>
      <c r="AP90" s="44"/>
      <c r="AQ90" s="44"/>
      <c r="AR90" s="44"/>
      <c r="AS90" s="44"/>
      <c r="AT90" s="44"/>
      <c r="AU90" s="44"/>
      <c r="AV90" s="44"/>
      <c r="AW90" s="44"/>
      <c r="AX90" s="44"/>
      <c r="AY90" s="44"/>
    </row>
    <row r="91" spans="1:51" x14ac:dyDescent="0.4">
      <c r="A91" s="40"/>
      <c r="B91" s="21"/>
      <c r="C91" s="45"/>
      <c r="D91" s="167"/>
      <c r="E91" s="40"/>
      <c r="F91" s="696"/>
      <c r="G91" s="40"/>
      <c r="H91" s="40"/>
      <c r="I91" s="167"/>
      <c r="J91" s="40"/>
      <c r="K91" s="474"/>
      <c r="L91" s="40"/>
      <c r="M91" s="40"/>
      <c r="N91" s="40"/>
      <c r="O91" s="40"/>
      <c r="P91" s="40"/>
      <c r="Q91" s="40"/>
      <c r="R91" s="40"/>
      <c r="S91" s="40"/>
      <c r="T91" s="40"/>
      <c r="U91" s="40"/>
      <c r="V91" s="40"/>
      <c r="W91" s="40"/>
      <c r="X91" s="40"/>
      <c r="Y91" s="40"/>
      <c r="Z91" s="40"/>
      <c r="AA91" s="40"/>
      <c r="AB91" s="40"/>
      <c r="AC91" s="40"/>
      <c r="AD91" s="40"/>
      <c r="AE91" s="40"/>
      <c r="AF91" s="44"/>
      <c r="AG91" s="44"/>
      <c r="AH91" s="44"/>
      <c r="AI91" s="44"/>
      <c r="AJ91" s="44"/>
      <c r="AK91" s="44"/>
      <c r="AL91" s="44"/>
      <c r="AM91" s="44"/>
      <c r="AN91" s="44"/>
      <c r="AO91" s="44"/>
      <c r="AP91" s="44"/>
      <c r="AQ91" s="44"/>
      <c r="AR91" s="44"/>
      <c r="AS91" s="44"/>
      <c r="AT91" s="44"/>
      <c r="AU91" s="44"/>
      <c r="AV91" s="44"/>
      <c r="AW91" s="44"/>
      <c r="AX91" s="44"/>
      <c r="AY91" s="44"/>
    </row>
    <row r="92" spans="1:51" x14ac:dyDescent="0.4">
      <c r="A92" s="40"/>
      <c r="B92" s="21"/>
      <c r="C92" s="45"/>
      <c r="D92" s="167"/>
      <c r="E92" s="40"/>
      <c r="F92" s="696"/>
      <c r="G92" s="40"/>
      <c r="H92" s="40"/>
      <c r="I92" s="167"/>
      <c r="J92" s="40"/>
      <c r="K92" s="474"/>
      <c r="L92" s="40"/>
      <c r="M92" s="40"/>
      <c r="N92" s="40"/>
      <c r="O92" s="40"/>
      <c r="P92" s="40"/>
      <c r="Q92" s="40"/>
      <c r="R92" s="40"/>
      <c r="S92" s="40"/>
      <c r="T92" s="40"/>
      <c r="U92" s="40"/>
      <c r="V92" s="40"/>
      <c r="W92" s="40"/>
      <c r="X92" s="40"/>
      <c r="Y92" s="40"/>
      <c r="Z92" s="40"/>
      <c r="AA92" s="40"/>
      <c r="AB92" s="40"/>
      <c r="AC92" s="40"/>
      <c r="AD92" s="40"/>
      <c r="AE92" s="40"/>
      <c r="AF92" s="44"/>
      <c r="AG92" s="44"/>
      <c r="AH92" s="44"/>
      <c r="AI92" s="44"/>
      <c r="AJ92" s="44"/>
      <c r="AK92" s="44"/>
      <c r="AL92" s="44"/>
      <c r="AM92" s="44"/>
      <c r="AN92" s="44"/>
      <c r="AO92" s="44"/>
      <c r="AP92" s="44"/>
      <c r="AQ92" s="44"/>
      <c r="AR92" s="44"/>
      <c r="AS92" s="44"/>
      <c r="AT92" s="44"/>
      <c r="AU92" s="44"/>
      <c r="AV92" s="44"/>
      <c r="AW92" s="44"/>
      <c r="AX92" s="44"/>
      <c r="AY92" s="44"/>
    </row>
    <row r="93" spans="1:51" x14ac:dyDescent="0.4">
      <c r="A93" s="40"/>
      <c r="B93" s="21"/>
      <c r="C93" s="45"/>
      <c r="D93" s="167"/>
      <c r="E93" s="40"/>
      <c r="F93" s="696"/>
      <c r="G93" s="40"/>
      <c r="H93" s="40"/>
      <c r="I93" s="167"/>
      <c r="J93" s="40"/>
      <c r="K93" s="474"/>
      <c r="L93" s="40"/>
      <c r="M93" s="40"/>
      <c r="N93" s="40"/>
      <c r="O93" s="40"/>
      <c r="P93" s="40"/>
      <c r="Q93" s="40"/>
      <c r="R93" s="40"/>
      <c r="S93" s="40"/>
      <c r="T93" s="40"/>
      <c r="U93" s="40"/>
      <c r="V93" s="40"/>
      <c r="W93" s="40"/>
      <c r="X93" s="40"/>
      <c r="Y93" s="40"/>
      <c r="Z93" s="40"/>
      <c r="AA93" s="40"/>
      <c r="AB93" s="40"/>
      <c r="AC93" s="40"/>
      <c r="AD93" s="40"/>
      <c r="AE93" s="40"/>
      <c r="AF93" s="44"/>
      <c r="AG93" s="44"/>
      <c r="AH93" s="44"/>
      <c r="AI93" s="44"/>
      <c r="AJ93" s="44"/>
      <c r="AK93" s="44"/>
      <c r="AL93" s="44"/>
      <c r="AM93" s="44"/>
      <c r="AN93" s="44"/>
      <c r="AO93" s="44"/>
      <c r="AP93" s="44"/>
      <c r="AQ93" s="44"/>
      <c r="AR93" s="44"/>
      <c r="AS93" s="44"/>
      <c r="AT93" s="44"/>
      <c r="AU93" s="44"/>
      <c r="AV93" s="44"/>
      <c r="AW93" s="44"/>
      <c r="AX93" s="44"/>
      <c r="AY93" s="44"/>
    </row>
    <row r="94" spans="1:51" x14ac:dyDescent="0.4">
      <c r="A94" s="40"/>
      <c r="B94" s="21"/>
      <c r="C94" s="45"/>
      <c r="D94" s="167"/>
      <c r="E94" s="40"/>
      <c r="F94" s="696"/>
      <c r="G94" s="40"/>
      <c r="H94" s="40"/>
      <c r="I94" s="167"/>
      <c r="J94" s="40"/>
      <c r="K94" s="474"/>
      <c r="L94" s="40"/>
      <c r="M94" s="40"/>
      <c r="N94" s="40"/>
      <c r="O94" s="40"/>
      <c r="P94" s="40"/>
      <c r="Q94" s="40"/>
      <c r="R94" s="40"/>
      <c r="S94" s="40"/>
      <c r="T94" s="40"/>
      <c r="U94" s="40"/>
      <c r="V94" s="40"/>
      <c r="W94" s="40"/>
      <c r="X94" s="40"/>
      <c r="Y94" s="40"/>
      <c r="Z94" s="40"/>
      <c r="AA94" s="40"/>
      <c r="AB94" s="40"/>
      <c r="AC94" s="40"/>
      <c r="AD94" s="40"/>
      <c r="AE94" s="40"/>
      <c r="AF94" s="44"/>
      <c r="AG94" s="44"/>
      <c r="AH94" s="44"/>
      <c r="AI94" s="44"/>
      <c r="AJ94" s="44"/>
      <c r="AK94" s="44"/>
      <c r="AL94" s="44"/>
      <c r="AM94" s="44"/>
      <c r="AN94" s="44"/>
      <c r="AO94" s="44"/>
      <c r="AP94" s="44"/>
      <c r="AQ94" s="44"/>
      <c r="AR94" s="44"/>
      <c r="AS94" s="44"/>
      <c r="AT94" s="44"/>
      <c r="AU94" s="44"/>
      <c r="AV94" s="44"/>
      <c r="AW94" s="44"/>
      <c r="AX94" s="44"/>
      <c r="AY94" s="44"/>
    </row>
    <row r="95" spans="1:51" x14ac:dyDescent="0.4">
      <c r="A95" s="40"/>
      <c r="B95" s="21"/>
      <c r="C95" s="45"/>
      <c r="D95" s="167"/>
      <c r="E95" s="40"/>
      <c r="F95" s="696"/>
      <c r="G95" s="40"/>
      <c r="H95" s="40"/>
      <c r="I95" s="167"/>
      <c r="J95" s="40"/>
      <c r="K95" s="474"/>
      <c r="L95" s="40"/>
      <c r="M95" s="40"/>
      <c r="N95" s="40"/>
      <c r="O95" s="40"/>
      <c r="P95" s="40"/>
      <c r="Q95" s="40"/>
      <c r="R95" s="40"/>
      <c r="S95" s="40"/>
      <c r="T95" s="40"/>
      <c r="U95" s="40"/>
      <c r="V95" s="40"/>
      <c r="W95" s="40"/>
      <c r="X95" s="40"/>
      <c r="Y95" s="40"/>
      <c r="Z95" s="40"/>
      <c r="AA95" s="40"/>
      <c r="AB95" s="40"/>
      <c r="AC95" s="40"/>
      <c r="AD95" s="40"/>
      <c r="AE95" s="40"/>
      <c r="AF95" s="44"/>
      <c r="AG95" s="44"/>
      <c r="AH95" s="44"/>
      <c r="AI95" s="44"/>
      <c r="AJ95" s="44"/>
      <c r="AK95" s="44"/>
      <c r="AL95" s="44"/>
      <c r="AM95" s="44"/>
      <c r="AN95" s="44"/>
      <c r="AO95" s="44"/>
      <c r="AP95" s="44"/>
      <c r="AQ95" s="44"/>
      <c r="AR95" s="44"/>
      <c r="AS95" s="44"/>
      <c r="AT95" s="44"/>
      <c r="AU95" s="44"/>
      <c r="AV95" s="44"/>
      <c r="AW95" s="44"/>
      <c r="AX95" s="44"/>
      <c r="AY95" s="44"/>
    </row>
    <row r="96" spans="1:51" x14ac:dyDescent="0.4">
      <c r="A96" s="40"/>
      <c r="B96" s="21"/>
      <c r="C96" s="45"/>
      <c r="D96" s="167"/>
      <c r="E96" s="40"/>
      <c r="F96" s="696"/>
      <c r="G96" s="40"/>
      <c r="H96" s="40"/>
      <c r="I96" s="167"/>
      <c r="J96" s="40"/>
      <c r="K96" s="474"/>
      <c r="L96" s="40"/>
      <c r="M96" s="40"/>
      <c r="N96" s="40"/>
      <c r="O96" s="40"/>
      <c r="P96" s="40"/>
      <c r="Q96" s="40"/>
      <c r="R96" s="40"/>
      <c r="S96" s="40"/>
      <c r="T96" s="40"/>
      <c r="U96" s="40"/>
      <c r="V96" s="40"/>
      <c r="W96" s="40"/>
      <c r="X96" s="40"/>
      <c r="Y96" s="40"/>
      <c r="Z96" s="40"/>
      <c r="AA96" s="40"/>
      <c r="AB96" s="40"/>
      <c r="AC96" s="40"/>
      <c r="AD96" s="40"/>
      <c r="AE96" s="40"/>
      <c r="AF96" s="44"/>
      <c r="AG96" s="44"/>
      <c r="AH96" s="44"/>
      <c r="AI96" s="44"/>
      <c r="AJ96" s="44"/>
      <c r="AK96" s="44"/>
      <c r="AL96" s="44"/>
      <c r="AM96" s="44"/>
      <c r="AN96" s="44"/>
      <c r="AO96" s="44"/>
      <c r="AP96" s="44"/>
      <c r="AQ96" s="44"/>
      <c r="AR96" s="44"/>
      <c r="AS96" s="44"/>
      <c r="AT96" s="44"/>
      <c r="AU96" s="44"/>
      <c r="AV96" s="44"/>
      <c r="AW96" s="44"/>
      <c r="AX96" s="44"/>
      <c r="AY96" s="44"/>
    </row>
    <row r="97" spans="1:51" x14ac:dyDescent="0.4">
      <c r="A97" s="40"/>
      <c r="B97" s="21"/>
      <c r="C97" s="45"/>
      <c r="D97" s="167"/>
      <c r="E97" s="40"/>
      <c r="F97" s="696"/>
      <c r="G97" s="40"/>
      <c r="H97" s="40"/>
      <c r="I97" s="167"/>
      <c r="J97" s="40"/>
      <c r="K97" s="474"/>
      <c r="L97" s="40"/>
      <c r="M97" s="40"/>
      <c r="N97" s="40"/>
      <c r="O97" s="40"/>
      <c r="P97" s="40"/>
      <c r="Q97" s="40"/>
      <c r="R97" s="40"/>
      <c r="S97" s="40"/>
      <c r="T97" s="40"/>
      <c r="U97" s="40"/>
      <c r="V97" s="40"/>
      <c r="W97" s="40"/>
      <c r="X97" s="40"/>
      <c r="Y97" s="40"/>
      <c r="Z97" s="40"/>
      <c r="AA97" s="40"/>
      <c r="AB97" s="40"/>
      <c r="AC97" s="40"/>
      <c r="AD97" s="40"/>
      <c r="AE97" s="40"/>
      <c r="AF97" s="44"/>
      <c r="AG97" s="44"/>
      <c r="AH97" s="44"/>
      <c r="AI97" s="44"/>
      <c r="AJ97" s="44"/>
      <c r="AK97" s="44"/>
      <c r="AL97" s="44"/>
      <c r="AM97" s="44"/>
      <c r="AN97" s="44"/>
      <c r="AO97" s="44"/>
      <c r="AP97" s="44"/>
      <c r="AQ97" s="44"/>
      <c r="AR97" s="44"/>
      <c r="AS97" s="44"/>
      <c r="AT97" s="44"/>
      <c r="AU97" s="44"/>
      <c r="AV97" s="44"/>
      <c r="AW97" s="44"/>
      <c r="AX97" s="44"/>
      <c r="AY97" s="44"/>
    </row>
    <row r="98" spans="1:51" x14ac:dyDescent="0.4">
      <c r="A98" s="40"/>
      <c r="B98" s="21"/>
      <c r="C98" s="45"/>
      <c r="D98" s="167"/>
      <c r="E98" s="40"/>
      <c r="F98" s="696"/>
      <c r="G98" s="40"/>
      <c r="H98" s="40"/>
      <c r="I98" s="167"/>
      <c r="J98" s="40"/>
      <c r="K98" s="474"/>
      <c r="L98" s="40"/>
      <c r="M98" s="40"/>
      <c r="N98" s="40"/>
      <c r="O98" s="40"/>
      <c r="P98" s="40"/>
      <c r="Q98" s="40"/>
      <c r="R98" s="40"/>
      <c r="S98" s="40"/>
      <c r="T98" s="40"/>
      <c r="U98" s="40"/>
      <c r="V98" s="40"/>
      <c r="W98" s="40"/>
      <c r="X98" s="40"/>
      <c r="Y98" s="40"/>
      <c r="Z98" s="40"/>
      <c r="AA98" s="40"/>
      <c r="AB98" s="40"/>
      <c r="AC98" s="40"/>
      <c r="AD98" s="40"/>
      <c r="AE98" s="40"/>
      <c r="AF98" s="44"/>
      <c r="AG98" s="44"/>
      <c r="AH98" s="44"/>
      <c r="AI98" s="44"/>
      <c r="AJ98" s="44"/>
      <c r="AK98" s="44"/>
      <c r="AL98" s="44"/>
      <c r="AM98" s="44"/>
      <c r="AN98" s="44"/>
      <c r="AO98" s="44"/>
      <c r="AP98" s="44"/>
      <c r="AQ98" s="44"/>
      <c r="AR98" s="44"/>
      <c r="AS98" s="44"/>
      <c r="AT98" s="44"/>
      <c r="AU98" s="44"/>
      <c r="AV98" s="44"/>
      <c r="AW98" s="44"/>
      <c r="AX98" s="44"/>
      <c r="AY98" s="44"/>
    </row>
    <row r="99" spans="1:51" x14ac:dyDescent="0.4">
      <c r="A99" s="40"/>
      <c r="B99" s="21"/>
      <c r="C99" s="45"/>
      <c r="D99" s="167"/>
      <c r="E99" s="40"/>
      <c r="F99" s="696"/>
      <c r="G99" s="40"/>
      <c r="H99" s="40"/>
      <c r="I99" s="167"/>
      <c r="J99" s="40"/>
      <c r="K99" s="474"/>
      <c r="L99" s="40"/>
      <c r="M99" s="40"/>
      <c r="N99" s="40"/>
      <c r="O99" s="40"/>
      <c r="P99" s="40"/>
      <c r="Q99" s="40"/>
      <c r="R99" s="40"/>
      <c r="S99" s="40"/>
      <c r="T99" s="40"/>
      <c r="U99" s="40"/>
      <c r="V99" s="40"/>
      <c r="W99" s="40"/>
      <c r="X99" s="40"/>
      <c r="Y99" s="40"/>
      <c r="Z99" s="40"/>
      <c r="AA99" s="40"/>
      <c r="AB99" s="40"/>
      <c r="AC99" s="40"/>
      <c r="AD99" s="40"/>
      <c r="AE99" s="40"/>
      <c r="AF99" s="44"/>
      <c r="AG99" s="44"/>
      <c r="AH99" s="44"/>
      <c r="AI99" s="44"/>
      <c r="AJ99" s="44"/>
      <c r="AK99" s="44"/>
      <c r="AL99" s="44"/>
      <c r="AM99" s="44"/>
      <c r="AN99" s="44"/>
      <c r="AO99" s="44"/>
      <c r="AP99" s="44"/>
      <c r="AQ99" s="44"/>
      <c r="AR99" s="44"/>
      <c r="AS99" s="44"/>
      <c r="AT99" s="44"/>
      <c r="AU99" s="44"/>
      <c r="AV99" s="44"/>
      <c r="AW99" s="44"/>
      <c r="AX99" s="44"/>
      <c r="AY99" s="44"/>
    </row>
    <row r="100" spans="1:51" x14ac:dyDescent="0.4">
      <c r="A100" s="40"/>
      <c r="B100" s="21"/>
      <c r="C100" s="45"/>
      <c r="D100" s="167"/>
      <c r="E100" s="40"/>
      <c r="F100" s="696"/>
      <c r="G100" s="40"/>
      <c r="H100" s="40"/>
      <c r="I100" s="167"/>
      <c r="J100" s="40"/>
      <c r="K100" s="474"/>
      <c r="L100" s="40"/>
      <c r="M100" s="40"/>
      <c r="N100" s="40"/>
      <c r="O100" s="40"/>
      <c r="P100" s="40"/>
      <c r="Q100" s="40"/>
      <c r="R100" s="40"/>
      <c r="S100" s="40"/>
      <c r="T100" s="40"/>
      <c r="U100" s="40"/>
      <c r="V100" s="40"/>
      <c r="W100" s="40"/>
      <c r="X100" s="40"/>
      <c r="Y100" s="40"/>
      <c r="Z100" s="40"/>
      <c r="AA100" s="40"/>
      <c r="AB100" s="40"/>
      <c r="AC100" s="40"/>
      <c r="AD100" s="40"/>
      <c r="AE100" s="40"/>
      <c r="AF100" s="44"/>
      <c r="AG100" s="44"/>
      <c r="AH100" s="44"/>
      <c r="AI100" s="44"/>
      <c r="AJ100" s="44"/>
      <c r="AK100" s="44"/>
      <c r="AL100" s="44"/>
      <c r="AM100" s="44"/>
      <c r="AN100" s="44"/>
      <c r="AO100" s="44"/>
      <c r="AP100" s="44"/>
      <c r="AQ100" s="44"/>
      <c r="AR100" s="44"/>
      <c r="AS100" s="44"/>
      <c r="AT100" s="44"/>
      <c r="AU100" s="44"/>
      <c r="AV100" s="44"/>
      <c r="AW100" s="44"/>
      <c r="AX100" s="44"/>
      <c r="AY100" s="44"/>
    </row>
    <row r="101" spans="1:51" x14ac:dyDescent="0.4">
      <c r="A101" s="40"/>
      <c r="B101" s="21"/>
      <c r="C101" s="45"/>
      <c r="D101" s="167"/>
      <c r="E101" s="40"/>
      <c r="F101" s="696"/>
      <c r="G101" s="40"/>
      <c r="H101" s="40"/>
      <c r="I101" s="167"/>
      <c r="J101" s="40"/>
      <c r="K101" s="474"/>
      <c r="L101" s="40"/>
      <c r="M101" s="40"/>
      <c r="N101" s="40"/>
      <c r="O101" s="40"/>
      <c r="P101" s="40"/>
      <c r="Q101" s="40"/>
      <c r="R101" s="40"/>
      <c r="S101" s="40"/>
      <c r="T101" s="40"/>
      <c r="U101" s="40"/>
      <c r="V101" s="40"/>
      <c r="W101" s="40"/>
      <c r="X101" s="40"/>
      <c r="Y101" s="40"/>
      <c r="Z101" s="40"/>
      <c r="AA101" s="40"/>
      <c r="AB101" s="40"/>
      <c r="AC101" s="40"/>
      <c r="AD101" s="40"/>
      <c r="AE101" s="40"/>
      <c r="AF101" s="44"/>
      <c r="AG101" s="44"/>
      <c r="AH101" s="44"/>
      <c r="AI101" s="44"/>
      <c r="AJ101" s="44"/>
      <c r="AK101" s="44"/>
      <c r="AL101" s="44"/>
      <c r="AM101" s="44"/>
      <c r="AN101" s="44"/>
      <c r="AO101" s="44"/>
      <c r="AP101" s="44"/>
      <c r="AQ101" s="44"/>
      <c r="AR101" s="44"/>
      <c r="AS101" s="44"/>
      <c r="AT101" s="44"/>
      <c r="AU101" s="44"/>
      <c r="AV101" s="44"/>
      <c r="AW101" s="44"/>
      <c r="AX101" s="44"/>
      <c r="AY101" s="44"/>
    </row>
    <row r="102" spans="1:51" x14ac:dyDescent="0.4">
      <c r="A102" s="40"/>
      <c r="B102" s="21"/>
      <c r="C102" s="45"/>
      <c r="D102" s="167"/>
      <c r="E102" s="40"/>
      <c r="F102" s="696"/>
      <c r="G102" s="40"/>
      <c r="H102" s="40"/>
      <c r="I102" s="167"/>
      <c r="J102" s="40"/>
      <c r="K102" s="474"/>
      <c r="L102" s="40"/>
      <c r="M102" s="40"/>
      <c r="N102" s="40"/>
      <c r="O102" s="40"/>
      <c r="P102" s="40"/>
      <c r="Q102" s="40"/>
      <c r="R102" s="40"/>
      <c r="S102" s="40"/>
      <c r="T102" s="40"/>
      <c r="U102" s="40"/>
      <c r="V102" s="40"/>
      <c r="W102" s="40"/>
      <c r="X102" s="40"/>
      <c r="Y102" s="40"/>
      <c r="Z102" s="40"/>
      <c r="AA102" s="40"/>
      <c r="AB102" s="40"/>
      <c r="AC102" s="40"/>
      <c r="AD102" s="40"/>
      <c r="AE102" s="40"/>
      <c r="AF102" s="44"/>
      <c r="AG102" s="44"/>
      <c r="AH102" s="44"/>
      <c r="AI102" s="44"/>
      <c r="AJ102" s="44"/>
      <c r="AK102" s="44"/>
      <c r="AL102" s="44"/>
      <c r="AM102" s="44"/>
      <c r="AN102" s="44"/>
      <c r="AO102" s="44"/>
      <c r="AP102" s="44"/>
      <c r="AQ102" s="44"/>
      <c r="AR102" s="44"/>
      <c r="AS102" s="44"/>
      <c r="AT102" s="44"/>
      <c r="AU102" s="44"/>
      <c r="AV102" s="44"/>
      <c r="AW102" s="44"/>
      <c r="AX102" s="44"/>
      <c r="AY102" s="44"/>
    </row>
    <row r="103" spans="1:51" x14ac:dyDescent="0.4">
      <c r="A103" s="40"/>
      <c r="B103" s="21"/>
      <c r="C103" s="45"/>
      <c r="D103" s="167"/>
      <c r="E103" s="40"/>
      <c r="F103" s="696"/>
      <c r="G103" s="40"/>
      <c r="H103" s="40"/>
      <c r="I103" s="167"/>
      <c r="J103" s="40"/>
      <c r="K103" s="474"/>
      <c r="L103" s="40"/>
      <c r="M103" s="40"/>
      <c r="N103" s="40"/>
      <c r="O103" s="40"/>
      <c r="P103" s="40"/>
      <c r="Q103" s="40"/>
      <c r="R103" s="40"/>
      <c r="S103" s="40"/>
      <c r="T103" s="40"/>
      <c r="U103" s="40"/>
      <c r="V103" s="40"/>
      <c r="W103" s="40"/>
      <c r="X103" s="40"/>
      <c r="Y103" s="40"/>
      <c r="Z103" s="40"/>
      <c r="AA103" s="40"/>
      <c r="AB103" s="40"/>
      <c r="AC103" s="40"/>
      <c r="AD103" s="40"/>
      <c r="AE103" s="40"/>
      <c r="AF103" s="44"/>
      <c r="AG103" s="44"/>
      <c r="AH103" s="44"/>
      <c r="AI103" s="44"/>
      <c r="AJ103" s="44"/>
      <c r="AK103" s="44"/>
      <c r="AL103" s="44"/>
      <c r="AM103" s="44"/>
      <c r="AN103" s="44"/>
      <c r="AO103" s="44"/>
      <c r="AP103" s="44"/>
      <c r="AQ103" s="44"/>
      <c r="AR103" s="44"/>
      <c r="AS103" s="44"/>
      <c r="AT103" s="44"/>
      <c r="AU103" s="44"/>
      <c r="AV103" s="44"/>
      <c r="AW103" s="44"/>
      <c r="AX103" s="44"/>
      <c r="AY103" s="44"/>
    </row>
    <row r="104" spans="1:51" x14ac:dyDescent="0.4">
      <c r="A104" s="40"/>
      <c r="B104" s="21"/>
      <c r="C104" s="45"/>
      <c r="D104" s="167"/>
      <c r="E104" s="40"/>
      <c r="F104" s="696"/>
      <c r="G104" s="40"/>
      <c r="H104" s="40"/>
      <c r="I104" s="167"/>
      <c r="J104" s="40"/>
      <c r="K104" s="474"/>
      <c r="L104" s="40"/>
      <c r="M104" s="40"/>
      <c r="N104" s="40"/>
      <c r="O104" s="40"/>
      <c r="P104" s="40"/>
      <c r="Q104" s="40"/>
      <c r="R104" s="40"/>
      <c r="S104" s="40"/>
      <c r="T104" s="40"/>
      <c r="U104" s="40"/>
      <c r="V104" s="40"/>
      <c r="W104" s="40"/>
      <c r="X104" s="40"/>
      <c r="Y104" s="40"/>
      <c r="Z104" s="40"/>
      <c r="AA104" s="40"/>
      <c r="AB104" s="40"/>
      <c r="AC104" s="40"/>
      <c r="AD104" s="40"/>
      <c r="AE104" s="40"/>
      <c r="AF104" s="44"/>
      <c r="AG104" s="44"/>
      <c r="AH104" s="44"/>
      <c r="AI104" s="44"/>
      <c r="AJ104" s="44"/>
      <c r="AK104" s="44"/>
      <c r="AL104" s="44"/>
      <c r="AM104" s="44"/>
      <c r="AN104" s="44"/>
      <c r="AO104" s="44"/>
      <c r="AP104" s="44"/>
      <c r="AQ104" s="44"/>
      <c r="AR104" s="44"/>
      <c r="AS104" s="44"/>
      <c r="AT104" s="44"/>
      <c r="AU104" s="44"/>
      <c r="AV104" s="44"/>
      <c r="AW104" s="44"/>
      <c r="AX104" s="44"/>
      <c r="AY104" s="44"/>
    </row>
    <row r="105" spans="1:51" x14ac:dyDescent="0.4">
      <c r="A105" s="40"/>
      <c r="B105" s="21"/>
      <c r="C105" s="45"/>
      <c r="D105" s="167"/>
      <c r="E105" s="40"/>
      <c r="F105" s="696"/>
      <c r="G105" s="40"/>
      <c r="H105" s="40"/>
      <c r="I105" s="167"/>
      <c r="J105" s="40"/>
      <c r="K105" s="474"/>
      <c r="L105" s="40"/>
      <c r="M105" s="40"/>
      <c r="N105" s="40"/>
      <c r="O105" s="40"/>
      <c r="P105" s="40"/>
      <c r="Q105" s="40"/>
      <c r="R105" s="40"/>
      <c r="S105" s="40"/>
      <c r="T105" s="40"/>
      <c r="U105" s="40"/>
      <c r="V105" s="40"/>
      <c r="W105" s="40"/>
      <c r="X105" s="40"/>
      <c r="Y105" s="40"/>
      <c r="Z105" s="40"/>
      <c r="AA105" s="40"/>
      <c r="AB105" s="40"/>
      <c r="AC105" s="40"/>
      <c r="AD105" s="40"/>
      <c r="AE105" s="40"/>
      <c r="AF105" s="44"/>
      <c r="AG105" s="44"/>
      <c r="AH105" s="44"/>
      <c r="AI105" s="44"/>
      <c r="AJ105" s="44"/>
      <c r="AK105" s="44"/>
      <c r="AL105" s="44"/>
      <c r="AM105" s="44"/>
      <c r="AN105" s="44"/>
      <c r="AO105" s="44"/>
      <c r="AP105" s="44"/>
      <c r="AQ105" s="44"/>
      <c r="AR105" s="44"/>
      <c r="AS105" s="44"/>
      <c r="AT105" s="44"/>
      <c r="AU105" s="44"/>
      <c r="AV105" s="44"/>
      <c r="AW105" s="44"/>
      <c r="AX105" s="44"/>
      <c r="AY105" s="44"/>
    </row>
    <row r="106" spans="1:51" x14ac:dyDescent="0.4">
      <c r="A106" s="40"/>
      <c r="B106" s="21"/>
      <c r="C106" s="45"/>
      <c r="D106" s="167"/>
      <c r="E106" s="40"/>
      <c r="F106" s="696"/>
      <c r="G106" s="40"/>
      <c r="H106" s="40"/>
      <c r="I106" s="167"/>
      <c r="J106" s="40"/>
      <c r="K106" s="474"/>
      <c r="L106" s="40"/>
      <c r="M106" s="40"/>
      <c r="N106" s="40"/>
      <c r="O106" s="40"/>
      <c r="P106" s="40"/>
      <c r="Q106" s="40"/>
      <c r="R106" s="40"/>
      <c r="S106" s="40"/>
      <c r="T106" s="40"/>
      <c r="U106" s="40"/>
      <c r="V106" s="40"/>
      <c r="W106" s="40"/>
      <c r="X106" s="40"/>
      <c r="Y106" s="40"/>
      <c r="Z106" s="40"/>
      <c r="AA106" s="40"/>
      <c r="AB106" s="40"/>
      <c r="AC106" s="40"/>
      <c r="AD106" s="40"/>
      <c r="AE106" s="40"/>
      <c r="AF106" s="44"/>
      <c r="AG106" s="44"/>
      <c r="AH106" s="44"/>
      <c r="AI106" s="44"/>
      <c r="AJ106" s="44"/>
      <c r="AK106" s="44"/>
      <c r="AL106" s="44"/>
      <c r="AM106" s="44"/>
      <c r="AN106" s="44"/>
      <c r="AO106" s="44"/>
      <c r="AP106" s="44"/>
      <c r="AQ106" s="44"/>
      <c r="AR106" s="44"/>
      <c r="AS106" s="44"/>
      <c r="AT106" s="44"/>
      <c r="AU106" s="44"/>
      <c r="AV106" s="44"/>
      <c r="AW106" s="44"/>
      <c r="AX106" s="44"/>
      <c r="AY106" s="44"/>
    </row>
    <row r="107" spans="1:51" x14ac:dyDescent="0.4">
      <c r="A107" s="40"/>
      <c r="B107" s="21"/>
      <c r="C107" s="45"/>
      <c r="D107" s="167"/>
      <c r="E107" s="40"/>
      <c r="F107" s="696"/>
      <c r="G107" s="40"/>
      <c r="H107" s="40"/>
      <c r="I107" s="167"/>
      <c r="J107" s="40"/>
      <c r="K107" s="474"/>
      <c r="L107" s="40"/>
      <c r="M107" s="40"/>
      <c r="N107" s="40"/>
      <c r="O107" s="40"/>
      <c r="P107" s="40"/>
      <c r="Q107" s="40"/>
      <c r="R107" s="40"/>
      <c r="S107" s="40"/>
      <c r="T107" s="40"/>
      <c r="U107" s="40"/>
      <c r="V107" s="40"/>
      <c r="W107" s="40"/>
      <c r="X107" s="40"/>
      <c r="Y107" s="40"/>
      <c r="Z107" s="40"/>
      <c r="AA107" s="40"/>
      <c r="AB107" s="40"/>
      <c r="AC107" s="40"/>
      <c r="AD107" s="40"/>
      <c r="AE107" s="40"/>
      <c r="AF107" s="44"/>
      <c r="AG107" s="44"/>
      <c r="AH107" s="44"/>
      <c r="AI107" s="44"/>
      <c r="AJ107" s="44"/>
      <c r="AK107" s="44"/>
      <c r="AL107" s="44"/>
      <c r="AM107" s="44"/>
      <c r="AN107" s="44"/>
      <c r="AO107" s="44"/>
      <c r="AP107" s="44"/>
      <c r="AQ107" s="44"/>
      <c r="AR107" s="44"/>
      <c r="AS107" s="44"/>
      <c r="AT107" s="44"/>
      <c r="AU107" s="44"/>
      <c r="AV107" s="44"/>
      <c r="AW107" s="44"/>
      <c r="AX107" s="44"/>
      <c r="AY107" s="44"/>
    </row>
    <row r="108" spans="1:51" x14ac:dyDescent="0.4">
      <c r="A108" s="40"/>
      <c r="B108" s="21"/>
      <c r="C108" s="45"/>
      <c r="D108" s="167"/>
      <c r="E108" s="40"/>
      <c r="F108" s="696"/>
      <c r="G108" s="40"/>
      <c r="H108" s="40"/>
      <c r="I108" s="167"/>
      <c r="J108" s="40"/>
      <c r="K108" s="474"/>
      <c r="L108" s="40"/>
      <c r="M108" s="40"/>
      <c r="N108" s="40"/>
      <c r="O108" s="40"/>
      <c r="P108" s="40"/>
      <c r="Q108" s="40"/>
      <c r="R108" s="40"/>
      <c r="S108" s="40"/>
      <c r="T108" s="40"/>
      <c r="U108" s="40"/>
      <c r="V108" s="40"/>
      <c r="W108" s="40"/>
      <c r="X108" s="40"/>
      <c r="Y108" s="40"/>
      <c r="Z108" s="40"/>
      <c r="AA108" s="40"/>
      <c r="AB108" s="40"/>
      <c r="AC108" s="40"/>
      <c r="AD108" s="40"/>
      <c r="AE108" s="40"/>
      <c r="AF108" s="44"/>
      <c r="AG108" s="44"/>
      <c r="AH108" s="44"/>
      <c r="AI108" s="44"/>
      <c r="AJ108" s="44"/>
      <c r="AK108" s="44"/>
      <c r="AL108" s="44"/>
      <c r="AM108" s="44"/>
      <c r="AN108" s="44"/>
      <c r="AO108" s="44"/>
      <c r="AP108" s="44"/>
      <c r="AQ108" s="44"/>
      <c r="AR108" s="44"/>
      <c r="AS108" s="44"/>
      <c r="AT108" s="44"/>
      <c r="AU108" s="44"/>
      <c r="AV108" s="44"/>
      <c r="AW108" s="44"/>
      <c r="AX108" s="44"/>
      <c r="AY108" s="44"/>
    </row>
    <row r="109" spans="1:51" x14ac:dyDescent="0.4">
      <c r="A109" s="40"/>
      <c r="B109" s="21"/>
      <c r="C109" s="45"/>
      <c r="D109" s="167"/>
      <c r="E109" s="40"/>
      <c r="F109" s="696"/>
      <c r="G109" s="40"/>
      <c r="H109" s="40"/>
      <c r="I109" s="167"/>
      <c r="J109" s="40"/>
      <c r="K109" s="474"/>
      <c r="L109" s="40"/>
      <c r="M109" s="40"/>
      <c r="N109" s="40"/>
      <c r="O109" s="40"/>
      <c r="P109" s="40"/>
      <c r="Q109" s="40"/>
      <c r="R109" s="40"/>
      <c r="S109" s="40"/>
      <c r="T109" s="40"/>
      <c r="U109" s="40"/>
      <c r="V109" s="40"/>
      <c r="W109" s="40"/>
      <c r="X109" s="40"/>
      <c r="Y109" s="40"/>
      <c r="Z109" s="40"/>
      <c r="AA109" s="40"/>
      <c r="AB109" s="40"/>
      <c r="AC109" s="40"/>
      <c r="AD109" s="40"/>
      <c r="AE109" s="40"/>
      <c r="AF109" s="44"/>
      <c r="AG109" s="44"/>
      <c r="AH109" s="44"/>
      <c r="AI109" s="44"/>
      <c r="AJ109" s="44"/>
      <c r="AK109" s="44"/>
      <c r="AL109" s="44"/>
      <c r="AM109" s="44"/>
      <c r="AN109" s="44"/>
      <c r="AO109" s="44"/>
      <c r="AP109" s="44"/>
      <c r="AQ109" s="44"/>
      <c r="AR109" s="44"/>
      <c r="AS109" s="44"/>
      <c r="AT109" s="44"/>
      <c r="AU109" s="44"/>
      <c r="AV109" s="44"/>
      <c r="AW109" s="44"/>
      <c r="AX109" s="44"/>
      <c r="AY109" s="44"/>
    </row>
    <row r="110" spans="1:51" x14ac:dyDescent="0.4">
      <c r="A110" s="40"/>
      <c r="B110" s="21"/>
      <c r="C110" s="45"/>
      <c r="D110" s="167"/>
      <c r="E110" s="40"/>
      <c r="F110" s="696"/>
      <c r="G110" s="40"/>
      <c r="H110" s="40"/>
      <c r="I110" s="167"/>
      <c r="J110" s="40"/>
      <c r="K110" s="474"/>
      <c r="L110" s="40"/>
      <c r="M110" s="40"/>
      <c r="N110" s="40"/>
      <c r="O110" s="40"/>
      <c r="P110" s="40"/>
      <c r="Q110" s="40"/>
      <c r="R110" s="40"/>
      <c r="S110" s="40"/>
      <c r="T110" s="40"/>
      <c r="U110" s="40"/>
      <c r="V110" s="40"/>
      <c r="W110" s="40"/>
      <c r="X110" s="40"/>
      <c r="Y110" s="40"/>
      <c r="Z110" s="40"/>
      <c r="AA110" s="40"/>
      <c r="AB110" s="40"/>
      <c r="AC110" s="40"/>
      <c r="AD110" s="40"/>
      <c r="AE110" s="40"/>
      <c r="AF110" s="44"/>
      <c r="AG110" s="44"/>
      <c r="AH110" s="44"/>
      <c r="AI110" s="44"/>
      <c r="AJ110" s="44"/>
      <c r="AK110" s="44"/>
      <c r="AL110" s="44"/>
      <c r="AM110" s="44"/>
      <c r="AN110" s="44"/>
      <c r="AO110" s="44"/>
      <c r="AP110" s="44"/>
      <c r="AQ110" s="44"/>
      <c r="AR110" s="44"/>
      <c r="AS110" s="44"/>
      <c r="AT110" s="44"/>
      <c r="AU110" s="44"/>
      <c r="AV110" s="44"/>
      <c r="AW110" s="44"/>
      <c r="AX110" s="44"/>
      <c r="AY110" s="44"/>
    </row>
    <row r="111" spans="1:51" x14ac:dyDescent="0.4">
      <c r="A111" s="40"/>
      <c r="B111" s="21"/>
      <c r="C111" s="45"/>
      <c r="D111" s="167"/>
      <c r="E111" s="40"/>
      <c r="F111" s="696"/>
      <c r="G111" s="40"/>
      <c r="H111" s="40"/>
      <c r="I111" s="167"/>
      <c r="J111" s="40"/>
      <c r="K111" s="474"/>
      <c r="L111" s="40"/>
      <c r="M111" s="40"/>
      <c r="N111" s="40"/>
      <c r="O111" s="40"/>
      <c r="P111" s="40"/>
      <c r="Q111" s="40"/>
      <c r="R111" s="40"/>
      <c r="S111" s="40"/>
      <c r="T111" s="40"/>
      <c r="U111" s="40"/>
      <c r="V111" s="40"/>
      <c r="W111" s="40"/>
      <c r="X111" s="40"/>
      <c r="Y111" s="40"/>
      <c r="Z111" s="40"/>
      <c r="AA111" s="40"/>
      <c r="AB111" s="40"/>
      <c r="AC111" s="40"/>
      <c r="AD111" s="40"/>
      <c r="AE111" s="40"/>
      <c r="AF111" s="44"/>
      <c r="AG111" s="44"/>
      <c r="AH111" s="44"/>
      <c r="AI111" s="44"/>
      <c r="AJ111" s="44"/>
      <c r="AK111" s="44"/>
      <c r="AL111" s="44"/>
      <c r="AM111" s="44"/>
      <c r="AN111" s="44"/>
      <c r="AO111" s="44"/>
      <c r="AP111" s="44"/>
      <c r="AQ111" s="44"/>
      <c r="AR111" s="44"/>
      <c r="AS111" s="44"/>
      <c r="AT111" s="44"/>
      <c r="AU111" s="44"/>
      <c r="AV111" s="44"/>
      <c r="AW111" s="44"/>
      <c r="AX111" s="44"/>
      <c r="AY111" s="44"/>
    </row>
    <row r="112" spans="1:51" x14ac:dyDescent="0.4">
      <c r="A112" s="40"/>
      <c r="B112" s="21"/>
      <c r="C112" s="45"/>
      <c r="D112" s="167"/>
      <c r="E112" s="40"/>
      <c r="F112" s="696"/>
      <c r="G112" s="40"/>
      <c r="H112" s="40"/>
      <c r="I112" s="167"/>
      <c r="J112" s="40"/>
      <c r="K112" s="474"/>
      <c r="L112" s="40"/>
      <c r="M112" s="40"/>
      <c r="N112" s="40"/>
      <c r="O112" s="40"/>
      <c r="P112" s="40"/>
      <c r="Q112" s="40"/>
      <c r="R112" s="40"/>
      <c r="S112" s="40"/>
      <c r="T112" s="40"/>
      <c r="U112" s="40"/>
      <c r="V112" s="40"/>
      <c r="W112" s="40"/>
      <c r="X112" s="40"/>
      <c r="Y112" s="40"/>
      <c r="Z112" s="40"/>
      <c r="AA112" s="40"/>
      <c r="AB112" s="40"/>
      <c r="AC112" s="40"/>
      <c r="AD112" s="40"/>
      <c r="AE112" s="40"/>
      <c r="AF112" s="44"/>
      <c r="AG112" s="44"/>
      <c r="AH112" s="44"/>
      <c r="AI112" s="44"/>
      <c r="AJ112" s="44"/>
      <c r="AK112" s="44"/>
      <c r="AL112" s="44"/>
      <c r="AM112" s="44"/>
      <c r="AN112" s="44"/>
      <c r="AO112" s="44"/>
      <c r="AP112" s="44"/>
      <c r="AQ112" s="44"/>
      <c r="AR112" s="44"/>
      <c r="AS112" s="44"/>
      <c r="AT112" s="44"/>
      <c r="AU112" s="44"/>
      <c r="AV112" s="44"/>
      <c r="AW112" s="44"/>
      <c r="AX112" s="44"/>
      <c r="AY112" s="44"/>
    </row>
    <row r="113" spans="1:51" x14ac:dyDescent="0.4">
      <c r="A113" s="40"/>
      <c r="B113" s="21"/>
      <c r="C113" s="45"/>
      <c r="D113" s="167"/>
      <c r="E113" s="40"/>
      <c r="F113" s="696"/>
      <c r="G113" s="40"/>
      <c r="H113" s="40"/>
      <c r="I113" s="167"/>
      <c r="J113" s="40"/>
      <c r="K113" s="474"/>
      <c r="L113" s="40"/>
      <c r="M113" s="40"/>
      <c r="N113" s="40"/>
      <c r="O113" s="40"/>
      <c r="P113" s="40"/>
      <c r="Q113" s="40"/>
      <c r="R113" s="40"/>
      <c r="S113" s="40"/>
      <c r="T113" s="40"/>
      <c r="U113" s="40"/>
      <c r="V113" s="40"/>
      <c r="W113" s="40"/>
      <c r="X113" s="40"/>
      <c r="Y113" s="40"/>
      <c r="Z113" s="40"/>
      <c r="AA113" s="40"/>
      <c r="AB113" s="40"/>
      <c r="AC113" s="40"/>
      <c r="AD113" s="40"/>
      <c r="AE113" s="40"/>
      <c r="AF113" s="44"/>
      <c r="AG113" s="44"/>
      <c r="AH113" s="44"/>
      <c r="AI113" s="44"/>
      <c r="AJ113" s="44"/>
      <c r="AK113" s="44"/>
      <c r="AL113" s="44"/>
      <c r="AM113" s="44"/>
      <c r="AN113" s="44"/>
      <c r="AO113" s="44"/>
      <c r="AP113" s="44"/>
      <c r="AQ113" s="44"/>
      <c r="AR113" s="44"/>
      <c r="AS113" s="44"/>
      <c r="AT113" s="44"/>
      <c r="AU113" s="44"/>
      <c r="AV113" s="44"/>
      <c r="AW113" s="44"/>
      <c r="AX113" s="44"/>
      <c r="AY113" s="44"/>
    </row>
    <row r="114" spans="1:51" x14ac:dyDescent="0.4">
      <c r="A114" s="40"/>
      <c r="B114" s="21"/>
      <c r="C114" s="45"/>
      <c r="D114" s="167"/>
      <c r="E114" s="40"/>
      <c r="F114" s="696"/>
      <c r="G114" s="40"/>
      <c r="H114" s="40"/>
      <c r="I114" s="167"/>
      <c r="J114" s="40"/>
      <c r="K114" s="474"/>
      <c r="L114" s="40"/>
      <c r="M114" s="40"/>
      <c r="N114" s="40"/>
      <c r="O114" s="40"/>
      <c r="P114" s="40"/>
      <c r="Q114" s="40"/>
      <c r="R114" s="40"/>
      <c r="S114" s="40"/>
      <c r="T114" s="40"/>
      <c r="U114" s="40"/>
      <c r="V114" s="40"/>
      <c r="W114" s="40"/>
      <c r="X114" s="40"/>
      <c r="Y114" s="40"/>
      <c r="Z114" s="40"/>
      <c r="AA114" s="40"/>
      <c r="AB114" s="40"/>
      <c r="AC114" s="40"/>
      <c r="AD114" s="40"/>
      <c r="AE114" s="40"/>
      <c r="AF114" s="44"/>
      <c r="AG114" s="44"/>
      <c r="AH114" s="44"/>
      <c r="AI114" s="44"/>
      <c r="AJ114" s="44"/>
      <c r="AK114" s="44"/>
      <c r="AL114" s="44"/>
      <c r="AM114" s="44"/>
      <c r="AN114" s="44"/>
      <c r="AO114" s="44"/>
      <c r="AP114" s="44"/>
      <c r="AQ114" s="44"/>
      <c r="AR114" s="44"/>
      <c r="AS114" s="44"/>
      <c r="AT114" s="44"/>
      <c r="AU114" s="44"/>
      <c r="AV114" s="44"/>
      <c r="AW114" s="44"/>
      <c r="AX114" s="44"/>
      <c r="AY114" s="44"/>
    </row>
    <row r="115" spans="1:51" x14ac:dyDescent="0.4">
      <c r="A115" s="40"/>
      <c r="B115" s="21"/>
      <c r="C115" s="45"/>
      <c r="D115" s="167"/>
      <c r="E115" s="40"/>
      <c r="F115" s="696"/>
      <c r="G115" s="40"/>
      <c r="H115" s="40"/>
      <c r="I115" s="167"/>
      <c r="J115" s="40"/>
      <c r="K115" s="474"/>
      <c r="L115" s="40"/>
      <c r="M115" s="40"/>
      <c r="N115" s="40"/>
      <c r="O115" s="40"/>
      <c r="P115" s="40"/>
      <c r="Q115" s="40"/>
      <c r="R115" s="40"/>
      <c r="S115" s="40"/>
      <c r="T115" s="40"/>
      <c r="U115" s="40"/>
      <c r="V115" s="40"/>
      <c r="W115" s="40"/>
      <c r="X115" s="40"/>
      <c r="Y115" s="40"/>
      <c r="Z115" s="40"/>
      <c r="AA115" s="40"/>
      <c r="AB115" s="40"/>
      <c r="AC115" s="40"/>
      <c r="AD115" s="40"/>
      <c r="AE115" s="40"/>
      <c r="AF115" s="44"/>
      <c r="AG115" s="44"/>
      <c r="AH115" s="44"/>
      <c r="AI115" s="44"/>
      <c r="AJ115" s="44"/>
      <c r="AK115" s="44"/>
      <c r="AL115" s="44"/>
      <c r="AM115" s="44"/>
      <c r="AN115" s="44"/>
      <c r="AO115" s="44"/>
      <c r="AP115" s="44"/>
      <c r="AQ115" s="44"/>
      <c r="AR115" s="44"/>
      <c r="AS115" s="44"/>
      <c r="AT115" s="44"/>
      <c r="AU115" s="44"/>
      <c r="AV115" s="44"/>
      <c r="AW115" s="44"/>
      <c r="AX115" s="44"/>
      <c r="AY115" s="44"/>
    </row>
    <row r="116" spans="1:51" x14ac:dyDescent="0.4">
      <c r="A116" s="40"/>
      <c r="B116" s="21"/>
      <c r="C116" s="45"/>
      <c r="D116" s="167"/>
      <c r="E116" s="40"/>
      <c r="F116" s="696"/>
      <c r="G116" s="40"/>
      <c r="H116" s="40"/>
      <c r="I116" s="167"/>
      <c r="J116" s="40"/>
      <c r="K116" s="474"/>
      <c r="L116" s="40"/>
      <c r="M116" s="40"/>
      <c r="N116" s="40"/>
      <c r="O116" s="40"/>
      <c r="P116" s="40"/>
      <c r="Q116" s="40"/>
      <c r="R116" s="40"/>
      <c r="S116" s="40"/>
      <c r="T116" s="40"/>
      <c r="U116" s="40"/>
      <c r="V116" s="40"/>
      <c r="W116" s="40"/>
      <c r="X116" s="40"/>
      <c r="Y116" s="40"/>
      <c r="Z116" s="40"/>
      <c r="AA116" s="40"/>
      <c r="AB116" s="40"/>
      <c r="AC116" s="40"/>
      <c r="AD116" s="40"/>
      <c r="AE116" s="40"/>
      <c r="AF116" s="44"/>
      <c r="AG116" s="44"/>
      <c r="AH116" s="44"/>
      <c r="AI116" s="44"/>
      <c r="AJ116" s="44"/>
      <c r="AK116" s="44"/>
      <c r="AL116" s="44"/>
      <c r="AM116" s="44"/>
      <c r="AN116" s="44"/>
      <c r="AO116" s="44"/>
      <c r="AP116" s="44"/>
      <c r="AQ116" s="44"/>
      <c r="AR116" s="44"/>
      <c r="AS116" s="44"/>
      <c r="AT116" s="44"/>
      <c r="AU116" s="44"/>
      <c r="AV116" s="44"/>
      <c r="AW116" s="44"/>
      <c r="AX116" s="44"/>
      <c r="AY116" s="44"/>
    </row>
    <row r="117" spans="1:51" x14ac:dyDescent="0.4">
      <c r="A117" s="40"/>
      <c r="B117" s="21"/>
      <c r="C117" s="45"/>
      <c r="D117" s="167"/>
      <c r="E117" s="40"/>
      <c r="F117" s="696"/>
      <c r="G117" s="40"/>
      <c r="H117" s="40"/>
      <c r="I117" s="167"/>
      <c r="J117" s="40"/>
      <c r="K117" s="474"/>
      <c r="L117" s="40"/>
      <c r="M117" s="40"/>
      <c r="N117" s="40"/>
      <c r="O117" s="40"/>
      <c r="P117" s="40"/>
      <c r="Q117" s="40"/>
      <c r="R117" s="40"/>
      <c r="S117" s="40"/>
      <c r="T117" s="40"/>
      <c r="U117" s="40"/>
      <c r="V117" s="40"/>
      <c r="W117" s="40"/>
      <c r="X117" s="40"/>
      <c r="Y117" s="40"/>
      <c r="Z117" s="40"/>
      <c r="AA117" s="40"/>
      <c r="AB117" s="40"/>
      <c r="AC117" s="40"/>
      <c r="AD117" s="40"/>
      <c r="AE117" s="40"/>
      <c r="AF117" s="44"/>
      <c r="AG117" s="44"/>
      <c r="AH117" s="44"/>
      <c r="AI117" s="44"/>
      <c r="AJ117" s="44"/>
      <c r="AK117" s="44"/>
      <c r="AL117" s="44"/>
      <c r="AM117" s="44"/>
      <c r="AN117" s="44"/>
      <c r="AO117" s="44"/>
      <c r="AP117" s="44"/>
      <c r="AQ117" s="44"/>
      <c r="AR117" s="44"/>
      <c r="AS117" s="44"/>
      <c r="AT117" s="44"/>
      <c r="AU117" s="44"/>
      <c r="AV117" s="44"/>
      <c r="AW117" s="44"/>
      <c r="AX117" s="44"/>
      <c r="AY117" s="44"/>
    </row>
    <row r="118" spans="1:51" x14ac:dyDescent="0.4">
      <c r="A118" s="40"/>
      <c r="B118" s="21"/>
      <c r="C118" s="45"/>
      <c r="D118" s="167"/>
      <c r="E118" s="40"/>
      <c r="F118" s="696"/>
      <c r="G118" s="40"/>
      <c r="H118" s="40"/>
      <c r="I118" s="167"/>
      <c r="J118" s="40"/>
      <c r="K118" s="474"/>
      <c r="L118" s="40"/>
      <c r="M118" s="40"/>
      <c r="N118" s="40"/>
      <c r="O118" s="40"/>
      <c r="P118" s="40"/>
      <c r="Q118" s="40"/>
      <c r="R118" s="40"/>
      <c r="S118" s="40"/>
      <c r="T118" s="40"/>
      <c r="U118" s="40"/>
      <c r="V118" s="40"/>
      <c r="W118" s="40"/>
      <c r="X118" s="40"/>
      <c r="Y118" s="40"/>
      <c r="Z118" s="40"/>
      <c r="AA118" s="40"/>
      <c r="AB118" s="40"/>
      <c r="AC118" s="40"/>
      <c r="AD118" s="40"/>
      <c r="AE118" s="40"/>
      <c r="AF118" s="44"/>
      <c r="AG118" s="44"/>
      <c r="AH118" s="44"/>
      <c r="AI118" s="44"/>
      <c r="AJ118" s="44"/>
      <c r="AK118" s="44"/>
      <c r="AL118" s="44"/>
      <c r="AM118" s="44"/>
      <c r="AN118" s="44"/>
      <c r="AO118" s="44"/>
      <c r="AP118" s="44"/>
      <c r="AQ118" s="44"/>
      <c r="AR118" s="44"/>
      <c r="AS118" s="44"/>
      <c r="AT118" s="44"/>
      <c r="AU118" s="44"/>
      <c r="AV118" s="44"/>
      <c r="AW118" s="44"/>
      <c r="AX118" s="44"/>
      <c r="AY118" s="44"/>
    </row>
    <row r="119" spans="1:51" x14ac:dyDescent="0.4">
      <c r="A119" s="40"/>
      <c r="B119" s="21"/>
      <c r="C119" s="45"/>
      <c r="D119" s="167"/>
      <c r="E119" s="40"/>
      <c r="F119" s="696"/>
      <c r="G119" s="40"/>
      <c r="H119" s="40"/>
      <c r="I119" s="167"/>
      <c r="J119" s="40"/>
      <c r="K119" s="474"/>
      <c r="L119" s="40"/>
      <c r="M119" s="40"/>
      <c r="N119" s="40"/>
      <c r="O119" s="40"/>
      <c r="P119" s="40"/>
      <c r="Q119" s="40"/>
      <c r="R119" s="40"/>
      <c r="S119" s="40"/>
      <c r="T119" s="40"/>
      <c r="U119" s="40"/>
      <c r="V119" s="40"/>
      <c r="W119" s="40"/>
      <c r="X119" s="40"/>
      <c r="Y119" s="40"/>
      <c r="Z119" s="40"/>
      <c r="AA119" s="40"/>
      <c r="AB119" s="40"/>
      <c r="AC119" s="40"/>
      <c r="AD119" s="40"/>
      <c r="AE119" s="40"/>
      <c r="AF119" s="44"/>
      <c r="AG119" s="44"/>
      <c r="AH119" s="44"/>
      <c r="AI119" s="44"/>
      <c r="AJ119" s="44"/>
      <c r="AK119" s="44"/>
      <c r="AL119" s="44"/>
      <c r="AM119" s="44"/>
      <c r="AN119" s="44"/>
      <c r="AO119" s="44"/>
      <c r="AP119" s="44"/>
      <c r="AQ119" s="44"/>
      <c r="AR119" s="44"/>
      <c r="AS119" s="44"/>
      <c r="AT119" s="44"/>
      <c r="AU119" s="44"/>
      <c r="AV119" s="44"/>
      <c r="AW119" s="44"/>
      <c r="AX119" s="44"/>
      <c r="AY119" s="44"/>
    </row>
    <row r="120" spans="1:51" x14ac:dyDescent="0.4">
      <c r="A120" s="40"/>
      <c r="B120" s="21"/>
      <c r="C120" s="45"/>
      <c r="D120" s="167"/>
      <c r="E120" s="40"/>
      <c r="F120" s="696"/>
      <c r="G120" s="40"/>
      <c r="H120" s="40"/>
      <c r="I120" s="167"/>
      <c r="J120" s="40"/>
      <c r="K120" s="474"/>
      <c r="L120" s="40"/>
      <c r="M120" s="40"/>
      <c r="N120" s="40"/>
      <c r="O120" s="40"/>
      <c r="P120" s="40"/>
      <c r="Q120" s="40"/>
      <c r="R120" s="40"/>
      <c r="S120" s="40"/>
      <c r="T120" s="40"/>
      <c r="U120" s="40"/>
      <c r="V120" s="40"/>
      <c r="W120" s="40"/>
      <c r="X120" s="40"/>
      <c r="Y120" s="40"/>
      <c r="Z120" s="40"/>
      <c r="AA120" s="40"/>
      <c r="AB120" s="40"/>
      <c r="AC120" s="40"/>
      <c r="AD120" s="40"/>
      <c r="AE120" s="40"/>
      <c r="AF120" s="44"/>
      <c r="AG120" s="44"/>
      <c r="AH120" s="44"/>
      <c r="AI120" s="44"/>
      <c r="AJ120" s="44"/>
      <c r="AK120" s="44"/>
      <c r="AL120" s="44"/>
      <c r="AM120" s="44"/>
      <c r="AN120" s="44"/>
      <c r="AO120" s="44"/>
      <c r="AP120" s="44"/>
      <c r="AQ120" s="44"/>
      <c r="AR120" s="44"/>
      <c r="AS120" s="44"/>
      <c r="AT120" s="44"/>
      <c r="AU120" s="44"/>
      <c r="AV120" s="44"/>
      <c r="AW120" s="44"/>
      <c r="AX120" s="44"/>
      <c r="AY120" s="44"/>
    </row>
    <row r="121" spans="1:51" x14ac:dyDescent="0.4">
      <c r="A121" s="40"/>
      <c r="B121" s="21"/>
      <c r="C121" s="45"/>
      <c r="D121" s="167"/>
      <c r="E121" s="40"/>
      <c r="F121" s="696"/>
      <c r="G121" s="40"/>
      <c r="H121" s="40"/>
      <c r="I121" s="167"/>
      <c r="J121" s="40"/>
      <c r="K121" s="474"/>
      <c r="L121" s="40"/>
      <c r="M121" s="40"/>
      <c r="N121" s="40"/>
      <c r="O121" s="40"/>
      <c r="P121" s="40"/>
      <c r="Q121" s="40"/>
      <c r="R121" s="40"/>
      <c r="S121" s="40"/>
      <c r="T121" s="40"/>
      <c r="U121" s="40"/>
      <c r="V121" s="40"/>
      <c r="W121" s="40"/>
      <c r="X121" s="40"/>
      <c r="Y121" s="40"/>
      <c r="Z121" s="40"/>
      <c r="AA121" s="40"/>
      <c r="AB121" s="40"/>
      <c r="AC121" s="40"/>
      <c r="AD121" s="40"/>
      <c r="AE121" s="40"/>
      <c r="AF121" s="44"/>
      <c r="AG121" s="44"/>
      <c r="AH121" s="44"/>
      <c r="AI121" s="44"/>
      <c r="AJ121" s="44"/>
      <c r="AK121" s="44"/>
      <c r="AL121" s="44"/>
      <c r="AM121" s="44"/>
      <c r="AN121" s="44"/>
      <c r="AO121" s="44"/>
      <c r="AP121" s="44"/>
      <c r="AQ121" s="44"/>
      <c r="AR121" s="44"/>
      <c r="AS121" s="44"/>
      <c r="AT121" s="44"/>
      <c r="AU121" s="44"/>
      <c r="AV121" s="44"/>
      <c r="AW121" s="44"/>
      <c r="AX121" s="44"/>
      <c r="AY121" s="44"/>
    </row>
    <row r="122" spans="1:51" x14ac:dyDescent="0.4">
      <c r="A122" s="40"/>
      <c r="B122" s="21"/>
      <c r="C122" s="45"/>
      <c r="D122" s="167"/>
      <c r="E122" s="40"/>
      <c r="F122" s="696"/>
      <c r="G122" s="40"/>
      <c r="H122" s="40"/>
      <c r="I122" s="167"/>
      <c r="J122" s="40"/>
      <c r="K122" s="474"/>
      <c r="L122" s="40"/>
      <c r="M122" s="40"/>
      <c r="N122" s="40"/>
      <c r="O122" s="40"/>
      <c r="P122" s="40"/>
      <c r="Q122" s="40"/>
      <c r="R122" s="40"/>
      <c r="S122" s="40"/>
      <c r="T122" s="40"/>
      <c r="U122" s="40"/>
      <c r="V122" s="40"/>
      <c r="W122" s="40"/>
      <c r="X122" s="40"/>
      <c r="Y122" s="40"/>
      <c r="Z122" s="40"/>
      <c r="AA122" s="40"/>
      <c r="AB122" s="40"/>
      <c r="AC122" s="40"/>
      <c r="AD122" s="40"/>
      <c r="AE122" s="40"/>
      <c r="AF122" s="44"/>
      <c r="AG122" s="44"/>
      <c r="AH122" s="44"/>
      <c r="AI122" s="44"/>
      <c r="AJ122" s="44"/>
      <c r="AK122" s="44"/>
      <c r="AL122" s="44"/>
      <c r="AM122" s="44"/>
      <c r="AN122" s="44"/>
      <c r="AO122" s="44"/>
      <c r="AP122" s="44"/>
      <c r="AQ122" s="44"/>
      <c r="AR122" s="44"/>
      <c r="AS122" s="44"/>
      <c r="AT122" s="44"/>
      <c r="AU122" s="44"/>
      <c r="AV122" s="44"/>
      <c r="AW122" s="44"/>
      <c r="AX122" s="44"/>
      <c r="AY122" s="44"/>
    </row>
    <row r="123" spans="1:51" x14ac:dyDescent="0.4">
      <c r="A123" s="40"/>
      <c r="B123" s="21"/>
      <c r="C123" s="45"/>
      <c r="D123" s="167"/>
      <c r="E123" s="40"/>
      <c r="F123" s="696"/>
      <c r="G123" s="40"/>
      <c r="H123" s="40"/>
      <c r="I123" s="167"/>
      <c r="J123" s="40"/>
      <c r="K123" s="474"/>
      <c r="L123" s="40"/>
      <c r="M123" s="40"/>
      <c r="N123" s="40"/>
      <c r="O123" s="40"/>
      <c r="P123" s="40"/>
      <c r="Q123" s="40"/>
      <c r="R123" s="40"/>
      <c r="S123" s="40"/>
      <c r="T123" s="40"/>
      <c r="U123" s="40"/>
      <c r="V123" s="40"/>
      <c r="W123" s="40"/>
      <c r="X123" s="40"/>
      <c r="Y123" s="40"/>
      <c r="Z123" s="40"/>
      <c r="AA123" s="40"/>
      <c r="AB123" s="40"/>
      <c r="AC123" s="40"/>
      <c r="AD123" s="40"/>
      <c r="AE123" s="40"/>
      <c r="AF123" s="44"/>
      <c r="AG123" s="44"/>
      <c r="AH123" s="44"/>
      <c r="AI123" s="44"/>
      <c r="AJ123" s="44"/>
      <c r="AK123" s="44"/>
      <c r="AL123" s="44"/>
      <c r="AM123" s="44"/>
      <c r="AN123" s="44"/>
      <c r="AO123" s="44"/>
      <c r="AP123" s="44"/>
      <c r="AQ123" s="44"/>
      <c r="AR123" s="44"/>
      <c r="AS123" s="44"/>
      <c r="AT123" s="44"/>
      <c r="AU123" s="44"/>
      <c r="AV123" s="44"/>
      <c r="AW123" s="44"/>
      <c r="AX123" s="44"/>
      <c r="AY123" s="44"/>
    </row>
    <row r="124" spans="1:51" x14ac:dyDescent="0.4">
      <c r="A124" s="40"/>
      <c r="B124" s="21"/>
      <c r="C124" s="45"/>
      <c r="D124" s="167"/>
      <c r="E124" s="40"/>
      <c r="F124" s="696"/>
      <c r="G124" s="40"/>
      <c r="H124" s="40"/>
      <c r="I124" s="167"/>
      <c r="J124" s="40"/>
      <c r="K124" s="474"/>
      <c r="L124" s="40"/>
      <c r="M124" s="40"/>
      <c r="N124" s="40"/>
      <c r="O124" s="40"/>
      <c r="P124" s="40"/>
      <c r="Q124" s="40"/>
      <c r="R124" s="40"/>
      <c r="S124" s="40"/>
      <c r="T124" s="40"/>
      <c r="U124" s="40"/>
      <c r="V124" s="40"/>
      <c r="W124" s="40"/>
      <c r="X124" s="40"/>
      <c r="Y124" s="40"/>
      <c r="Z124" s="40"/>
      <c r="AA124" s="40"/>
      <c r="AB124" s="40"/>
      <c r="AC124" s="40"/>
      <c r="AD124" s="40"/>
      <c r="AE124" s="40"/>
      <c r="AF124" s="44"/>
      <c r="AG124" s="44"/>
      <c r="AH124" s="44"/>
      <c r="AI124" s="44"/>
      <c r="AJ124" s="44"/>
      <c r="AK124" s="44"/>
      <c r="AL124" s="44"/>
      <c r="AM124" s="44"/>
      <c r="AN124" s="44"/>
      <c r="AO124" s="44"/>
      <c r="AP124" s="44"/>
      <c r="AQ124" s="44"/>
      <c r="AR124" s="44"/>
      <c r="AS124" s="44"/>
      <c r="AT124" s="44"/>
      <c r="AU124" s="44"/>
      <c r="AV124" s="44"/>
      <c r="AW124" s="44"/>
      <c r="AX124" s="44"/>
      <c r="AY124" s="44"/>
    </row>
    <row r="125" spans="1:51" x14ac:dyDescent="0.4">
      <c r="A125" s="40"/>
      <c r="B125" s="21"/>
      <c r="C125" s="45"/>
      <c r="D125" s="167"/>
      <c r="E125" s="40"/>
      <c r="F125" s="696"/>
      <c r="G125" s="40"/>
      <c r="H125" s="40"/>
      <c r="I125" s="167"/>
      <c r="J125" s="40"/>
      <c r="K125" s="474"/>
      <c r="L125" s="40"/>
      <c r="M125" s="40"/>
      <c r="N125" s="40"/>
      <c r="O125" s="40"/>
      <c r="P125" s="40"/>
      <c r="Q125" s="40"/>
      <c r="R125" s="40"/>
      <c r="S125" s="40"/>
      <c r="T125" s="40"/>
      <c r="U125" s="40"/>
      <c r="V125" s="40"/>
      <c r="W125" s="40"/>
      <c r="X125" s="40"/>
      <c r="Y125" s="40"/>
      <c r="Z125" s="40"/>
      <c r="AA125" s="40"/>
      <c r="AB125" s="40"/>
      <c r="AC125" s="40"/>
      <c r="AD125" s="40"/>
      <c r="AE125" s="40"/>
      <c r="AF125" s="44"/>
      <c r="AG125" s="44"/>
      <c r="AH125" s="44"/>
      <c r="AI125" s="44"/>
      <c r="AJ125" s="44"/>
      <c r="AK125" s="44"/>
      <c r="AL125" s="44"/>
      <c r="AM125" s="44"/>
      <c r="AN125" s="44"/>
      <c r="AO125" s="44"/>
      <c r="AP125" s="44"/>
      <c r="AQ125" s="44"/>
      <c r="AR125" s="44"/>
      <c r="AS125" s="44"/>
      <c r="AT125" s="44"/>
      <c r="AU125" s="44"/>
      <c r="AV125" s="44"/>
      <c r="AW125" s="44"/>
      <c r="AX125" s="44"/>
      <c r="AY125" s="44"/>
    </row>
    <row r="126" spans="1:51" x14ac:dyDescent="0.4">
      <c r="A126" s="40"/>
      <c r="B126" s="21"/>
      <c r="C126" s="45"/>
      <c r="D126" s="167"/>
      <c r="E126" s="40"/>
      <c r="F126" s="696"/>
      <c r="G126" s="40"/>
      <c r="H126" s="40"/>
      <c r="I126" s="167"/>
      <c r="J126" s="40"/>
      <c r="K126" s="474"/>
      <c r="L126" s="40"/>
      <c r="M126" s="40"/>
      <c r="N126" s="40"/>
      <c r="O126" s="40"/>
      <c r="P126" s="40"/>
      <c r="Q126" s="40"/>
      <c r="R126" s="40"/>
      <c r="S126" s="40"/>
      <c r="T126" s="40"/>
      <c r="U126" s="40"/>
      <c r="V126" s="40"/>
      <c r="W126" s="40"/>
      <c r="X126" s="40"/>
      <c r="Y126" s="40"/>
      <c r="Z126" s="40"/>
      <c r="AA126" s="40"/>
      <c r="AB126" s="40"/>
      <c r="AC126" s="40"/>
      <c r="AD126" s="40"/>
      <c r="AE126" s="40"/>
      <c r="AF126" s="44"/>
      <c r="AG126" s="44"/>
      <c r="AH126" s="44"/>
      <c r="AI126" s="44"/>
      <c r="AJ126" s="44"/>
      <c r="AK126" s="44"/>
      <c r="AL126" s="44"/>
      <c r="AM126" s="44"/>
      <c r="AN126" s="44"/>
      <c r="AO126" s="44"/>
      <c r="AP126" s="44"/>
      <c r="AQ126" s="44"/>
      <c r="AR126" s="44"/>
      <c r="AS126" s="44"/>
      <c r="AT126" s="44"/>
      <c r="AU126" s="44"/>
      <c r="AV126" s="44"/>
      <c r="AW126" s="44"/>
      <c r="AX126" s="44"/>
      <c r="AY126" s="44"/>
    </row>
    <row r="127" spans="1:51" x14ac:dyDescent="0.4">
      <c r="A127" s="40"/>
      <c r="B127" s="21"/>
      <c r="C127" s="45"/>
      <c r="D127" s="167"/>
      <c r="E127" s="40"/>
      <c r="F127" s="696"/>
      <c r="G127" s="40"/>
      <c r="H127" s="40"/>
      <c r="I127" s="167"/>
      <c r="J127" s="40"/>
      <c r="K127" s="474"/>
      <c r="L127" s="40"/>
      <c r="M127" s="40"/>
      <c r="N127" s="40"/>
      <c r="O127" s="40"/>
      <c r="P127" s="40"/>
      <c r="Q127" s="40"/>
      <c r="R127" s="40"/>
      <c r="S127" s="40"/>
      <c r="T127" s="40"/>
      <c r="U127" s="40"/>
      <c r="V127" s="40"/>
      <c r="W127" s="40"/>
      <c r="X127" s="40"/>
      <c r="Y127" s="40"/>
      <c r="Z127" s="40"/>
      <c r="AA127" s="40"/>
      <c r="AB127" s="40"/>
      <c r="AC127" s="40"/>
      <c r="AD127" s="40"/>
      <c r="AE127" s="40"/>
      <c r="AF127" s="44"/>
      <c r="AG127" s="44"/>
      <c r="AH127" s="44"/>
      <c r="AI127" s="44"/>
      <c r="AJ127" s="44"/>
      <c r="AK127" s="44"/>
      <c r="AL127" s="44"/>
      <c r="AM127" s="44"/>
      <c r="AN127" s="44"/>
      <c r="AO127" s="44"/>
      <c r="AP127" s="44"/>
      <c r="AQ127" s="44"/>
      <c r="AR127" s="44"/>
      <c r="AS127" s="44"/>
      <c r="AT127" s="44"/>
      <c r="AU127" s="44"/>
      <c r="AV127" s="44"/>
      <c r="AW127" s="44"/>
      <c r="AX127" s="44"/>
      <c r="AY127" s="44"/>
    </row>
    <row r="128" spans="1:51" x14ac:dyDescent="0.4">
      <c r="A128" s="40"/>
      <c r="B128" s="21"/>
      <c r="C128" s="45"/>
      <c r="D128" s="167"/>
      <c r="E128" s="40"/>
      <c r="F128" s="696"/>
      <c r="G128" s="40"/>
      <c r="H128" s="40"/>
      <c r="I128" s="167"/>
      <c r="J128" s="40"/>
      <c r="K128" s="474"/>
      <c r="L128" s="40"/>
      <c r="M128" s="40"/>
      <c r="N128" s="40"/>
      <c r="O128" s="40"/>
      <c r="P128" s="40"/>
      <c r="Q128" s="40"/>
      <c r="R128" s="40"/>
      <c r="S128" s="40"/>
      <c r="T128" s="40"/>
      <c r="U128" s="40"/>
      <c r="V128" s="40"/>
      <c r="W128" s="40"/>
      <c r="X128" s="40"/>
      <c r="Y128" s="40"/>
      <c r="Z128" s="40"/>
      <c r="AA128" s="40"/>
      <c r="AB128" s="40"/>
      <c r="AC128" s="40"/>
      <c r="AD128" s="40"/>
      <c r="AE128" s="40"/>
      <c r="AF128" s="44"/>
      <c r="AG128" s="44"/>
      <c r="AH128" s="44"/>
      <c r="AI128" s="44"/>
      <c r="AJ128" s="44"/>
      <c r="AK128" s="44"/>
      <c r="AL128" s="44"/>
      <c r="AM128" s="44"/>
      <c r="AN128" s="44"/>
      <c r="AO128" s="44"/>
      <c r="AP128" s="44"/>
      <c r="AQ128" s="44"/>
      <c r="AR128" s="44"/>
      <c r="AS128" s="44"/>
      <c r="AT128" s="44"/>
      <c r="AU128" s="44"/>
      <c r="AV128" s="44"/>
      <c r="AW128" s="44"/>
      <c r="AX128" s="44"/>
      <c r="AY128" s="44"/>
    </row>
    <row r="129" spans="1:51" x14ac:dyDescent="0.4">
      <c r="A129" s="40"/>
      <c r="B129" s="21"/>
      <c r="C129" s="45"/>
      <c r="D129" s="167"/>
      <c r="E129" s="40"/>
      <c r="F129" s="696"/>
      <c r="G129" s="40"/>
      <c r="H129" s="40"/>
      <c r="I129" s="167"/>
      <c r="J129" s="40"/>
      <c r="K129" s="474"/>
      <c r="L129" s="40"/>
      <c r="M129" s="40"/>
      <c r="N129" s="40"/>
      <c r="O129" s="40"/>
      <c r="P129" s="40"/>
      <c r="Q129" s="40"/>
      <c r="R129" s="40"/>
      <c r="S129" s="40"/>
      <c r="T129" s="40"/>
      <c r="U129" s="40"/>
      <c r="V129" s="40"/>
      <c r="W129" s="40"/>
      <c r="X129" s="40"/>
      <c r="Y129" s="40"/>
      <c r="Z129" s="40"/>
      <c r="AA129" s="40"/>
      <c r="AB129" s="40"/>
      <c r="AC129" s="40"/>
      <c r="AD129" s="40"/>
      <c r="AE129" s="40"/>
      <c r="AF129" s="44"/>
      <c r="AG129" s="44"/>
      <c r="AH129" s="44"/>
      <c r="AI129" s="44"/>
      <c r="AJ129" s="44"/>
      <c r="AK129" s="44"/>
      <c r="AL129" s="44"/>
      <c r="AM129" s="44"/>
      <c r="AN129" s="44"/>
      <c r="AO129" s="44"/>
      <c r="AP129" s="44"/>
      <c r="AQ129" s="44"/>
      <c r="AR129" s="44"/>
      <c r="AS129" s="44"/>
      <c r="AT129" s="44"/>
      <c r="AU129" s="44"/>
      <c r="AV129" s="44"/>
      <c r="AW129" s="44"/>
      <c r="AX129" s="44"/>
      <c r="AY129" s="44"/>
    </row>
    <row r="130" spans="1:51" x14ac:dyDescent="0.4">
      <c r="A130" s="40"/>
      <c r="B130" s="21"/>
      <c r="C130" s="45"/>
      <c r="D130" s="167"/>
      <c r="E130" s="40"/>
      <c r="F130" s="696"/>
      <c r="G130" s="40"/>
      <c r="H130" s="40"/>
      <c r="I130" s="167"/>
      <c r="J130" s="40"/>
      <c r="K130" s="474"/>
      <c r="L130" s="40"/>
      <c r="M130" s="40"/>
      <c r="N130" s="40"/>
      <c r="O130" s="40"/>
      <c r="P130" s="40"/>
      <c r="Q130" s="40"/>
      <c r="R130" s="40"/>
      <c r="S130" s="40"/>
      <c r="T130" s="40"/>
      <c r="U130" s="40"/>
      <c r="V130" s="40"/>
      <c r="W130" s="40"/>
      <c r="X130" s="40"/>
      <c r="Y130" s="40"/>
      <c r="Z130" s="40"/>
      <c r="AA130" s="40"/>
      <c r="AB130" s="40"/>
      <c r="AC130" s="40"/>
      <c r="AD130" s="40"/>
      <c r="AE130" s="40"/>
      <c r="AF130" s="44"/>
      <c r="AG130" s="44"/>
      <c r="AH130" s="44"/>
      <c r="AI130" s="44"/>
      <c r="AJ130" s="44"/>
      <c r="AK130" s="44"/>
      <c r="AL130" s="44"/>
      <c r="AM130" s="44"/>
      <c r="AN130" s="44"/>
      <c r="AO130" s="44"/>
      <c r="AP130" s="44"/>
      <c r="AQ130" s="44"/>
      <c r="AR130" s="44"/>
      <c r="AS130" s="44"/>
      <c r="AT130" s="44"/>
      <c r="AU130" s="44"/>
      <c r="AV130" s="44"/>
      <c r="AW130" s="44"/>
      <c r="AX130" s="44"/>
      <c r="AY130" s="44"/>
    </row>
    <row r="131" spans="1:51" x14ac:dyDescent="0.4">
      <c r="A131" s="40"/>
      <c r="B131" s="21"/>
      <c r="C131" s="45"/>
      <c r="D131" s="167"/>
      <c r="E131" s="40"/>
      <c r="F131" s="696"/>
      <c r="G131" s="40"/>
      <c r="H131" s="40"/>
      <c r="I131" s="167"/>
      <c r="J131" s="40"/>
      <c r="K131" s="474"/>
      <c r="L131" s="40"/>
      <c r="M131" s="40"/>
      <c r="N131" s="40"/>
      <c r="O131" s="40"/>
      <c r="P131" s="40"/>
      <c r="Q131" s="40"/>
      <c r="R131" s="40"/>
      <c r="S131" s="40"/>
      <c r="T131" s="40"/>
      <c r="U131" s="40"/>
      <c r="V131" s="40"/>
      <c r="W131" s="40"/>
      <c r="X131" s="40"/>
      <c r="Y131" s="40"/>
      <c r="Z131" s="40"/>
      <c r="AA131" s="40"/>
      <c r="AB131" s="40"/>
      <c r="AC131" s="40"/>
      <c r="AD131" s="40"/>
      <c r="AE131" s="40"/>
      <c r="AF131" s="44"/>
      <c r="AG131" s="44"/>
      <c r="AH131" s="44"/>
      <c r="AI131" s="44"/>
      <c r="AJ131" s="44"/>
      <c r="AK131" s="44"/>
      <c r="AL131" s="44"/>
      <c r="AM131" s="44"/>
      <c r="AN131" s="44"/>
      <c r="AO131" s="44"/>
      <c r="AP131" s="44"/>
      <c r="AQ131" s="44"/>
      <c r="AR131" s="44"/>
      <c r="AS131" s="44"/>
      <c r="AT131" s="44"/>
      <c r="AU131" s="44"/>
      <c r="AV131" s="44"/>
      <c r="AW131" s="44"/>
      <c r="AX131" s="44"/>
      <c r="AY131" s="44"/>
    </row>
    <row r="132" spans="1:51" x14ac:dyDescent="0.4">
      <c r="A132" s="40"/>
      <c r="B132" s="21"/>
      <c r="C132" s="45"/>
      <c r="D132" s="167"/>
      <c r="E132" s="40"/>
      <c r="F132" s="696"/>
      <c r="G132" s="40"/>
      <c r="H132" s="40"/>
      <c r="I132" s="167"/>
      <c r="J132" s="40"/>
      <c r="K132" s="474"/>
      <c r="L132" s="40"/>
      <c r="M132" s="40"/>
      <c r="N132" s="40"/>
      <c r="O132" s="40"/>
      <c r="P132" s="40"/>
      <c r="Q132" s="40"/>
      <c r="R132" s="40"/>
      <c r="S132" s="40"/>
      <c r="T132" s="40"/>
      <c r="U132" s="40"/>
      <c r="V132" s="40"/>
      <c r="W132" s="40"/>
      <c r="X132" s="40"/>
      <c r="Y132" s="40"/>
      <c r="Z132" s="40"/>
      <c r="AA132" s="40"/>
      <c r="AB132" s="40"/>
      <c r="AC132" s="40"/>
      <c r="AD132" s="40"/>
      <c r="AE132" s="40"/>
      <c r="AF132" s="44"/>
      <c r="AG132" s="44"/>
      <c r="AH132" s="44"/>
      <c r="AI132" s="44"/>
      <c r="AJ132" s="44"/>
      <c r="AK132" s="44"/>
      <c r="AL132" s="44"/>
      <c r="AM132" s="44"/>
      <c r="AN132" s="44"/>
      <c r="AO132" s="44"/>
      <c r="AP132" s="44"/>
      <c r="AQ132" s="44"/>
      <c r="AR132" s="44"/>
      <c r="AS132" s="44"/>
      <c r="AT132" s="44"/>
      <c r="AU132" s="44"/>
      <c r="AV132" s="44"/>
      <c r="AW132" s="44"/>
      <c r="AX132" s="44"/>
      <c r="AY132" s="44"/>
    </row>
    <row r="133" spans="1:51" x14ac:dyDescent="0.4">
      <c r="A133" s="40"/>
      <c r="B133" s="21"/>
      <c r="C133" s="45"/>
      <c r="D133" s="167"/>
      <c r="E133" s="40"/>
      <c r="F133" s="696"/>
      <c r="G133" s="40"/>
      <c r="H133" s="40"/>
      <c r="I133" s="167"/>
      <c r="J133" s="40"/>
      <c r="K133" s="474"/>
      <c r="L133" s="40"/>
      <c r="M133" s="40"/>
      <c r="N133" s="40"/>
      <c r="O133" s="40"/>
      <c r="P133" s="40"/>
      <c r="Q133" s="40"/>
      <c r="R133" s="40"/>
      <c r="S133" s="40"/>
      <c r="T133" s="40"/>
      <c r="U133" s="40"/>
      <c r="V133" s="40"/>
      <c r="W133" s="40"/>
      <c r="X133" s="40"/>
      <c r="Y133" s="40"/>
      <c r="Z133" s="40"/>
      <c r="AA133" s="40"/>
      <c r="AB133" s="40"/>
      <c r="AC133" s="40"/>
      <c r="AD133" s="40"/>
      <c r="AE133" s="40"/>
      <c r="AF133" s="44"/>
      <c r="AG133" s="44"/>
      <c r="AH133" s="44"/>
      <c r="AI133" s="44"/>
      <c r="AJ133" s="44"/>
      <c r="AK133" s="44"/>
      <c r="AL133" s="44"/>
      <c r="AM133" s="44"/>
      <c r="AN133" s="44"/>
      <c r="AO133" s="44"/>
      <c r="AP133" s="44"/>
      <c r="AQ133" s="44"/>
      <c r="AR133" s="44"/>
      <c r="AS133" s="44"/>
      <c r="AT133" s="44"/>
      <c r="AU133" s="44"/>
      <c r="AV133" s="44"/>
      <c r="AW133" s="44"/>
      <c r="AX133" s="44"/>
      <c r="AY133" s="44"/>
    </row>
    <row r="134" spans="1:51" x14ac:dyDescent="0.4">
      <c r="A134" s="40"/>
      <c r="B134" s="21"/>
      <c r="C134" s="45"/>
      <c r="D134" s="167"/>
      <c r="E134" s="40"/>
      <c r="F134" s="696"/>
      <c r="G134" s="40"/>
      <c r="H134" s="40"/>
      <c r="I134" s="167"/>
      <c r="J134" s="40"/>
      <c r="K134" s="474"/>
      <c r="L134" s="40"/>
      <c r="M134" s="40"/>
      <c r="N134" s="40"/>
      <c r="O134" s="40"/>
      <c r="P134" s="40"/>
      <c r="Q134" s="40"/>
      <c r="R134" s="40"/>
      <c r="S134" s="40"/>
      <c r="T134" s="40"/>
      <c r="U134" s="40"/>
      <c r="V134" s="40"/>
      <c r="W134" s="40"/>
      <c r="X134" s="40"/>
      <c r="Y134" s="40"/>
      <c r="Z134" s="40"/>
      <c r="AA134" s="40"/>
      <c r="AB134" s="40"/>
      <c r="AC134" s="40"/>
      <c r="AD134" s="40"/>
      <c r="AE134" s="40"/>
      <c r="AF134" s="44"/>
      <c r="AG134" s="44"/>
      <c r="AH134" s="44"/>
      <c r="AI134" s="44"/>
      <c r="AJ134" s="44"/>
      <c r="AK134" s="44"/>
      <c r="AL134" s="44"/>
      <c r="AM134" s="44"/>
      <c r="AN134" s="44"/>
      <c r="AO134" s="44"/>
      <c r="AP134" s="44"/>
      <c r="AQ134" s="44"/>
      <c r="AR134" s="44"/>
      <c r="AS134" s="44"/>
      <c r="AT134" s="44"/>
      <c r="AU134" s="44"/>
      <c r="AV134" s="44"/>
      <c r="AW134" s="44"/>
      <c r="AX134" s="44"/>
      <c r="AY134" s="44"/>
    </row>
    <row r="135" spans="1:51" x14ac:dyDescent="0.4">
      <c r="A135" s="40"/>
      <c r="B135" s="21"/>
      <c r="C135" s="45"/>
      <c r="D135" s="167"/>
      <c r="E135" s="40"/>
      <c r="F135" s="696"/>
      <c r="G135" s="40"/>
      <c r="H135" s="40"/>
      <c r="I135" s="167"/>
      <c r="J135" s="40"/>
      <c r="K135" s="474"/>
      <c r="L135" s="40"/>
      <c r="M135" s="40"/>
      <c r="N135" s="40"/>
      <c r="O135" s="40"/>
      <c r="P135" s="40"/>
      <c r="Q135" s="40"/>
      <c r="R135" s="40"/>
      <c r="S135" s="40"/>
      <c r="T135" s="40"/>
      <c r="U135" s="40"/>
      <c r="V135" s="40"/>
      <c r="W135" s="40"/>
      <c r="X135" s="40"/>
      <c r="Y135" s="40"/>
      <c r="Z135" s="40"/>
      <c r="AA135" s="40"/>
      <c r="AB135" s="40"/>
      <c r="AC135" s="40"/>
      <c r="AD135" s="40"/>
      <c r="AE135" s="40"/>
      <c r="AF135" s="44"/>
      <c r="AG135" s="44"/>
      <c r="AH135" s="44"/>
      <c r="AI135" s="44"/>
      <c r="AJ135" s="44"/>
      <c r="AK135" s="44"/>
      <c r="AL135" s="44"/>
      <c r="AM135" s="44"/>
      <c r="AN135" s="44"/>
      <c r="AO135" s="44"/>
      <c r="AP135" s="44"/>
      <c r="AQ135" s="44"/>
      <c r="AR135" s="44"/>
      <c r="AS135" s="44"/>
      <c r="AT135" s="44"/>
      <c r="AU135" s="44"/>
      <c r="AV135" s="44"/>
      <c r="AW135" s="44"/>
      <c r="AX135" s="44"/>
      <c r="AY135" s="44"/>
    </row>
    <row r="136" spans="1:51" x14ac:dyDescent="0.4">
      <c r="A136" s="40"/>
      <c r="B136" s="21"/>
      <c r="C136" s="45"/>
      <c r="D136" s="167"/>
      <c r="E136" s="40"/>
      <c r="F136" s="696"/>
      <c r="G136" s="40"/>
      <c r="H136" s="40"/>
      <c r="I136" s="167"/>
      <c r="J136" s="40"/>
      <c r="K136" s="474"/>
      <c r="L136" s="40"/>
      <c r="M136" s="40"/>
      <c r="N136" s="40"/>
      <c r="O136" s="40"/>
      <c r="P136" s="40"/>
      <c r="Q136" s="40"/>
      <c r="R136" s="40"/>
      <c r="S136" s="40"/>
      <c r="T136" s="40"/>
      <c r="U136" s="40"/>
      <c r="V136" s="40"/>
      <c r="W136" s="40"/>
      <c r="X136" s="40"/>
      <c r="Y136" s="40"/>
      <c r="Z136" s="40"/>
      <c r="AA136" s="40"/>
      <c r="AB136" s="40"/>
      <c r="AC136" s="40"/>
      <c r="AD136" s="40"/>
      <c r="AE136" s="40"/>
      <c r="AF136" s="44"/>
      <c r="AG136" s="44"/>
      <c r="AH136" s="44"/>
      <c r="AI136" s="44"/>
      <c r="AJ136" s="44"/>
      <c r="AK136" s="44"/>
      <c r="AL136" s="44"/>
      <c r="AM136" s="44"/>
      <c r="AN136" s="44"/>
      <c r="AO136" s="44"/>
      <c r="AP136" s="44"/>
      <c r="AQ136" s="44"/>
      <c r="AR136" s="44"/>
      <c r="AS136" s="44"/>
      <c r="AT136" s="44"/>
      <c r="AU136" s="44"/>
      <c r="AV136" s="44"/>
      <c r="AW136" s="44"/>
      <c r="AX136" s="44"/>
      <c r="AY136" s="44"/>
    </row>
    <row r="137" spans="1:51" x14ac:dyDescent="0.4">
      <c r="A137" s="40"/>
      <c r="B137" s="21"/>
      <c r="C137" s="45"/>
      <c r="D137" s="167"/>
      <c r="E137" s="40"/>
      <c r="F137" s="696"/>
      <c r="G137" s="40"/>
      <c r="H137" s="40"/>
      <c r="I137" s="167"/>
      <c r="J137" s="40"/>
      <c r="K137" s="474"/>
      <c r="L137" s="40"/>
      <c r="M137" s="40"/>
      <c r="N137" s="40"/>
      <c r="O137" s="40"/>
      <c r="P137" s="40"/>
      <c r="Q137" s="40"/>
      <c r="R137" s="40"/>
      <c r="S137" s="40"/>
      <c r="T137" s="40"/>
      <c r="U137" s="40"/>
      <c r="V137" s="40"/>
      <c r="W137" s="40"/>
      <c r="X137" s="40"/>
      <c r="Y137" s="40"/>
      <c r="Z137" s="40"/>
      <c r="AA137" s="40"/>
      <c r="AB137" s="40"/>
      <c r="AC137" s="40"/>
      <c r="AD137" s="40"/>
      <c r="AE137" s="40"/>
      <c r="AF137" s="44"/>
      <c r="AG137" s="44"/>
      <c r="AH137" s="44"/>
      <c r="AI137" s="44"/>
      <c r="AJ137" s="44"/>
      <c r="AK137" s="44"/>
      <c r="AL137" s="44"/>
      <c r="AM137" s="44"/>
      <c r="AN137" s="44"/>
      <c r="AO137" s="44"/>
      <c r="AP137" s="44"/>
      <c r="AQ137" s="44"/>
      <c r="AR137" s="44"/>
      <c r="AS137" s="44"/>
      <c r="AT137" s="44"/>
      <c r="AU137" s="44"/>
      <c r="AV137" s="44"/>
      <c r="AW137" s="44"/>
      <c r="AX137" s="44"/>
      <c r="AY137" s="44"/>
    </row>
    <row r="138" spans="1:51" x14ac:dyDescent="0.4">
      <c r="A138" s="40"/>
      <c r="B138" s="21"/>
      <c r="C138" s="45"/>
      <c r="D138" s="167"/>
      <c r="E138" s="40"/>
      <c r="F138" s="696"/>
      <c r="G138" s="40"/>
      <c r="H138" s="40"/>
      <c r="I138" s="167"/>
      <c r="J138" s="40"/>
      <c r="K138" s="474"/>
      <c r="L138" s="40"/>
      <c r="M138" s="40"/>
      <c r="N138" s="40"/>
      <c r="O138" s="40"/>
      <c r="P138" s="40"/>
      <c r="Q138" s="40"/>
      <c r="R138" s="40"/>
      <c r="S138" s="40"/>
      <c r="T138" s="40"/>
      <c r="U138" s="40"/>
      <c r="V138" s="40"/>
      <c r="W138" s="40"/>
      <c r="X138" s="40"/>
      <c r="Y138" s="40"/>
      <c r="Z138" s="40"/>
      <c r="AA138" s="40"/>
      <c r="AB138" s="40"/>
      <c r="AC138" s="40"/>
      <c r="AD138" s="40"/>
      <c r="AE138" s="40"/>
      <c r="AF138" s="44"/>
      <c r="AG138" s="44"/>
      <c r="AH138" s="44"/>
      <c r="AI138" s="44"/>
      <c r="AJ138" s="44"/>
      <c r="AK138" s="44"/>
      <c r="AL138" s="44"/>
      <c r="AM138" s="44"/>
      <c r="AN138" s="44"/>
      <c r="AO138" s="44"/>
      <c r="AP138" s="44"/>
      <c r="AQ138" s="44"/>
      <c r="AR138" s="44"/>
      <c r="AS138" s="44"/>
      <c r="AT138" s="44"/>
      <c r="AU138" s="44"/>
      <c r="AV138" s="44"/>
      <c r="AW138" s="44"/>
      <c r="AX138" s="44"/>
      <c r="AY138" s="44"/>
    </row>
    <row r="139" spans="1:51" x14ac:dyDescent="0.4">
      <c r="A139" s="40"/>
      <c r="B139" s="21"/>
      <c r="C139" s="45"/>
      <c r="D139" s="167"/>
      <c r="E139" s="40"/>
      <c r="F139" s="696"/>
      <c r="G139" s="40"/>
      <c r="H139" s="40"/>
      <c r="I139" s="167"/>
      <c r="J139" s="40"/>
      <c r="K139" s="474"/>
      <c r="L139" s="40"/>
      <c r="M139" s="40"/>
      <c r="N139" s="40"/>
      <c r="O139" s="40"/>
      <c r="P139" s="40"/>
      <c r="Q139" s="40"/>
      <c r="R139" s="40"/>
      <c r="S139" s="40"/>
      <c r="T139" s="40"/>
      <c r="U139" s="40"/>
      <c r="V139" s="40"/>
      <c r="W139" s="40"/>
      <c r="X139" s="40"/>
      <c r="Y139" s="40"/>
      <c r="Z139" s="40"/>
      <c r="AA139" s="40"/>
      <c r="AB139" s="40"/>
      <c r="AC139" s="40"/>
      <c r="AD139" s="40"/>
      <c r="AE139" s="40"/>
      <c r="AF139" s="44"/>
      <c r="AG139" s="44"/>
      <c r="AH139" s="44"/>
      <c r="AI139" s="44"/>
      <c r="AJ139" s="44"/>
      <c r="AK139" s="44"/>
      <c r="AL139" s="44"/>
      <c r="AM139" s="44"/>
      <c r="AN139" s="44"/>
      <c r="AO139" s="44"/>
      <c r="AP139" s="44"/>
      <c r="AQ139" s="44"/>
      <c r="AR139" s="44"/>
      <c r="AS139" s="44"/>
      <c r="AT139" s="44"/>
      <c r="AU139" s="44"/>
      <c r="AV139" s="44"/>
      <c r="AW139" s="44"/>
      <c r="AX139" s="44"/>
      <c r="AY139" s="44"/>
    </row>
    <row r="140" spans="1:51" x14ac:dyDescent="0.4">
      <c r="A140" s="40"/>
      <c r="B140" s="21"/>
      <c r="C140" s="45"/>
      <c r="D140" s="167"/>
      <c r="E140" s="40"/>
      <c r="F140" s="696"/>
      <c r="G140" s="40"/>
      <c r="H140" s="40"/>
      <c r="I140" s="167"/>
      <c r="J140" s="40"/>
      <c r="K140" s="474"/>
      <c r="L140" s="40"/>
      <c r="M140" s="40"/>
      <c r="N140" s="40"/>
      <c r="O140" s="40"/>
      <c r="P140" s="40"/>
      <c r="Q140" s="40"/>
      <c r="R140" s="40"/>
      <c r="S140" s="40"/>
      <c r="T140" s="40"/>
      <c r="U140" s="40"/>
      <c r="V140" s="40"/>
      <c r="W140" s="40"/>
      <c r="X140" s="40"/>
      <c r="Y140" s="40"/>
      <c r="Z140" s="40"/>
      <c r="AA140" s="40"/>
      <c r="AB140" s="40"/>
      <c r="AC140" s="40"/>
      <c r="AD140" s="40"/>
      <c r="AE140" s="40"/>
      <c r="AF140" s="44"/>
      <c r="AG140" s="44"/>
      <c r="AH140" s="44"/>
      <c r="AI140" s="44"/>
      <c r="AJ140" s="44"/>
      <c r="AK140" s="44"/>
      <c r="AL140" s="44"/>
      <c r="AM140" s="44"/>
      <c r="AN140" s="44"/>
      <c r="AO140" s="44"/>
      <c r="AP140" s="44"/>
      <c r="AQ140" s="44"/>
      <c r="AR140" s="44"/>
      <c r="AS140" s="44"/>
      <c r="AT140" s="44"/>
      <c r="AU140" s="44"/>
      <c r="AV140" s="44"/>
      <c r="AW140" s="44"/>
      <c r="AX140" s="44"/>
      <c r="AY140" s="44"/>
    </row>
    <row r="141" spans="1:51" x14ac:dyDescent="0.4">
      <c r="A141" s="40"/>
      <c r="B141" s="21"/>
      <c r="C141" s="45"/>
      <c r="D141" s="167"/>
      <c r="E141" s="40"/>
      <c r="F141" s="696"/>
      <c r="G141" s="40"/>
      <c r="H141" s="40"/>
      <c r="I141" s="167"/>
      <c r="J141" s="40"/>
      <c r="K141" s="474"/>
      <c r="L141" s="40"/>
      <c r="M141" s="40"/>
      <c r="N141" s="40"/>
      <c r="O141" s="40"/>
      <c r="P141" s="40"/>
      <c r="Q141" s="40"/>
      <c r="R141" s="40"/>
      <c r="S141" s="40"/>
      <c r="T141" s="40"/>
      <c r="U141" s="40"/>
      <c r="V141" s="40"/>
      <c r="W141" s="40"/>
      <c r="X141" s="40"/>
      <c r="Y141" s="40"/>
      <c r="Z141" s="40"/>
      <c r="AA141" s="40"/>
      <c r="AB141" s="40"/>
      <c r="AC141" s="40"/>
      <c r="AD141" s="40"/>
      <c r="AE141" s="40"/>
      <c r="AF141" s="44"/>
      <c r="AG141" s="44"/>
      <c r="AH141" s="44"/>
      <c r="AI141" s="44"/>
      <c r="AJ141" s="44"/>
      <c r="AK141" s="44"/>
      <c r="AL141" s="44"/>
      <c r="AM141" s="44"/>
      <c r="AN141" s="44"/>
      <c r="AO141" s="44"/>
      <c r="AP141" s="44"/>
      <c r="AQ141" s="44"/>
      <c r="AR141" s="44"/>
      <c r="AS141" s="44"/>
      <c r="AT141" s="44"/>
      <c r="AU141" s="44"/>
      <c r="AV141" s="44"/>
      <c r="AW141" s="44"/>
      <c r="AX141" s="44"/>
      <c r="AY141" s="44"/>
    </row>
    <row r="142" spans="1:51" x14ac:dyDescent="0.4">
      <c r="A142" s="40"/>
      <c r="B142" s="21"/>
      <c r="C142" s="45"/>
      <c r="D142" s="167"/>
      <c r="E142" s="40"/>
      <c r="F142" s="696"/>
      <c r="G142" s="40"/>
      <c r="H142" s="40"/>
      <c r="I142" s="167"/>
      <c r="J142" s="40"/>
      <c r="K142" s="474"/>
      <c r="L142" s="40"/>
      <c r="M142" s="40"/>
      <c r="N142" s="40"/>
      <c r="O142" s="40"/>
      <c r="P142" s="40"/>
      <c r="Q142" s="40"/>
      <c r="R142" s="40"/>
      <c r="S142" s="40"/>
      <c r="T142" s="40"/>
      <c r="U142" s="40"/>
      <c r="V142" s="40"/>
      <c r="W142" s="40"/>
      <c r="X142" s="40"/>
      <c r="Y142" s="40"/>
      <c r="Z142" s="40"/>
      <c r="AA142" s="40"/>
      <c r="AB142" s="40"/>
      <c r="AC142" s="40"/>
      <c r="AD142" s="40"/>
      <c r="AE142" s="40"/>
      <c r="AF142" s="44"/>
      <c r="AG142" s="44"/>
      <c r="AH142" s="44"/>
      <c r="AI142" s="44"/>
      <c r="AJ142" s="44"/>
      <c r="AK142" s="44"/>
      <c r="AL142" s="44"/>
      <c r="AM142" s="44"/>
      <c r="AN142" s="44"/>
      <c r="AO142" s="44"/>
      <c r="AP142" s="44"/>
      <c r="AQ142" s="44"/>
      <c r="AR142" s="44"/>
      <c r="AS142" s="44"/>
      <c r="AT142" s="44"/>
      <c r="AU142" s="44"/>
      <c r="AV142" s="44"/>
      <c r="AW142" s="44"/>
      <c r="AX142" s="44"/>
      <c r="AY142" s="44"/>
    </row>
    <row r="143" spans="1:51" x14ac:dyDescent="0.4">
      <c r="A143" s="40"/>
      <c r="B143" s="21"/>
      <c r="C143" s="45"/>
      <c r="D143" s="167"/>
      <c r="E143" s="40"/>
      <c r="F143" s="696"/>
      <c r="G143" s="40"/>
      <c r="H143" s="40"/>
      <c r="I143" s="167"/>
      <c r="J143" s="40"/>
      <c r="K143" s="474"/>
      <c r="L143" s="40"/>
      <c r="M143" s="40"/>
      <c r="N143" s="40"/>
      <c r="O143" s="40"/>
      <c r="P143" s="40"/>
      <c r="Q143" s="40"/>
      <c r="R143" s="40"/>
      <c r="S143" s="40"/>
      <c r="T143" s="40"/>
      <c r="U143" s="40"/>
      <c r="V143" s="40"/>
      <c r="W143" s="40"/>
      <c r="X143" s="40"/>
      <c r="Y143" s="40"/>
      <c r="Z143" s="40"/>
      <c r="AA143" s="40"/>
      <c r="AB143" s="40"/>
      <c r="AC143" s="40"/>
      <c r="AD143" s="40"/>
      <c r="AE143" s="40"/>
      <c r="AF143" s="44"/>
      <c r="AG143" s="44"/>
      <c r="AH143" s="44"/>
      <c r="AI143" s="44"/>
      <c r="AJ143" s="44"/>
      <c r="AK143" s="44"/>
      <c r="AL143" s="44"/>
      <c r="AM143" s="44"/>
      <c r="AN143" s="44"/>
      <c r="AO143" s="44"/>
      <c r="AP143" s="44"/>
      <c r="AQ143" s="44"/>
      <c r="AR143" s="44"/>
      <c r="AS143" s="44"/>
      <c r="AT143" s="44"/>
      <c r="AU143" s="44"/>
      <c r="AV143" s="44"/>
      <c r="AW143" s="44"/>
      <c r="AX143" s="44"/>
      <c r="AY143" s="44"/>
    </row>
    <row r="144" spans="1:51" x14ac:dyDescent="0.4">
      <c r="A144" s="40"/>
      <c r="B144" s="21"/>
      <c r="C144" s="45"/>
      <c r="D144" s="167"/>
      <c r="E144" s="40"/>
      <c r="F144" s="696"/>
      <c r="G144" s="40"/>
      <c r="H144" s="40"/>
      <c r="I144" s="167"/>
      <c r="J144" s="40"/>
      <c r="K144" s="474"/>
      <c r="L144" s="40"/>
      <c r="M144" s="40"/>
      <c r="N144" s="40"/>
      <c r="O144" s="40"/>
      <c r="P144" s="40"/>
      <c r="Q144" s="40"/>
      <c r="R144" s="40"/>
      <c r="S144" s="40"/>
      <c r="T144" s="40"/>
      <c r="U144" s="40"/>
      <c r="V144" s="40"/>
      <c r="W144" s="40"/>
      <c r="X144" s="40"/>
      <c r="Y144" s="40"/>
      <c r="Z144" s="40"/>
      <c r="AA144" s="40"/>
      <c r="AB144" s="40"/>
      <c r="AC144" s="40"/>
      <c r="AD144" s="40"/>
      <c r="AE144" s="40"/>
      <c r="AF144" s="44"/>
      <c r="AG144" s="44"/>
      <c r="AH144" s="44"/>
      <c r="AI144" s="44"/>
      <c r="AJ144" s="44"/>
      <c r="AK144" s="44"/>
      <c r="AL144" s="44"/>
      <c r="AM144" s="44"/>
      <c r="AN144" s="44"/>
      <c r="AO144" s="44"/>
      <c r="AP144" s="44"/>
      <c r="AQ144" s="44"/>
      <c r="AR144" s="44"/>
      <c r="AS144" s="44"/>
      <c r="AT144" s="44"/>
      <c r="AU144" s="44"/>
      <c r="AV144" s="44"/>
      <c r="AW144" s="44"/>
      <c r="AX144" s="44"/>
      <c r="AY144" s="44"/>
    </row>
    <row r="145" spans="1:51" x14ac:dyDescent="0.4">
      <c r="A145" s="40"/>
      <c r="B145" s="21"/>
      <c r="C145" s="45"/>
      <c r="D145" s="167"/>
      <c r="E145" s="40"/>
      <c r="F145" s="696"/>
      <c r="G145" s="40"/>
      <c r="H145" s="40"/>
      <c r="I145" s="167"/>
      <c r="J145" s="40"/>
      <c r="K145" s="474"/>
      <c r="L145" s="40"/>
      <c r="M145" s="40"/>
      <c r="N145" s="40"/>
      <c r="O145" s="40"/>
      <c r="P145" s="40"/>
      <c r="Q145" s="40"/>
      <c r="R145" s="40"/>
      <c r="S145" s="40"/>
      <c r="T145" s="40"/>
      <c r="U145" s="40"/>
      <c r="V145" s="40"/>
      <c r="W145" s="40"/>
      <c r="X145" s="40"/>
      <c r="Y145" s="40"/>
      <c r="Z145" s="40"/>
      <c r="AA145" s="40"/>
      <c r="AB145" s="40"/>
      <c r="AC145" s="40"/>
      <c r="AD145" s="40"/>
      <c r="AE145" s="40"/>
      <c r="AF145" s="44"/>
      <c r="AG145" s="44"/>
      <c r="AH145" s="44"/>
      <c r="AI145" s="44"/>
      <c r="AJ145" s="44"/>
      <c r="AK145" s="44"/>
      <c r="AL145" s="44"/>
      <c r="AM145" s="44"/>
      <c r="AN145" s="44"/>
      <c r="AO145" s="44"/>
      <c r="AP145" s="44"/>
      <c r="AQ145" s="44"/>
      <c r="AR145" s="44"/>
      <c r="AS145" s="44"/>
      <c r="AT145" s="44"/>
      <c r="AU145" s="44"/>
      <c r="AV145" s="44"/>
      <c r="AW145" s="44"/>
      <c r="AX145" s="44"/>
      <c r="AY145" s="44"/>
    </row>
    <row r="146" spans="1:51" x14ac:dyDescent="0.4">
      <c r="A146" s="40"/>
      <c r="B146" s="21"/>
      <c r="C146" s="45"/>
      <c r="D146" s="167"/>
      <c r="E146" s="40"/>
      <c r="F146" s="696"/>
      <c r="G146" s="40"/>
      <c r="H146" s="40"/>
      <c r="I146" s="167"/>
      <c r="J146" s="40"/>
      <c r="K146" s="474"/>
      <c r="L146" s="40"/>
      <c r="M146" s="40"/>
      <c r="N146" s="40"/>
      <c r="O146" s="40"/>
      <c r="P146" s="40"/>
      <c r="Q146" s="40"/>
      <c r="R146" s="40"/>
      <c r="S146" s="40"/>
      <c r="T146" s="40"/>
      <c r="U146" s="40"/>
      <c r="V146" s="40"/>
      <c r="W146" s="40"/>
      <c r="X146" s="40"/>
      <c r="Y146" s="40"/>
      <c r="Z146" s="40"/>
      <c r="AA146" s="40"/>
      <c r="AB146" s="40"/>
      <c r="AC146" s="40"/>
      <c r="AD146" s="40"/>
      <c r="AE146" s="40"/>
      <c r="AF146" s="44"/>
      <c r="AG146" s="44"/>
      <c r="AH146" s="44"/>
      <c r="AI146" s="44"/>
      <c r="AJ146" s="44"/>
      <c r="AK146" s="44"/>
      <c r="AL146" s="44"/>
      <c r="AM146" s="44"/>
      <c r="AN146" s="44"/>
      <c r="AO146" s="44"/>
      <c r="AP146" s="44"/>
      <c r="AQ146" s="44"/>
      <c r="AR146" s="44"/>
      <c r="AS146" s="44"/>
      <c r="AT146" s="44"/>
      <c r="AU146" s="44"/>
      <c r="AV146" s="44"/>
      <c r="AW146" s="44"/>
      <c r="AX146" s="44"/>
      <c r="AY146" s="44"/>
    </row>
    <row r="147" spans="1:51" x14ac:dyDescent="0.4">
      <c r="A147" s="40"/>
      <c r="B147" s="21"/>
      <c r="C147" s="45"/>
      <c r="D147" s="167"/>
      <c r="E147" s="40"/>
      <c r="F147" s="696"/>
      <c r="G147" s="40"/>
      <c r="H147" s="40"/>
      <c r="I147" s="167"/>
      <c r="J147" s="40"/>
      <c r="K147" s="474"/>
      <c r="L147" s="40"/>
      <c r="M147" s="40"/>
      <c r="N147" s="40"/>
      <c r="O147" s="40"/>
      <c r="P147" s="40"/>
      <c r="Q147" s="40"/>
      <c r="R147" s="40"/>
      <c r="S147" s="40"/>
      <c r="T147" s="40"/>
      <c r="U147" s="40"/>
      <c r="V147" s="40"/>
      <c r="W147" s="40"/>
      <c r="X147" s="40"/>
      <c r="Y147" s="40"/>
      <c r="Z147" s="40"/>
      <c r="AA147" s="40"/>
      <c r="AB147" s="40"/>
      <c r="AC147" s="40"/>
      <c r="AD147" s="40"/>
      <c r="AE147" s="40"/>
      <c r="AF147" s="44"/>
      <c r="AG147" s="44"/>
      <c r="AH147" s="44"/>
      <c r="AI147" s="44"/>
      <c r="AJ147" s="44"/>
      <c r="AK147" s="44"/>
      <c r="AL147" s="44"/>
      <c r="AM147" s="44"/>
      <c r="AN147" s="44"/>
      <c r="AO147" s="44"/>
      <c r="AP147" s="44"/>
      <c r="AQ147" s="44"/>
      <c r="AR147" s="44"/>
      <c r="AS147" s="44"/>
      <c r="AT147" s="44"/>
      <c r="AU147" s="44"/>
      <c r="AV147" s="44"/>
      <c r="AW147" s="44"/>
      <c r="AX147" s="44"/>
      <c r="AY147" s="44"/>
    </row>
    <row r="148" spans="1:51" x14ac:dyDescent="0.4">
      <c r="A148" s="40"/>
      <c r="B148" s="21"/>
      <c r="C148" s="45"/>
      <c r="D148" s="167"/>
      <c r="E148" s="40"/>
      <c r="F148" s="696"/>
      <c r="G148" s="40"/>
      <c r="H148" s="40"/>
      <c r="I148" s="167"/>
      <c r="J148" s="40"/>
      <c r="K148" s="474"/>
      <c r="L148" s="40"/>
      <c r="M148" s="40"/>
      <c r="N148" s="40"/>
      <c r="O148" s="40"/>
      <c r="P148" s="40"/>
      <c r="Q148" s="40"/>
      <c r="R148" s="40"/>
      <c r="S148" s="40"/>
      <c r="T148" s="40"/>
      <c r="U148" s="40"/>
      <c r="V148" s="40"/>
      <c r="W148" s="40"/>
      <c r="X148" s="40"/>
      <c r="Y148" s="40"/>
      <c r="Z148" s="40"/>
      <c r="AA148" s="40"/>
      <c r="AB148" s="40"/>
      <c r="AC148" s="40"/>
      <c r="AD148" s="40"/>
      <c r="AE148" s="40"/>
      <c r="AF148" s="44"/>
      <c r="AG148" s="44"/>
      <c r="AH148" s="44"/>
      <c r="AI148" s="44"/>
      <c r="AJ148" s="44"/>
      <c r="AK148" s="44"/>
      <c r="AL148" s="44"/>
      <c r="AM148" s="44"/>
      <c r="AN148" s="44"/>
      <c r="AO148" s="44"/>
      <c r="AP148" s="44"/>
      <c r="AQ148" s="44"/>
      <c r="AR148" s="44"/>
      <c r="AS148" s="44"/>
      <c r="AT148" s="44"/>
      <c r="AU148" s="44"/>
      <c r="AV148" s="44"/>
      <c r="AW148" s="44"/>
      <c r="AX148" s="44"/>
      <c r="AY148" s="44"/>
    </row>
    <row r="149" spans="1:51" x14ac:dyDescent="0.4">
      <c r="A149" s="40"/>
      <c r="B149" s="21"/>
      <c r="C149" s="45"/>
      <c r="D149" s="167"/>
      <c r="E149" s="40"/>
      <c r="F149" s="696"/>
      <c r="G149" s="40"/>
      <c r="H149" s="40"/>
      <c r="I149" s="167"/>
      <c r="J149" s="40"/>
      <c r="K149" s="474"/>
      <c r="L149" s="40"/>
      <c r="M149" s="40"/>
      <c r="N149" s="40"/>
      <c r="O149" s="40"/>
      <c r="P149" s="40"/>
      <c r="Q149" s="40"/>
      <c r="R149" s="40"/>
      <c r="S149" s="40"/>
      <c r="T149" s="40"/>
      <c r="U149" s="40"/>
      <c r="V149" s="40"/>
      <c r="W149" s="40"/>
      <c r="X149" s="40"/>
      <c r="Y149" s="40"/>
      <c r="Z149" s="40"/>
      <c r="AA149" s="40"/>
      <c r="AB149" s="40"/>
      <c r="AC149" s="40"/>
      <c r="AD149" s="40"/>
      <c r="AE149" s="40"/>
      <c r="AF149" s="44"/>
      <c r="AG149" s="44"/>
      <c r="AH149" s="44"/>
      <c r="AI149" s="44"/>
      <c r="AJ149" s="44"/>
      <c r="AK149" s="44"/>
      <c r="AL149" s="44"/>
      <c r="AM149" s="44"/>
      <c r="AN149" s="44"/>
      <c r="AO149" s="44"/>
      <c r="AP149" s="44"/>
      <c r="AQ149" s="44"/>
      <c r="AR149" s="44"/>
      <c r="AS149" s="44"/>
      <c r="AT149" s="44"/>
      <c r="AU149" s="44"/>
      <c r="AV149" s="44"/>
      <c r="AW149" s="44"/>
      <c r="AX149" s="44"/>
      <c r="AY149" s="44"/>
    </row>
    <row r="150" spans="1:51" x14ac:dyDescent="0.4">
      <c r="A150" s="40"/>
      <c r="B150" s="21"/>
      <c r="C150" s="45"/>
      <c r="D150" s="167"/>
      <c r="E150" s="40"/>
      <c r="F150" s="696"/>
      <c r="G150" s="40"/>
      <c r="H150" s="40"/>
      <c r="I150" s="167"/>
      <c r="J150" s="40"/>
      <c r="K150" s="474"/>
      <c r="L150" s="40"/>
      <c r="M150" s="40"/>
      <c r="N150" s="40"/>
      <c r="O150" s="40"/>
      <c r="P150" s="40"/>
      <c r="Q150" s="40"/>
      <c r="R150" s="40"/>
      <c r="S150" s="40"/>
      <c r="T150" s="40"/>
      <c r="U150" s="40"/>
      <c r="V150" s="40"/>
      <c r="W150" s="40"/>
      <c r="X150" s="40"/>
      <c r="Y150" s="40"/>
      <c r="Z150" s="40"/>
      <c r="AA150" s="40"/>
      <c r="AB150" s="40"/>
      <c r="AC150" s="40"/>
      <c r="AD150" s="40"/>
      <c r="AE150" s="40"/>
      <c r="AF150" s="44"/>
      <c r="AG150" s="44"/>
      <c r="AH150" s="44"/>
      <c r="AI150" s="44"/>
      <c r="AJ150" s="44"/>
      <c r="AK150" s="44"/>
      <c r="AL150" s="44"/>
      <c r="AM150" s="44"/>
      <c r="AN150" s="44"/>
      <c r="AO150" s="44"/>
      <c r="AP150" s="44"/>
      <c r="AQ150" s="44"/>
      <c r="AR150" s="44"/>
      <c r="AS150" s="44"/>
      <c r="AT150" s="44"/>
      <c r="AU150" s="44"/>
      <c r="AV150" s="44"/>
      <c r="AW150" s="44"/>
      <c r="AX150" s="44"/>
      <c r="AY150" s="44"/>
    </row>
    <row r="151" spans="1:51" x14ac:dyDescent="0.4">
      <c r="A151" s="40"/>
      <c r="B151" s="21"/>
      <c r="C151" s="45"/>
      <c r="D151" s="167"/>
      <c r="E151" s="40"/>
      <c r="F151" s="696"/>
      <c r="G151" s="40"/>
      <c r="H151" s="40"/>
      <c r="I151" s="167"/>
      <c r="J151" s="40"/>
      <c r="K151" s="474"/>
      <c r="L151" s="40"/>
      <c r="M151" s="40"/>
      <c r="N151" s="40"/>
      <c r="O151" s="40"/>
      <c r="P151" s="40"/>
      <c r="Q151" s="40"/>
      <c r="R151" s="40"/>
      <c r="S151" s="40"/>
      <c r="T151" s="40"/>
      <c r="U151" s="40"/>
      <c r="V151" s="40"/>
      <c r="W151" s="40"/>
      <c r="X151" s="40"/>
      <c r="Y151" s="40"/>
      <c r="Z151" s="40"/>
      <c r="AA151" s="40"/>
      <c r="AB151" s="40"/>
      <c r="AC151" s="40"/>
      <c r="AD151" s="40"/>
      <c r="AE151" s="40"/>
      <c r="AF151" s="44"/>
      <c r="AG151" s="44"/>
      <c r="AH151" s="44"/>
      <c r="AI151" s="44"/>
      <c r="AJ151" s="44"/>
      <c r="AK151" s="44"/>
      <c r="AL151" s="44"/>
      <c r="AM151" s="44"/>
      <c r="AN151" s="44"/>
      <c r="AO151" s="44"/>
      <c r="AP151" s="44"/>
      <c r="AQ151" s="44"/>
      <c r="AR151" s="44"/>
      <c r="AS151" s="44"/>
      <c r="AT151" s="44"/>
      <c r="AU151" s="44"/>
      <c r="AV151" s="44"/>
      <c r="AW151" s="44"/>
      <c r="AX151" s="44"/>
      <c r="AY151" s="44"/>
    </row>
    <row r="152" spans="1:51" x14ac:dyDescent="0.4">
      <c r="A152" s="40"/>
      <c r="B152" s="21"/>
      <c r="C152" s="45"/>
      <c r="D152" s="167"/>
      <c r="E152" s="40"/>
      <c r="F152" s="696"/>
      <c r="G152" s="40"/>
      <c r="H152" s="40"/>
      <c r="I152" s="167"/>
      <c r="J152" s="40"/>
      <c r="K152" s="474"/>
      <c r="L152" s="40"/>
      <c r="M152" s="40"/>
      <c r="N152" s="40"/>
      <c r="O152" s="40"/>
      <c r="P152" s="40"/>
      <c r="Q152" s="40"/>
      <c r="R152" s="40"/>
      <c r="S152" s="40"/>
      <c r="T152" s="40"/>
      <c r="U152" s="40"/>
      <c r="V152" s="40"/>
      <c r="W152" s="40"/>
      <c r="X152" s="40"/>
      <c r="Y152" s="40"/>
      <c r="Z152" s="40"/>
      <c r="AA152" s="40"/>
      <c r="AB152" s="40"/>
      <c r="AC152" s="40"/>
      <c r="AD152" s="40"/>
      <c r="AE152" s="40"/>
      <c r="AF152" s="44"/>
      <c r="AG152" s="44"/>
      <c r="AH152" s="44"/>
      <c r="AI152" s="44"/>
      <c r="AJ152" s="44"/>
      <c r="AK152" s="44"/>
      <c r="AL152" s="44"/>
      <c r="AM152" s="44"/>
      <c r="AN152" s="44"/>
      <c r="AO152" s="44"/>
      <c r="AP152" s="44"/>
      <c r="AQ152" s="44"/>
      <c r="AR152" s="44"/>
      <c r="AS152" s="44"/>
      <c r="AT152" s="44"/>
      <c r="AU152" s="44"/>
      <c r="AV152" s="44"/>
      <c r="AW152" s="44"/>
      <c r="AX152" s="44"/>
      <c r="AY152" s="44"/>
    </row>
    <row r="153" spans="1:51" x14ac:dyDescent="0.4">
      <c r="A153" s="40"/>
      <c r="B153" s="21"/>
      <c r="C153" s="45"/>
      <c r="D153" s="167"/>
      <c r="E153" s="40"/>
      <c r="F153" s="696"/>
      <c r="G153" s="40"/>
      <c r="H153" s="40"/>
      <c r="I153" s="167"/>
      <c r="J153" s="40"/>
      <c r="K153" s="474"/>
      <c r="L153" s="40"/>
      <c r="M153" s="40"/>
      <c r="N153" s="40"/>
      <c r="O153" s="40"/>
      <c r="P153" s="40"/>
      <c r="Q153" s="40"/>
      <c r="R153" s="40"/>
      <c r="S153" s="40"/>
      <c r="T153" s="40"/>
      <c r="U153" s="40"/>
      <c r="V153" s="40"/>
      <c r="W153" s="40"/>
      <c r="X153" s="40"/>
      <c r="Y153" s="40"/>
      <c r="Z153" s="40"/>
      <c r="AA153" s="40"/>
      <c r="AB153" s="40"/>
      <c r="AC153" s="40"/>
      <c r="AD153" s="40"/>
      <c r="AE153" s="40"/>
      <c r="AF153" s="44"/>
      <c r="AG153" s="44"/>
      <c r="AH153" s="44"/>
      <c r="AI153" s="44"/>
      <c r="AJ153" s="44"/>
      <c r="AK153" s="44"/>
      <c r="AL153" s="44"/>
      <c r="AM153" s="44"/>
      <c r="AN153" s="44"/>
      <c r="AO153" s="44"/>
      <c r="AP153" s="44"/>
      <c r="AQ153" s="44"/>
      <c r="AR153" s="44"/>
      <c r="AS153" s="44"/>
      <c r="AT153" s="44"/>
      <c r="AU153" s="44"/>
      <c r="AV153" s="44"/>
      <c r="AW153" s="44"/>
      <c r="AX153" s="44"/>
      <c r="AY153" s="44"/>
    </row>
    <row r="154" spans="1:51" x14ac:dyDescent="0.4">
      <c r="A154" s="40"/>
      <c r="B154" s="21"/>
      <c r="C154" s="45"/>
      <c r="D154" s="167"/>
      <c r="E154" s="40"/>
      <c r="F154" s="696"/>
      <c r="G154" s="40"/>
      <c r="H154" s="40"/>
      <c r="I154" s="167"/>
      <c r="J154" s="40"/>
      <c r="K154" s="474"/>
      <c r="L154" s="40"/>
      <c r="M154" s="40"/>
      <c r="N154" s="40"/>
      <c r="O154" s="40"/>
      <c r="P154" s="40"/>
      <c r="Q154" s="40"/>
      <c r="R154" s="40"/>
      <c r="S154" s="40"/>
      <c r="T154" s="40"/>
      <c r="U154" s="40"/>
      <c r="V154" s="40"/>
      <c r="W154" s="40"/>
      <c r="X154" s="40"/>
      <c r="Y154" s="40"/>
      <c r="Z154" s="40"/>
      <c r="AA154" s="40"/>
      <c r="AB154" s="40"/>
      <c r="AC154" s="40"/>
      <c r="AD154" s="40"/>
      <c r="AE154" s="40"/>
      <c r="AF154" s="44"/>
      <c r="AG154" s="44"/>
      <c r="AH154" s="44"/>
      <c r="AI154" s="44"/>
      <c r="AJ154" s="44"/>
      <c r="AK154" s="44"/>
      <c r="AL154" s="44"/>
      <c r="AM154" s="44"/>
      <c r="AN154" s="44"/>
      <c r="AO154" s="44"/>
      <c r="AP154" s="44"/>
      <c r="AQ154" s="44"/>
      <c r="AR154" s="44"/>
      <c r="AS154" s="44"/>
      <c r="AT154" s="44"/>
      <c r="AU154" s="44"/>
      <c r="AV154" s="44"/>
      <c r="AW154" s="44"/>
      <c r="AX154" s="44"/>
      <c r="AY154" s="44"/>
    </row>
    <row r="155" spans="1:51" x14ac:dyDescent="0.4">
      <c r="A155" s="40"/>
      <c r="B155" s="21"/>
      <c r="C155" s="45"/>
      <c r="D155" s="167"/>
      <c r="E155" s="40"/>
      <c r="F155" s="696"/>
      <c r="G155" s="40"/>
      <c r="H155" s="40"/>
      <c r="I155" s="167"/>
      <c r="J155" s="40"/>
      <c r="K155" s="474"/>
      <c r="L155" s="40"/>
      <c r="M155" s="40"/>
      <c r="N155" s="40"/>
      <c r="O155" s="40"/>
      <c r="P155" s="40"/>
      <c r="Q155" s="40"/>
      <c r="R155" s="40"/>
      <c r="S155" s="40"/>
      <c r="T155" s="40"/>
      <c r="U155" s="40"/>
      <c r="V155" s="40"/>
      <c r="W155" s="40"/>
      <c r="X155" s="40"/>
      <c r="Y155" s="40"/>
      <c r="Z155" s="40"/>
      <c r="AA155" s="40"/>
      <c r="AB155" s="40"/>
      <c r="AC155" s="40"/>
      <c r="AD155" s="40"/>
      <c r="AE155" s="40"/>
      <c r="AF155" s="44"/>
      <c r="AG155" s="44"/>
      <c r="AH155" s="44"/>
      <c r="AI155" s="44"/>
      <c r="AJ155" s="44"/>
      <c r="AK155" s="44"/>
      <c r="AL155" s="44"/>
      <c r="AM155" s="44"/>
      <c r="AN155" s="44"/>
      <c r="AO155" s="44"/>
      <c r="AP155" s="44"/>
      <c r="AQ155" s="44"/>
      <c r="AR155" s="44"/>
      <c r="AS155" s="44"/>
      <c r="AT155" s="44"/>
      <c r="AU155" s="44"/>
      <c r="AV155" s="44"/>
      <c r="AW155" s="44"/>
      <c r="AX155" s="44"/>
      <c r="AY155" s="44"/>
    </row>
    <row r="156" spans="1:51" x14ac:dyDescent="0.4">
      <c r="A156" s="40"/>
      <c r="B156" s="21"/>
      <c r="C156" s="45"/>
      <c r="D156" s="167"/>
      <c r="E156" s="40"/>
      <c r="F156" s="696"/>
      <c r="G156" s="40"/>
      <c r="H156" s="40"/>
      <c r="I156" s="167"/>
      <c r="J156" s="40"/>
      <c r="K156" s="474"/>
      <c r="L156" s="40"/>
      <c r="M156" s="40"/>
      <c r="N156" s="40"/>
      <c r="O156" s="40"/>
      <c r="P156" s="40"/>
      <c r="Q156" s="40"/>
      <c r="R156" s="40"/>
      <c r="S156" s="40"/>
      <c r="T156" s="40"/>
      <c r="U156" s="40"/>
      <c r="V156" s="40"/>
      <c r="W156" s="40"/>
      <c r="X156" s="40"/>
      <c r="Y156" s="40"/>
      <c r="Z156" s="40"/>
      <c r="AA156" s="40"/>
      <c r="AB156" s="40"/>
      <c r="AC156" s="40"/>
      <c r="AD156" s="40"/>
      <c r="AE156" s="40"/>
      <c r="AF156" s="44"/>
      <c r="AG156" s="44"/>
      <c r="AH156" s="44"/>
      <c r="AI156" s="44"/>
      <c r="AJ156" s="44"/>
      <c r="AK156" s="44"/>
      <c r="AL156" s="44"/>
      <c r="AM156" s="44"/>
      <c r="AN156" s="44"/>
      <c r="AO156" s="44"/>
      <c r="AP156" s="44"/>
      <c r="AQ156" s="44"/>
      <c r="AR156" s="44"/>
      <c r="AS156" s="44"/>
      <c r="AT156" s="44"/>
      <c r="AU156" s="44"/>
      <c r="AV156" s="44"/>
      <c r="AW156" s="44"/>
      <c r="AX156" s="44"/>
      <c r="AY156" s="44"/>
    </row>
    <row r="157" spans="1:51" x14ac:dyDescent="0.4">
      <c r="A157" s="40"/>
      <c r="B157" s="21"/>
      <c r="C157" s="45"/>
      <c r="D157" s="167"/>
      <c r="E157" s="40"/>
      <c r="F157" s="696"/>
      <c r="G157" s="40"/>
      <c r="H157" s="40"/>
      <c r="I157" s="167"/>
      <c r="J157" s="40"/>
      <c r="K157" s="474"/>
      <c r="L157" s="40"/>
      <c r="M157" s="40"/>
      <c r="N157" s="40"/>
      <c r="O157" s="40"/>
      <c r="P157" s="40"/>
      <c r="Q157" s="40"/>
      <c r="R157" s="40"/>
      <c r="S157" s="40"/>
      <c r="T157" s="40"/>
      <c r="U157" s="40"/>
      <c r="V157" s="40"/>
      <c r="W157" s="40"/>
      <c r="X157" s="40"/>
      <c r="Y157" s="40"/>
      <c r="Z157" s="40"/>
      <c r="AA157" s="40"/>
      <c r="AB157" s="40"/>
      <c r="AC157" s="40"/>
      <c r="AD157" s="40"/>
      <c r="AE157" s="40"/>
      <c r="AF157" s="44"/>
      <c r="AG157" s="44"/>
      <c r="AH157" s="44"/>
      <c r="AI157" s="44"/>
      <c r="AJ157" s="44"/>
      <c r="AK157" s="44"/>
      <c r="AL157" s="44"/>
      <c r="AM157" s="44"/>
      <c r="AN157" s="44"/>
      <c r="AO157" s="44"/>
      <c r="AP157" s="44"/>
      <c r="AQ157" s="44"/>
      <c r="AR157" s="44"/>
      <c r="AS157" s="44"/>
      <c r="AT157" s="44"/>
      <c r="AU157" s="44"/>
      <c r="AV157" s="44"/>
      <c r="AW157" s="44"/>
      <c r="AX157" s="44"/>
      <c r="AY157" s="44"/>
    </row>
    <row r="158" spans="1:51" x14ac:dyDescent="0.4">
      <c r="A158" s="40"/>
      <c r="B158" s="21"/>
      <c r="C158" s="45"/>
      <c r="D158" s="167"/>
      <c r="E158" s="40"/>
      <c r="F158" s="696"/>
      <c r="G158" s="40"/>
      <c r="H158" s="40"/>
      <c r="I158" s="167"/>
      <c r="J158" s="40"/>
      <c r="K158" s="474"/>
      <c r="L158" s="40"/>
      <c r="M158" s="40"/>
      <c r="N158" s="40"/>
      <c r="O158" s="40"/>
      <c r="P158" s="40"/>
      <c r="Q158" s="40"/>
      <c r="R158" s="40"/>
      <c r="S158" s="40"/>
      <c r="T158" s="40"/>
      <c r="U158" s="40"/>
      <c r="V158" s="40"/>
      <c r="W158" s="40"/>
      <c r="X158" s="40"/>
      <c r="Y158" s="40"/>
      <c r="Z158" s="40"/>
      <c r="AA158" s="40"/>
      <c r="AB158" s="40"/>
      <c r="AC158" s="40"/>
      <c r="AD158" s="40"/>
      <c r="AE158" s="40"/>
      <c r="AF158" s="44"/>
      <c r="AG158" s="44"/>
      <c r="AH158" s="44"/>
      <c r="AI158" s="44"/>
      <c r="AJ158" s="44"/>
      <c r="AK158" s="44"/>
      <c r="AL158" s="44"/>
      <c r="AM158" s="44"/>
      <c r="AN158" s="44"/>
      <c r="AO158" s="44"/>
      <c r="AP158" s="44"/>
      <c r="AQ158" s="44"/>
      <c r="AR158" s="44"/>
      <c r="AS158" s="44"/>
      <c r="AT158" s="44"/>
      <c r="AU158" s="44"/>
      <c r="AV158" s="44"/>
      <c r="AW158" s="44"/>
      <c r="AX158" s="44"/>
      <c r="AY158" s="44"/>
    </row>
    <row r="159" spans="1:51" x14ac:dyDescent="0.4">
      <c r="A159" s="40"/>
      <c r="B159" s="21"/>
      <c r="C159" s="45"/>
      <c r="D159" s="167"/>
      <c r="E159" s="40"/>
      <c r="F159" s="696"/>
      <c r="G159" s="40"/>
      <c r="H159" s="40"/>
      <c r="I159" s="167"/>
      <c r="J159" s="40"/>
      <c r="K159" s="474"/>
      <c r="L159" s="40"/>
      <c r="M159" s="40"/>
      <c r="N159" s="40"/>
      <c r="O159" s="40"/>
      <c r="P159" s="40"/>
      <c r="Q159" s="40"/>
      <c r="R159" s="40"/>
      <c r="S159" s="40"/>
      <c r="T159" s="40"/>
      <c r="U159" s="40"/>
      <c r="V159" s="40"/>
      <c r="W159" s="40"/>
      <c r="X159" s="40"/>
      <c r="Y159" s="40"/>
      <c r="Z159" s="40"/>
      <c r="AA159" s="40"/>
      <c r="AB159" s="40"/>
      <c r="AC159" s="40"/>
      <c r="AD159" s="40"/>
      <c r="AE159" s="40"/>
      <c r="AF159" s="44"/>
      <c r="AG159" s="44"/>
      <c r="AH159" s="44"/>
      <c r="AI159" s="44"/>
      <c r="AJ159" s="44"/>
      <c r="AK159" s="44"/>
      <c r="AL159" s="44"/>
      <c r="AM159" s="44"/>
      <c r="AN159" s="44"/>
      <c r="AO159" s="44"/>
      <c r="AP159" s="44"/>
      <c r="AQ159" s="44"/>
      <c r="AR159" s="44"/>
      <c r="AS159" s="44"/>
      <c r="AT159" s="44"/>
      <c r="AU159" s="44"/>
      <c r="AV159" s="44"/>
      <c r="AW159" s="44"/>
      <c r="AX159" s="44"/>
      <c r="AY159" s="44"/>
    </row>
    <row r="160" spans="1:51" x14ac:dyDescent="0.4">
      <c r="A160" s="40"/>
      <c r="B160" s="21"/>
      <c r="C160" s="45"/>
      <c r="D160" s="167"/>
      <c r="E160" s="40"/>
      <c r="F160" s="696"/>
      <c r="G160" s="40"/>
      <c r="H160" s="40"/>
      <c r="I160" s="167"/>
      <c r="J160" s="40"/>
      <c r="K160" s="474"/>
      <c r="L160" s="40"/>
      <c r="M160" s="40"/>
      <c r="N160" s="40"/>
      <c r="O160" s="40"/>
      <c r="P160" s="40"/>
      <c r="Q160" s="40"/>
      <c r="R160" s="40"/>
      <c r="S160" s="40"/>
      <c r="T160" s="40"/>
      <c r="U160" s="40"/>
      <c r="V160" s="40"/>
      <c r="W160" s="40"/>
      <c r="X160" s="40"/>
      <c r="Y160" s="40"/>
      <c r="Z160" s="40"/>
      <c r="AA160" s="40"/>
      <c r="AB160" s="40"/>
      <c r="AC160" s="40"/>
      <c r="AD160" s="40"/>
      <c r="AE160" s="40"/>
      <c r="AF160" s="44"/>
      <c r="AG160" s="44"/>
      <c r="AH160" s="44"/>
      <c r="AI160" s="44"/>
      <c r="AJ160" s="44"/>
      <c r="AK160" s="44"/>
      <c r="AL160" s="44"/>
      <c r="AM160" s="44"/>
      <c r="AN160" s="44"/>
      <c r="AO160" s="44"/>
      <c r="AP160" s="44"/>
      <c r="AQ160" s="44"/>
      <c r="AR160" s="44"/>
      <c r="AS160" s="44"/>
      <c r="AT160" s="44"/>
      <c r="AU160" s="44"/>
      <c r="AV160" s="44"/>
      <c r="AW160" s="44"/>
      <c r="AX160" s="44"/>
      <c r="AY160" s="44"/>
    </row>
    <row r="161" spans="1:51" x14ac:dyDescent="0.4">
      <c r="A161" s="40"/>
      <c r="B161" s="21"/>
      <c r="C161" s="45"/>
      <c r="D161" s="167"/>
      <c r="E161" s="40"/>
      <c r="F161" s="696"/>
      <c r="G161" s="40"/>
      <c r="H161" s="40"/>
      <c r="I161" s="167"/>
      <c r="J161" s="40"/>
      <c r="K161" s="474"/>
      <c r="L161" s="40"/>
      <c r="M161" s="40"/>
      <c r="N161" s="40"/>
      <c r="O161" s="40"/>
      <c r="P161" s="40"/>
      <c r="Q161" s="40"/>
      <c r="R161" s="40"/>
      <c r="S161" s="40"/>
      <c r="T161" s="40"/>
      <c r="U161" s="40"/>
      <c r="V161" s="40"/>
      <c r="W161" s="40"/>
      <c r="X161" s="40"/>
      <c r="Y161" s="40"/>
      <c r="Z161" s="40"/>
      <c r="AA161" s="40"/>
      <c r="AB161" s="40"/>
      <c r="AC161" s="40"/>
      <c r="AD161" s="40"/>
      <c r="AE161" s="40"/>
      <c r="AF161" s="44"/>
      <c r="AG161" s="44"/>
      <c r="AH161" s="44"/>
      <c r="AI161" s="44"/>
      <c r="AJ161" s="44"/>
      <c r="AK161" s="44"/>
      <c r="AL161" s="44"/>
      <c r="AM161" s="44"/>
      <c r="AN161" s="44"/>
      <c r="AO161" s="44"/>
      <c r="AP161" s="44"/>
      <c r="AQ161" s="44"/>
      <c r="AR161" s="44"/>
      <c r="AS161" s="44"/>
      <c r="AT161" s="44"/>
      <c r="AU161" s="44"/>
      <c r="AV161" s="44"/>
      <c r="AW161" s="44"/>
      <c r="AX161" s="44"/>
      <c r="AY161" s="44"/>
    </row>
    <row r="162" spans="1:51" x14ac:dyDescent="0.4">
      <c r="A162" s="40"/>
      <c r="B162" s="21"/>
      <c r="C162" s="45"/>
      <c r="D162" s="167"/>
      <c r="E162" s="40"/>
      <c r="F162" s="696"/>
      <c r="G162" s="40"/>
      <c r="H162" s="40"/>
      <c r="I162" s="167"/>
      <c r="J162" s="40"/>
      <c r="K162" s="474"/>
      <c r="L162" s="40"/>
      <c r="M162" s="40"/>
      <c r="N162" s="40"/>
      <c r="O162" s="40"/>
      <c r="P162" s="40"/>
      <c r="Q162" s="40"/>
      <c r="R162" s="40"/>
      <c r="S162" s="40"/>
      <c r="T162" s="40"/>
      <c r="U162" s="40"/>
      <c r="V162" s="40"/>
      <c r="W162" s="40"/>
      <c r="X162" s="40"/>
      <c r="Y162" s="40"/>
      <c r="Z162" s="40"/>
      <c r="AA162" s="40"/>
      <c r="AB162" s="40"/>
      <c r="AC162" s="40"/>
      <c r="AD162" s="40"/>
      <c r="AE162" s="40"/>
      <c r="AF162" s="44"/>
      <c r="AG162" s="44"/>
      <c r="AH162" s="44"/>
      <c r="AI162" s="44"/>
      <c r="AJ162" s="44"/>
      <c r="AK162" s="44"/>
      <c r="AL162" s="44"/>
      <c r="AM162" s="44"/>
      <c r="AN162" s="44"/>
      <c r="AO162" s="44"/>
      <c r="AP162" s="44"/>
      <c r="AQ162" s="44"/>
      <c r="AR162" s="44"/>
      <c r="AS162" s="44"/>
      <c r="AT162" s="44"/>
      <c r="AU162" s="44"/>
      <c r="AV162" s="44"/>
      <c r="AW162" s="44"/>
      <c r="AX162" s="44"/>
      <c r="AY162" s="44"/>
    </row>
    <row r="163" spans="1:51" x14ac:dyDescent="0.4">
      <c r="A163" s="40"/>
      <c r="B163" s="21"/>
      <c r="C163" s="45"/>
      <c r="D163" s="167"/>
      <c r="E163" s="40"/>
      <c r="F163" s="696"/>
      <c r="G163" s="40"/>
      <c r="H163" s="40"/>
      <c r="I163" s="167"/>
      <c r="J163" s="40"/>
      <c r="K163" s="474"/>
      <c r="L163" s="40"/>
      <c r="M163" s="40"/>
      <c r="N163" s="40"/>
      <c r="O163" s="40"/>
      <c r="P163" s="40"/>
      <c r="Q163" s="40"/>
      <c r="R163" s="40"/>
      <c r="S163" s="40"/>
      <c r="T163" s="40"/>
      <c r="U163" s="40"/>
      <c r="V163" s="40"/>
      <c r="W163" s="40"/>
      <c r="X163" s="40"/>
      <c r="Y163" s="40"/>
      <c r="Z163" s="40"/>
      <c r="AA163" s="40"/>
      <c r="AB163" s="40"/>
      <c r="AC163" s="40"/>
      <c r="AD163" s="40"/>
      <c r="AE163" s="40"/>
      <c r="AF163" s="44"/>
      <c r="AG163" s="44"/>
      <c r="AH163" s="44"/>
      <c r="AI163" s="44"/>
      <c r="AJ163" s="44"/>
      <c r="AK163" s="44"/>
      <c r="AL163" s="44"/>
      <c r="AM163" s="44"/>
      <c r="AN163" s="44"/>
      <c r="AO163" s="44"/>
      <c r="AP163" s="44"/>
      <c r="AQ163" s="44"/>
      <c r="AR163" s="44"/>
      <c r="AS163" s="44"/>
      <c r="AT163" s="44"/>
      <c r="AU163" s="44"/>
      <c r="AV163" s="44"/>
      <c r="AW163" s="44"/>
      <c r="AX163" s="44"/>
      <c r="AY163" s="44"/>
    </row>
    <row r="164" spans="1:51" x14ac:dyDescent="0.4">
      <c r="A164" s="40"/>
      <c r="B164" s="21"/>
      <c r="C164" s="45"/>
      <c r="D164" s="167"/>
      <c r="E164" s="40"/>
      <c r="F164" s="696"/>
      <c r="G164" s="40"/>
      <c r="H164" s="40"/>
      <c r="I164" s="167"/>
      <c r="J164" s="40"/>
      <c r="K164" s="474"/>
      <c r="L164" s="40"/>
      <c r="M164" s="40"/>
      <c r="N164" s="40"/>
      <c r="O164" s="40"/>
      <c r="P164" s="40"/>
      <c r="Q164" s="40"/>
      <c r="R164" s="40"/>
      <c r="S164" s="40"/>
      <c r="T164" s="40"/>
      <c r="U164" s="40"/>
      <c r="V164" s="40"/>
      <c r="W164" s="40"/>
      <c r="X164" s="40"/>
      <c r="Y164" s="40"/>
      <c r="Z164" s="40"/>
      <c r="AA164" s="40"/>
      <c r="AB164" s="40"/>
      <c r="AC164" s="40"/>
      <c r="AD164" s="40"/>
      <c r="AE164" s="40"/>
      <c r="AF164" s="44"/>
      <c r="AG164" s="44"/>
      <c r="AH164" s="44"/>
      <c r="AI164" s="44"/>
      <c r="AJ164" s="44"/>
      <c r="AK164" s="44"/>
      <c r="AL164" s="44"/>
      <c r="AM164" s="44"/>
      <c r="AN164" s="44"/>
      <c r="AO164" s="44"/>
      <c r="AP164" s="44"/>
      <c r="AQ164" s="44"/>
      <c r="AR164" s="44"/>
      <c r="AS164" s="44"/>
      <c r="AT164" s="44"/>
      <c r="AU164" s="44"/>
      <c r="AV164" s="44"/>
      <c r="AW164" s="44"/>
      <c r="AX164" s="44"/>
      <c r="AY164" s="44"/>
    </row>
    <row r="165" spans="1:51" x14ac:dyDescent="0.4">
      <c r="A165" s="40"/>
      <c r="B165" s="21"/>
      <c r="C165" s="45"/>
      <c r="D165" s="167"/>
      <c r="E165" s="40"/>
      <c r="F165" s="696"/>
      <c r="G165" s="40"/>
      <c r="H165" s="40"/>
      <c r="I165" s="167"/>
      <c r="J165" s="40"/>
      <c r="K165" s="474"/>
      <c r="L165" s="40"/>
      <c r="M165" s="40"/>
      <c r="N165" s="40"/>
      <c r="O165" s="40"/>
      <c r="P165" s="40"/>
      <c r="Q165" s="40"/>
      <c r="R165" s="40"/>
      <c r="S165" s="40"/>
      <c r="T165" s="40"/>
      <c r="U165" s="40"/>
      <c r="V165" s="40"/>
      <c r="W165" s="40"/>
      <c r="X165" s="40"/>
      <c r="Y165" s="40"/>
      <c r="Z165" s="40"/>
      <c r="AA165" s="40"/>
      <c r="AB165" s="40"/>
      <c r="AC165" s="40"/>
      <c r="AD165" s="40"/>
      <c r="AE165" s="40"/>
      <c r="AF165" s="44"/>
      <c r="AG165" s="44"/>
      <c r="AH165" s="44"/>
      <c r="AI165" s="44"/>
      <c r="AJ165" s="44"/>
      <c r="AK165" s="44"/>
      <c r="AL165" s="44"/>
      <c r="AM165" s="44"/>
      <c r="AN165" s="44"/>
      <c r="AO165" s="44"/>
      <c r="AP165" s="44"/>
      <c r="AQ165" s="44"/>
      <c r="AR165" s="44"/>
      <c r="AS165" s="44"/>
      <c r="AT165" s="44"/>
      <c r="AU165" s="44"/>
      <c r="AV165" s="44"/>
      <c r="AW165" s="44"/>
      <c r="AX165" s="44"/>
      <c r="AY165" s="44"/>
    </row>
    <row r="166" spans="1:51" x14ac:dyDescent="0.4">
      <c r="A166" s="40"/>
      <c r="B166" s="21"/>
      <c r="C166" s="45"/>
      <c r="D166" s="167"/>
      <c r="E166" s="40"/>
      <c r="F166" s="696"/>
      <c r="G166" s="40"/>
      <c r="H166" s="40"/>
      <c r="I166" s="167"/>
      <c r="J166" s="40"/>
      <c r="K166" s="474"/>
      <c r="L166" s="40"/>
      <c r="M166" s="40"/>
      <c r="N166" s="40"/>
      <c r="O166" s="40"/>
      <c r="P166" s="40"/>
      <c r="Q166" s="40"/>
      <c r="R166" s="40"/>
      <c r="S166" s="40"/>
      <c r="T166" s="40"/>
      <c r="U166" s="40"/>
      <c r="V166" s="40"/>
      <c r="W166" s="40"/>
      <c r="X166" s="40"/>
      <c r="Y166" s="40"/>
      <c r="Z166" s="40"/>
      <c r="AA166" s="40"/>
      <c r="AB166" s="40"/>
      <c r="AC166" s="40"/>
      <c r="AD166" s="40"/>
      <c r="AE166" s="40"/>
      <c r="AF166" s="44"/>
      <c r="AG166" s="44"/>
      <c r="AH166" s="44"/>
      <c r="AI166" s="44"/>
      <c r="AJ166" s="44"/>
      <c r="AK166" s="44"/>
      <c r="AL166" s="44"/>
      <c r="AM166" s="44"/>
      <c r="AN166" s="44"/>
      <c r="AO166" s="44"/>
      <c r="AP166" s="44"/>
      <c r="AQ166" s="44"/>
      <c r="AR166" s="44"/>
      <c r="AS166" s="44"/>
      <c r="AT166" s="44"/>
      <c r="AU166" s="44"/>
      <c r="AV166" s="44"/>
      <c r="AW166" s="44"/>
      <c r="AX166" s="44"/>
      <c r="AY166" s="44"/>
    </row>
    <row r="167" spans="1:51" x14ac:dyDescent="0.4">
      <c r="A167" s="40"/>
      <c r="B167" s="21"/>
      <c r="C167" s="45"/>
      <c r="D167" s="167"/>
      <c r="E167" s="40"/>
      <c r="F167" s="696"/>
      <c r="G167" s="40"/>
      <c r="H167" s="40"/>
      <c r="I167" s="167"/>
      <c r="J167" s="40"/>
      <c r="K167" s="474"/>
      <c r="L167" s="40"/>
      <c r="M167" s="40"/>
      <c r="N167" s="40"/>
      <c r="O167" s="40"/>
      <c r="P167" s="40"/>
      <c r="Q167" s="40"/>
      <c r="R167" s="40"/>
      <c r="S167" s="40"/>
      <c r="T167" s="40"/>
      <c r="U167" s="40"/>
      <c r="V167" s="40"/>
      <c r="W167" s="40"/>
      <c r="X167" s="40"/>
      <c r="Y167" s="40"/>
      <c r="Z167" s="40"/>
      <c r="AA167" s="40"/>
      <c r="AB167" s="40"/>
      <c r="AC167" s="40"/>
      <c r="AD167" s="40"/>
      <c r="AE167" s="40"/>
      <c r="AF167" s="44"/>
      <c r="AG167" s="44"/>
      <c r="AH167" s="44"/>
      <c r="AI167" s="44"/>
      <c r="AJ167" s="44"/>
      <c r="AK167" s="44"/>
      <c r="AL167" s="44"/>
      <c r="AM167" s="44"/>
      <c r="AN167" s="44"/>
      <c r="AO167" s="44"/>
      <c r="AP167" s="44"/>
      <c r="AQ167" s="44"/>
      <c r="AR167" s="44"/>
      <c r="AS167" s="44"/>
      <c r="AT167" s="44"/>
      <c r="AU167" s="44"/>
      <c r="AV167" s="44"/>
      <c r="AW167" s="44"/>
      <c r="AX167" s="44"/>
      <c r="AY167" s="44"/>
    </row>
    <row r="168" spans="1:51" x14ac:dyDescent="0.4">
      <c r="A168" s="40"/>
      <c r="B168" s="21"/>
      <c r="C168" s="45"/>
      <c r="D168" s="167"/>
      <c r="E168" s="40"/>
      <c r="F168" s="696"/>
      <c r="G168" s="40"/>
      <c r="H168" s="40"/>
      <c r="I168" s="167"/>
      <c r="J168" s="40"/>
      <c r="K168" s="474"/>
      <c r="L168" s="40"/>
      <c r="M168" s="40"/>
      <c r="N168" s="40"/>
      <c r="O168" s="40"/>
      <c r="P168" s="40"/>
      <c r="Q168" s="40"/>
      <c r="R168" s="40"/>
      <c r="S168" s="40"/>
      <c r="T168" s="40"/>
      <c r="U168" s="40"/>
      <c r="V168" s="40"/>
      <c r="W168" s="40"/>
      <c r="X168" s="40"/>
      <c r="Y168" s="40"/>
      <c r="Z168" s="40"/>
      <c r="AA168" s="40"/>
      <c r="AB168" s="40"/>
      <c r="AC168" s="40"/>
      <c r="AD168" s="40"/>
      <c r="AE168" s="40"/>
      <c r="AF168" s="44"/>
      <c r="AG168" s="44"/>
      <c r="AH168" s="44"/>
      <c r="AI168" s="44"/>
      <c r="AJ168" s="44"/>
      <c r="AK168" s="44"/>
      <c r="AL168" s="44"/>
      <c r="AM168" s="44"/>
      <c r="AN168" s="44"/>
      <c r="AO168" s="44"/>
      <c r="AP168" s="44"/>
      <c r="AQ168" s="44"/>
      <c r="AR168" s="44"/>
      <c r="AS168" s="44"/>
      <c r="AT168" s="44"/>
      <c r="AU168" s="44"/>
      <c r="AV168" s="44"/>
      <c r="AW168" s="44"/>
      <c r="AX168" s="44"/>
      <c r="AY168" s="44"/>
    </row>
    <row r="169" spans="1:51" x14ac:dyDescent="0.4">
      <c r="A169" s="40"/>
      <c r="B169" s="21"/>
      <c r="C169" s="45"/>
      <c r="D169" s="167"/>
      <c r="E169" s="40"/>
      <c r="F169" s="696"/>
      <c r="G169" s="40"/>
      <c r="H169" s="40"/>
      <c r="I169" s="167"/>
      <c r="J169" s="40"/>
      <c r="K169" s="474"/>
      <c r="L169" s="40"/>
      <c r="M169" s="40"/>
      <c r="N169" s="40"/>
      <c r="O169" s="40"/>
      <c r="P169" s="40"/>
      <c r="Q169" s="40"/>
      <c r="R169" s="40"/>
      <c r="S169" s="40"/>
      <c r="T169" s="40"/>
      <c r="U169" s="40"/>
      <c r="V169" s="40"/>
      <c r="W169" s="40"/>
      <c r="X169" s="40"/>
      <c r="Y169" s="40"/>
      <c r="Z169" s="40"/>
      <c r="AA169" s="40"/>
      <c r="AB169" s="40"/>
      <c r="AC169" s="40"/>
      <c r="AD169" s="40"/>
      <c r="AE169" s="40"/>
      <c r="AF169" s="44"/>
      <c r="AG169" s="44"/>
      <c r="AH169" s="44"/>
      <c r="AI169" s="44"/>
      <c r="AJ169" s="44"/>
      <c r="AK169" s="44"/>
      <c r="AL169" s="44"/>
      <c r="AM169" s="44"/>
      <c r="AN169" s="44"/>
      <c r="AO169" s="44"/>
      <c r="AP169" s="44"/>
      <c r="AQ169" s="44"/>
      <c r="AR169" s="44"/>
      <c r="AS169" s="44"/>
      <c r="AT169" s="44"/>
      <c r="AU169" s="44"/>
      <c r="AV169" s="44"/>
      <c r="AW169" s="44"/>
      <c r="AX169" s="44"/>
      <c r="AY169" s="44"/>
    </row>
    <row r="170" spans="1:51" x14ac:dyDescent="0.4">
      <c r="A170" s="40"/>
      <c r="B170" s="21"/>
      <c r="C170" s="45"/>
      <c r="D170" s="167"/>
      <c r="E170" s="40"/>
      <c r="F170" s="696"/>
      <c r="G170" s="40"/>
      <c r="H170" s="40"/>
      <c r="I170" s="167"/>
      <c r="J170" s="40"/>
      <c r="K170" s="474"/>
      <c r="L170" s="40"/>
      <c r="M170" s="40"/>
      <c r="N170" s="40"/>
      <c r="O170" s="40"/>
      <c r="P170" s="40"/>
      <c r="Q170" s="40"/>
      <c r="R170" s="40"/>
      <c r="S170" s="40"/>
      <c r="T170" s="40"/>
      <c r="U170" s="40"/>
      <c r="V170" s="40"/>
      <c r="W170" s="40"/>
      <c r="X170" s="40"/>
      <c r="Y170" s="40"/>
      <c r="Z170" s="40"/>
      <c r="AA170" s="40"/>
      <c r="AB170" s="40"/>
      <c r="AC170" s="40"/>
      <c r="AD170" s="40"/>
      <c r="AE170" s="40"/>
      <c r="AF170" s="44"/>
      <c r="AG170" s="44"/>
      <c r="AH170" s="44"/>
      <c r="AI170" s="44"/>
      <c r="AJ170" s="44"/>
      <c r="AK170" s="44"/>
      <c r="AL170" s="44"/>
      <c r="AM170" s="44"/>
      <c r="AN170" s="44"/>
      <c r="AO170" s="44"/>
      <c r="AP170" s="44"/>
      <c r="AQ170" s="44"/>
      <c r="AR170" s="44"/>
      <c r="AS170" s="44"/>
      <c r="AT170" s="44"/>
      <c r="AU170" s="44"/>
      <c r="AV170" s="44"/>
      <c r="AW170" s="44"/>
      <c r="AX170" s="44"/>
      <c r="AY170" s="44"/>
    </row>
    <row r="171" spans="1:51" x14ac:dyDescent="0.4">
      <c r="A171" s="40"/>
      <c r="B171" s="21"/>
      <c r="C171" s="45"/>
      <c r="D171" s="167"/>
      <c r="E171" s="40"/>
      <c r="F171" s="696"/>
      <c r="G171" s="40"/>
      <c r="H171" s="40"/>
      <c r="I171" s="167"/>
      <c r="J171" s="40"/>
      <c r="K171" s="474"/>
      <c r="L171" s="40"/>
      <c r="M171" s="40"/>
      <c r="N171" s="40"/>
      <c r="O171" s="40"/>
      <c r="P171" s="40"/>
      <c r="Q171" s="40"/>
      <c r="R171" s="40"/>
      <c r="S171" s="40"/>
      <c r="T171" s="40"/>
      <c r="U171" s="40"/>
      <c r="V171" s="40"/>
      <c r="W171" s="40"/>
      <c r="X171" s="40"/>
      <c r="Y171" s="40"/>
      <c r="Z171" s="40"/>
      <c r="AA171" s="40"/>
      <c r="AB171" s="40"/>
      <c r="AC171" s="40"/>
      <c r="AD171" s="40"/>
      <c r="AE171" s="40"/>
      <c r="AF171" s="44"/>
      <c r="AG171" s="44"/>
      <c r="AH171" s="44"/>
      <c r="AI171" s="44"/>
      <c r="AJ171" s="44"/>
      <c r="AK171" s="44"/>
      <c r="AL171" s="44"/>
      <c r="AM171" s="44"/>
      <c r="AN171" s="44"/>
      <c r="AO171" s="44"/>
      <c r="AP171" s="44"/>
      <c r="AQ171" s="44"/>
      <c r="AR171" s="44"/>
      <c r="AS171" s="44"/>
      <c r="AT171" s="44"/>
      <c r="AU171" s="44"/>
      <c r="AV171" s="44"/>
      <c r="AW171" s="44"/>
      <c r="AX171" s="44"/>
      <c r="AY171" s="44"/>
    </row>
    <row r="172" spans="1:51" x14ac:dyDescent="0.4">
      <c r="A172" s="40"/>
      <c r="B172" s="21"/>
      <c r="C172" s="45"/>
      <c r="D172" s="167"/>
      <c r="E172" s="40"/>
      <c r="F172" s="696"/>
      <c r="G172" s="40"/>
      <c r="H172" s="40"/>
      <c r="I172" s="167"/>
      <c r="J172" s="40"/>
      <c r="K172" s="474"/>
      <c r="L172" s="40"/>
      <c r="M172" s="40"/>
      <c r="N172" s="40"/>
      <c r="O172" s="40"/>
      <c r="P172" s="40"/>
      <c r="Q172" s="40"/>
      <c r="R172" s="40"/>
      <c r="S172" s="40"/>
      <c r="T172" s="40"/>
      <c r="U172" s="40"/>
      <c r="V172" s="40"/>
      <c r="W172" s="40"/>
      <c r="X172" s="40"/>
      <c r="Y172" s="40"/>
      <c r="Z172" s="40"/>
      <c r="AA172" s="40"/>
      <c r="AB172" s="40"/>
      <c r="AC172" s="40"/>
      <c r="AD172" s="40"/>
      <c r="AE172" s="40"/>
      <c r="AF172" s="44"/>
      <c r="AG172" s="44"/>
      <c r="AH172" s="44"/>
      <c r="AI172" s="44"/>
      <c r="AJ172" s="44"/>
      <c r="AK172" s="44"/>
      <c r="AL172" s="44"/>
      <c r="AM172" s="44"/>
      <c r="AN172" s="44"/>
      <c r="AO172" s="44"/>
      <c r="AP172" s="44"/>
      <c r="AQ172" s="44"/>
      <c r="AR172" s="44"/>
      <c r="AS172" s="44"/>
      <c r="AT172" s="44"/>
      <c r="AU172" s="44"/>
      <c r="AV172" s="44"/>
      <c r="AW172" s="44"/>
      <c r="AX172" s="44"/>
      <c r="AY172" s="44"/>
    </row>
    <row r="173" spans="1:51" x14ac:dyDescent="0.4">
      <c r="A173" s="40"/>
      <c r="B173" s="21"/>
      <c r="C173" s="45"/>
      <c r="D173" s="167"/>
      <c r="E173" s="40"/>
      <c r="F173" s="696"/>
      <c r="G173" s="40"/>
      <c r="H173" s="40"/>
      <c r="I173" s="167"/>
      <c r="J173" s="40"/>
      <c r="K173" s="474"/>
      <c r="L173" s="40"/>
      <c r="M173" s="40"/>
      <c r="N173" s="40"/>
      <c r="O173" s="40"/>
      <c r="P173" s="40"/>
      <c r="Q173" s="40"/>
      <c r="R173" s="40"/>
      <c r="S173" s="40"/>
      <c r="T173" s="40"/>
      <c r="U173" s="40"/>
      <c r="V173" s="40"/>
      <c r="W173" s="40"/>
      <c r="X173" s="40"/>
      <c r="Y173" s="40"/>
      <c r="Z173" s="40"/>
      <c r="AA173" s="40"/>
      <c r="AB173" s="40"/>
      <c r="AC173" s="40"/>
      <c r="AD173" s="40"/>
      <c r="AE173" s="40"/>
      <c r="AF173" s="44"/>
      <c r="AG173" s="44"/>
      <c r="AH173" s="44"/>
      <c r="AI173" s="44"/>
      <c r="AJ173" s="44"/>
      <c r="AK173" s="44"/>
      <c r="AL173" s="44"/>
      <c r="AM173" s="44"/>
      <c r="AN173" s="44"/>
      <c r="AO173" s="44"/>
      <c r="AP173" s="44"/>
      <c r="AQ173" s="44"/>
      <c r="AR173" s="44"/>
      <c r="AS173" s="44"/>
      <c r="AT173" s="44"/>
      <c r="AU173" s="44"/>
      <c r="AV173" s="44"/>
      <c r="AW173" s="44"/>
      <c r="AX173" s="44"/>
      <c r="AY173" s="44"/>
    </row>
    <row r="174" spans="1:51" x14ac:dyDescent="0.4">
      <c r="A174" s="40"/>
      <c r="B174" s="21"/>
      <c r="C174" s="45"/>
      <c r="D174" s="167"/>
      <c r="E174" s="40"/>
      <c r="F174" s="696"/>
      <c r="G174" s="40"/>
      <c r="H174" s="40"/>
      <c r="I174" s="167"/>
      <c r="J174" s="40"/>
      <c r="K174" s="474"/>
      <c r="L174" s="40"/>
      <c r="M174" s="40"/>
      <c r="N174" s="40"/>
      <c r="O174" s="40"/>
      <c r="P174" s="40"/>
      <c r="Q174" s="40"/>
      <c r="R174" s="40"/>
      <c r="S174" s="40"/>
      <c r="T174" s="40"/>
      <c r="U174" s="40"/>
      <c r="V174" s="40"/>
      <c r="W174" s="40"/>
      <c r="X174" s="40"/>
      <c r="Y174" s="40"/>
      <c r="Z174" s="40"/>
      <c r="AA174" s="40"/>
      <c r="AB174" s="40"/>
      <c r="AC174" s="40"/>
      <c r="AD174" s="40"/>
      <c r="AE174" s="40"/>
      <c r="AF174" s="44"/>
      <c r="AG174" s="44"/>
      <c r="AH174" s="44"/>
      <c r="AI174" s="44"/>
      <c r="AJ174" s="44"/>
      <c r="AK174" s="44"/>
      <c r="AL174" s="44"/>
      <c r="AM174" s="44"/>
      <c r="AN174" s="44"/>
      <c r="AO174" s="44"/>
      <c r="AP174" s="44"/>
      <c r="AQ174" s="44"/>
      <c r="AR174" s="44"/>
      <c r="AS174" s="44"/>
      <c r="AT174" s="44"/>
      <c r="AU174" s="44"/>
      <c r="AV174" s="44"/>
      <c r="AW174" s="44"/>
      <c r="AX174" s="44"/>
      <c r="AY174" s="44"/>
    </row>
    <row r="175" spans="1:51" x14ac:dyDescent="0.4">
      <c r="A175" s="40"/>
      <c r="B175" s="21"/>
      <c r="C175" s="45"/>
      <c r="D175" s="167"/>
      <c r="E175" s="40"/>
      <c r="F175" s="696"/>
      <c r="G175" s="40"/>
      <c r="H175" s="40"/>
      <c r="I175" s="167"/>
      <c r="J175" s="40"/>
      <c r="K175" s="474"/>
      <c r="L175" s="40"/>
      <c r="M175" s="40"/>
      <c r="N175" s="40"/>
      <c r="O175" s="40"/>
      <c r="P175" s="40"/>
      <c r="Q175" s="40"/>
      <c r="R175" s="40"/>
      <c r="S175" s="40"/>
      <c r="T175" s="40"/>
      <c r="U175" s="40"/>
      <c r="V175" s="40"/>
      <c r="W175" s="40"/>
      <c r="X175" s="40"/>
      <c r="Y175" s="40"/>
      <c r="Z175" s="40"/>
      <c r="AA175" s="40"/>
      <c r="AB175" s="40"/>
      <c r="AC175" s="40"/>
      <c r="AD175" s="40"/>
      <c r="AE175" s="40"/>
      <c r="AF175" s="44"/>
      <c r="AG175" s="44"/>
      <c r="AH175" s="44"/>
      <c r="AI175" s="44"/>
      <c r="AJ175" s="44"/>
      <c r="AK175" s="44"/>
      <c r="AL175" s="44"/>
      <c r="AM175" s="44"/>
      <c r="AN175" s="44"/>
      <c r="AO175" s="44"/>
      <c r="AP175" s="44"/>
      <c r="AQ175" s="44"/>
      <c r="AR175" s="44"/>
      <c r="AS175" s="44"/>
      <c r="AT175" s="44"/>
      <c r="AU175" s="44"/>
      <c r="AV175" s="44"/>
      <c r="AW175" s="44"/>
      <c r="AX175" s="44"/>
      <c r="AY175" s="44"/>
    </row>
    <row r="176" spans="1:51" x14ac:dyDescent="0.4">
      <c r="A176" s="40"/>
      <c r="B176" s="21"/>
      <c r="C176" s="45"/>
      <c r="D176" s="167"/>
      <c r="E176" s="40"/>
      <c r="F176" s="696"/>
      <c r="G176" s="40"/>
      <c r="H176" s="40"/>
      <c r="I176" s="167"/>
      <c r="J176" s="40"/>
      <c r="K176" s="474"/>
      <c r="L176" s="40"/>
      <c r="M176" s="40"/>
      <c r="N176" s="40"/>
      <c r="O176" s="40"/>
      <c r="P176" s="40"/>
      <c r="Q176" s="40"/>
      <c r="R176" s="40"/>
      <c r="S176" s="40"/>
      <c r="T176" s="40"/>
      <c r="U176" s="40"/>
      <c r="V176" s="40"/>
      <c r="W176" s="40"/>
      <c r="X176" s="40"/>
      <c r="Y176" s="40"/>
      <c r="Z176" s="40"/>
      <c r="AA176" s="40"/>
      <c r="AB176" s="40"/>
      <c r="AC176" s="40"/>
      <c r="AD176" s="40"/>
      <c r="AE176" s="40"/>
      <c r="AF176" s="44"/>
      <c r="AG176" s="44"/>
      <c r="AH176" s="44"/>
      <c r="AI176" s="44"/>
      <c r="AJ176" s="44"/>
      <c r="AK176" s="44"/>
      <c r="AL176" s="44"/>
      <c r="AM176" s="44"/>
      <c r="AN176" s="44"/>
      <c r="AO176" s="44"/>
      <c r="AP176" s="44"/>
      <c r="AQ176" s="44"/>
      <c r="AR176" s="44"/>
      <c r="AS176" s="44"/>
      <c r="AT176" s="44"/>
      <c r="AU176" s="44"/>
      <c r="AV176" s="44"/>
      <c r="AW176" s="44"/>
      <c r="AX176" s="44"/>
      <c r="AY176" s="44"/>
    </row>
    <row r="177" spans="1:51" x14ac:dyDescent="0.4">
      <c r="A177" s="40"/>
      <c r="B177" s="21"/>
      <c r="C177" s="45"/>
      <c r="D177" s="167"/>
      <c r="E177" s="40"/>
      <c r="F177" s="696"/>
      <c r="G177" s="40"/>
      <c r="H177" s="40"/>
      <c r="I177" s="167"/>
      <c r="J177" s="40"/>
      <c r="K177" s="474"/>
      <c r="L177" s="40"/>
      <c r="M177" s="40"/>
      <c r="N177" s="40"/>
      <c r="O177" s="40"/>
      <c r="P177" s="40"/>
      <c r="Q177" s="40"/>
      <c r="R177" s="40"/>
      <c r="S177" s="40"/>
      <c r="T177" s="40"/>
      <c r="U177" s="40"/>
      <c r="V177" s="40"/>
      <c r="W177" s="40"/>
      <c r="X177" s="40"/>
      <c r="Y177" s="40"/>
      <c r="Z177" s="40"/>
      <c r="AA177" s="40"/>
      <c r="AB177" s="40"/>
      <c r="AC177" s="40"/>
      <c r="AD177" s="40"/>
      <c r="AE177" s="40"/>
      <c r="AF177" s="44"/>
      <c r="AG177" s="44"/>
      <c r="AH177" s="44"/>
      <c r="AI177" s="44"/>
      <c r="AJ177" s="44"/>
      <c r="AK177" s="44"/>
      <c r="AL177" s="44"/>
      <c r="AM177" s="44"/>
      <c r="AN177" s="44"/>
      <c r="AO177" s="44"/>
      <c r="AP177" s="44"/>
      <c r="AQ177" s="44"/>
      <c r="AR177" s="44"/>
      <c r="AS177" s="44"/>
      <c r="AT177" s="44"/>
      <c r="AU177" s="44"/>
      <c r="AV177" s="44"/>
      <c r="AW177" s="44"/>
      <c r="AX177" s="44"/>
      <c r="AY177" s="44"/>
    </row>
    <row r="178" spans="1:51" x14ac:dyDescent="0.4">
      <c r="A178" s="40"/>
      <c r="B178" s="21"/>
      <c r="C178" s="45"/>
      <c r="D178" s="167"/>
      <c r="E178" s="40"/>
      <c r="F178" s="696"/>
      <c r="G178" s="40"/>
      <c r="H178" s="40"/>
      <c r="I178" s="167"/>
      <c r="J178" s="40"/>
      <c r="K178" s="474"/>
      <c r="L178" s="40"/>
      <c r="M178" s="40"/>
      <c r="N178" s="40"/>
      <c r="O178" s="40"/>
      <c r="P178" s="40"/>
      <c r="Q178" s="40"/>
      <c r="R178" s="40"/>
      <c r="S178" s="40"/>
      <c r="T178" s="40"/>
      <c r="U178" s="40"/>
      <c r="V178" s="40"/>
      <c r="W178" s="40"/>
      <c r="X178" s="40"/>
      <c r="Y178" s="40"/>
      <c r="Z178" s="40"/>
      <c r="AA178" s="40"/>
      <c r="AB178" s="40"/>
      <c r="AC178" s="40"/>
      <c r="AD178" s="40"/>
      <c r="AE178" s="40"/>
      <c r="AF178" s="44"/>
      <c r="AG178" s="44"/>
      <c r="AH178" s="44"/>
      <c r="AI178" s="44"/>
      <c r="AJ178" s="44"/>
      <c r="AK178" s="44"/>
      <c r="AL178" s="44"/>
      <c r="AM178" s="44"/>
      <c r="AN178" s="44"/>
      <c r="AO178" s="44"/>
      <c r="AP178" s="44"/>
      <c r="AQ178" s="44"/>
      <c r="AR178" s="44"/>
      <c r="AS178" s="44"/>
      <c r="AT178" s="44"/>
      <c r="AU178" s="44"/>
      <c r="AV178" s="44"/>
      <c r="AW178" s="44"/>
      <c r="AX178" s="44"/>
      <c r="AY178" s="44"/>
    </row>
    <row r="179" spans="1:51" x14ac:dyDescent="0.4">
      <c r="A179" s="40"/>
      <c r="B179" s="21"/>
      <c r="C179" s="45"/>
      <c r="D179" s="167"/>
      <c r="E179" s="40"/>
      <c r="F179" s="696"/>
      <c r="G179" s="40"/>
      <c r="H179" s="40"/>
      <c r="I179" s="167"/>
      <c r="J179" s="40"/>
      <c r="K179" s="474"/>
      <c r="L179" s="40"/>
      <c r="M179" s="40"/>
      <c r="N179" s="40"/>
      <c r="O179" s="40"/>
      <c r="P179" s="40"/>
      <c r="Q179" s="40"/>
      <c r="R179" s="40"/>
      <c r="S179" s="40"/>
      <c r="T179" s="40"/>
      <c r="U179" s="40"/>
      <c r="V179" s="40"/>
      <c r="W179" s="40"/>
      <c r="X179" s="40"/>
      <c r="Y179" s="40"/>
      <c r="Z179" s="40"/>
      <c r="AA179" s="40"/>
      <c r="AB179" s="40"/>
      <c r="AC179" s="40"/>
      <c r="AD179" s="40"/>
      <c r="AE179" s="40"/>
      <c r="AF179" s="44"/>
      <c r="AG179" s="44"/>
      <c r="AH179" s="44"/>
      <c r="AI179" s="44"/>
      <c r="AJ179" s="44"/>
      <c r="AK179" s="44"/>
      <c r="AL179" s="44"/>
      <c r="AM179" s="44"/>
      <c r="AN179" s="44"/>
      <c r="AO179" s="44"/>
      <c r="AP179" s="44"/>
      <c r="AQ179" s="44"/>
      <c r="AR179" s="44"/>
      <c r="AS179" s="44"/>
      <c r="AT179" s="44"/>
      <c r="AU179" s="44"/>
      <c r="AV179" s="44"/>
      <c r="AW179" s="44"/>
      <c r="AX179" s="44"/>
      <c r="AY179" s="44"/>
    </row>
    <row r="180" spans="1:51" x14ac:dyDescent="0.4">
      <c r="A180" s="40"/>
      <c r="B180" s="21"/>
      <c r="C180" s="45"/>
      <c r="D180" s="167"/>
      <c r="E180" s="40"/>
      <c r="F180" s="696"/>
      <c r="G180" s="40"/>
      <c r="H180" s="40"/>
      <c r="I180" s="167"/>
      <c r="J180" s="40"/>
      <c r="K180" s="474"/>
      <c r="L180" s="40"/>
      <c r="M180" s="40"/>
      <c r="N180" s="40"/>
      <c r="O180" s="40"/>
      <c r="P180" s="40"/>
      <c r="Q180" s="40"/>
      <c r="R180" s="40"/>
      <c r="S180" s="40"/>
      <c r="T180" s="40"/>
      <c r="U180" s="40"/>
      <c r="V180" s="40"/>
      <c r="W180" s="40"/>
      <c r="X180" s="40"/>
      <c r="Y180" s="40"/>
      <c r="Z180" s="40"/>
      <c r="AA180" s="40"/>
      <c r="AB180" s="40"/>
      <c r="AC180" s="40"/>
      <c r="AD180" s="40"/>
      <c r="AE180" s="40"/>
      <c r="AF180" s="44"/>
      <c r="AG180" s="44"/>
      <c r="AH180" s="44"/>
      <c r="AI180" s="44"/>
      <c r="AJ180" s="44"/>
      <c r="AK180" s="44"/>
      <c r="AL180" s="44"/>
      <c r="AM180" s="44"/>
      <c r="AN180" s="44"/>
      <c r="AO180" s="44"/>
      <c r="AP180" s="44"/>
      <c r="AQ180" s="44"/>
      <c r="AR180" s="44"/>
      <c r="AS180" s="44"/>
      <c r="AT180" s="44"/>
      <c r="AU180" s="44"/>
      <c r="AV180" s="44"/>
      <c r="AW180" s="44"/>
      <c r="AX180" s="44"/>
      <c r="AY180" s="44"/>
    </row>
    <row r="181" spans="1:51" x14ac:dyDescent="0.4">
      <c r="A181" s="40"/>
      <c r="B181" s="21"/>
      <c r="C181" s="45"/>
      <c r="D181" s="167"/>
      <c r="E181" s="40"/>
      <c r="F181" s="696"/>
      <c r="G181" s="40"/>
      <c r="H181" s="40"/>
      <c r="I181" s="167"/>
      <c r="J181" s="40"/>
      <c r="K181" s="474"/>
      <c r="L181" s="40"/>
      <c r="M181" s="40"/>
      <c r="N181" s="40"/>
      <c r="O181" s="40"/>
      <c r="P181" s="40"/>
      <c r="Q181" s="40"/>
      <c r="R181" s="40"/>
      <c r="S181" s="40"/>
      <c r="T181" s="40"/>
      <c r="U181" s="40"/>
      <c r="V181" s="40"/>
      <c r="W181" s="40"/>
      <c r="X181" s="40"/>
      <c r="Y181" s="40"/>
      <c r="Z181" s="40"/>
      <c r="AA181" s="40"/>
      <c r="AB181" s="40"/>
      <c r="AC181" s="40"/>
      <c r="AD181" s="40"/>
      <c r="AE181" s="40"/>
      <c r="AF181" s="44"/>
      <c r="AG181" s="44"/>
      <c r="AH181" s="44"/>
      <c r="AI181" s="44"/>
      <c r="AJ181" s="44"/>
      <c r="AK181" s="44"/>
      <c r="AL181" s="44"/>
      <c r="AM181" s="44"/>
      <c r="AN181" s="44"/>
      <c r="AO181" s="44"/>
      <c r="AP181" s="44"/>
      <c r="AQ181" s="44"/>
      <c r="AR181" s="44"/>
      <c r="AS181" s="44"/>
      <c r="AT181" s="44"/>
      <c r="AU181" s="44"/>
      <c r="AV181" s="44"/>
      <c r="AW181" s="44"/>
      <c r="AX181" s="44"/>
      <c r="AY181" s="44"/>
    </row>
    <row r="182" spans="1:51" x14ac:dyDescent="0.4">
      <c r="A182" s="40"/>
      <c r="B182" s="21"/>
      <c r="C182" s="45"/>
      <c r="D182" s="167"/>
      <c r="E182" s="40"/>
      <c r="F182" s="696"/>
      <c r="G182" s="40"/>
      <c r="H182" s="40"/>
      <c r="I182" s="167"/>
      <c r="J182" s="40"/>
      <c r="K182" s="474"/>
      <c r="L182" s="40"/>
      <c r="M182" s="40"/>
      <c r="N182" s="40"/>
      <c r="O182" s="40"/>
      <c r="P182" s="40"/>
      <c r="Q182" s="40"/>
      <c r="R182" s="40"/>
      <c r="S182" s="40"/>
      <c r="T182" s="40"/>
      <c r="U182" s="40"/>
      <c r="V182" s="40"/>
      <c r="W182" s="40"/>
      <c r="X182" s="40"/>
      <c r="Y182" s="40"/>
      <c r="Z182" s="40"/>
      <c r="AA182" s="40"/>
      <c r="AB182" s="40"/>
      <c r="AC182" s="40"/>
      <c r="AD182" s="40"/>
      <c r="AE182" s="40"/>
      <c r="AF182" s="44"/>
      <c r="AG182" s="44"/>
      <c r="AH182" s="44"/>
      <c r="AI182" s="44"/>
      <c r="AJ182" s="44"/>
      <c r="AK182" s="44"/>
      <c r="AL182" s="44"/>
      <c r="AM182" s="44"/>
      <c r="AN182" s="44"/>
      <c r="AO182" s="44"/>
      <c r="AP182" s="44"/>
      <c r="AQ182" s="44"/>
      <c r="AR182" s="44"/>
      <c r="AS182" s="44"/>
      <c r="AT182" s="44"/>
      <c r="AU182" s="44"/>
      <c r="AV182" s="44"/>
      <c r="AW182" s="44"/>
      <c r="AX182" s="44"/>
      <c r="AY182" s="44"/>
    </row>
    <row r="183" spans="1:51" x14ac:dyDescent="0.4">
      <c r="A183" s="40"/>
      <c r="B183" s="21"/>
      <c r="C183" s="45"/>
      <c r="D183" s="167"/>
      <c r="E183" s="40"/>
      <c r="F183" s="696"/>
      <c r="G183" s="40"/>
      <c r="H183" s="40"/>
      <c r="I183" s="167"/>
      <c r="J183" s="40"/>
      <c r="K183" s="474"/>
      <c r="L183" s="40"/>
      <c r="M183" s="40"/>
      <c r="N183" s="40"/>
      <c r="O183" s="40"/>
      <c r="P183" s="40"/>
      <c r="Q183" s="40"/>
      <c r="R183" s="40"/>
      <c r="S183" s="40"/>
      <c r="T183" s="40"/>
      <c r="U183" s="40"/>
      <c r="V183" s="40"/>
      <c r="W183" s="40"/>
      <c r="X183" s="40"/>
      <c r="Y183" s="40"/>
      <c r="Z183" s="40"/>
      <c r="AA183" s="40"/>
      <c r="AB183" s="40"/>
      <c r="AC183" s="40"/>
      <c r="AD183" s="40"/>
      <c r="AE183" s="40"/>
      <c r="AF183" s="44"/>
      <c r="AG183" s="44"/>
      <c r="AH183" s="44"/>
      <c r="AI183" s="44"/>
      <c r="AJ183" s="44"/>
      <c r="AK183" s="44"/>
      <c r="AL183" s="44"/>
      <c r="AM183" s="44"/>
      <c r="AN183" s="44"/>
      <c r="AO183" s="44"/>
      <c r="AP183" s="44"/>
      <c r="AQ183" s="44"/>
      <c r="AR183" s="44"/>
      <c r="AS183" s="44"/>
      <c r="AT183" s="44"/>
      <c r="AU183" s="44"/>
      <c r="AV183" s="44"/>
      <c r="AW183" s="44"/>
      <c r="AX183" s="44"/>
      <c r="AY183" s="44"/>
    </row>
    <row r="184" spans="1:51" x14ac:dyDescent="0.4">
      <c r="A184" s="40"/>
      <c r="B184" s="21"/>
      <c r="C184" s="45"/>
      <c r="D184" s="167"/>
      <c r="E184" s="40"/>
      <c r="F184" s="696"/>
      <c r="G184" s="40"/>
      <c r="H184" s="40"/>
      <c r="I184" s="167"/>
      <c r="J184" s="40"/>
      <c r="K184" s="474"/>
      <c r="L184" s="40"/>
      <c r="M184" s="40"/>
      <c r="N184" s="40"/>
      <c r="O184" s="40"/>
      <c r="P184" s="40"/>
      <c r="Q184" s="40"/>
      <c r="R184" s="40"/>
      <c r="S184" s="40"/>
      <c r="T184" s="40"/>
      <c r="U184" s="40"/>
      <c r="V184" s="40"/>
      <c r="W184" s="40"/>
      <c r="X184" s="40"/>
      <c r="Y184" s="40"/>
      <c r="Z184" s="40"/>
      <c r="AA184" s="40"/>
      <c r="AB184" s="40"/>
      <c r="AC184" s="40"/>
      <c r="AD184" s="40"/>
      <c r="AE184" s="40"/>
      <c r="AF184" s="44"/>
      <c r="AG184" s="44"/>
      <c r="AH184" s="44"/>
      <c r="AI184" s="44"/>
      <c r="AJ184" s="44"/>
      <c r="AK184" s="44"/>
      <c r="AL184" s="44"/>
      <c r="AM184" s="44"/>
      <c r="AN184" s="44"/>
      <c r="AO184" s="44"/>
      <c r="AP184" s="44"/>
      <c r="AQ184" s="44"/>
      <c r="AR184" s="44"/>
      <c r="AS184" s="44"/>
      <c r="AT184" s="44"/>
      <c r="AU184" s="44"/>
      <c r="AV184" s="44"/>
      <c r="AW184" s="44"/>
      <c r="AX184" s="44"/>
      <c r="AY184" s="44"/>
    </row>
    <row r="185" spans="1:51" x14ac:dyDescent="0.4">
      <c r="A185" s="40"/>
      <c r="B185" s="21"/>
      <c r="C185" s="45"/>
      <c r="D185" s="167"/>
      <c r="E185" s="40"/>
      <c r="F185" s="696"/>
      <c r="G185" s="40"/>
      <c r="H185" s="40"/>
      <c r="I185" s="167"/>
      <c r="J185" s="40"/>
      <c r="K185" s="474"/>
      <c r="L185" s="40"/>
      <c r="M185" s="40"/>
      <c r="N185" s="40"/>
      <c r="O185" s="40"/>
      <c r="P185" s="40"/>
      <c r="Q185" s="40"/>
      <c r="R185" s="40"/>
      <c r="S185" s="40"/>
      <c r="T185" s="40"/>
      <c r="U185" s="40"/>
      <c r="V185" s="40"/>
      <c r="W185" s="40"/>
      <c r="X185" s="40"/>
      <c r="Y185" s="40"/>
      <c r="Z185" s="40"/>
      <c r="AA185" s="40"/>
      <c r="AB185" s="40"/>
      <c r="AC185" s="40"/>
      <c r="AD185" s="40"/>
      <c r="AE185" s="40"/>
      <c r="AF185" s="44"/>
      <c r="AG185" s="44"/>
      <c r="AH185" s="44"/>
      <c r="AI185" s="44"/>
      <c r="AJ185" s="44"/>
      <c r="AK185" s="44"/>
      <c r="AL185" s="44"/>
      <c r="AM185" s="44"/>
      <c r="AN185" s="44"/>
      <c r="AO185" s="44"/>
      <c r="AP185" s="44"/>
      <c r="AQ185" s="44"/>
      <c r="AR185" s="44"/>
      <c r="AS185" s="44"/>
      <c r="AT185" s="44"/>
      <c r="AU185" s="44"/>
      <c r="AV185" s="44"/>
      <c r="AW185" s="44"/>
      <c r="AX185" s="44"/>
      <c r="AY185" s="44"/>
    </row>
    <row r="186" spans="1:51" x14ac:dyDescent="0.4">
      <c r="A186" s="40"/>
      <c r="B186" s="21"/>
      <c r="C186" s="45"/>
      <c r="D186" s="167"/>
      <c r="E186" s="40"/>
      <c r="F186" s="696"/>
      <c r="G186" s="40"/>
      <c r="H186" s="40"/>
      <c r="I186" s="167"/>
      <c r="J186" s="40"/>
      <c r="K186" s="474"/>
      <c r="L186" s="40"/>
      <c r="M186" s="40"/>
      <c r="N186" s="40"/>
      <c r="O186" s="40"/>
      <c r="P186" s="40"/>
      <c r="Q186" s="40"/>
      <c r="R186" s="40"/>
      <c r="S186" s="40"/>
      <c r="T186" s="40"/>
      <c r="U186" s="40"/>
      <c r="V186" s="40"/>
      <c r="W186" s="40"/>
      <c r="X186" s="40"/>
      <c r="Y186" s="40"/>
      <c r="Z186" s="40"/>
      <c r="AA186" s="40"/>
      <c r="AB186" s="40"/>
      <c r="AC186" s="40"/>
      <c r="AD186" s="40"/>
      <c r="AE186" s="40"/>
      <c r="AF186" s="44"/>
      <c r="AG186" s="44"/>
      <c r="AH186" s="44"/>
      <c r="AI186" s="44"/>
      <c r="AJ186" s="44"/>
      <c r="AK186" s="44"/>
      <c r="AL186" s="44"/>
      <c r="AM186" s="44"/>
      <c r="AN186" s="44"/>
      <c r="AO186" s="44"/>
      <c r="AP186" s="44"/>
      <c r="AQ186" s="44"/>
      <c r="AR186" s="44"/>
      <c r="AS186" s="44"/>
      <c r="AT186" s="44"/>
      <c r="AU186" s="44"/>
      <c r="AV186" s="44"/>
      <c r="AW186" s="44"/>
      <c r="AX186" s="44"/>
      <c r="AY186" s="44"/>
    </row>
    <row r="187" spans="1:51" x14ac:dyDescent="0.4">
      <c r="A187" s="40"/>
      <c r="B187" s="21"/>
      <c r="C187" s="45"/>
      <c r="D187" s="167"/>
      <c r="E187" s="40"/>
      <c r="F187" s="696"/>
      <c r="G187" s="40"/>
      <c r="H187" s="40"/>
      <c r="I187" s="167"/>
      <c r="J187" s="40"/>
      <c r="K187" s="474"/>
      <c r="L187" s="40"/>
      <c r="M187" s="40"/>
      <c r="N187" s="40"/>
      <c r="O187" s="40"/>
      <c r="P187" s="40"/>
      <c r="Q187" s="40"/>
      <c r="R187" s="40"/>
      <c r="S187" s="40"/>
      <c r="T187" s="40"/>
      <c r="U187" s="40"/>
      <c r="V187" s="40"/>
      <c r="W187" s="40"/>
      <c r="X187" s="40"/>
      <c r="Y187" s="40"/>
      <c r="Z187" s="40"/>
      <c r="AA187" s="40"/>
      <c r="AB187" s="40"/>
      <c r="AC187" s="40"/>
      <c r="AD187" s="40"/>
      <c r="AE187" s="40"/>
      <c r="AF187" s="44"/>
      <c r="AG187" s="44"/>
      <c r="AH187" s="44"/>
      <c r="AI187" s="44"/>
      <c r="AJ187" s="44"/>
      <c r="AK187" s="44"/>
      <c r="AL187" s="44"/>
      <c r="AM187" s="44"/>
      <c r="AN187" s="44"/>
      <c r="AO187" s="44"/>
      <c r="AP187" s="44"/>
      <c r="AQ187" s="44"/>
      <c r="AR187" s="44"/>
      <c r="AS187" s="44"/>
      <c r="AT187" s="44"/>
      <c r="AU187" s="44"/>
      <c r="AV187" s="44"/>
      <c r="AW187" s="44"/>
      <c r="AX187" s="44"/>
      <c r="AY187" s="44"/>
    </row>
    <row r="188" spans="1:51" x14ac:dyDescent="0.4">
      <c r="A188" s="40"/>
      <c r="B188" s="21"/>
      <c r="C188" s="45"/>
      <c r="D188" s="167"/>
      <c r="E188" s="40"/>
      <c r="F188" s="696"/>
      <c r="G188" s="40"/>
      <c r="H188" s="40"/>
      <c r="I188" s="167"/>
      <c r="J188" s="40"/>
      <c r="K188" s="474"/>
      <c r="L188" s="40"/>
      <c r="M188" s="40"/>
      <c r="N188" s="40"/>
      <c r="O188" s="40"/>
      <c r="P188" s="40"/>
      <c r="Q188" s="40"/>
      <c r="R188" s="40"/>
      <c r="S188" s="40"/>
      <c r="T188" s="40"/>
      <c r="U188" s="40"/>
      <c r="V188" s="40"/>
      <c r="W188" s="40"/>
      <c r="X188" s="40"/>
      <c r="Y188" s="40"/>
      <c r="Z188" s="40"/>
      <c r="AA188" s="40"/>
      <c r="AB188" s="40"/>
      <c r="AC188" s="40"/>
      <c r="AD188" s="40"/>
      <c r="AE188" s="40"/>
      <c r="AF188" s="44"/>
      <c r="AG188" s="44"/>
      <c r="AH188" s="44"/>
      <c r="AI188" s="44"/>
      <c r="AJ188" s="44"/>
      <c r="AK188" s="44"/>
      <c r="AL188" s="44"/>
      <c r="AM188" s="44"/>
      <c r="AN188" s="44"/>
      <c r="AO188" s="44"/>
      <c r="AP188" s="44"/>
      <c r="AQ188" s="44"/>
      <c r="AR188" s="44"/>
      <c r="AS188" s="44"/>
      <c r="AT188" s="44"/>
      <c r="AU188" s="44"/>
      <c r="AV188" s="44"/>
      <c r="AW188" s="44"/>
      <c r="AX188" s="44"/>
      <c r="AY188" s="44"/>
    </row>
    <row r="189" spans="1:51" x14ac:dyDescent="0.4">
      <c r="A189" s="40"/>
      <c r="B189" s="21"/>
      <c r="C189" s="45"/>
      <c r="D189" s="167"/>
      <c r="E189" s="40"/>
      <c r="F189" s="696"/>
      <c r="G189" s="40"/>
      <c r="H189" s="40"/>
      <c r="I189" s="167"/>
      <c r="J189" s="40"/>
      <c r="K189" s="474"/>
      <c r="L189" s="40"/>
      <c r="M189" s="40"/>
      <c r="N189" s="40"/>
      <c r="O189" s="40"/>
      <c r="P189" s="40"/>
      <c r="Q189" s="40"/>
      <c r="R189" s="40"/>
      <c r="S189" s="40"/>
      <c r="T189" s="40"/>
      <c r="U189" s="40"/>
      <c r="V189" s="40"/>
      <c r="W189" s="40"/>
      <c r="X189" s="40"/>
      <c r="Y189" s="40"/>
      <c r="Z189" s="40"/>
      <c r="AA189" s="40"/>
      <c r="AB189" s="40"/>
      <c r="AC189" s="40"/>
      <c r="AD189" s="40"/>
      <c r="AE189" s="40"/>
      <c r="AF189" s="44"/>
      <c r="AG189" s="44"/>
      <c r="AH189" s="44"/>
      <c r="AI189" s="44"/>
      <c r="AJ189" s="44"/>
      <c r="AK189" s="44"/>
      <c r="AL189" s="44"/>
      <c r="AM189" s="44"/>
      <c r="AN189" s="44"/>
      <c r="AO189" s="44"/>
      <c r="AP189" s="44"/>
      <c r="AQ189" s="44"/>
      <c r="AR189" s="44"/>
      <c r="AS189" s="44"/>
      <c r="AT189" s="44"/>
      <c r="AU189" s="44"/>
      <c r="AV189" s="44"/>
      <c r="AW189" s="44"/>
      <c r="AX189" s="44"/>
      <c r="AY189" s="44"/>
    </row>
    <row r="190" spans="1:51" x14ac:dyDescent="0.4">
      <c r="A190" s="40"/>
      <c r="B190" s="21"/>
      <c r="C190" s="45"/>
      <c r="D190" s="167"/>
      <c r="E190" s="40"/>
      <c r="F190" s="696"/>
      <c r="G190" s="40"/>
      <c r="H190" s="40"/>
      <c r="I190" s="167"/>
      <c r="J190" s="40"/>
      <c r="K190" s="474"/>
      <c r="L190" s="40"/>
      <c r="M190" s="40"/>
      <c r="N190" s="40"/>
      <c r="O190" s="40"/>
      <c r="P190" s="40"/>
      <c r="Q190" s="40"/>
      <c r="R190" s="40"/>
      <c r="S190" s="40"/>
      <c r="T190" s="40"/>
      <c r="U190" s="40"/>
      <c r="V190" s="40"/>
      <c r="W190" s="40"/>
      <c r="X190" s="40"/>
      <c r="Y190" s="40"/>
      <c r="Z190" s="40"/>
      <c r="AA190" s="40"/>
      <c r="AB190" s="40"/>
      <c r="AC190" s="40"/>
      <c r="AD190" s="40"/>
      <c r="AE190" s="40"/>
      <c r="AF190" s="44"/>
      <c r="AG190" s="44"/>
      <c r="AH190" s="44"/>
      <c r="AI190" s="44"/>
      <c r="AJ190" s="44"/>
      <c r="AK190" s="44"/>
      <c r="AL190" s="44"/>
      <c r="AM190" s="44"/>
      <c r="AN190" s="44"/>
      <c r="AO190" s="44"/>
      <c r="AP190" s="44"/>
      <c r="AQ190" s="44"/>
      <c r="AR190" s="44"/>
      <c r="AS190" s="44"/>
      <c r="AT190" s="44"/>
      <c r="AU190" s="44"/>
      <c r="AV190" s="44"/>
      <c r="AW190" s="44"/>
      <c r="AX190" s="44"/>
      <c r="AY190" s="44"/>
    </row>
    <row r="191" spans="1:51" x14ac:dyDescent="0.4">
      <c r="A191" s="40"/>
      <c r="B191" s="21"/>
      <c r="C191" s="45"/>
      <c r="D191" s="167"/>
      <c r="E191" s="40"/>
      <c r="F191" s="696"/>
      <c r="G191" s="40"/>
      <c r="H191" s="40"/>
      <c r="I191" s="167"/>
      <c r="J191" s="40"/>
      <c r="K191" s="474"/>
      <c r="L191" s="40"/>
      <c r="M191" s="40"/>
      <c r="N191" s="40"/>
      <c r="O191" s="40"/>
      <c r="P191" s="40"/>
      <c r="Q191" s="40"/>
      <c r="R191" s="40"/>
      <c r="S191" s="40"/>
      <c r="T191" s="40"/>
      <c r="U191" s="40"/>
      <c r="V191" s="40"/>
      <c r="W191" s="40"/>
      <c r="X191" s="40"/>
      <c r="Y191" s="40"/>
      <c r="Z191" s="40"/>
      <c r="AA191" s="40"/>
      <c r="AB191" s="40"/>
      <c r="AC191" s="40"/>
      <c r="AD191" s="40"/>
      <c r="AE191" s="40"/>
      <c r="AF191" s="44"/>
      <c r="AG191" s="44"/>
      <c r="AH191" s="44"/>
      <c r="AI191" s="44"/>
      <c r="AJ191" s="44"/>
      <c r="AK191" s="44"/>
      <c r="AL191" s="44"/>
      <c r="AM191" s="44"/>
      <c r="AN191" s="44"/>
      <c r="AO191" s="44"/>
      <c r="AP191" s="44"/>
      <c r="AQ191" s="44"/>
      <c r="AR191" s="44"/>
      <c r="AS191" s="44"/>
      <c r="AT191" s="44"/>
      <c r="AU191" s="44"/>
      <c r="AV191" s="44"/>
      <c r="AW191" s="44"/>
      <c r="AX191" s="44"/>
      <c r="AY191" s="44"/>
    </row>
    <row r="192" spans="1:51" x14ac:dyDescent="0.4">
      <c r="A192" s="40"/>
      <c r="B192" s="21"/>
      <c r="C192" s="45"/>
      <c r="D192" s="167"/>
      <c r="E192" s="40"/>
      <c r="F192" s="696"/>
      <c r="G192" s="40"/>
      <c r="H192" s="40"/>
      <c r="I192" s="167"/>
      <c r="J192" s="40"/>
      <c r="K192" s="474"/>
      <c r="L192" s="40"/>
      <c r="M192" s="40"/>
      <c r="N192" s="40"/>
      <c r="O192" s="40"/>
      <c r="P192" s="40"/>
      <c r="Q192" s="40"/>
      <c r="R192" s="40"/>
      <c r="S192" s="40"/>
      <c r="T192" s="40"/>
      <c r="U192" s="40"/>
      <c r="V192" s="40"/>
      <c r="W192" s="40"/>
      <c r="X192" s="40"/>
      <c r="Y192" s="40"/>
      <c r="Z192" s="40"/>
      <c r="AA192" s="40"/>
      <c r="AB192" s="40"/>
      <c r="AC192" s="40"/>
      <c r="AD192" s="40"/>
      <c r="AE192" s="40"/>
      <c r="AF192" s="44"/>
      <c r="AG192" s="44"/>
      <c r="AH192" s="44"/>
      <c r="AI192" s="44"/>
      <c r="AJ192" s="44"/>
      <c r="AK192" s="44"/>
      <c r="AL192" s="44"/>
      <c r="AM192" s="44"/>
      <c r="AN192" s="44"/>
      <c r="AO192" s="44"/>
      <c r="AP192" s="44"/>
      <c r="AQ192" s="44"/>
      <c r="AR192" s="44"/>
      <c r="AS192" s="44"/>
      <c r="AT192" s="44"/>
      <c r="AU192" s="44"/>
      <c r="AV192" s="44"/>
      <c r="AW192" s="44"/>
      <c r="AX192" s="44"/>
      <c r="AY192" s="44"/>
    </row>
    <row r="193" spans="1:51" x14ac:dyDescent="0.4">
      <c r="A193" s="40"/>
      <c r="B193" s="21"/>
      <c r="C193" s="45"/>
      <c r="D193" s="167"/>
      <c r="E193" s="40"/>
      <c r="F193" s="696"/>
      <c r="G193" s="40"/>
      <c r="H193" s="40"/>
      <c r="I193" s="167"/>
      <c r="J193" s="40"/>
      <c r="K193" s="474"/>
      <c r="L193" s="40"/>
      <c r="M193" s="40"/>
      <c r="N193" s="40"/>
      <c r="O193" s="40"/>
      <c r="P193" s="40"/>
      <c r="Q193" s="40"/>
      <c r="R193" s="40"/>
      <c r="S193" s="40"/>
      <c r="T193" s="40"/>
      <c r="U193" s="40"/>
      <c r="V193" s="40"/>
      <c r="W193" s="40"/>
      <c r="X193" s="40"/>
      <c r="Y193" s="40"/>
      <c r="Z193" s="40"/>
      <c r="AA193" s="40"/>
      <c r="AB193" s="40"/>
      <c r="AC193" s="40"/>
      <c r="AD193" s="40"/>
      <c r="AE193" s="40"/>
      <c r="AF193" s="44"/>
      <c r="AG193" s="44"/>
      <c r="AH193" s="44"/>
      <c r="AI193" s="44"/>
      <c r="AJ193" s="44"/>
      <c r="AK193" s="44"/>
      <c r="AL193" s="44"/>
      <c r="AM193" s="44"/>
      <c r="AN193" s="44"/>
      <c r="AO193" s="44"/>
      <c r="AP193" s="44"/>
      <c r="AQ193" s="44"/>
      <c r="AR193" s="44"/>
      <c r="AS193" s="44"/>
      <c r="AT193" s="44"/>
      <c r="AU193" s="44"/>
      <c r="AV193" s="44"/>
      <c r="AW193" s="44"/>
      <c r="AX193" s="44"/>
      <c r="AY193" s="44"/>
    </row>
    <row r="194" spans="1:51" x14ac:dyDescent="0.4">
      <c r="A194" s="40"/>
      <c r="B194" s="21"/>
      <c r="C194" s="45"/>
      <c r="D194" s="167"/>
      <c r="E194" s="40"/>
      <c r="F194" s="696"/>
      <c r="G194" s="40"/>
      <c r="H194" s="40"/>
      <c r="I194" s="167"/>
      <c r="J194" s="40"/>
      <c r="K194" s="474"/>
      <c r="L194" s="40"/>
      <c r="M194" s="40"/>
      <c r="N194" s="40"/>
      <c r="O194" s="40"/>
      <c r="P194" s="40"/>
      <c r="Q194" s="40"/>
      <c r="R194" s="40"/>
      <c r="S194" s="40"/>
      <c r="T194" s="40"/>
      <c r="U194" s="40"/>
      <c r="V194" s="40"/>
      <c r="W194" s="40"/>
      <c r="X194" s="40"/>
      <c r="Y194" s="40"/>
      <c r="Z194" s="40"/>
      <c r="AA194" s="40"/>
      <c r="AB194" s="40"/>
      <c r="AC194" s="40"/>
      <c r="AD194" s="40"/>
      <c r="AE194" s="40"/>
      <c r="AF194" s="44"/>
      <c r="AG194" s="44"/>
      <c r="AH194" s="44"/>
      <c r="AI194" s="44"/>
      <c r="AJ194" s="44"/>
      <c r="AK194" s="44"/>
      <c r="AL194" s="44"/>
      <c r="AM194" s="44"/>
      <c r="AN194" s="44"/>
      <c r="AO194" s="44"/>
      <c r="AP194" s="44"/>
      <c r="AQ194" s="44"/>
      <c r="AR194" s="44"/>
      <c r="AS194" s="44"/>
      <c r="AT194" s="44"/>
      <c r="AU194" s="44"/>
      <c r="AV194" s="44"/>
      <c r="AW194" s="44"/>
      <c r="AX194" s="44"/>
      <c r="AY194" s="44"/>
    </row>
    <row r="195" spans="1:51" x14ac:dyDescent="0.4">
      <c r="A195" s="40"/>
      <c r="B195" s="21"/>
      <c r="C195" s="45"/>
      <c r="D195" s="167"/>
      <c r="E195" s="40"/>
      <c r="F195" s="696"/>
      <c r="G195" s="40"/>
      <c r="H195" s="40"/>
      <c r="I195" s="167"/>
      <c r="J195" s="40"/>
      <c r="K195" s="474"/>
      <c r="L195" s="40"/>
      <c r="M195" s="40"/>
      <c r="N195" s="40"/>
      <c r="O195" s="40"/>
      <c r="P195" s="40"/>
      <c r="Q195" s="40"/>
      <c r="R195" s="40"/>
      <c r="S195" s="40"/>
      <c r="T195" s="40"/>
      <c r="U195" s="40"/>
      <c r="V195" s="40"/>
      <c r="W195" s="40"/>
      <c r="X195" s="40"/>
      <c r="Y195" s="40"/>
      <c r="Z195" s="40"/>
      <c r="AA195" s="40"/>
      <c r="AB195" s="40"/>
      <c r="AC195" s="40"/>
      <c r="AD195" s="40"/>
      <c r="AE195" s="40"/>
      <c r="AF195" s="44"/>
      <c r="AG195" s="44"/>
      <c r="AH195" s="44"/>
      <c r="AI195" s="44"/>
      <c r="AJ195" s="44"/>
      <c r="AK195" s="44"/>
      <c r="AL195" s="44"/>
      <c r="AM195" s="44"/>
      <c r="AN195" s="44"/>
      <c r="AO195" s="44"/>
      <c r="AP195" s="44"/>
      <c r="AQ195" s="44"/>
      <c r="AR195" s="44"/>
      <c r="AS195" s="44"/>
      <c r="AT195" s="44"/>
      <c r="AU195" s="44"/>
      <c r="AV195" s="44"/>
      <c r="AW195" s="44"/>
      <c r="AX195" s="44"/>
      <c r="AY195" s="44"/>
    </row>
    <row r="196" spans="1:51" x14ac:dyDescent="0.4">
      <c r="A196" s="40"/>
      <c r="B196" s="21"/>
      <c r="C196" s="45"/>
      <c r="D196" s="167"/>
      <c r="E196" s="40"/>
      <c r="F196" s="696"/>
      <c r="G196" s="40"/>
      <c r="H196" s="40"/>
      <c r="I196" s="167"/>
      <c r="J196" s="40"/>
      <c r="K196" s="474"/>
      <c r="L196" s="40"/>
      <c r="M196" s="40"/>
      <c r="N196" s="40"/>
      <c r="O196" s="40"/>
      <c r="P196" s="40"/>
      <c r="Q196" s="40"/>
      <c r="R196" s="40"/>
      <c r="S196" s="40"/>
      <c r="T196" s="40"/>
      <c r="U196" s="40"/>
      <c r="V196" s="40"/>
      <c r="W196" s="40"/>
      <c r="X196" s="40"/>
      <c r="Y196" s="40"/>
      <c r="Z196" s="40"/>
      <c r="AA196" s="40"/>
      <c r="AB196" s="40"/>
      <c r="AC196" s="40"/>
      <c r="AD196" s="40"/>
      <c r="AE196" s="40"/>
      <c r="AF196" s="44"/>
      <c r="AG196" s="44"/>
      <c r="AH196" s="44"/>
      <c r="AI196" s="44"/>
      <c r="AJ196" s="44"/>
      <c r="AK196" s="44"/>
      <c r="AL196" s="44"/>
      <c r="AM196" s="44"/>
      <c r="AN196" s="44"/>
      <c r="AO196" s="44"/>
      <c r="AP196" s="44"/>
      <c r="AQ196" s="44"/>
      <c r="AR196" s="44"/>
      <c r="AS196" s="44"/>
      <c r="AT196" s="44"/>
      <c r="AU196" s="44"/>
      <c r="AV196" s="44"/>
      <c r="AW196" s="44"/>
      <c r="AX196" s="44"/>
      <c r="AY196" s="44"/>
    </row>
    <row r="197" spans="1:51" x14ac:dyDescent="0.4">
      <c r="A197" s="40"/>
      <c r="B197" s="21"/>
      <c r="C197" s="45"/>
      <c r="D197" s="167"/>
      <c r="E197" s="40"/>
      <c r="F197" s="696"/>
      <c r="G197" s="40"/>
      <c r="H197" s="40"/>
      <c r="I197" s="167"/>
      <c r="J197" s="40"/>
      <c r="K197" s="474"/>
      <c r="L197" s="40"/>
      <c r="M197" s="40"/>
      <c r="N197" s="40"/>
      <c r="O197" s="40"/>
      <c r="P197" s="40"/>
      <c r="Q197" s="40"/>
      <c r="R197" s="40"/>
      <c r="S197" s="40"/>
      <c r="T197" s="40"/>
      <c r="U197" s="40"/>
      <c r="V197" s="40"/>
      <c r="W197" s="40"/>
      <c r="X197" s="40"/>
      <c r="Y197" s="40"/>
      <c r="Z197" s="40"/>
      <c r="AA197" s="40"/>
      <c r="AB197" s="40"/>
      <c r="AC197" s="40"/>
      <c r="AD197" s="40"/>
      <c r="AE197" s="40"/>
      <c r="AF197" s="44"/>
      <c r="AG197" s="44"/>
      <c r="AH197" s="44"/>
      <c r="AI197" s="44"/>
      <c r="AJ197" s="44"/>
      <c r="AK197" s="44"/>
      <c r="AL197" s="44"/>
      <c r="AM197" s="44"/>
      <c r="AN197" s="44"/>
      <c r="AO197" s="44"/>
      <c r="AP197" s="44"/>
      <c r="AQ197" s="44"/>
      <c r="AR197" s="44"/>
      <c r="AS197" s="44"/>
      <c r="AT197" s="44"/>
      <c r="AU197" s="44"/>
      <c r="AV197" s="44"/>
      <c r="AW197" s="44"/>
      <c r="AX197" s="44"/>
      <c r="AY197" s="44"/>
    </row>
    <row r="198" spans="1:51" x14ac:dyDescent="0.4">
      <c r="A198" s="40"/>
      <c r="B198" s="21"/>
      <c r="C198" s="45"/>
      <c r="D198" s="167"/>
      <c r="E198" s="40"/>
      <c r="F198" s="696"/>
      <c r="G198" s="40"/>
      <c r="H198" s="40"/>
      <c r="I198" s="167"/>
      <c r="J198" s="40"/>
      <c r="K198" s="474"/>
      <c r="L198" s="40"/>
      <c r="M198" s="40"/>
      <c r="N198" s="40"/>
      <c r="O198" s="40"/>
      <c r="P198" s="40"/>
      <c r="Q198" s="40"/>
      <c r="R198" s="40"/>
      <c r="S198" s="40"/>
      <c r="T198" s="40"/>
      <c r="U198" s="40"/>
      <c r="V198" s="40"/>
      <c r="W198" s="40"/>
      <c r="X198" s="40"/>
      <c r="Y198" s="40"/>
      <c r="Z198" s="40"/>
      <c r="AA198" s="40"/>
      <c r="AB198" s="40"/>
      <c r="AC198" s="40"/>
      <c r="AD198" s="40"/>
      <c r="AE198" s="40"/>
      <c r="AF198" s="44"/>
      <c r="AG198" s="44"/>
      <c r="AH198" s="44"/>
      <c r="AI198" s="44"/>
      <c r="AJ198" s="44"/>
      <c r="AK198" s="44"/>
      <c r="AL198" s="44"/>
      <c r="AM198" s="44"/>
      <c r="AN198" s="44"/>
      <c r="AO198" s="44"/>
      <c r="AP198" s="44"/>
      <c r="AQ198" s="44"/>
      <c r="AR198" s="44"/>
      <c r="AS198" s="44"/>
      <c r="AT198" s="44"/>
      <c r="AU198" s="44"/>
      <c r="AV198" s="44"/>
      <c r="AW198" s="44"/>
      <c r="AX198" s="44"/>
      <c r="AY198" s="44"/>
    </row>
    <row r="199" spans="1:51" x14ac:dyDescent="0.4">
      <c r="A199" s="40"/>
      <c r="B199" s="21"/>
      <c r="C199" s="45"/>
      <c r="D199" s="167"/>
      <c r="E199" s="40"/>
      <c r="F199" s="696"/>
      <c r="G199" s="40"/>
      <c r="H199" s="40"/>
      <c r="I199" s="167"/>
      <c r="J199" s="40"/>
      <c r="K199" s="474"/>
      <c r="L199" s="40"/>
      <c r="M199" s="40"/>
      <c r="N199" s="40"/>
      <c r="O199" s="40"/>
      <c r="P199" s="40"/>
      <c r="Q199" s="40"/>
      <c r="R199" s="40"/>
      <c r="S199" s="40"/>
      <c r="T199" s="40"/>
      <c r="U199" s="40"/>
      <c r="V199" s="40"/>
      <c r="W199" s="40"/>
      <c r="X199" s="40"/>
      <c r="Y199" s="40"/>
      <c r="Z199" s="40"/>
      <c r="AA199" s="40"/>
      <c r="AB199" s="40"/>
      <c r="AC199" s="40"/>
      <c r="AD199" s="40"/>
      <c r="AE199" s="40"/>
      <c r="AF199" s="44"/>
      <c r="AG199" s="44"/>
      <c r="AH199" s="44"/>
      <c r="AI199" s="44"/>
      <c r="AJ199" s="44"/>
      <c r="AK199" s="44"/>
      <c r="AL199" s="44"/>
      <c r="AM199" s="44"/>
      <c r="AN199" s="44"/>
      <c r="AO199" s="44"/>
      <c r="AP199" s="44"/>
      <c r="AQ199" s="44"/>
      <c r="AR199" s="44"/>
      <c r="AS199" s="44"/>
      <c r="AT199" s="44"/>
      <c r="AU199" s="44"/>
      <c r="AV199" s="44"/>
      <c r="AW199" s="44"/>
      <c r="AX199" s="44"/>
      <c r="AY199" s="44"/>
    </row>
    <row r="200" spans="1:51" x14ac:dyDescent="0.4">
      <c r="A200" s="40"/>
      <c r="B200" s="21"/>
      <c r="C200" s="45"/>
      <c r="D200" s="167"/>
      <c r="E200" s="40"/>
      <c r="F200" s="696"/>
      <c r="G200" s="40"/>
      <c r="H200" s="40"/>
      <c r="I200" s="167"/>
      <c r="J200" s="40"/>
      <c r="K200" s="474"/>
      <c r="L200" s="40"/>
      <c r="M200" s="40"/>
      <c r="N200" s="40"/>
      <c r="O200" s="40"/>
      <c r="P200" s="40"/>
      <c r="Q200" s="40"/>
      <c r="R200" s="40"/>
      <c r="S200" s="40"/>
      <c r="T200" s="40"/>
      <c r="U200" s="40"/>
      <c r="V200" s="40"/>
      <c r="W200" s="40"/>
      <c r="X200" s="40"/>
      <c r="Y200" s="40"/>
      <c r="Z200" s="40"/>
      <c r="AA200" s="40"/>
      <c r="AB200" s="40"/>
      <c r="AC200" s="40"/>
      <c r="AD200" s="40"/>
      <c r="AE200" s="40"/>
      <c r="AF200" s="44"/>
      <c r="AG200" s="44"/>
      <c r="AH200" s="44"/>
      <c r="AI200" s="44"/>
      <c r="AJ200" s="44"/>
      <c r="AK200" s="44"/>
      <c r="AL200" s="44"/>
      <c r="AM200" s="44"/>
      <c r="AN200" s="44"/>
      <c r="AO200" s="44"/>
      <c r="AP200" s="44"/>
      <c r="AQ200" s="44"/>
      <c r="AR200" s="44"/>
      <c r="AS200" s="44"/>
      <c r="AT200" s="44"/>
      <c r="AU200" s="44"/>
      <c r="AV200" s="44"/>
      <c r="AW200" s="44"/>
      <c r="AX200" s="44"/>
      <c r="AY200" s="44"/>
    </row>
    <row r="201" spans="1:51" x14ac:dyDescent="0.4">
      <c r="A201" s="40"/>
      <c r="B201" s="21"/>
      <c r="C201" s="45"/>
      <c r="D201" s="167"/>
      <c r="E201" s="40"/>
      <c r="F201" s="696"/>
      <c r="G201" s="40"/>
      <c r="H201" s="40"/>
      <c r="I201" s="167"/>
      <c r="J201" s="40"/>
      <c r="K201" s="474"/>
      <c r="L201" s="40"/>
      <c r="M201" s="40"/>
      <c r="N201" s="40"/>
      <c r="O201" s="40"/>
      <c r="P201" s="40"/>
      <c r="Q201" s="40"/>
      <c r="R201" s="40"/>
      <c r="S201" s="40"/>
      <c r="T201" s="40"/>
      <c r="U201" s="40"/>
      <c r="V201" s="40"/>
      <c r="W201" s="40"/>
      <c r="X201" s="40"/>
      <c r="Y201" s="40"/>
      <c r="Z201" s="40"/>
      <c r="AA201" s="40"/>
      <c r="AB201" s="40"/>
      <c r="AC201" s="40"/>
      <c r="AD201" s="40"/>
      <c r="AE201" s="40"/>
      <c r="AF201" s="44"/>
      <c r="AG201" s="44"/>
      <c r="AH201" s="44"/>
      <c r="AI201" s="44"/>
      <c r="AJ201" s="44"/>
      <c r="AK201" s="44"/>
      <c r="AL201" s="44"/>
      <c r="AM201" s="44"/>
      <c r="AN201" s="44"/>
      <c r="AO201" s="44"/>
      <c r="AP201" s="44"/>
      <c r="AQ201" s="44"/>
      <c r="AR201" s="44"/>
      <c r="AS201" s="44"/>
      <c r="AT201" s="44"/>
      <c r="AU201" s="44"/>
      <c r="AV201" s="44"/>
      <c r="AW201" s="44"/>
      <c r="AX201" s="44"/>
      <c r="AY201" s="44"/>
    </row>
    <row r="202" spans="1:51" x14ac:dyDescent="0.4">
      <c r="A202" s="40"/>
      <c r="B202" s="21"/>
      <c r="C202" s="45"/>
      <c r="D202" s="167"/>
      <c r="E202" s="40"/>
      <c r="F202" s="696"/>
      <c r="G202" s="40"/>
      <c r="H202" s="40"/>
      <c r="I202" s="167"/>
      <c r="J202" s="40"/>
      <c r="K202" s="474"/>
      <c r="L202" s="40"/>
      <c r="M202" s="40"/>
      <c r="N202" s="40"/>
      <c r="O202" s="40"/>
      <c r="P202" s="40"/>
      <c r="Q202" s="40"/>
      <c r="R202" s="40"/>
      <c r="S202" s="40"/>
      <c r="T202" s="40"/>
      <c r="U202" s="40"/>
      <c r="V202" s="40"/>
      <c r="W202" s="40"/>
      <c r="X202" s="40"/>
      <c r="Y202" s="40"/>
      <c r="Z202" s="40"/>
      <c r="AA202" s="40"/>
      <c r="AB202" s="40"/>
      <c r="AC202" s="40"/>
      <c r="AD202" s="40"/>
      <c r="AE202" s="40"/>
      <c r="AF202" s="44"/>
      <c r="AG202" s="44"/>
      <c r="AH202" s="44"/>
      <c r="AI202" s="44"/>
      <c r="AJ202" s="44"/>
      <c r="AK202" s="44"/>
      <c r="AL202" s="44"/>
      <c r="AM202" s="44"/>
      <c r="AN202" s="44"/>
      <c r="AO202" s="44"/>
      <c r="AP202" s="44"/>
      <c r="AQ202" s="44"/>
      <c r="AR202" s="44"/>
      <c r="AS202" s="44"/>
      <c r="AT202" s="44"/>
      <c r="AU202" s="44"/>
      <c r="AV202" s="44"/>
      <c r="AW202" s="44"/>
      <c r="AX202" s="44"/>
      <c r="AY202" s="44"/>
    </row>
    <row r="203" spans="1:51" x14ac:dyDescent="0.4">
      <c r="A203" s="40"/>
      <c r="B203" s="21"/>
      <c r="C203" s="45"/>
      <c r="D203" s="167"/>
      <c r="E203" s="40"/>
      <c r="F203" s="696"/>
      <c r="G203" s="40"/>
      <c r="H203" s="40"/>
      <c r="I203" s="167"/>
      <c r="J203" s="40"/>
      <c r="K203" s="474"/>
      <c r="L203" s="40"/>
      <c r="M203" s="40"/>
      <c r="N203" s="40"/>
      <c r="O203" s="40"/>
      <c r="P203" s="40"/>
      <c r="Q203" s="40"/>
      <c r="R203" s="40"/>
      <c r="S203" s="40"/>
      <c r="T203" s="40"/>
      <c r="U203" s="40"/>
      <c r="V203" s="40"/>
      <c r="W203" s="40"/>
      <c r="X203" s="40"/>
      <c r="Y203" s="40"/>
      <c r="Z203" s="40"/>
      <c r="AA203" s="40"/>
      <c r="AB203" s="40"/>
      <c r="AC203" s="40"/>
      <c r="AD203" s="40"/>
      <c r="AE203" s="40"/>
      <c r="AF203" s="44"/>
      <c r="AG203" s="44"/>
      <c r="AH203" s="44"/>
      <c r="AI203" s="44"/>
      <c r="AJ203" s="44"/>
      <c r="AK203" s="44"/>
      <c r="AL203" s="44"/>
      <c r="AM203" s="44"/>
      <c r="AN203" s="44"/>
      <c r="AO203" s="44"/>
      <c r="AP203" s="44"/>
      <c r="AQ203" s="44"/>
      <c r="AR203" s="44"/>
      <c r="AS203" s="44"/>
      <c r="AT203" s="44"/>
      <c r="AU203" s="44"/>
      <c r="AV203" s="44"/>
      <c r="AW203" s="44"/>
      <c r="AX203" s="44"/>
      <c r="AY203" s="44"/>
    </row>
    <row r="204" spans="1:51" x14ac:dyDescent="0.4">
      <c r="A204" s="40"/>
      <c r="B204" s="21"/>
      <c r="C204" s="45"/>
      <c r="D204" s="167"/>
      <c r="E204" s="40"/>
      <c r="F204" s="696"/>
      <c r="G204" s="40"/>
      <c r="H204" s="40"/>
      <c r="I204" s="167"/>
      <c r="J204" s="40"/>
      <c r="K204" s="474"/>
      <c r="L204" s="40"/>
      <c r="M204" s="40"/>
      <c r="N204" s="40"/>
      <c r="O204" s="40"/>
      <c r="P204" s="40"/>
      <c r="Q204" s="40"/>
      <c r="R204" s="40"/>
      <c r="S204" s="40"/>
      <c r="T204" s="40"/>
      <c r="U204" s="40"/>
      <c r="V204" s="40"/>
      <c r="W204" s="40"/>
      <c r="X204" s="40"/>
      <c r="Y204" s="40"/>
      <c r="Z204" s="40"/>
      <c r="AA204" s="40"/>
      <c r="AB204" s="40"/>
      <c r="AC204" s="40"/>
      <c r="AD204" s="40"/>
      <c r="AE204" s="40"/>
      <c r="AF204" s="44"/>
      <c r="AG204" s="44"/>
      <c r="AH204" s="44"/>
      <c r="AI204" s="44"/>
      <c r="AJ204" s="44"/>
      <c r="AK204" s="44"/>
      <c r="AL204" s="44"/>
      <c r="AM204" s="44"/>
      <c r="AN204" s="44"/>
      <c r="AO204" s="44"/>
      <c r="AP204" s="44"/>
      <c r="AQ204" s="44"/>
      <c r="AR204" s="44"/>
      <c r="AS204" s="44"/>
      <c r="AT204" s="44"/>
      <c r="AU204" s="44"/>
      <c r="AV204" s="44"/>
      <c r="AW204" s="44"/>
      <c r="AX204" s="44"/>
      <c r="AY204" s="44"/>
    </row>
    <row r="205" spans="1:51" x14ac:dyDescent="0.4">
      <c r="A205" s="40"/>
      <c r="B205" s="21"/>
      <c r="C205" s="45"/>
      <c r="D205" s="167"/>
      <c r="E205" s="40"/>
      <c r="F205" s="696"/>
      <c r="G205" s="40"/>
      <c r="H205" s="40"/>
      <c r="I205" s="167"/>
      <c r="J205" s="40"/>
      <c r="K205" s="474"/>
      <c r="L205" s="40"/>
      <c r="M205" s="40"/>
      <c r="N205" s="40"/>
      <c r="O205" s="40"/>
      <c r="P205" s="40"/>
      <c r="Q205" s="40"/>
      <c r="R205" s="40"/>
      <c r="S205" s="40"/>
      <c r="T205" s="40"/>
      <c r="U205" s="40"/>
      <c r="V205" s="40"/>
      <c r="W205" s="40"/>
      <c r="X205" s="40"/>
      <c r="Y205" s="40"/>
      <c r="Z205" s="40"/>
      <c r="AA205" s="40"/>
      <c r="AB205" s="40"/>
      <c r="AC205" s="40"/>
      <c r="AD205" s="40"/>
      <c r="AE205" s="40"/>
      <c r="AF205" s="44"/>
      <c r="AG205" s="44"/>
      <c r="AH205" s="44"/>
      <c r="AI205" s="44"/>
      <c r="AJ205" s="44"/>
      <c r="AK205" s="44"/>
      <c r="AL205" s="44"/>
      <c r="AM205" s="44"/>
      <c r="AN205" s="44"/>
      <c r="AO205" s="44"/>
      <c r="AP205" s="44"/>
      <c r="AQ205" s="44"/>
      <c r="AR205" s="44"/>
      <c r="AS205" s="44"/>
      <c r="AT205" s="44"/>
      <c r="AU205" s="44"/>
      <c r="AV205" s="44"/>
      <c r="AW205" s="44"/>
      <c r="AX205" s="44"/>
      <c r="AY205" s="44"/>
    </row>
    <row r="206" spans="1:51" x14ac:dyDescent="0.4">
      <c r="A206" s="40"/>
      <c r="B206" s="21"/>
      <c r="C206" s="45"/>
      <c r="D206" s="167"/>
      <c r="E206" s="40"/>
      <c r="F206" s="696"/>
      <c r="G206" s="40"/>
      <c r="H206" s="40"/>
      <c r="I206" s="167"/>
      <c r="J206" s="40"/>
      <c r="K206" s="474"/>
      <c r="L206" s="40"/>
      <c r="M206" s="40"/>
      <c r="N206" s="40"/>
      <c r="O206" s="40"/>
      <c r="P206" s="40"/>
      <c r="Q206" s="40"/>
      <c r="R206" s="40"/>
      <c r="S206" s="40"/>
      <c r="T206" s="40"/>
      <c r="U206" s="40"/>
      <c r="V206" s="40"/>
      <c r="W206" s="40"/>
      <c r="X206" s="40"/>
      <c r="Y206" s="40"/>
      <c r="Z206" s="40"/>
      <c r="AA206" s="40"/>
      <c r="AB206" s="40"/>
      <c r="AC206" s="40"/>
      <c r="AD206" s="40"/>
      <c r="AE206" s="40"/>
      <c r="AF206" s="44"/>
      <c r="AG206" s="44"/>
      <c r="AH206" s="44"/>
      <c r="AI206" s="44"/>
      <c r="AJ206" s="44"/>
      <c r="AK206" s="44"/>
      <c r="AL206" s="44"/>
      <c r="AM206" s="44"/>
      <c r="AN206" s="44"/>
      <c r="AO206" s="44"/>
      <c r="AP206" s="44"/>
      <c r="AQ206" s="44"/>
      <c r="AR206" s="44"/>
      <c r="AS206" s="44"/>
      <c r="AT206" s="44"/>
      <c r="AU206" s="44"/>
      <c r="AV206" s="44"/>
      <c r="AW206" s="44"/>
      <c r="AX206" s="44"/>
      <c r="AY206" s="44"/>
    </row>
    <row r="207" spans="1:51" x14ac:dyDescent="0.4">
      <c r="A207" s="40"/>
      <c r="B207" s="21"/>
      <c r="C207" s="45"/>
      <c r="D207" s="167"/>
      <c r="E207" s="40"/>
      <c r="F207" s="696"/>
      <c r="G207" s="40"/>
      <c r="H207" s="40"/>
      <c r="I207" s="167"/>
      <c r="J207" s="40"/>
      <c r="K207" s="474"/>
      <c r="L207" s="40"/>
      <c r="M207" s="40"/>
      <c r="N207" s="40"/>
      <c r="O207" s="40"/>
      <c r="P207" s="40"/>
      <c r="Q207" s="40"/>
      <c r="R207" s="40"/>
      <c r="S207" s="40"/>
      <c r="T207" s="40"/>
      <c r="U207" s="40"/>
      <c r="V207" s="40"/>
      <c r="W207" s="40"/>
      <c r="X207" s="40"/>
      <c r="Y207" s="40"/>
      <c r="Z207" s="40"/>
      <c r="AA207" s="40"/>
      <c r="AB207" s="40"/>
      <c r="AC207" s="40"/>
      <c r="AD207" s="40"/>
      <c r="AE207" s="40"/>
      <c r="AF207" s="44"/>
      <c r="AG207" s="44"/>
      <c r="AH207" s="44"/>
      <c r="AI207" s="44"/>
      <c r="AJ207" s="44"/>
      <c r="AK207" s="44"/>
      <c r="AL207" s="44"/>
      <c r="AM207" s="44"/>
      <c r="AN207" s="44"/>
      <c r="AO207" s="44"/>
      <c r="AP207" s="44"/>
      <c r="AQ207" s="44"/>
      <c r="AR207" s="44"/>
      <c r="AS207" s="44"/>
      <c r="AT207" s="44"/>
      <c r="AU207" s="44"/>
      <c r="AV207" s="44"/>
      <c r="AW207" s="44"/>
      <c r="AX207" s="44"/>
      <c r="AY207" s="44"/>
    </row>
    <row r="208" spans="1:51" x14ac:dyDescent="0.4">
      <c r="A208" s="40"/>
      <c r="B208" s="21"/>
      <c r="C208" s="45"/>
      <c r="D208" s="167"/>
      <c r="E208" s="40"/>
      <c r="F208" s="696"/>
      <c r="G208" s="40"/>
      <c r="H208" s="40"/>
      <c r="I208" s="167"/>
      <c r="J208" s="40"/>
      <c r="K208" s="474"/>
      <c r="L208" s="40"/>
      <c r="M208" s="40"/>
      <c r="N208" s="40"/>
      <c r="O208" s="40"/>
      <c r="P208" s="40"/>
      <c r="Q208" s="40"/>
      <c r="R208" s="40"/>
      <c r="S208" s="40"/>
      <c r="T208" s="40"/>
      <c r="U208" s="40"/>
      <c r="V208" s="40"/>
      <c r="W208" s="40"/>
      <c r="X208" s="40"/>
      <c r="Y208" s="40"/>
      <c r="Z208" s="40"/>
      <c r="AA208" s="40"/>
      <c r="AB208" s="40"/>
      <c r="AC208" s="40"/>
      <c r="AD208" s="40"/>
      <c r="AE208" s="40"/>
      <c r="AF208" s="44"/>
      <c r="AG208" s="44"/>
      <c r="AH208" s="44"/>
      <c r="AI208" s="44"/>
      <c r="AJ208" s="44"/>
      <c r="AK208" s="44"/>
      <c r="AL208" s="44"/>
      <c r="AM208" s="44"/>
      <c r="AN208" s="44"/>
      <c r="AO208" s="44"/>
      <c r="AP208" s="44"/>
      <c r="AQ208" s="44"/>
      <c r="AR208" s="44"/>
      <c r="AS208" s="44"/>
      <c r="AT208" s="44"/>
      <c r="AU208" s="44"/>
      <c r="AV208" s="44"/>
      <c r="AW208" s="44"/>
      <c r="AX208" s="44"/>
      <c r="AY208" s="44"/>
    </row>
    <row r="209" spans="1:51" x14ac:dyDescent="0.4">
      <c r="A209" s="40"/>
      <c r="B209" s="21"/>
      <c r="C209" s="45"/>
      <c r="D209" s="167"/>
      <c r="E209" s="40"/>
      <c r="F209" s="696"/>
      <c r="G209" s="40"/>
      <c r="H209" s="40"/>
      <c r="I209" s="167"/>
      <c r="J209" s="40"/>
      <c r="K209" s="474"/>
      <c r="L209" s="40"/>
      <c r="M209" s="40"/>
      <c r="N209" s="40"/>
      <c r="O209" s="40"/>
      <c r="P209" s="40"/>
      <c r="Q209" s="40"/>
      <c r="R209" s="40"/>
      <c r="S209" s="40"/>
      <c r="T209" s="40"/>
      <c r="U209" s="40"/>
      <c r="V209" s="40"/>
      <c r="W209" s="40"/>
      <c r="X209" s="40"/>
      <c r="Y209" s="40"/>
      <c r="Z209" s="40"/>
      <c r="AA209" s="40"/>
      <c r="AB209" s="40"/>
      <c r="AC209" s="40"/>
      <c r="AD209" s="40"/>
      <c r="AE209" s="40"/>
      <c r="AF209" s="44"/>
      <c r="AG209" s="44"/>
      <c r="AH209" s="44"/>
      <c r="AI209" s="44"/>
      <c r="AJ209" s="44"/>
      <c r="AK209" s="44"/>
      <c r="AL209" s="44"/>
      <c r="AM209" s="44"/>
      <c r="AN209" s="44"/>
      <c r="AO209" s="44"/>
      <c r="AP209" s="44"/>
      <c r="AQ209" s="44"/>
      <c r="AR209" s="44"/>
      <c r="AS209" s="44"/>
      <c r="AT209" s="44"/>
      <c r="AU209" s="44"/>
      <c r="AV209" s="44"/>
      <c r="AW209" s="44"/>
      <c r="AX209" s="44"/>
      <c r="AY209" s="44"/>
    </row>
    <row r="210" spans="1:51" x14ac:dyDescent="0.4">
      <c r="A210" s="40"/>
      <c r="B210" s="21"/>
      <c r="C210" s="45"/>
      <c r="D210" s="167"/>
      <c r="E210" s="40"/>
      <c r="F210" s="696"/>
      <c r="G210" s="40"/>
      <c r="H210" s="40"/>
      <c r="I210" s="167"/>
      <c r="J210" s="40"/>
      <c r="K210" s="474"/>
      <c r="L210" s="40"/>
      <c r="M210" s="40"/>
      <c r="N210" s="40"/>
      <c r="O210" s="40"/>
      <c r="P210" s="40"/>
      <c r="Q210" s="40"/>
      <c r="R210" s="40"/>
      <c r="S210" s="40"/>
      <c r="T210" s="40"/>
      <c r="U210" s="40"/>
      <c r="V210" s="40"/>
      <c r="W210" s="40"/>
      <c r="X210" s="40"/>
      <c r="Y210" s="40"/>
      <c r="Z210" s="40"/>
      <c r="AA210" s="40"/>
      <c r="AB210" s="40"/>
      <c r="AC210" s="40"/>
      <c r="AD210" s="40"/>
      <c r="AE210" s="40"/>
      <c r="AF210" s="44"/>
      <c r="AG210" s="44"/>
      <c r="AH210" s="44"/>
      <c r="AI210" s="44"/>
      <c r="AJ210" s="44"/>
      <c r="AK210" s="44"/>
      <c r="AL210" s="44"/>
      <c r="AM210" s="44"/>
      <c r="AN210" s="44"/>
      <c r="AO210" s="44"/>
      <c r="AP210" s="44"/>
      <c r="AQ210" s="44"/>
      <c r="AR210" s="44"/>
      <c r="AS210" s="44"/>
      <c r="AT210" s="44"/>
      <c r="AU210" s="44"/>
      <c r="AV210" s="44"/>
      <c r="AW210" s="44"/>
      <c r="AX210" s="44"/>
      <c r="AY210" s="44"/>
    </row>
    <row r="211" spans="1:51" x14ac:dyDescent="0.4">
      <c r="A211" s="40"/>
      <c r="B211" s="21"/>
      <c r="C211" s="45"/>
      <c r="D211" s="167"/>
      <c r="E211" s="40"/>
      <c r="F211" s="696"/>
      <c r="G211" s="40"/>
      <c r="H211" s="40"/>
      <c r="I211" s="167"/>
      <c r="J211" s="40"/>
      <c r="K211" s="474"/>
      <c r="L211" s="40"/>
      <c r="M211" s="40"/>
      <c r="N211" s="40"/>
      <c r="O211" s="40"/>
      <c r="P211" s="40"/>
      <c r="Q211" s="40"/>
      <c r="R211" s="40"/>
      <c r="S211" s="40"/>
      <c r="T211" s="40"/>
      <c r="U211" s="40"/>
      <c r="V211" s="40"/>
      <c r="W211" s="40"/>
      <c r="X211" s="40"/>
      <c r="Y211" s="40"/>
      <c r="Z211" s="40"/>
      <c r="AA211" s="40"/>
      <c r="AB211" s="40"/>
      <c r="AC211" s="40"/>
      <c r="AD211" s="40"/>
      <c r="AE211" s="40"/>
      <c r="AF211" s="44"/>
      <c r="AG211" s="44"/>
      <c r="AH211" s="44"/>
      <c r="AI211" s="44"/>
      <c r="AJ211" s="44"/>
      <c r="AK211" s="44"/>
      <c r="AL211" s="44"/>
      <c r="AM211" s="44"/>
      <c r="AN211" s="44"/>
      <c r="AO211" s="44"/>
      <c r="AP211" s="44"/>
      <c r="AQ211" s="44"/>
      <c r="AR211" s="44"/>
      <c r="AS211" s="44"/>
      <c r="AT211" s="44"/>
      <c r="AU211" s="44"/>
      <c r="AV211" s="44"/>
      <c r="AW211" s="44"/>
      <c r="AX211" s="44"/>
      <c r="AY211" s="44"/>
    </row>
    <row r="212" spans="1:51" x14ac:dyDescent="0.4">
      <c r="A212" s="40"/>
      <c r="B212" s="21"/>
      <c r="C212" s="45"/>
      <c r="D212" s="167"/>
      <c r="E212" s="40"/>
      <c r="F212" s="696"/>
      <c r="G212" s="40"/>
      <c r="H212" s="40"/>
      <c r="I212" s="167"/>
      <c r="J212" s="40"/>
      <c r="K212" s="474"/>
      <c r="L212" s="40"/>
      <c r="M212" s="40"/>
      <c r="N212" s="40"/>
      <c r="O212" s="40"/>
      <c r="P212" s="40"/>
      <c r="Q212" s="40"/>
      <c r="R212" s="40"/>
      <c r="S212" s="40"/>
      <c r="T212" s="40"/>
      <c r="U212" s="40"/>
      <c r="V212" s="40"/>
      <c r="W212" s="40"/>
      <c r="X212" s="40"/>
      <c r="Y212" s="40"/>
      <c r="Z212" s="40"/>
      <c r="AA212" s="40"/>
      <c r="AB212" s="40"/>
      <c r="AC212" s="40"/>
      <c r="AD212" s="40"/>
      <c r="AE212" s="40"/>
      <c r="AF212" s="44"/>
      <c r="AG212" s="44"/>
      <c r="AH212" s="44"/>
      <c r="AI212" s="44"/>
      <c r="AJ212" s="44"/>
      <c r="AK212" s="44"/>
      <c r="AL212" s="44"/>
      <c r="AM212" s="44"/>
      <c r="AN212" s="44"/>
      <c r="AO212" s="44"/>
      <c r="AP212" s="44"/>
      <c r="AQ212" s="44"/>
      <c r="AR212" s="44"/>
      <c r="AS212" s="44"/>
      <c r="AT212" s="44"/>
      <c r="AU212" s="44"/>
      <c r="AV212" s="44"/>
      <c r="AW212" s="44"/>
      <c r="AX212" s="44"/>
      <c r="AY212" s="44"/>
    </row>
    <row r="213" spans="1:51" x14ac:dyDescent="0.4">
      <c r="A213" s="40"/>
      <c r="B213" s="21"/>
      <c r="C213" s="45"/>
      <c r="D213" s="167"/>
      <c r="E213" s="40"/>
      <c r="F213" s="696"/>
      <c r="G213" s="40"/>
      <c r="H213" s="40"/>
      <c r="I213" s="167"/>
      <c r="J213" s="40"/>
      <c r="K213" s="474"/>
      <c r="L213" s="40"/>
      <c r="M213" s="40"/>
      <c r="N213" s="40"/>
      <c r="O213" s="40"/>
      <c r="P213" s="40"/>
      <c r="Q213" s="40"/>
      <c r="R213" s="40"/>
      <c r="S213" s="40"/>
      <c r="T213" s="40"/>
      <c r="U213" s="40"/>
      <c r="V213" s="40"/>
      <c r="W213" s="40"/>
      <c r="X213" s="40"/>
      <c r="Y213" s="40"/>
      <c r="Z213" s="40"/>
      <c r="AA213" s="40"/>
      <c r="AB213" s="40"/>
      <c r="AC213" s="40"/>
      <c r="AD213" s="40"/>
      <c r="AE213" s="40"/>
      <c r="AF213" s="44"/>
      <c r="AG213" s="44"/>
      <c r="AH213" s="44"/>
      <c r="AI213" s="44"/>
      <c r="AJ213" s="44"/>
      <c r="AK213" s="44"/>
      <c r="AL213" s="44"/>
      <c r="AM213" s="44"/>
      <c r="AN213" s="44"/>
      <c r="AO213" s="44"/>
      <c r="AP213" s="44"/>
      <c r="AQ213" s="44"/>
      <c r="AR213" s="44"/>
      <c r="AS213" s="44"/>
      <c r="AT213" s="44"/>
      <c r="AU213" s="44"/>
      <c r="AV213" s="44"/>
      <c r="AW213" s="44"/>
      <c r="AX213" s="44"/>
      <c r="AY213" s="44"/>
    </row>
    <row r="214" spans="1:51" x14ac:dyDescent="0.4">
      <c r="A214" s="40"/>
      <c r="B214" s="21"/>
      <c r="C214" s="45"/>
      <c r="D214" s="167"/>
      <c r="E214" s="40"/>
      <c r="F214" s="696"/>
      <c r="G214" s="40"/>
      <c r="H214" s="40"/>
      <c r="I214" s="167"/>
      <c r="J214" s="40"/>
      <c r="K214" s="474"/>
      <c r="L214" s="40"/>
      <c r="M214" s="40"/>
      <c r="N214" s="40"/>
      <c r="O214" s="40"/>
      <c r="P214" s="40"/>
      <c r="Q214" s="40"/>
      <c r="R214" s="40"/>
      <c r="S214" s="40"/>
      <c r="T214" s="40"/>
      <c r="U214" s="40"/>
      <c r="V214" s="40"/>
      <c r="W214" s="40"/>
      <c r="X214" s="40"/>
      <c r="Y214" s="40"/>
      <c r="Z214" s="40"/>
      <c r="AA214" s="40"/>
      <c r="AB214" s="40"/>
      <c r="AC214" s="40"/>
      <c r="AD214" s="40"/>
      <c r="AE214" s="40"/>
      <c r="AF214" s="44"/>
      <c r="AG214" s="44"/>
      <c r="AH214" s="44"/>
      <c r="AI214" s="44"/>
      <c r="AJ214" s="44"/>
      <c r="AK214" s="44"/>
      <c r="AL214" s="44"/>
      <c r="AM214" s="44"/>
      <c r="AN214" s="44"/>
      <c r="AO214" s="44"/>
      <c r="AP214" s="44"/>
      <c r="AQ214" s="44"/>
      <c r="AR214" s="44"/>
      <c r="AS214" s="44"/>
      <c r="AT214" s="44"/>
      <c r="AU214" s="44"/>
      <c r="AV214" s="44"/>
      <c r="AW214" s="44"/>
      <c r="AX214" s="44"/>
      <c r="AY214" s="44"/>
    </row>
    <row r="215" spans="1:51" x14ac:dyDescent="0.4">
      <c r="A215" s="40"/>
      <c r="B215" s="21"/>
      <c r="C215" s="45"/>
      <c r="D215" s="167"/>
      <c r="E215" s="40"/>
      <c r="F215" s="696"/>
      <c r="G215" s="40"/>
      <c r="H215" s="40"/>
      <c r="I215" s="167"/>
      <c r="J215" s="40"/>
      <c r="K215" s="474"/>
      <c r="L215" s="40"/>
      <c r="M215" s="40"/>
      <c r="N215" s="40"/>
      <c r="O215" s="40"/>
      <c r="P215" s="40"/>
      <c r="Q215" s="40"/>
      <c r="R215" s="40"/>
      <c r="S215" s="40"/>
      <c r="T215" s="40"/>
      <c r="U215" s="40"/>
      <c r="V215" s="40"/>
      <c r="W215" s="40"/>
      <c r="X215" s="40"/>
      <c r="Y215" s="40"/>
      <c r="Z215" s="40"/>
      <c r="AA215" s="40"/>
      <c r="AB215" s="40"/>
      <c r="AC215" s="40"/>
      <c r="AD215" s="40"/>
      <c r="AE215" s="40"/>
      <c r="AF215" s="44"/>
      <c r="AG215" s="44"/>
      <c r="AH215" s="44"/>
      <c r="AI215" s="44"/>
      <c r="AJ215" s="44"/>
      <c r="AK215" s="44"/>
      <c r="AL215" s="44"/>
      <c r="AM215" s="44"/>
      <c r="AN215" s="44"/>
      <c r="AO215" s="44"/>
      <c r="AP215" s="44"/>
      <c r="AQ215" s="44"/>
      <c r="AR215" s="44"/>
      <c r="AS215" s="44"/>
      <c r="AT215" s="44"/>
      <c r="AU215" s="44"/>
      <c r="AV215" s="44"/>
      <c r="AW215" s="44"/>
      <c r="AX215" s="44"/>
      <c r="AY215" s="44"/>
    </row>
    <row r="216" spans="1:51" x14ac:dyDescent="0.4">
      <c r="A216" s="40"/>
      <c r="B216" s="21"/>
      <c r="C216" s="45"/>
      <c r="D216" s="167"/>
      <c r="E216" s="40"/>
      <c r="F216" s="696"/>
      <c r="G216" s="40"/>
      <c r="H216" s="40"/>
      <c r="I216" s="167"/>
      <c r="J216" s="40"/>
      <c r="K216" s="474"/>
      <c r="L216" s="40"/>
      <c r="M216" s="40"/>
      <c r="N216" s="40"/>
      <c r="O216" s="40"/>
      <c r="P216" s="40"/>
      <c r="Q216" s="40"/>
      <c r="R216" s="40"/>
      <c r="S216" s="40"/>
      <c r="T216" s="40"/>
      <c r="U216" s="40"/>
      <c r="V216" s="40"/>
      <c r="W216" s="40"/>
      <c r="X216" s="40"/>
      <c r="Y216" s="40"/>
      <c r="Z216" s="40"/>
      <c r="AA216" s="40"/>
      <c r="AB216" s="40"/>
      <c r="AC216" s="40"/>
      <c r="AD216" s="40"/>
      <c r="AE216" s="40"/>
      <c r="AF216" s="44"/>
      <c r="AG216" s="44"/>
      <c r="AH216" s="44"/>
      <c r="AI216" s="44"/>
      <c r="AJ216" s="44"/>
      <c r="AK216" s="44"/>
      <c r="AL216" s="44"/>
      <c r="AM216" s="44"/>
      <c r="AN216" s="44"/>
      <c r="AO216" s="44"/>
      <c r="AP216" s="44"/>
      <c r="AQ216" s="44"/>
      <c r="AR216" s="44"/>
      <c r="AS216" s="44"/>
      <c r="AT216" s="44"/>
      <c r="AU216" s="44"/>
      <c r="AV216" s="44"/>
      <c r="AW216" s="44"/>
      <c r="AX216" s="44"/>
      <c r="AY216" s="44"/>
    </row>
    <row r="217" spans="1:51" x14ac:dyDescent="0.4">
      <c r="A217" s="40"/>
      <c r="B217" s="21"/>
      <c r="C217" s="45"/>
      <c r="D217" s="167"/>
      <c r="E217" s="40"/>
      <c r="F217" s="696"/>
      <c r="G217" s="40"/>
      <c r="H217" s="40"/>
      <c r="I217" s="167"/>
      <c r="J217" s="40"/>
      <c r="K217" s="474"/>
      <c r="L217" s="40"/>
      <c r="M217" s="40"/>
      <c r="N217" s="40"/>
      <c r="O217" s="40"/>
      <c r="P217" s="40"/>
      <c r="Q217" s="40"/>
      <c r="R217" s="40"/>
      <c r="S217" s="40"/>
      <c r="T217" s="40"/>
      <c r="U217" s="40"/>
      <c r="V217" s="40"/>
      <c r="W217" s="40"/>
      <c r="X217" s="40"/>
      <c r="Y217" s="40"/>
      <c r="Z217" s="40"/>
      <c r="AA217" s="40"/>
      <c r="AB217" s="40"/>
      <c r="AC217" s="40"/>
      <c r="AD217" s="40"/>
      <c r="AE217" s="40"/>
      <c r="AF217" s="44"/>
      <c r="AG217" s="44"/>
      <c r="AH217" s="44"/>
      <c r="AI217" s="44"/>
      <c r="AJ217" s="44"/>
      <c r="AK217" s="44"/>
      <c r="AL217" s="44"/>
      <c r="AM217" s="44"/>
      <c r="AN217" s="44"/>
      <c r="AO217" s="44"/>
      <c r="AP217" s="44"/>
      <c r="AQ217" s="44"/>
      <c r="AR217" s="44"/>
      <c r="AS217" s="44"/>
      <c r="AT217" s="44"/>
      <c r="AU217" s="44"/>
      <c r="AV217" s="44"/>
      <c r="AW217" s="44"/>
      <c r="AX217" s="44"/>
      <c r="AY217" s="44"/>
    </row>
    <row r="218" spans="1:51" x14ac:dyDescent="0.4">
      <c r="A218" s="40"/>
      <c r="B218" s="21"/>
      <c r="C218" s="45"/>
      <c r="D218" s="167"/>
      <c r="E218" s="40"/>
      <c r="F218" s="696"/>
      <c r="G218" s="40"/>
      <c r="H218" s="40"/>
      <c r="I218" s="167"/>
      <c r="J218" s="40"/>
      <c r="K218" s="474"/>
      <c r="L218" s="40"/>
      <c r="M218" s="40"/>
      <c r="N218" s="40"/>
      <c r="O218" s="40"/>
      <c r="P218" s="40"/>
      <c r="Q218" s="40"/>
      <c r="R218" s="40"/>
      <c r="S218" s="40"/>
      <c r="T218" s="40"/>
      <c r="U218" s="40"/>
      <c r="V218" s="40"/>
      <c r="W218" s="40"/>
      <c r="X218" s="40"/>
      <c r="Y218" s="40"/>
      <c r="Z218" s="40"/>
      <c r="AA218" s="40"/>
      <c r="AB218" s="40"/>
      <c r="AC218" s="40"/>
      <c r="AD218" s="40"/>
      <c r="AE218" s="40"/>
      <c r="AF218" s="44"/>
      <c r="AG218" s="44"/>
      <c r="AH218" s="44"/>
      <c r="AI218" s="44"/>
      <c r="AJ218" s="44"/>
      <c r="AK218" s="44"/>
      <c r="AL218" s="44"/>
      <c r="AM218" s="44"/>
      <c r="AN218" s="44"/>
      <c r="AO218" s="44"/>
      <c r="AP218" s="44"/>
      <c r="AQ218" s="44"/>
      <c r="AR218" s="44"/>
      <c r="AS218" s="44"/>
      <c r="AT218" s="44"/>
      <c r="AU218" s="44"/>
      <c r="AV218" s="44"/>
      <c r="AW218" s="44"/>
      <c r="AX218" s="44"/>
      <c r="AY218" s="44"/>
    </row>
    <row r="219" spans="1:51" x14ac:dyDescent="0.4">
      <c r="A219" s="40"/>
      <c r="B219" s="21"/>
      <c r="C219" s="45"/>
      <c r="D219" s="167"/>
      <c r="E219" s="40"/>
      <c r="F219" s="696"/>
      <c r="G219" s="40"/>
      <c r="H219" s="40"/>
      <c r="I219" s="167"/>
      <c r="J219" s="40"/>
      <c r="K219" s="474"/>
      <c r="L219" s="40"/>
      <c r="M219" s="40"/>
      <c r="N219" s="40"/>
      <c r="O219" s="40"/>
      <c r="P219" s="40"/>
      <c r="Q219" s="40"/>
      <c r="R219" s="40"/>
      <c r="S219" s="40"/>
      <c r="T219" s="40"/>
      <c r="U219" s="40"/>
      <c r="V219" s="40"/>
      <c r="W219" s="40"/>
      <c r="X219" s="40"/>
      <c r="Y219" s="40"/>
      <c r="Z219" s="40"/>
      <c r="AA219" s="40"/>
      <c r="AB219" s="40"/>
      <c r="AC219" s="40"/>
      <c r="AD219" s="40"/>
      <c r="AE219" s="40"/>
      <c r="AF219" s="44"/>
      <c r="AG219" s="44"/>
      <c r="AH219" s="44"/>
      <c r="AI219" s="44"/>
      <c r="AJ219" s="44"/>
      <c r="AK219" s="44"/>
      <c r="AL219" s="44"/>
      <c r="AM219" s="44"/>
      <c r="AN219" s="44"/>
      <c r="AO219" s="44"/>
      <c r="AP219" s="44"/>
      <c r="AQ219" s="44"/>
      <c r="AR219" s="44"/>
      <c r="AS219" s="44"/>
      <c r="AT219" s="44"/>
      <c r="AU219" s="44"/>
      <c r="AV219" s="44"/>
      <c r="AW219" s="44"/>
      <c r="AX219" s="44"/>
      <c r="AY219" s="44"/>
    </row>
    <row r="220" spans="1:51" x14ac:dyDescent="0.4">
      <c r="A220" s="40"/>
      <c r="B220" s="21"/>
      <c r="C220" s="45"/>
      <c r="D220" s="167"/>
      <c r="E220" s="40"/>
      <c r="F220" s="696"/>
      <c r="G220" s="40"/>
      <c r="H220" s="40"/>
      <c r="I220" s="167"/>
      <c r="J220" s="40"/>
      <c r="K220" s="474"/>
      <c r="L220" s="40"/>
      <c r="M220" s="40"/>
      <c r="N220" s="40"/>
      <c r="O220" s="40"/>
      <c r="P220" s="40"/>
      <c r="Q220" s="40"/>
      <c r="R220" s="40"/>
      <c r="S220" s="40"/>
      <c r="T220" s="40"/>
      <c r="U220" s="40"/>
      <c r="V220" s="40"/>
      <c r="W220" s="40"/>
      <c r="X220" s="40"/>
      <c r="Y220" s="40"/>
      <c r="Z220" s="40"/>
      <c r="AA220" s="40"/>
      <c r="AB220" s="40"/>
      <c r="AC220" s="40"/>
      <c r="AD220" s="40"/>
      <c r="AE220" s="40"/>
      <c r="AF220" s="44"/>
      <c r="AG220" s="44"/>
      <c r="AH220" s="44"/>
      <c r="AI220" s="44"/>
      <c r="AJ220" s="44"/>
      <c r="AK220" s="44"/>
      <c r="AL220" s="44"/>
      <c r="AM220" s="44"/>
      <c r="AN220" s="44"/>
      <c r="AO220" s="44"/>
      <c r="AP220" s="44"/>
      <c r="AQ220" s="44"/>
      <c r="AR220" s="44"/>
      <c r="AS220" s="44"/>
      <c r="AT220" s="44"/>
      <c r="AU220" s="44"/>
      <c r="AV220" s="44"/>
      <c r="AW220" s="44"/>
      <c r="AX220" s="44"/>
      <c r="AY220" s="44"/>
    </row>
    <row r="221" spans="1:51" x14ac:dyDescent="0.4">
      <c r="A221" s="40"/>
      <c r="B221" s="21"/>
      <c r="C221" s="45"/>
      <c r="D221" s="167"/>
      <c r="E221" s="40"/>
      <c r="F221" s="696"/>
      <c r="G221" s="40"/>
      <c r="H221" s="40"/>
      <c r="I221" s="167"/>
      <c r="J221" s="40"/>
      <c r="K221" s="474"/>
      <c r="L221" s="40"/>
      <c r="M221" s="40"/>
      <c r="N221" s="40"/>
      <c r="O221" s="40"/>
      <c r="P221" s="40"/>
      <c r="Q221" s="40"/>
      <c r="R221" s="40"/>
      <c r="S221" s="40"/>
      <c r="T221" s="40"/>
      <c r="U221" s="40"/>
      <c r="V221" s="40"/>
      <c r="W221" s="40"/>
      <c r="X221" s="40"/>
      <c r="Y221" s="40"/>
      <c r="Z221" s="40"/>
      <c r="AA221" s="40"/>
      <c r="AB221" s="40"/>
      <c r="AC221" s="40"/>
      <c r="AD221" s="40"/>
      <c r="AE221" s="40"/>
      <c r="AF221" s="44"/>
      <c r="AG221" s="44"/>
      <c r="AH221" s="44"/>
      <c r="AI221" s="44"/>
      <c r="AJ221" s="44"/>
      <c r="AK221" s="44"/>
      <c r="AL221" s="44"/>
      <c r="AM221" s="44"/>
      <c r="AN221" s="44"/>
      <c r="AO221" s="44"/>
      <c r="AP221" s="44"/>
      <c r="AQ221" s="44"/>
      <c r="AR221" s="44"/>
      <c r="AS221" s="44"/>
      <c r="AT221" s="44"/>
      <c r="AU221" s="44"/>
      <c r="AV221" s="44"/>
      <c r="AW221" s="44"/>
      <c r="AX221" s="44"/>
      <c r="AY221" s="44"/>
    </row>
    <row r="222" spans="1:51" x14ac:dyDescent="0.4">
      <c r="A222" s="40"/>
      <c r="B222" s="21"/>
      <c r="C222" s="45"/>
      <c r="D222" s="167"/>
      <c r="E222" s="40"/>
      <c r="F222" s="696"/>
      <c r="G222" s="40"/>
      <c r="H222" s="40"/>
      <c r="I222" s="167"/>
      <c r="J222" s="40"/>
      <c r="K222" s="474"/>
      <c r="L222" s="40"/>
      <c r="M222" s="40"/>
      <c r="N222" s="40"/>
      <c r="O222" s="40"/>
      <c r="P222" s="40"/>
      <c r="Q222" s="40"/>
      <c r="R222" s="40"/>
      <c r="S222" s="40"/>
      <c r="T222" s="40"/>
      <c r="U222" s="40"/>
      <c r="V222" s="40"/>
      <c r="W222" s="40"/>
      <c r="X222" s="40"/>
      <c r="Y222" s="40"/>
      <c r="Z222" s="40"/>
      <c r="AA222" s="40"/>
      <c r="AB222" s="40"/>
      <c r="AC222" s="40"/>
      <c r="AD222" s="40"/>
      <c r="AE222" s="40"/>
      <c r="AF222" s="44"/>
      <c r="AG222" s="44"/>
      <c r="AH222" s="44"/>
      <c r="AI222" s="44"/>
      <c r="AJ222" s="44"/>
      <c r="AK222" s="44"/>
      <c r="AL222" s="44"/>
      <c r="AM222" s="44"/>
      <c r="AN222" s="44"/>
      <c r="AO222" s="44"/>
      <c r="AP222" s="44"/>
      <c r="AQ222" s="44"/>
      <c r="AR222" s="44"/>
      <c r="AS222" s="44"/>
      <c r="AT222" s="44"/>
      <c r="AU222" s="44"/>
      <c r="AV222" s="44"/>
      <c r="AW222" s="44"/>
      <c r="AX222" s="44"/>
      <c r="AY222" s="44"/>
    </row>
    <row r="223" spans="1:51" x14ac:dyDescent="0.4">
      <c r="A223" s="40"/>
      <c r="B223" s="21"/>
      <c r="C223" s="45"/>
      <c r="D223" s="167"/>
      <c r="E223" s="40"/>
      <c r="F223" s="696"/>
      <c r="G223" s="40"/>
      <c r="H223" s="40"/>
      <c r="I223" s="167"/>
      <c r="J223" s="40"/>
      <c r="K223" s="474"/>
      <c r="L223" s="40"/>
      <c r="M223" s="40"/>
      <c r="N223" s="40"/>
      <c r="O223" s="40"/>
      <c r="P223" s="40"/>
      <c r="Q223" s="40"/>
      <c r="R223" s="40"/>
      <c r="S223" s="40"/>
      <c r="T223" s="40"/>
      <c r="U223" s="40"/>
      <c r="V223" s="40"/>
      <c r="W223" s="40"/>
      <c r="X223" s="40"/>
      <c r="Y223" s="40"/>
      <c r="Z223" s="40"/>
      <c r="AA223" s="40"/>
      <c r="AB223" s="40"/>
      <c r="AC223" s="40"/>
      <c r="AD223" s="40"/>
      <c r="AE223" s="40"/>
      <c r="AF223" s="44"/>
      <c r="AG223" s="44"/>
      <c r="AH223" s="44"/>
      <c r="AI223" s="44"/>
      <c r="AJ223" s="44"/>
      <c r="AK223" s="44"/>
      <c r="AL223" s="44"/>
      <c r="AM223" s="44"/>
      <c r="AN223" s="44"/>
      <c r="AO223" s="44"/>
      <c r="AP223" s="44"/>
      <c r="AQ223" s="44"/>
      <c r="AR223" s="44"/>
      <c r="AS223" s="44"/>
      <c r="AT223" s="44"/>
      <c r="AU223" s="44"/>
      <c r="AV223" s="44"/>
      <c r="AW223" s="44"/>
      <c r="AX223" s="44"/>
      <c r="AY223" s="44"/>
    </row>
    <row r="224" spans="1:51" x14ac:dyDescent="0.4">
      <c r="A224" s="40"/>
      <c r="B224" s="21"/>
      <c r="C224" s="45"/>
      <c r="D224" s="167"/>
      <c r="E224" s="40"/>
      <c r="F224" s="696"/>
      <c r="G224" s="40"/>
      <c r="H224" s="40"/>
      <c r="I224" s="167"/>
      <c r="J224" s="40"/>
      <c r="K224" s="474"/>
      <c r="L224" s="40"/>
      <c r="M224" s="40"/>
      <c r="N224" s="40"/>
      <c r="O224" s="40"/>
      <c r="P224" s="40"/>
      <c r="Q224" s="40"/>
      <c r="R224" s="40"/>
      <c r="S224" s="40"/>
      <c r="T224" s="40"/>
      <c r="U224" s="40"/>
      <c r="V224" s="40"/>
      <c r="W224" s="40"/>
      <c r="X224" s="40"/>
      <c r="Y224" s="40"/>
      <c r="Z224" s="40"/>
      <c r="AA224" s="40"/>
      <c r="AB224" s="40"/>
      <c r="AC224" s="40"/>
      <c r="AD224" s="40"/>
      <c r="AE224" s="40"/>
      <c r="AF224" s="44"/>
      <c r="AG224" s="44"/>
      <c r="AH224" s="44"/>
      <c r="AI224" s="44"/>
      <c r="AJ224" s="44"/>
      <c r="AK224" s="44"/>
      <c r="AL224" s="44"/>
      <c r="AM224" s="44"/>
      <c r="AN224" s="44"/>
      <c r="AO224" s="44"/>
      <c r="AP224" s="44"/>
      <c r="AQ224" s="44"/>
      <c r="AR224" s="44"/>
      <c r="AS224" s="44"/>
      <c r="AT224" s="44"/>
      <c r="AU224" s="44"/>
      <c r="AV224" s="44"/>
      <c r="AW224" s="44"/>
      <c r="AX224" s="44"/>
      <c r="AY224" s="44"/>
    </row>
    <row r="225" spans="1:51" x14ac:dyDescent="0.4">
      <c r="A225" s="40"/>
      <c r="B225" s="21"/>
      <c r="C225" s="45"/>
      <c r="D225" s="167"/>
      <c r="E225" s="40"/>
      <c r="F225" s="696"/>
      <c r="G225" s="40"/>
      <c r="H225" s="40"/>
      <c r="I225" s="167"/>
      <c r="J225" s="40"/>
      <c r="K225" s="474"/>
      <c r="L225" s="40"/>
      <c r="M225" s="40"/>
      <c r="N225" s="40"/>
      <c r="O225" s="40"/>
      <c r="P225" s="40"/>
      <c r="Q225" s="40"/>
      <c r="R225" s="40"/>
      <c r="S225" s="40"/>
      <c r="T225" s="40"/>
      <c r="U225" s="40"/>
      <c r="V225" s="40"/>
      <c r="W225" s="40"/>
      <c r="X225" s="40"/>
      <c r="Y225" s="40"/>
      <c r="Z225" s="40"/>
      <c r="AA225" s="40"/>
      <c r="AB225" s="40"/>
      <c r="AC225" s="40"/>
      <c r="AD225" s="40"/>
      <c r="AE225" s="40"/>
      <c r="AF225" s="44"/>
      <c r="AG225" s="44"/>
      <c r="AH225" s="44"/>
      <c r="AI225" s="44"/>
      <c r="AJ225" s="44"/>
      <c r="AK225" s="44"/>
      <c r="AL225" s="44"/>
      <c r="AM225" s="44"/>
      <c r="AN225" s="44"/>
      <c r="AO225" s="44"/>
      <c r="AP225" s="44"/>
      <c r="AQ225" s="44"/>
      <c r="AR225" s="44"/>
      <c r="AS225" s="44"/>
      <c r="AT225" s="44"/>
      <c r="AU225" s="44"/>
      <c r="AV225" s="44"/>
      <c r="AW225" s="44"/>
      <c r="AX225" s="44"/>
      <c r="AY225" s="44"/>
    </row>
    <row r="226" spans="1:51" x14ac:dyDescent="0.4">
      <c r="A226" s="40"/>
      <c r="B226" s="21"/>
      <c r="C226" s="45"/>
      <c r="D226" s="167"/>
      <c r="E226" s="40"/>
      <c r="F226" s="696"/>
      <c r="G226" s="40"/>
      <c r="H226" s="40"/>
      <c r="I226" s="167"/>
      <c r="J226" s="40"/>
      <c r="K226" s="474"/>
      <c r="L226" s="40"/>
      <c r="M226" s="40"/>
      <c r="N226" s="40"/>
      <c r="O226" s="40"/>
      <c r="P226" s="40"/>
      <c r="Q226" s="40"/>
      <c r="R226" s="40"/>
      <c r="S226" s="40"/>
      <c r="T226" s="40"/>
      <c r="U226" s="40"/>
      <c r="V226" s="40"/>
      <c r="W226" s="40"/>
      <c r="X226" s="40"/>
      <c r="Y226" s="40"/>
      <c r="Z226" s="40"/>
      <c r="AA226" s="40"/>
      <c r="AB226" s="40"/>
      <c r="AC226" s="40"/>
      <c r="AD226" s="40"/>
      <c r="AE226" s="40"/>
      <c r="AF226" s="44"/>
      <c r="AG226" s="44"/>
      <c r="AH226" s="44"/>
      <c r="AI226" s="44"/>
      <c r="AJ226" s="44"/>
      <c r="AK226" s="44"/>
      <c r="AL226" s="44"/>
      <c r="AM226" s="44"/>
      <c r="AN226" s="44"/>
      <c r="AO226" s="44"/>
      <c r="AP226" s="44"/>
      <c r="AQ226" s="44"/>
      <c r="AR226" s="44"/>
      <c r="AS226" s="44"/>
      <c r="AT226" s="44"/>
      <c r="AU226" s="44"/>
      <c r="AV226" s="44"/>
      <c r="AW226" s="44"/>
      <c r="AX226" s="44"/>
      <c r="AY226" s="44"/>
    </row>
    <row r="227" spans="1:51" x14ac:dyDescent="0.4">
      <c r="A227" s="40"/>
      <c r="B227" s="21"/>
      <c r="C227" s="45"/>
      <c r="D227" s="167"/>
      <c r="E227" s="40"/>
      <c r="F227" s="696"/>
      <c r="G227" s="40"/>
      <c r="H227" s="40"/>
      <c r="I227" s="167"/>
      <c r="J227" s="40"/>
      <c r="K227" s="474"/>
      <c r="L227" s="40"/>
      <c r="M227" s="40"/>
      <c r="N227" s="40"/>
      <c r="O227" s="40"/>
      <c r="P227" s="40"/>
      <c r="Q227" s="40"/>
      <c r="R227" s="40"/>
      <c r="S227" s="40"/>
      <c r="T227" s="40"/>
      <c r="U227" s="40"/>
      <c r="V227" s="40"/>
      <c r="W227" s="40"/>
      <c r="X227" s="40"/>
      <c r="Y227" s="40"/>
      <c r="Z227" s="40"/>
      <c r="AA227" s="40"/>
      <c r="AB227" s="40"/>
      <c r="AC227" s="40"/>
      <c r="AD227" s="40"/>
      <c r="AE227" s="40"/>
      <c r="AF227" s="44"/>
      <c r="AG227" s="44"/>
      <c r="AH227" s="44"/>
      <c r="AI227" s="44"/>
      <c r="AJ227" s="44"/>
      <c r="AK227" s="44"/>
      <c r="AL227" s="44"/>
      <c r="AM227" s="44"/>
      <c r="AN227" s="44"/>
      <c r="AO227" s="44"/>
      <c r="AP227" s="44"/>
      <c r="AQ227" s="44"/>
      <c r="AR227" s="44"/>
      <c r="AS227" s="44"/>
      <c r="AT227" s="44"/>
      <c r="AU227" s="44"/>
      <c r="AV227" s="44"/>
      <c r="AW227" s="44"/>
      <c r="AX227" s="44"/>
      <c r="AY227" s="44"/>
    </row>
    <row r="228" spans="1:51" x14ac:dyDescent="0.4">
      <c r="A228" s="40"/>
      <c r="B228" s="21"/>
      <c r="C228" s="45"/>
      <c r="D228" s="167"/>
      <c r="E228" s="40"/>
      <c r="F228" s="696"/>
      <c r="G228" s="40"/>
      <c r="H228" s="40"/>
      <c r="I228" s="167"/>
      <c r="J228" s="40"/>
      <c r="K228" s="474"/>
      <c r="L228" s="40"/>
      <c r="M228" s="40"/>
      <c r="N228" s="40"/>
      <c r="O228" s="40"/>
      <c r="P228" s="40"/>
      <c r="Q228" s="40"/>
      <c r="R228" s="40"/>
      <c r="S228" s="40"/>
      <c r="T228" s="40"/>
      <c r="U228" s="40"/>
      <c r="V228" s="40"/>
      <c r="W228" s="40"/>
      <c r="X228" s="40"/>
      <c r="Y228" s="40"/>
      <c r="Z228" s="40"/>
      <c r="AA228" s="40"/>
      <c r="AB228" s="40"/>
      <c r="AC228" s="40"/>
      <c r="AD228" s="40"/>
      <c r="AE228" s="40"/>
      <c r="AF228" s="44"/>
      <c r="AG228" s="44"/>
      <c r="AH228" s="44"/>
      <c r="AI228" s="44"/>
      <c r="AJ228" s="44"/>
      <c r="AK228" s="44"/>
      <c r="AL228" s="44"/>
      <c r="AM228" s="44"/>
      <c r="AN228" s="44"/>
      <c r="AO228" s="44"/>
      <c r="AP228" s="44"/>
      <c r="AQ228" s="44"/>
      <c r="AR228" s="44"/>
      <c r="AS228" s="44"/>
      <c r="AT228" s="44"/>
      <c r="AU228" s="44"/>
      <c r="AV228" s="44"/>
      <c r="AW228" s="44"/>
      <c r="AX228" s="44"/>
      <c r="AY228" s="44"/>
    </row>
    <row r="229" spans="1:51" x14ac:dyDescent="0.4">
      <c r="A229" s="40"/>
      <c r="B229" s="21"/>
      <c r="C229" s="45"/>
      <c r="D229" s="167"/>
      <c r="E229" s="40"/>
      <c r="F229" s="696"/>
      <c r="G229" s="40"/>
      <c r="H229" s="40"/>
      <c r="I229" s="167"/>
      <c r="J229" s="40"/>
      <c r="K229" s="474"/>
      <c r="L229" s="40"/>
      <c r="M229" s="40"/>
      <c r="N229" s="40"/>
      <c r="O229" s="40"/>
      <c r="P229" s="40"/>
      <c r="Q229" s="40"/>
      <c r="R229" s="40"/>
      <c r="S229" s="40"/>
      <c r="T229" s="40"/>
      <c r="U229" s="40"/>
      <c r="V229" s="40"/>
      <c r="W229" s="40"/>
      <c r="X229" s="40"/>
      <c r="Y229" s="40"/>
      <c r="Z229" s="40"/>
      <c r="AA229" s="40"/>
      <c r="AB229" s="40"/>
      <c r="AC229" s="40"/>
      <c r="AD229" s="40"/>
      <c r="AE229" s="40"/>
      <c r="AF229" s="44"/>
      <c r="AG229" s="44"/>
      <c r="AH229" s="44"/>
      <c r="AI229" s="44"/>
      <c r="AJ229" s="44"/>
      <c r="AK229" s="44"/>
      <c r="AL229" s="44"/>
      <c r="AM229" s="44"/>
      <c r="AN229" s="44"/>
      <c r="AO229" s="44"/>
      <c r="AP229" s="44"/>
      <c r="AQ229" s="44"/>
      <c r="AR229" s="44"/>
      <c r="AS229" s="44"/>
      <c r="AT229" s="44"/>
      <c r="AU229" s="44"/>
      <c r="AV229" s="44"/>
      <c r="AW229" s="44"/>
      <c r="AX229" s="44"/>
      <c r="AY229" s="44"/>
    </row>
    <row r="230" spans="1:51" x14ac:dyDescent="0.4">
      <c r="A230" s="40"/>
      <c r="B230" s="21"/>
      <c r="C230" s="45"/>
      <c r="D230" s="167"/>
      <c r="E230" s="40"/>
      <c r="F230" s="696"/>
      <c r="G230" s="40"/>
      <c r="H230" s="40"/>
      <c r="I230" s="167"/>
      <c r="J230" s="40"/>
      <c r="K230" s="474"/>
      <c r="L230" s="40"/>
      <c r="M230" s="40"/>
      <c r="N230" s="40"/>
      <c r="O230" s="40"/>
      <c r="P230" s="40"/>
      <c r="Q230" s="40"/>
      <c r="R230" s="40"/>
      <c r="S230" s="40"/>
      <c r="T230" s="40"/>
      <c r="U230" s="40"/>
      <c r="V230" s="40"/>
      <c r="W230" s="40"/>
      <c r="X230" s="40"/>
      <c r="Y230" s="40"/>
      <c r="Z230" s="40"/>
      <c r="AA230" s="40"/>
      <c r="AB230" s="40"/>
      <c r="AC230" s="40"/>
      <c r="AD230" s="40"/>
      <c r="AE230" s="40"/>
      <c r="AF230" s="44"/>
      <c r="AG230" s="44"/>
      <c r="AH230" s="44"/>
      <c r="AI230" s="44"/>
      <c r="AJ230" s="44"/>
      <c r="AK230" s="44"/>
      <c r="AL230" s="44"/>
      <c r="AM230" s="44"/>
      <c r="AN230" s="44"/>
      <c r="AO230" s="44"/>
      <c r="AP230" s="44"/>
      <c r="AQ230" s="44"/>
      <c r="AR230" s="44"/>
      <c r="AS230" s="44"/>
      <c r="AT230" s="44"/>
      <c r="AU230" s="44"/>
      <c r="AV230" s="44"/>
      <c r="AW230" s="44"/>
      <c r="AX230" s="44"/>
      <c r="AY230" s="44"/>
    </row>
    <row r="231" spans="1:51" x14ac:dyDescent="0.4">
      <c r="A231" s="40"/>
      <c r="B231" s="21"/>
      <c r="C231" s="45"/>
      <c r="D231" s="167"/>
      <c r="E231" s="40"/>
      <c r="F231" s="696"/>
      <c r="G231" s="40"/>
      <c r="H231" s="40"/>
      <c r="I231" s="167"/>
      <c r="J231" s="40"/>
      <c r="K231" s="474"/>
      <c r="L231" s="40"/>
      <c r="M231" s="40"/>
      <c r="N231" s="40"/>
      <c r="O231" s="40"/>
      <c r="P231" s="40"/>
      <c r="Q231" s="40"/>
      <c r="R231" s="40"/>
      <c r="S231" s="40"/>
      <c r="T231" s="40"/>
      <c r="U231" s="40"/>
      <c r="V231" s="40"/>
      <c r="W231" s="40"/>
      <c r="X231" s="40"/>
      <c r="Y231" s="40"/>
      <c r="Z231" s="40"/>
      <c r="AA231" s="40"/>
      <c r="AB231" s="40"/>
      <c r="AC231" s="40"/>
      <c r="AD231" s="40"/>
      <c r="AE231" s="40"/>
      <c r="AF231" s="44"/>
      <c r="AG231" s="44"/>
      <c r="AH231" s="44"/>
      <c r="AI231" s="44"/>
      <c r="AJ231" s="44"/>
      <c r="AK231" s="44"/>
      <c r="AL231" s="44"/>
      <c r="AM231" s="44"/>
      <c r="AN231" s="44"/>
      <c r="AO231" s="44"/>
      <c r="AP231" s="44"/>
      <c r="AQ231" s="44"/>
      <c r="AR231" s="44"/>
      <c r="AS231" s="44"/>
      <c r="AT231" s="44"/>
      <c r="AU231" s="44"/>
      <c r="AV231" s="44"/>
      <c r="AW231" s="44"/>
      <c r="AX231" s="44"/>
      <c r="AY231" s="44"/>
    </row>
    <row r="232" spans="1:51" x14ac:dyDescent="0.4">
      <c r="A232" s="40"/>
      <c r="B232" s="21"/>
      <c r="C232" s="45"/>
      <c r="D232" s="167"/>
      <c r="E232" s="40"/>
      <c r="F232" s="696"/>
      <c r="G232" s="40"/>
      <c r="H232" s="40"/>
      <c r="I232" s="167"/>
      <c r="J232" s="40"/>
      <c r="K232" s="474"/>
      <c r="L232" s="40"/>
      <c r="M232" s="40"/>
      <c r="N232" s="40"/>
      <c r="O232" s="40"/>
      <c r="P232" s="40"/>
      <c r="Q232" s="40"/>
      <c r="R232" s="40"/>
      <c r="S232" s="40"/>
      <c r="T232" s="40"/>
      <c r="U232" s="40"/>
      <c r="V232" s="40"/>
      <c r="W232" s="40"/>
      <c r="X232" s="40"/>
      <c r="Y232" s="40"/>
      <c r="Z232" s="40"/>
      <c r="AA232" s="40"/>
      <c r="AB232" s="40"/>
      <c r="AC232" s="40"/>
      <c r="AD232" s="40"/>
      <c r="AE232" s="40"/>
      <c r="AF232" s="44"/>
      <c r="AG232" s="44"/>
      <c r="AH232" s="44"/>
      <c r="AI232" s="44"/>
      <c r="AJ232" s="44"/>
      <c r="AK232" s="44"/>
      <c r="AL232" s="44"/>
      <c r="AM232" s="44"/>
      <c r="AN232" s="44"/>
      <c r="AO232" s="44"/>
      <c r="AP232" s="44"/>
      <c r="AQ232" s="44"/>
      <c r="AR232" s="44"/>
      <c r="AS232" s="44"/>
      <c r="AT232" s="44"/>
      <c r="AU232" s="44"/>
      <c r="AV232" s="44"/>
      <c r="AW232" s="44"/>
      <c r="AX232" s="44"/>
      <c r="AY232" s="44"/>
    </row>
    <row r="233" spans="1:51" x14ac:dyDescent="0.4">
      <c r="A233" s="40"/>
      <c r="B233" s="21"/>
      <c r="C233" s="45"/>
      <c r="D233" s="167"/>
      <c r="E233" s="40"/>
      <c r="F233" s="696"/>
      <c r="G233" s="40"/>
      <c r="H233" s="40"/>
      <c r="I233" s="167"/>
      <c r="J233" s="40"/>
      <c r="K233" s="474"/>
      <c r="L233" s="40"/>
      <c r="M233" s="40"/>
      <c r="N233" s="40"/>
      <c r="O233" s="40"/>
      <c r="P233" s="40"/>
      <c r="Q233" s="40"/>
      <c r="R233" s="40"/>
      <c r="S233" s="40"/>
      <c r="T233" s="40"/>
      <c r="U233" s="40"/>
      <c r="V233" s="40"/>
      <c r="W233" s="40"/>
      <c r="X233" s="40"/>
      <c r="Y233" s="40"/>
      <c r="Z233" s="40"/>
      <c r="AA233" s="40"/>
      <c r="AB233" s="40"/>
      <c r="AC233" s="40"/>
      <c r="AD233" s="40"/>
      <c r="AE233" s="40"/>
      <c r="AF233" s="44"/>
      <c r="AG233" s="44"/>
      <c r="AH233" s="44"/>
      <c r="AI233" s="44"/>
      <c r="AJ233" s="44"/>
      <c r="AK233" s="44"/>
      <c r="AL233" s="44"/>
      <c r="AM233" s="44"/>
      <c r="AN233" s="44"/>
      <c r="AO233" s="44"/>
      <c r="AP233" s="44"/>
      <c r="AQ233" s="44"/>
      <c r="AR233" s="44"/>
      <c r="AS233" s="44"/>
      <c r="AT233" s="44"/>
      <c r="AU233" s="44"/>
      <c r="AV233" s="44"/>
      <c r="AW233" s="44"/>
      <c r="AX233" s="44"/>
      <c r="AY233" s="44"/>
    </row>
    <row r="234" spans="1:51" x14ac:dyDescent="0.4">
      <c r="A234" s="40"/>
      <c r="B234" s="21"/>
      <c r="C234" s="45"/>
      <c r="D234" s="167"/>
      <c r="E234" s="40"/>
      <c r="F234" s="696"/>
      <c r="G234" s="40"/>
      <c r="H234" s="40"/>
      <c r="I234" s="167"/>
      <c r="J234" s="40"/>
      <c r="K234" s="474"/>
      <c r="L234" s="40"/>
      <c r="M234" s="40"/>
      <c r="N234" s="40"/>
      <c r="O234" s="40"/>
      <c r="P234" s="40"/>
      <c r="Q234" s="40"/>
      <c r="R234" s="40"/>
      <c r="S234" s="40"/>
      <c r="T234" s="40"/>
      <c r="U234" s="40"/>
      <c r="V234" s="40"/>
      <c r="W234" s="40"/>
      <c r="X234" s="40"/>
      <c r="Y234" s="40"/>
      <c r="Z234" s="40"/>
      <c r="AA234" s="40"/>
      <c r="AB234" s="40"/>
      <c r="AC234" s="40"/>
      <c r="AD234" s="40"/>
      <c r="AE234" s="40"/>
      <c r="AF234" s="44"/>
      <c r="AG234" s="44"/>
      <c r="AH234" s="44"/>
      <c r="AI234" s="44"/>
      <c r="AJ234" s="44"/>
      <c r="AK234" s="44"/>
      <c r="AL234" s="44"/>
      <c r="AM234" s="44"/>
      <c r="AN234" s="44"/>
      <c r="AO234" s="44"/>
      <c r="AP234" s="44"/>
      <c r="AQ234" s="44"/>
      <c r="AR234" s="44"/>
      <c r="AS234" s="44"/>
      <c r="AT234" s="44"/>
      <c r="AU234" s="44"/>
      <c r="AV234" s="44"/>
      <c r="AW234" s="44"/>
      <c r="AX234" s="44"/>
      <c r="AY234" s="44"/>
    </row>
    <row r="235" spans="1:51" x14ac:dyDescent="0.4">
      <c r="A235" s="40"/>
      <c r="B235" s="21"/>
      <c r="C235" s="45"/>
      <c r="D235" s="167"/>
      <c r="E235" s="40"/>
      <c r="F235" s="696"/>
      <c r="G235" s="40"/>
      <c r="H235" s="40"/>
      <c r="I235" s="167"/>
      <c r="J235" s="40"/>
      <c r="K235" s="474"/>
      <c r="L235" s="40"/>
      <c r="M235" s="40"/>
      <c r="N235" s="40"/>
      <c r="O235" s="40"/>
      <c r="P235" s="40"/>
      <c r="Q235" s="40"/>
      <c r="R235" s="40"/>
      <c r="S235" s="40"/>
      <c r="T235" s="40"/>
      <c r="U235" s="40"/>
      <c r="V235" s="40"/>
      <c r="W235" s="40"/>
      <c r="X235" s="40"/>
      <c r="Y235" s="40"/>
      <c r="Z235" s="40"/>
      <c r="AA235" s="40"/>
      <c r="AB235" s="40"/>
      <c r="AC235" s="40"/>
      <c r="AD235" s="40"/>
      <c r="AE235" s="40"/>
      <c r="AF235" s="44"/>
      <c r="AG235" s="44"/>
      <c r="AH235" s="44"/>
      <c r="AI235" s="44"/>
      <c r="AJ235" s="44"/>
      <c r="AK235" s="44"/>
      <c r="AL235" s="44"/>
      <c r="AM235" s="44"/>
      <c r="AN235" s="44"/>
      <c r="AO235" s="44"/>
      <c r="AP235" s="44"/>
      <c r="AQ235" s="44"/>
      <c r="AR235" s="44"/>
      <c r="AS235" s="44"/>
      <c r="AT235" s="44"/>
      <c r="AU235" s="44"/>
      <c r="AV235" s="44"/>
      <c r="AW235" s="44"/>
      <c r="AX235" s="44"/>
      <c r="AY235" s="44"/>
    </row>
    <row r="236" spans="1:51" x14ac:dyDescent="0.4">
      <c r="A236" s="40"/>
      <c r="B236" s="21"/>
      <c r="C236" s="45"/>
      <c r="D236" s="167"/>
      <c r="E236" s="40"/>
      <c r="F236" s="696"/>
      <c r="G236" s="40"/>
      <c r="H236" s="40"/>
      <c r="I236" s="167"/>
      <c r="J236" s="40"/>
      <c r="K236" s="474"/>
      <c r="L236" s="40"/>
      <c r="M236" s="40"/>
      <c r="N236" s="40"/>
      <c r="O236" s="40"/>
      <c r="P236" s="40"/>
      <c r="Q236" s="40"/>
      <c r="R236" s="40"/>
      <c r="S236" s="40"/>
      <c r="T236" s="40"/>
      <c r="U236" s="40"/>
      <c r="V236" s="40"/>
      <c r="W236" s="40"/>
      <c r="X236" s="40"/>
      <c r="Y236" s="40"/>
      <c r="Z236" s="40"/>
      <c r="AA236" s="40"/>
      <c r="AB236" s="40"/>
      <c r="AC236" s="40"/>
      <c r="AD236" s="40"/>
      <c r="AE236" s="40"/>
      <c r="AF236" s="44"/>
      <c r="AG236" s="44"/>
      <c r="AH236" s="44"/>
      <c r="AI236" s="44"/>
      <c r="AJ236" s="44"/>
      <c r="AK236" s="44"/>
      <c r="AL236" s="44"/>
      <c r="AM236" s="44"/>
      <c r="AN236" s="44"/>
      <c r="AO236" s="44"/>
      <c r="AP236" s="44"/>
      <c r="AQ236" s="44"/>
      <c r="AR236" s="44"/>
      <c r="AS236" s="44"/>
      <c r="AT236" s="44"/>
      <c r="AU236" s="44"/>
      <c r="AV236" s="44"/>
      <c r="AW236" s="44"/>
      <c r="AX236" s="44"/>
      <c r="AY236" s="44"/>
    </row>
    <row r="237" spans="1:51" x14ac:dyDescent="0.4">
      <c r="A237" s="40"/>
      <c r="B237" s="21"/>
      <c r="C237" s="45"/>
      <c r="D237" s="167"/>
      <c r="E237" s="40"/>
      <c r="F237" s="696"/>
      <c r="G237" s="40"/>
      <c r="H237" s="40"/>
      <c r="I237" s="167"/>
      <c r="J237" s="40"/>
      <c r="K237" s="474"/>
      <c r="L237" s="40"/>
      <c r="M237" s="40"/>
      <c r="N237" s="40"/>
      <c r="O237" s="40"/>
      <c r="P237" s="40"/>
      <c r="Q237" s="40"/>
      <c r="R237" s="40"/>
      <c r="S237" s="40"/>
      <c r="T237" s="40"/>
      <c r="U237" s="40"/>
      <c r="V237" s="40"/>
      <c r="W237" s="40"/>
      <c r="X237" s="40"/>
      <c r="Y237" s="40"/>
      <c r="Z237" s="40"/>
      <c r="AA237" s="40"/>
      <c r="AB237" s="40"/>
      <c r="AC237" s="40"/>
      <c r="AD237" s="40"/>
      <c r="AE237" s="40"/>
      <c r="AF237" s="44"/>
      <c r="AG237" s="44"/>
      <c r="AH237" s="44"/>
      <c r="AI237" s="44"/>
      <c r="AJ237" s="44"/>
      <c r="AK237" s="44"/>
      <c r="AL237" s="44"/>
      <c r="AM237" s="44"/>
      <c r="AN237" s="44"/>
      <c r="AO237" s="44"/>
      <c r="AP237" s="44"/>
      <c r="AQ237" s="44"/>
      <c r="AR237" s="44"/>
      <c r="AS237" s="44"/>
      <c r="AT237" s="44"/>
      <c r="AU237" s="44"/>
      <c r="AV237" s="44"/>
      <c r="AW237" s="44"/>
      <c r="AX237" s="44"/>
      <c r="AY237" s="44"/>
    </row>
    <row r="238" spans="1:51" x14ac:dyDescent="0.4">
      <c r="A238" s="40"/>
      <c r="B238" s="21"/>
      <c r="C238" s="45"/>
      <c r="D238" s="167"/>
      <c r="E238" s="40"/>
      <c r="F238" s="696"/>
      <c r="G238" s="40"/>
      <c r="H238" s="40"/>
      <c r="I238" s="167"/>
      <c r="J238" s="40"/>
      <c r="K238" s="474"/>
      <c r="L238" s="40"/>
      <c r="M238" s="40"/>
      <c r="N238" s="40"/>
      <c r="O238" s="40"/>
      <c r="P238" s="40"/>
      <c r="Q238" s="40"/>
      <c r="R238" s="40"/>
      <c r="S238" s="40"/>
      <c r="T238" s="40"/>
      <c r="U238" s="40"/>
      <c r="V238" s="40"/>
      <c r="W238" s="40"/>
      <c r="X238" s="40"/>
      <c r="Y238" s="40"/>
      <c r="Z238" s="40"/>
      <c r="AA238" s="40"/>
      <c r="AB238" s="40"/>
      <c r="AC238" s="40"/>
      <c r="AD238" s="40"/>
      <c r="AE238" s="40"/>
      <c r="AF238" s="44"/>
      <c r="AG238" s="44"/>
      <c r="AH238" s="44"/>
      <c r="AI238" s="44"/>
      <c r="AJ238" s="44"/>
      <c r="AK238" s="44"/>
      <c r="AL238" s="44"/>
      <c r="AM238" s="44"/>
      <c r="AN238" s="44"/>
      <c r="AO238" s="44"/>
      <c r="AP238" s="44"/>
      <c r="AQ238" s="44"/>
      <c r="AR238" s="44"/>
      <c r="AS238" s="44"/>
      <c r="AT238" s="44"/>
      <c r="AU238" s="44"/>
      <c r="AV238" s="44"/>
      <c r="AW238" s="44"/>
      <c r="AX238" s="44"/>
      <c r="AY238" s="44"/>
    </row>
    <row r="239" spans="1:51" x14ac:dyDescent="0.4">
      <c r="A239" s="40"/>
      <c r="B239" s="21"/>
      <c r="C239" s="45"/>
      <c r="D239" s="167"/>
      <c r="E239" s="40"/>
      <c r="F239" s="696"/>
      <c r="G239" s="40"/>
      <c r="H239" s="40"/>
      <c r="I239" s="167"/>
      <c r="J239" s="40"/>
      <c r="K239" s="474"/>
      <c r="L239" s="40"/>
      <c r="M239" s="40"/>
      <c r="N239" s="40"/>
      <c r="O239" s="40"/>
      <c r="P239" s="40"/>
      <c r="Q239" s="40"/>
      <c r="R239" s="40"/>
      <c r="S239" s="40"/>
      <c r="T239" s="40"/>
      <c r="U239" s="40"/>
      <c r="V239" s="40"/>
      <c r="W239" s="40"/>
      <c r="X239" s="40"/>
      <c r="Y239" s="40"/>
      <c r="Z239" s="40"/>
      <c r="AA239" s="40"/>
      <c r="AB239" s="40"/>
      <c r="AC239" s="40"/>
      <c r="AD239" s="40"/>
      <c r="AE239" s="40"/>
      <c r="AF239" s="44"/>
      <c r="AG239" s="44"/>
      <c r="AH239" s="44"/>
      <c r="AI239" s="44"/>
      <c r="AJ239" s="44"/>
      <c r="AK239" s="44"/>
      <c r="AL239" s="44"/>
      <c r="AM239" s="44"/>
      <c r="AN239" s="44"/>
      <c r="AO239" s="44"/>
      <c r="AP239" s="44"/>
      <c r="AQ239" s="44"/>
      <c r="AR239" s="44"/>
      <c r="AS239" s="44"/>
      <c r="AT239" s="44"/>
      <c r="AU239" s="44"/>
      <c r="AV239" s="44"/>
      <c r="AW239" s="44"/>
      <c r="AX239" s="44"/>
      <c r="AY239" s="44"/>
    </row>
    <row r="240" spans="1:51" x14ac:dyDescent="0.4">
      <c r="A240" s="40"/>
      <c r="B240" s="21"/>
      <c r="C240" s="45"/>
      <c r="D240" s="167"/>
      <c r="E240" s="40"/>
      <c r="F240" s="696"/>
      <c r="G240" s="40"/>
      <c r="H240" s="40"/>
      <c r="I240" s="167"/>
      <c r="J240" s="40"/>
      <c r="K240" s="474"/>
      <c r="L240" s="40"/>
      <c r="M240" s="40"/>
      <c r="N240" s="40"/>
      <c r="O240" s="40"/>
      <c r="P240" s="40"/>
      <c r="Q240" s="40"/>
      <c r="R240" s="40"/>
      <c r="S240" s="40"/>
      <c r="T240" s="40"/>
      <c r="U240" s="40"/>
      <c r="V240" s="40"/>
      <c r="W240" s="40"/>
      <c r="X240" s="40"/>
      <c r="Y240" s="40"/>
      <c r="Z240" s="40"/>
      <c r="AA240" s="40"/>
      <c r="AB240" s="40"/>
      <c r="AC240" s="40"/>
      <c r="AD240" s="40"/>
      <c r="AE240" s="40"/>
      <c r="AF240" s="44"/>
      <c r="AG240" s="44"/>
      <c r="AH240" s="44"/>
      <c r="AI240" s="44"/>
      <c r="AJ240" s="44"/>
      <c r="AK240" s="44"/>
      <c r="AL240" s="44"/>
      <c r="AM240" s="44"/>
      <c r="AN240" s="44"/>
      <c r="AO240" s="44"/>
      <c r="AP240" s="44"/>
      <c r="AQ240" s="44"/>
      <c r="AR240" s="44"/>
      <c r="AS240" s="44"/>
      <c r="AT240" s="44"/>
      <c r="AU240" s="44"/>
      <c r="AV240" s="44"/>
      <c r="AW240" s="44"/>
      <c r="AX240" s="44"/>
      <c r="AY240" s="44"/>
    </row>
    <row r="241" spans="1:51" x14ac:dyDescent="0.4">
      <c r="A241" s="40"/>
      <c r="B241" s="21"/>
      <c r="C241" s="45"/>
      <c r="D241" s="167"/>
      <c r="E241" s="40"/>
      <c r="F241" s="696"/>
      <c r="G241" s="40"/>
      <c r="H241" s="40"/>
      <c r="I241" s="167"/>
      <c r="J241" s="40"/>
      <c r="K241" s="474"/>
      <c r="L241" s="40"/>
      <c r="M241" s="40"/>
      <c r="N241" s="40"/>
      <c r="O241" s="40"/>
      <c r="P241" s="40"/>
      <c r="Q241" s="40"/>
      <c r="R241" s="40"/>
      <c r="S241" s="40"/>
      <c r="T241" s="40"/>
      <c r="U241" s="40"/>
      <c r="V241" s="40"/>
      <c r="W241" s="40"/>
      <c r="X241" s="40"/>
      <c r="Y241" s="40"/>
      <c r="Z241" s="40"/>
      <c r="AA241" s="40"/>
      <c r="AB241" s="40"/>
      <c r="AC241" s="40"/>
      <c r="AD241" s="40"/>
      <c r="AE241" s="40"/>
      <c r="AF241" s="44"/>
      <c r="AG241" s="44"/>
      <c r="AH241" s="44"/>
      <c r="AI241" s="44"/>
      <c r="AJ241" s="44"/>
      <c r="AK241" s="44"/>
      <c r="AL241" s="44"/>
      <c r="AM241" s="44"/>
      <c r="AN241" s="44"/>
      <c r="AO241" s="44"/>
      <c r="AP241" s="44"/>
      <c r="AQ241" s="44"/>
      <c r="AR241" s="44"/>
      <c r="AS241" s="44"/>
      <c r="AT241" s="44"/>
      <c r="AU241" s="44"/>
      <c r="AV241" s="44"/>
      <c r="AW241" s="44"/>
      <c r="AX241" s="44"/>
      <c r="AY241" s="44"/>
    </row>
    <row r="242" spans="1:51" x14ac:dyDescent="0.4">
      <c r="A242" s="40"/>
      <c r="B242" s="21"/>
      <c r="C242" s="45"/>
      <c r="D242" s="167"/>
      <c r="E242" s="40"/>
      <c r="F242" s="696"/>
      <c r="G242" s="40"/>
      <c r="H242" s="40"/>
      <c r="I242" s="167"/>
      <c r="J242" s="40"/>
      <c r="K242" s="474"/>
      <c r="L242" s="40"/>
      <c r="M242" s="40"/>
      <c r="N242" s="40"/>
      <c r="O242" s="40"/>
      <c r="P242" s="40"/>
      <c r="Q242" s="40"/>
      <c r="R242" s="40"/>
      <c r="S242" s="40"/>
      <c r="T242" s="40"/>
      <c r="U242" s="40"/>
      <c r="V242" s="40"/>
      <c r="W242" s="40"/>
      <c r="X242" s="40"/>
      <c r="Y242" s="40"/>
      <c r="Z242" s="40"/>
      <c r="AA242" s="40"/>
      <c r="AB242" s="40"/>
      <c r="AC242" s="40"/>
      <c r="AD242" s="40"/>
      <c r="AE242" s="40"/>
      <c r="AF242" s="44"/>
      <c r="AG242" s="44"/>
      <c r="AH242" s="44"/>
      <c r="AI242" s="44"/>
      <c r="AJ242" s="44"/>
      <c r="AK242" s="44"/>
      <c r="AL242" s="44"/>
      <c r="AM242" s="44"/>
      <c r="AN242" s="44"/>
      <c r="AO242" s="44"/>
      <c r="AP242" s="44"/>
      <c r="AQ242" s="44"/>
      <c r="AR242" s="44"/>
      <c r="AS242" s="44"/>
      <c r="AT242" s="44"/>
      <c r="AU242" s="44"/>
      <c r="AV242" s="44"/>
      <c r="AW242" s="44"/>
      <c r="AX242" s="44"/>
      <c r="AY242" s="44"/>
    </row>
    <row r="243" spans="1:51" x14ac:dyDescent="0.4">
      <c r="A243" s="40"/>
      <c r="B243" s="21"/>
      <c r="C243" s="45"/>
      <c r="D243" s="167"/>
      <c r="E243" s="40"/>
      <c r="F243" s="696"/>
      <c r="G243" s="40"/>
      <c r="H243" s="40"/>
      <c r="I243" s="167"/>
      <c r="J243" s="40"/>
      <c r="K243" s="474"/>
      <c r="L243" s="40"/>
      <c r="M243" s="40"/>
      <c r="N243" s="40"/>
      <c r="O243" s="40"/>
      <c r="P243" s="40"/>
      <c r="Q243" s="40"/>
      <c r="R243" s="40"/>
      <c r="S243" s="40"/>
      <c r="T243" s="40"/>
      <c r="U243" s="40"/>
      <c r="V243" s="40"/>
      <c r="W243" s="40"/>
      <c r="X243" s="40"/>
      <c r="Y243" s="40"/>
      <c r="Z243" s="40"/>
      <c r="AA243" s="40"/>
      <c r="AB243" s="40"/>
      <c r="AC243" s="40"/>
      <c r="AD243" s="40"/>
      <c r="AE243" s="40"/>
      <c r="AF243" s="44"/>
      <c r="AG243" s="44"/>
      <c r="AH243" s="44"/>
      <c r="AI243" s="44"/>
      <c r="AJ243" s="44"/>
      <c r="AK243" s="44"/>
      <c r="AL243" s="44"/>
      <c r="AM243" s="44"/>
      <c r="AN243" s="44"/>
      <c r="AO243" s="44"/>
      <c r="AP243" s="44"/>
      <c r="AQ243" s="44"/>
      <c r="AR243" s="44"/>
      <c r="AS243" s="44"/>
      <c r="AT243" s="44"/>
      <c r="AU243" s="44"/>
      <c r="AV243" s="44"/>
      <c r="AW243" s="44"/>
      <c r="AX243" s="44"/>
      <c r="AY243" s="44"/>
    </row>
    <row r="244" spans="1:51" x14ac:dyDescent="0.4">
      <c r="A244" s="40"/>
      <c r="B244" s="21"/>
      <c r="C244" s="45"/>
      <c r="D244" s="167"/>
      <c r="E244" s="40"/>
      <c r="F244" s="696"/>
      <c r="G244" s="40"/>
      <c r="H244" s="40"/>
      <c r="I244" s="167"/>
      <c r="J244" s="40"/>
      <c r="K244" s="474"/>
      <c r="L244" s="40"/>
      <c r="M244" s="40"/>
      <c r="N244" s="40"/>
      <c r="O244" s="40"/>
      <c r="P244" s="40"/>
      <c r="Q244" s="40"/>
      <c r="R244" s="40"/>
      <c r="S244" s="40"/>
      <c r="T244" s="40"/>
      <c r="U244" s="40"/>
      <c r="V244" s="40"/>
      <c r="W244" s="40"/>
      <c r="X244" s="40"/>
      <c r="Y244" s="40"/>
      <c r="Z244" s="40"/>
      <c r="AA244" s="40"/>
      <c r="AB244" s="40"/>
      <c r="AC244" s="40"/>
      <c r="AD244" s="40"/>
      <c r="AE244" s="40"/>
      <c r="AF244" s="44"/>
      <c r="AG244" s="44"/>
      <c r="AH244" s="44"/>
      <c r="AI244" s="44"/>
      <c r="AJ244" s="44"/>
      <c r="AK244" s="44"/>
      <c r="AL244" s="44"/>
      <c r="AM244" s="44"/>
      <c r="AN244" s="44"/>
      <c r="AO244" s="44"/>
      <c r="AP244" s="44"/>
      <c r="AQ244" s="44"/>
      <c r="AR244" s="44"/>
      <c r="AS244" s="44"/>
      <c r="AT244" s="44"/>
      <c r="AU244" s="44"/>
      <c r="AV244" s="44"/>
      <c r="AW244" s="44"/>
      <c r="AX244" s="44"/>
      <c r="AY244" s="44"/>
    </row>
    <row r="245" spans="1:51" x14ac:dyDescent="0.4">
      <c r="A245" s="40"/>
      <c r="B245" s="21"/>
      <c r="C245" s="45"/>
      <c r="D245" s="167"/>
      <c r="E245" s="40"/>
      <c r="F245" s="696"/>
      <c r="G245" s="40"/>
      <c r="H245" s="40"/>
      <c r="I245" s="167"/>
      <c r="J245" s="40"/>
      <c r="K245" s="474"/>
      <c r="L245" s="40"/>
      <c r="M245" s="40"/>
      <c r="N245" s="40"/>
      <c r="O245" s="40"/>
      <c r="P245" s="40"/>
      <c r="Q245" s="40"/>
      <c r="R245" s="40"/>
      <c r="S245" s="40"/>
      <c r="T245" s="40"/>
      <c r="U245" s="40"/>
      <c r="V245" s="40"/>
      <c r="W245" s="40"/>
      <c r="X245" s="40"/>
      <c r="Y245" s="40"/>
      <c r="Z245" s="40"/>
      <c r="AA245" s="40"/>
      <c r="AB245" s="40"/>
      <c r="AC245" s="40"/>
      <c r="AD245" s="40"/>
      <c r="AE245" s="40"/>
      <c r="AF245" s="44"/>
      <c r="AG245" s="44"/>
      <c r="AH245" s="44"/>
      <c r="AI245" s="44"/>
      <c r="AJ245" s="44"/>
      <c r="AK245" s="44"/>
      <c r="AL245" s="44"/>
      <c r="AM245" s="44"/>
      <c r="AN245" s="44"/>
      <c r="AO245" s="44"/>
      <c r="AP245" s="44"/>
      <c r="AQ245" s="44"/>
      <c r="AR245" s="44"/>
      <c r="AS245" s="44"/>
      <c r="AT245" s="44"/>
      <c r="AU245" s="44"/>
      <c r="AV245" s="44"/>
      <c r="AW245" s="44"/>
      <c r="AX245" s="44"/>
      <c r="AY245" s="44"/>
    </row>
    <row r="246" spans="1:51" x14ac:dyDescent="0.4">
      <c r="A246" s="40"/>
      <c r="B246" s="21"/>
      <c r="C246" s="45"/>
      <c r="D246" s="167"/>
      <c r="E246" s="40"/>
      <c r="F246" s="696"/>
      <c r="G246" s="40"/>
      <c r="H246" s="40"/>
      <c r="I246" s="167"/>
      <c r="J246" s="40"/>
      <c r="K246" s="474"/>
      <c r="L246" s="40"/>
      <c r="M246" s="40"/>
      <c r="N246" s="40"/>
      <c r="O246" s="40"/>
      <c r="P246" s="40"/>
      <c r="Q246" s="40"/>
      <c r="R246" s="40"/>
      <c r="S246" s="40"/>
      <c r="T246" s="40"/>
      <c r="U246" s="40"/>
      <c r="V246" s="40"/>
      <c r="W246" s="40"/>
      <c r="X246" s="40"/>
      <c r="Y246" s="40"/>
      <c r="Z246" s="40"/>
      <c r="AA246" s="40"/>
      <c r="AB246" s="40"/>
      <c r="AC246" s="40"/>
      <c r="AD246" s="40"/>
      <c r="AE246" s="40"/>
      <c r="AF246" s="44"/>
      <c r="AG246" s="44"/>
      <c r="AH246" s="44"/>
      <c r="AI246" s="44"/>
      <c r="AJ246" s="44"/>
      <c r="AK246" s="44"/>
      <c r="AL246" s="44"/>
      <c r="AM246" s="44"/>
      <c r="AN246" s="44"/>
      <c r="AO246" s="44"/>
      <c r="AP246" s="44"/>
      <c r="AQ246" s="44"/>
      <c r="AR246" s="44"/>
      <c r="AS246" s="44"/>
      <c r="AT246" s="44"/>
      <c r="AU246" s="44"/>
      <c r="AV246" s="44"/>
      <c r="AW246" s="44"/>
      <c r="AX246" s="44"/>
      <c r="AY246" s="44"/>
    </row>
    <row r="247" spans="1:51" x14ac:dyDescent="0.4">
      <c r="A247" s="40"/>
      <c r="B247" s="21"/>
      <c r="C247" s="45"/>
      <c r="D247" s="167"/>
      <c r="E247" s="40"/>
      <c r="F247" s="696"/>
      <c r="G247" s="40"/>
      <c r="H247" s="40"/>
      <c r="I247" s="167"/>
      <c r="J247" s="40"/>
      <c r="K247" s="474"/>
      <c r="L247" s="40"/>
      <c r="M247" s="40"/>
      <c r="N247" s="40"/>
      <c r="O247" s="40"/>
      <c r="P247" s="40"/>
      <c r="Q247" s="40"/>
      <c r="R247" s="40"/>
      <c r="S247" s="40"/>
      <c r="T247" s="40"/>
      <c r="U247" s="40"/>
      <c r="V247" s="40"/>
      <c r="W247" s="40"/>
      <c r="X247" s="40"/>
      <c r="Y247" s="40"/>
      <c r="Z247" s="40"/>
      <c r="AA247" s="40"/>
      <c r="AB247" s="40"/>
      <c r="AC247" s="40"/>
      <c r="AD247" s="40"/>
      <c r="AE247" s="40"/>
      <c r="AF247" s="44"/>
      <c r="AG247" s="44"/>
      <c r="AH247" s="44"/>
      <c r="AI247" s="44"/>
      <c r="AJ247" s="44"/>
      <c r="AK247" s="44"/>
      <c r="AL247" s="44"/>
      <c r="AM247" s="44"/>
      <c r="AN247" s="44"/>
      <c r="AO247" s="44"/>
      <c r="AP247" s="44"/>
      <c r="AQ247" s="44"/>
      <c r="AR247" s="44"/>
      <c r="AS247" s="44"/>
      <c r="AT247" s="44"/>
      <c r="AU247" s="44"/>
      <c r="AV247" s="44"/>
      <c r="AW247" s="44"/>
      <c r="AX247" s="44"/>
      <c r="AY247" s="44"/>
    </row>
    <row r="248" spans="1:51" x14ac:dyDescent="0.4">
      <c r="A248" s="40"/>
      <c r="B248" s="21"/>
      <c r="C248" s="45"/>
      <c r="D248" s="167"/>
      <c r="E248" s="40"/>
      <c r="F248" s="696"/>
      <c r="G248" s="40"/>
      <c r="H248" s="40"/>
      <c r="I248" s="167"/>
      <c r="J248" s="40"/>
      <c r="K248" s="474"/>
      <c r="L248" s="40"/>
      <c r="M248" s="40"/>
      <c r="N248" s="40"/>
      <c r="O248" s="40"/>
      <c r="P248" s="40"/>
      <c r="Q248" s="40"/>
      <c r="R248" s="40"/>
      <c r="S248" s="40"/>
      <c r="T248" s="40"/>
      <c r="U248" s="40"/>
      <c r="V248" s="40"/>
      <c r="W248" s="40"/>
      <c r="X248" s="40"/>
      <c r="Y248" s="40"/>
      <c r="Z248" s="40"/>
      <c r="AA248" s="40"/>
      <c r="AB248" s="40"/>
      <c r="AC248" s="40"/>
      <c r="AD248" s="40"/>
      <c r="AE248" s="40"/>
      <c r="AF248" s="44"/>
      <c r="AG248" s="44"/>
      <c r="AH248" s="44"/>
      <c r="AI248" s="44"/>
      <c r="AJ248" s="44"/>
      <c r="AK248" s="44"/>
      <c r="AL248" s="44"/>
      <c r="AM248" s="44"/>
      <c r="AN248" s="44"/>
      <c r="AO248" s="44"/>
      <c r="AP248" s="44"/>
      <c r="AQ248" s="44"/>
      <c r="AR248" s="44"/>
      <c r="AS248" s="44"/>
      <c r="AT248" s="44"/>
      <c r="AU248" s="44"/>
      <c r="AV248" s="44"/>
      <c r="AW248" s="44"/>
      <c r="AX248" s="44"/>
      <c r="AY248" s="44"/>
    </row>
    <row r="249" spans="1:51" x14ac:dyDescent="0.4">
      <c r="A249" s="40"/>
      <c r="B249" s="21"/>
      <c r="C249" s="45"/>
      <c r="D249" s="167"/>
      <c r="E249" s="40"/>
      <c r="F249" s="696"/>
      <c r="G249" s="40"/>
      <c r="H249" s="40"/>
      <c r="I249" s="167"/>
      <c r="J249" s="40"/>
      <c r="K249" s="474"/>
      <c r="L249" s="40"/>
      <c r="M249" s="40"/>
      <c r="N249" s="40"/>
      <c r="O249" s="40"/>
      <c r="P249" s="40"/>
      <c r="Q249" s="40"/>
      <c r="R249" s="40"/>
      <c r="S249" s="40"/>
      <c r="T249" s="40"/>
      <c r="U249" s="40"/>
      <c r="V249" s="40"/>
      <c r="W249" s="40"/>
      <c r="X249" s="40"/>
      <c r="Y249" s="40"/>
      <c r="Z249" s="40"/>
      <c r="AA249" s="40"/>
      <c r="AB249" s="40"/>
      <c r="AC249" s="40"/>
      <c r="AD249" s="40"/>
      <c r="AE249" s="40"/>
      <c r="AF249" s="44"/>
      <c r="AG249" s="44"/>
      <c r="AH249" s="44"/>
      <c r="AI249" s="44"/>
      <c r="AJ249" s="44"/>
      <c r="AK249" s="44"/>
      <c r="AL249" s="44"/>
      <c r="AM249" s="44"/>
      <c r="AN249" s="44"/>
      <c r="AO249" s="44"/>
      <c r="AP249" s="44"/>
      <c r="AQ249" s="44"/>
      <c r="AR249" s="44"/>
      <c r="AS249" s="44"/>
      <c r="AT249" s="44"/>
      <c r="AU249" s="44"/>
      <c r="AV249" s="44"/>
      <c r="AW249" s="44"/>
      <c r="AX249" s="44"/>
      <c r="AY249" s="44"/>
    </row>
    <row r="250" spans="1:51" x14ac:dyDescent="0.4">
      <c r="A250" s="40"/>
      <c r="B250" s="21"/>
      <c r="C250" s="45"/>
      <c r="D250" s="167"/>
      <c r="E250" s="40"/>
      <c r="F250" s="696"/>
      <c r="G250" s="40"/>
      <c r="H250" s="40"/>
      <c r="I250" s="167"/>
      <c r="J250" s="40"/>
      <c r="K250" s="474"/>
      <c r="L250" s="40"/>
      <c r="M250" s="40"/>
      <c r="N250" s="40"/>
      <c r="O250" s="40"/>
      <c r="P250" s="40"/>
      <c r="Q250" s="40"/>
      <c r="R250" s="40"/>
      <c r="S250" s="40"/>
      <c r="T250" s="40"/>
      <c r="U250" s="40"/>
      <c r="V250" s="40"/>
      <c r="W250" s="40"/>
      <c r="X250" s="40"/>
      <c r="Y250" s="40"/>
      <c r="Z250" s="40"/>
      <c r="AA250" s="40"/>
      <c r="AB250" s="40"/>
      <c r="AC250" s="40"/>
      <c r="AD250" s="40"/>
      <c r="AE250" s="40"/>
      <c r="AF250" s="44"/>
      <c r="AG250" s="44"/>
      <c r="AH250" s="44"/>
      <c r="AI250" s="44"/>
      <c r="AJ250" s="44"/>
      <c r="AK250" s="44"/>
      <c r="AL250" s="44"/>
      <c r="AM250" s="44"/>
      <c r="AN250" s="44"/>
      <c r="AO250" s="44"/>
      <c r="AP250" s="44"/>
      <c r="AQ250" s="44"/>
      <c r="AR250" s="44"/>
      <c r="AS250" s="44"/>
      <c r="AT250" s="44"/>
      <c r="AU250" s="44"/>
      <c r="AV250" s="44"/>
      <c r="AW250" s="44"/>
      <c r="AX250" s="44"/>
      <c r="AY250" s="44"/>
    </row>
    <row r="251" spans="1:51" x14ac:dyDescent="0.4">
      <c r="A251" s="40"/>
      <c r="B251" s="21"/>
      <c r="C251" s="45"/>
      <c r="D251" s="167"/>
      <c r="E251" s="40"/>
      <c r="F251" s="696"/>
      <c r="G251" s="40"/>
      <c r="H251" s="40"/>
      <c r="I251" s="167"/>
      <c r="J251" s="40"/>
      <c r="K251" s="474"/>
      <c r="L251" s="40"/>
      <c r="M251" s="40"/>
      <c r="N251" s="40"/>
      <c r="O251" s="40"/>
      <c r="P251" s="40"/>
      <c r="Q251" s="40"/>
      <c r="R251" s="40"/>
      <c r="S251" s="40"/>
      <c r="T251" s="40"/>
      <c r="U251" s="40"/>
      <c r="V251" s="40"/>
      <c r="W251" s="40"/>
      <c r="X251" s="40"/>
      <c r="Y251" s="40"/>
      <c r="Z251" s="40"/>
      <c r="AA251" s="40"/>
      <c r="AB251" s="40"/>
      <c r="AC251" s="40"/>
      <c r="AD251" s="40"/>
      <c r="AE251" s="40"/>
      <c r="AF251" s="44"/>
      <c r="AG251" s="44"/>
      <c r="AH251" s="44"/>
      <c r="AI251" s="44"/>
      <c r="AJ251" s="44"/>
      <c r="AK251" s="44"/>
      <c r="AL251" s="44"/>
      <c r="AM251" s="44"/>
      <c r="AN251" s="44"/>
      <c r="AO251" s="44"/>
      <c r="AP251" s="44"/>
      <c r="AQ251" s="44"/>
      <c r="AR251" s="44"/>
      <c r="AS251" s="44"/>
      <c r="AT251" s="44"/>
      <c r="AU251" s="44"/>
      <c r="AV251" s="44"/>
      <c r="AW251" s="44"/>
      <c r="AX251" s="44"/>
      <c r="AY251" s="44"/>
    </row>
    <row r="252" spans="1:51" x14ac:dyDescent="0.4">
      <c r="A252" s="40"/>
      <c r="B252" s="21"/>
      <c r="C252" s="45"/>
      <c r="D252" s="167"/>
      <c r="E252" s="40"/>
      <c r="F252" s="696"/>
      <c r="G252" s="40"/>
      <c r="H252" s="40"/>
      <c r="I252" s="167"/>
      <c r="J252" s="40"/>
      <c r="K252" s="474"/>
      <c r="L252" s="40"/>
      <c r="M252" s="40"/>
      <c r="N252" s="40"/>
      <c r="O252" s="40"/>
      <c r="P252" s="40"/>
      <c r="Q252" s="40"/>
      <c r="R252" s="40"/>
      <c r="S252" s="40"/>
      <c r="T252" s="40"/>
      <c r="U252" s="40"/>
      <c r="V252" s="40"/>
      <c r="W252" s="40"/>
      <c r="X252" s="40"/>
      <c r="Y252" s="40"/>
      <c r="Z252" s="40"/>
      <c r="AA252" s="40"/>
      <c r="AB252" s="40"/>
      <c r="AC252" s="40"/>
      <c r="AD252" s="40"/>
      <c r="AE252" s="40"/>
      <c r="AF252" s="44"/>
      <c r="AG252" s="44"/>
      <c r="AH252" s="44"/>
      <c r="AI252" s="44"/>
      <c r="AJ252" s="44"/>
      <c r="AK252" s="44"/>
      <c r="AL252" s="44"/>
      <c r="AM252" s="44"/>
      <c r="AN252" s="44"/>
      <c r="AO252" s="44"/>
      <c r="AP252" s="44"/>
      <c r="AQ252" s="44"/>
      <c r="AR252" s="44"/>
      <c r="AS252" s="44"/>
      <c r="AT252" s="44"/>
      <c r="AU252" s="44"/>
      <c r="AV252" s="44"/>
      <c r="AW252" s="44"/>
      <c r="AX252" s="44"/>
      <c r="AY252" s="44"/>
    </row>
    <row r="253" spans="1:51" x14ac:dyDescent="0.4">
      <c r="A253" s="40"/>
      <c r="B253" s="21"/>
      <c r="C253" s="45"/>
      <c r="D253" s="167"/>
      <c r="E253" s="40"/>
      <c r="F253" s="696"/>
      <c r="G253" s="40"/>
      <c r="H253" s="40"/>
      <c r="I253" s="167"/>
      <c r="J253" s="40"/>
      <c r="K253" s="474"/>
      <c r="L253" s="40"/>
      <c r="M253" s="40"/>
      <c r="N253" s="40"/>
      <c r="O253" s="40"/>
      <c r="P253" s="40"/>
      <c r="Q253" s="40"/>
      <c r="R253" s="40"/>
      <c r="S253" s="40"/>
      <c r="T253" s="40"/>
      <c r="U253" s="40"/>
      <c r="V253" s="40"/>
      <c r="W253" s="40"/>
      <c r="X253" s="40"/>
      <c r="Y253" s="40"/>
      <c r="Z253" s="40"/>
      <c r="AA253" s="40"/>
      <c r="AB253" s="40"/>
      <c r="AC253" s="40"/>
      <c r="AD253" s="40"/>
      <c r="AE253" s="40"/>
      <c r="AF253" s="44"/>
      <c r="AG253" s="44"/>
      <c r="AH253" s="44"/>
      <c r="AI253" s="44"/>
      <c r="AJ253" s="44"/>
      <c r="AK253" s="44"/>
      <c r="AL253" s="44"/>
      <c r="AM253" s="44"/>
      <c r="AN253" s="44"/>
      <c r="AO253" s="44"/>
      <c r="AP253" s="44"/>
      <c r="AQ253" s="44"/>
      <c r="AR253" s="44"/>
      <c r="AS253" s="44"/>
      <c r="AT253" s="44"/>
      <c r="AU253" s="44"/>
      <c r="AV253" s="44"/>
      <c r="AW253" s="44"/>
      <c r="AX253" s="44"/>
      <c r="AY253" s="44"/>
    </row>
    <row r="254" spans="1:51" x14ac:dyDescent="0.4">
      <c r="A254" s="40"/>
      <c r="B254" s="21"/>
      <c r="C254" s="45"/>
      <c r="D254" s="167"/>
      <c r="E254" s="40"/>
      <c r="F254" s="696"/>
      <c r="G254" s="40"/>
      <c r="H254" s="40"/>
      <c r="I254" s="167"/>
      <c r="J254" s="40"/>
      <c r="K254" s="474"/>
      <c r="L254" s="40"/>
      <c r="M254" s="40"/>
      <c r="N254" s="40"/>
      <c r="O254" s="40"/>
      <c r="P254" s="40"/>
      <c r="Q254" s="40"/>
      <c r="R254" s="40"/>
      <c r="S254" s="40"/>
      <c r="T254" s="40"/>
      <c r="U254" s="40"/>
      <c r="V254" s="40"/>
      <c r="W254" s="40"/>
      <c r="X254" s="40"/>
      <c r="Y254" s="40"/>
      <c r="Z254" s="40"/>
      <c r="AA254" s="40"/>
      <c r="AB254" s="40"/>
      <c r="AC254" s="40"/>
      <c r="AD254" s="40"/>
      <c r="AE254" s="40"/>
      <c r="AF254" s="44"/>
      <c r="AG254" s="44"/>
      <c r="AH254" s="44"/>
      <c r="AI254" s="44"/>
      <c r="AJ254" s="44"/>
      <c r="AK254" s="44"/>
      <c r="AL254" s="44"/>
      <c r="AM254" s="44"/>
      <c r="AN254" s="44"/>
      <c r="AO254" s="44"/>
      <c r="AP254" s="44"/>
      <c r="AQ254" s="44"/>
      <c r="AR254" s="44"/>
      <c r="AS254" s="44"/>
      <c r="AT254" s="44"/>
      <c r="AU254" s="44"/>
      <c r="AV254" s="44"/>
      <c r="AW254" s="44"/>
      <c r="AX254" s="44"/>
      <c r="AY254" s="44"/>
    </row>
    <row r="255" spans="1:51" x14ac:dyDescent="0.4">
      <c r="A255" s="40"/>
      <c r="B255" s="21"/>
      <c r="C255" s="45"/>
      <c r="D255" s="167"/>
      <c r="E255" s="40"/>
      <c r="F255" s="696"/>
      <c r="G255" s="40"/>
      <c r="H255" s="40"/>
      <c r="I255" s="167"/>
      <c r="J255" s="40"/>
      <c r="K255" s="474"/>
      <c r="L255" s="40"/>
      <c r="M255" s="40"/>
      <c r="N255" s="40"/>
      <c r="O255" s="40"/>
      <c r="P255" s="40"/>
      <c r="Q255" s="40"/>
      <c r="R255" s="40"/>
      <c r="S255" s="40"/>
      <c r="T255" s="40"/>
      <c r="U255" s="40"/>
      <c r="V255" s="40"/>
      <c r="W255" s="40"/>
      <c r="X255" s="40"/>
      <c r="Y255" s="40"/>
      <c r="Z255" s="40"/>
      <c r="AA255" s="40"/>
      <c r="AB255" s="40"/>
      <c r="AC255" s="40"/>
      <c r="AD255" s="40"/>
      <c r="AE255" s="40"/>
      <c r="AF255" s="44"/>
      <c r="AG255" s="44"/>
      <c r="AH255" s="44"/>
      <c r="AI255" s="44"/>
      <c r="AJ255" s="44"/>
      <c r="AK255" s="44"/>
      <c r="AL255" s="44"/>
      <c r="AM255" s="44"/>
      <c r="AN255" s="44"/>
      <c r="AO255" s="44"/>
      <c r="AP255" s="44"/>
      <c r="AQ255" s="44"/>
      <c r="AR255" s="44"/>
      <c r="AS255" s="44"/>
      <c r="AT255" s="44"/>
      <c r="AU255" s="44"/>
      <c r="AV255" s="44"/>
      <c r="AW255" s="44"/>
      <c r="AX255" s="44"/>
      <c r="AY255" s="44"/>
    </row>
    <row r="256" spans="1:51" x14ac:dyDescent="0.4">
      <c r="A256" s="40"/>
      <c r="B256" s="21"/>
      <c r="C256" s="45"/>
      <c r="D256" s="167"/>
      <c r="E256" s="40"/>
      <c r="F256" s="696"/>
      <c r="G256" s="40"/>
      <c r="H256" s="40"/>
      <c r="I256" s="167"/>
      <c r="J256" s="40"/>
      <c r="K256" s="474"/>
      <c r="L256" s="40"/>
      <c r="M256" s="40"/>
      <c r="N256" s="40"/>
      <c r="O256" s="40"/>
      <c r="P256" s="40"/>
      <c r="Q256" s="40"/>
      <c r="R256" s="40"/>
      <c r="S256" s="40"/>
      <c r="T256" s="40"/>
      <c r="U256" s="40"/>
      <c r="V256" s="40"/>
      <c r="W256" s="40"/>
      <c r="X256" s="40"/>
      <c r="Y256" s="40"/>
      <c r="Z256" s="40"/>
      <c r="AA256" s="40"/>
      <c r="AB256" s="40"/>
      <c r="AC256" s="40"/>
      <c r="AD256" s="40"/>
      <c r="AE256" s="40"/>
      <c r="AF256" s="44"/>
      <c r="AG256" s="44"/>
      <c r="AH256" s="44"/>
      <c r="AI256" s="44"/>
      <c r="AJ256" s="44"/>
      <c r="AK256" s="44"/>
      <c r="AL256" s="44"/>
      <c r="AM256" s="44"/>
      <c r="AN256" s="44"/>
      <c r="AO256" s="44"/>
      <c r="AP256" s="44"/>
      <c r="AQ256" s="44"/>
      <c r="AR256" s="44"/>
      <c r="AS256" s="44"/>
      <c r="AT256" s="44"/>
      <c r="AU256" s="44"/>
      <c r="AV256" s="44"/>
      <c r="AW256" s="44"/>
      <c r="AX256" s="44"/>
      <c r="AY256" s="44"/>
    </row>
    <row r="257" spans="1:51" x14ac:dyDescent="0.4">
      <c r="A257" s="40"/>
      <c r="B257" s="21"/>
      <c r="C257" s="45"/>
      <c r="D257" s="167"/>
      <c r="E257" s="40"/>
      <c r="F257" s="696"/>
      <c r="G257" s="40"/>
      <c r="H257" s="40"/>
      <c r="I257" s="167"/>
      <c r="J257" s="40"/>
      <c r="K257" s="474"/>
      <c r="L257" s="40"/>
      <c r="M257" s="40"/>
      <c r="N257" s="40"/>
      <c r="O257" s="40"/>
      <c r="P257" s="40"/>
      <c r="Q257" s="40"/>
      <c r="R257" s="40"/>
      <c r="S257" s="40"/>
      <c r="T257" s="40"/>
      <c r="U257" s="40"/>
      <c r="V257" s="40"/>
      <c r="W257" s="40"/>
      <c r="X257" s="40"/>
      <c r="Y257" s="40"/>
      <c r="Z257" s="40"/>
      <c r="AA257" s="40"/>
      <c r="AB257" s="40"/>
      <c r="AC257" s="40"/>
      <c r="AD257" s="40"/>
      <c r="AE257" s="40"/>
      <c r="AF257" s="44"/>
      <c r="AG257" s="44"/>
      <c r="AH257" s="44"/>
      <c r="AI257" s="44"/>
      <c r="AJ257" s="44"/>
      <c r="AK257" s="44"/>
      <c r="AL257" s="44"/>
      <c r="AM257" s="44"/>
      <c r="AN257" s="44"/>
      <c r="AO257" s="44"/>
      <c r="AP257" s="44"/>
      <c r="AQ257" s="44"/>
      <c r="AR257" s="44"/>
      <c r="AS257" s="44"/>
      <c r="AT257" s="44"/>
      <c r="AU257" s="44"/>
      <c r="AV257" s="44"/>
      <c r="AW257" s="44"/>
      <c r="AX257" s="44"/>
      <c r="AY257" s="44"/>
    </row>
    <row r="258" spans="1:51" x14ac:dyDescent="0.4">
      <c r="A258" s="40"/>
      <c r="B258" s="21"/>
      <c r="C258" s="45"/>
      <c r="D258" s="167"/>
      <c r="E258" s="40"/>
      <c r="F258" s="696"/>
      <c r="G258" s="40"/>
      <c r="H258" s="40"/>
      <c r="I258" s="167"/>
      <c r="J258" s="40"/>
      <c r="K258" s="474"/>
      <c r="L258" s="40"/>
      <c r="M258" s="40"/>
      <c r="N258" s="40"/>
      <c r="O258" s="40"/>
      <c r="P258" s="40"/>
      <c r="Q258" s="40"/>
      <c r="R258" s="40"/>
      <c r="S258" s="40"/>
      <c r="T258" s="40"/>
      <c r="U258" s="40"/>
      <c r="V258" s="40"/>
      <c r="W258" s="40"/>
      <c r="X258" s="40"/>
      <c r="Y258" s="40"/>
      <c r="Z258" s="40"/>
      <c r="AA258" s="40"/>
      <c r="AB258" s="40"/>
      <c r="AC258" s="40"/>
      <c r="AD258" s="40"/>
      <c r="AE258" s="40"/>
      <c r="AF258" s="44"/>
      <c r="AG258" s="44"/>
      <c r="AH258" s="44"/>
      <c r="AI258" s="44"/>
      <c r="AJ258" s="44"/>
      <c r="AK258" s="44"/>
      <c r="AL258" s="44"/>
      <c r="AM258" s="44"/>
      <c r="AN258" s="44"/>
      <c r="AO258" s="44"/>
      <c r="AP258" s="44"/>
      <c r="AQ258" s="44"/>
      <c r="AR258" s="44"/>
      <c r="AS258" s="44"/>
      <c r="AT258" s="44"/>
      <c r="AU258" s="44"/>
      <c r="AV258" s="44"/>
      <c r="AW258" s="44"/>
      <c r="AX258" s="44"/>
      <c r="AY258" s="44"/>
    </row>
    <row r="259" spans="1:51" x14ac:dyDescent="0.4">
      <c r="A259" s="40"/>
      <c r="B259" s="21"/>
      <c r="C259" s="45"/>
      <c r="D259" s="167"/>
      <c r="E259" s="40"/>
      <c r="F259" s="696"/>
      <c r="G259" s="40"/>
      <c r="H259" s="40"/>
      <c r="I259" s="167"/>
      <c r="J259" s="40"/>
      <c r="K259" s="474"/>
      <c r="L259" s="40"/>
      <c r="M259" s="40"/>
      <c r="N259" s="40"/>
      <c r="O259" s="40"/>
      <c r="P259" s="40"/>
      <c r="Q259" s="40"/>
      <c r="R259" s="40"/>
      <c r="S259" s="40"/>
      <c r="T259" s="40"/>
      <c r="U259" s="40"/>
      <c r="V259" s="40"/>
      <c r="W259" s="40"/>
      <c r="X259" s="40"/>
      <c r="Y259" s="40"/>
      <c r="Z259" s="40"/>
      <c r="AA259" s="40"/>
      <c r="AB259" s="40"/>
      <c r="AC259" s="40"/>
      <c r="AD259" s="40"/>
      <c r="AE259" s="40"/>
      <c r="AF259" s="44"/>
      <c r="AG259" s="44"/>
      <c r="AH259" s="44"/>
      <c r="AI259" s="44"/>
      <c r="AJ259" s="44"/>
      <c r="AK259" s="44"/>
      <c r="AL259" s="44"/>
      <c r="AM259" s="44"/>
      <c r="AN259" s="44"/>
      <c r="AO259" s="44"/>
      <c r="AP259" s="44"/>
      <c r="AQ259" s="44"/>
      <c r="AR259" s="44"/>
      <c r="AS259" s="44"/>
      <c r="AT259" s="44"/>
      <c r="AU259" s="44"/>
      <c r="AV259" s="44"/>
      <c r="AW259" s="44"/>
      <c r="AX259" s="44"/>
      <c r="AY259" s="44"/>
    </row>
    <row r="260" spans="1:51" x14ac:dyDescent="0.4">
      <c r="A260" s="40"/>
      <c r="B260" s="21"/>
      <c r="C260" s="45"/>
      <c r="D260" s="167"/>
      <c r="E260" s="40"/>
      <c r="F260" s="696"/>
      <c r="G260" s="40"/>
      <c r="H260" s="40"/>
      <c r="I260" s="167"/>
      <c r="J260" s="40"/>
      <c r="K260" s="474"/>
      <c r="L260" s="40"/>
      <c r="M260" s="40"/>
      <c r="N260" s="40"/>
      <c r="O260" s="40"/>
      <c r="P260" s="40"/>
      <c r="Q260" s="40"/>
      <c r="R260" s="40"/>
      <c r="S260" s="40"/>
      <c r="T260" s="40"/>
      <c r="U260" s="40"/>
      <c r="V260" s="40"/>
      <c r="W260" s="40"/>
      <c r="X260" s="40"/>
      <c r="Y260" s="40"/>
      <c r="Z260" s="40"/>
      <c r="AA260" s="40"/>
      <c r="AB260" s="40"/>
      <c r="AC260" s="40"/>
      <c r="AD260" s="40"/>
      <c r="AE260" s="40"/>
      <c r="AF260" s="44"/>
      <c r="AG260" s="44"/>
      <c r="AH260" s="44"/>
      <c r="AI260" s="44"/>
      <c r="AJ260" s="44"/>
      <c r="AK260" s="44"/>
      <c r="AL260" s="44"/>
      <c r="AM260" s="44"/>
      <c r="AN260" s="44"/>
      <c r="AO260" s="44"/>
      <c r="AP260" s="44"/>
      <c r="AQ260" s="44"/>
      <c r="AR260" s="44"/>
      <c r="AS260" s="44"/>
      <c r="AT260" s="44"/>
      <c r="AU260" s="44"/>
      <c r="AV260" s="44"/>
      <c r="AW260" s="44"/>
      <c r="AX260" s="44"/>
      <c r="AY260" s="44"/>
    </row>
    <row r="261" spans="1:51" x14ac:dyDescent="0.4">
      <c r="A261" s="40"/>
      <c r="B261" s="21"/>
      <c r="C261" s="45"/>
      <c r="D261" s="167"/>
      <c r="E261" s="40"/>
      <c r="F261" s="696"/>
      <c r="G261" s="40"/>
      <c r="H261" s="40"/>
      <c r="I261" s="167"/>
      <c r="J261" s="40"/>
      <c r="K261" s="474"/>
      <c r="L261" s="40"/>
      <c r="M261" s="40"/>
      <c r="N261" s="40"/>
      <c r="O261" s="40"/>
      <c r="P261" s="40"/>
      <c r="Q261" s="40"/>
      <c r="R261" s="40"/>
      <c r="S261" s="40"/>
      <c r="T261" s="40"/>
      <c r="U261" s="40"/>
      <c r="V261" s="40"/>
      <c r="W261" s="40"/>
      <c r="X261" s="40"/>
      <c r="Y261" s="40"/>
      <c r="Z261" s="40"/>
      <c r="AA261" s="40"/>
      <c r="AB261" s="40"/>
      <c r="AC261" s="40"/>
      <c r="AD261" s="40"/>
      <c r="AE261" s="40"/>
      <c r="AF261" s="44"/>
      <c r="AG261" s="44"/>
      <c r="AH261" s="44"/>
      <c r="AI261" s="44"/>
      <c r="AJ261" s="44"/>
      <c r="AK261" s="44"/>
      <c r="AL261" s="44"/>
      <c r="AM261" s="44"/>
      <c r="AN261" s="44"/>
      <c r="AO261" s="44"/>
      <c r="AP261" s="44"/>
      <c r="AQ261" s="44"/>
      <c r="AR261" s="44"/>
      <c r="AS261" s="44"/>
      <c r="AT261" s="44"/>
      <c r="AU261" s="44"/>
      <c r="AV261" s="44"/>
      <c r="AW261" s="44"/>
      <c r="AX261" s="44"/>
      <c r="AY261" s="44"/>
    </row>
    <row r="262" spans="1:51" x14ac:dyDescent="0.4">
      <c r="A262" s="40"/>
      <c r="B262" s="21"/>
      <c r="C262" s="45"/>
      <c r="D262" s="167"/>
      <c r="E262" s="40"/>
      <c r="F262" s="696"/>
      <c r="G262" s="40"/>
      <c r="H262" s="40"/>
      <c r="I262" s="167"/>
      <c r="J262" s="40"/>
      <c r="K262" s="474"/>
      <c r="L262" s="40"/>
      <c r="M262" s="40"/>
      <c r="N262" s="40"/>
      <c r="O262" s="40"/>
      <c r="P262" s="40"/>
      <c r="Q262" s="40"/>
      <c r="R262" s="40"/>
      <c r="S262" s="40"/>
      <c r="T262" s="40"/>
      <c r="U262" s="40"/>
      <c r="V262" s="40"/>
      <c r="W262" s="40"/>
      <c r="X262" s="40"/>
      <c r="Y262" s="40"/>
      <c r="Z262" s="40"/>
      <c r="AA262" s="40"/>
      <c r="AB262" s="40"/>
      <c r="AC262" s="40"/>
      <c r="AD262" s="40"/>
      <c r="AE262" s="40"/>
      <c r="AF262" s="44"/>
      <c r="AG262" s="44"/>
      <c r="AH262" s="44"/>
      <c r="AI262" s="44"/>
      <c r="AJ262" s="44"/>
      <c r="AK262" s="44"/>
      <c r="AL262" s="44"/>
      <c r="AM262" s="44"/>
      <c r="AN262" s="44"/>
      <c r="AO262" s="44"/>
      <c r="AP262" s="44"/>
      <c r="AQ262" s="44"/>
      <c r="AR262" s="44"/>
      <c r="AS262" s="44"/>
      <c r="AT262" s="44"/>
      <c r="AU262" s="44"/>
      <c r="AV262" s="44"/>
      <c r="AW262" s="44"/>
      <c r="AX262" s="44"/>
      <c r="AY262" s="44"/>
    </row>
    <row r="263" spans="1:51" x14ac:dyDescent="0.4">
      <c r="A263" s="40"/>
      <c r="B263" s="21"/>
      <c r="C263" s="45"/>
      <c r="D263" s="167"/>
      <c r="E263" s="40"/>
      <c r="F263" s="696"/>
      <c r="G263" s="40"/>
      <c r="H263" s="40"/>
      <c r="I263" s="167"/>
      <c r="J263" s="40"/>
      <c r="K263" s="474"/>
      <c r="L263" s="40"/>
      <c r="M263" s="40"/>
      <c r="N263" s="40"/>
      <c r="O263" s="40"/>
      <c r="P263" s="40"/>
      <c r="Q263" s="40"/>
      <c r="R263" s="40"/>
      <c r="S263" s="40"/>
      <c r="T263" s="40"/>
      <c r="U263" s="40"/>
      <c r="V263" s="40"/>
      <c r="W263" s="40"/>
      <c r="X263" s="40"/>
      <c r="Y263" s="40"/>
      <c r="Z263" s="40"/>
      <c r="AA263" s="40"/>
      <c r="AB263" s="40"/>
      <c r="AC263" s="40"/>
      <c r="AD263" s="40"/>
      <c r="AE263" s="40"/>
      <c r="AF263" s="44"/>
      <c r="AG263" s="44"/>
      <c r="AH263" s="44"/>
      <c r="AI263" s="44"/>
      <c r="AJ263" s="44"/>
      <c r="AK263" s="44"/>
      <c r="AL263" s="44"/>
      <c r="AM263" s="44"/>
      <c r="AN263" s="44"/>
      <c r="AO263" s="44"/>
      <c r="AP263" s="44"/>
      <c r="AQ263" s="44"/>
      <c r="AR263" s="44"/>
      <c r="AS263" s="44"/>
      <c r="AT263" s="44"/>
      <c r="AU263" s="44"/>
      <c r="AV263" s="44"/>
      <c r="AW263" s="44"/>
      <c r="AX263" s="44"/>
      <c r="AY263" s="44"/>
    </row>
    <row r="264" spans="1:51" x14ac:dyDescent="0.4">
      <c r="A264" s="40"/>
      <c r="B264" s="21"/>
      <c r="C264" s="45"/>
      <c r="D264" s="167"/>
      <c r="E264" s="40"/>
      <c r="F264" s="696"/>
      <c r="G264" s="40"/>
      <c r="H264" s="40"/>
      <c r="I264" s="167"/>
      <c r="J264" s="40"/>
      <c r="K264" s="474"/>
      <c r="L264" s="40"/>
      <c r="M264" s="40"/>
      <c r="N264" s="40"/>
      <c r="O264" s="40"/>
      <c r="P264" s="40"/>
      <c r="Q264" s="40"/>
      <c r="R264" s="40"/>
      <c r="S264" s="40"/>
      <c r="T264" s="40"/>
      <c r="U264" s="40"/>
      <c r="V264" s="40"/>
      <c r="W264" s="40"/>
      <c r="X264" s="40"/>
      <c r="Y264" s="40"/>
      <c r="Z264" s="40"/>
      <c r="AA264" s="40"/>
      <c r="AB264" s="40"/>
      <c r="AC264" s="40"/>
      <c r="AD264" s="40"/>
      <c r="AE264" s="40"/>
      <c r="AF264" s="44"/>
      <c r="AG264" s="44"/>
      <c r="AH264" s="44"/>
      <c r="AI264" s="44"/>
      <c r="AJ264" s="44"/>
      <c r="AK264" s="44"/>
      <c r="AL264" s="44"/>
      <c r="AM264" s="44"/>
      <c r="AN264" s="44"/>
      <c r="AO264" s="44"/>
      <c r="AP264" s="44"/>
      <c r="AQ264" s="44"/>
      <c r="AR264" s="44"/>
      <c r="AS264" s="44"/>
      <c r="AT264" s="44"/>
      <c r="AU264" s="44"/>
      <c r="AV264" s="44"/>
      <c r="AW264" s="44"/>
      <c r="AX264" s="44"/>
      <c r="AY264" s="44"/>
    </row>
    <row r="265" spans="1:51" x14ac:dyDescent="0.4">
      <c r="A265" s="40"/>
      <c r="B265" s="21"/>
      <c r="C265" s="45"/>
      <c r="D265" s="167"/>
      <c r="E265" s="40"/>
      <c r="F265" s="696"/>
      <c r="G265" s="40"/>
      <c r="H265" s="40"/>
      <c r="I265" s="167"/>
      <c r="J265" s="40"/>
      <c r="K265" s="474"/>
      <c r="L265" s="40"/>
      <c r="M265" s="40"/>
      <c r="N265" s="40"/>
      <c r="O265" s="40"/>
      <c r="P265" s="40"/>
      <c r="Q265" s="40"/>
      <c r="R265" s="40"/>
      <c r="S265" s="40"/>
      <c r="T265" s="40"/>
      <c r="U265" s="40"/>
      <c r="V265" s="40"/>
      <c r="W265" s="40"/>
      <c r="X265" s="40"/>
      <c r="Y265" s="40"/>
      <c r="Z265" s="40"/>
      <c r="AA265" s="40"/>
      <c r="AB265" s="40"/>
      <c r="AC265" s="40"/>
      <c r="AD265" s="40"/>
      <c r="AE265" s="40"/>
      <c r="AF265" s="44"/>
      <c r="AG265" s="44"/>
      <c r="AH265" s="44"/>
      <c r="AI265" s="44"/>
      <c r="AJ265" s="44"/>
      <c r="AK265" s="44"/>
      <c r="AL265" s="44"/>
      <c r="AM265" s="44"/>
      <c r="AN265" s="44"/>
      <c r="AO265" s="44"/>
      <c r="AP265" s="44"/>
      <c r="AQ265" s="44"/>
      <c r="AR265" s="44"/>
      <c r="AS265" s="44"/>
      <c r="AT265" s="44"/>
      <c r="AU265" s="44"/>
      <c r="AV265" s="44"/>
      <c r="AW265" s="44"/>
      <c r="AX265" s="44"/>
      <c r="AY265" s="44"/>
    </row>
    <row r="266" spans="1:51" x14ac:dyDescent="0.4">
      <c r="A266" s="40"/>
      <c r="B266" s="21"/>
      <c r="C266" s="45"/>
      <c r="D266" s="167"/>
      <c r="E266" s="40"/>
      <c r="F266" s="696"/>
      <c r="G266" s="40"/>
      <c r="H266" s="40"/>
      <c r="I266" s="167"/>
      <c r="J266" s="40"/>
      <c r="K266" s="474"/>
      <c r="L266" s="40"/>
      <c r="M266" s="40"/>
      <c r="N266" s="40"/>
      <c r="O266" s="40"/>
      <c r="P266" s="40"/>
      <c r="Q266" s="40"/>
      <c r="R266" s="40"/>
      <c r="S266" s="40"/>
      <c r="T266" s="40"/>
      <c r="U266" s="40"/>
      <c r="V266" s="40"/>
      <c r="W266" s="40"/>
      <c r="X266" s="40"/>
      <c r="Y266" s="40"/>
      <c r="Z266" s="40"/>
      <c r="AA266" s="40"/>
      <c r="AB266" s="40"/>
      <c r="AC266" s="40"/>
      <c r="AD266" s="40"/>
      <c r="AE266" s="40"/>
      <c r="AF266" s="44"/>
      <c r="AG266" s="44"/>
      <c r="AH266" s="44"/>
      <c r="AI266" s="44"/>
      <c r="AJ266" s="44"/>
      <c r="AK266" s="44"/>
      <c r="AL266" s="44"/>
      <c r="AM266" s="44"/>
      <c r="AN266" s="44"/>
      <c r="AO266" s="44"/>
      <c r="AP266" s="44"/>
      <c r="AQ266" s="44"/>
      <c r="AR266" s="44"/>
      <c r="AS266" s="44"/>
      <c r="AT266" s="44"/>
      <c r="AU266" s="44"/>
      <c r="AV266" s="44"/>
      <c r="AW266" s="44"/>
      <c r="AX266" s="44"/>
      <c r="AY266" s="44"/>
    </row>
    <row r="267" spans="1:51" x14ac:dyDescent="0.4">
      <c r="A267" s="40"/>
      <c r="B267" s="21"/>
      <c r="C267" s="45"/>
      <c r="D267" s="167"/>
      <c r="E267" s="40"/>
      <c r="F267" s="696"/>
      <c r="G267" s="40"/>
      <c r="H267" s="40"/>
      <c r="I267" s="167"/>
      <c r="J267" s="40"/>
      <c r="K267" s="474"/>
      <c r="L267" s="40"/>
      <c r="M267" s="40"/>
      <c r="N267" s="40"/>
      <c r="O267" s="40"/>
      <c r="P267" s="40"/>
      <c r="Q267" s="40"/>
      <c r="R267" s="40"/>
      <c r="S267" s="40"/>
      <c r="T267" s="40"/>
      <c r="U267" s="40"/>
      <c r="V267" s="40"/>
      <c r="W267" s="40"/>
      <c r="X267" s="40"/>
      <c r="Y267" s="40"/>
      <c r="Z267" s="40"/>
      <c r="AA267" s="40"/>
      <c r="AB267" s="40"/>
      <c r="AC267" s="40"/>
      <c r="AD267" s="40"/>
      <c r="AE267" s="40"/>
      <c r="AF267" s="44"/>
      <c r="AG267" s="44"/>
      <c r="AH267" s="44"/>
      <c r="AI267" s="44"/>
      <c r="AJ267" s="44"/>
      <c r="AK267" s="44"/>
      <c r="AL267" s="44"/>
      <c r="AM267" s="44"/>
      <c r="AN267" s="44"/>
      <c r="AO267" s="44"/>
      <c r="AP267" s="44"/>
      <c r="AQ267" s="44"/>
      <c r="AR267" s="44"/>
      <c r="AS267" s="44"/>
      <c r="AT267" s="44"/>
      <c r="AU267" s="44"/>
      <c r="AV267" s="44"/>
      <c r="AW267" s="44"/>
      <c r="AX267" s="44"/>
      <c r="AY267" s="44"/>
    </row>
    <row r="268" spans="1:51" x14ac:dyDescent="0.4">
      <c r="A268" s="40"/>
      <c r="B268" s="21"/>
      <c r="C268" s="45"/>
      <c r="D268" s="167"/>
      <c r="E268" s="40"/>
      <c r="F268" s="696"/>
      <c r="G268" s="40"/>
      <c r="H268" s="40"/>
      <c r="I268" s="167"/>
      <c r="J268" s="40"/>
      <c r="K268" s="474"/>
      <c r="L268" s="40"/>
      <c r="M268" s="40"/>
      <c r="N268" s="40"/>
      <c r="O268" s="40"/>
      <c r="P268" s="40"/>
      <c r="Q268" s="40"/>
      <c r="R268" s="40"/>
      <c r="S268" s="40"/>
      <c r="T268" s="40"/>
      <c r="U268" s="40"/>
      <c r="V268" s="40"/>
      <c r="W268" s="40"/>
      <c r="X268" s="40"/>
      <c r="Y268" s="40"/>
      <c r="Z268" s="40"/>
      <c r="AA268" s="40"/>
      <c r="AB268" s="40"/>
      <c r="AC268" s="40"/>
      <c r="AD268" s="40"/>
      <c r="AE268" s="40"/>
      <c r="AF268" s="44"/>
      <c r="AG268" s="44"/>
      <c r="AH268" s="44"/>
      <c r="AI268" s="44"/>
      <c r="AJ268" s="44"/>
      <c r="AK268" s="44"/>
      <c r="AL268" s="44"/>
      <c r="AM268" s="44"/>
      <c r="AN268" s="44"/>
      <c r="AO268" s="44"/>
      <c r="AP268" s="44"/>
      <c r="AQ268" s="44"/>
      <c r="AR268" s="44"/>
      <c r="AS268" s="44"/>
      <c r="AT268" s="44"/>
      <c r="AU268" s="44"/>
      <c r="AV268" s="44"/>
      <c r="AW268" s="44"/>
      <c r="AX268" s="44"/>
      <c r="AY268" s="44"/>
    </row>
    <row r="269" spans="1:51" x14ac:dyDescent="0.4">
      <c r="A269" s="40"/>
      <c r="B269" s="21"/>
      <c r="C269" s="45"/>
      <c r="D269" s="167"/>
      <c r="E269" s="40"/>
      <c r="F269" s="696"/>
      <c r="G269" s="40"/>
      <c r="H269" s="40"/>
      <c r="I269" s="167"/>
      <c r="J269" s="40"/>
      <c r="K269" s="474"/>
      <c r="L269" s="40"/>
      <c r="M269" s="40"/>
      <c r="N269" s="40"/>
      <c r="O269" s="40"/>
      <c r="P269" s="40"/>
      <c r="Q269" s="40"/>
      <c r="R269" s="40"/>
      <c r="S269" s="40"/>
      <c r="T269" s="40"/>
      <c r="U269" s="40"/>
      <c r="V269" s="40"/>
      <c r="W269" s="40"/>
      <c r="X269" s="40"/>
      <c r="Y269" s="40"/>
      <c r="Z269" s="40"/>
      <c r="AA269" s="40"/>
      <c r="AB269" s="40"/>
      <c r="AC269" s="40"/>
      <c r="AD269" s="40"/>
      <c r="AE269" s="40"/>
      <c r="AF269" s="44"/>
      <c r="AG269" s="44"/>
      <c r="AH269" s="44"/>
      <c r="AI269" s="44"/>
      <c r="AJ269" s="44"/>
      <c r="AK269" s="44"/>
      <c r="AL269" s="44"/>
      <c r="AM269" s="44"/>
      <c r="AN269" s="44"/>
      <c r="AO269" s="44"/>
      <c r="AP269" s="44"/>
      <c r="AQ269" s="44"/>
      <c r="AR269" s="44"/>
      <c r="AS269" s="44"/>
      <c r="AT269" s="44"/>
      <c r="AU269" s="44"/>
      <c r="AV269" s="44"/>
      <c r="AW269" s="44"/>
      <c r="AX269" s="44"/>
      <c r="AY269" s="44"/>
    </row>
    <row r="270" spans="1:51" x14ac:dyDescent="0.4">
      <c r="A270" s="40"/>
      <c r="B270" s="21"/>
      <c r="C270" s="45"/>
      <c r="D270" s="167"/>
      <c r="E270" s="40"/>
      <c r="F270" s="696"/>
      <c r="G270" s="40"/>
      <c r="H270" s="40"/>
      <c r="I270" s="167"/>
      <c r="J270" s="40"/>
      <c r="K270" s="474"/>
      <c r="L270" s="40"/>
      <c r="M270" s="40"/>
      <c r="N270" s="40"/>
      <c r="O270" s="40"/>
      <c r="P270" s="40"/>
      <c r="Q270" s="40"/>
      <c r="R270" s="40"/>
      <c r="S270" s="40"/>
      <c r="T270" s="40"/>
      <c r="U270" s="40"/>
      <c r="V270" s="40"/>
      <c r="W270" s="40"/>
      <c r="X270" s="40"/>
      <c r="Y270" s="40"/>
      <c r="Z270" s="40"/>
      <c r="AA270" s="40"/>
      <c r="AB270" s="40"/>
      <c r="AC270" s="40"/>
      <c r="AD270" s="40"/>
      <c r="AE270" s="40"/>
      <c r="AF270" s="44"/>
      <c r="AG270" s="44"/>
      <c r="AH270" s="44"/>
      <c r="AI270" s="44"/>
      <c r="AJ270" s="44"/>
      <c r="AK270" s="44"/>
      <c r="AL270" s="44"/>
      <c r="AM270" s="44"/>
      <c r="AN270" s="44"/>
      <c r="AO270" s="44"/>
      <c r="AP270" s="44"/>
      <c r="AQ270" s="44"/>
      <c r="AR270" s="44"/>
      <c r="AS270" s="44"/>
      <c r="AT270" s="44"/>
      <c r="AU270" s="44"/>
      <c r="AV270" s="44"/>
      <c r="AW270" s="44"/>
      <c r="AX270" s="44"/>
      <c r="AY270" s="44"/>
    </row>
    <row r="271" spans="1:51" x14ac:dyDescent="0.4">
      <c r="A271" s="40"/>
      <c r="B271" s="21"/>
      <c r="C271" s="45"/>
      <c r="D271" s="167"/>
      <c r="E271" s="40"/>
      <c r="F271" s="696"/>
      <c r="G271" s="40"/>
      <c r="H271" s="40"/>
      <c r="I271" s="167"/>
      <c r="J271" s="40"/>
      <c r="K271" s="474"/>
      <c r="L271" s="40"/>
      <c r="M271" s="40"/>
      <c r="N271" s="40"/>
      <c r="O271" s="40"/>
      <c r="P271" s="40"/>
      <c r="Q271" s="40"/>
      <c r="R271" s="40"/>
      <c r="S271" s="40"/>
      <c r="T271" s="40"/>
      <c r="U271" s="40"/>
      <c r="V271" s="40"/>
      <c r="W271" s="40"/>
      <c r="X271" s="40"/>
      <c r="Y271" s="40"/>
      <c r="Z271" s="40"/>
      <c r="AA271" s="40"/>
      <c r="AB271" s="40"/>
      <c r="AC271" s="40"/>
      <c r="AD271" s="40"/>
      <c r="AE271" s="40"/>
      <c r="AF271" s="44"/>
      <c r="AG271" s="44"/>
      <c r="AH271" s="44"/>
      <c r="AI271" s="44"/>
      <c r="AJ271" s="44"/>
      <c r="AK271" s="44"/>
      <c r="AL271" s="44"/>
      <c r="AM271" s="44"/>
      <c r="AN271" s="44"/>
      <c r="AO271" s="44"/>
      <c r="AP271" s="44"/>
      <c r="AQ271" s="44"/>
      <c r="AR271" s="44"/>
      <c r="AS271" s="44"/>
      <c r="AT271" s="44"/>
      <c r="AU271" s="44"/>
      <c r="AV271" s="44"/>
      <c r="AW271" s="44"/>
      <c r="AX271" s="44"/>
      <c r="AY271" s="44"/>
    </row>
    <row r="272" spans="1:51" x14ac:dyDescent="0.4">
      <c r="A272" s="40"/>
      <c r="B272" s="21"/>
      <c r="C272" s="45"/>
      <c r="D272" s="167"/>
      <c r="E272" s="40"/>
      <c r="F272" s="696"/>
      <c r="G272" s="40"/>
      <c r="H272" s="40"/>
      <c r="I272" s="167"/>
      <c r="J272" s="40"/>
      <c r="K272" s="474"/>
      <c r="L272" s="40"/>
      <c r="M272" s="40"/>
      <c r="N272" s="40"/>
      <c r="O272" s="40"/>
      <c r="P272" s="40"/>
      <c r="Q272" s="40"/>
      <c r="R272" s="40"/>
      <c r="S272" s="40"/>
      <c r="T272" s="40"/>
      <c r="U272" s="40"/>
      <c r="V272" s="40"/>
      <c r="W272" s="40"/>
      <c r="X272" s="40"/>
      <c r="Y272" s="40"/>
      <c r="Z272" s="40"/>
      <c r="AA272" s="40"/>
      <c r="AB272" s="40"/>
      <c r="AC272" s="40"/>
      <c r="AD272" s="40"/>
      <c r="AE272" s="40"/>
      <c r="AF272" s="44"/>
      <c r="AG272" s="44"/>
      <c r="AH272" s="44"/>
      <c r="AI272" s="44"/>
      <c r="AJ272" s="44"/>
      <c r="AK272" s="44"/>
      <c r="AL272" s="44"/>
      <c r="AM272" s="44"/>
      <c r="AN272" s="44"/>
      <c r="AO272" s="44"/>
      <c r="AP272" s="44"/>
      <c r="AQ272" s="44"/>
      <c r="AR272" s="44"/>
      <c r="AS272" s="44"/>
      <c r="AT272" s="44"/>
      <c r="AU272" s="44"/>
      <c r="AV272" s="44"/>
      <c r="AW272" s="44"/>
      <c r="AX272" s="44"/>
      <c r="AY272" s="44"/>
    </row>
    <row r="273" spans="1:51" x14ac:dyDescent="0.4">
      <c r="A273" s="40"/>
      <c r="B273" s="21"/>
      <c r="C273" s="45"/>
      <c r="D273" s="167"/>
      <c r="E273" s="40"/>
      <c r="F273" s="696"/>
      <c r="G273" s="40"/>
      <c r="H273" s="40"/>
      <c r="I273" s="167"/>
      <c r="J273" s="40"/>
      <c r="K273" s="474"/>
      <c r="L273" s="40"/>
      <c r="M273" s="40"/>
      <c r="N273" s="40"/>
      <c r="O273" s="40"/>
      <c r="P273" s="40"/>
      <c r="Q273" s="40"/>
      <c r="R273" s="40"/>
      <c r="S273" s="40"/>
      <c r="T273" s="40"/>
      <c r="U273" s="40"/>
      <c r="V273" s="40"/>
      <c r="W273" s="40"/>
      <c r="X273" s="40"/>
      <c r="Y273" s="40"/>
      <c r="Z273" s="40"/>
      <c r="AA273" s="40"/>
      <c r="AB273" s="40"/>
      <c r="AC273" s="40"/>
      <c r="AD273" s="40"/>
      <c r="AE273" s="40"/>
      <c r="AF273" s="44"/>
      <c r="AG273" s="44"/>
      <c r="AH273" s="44"/>
      <c r="AI273" s="44"/>
      <c r="AJ273" s="44"/>
      <c r="AK273" s="44"/>
      <c r="AL273" s="44"/>
      <c r="AM273" s="44"/>
      <c r="AN273" s="44"/>
      <c r="AO273" s="44"/>
      <c r="AP273" s="44"/>
      <c r="AQ273" s="44"/>
      <c r="AR273" s="44"/>
      <c r="AS273" s="44"/>
      <c r="AT273" s="44"/>
      <c r="AU273" s="44"/>
      <c r="AV273" s="44"/>
      <c r="AW273" s="44"/>
      <c r="AX273" s="44"/>
      <c r="AY273" s="44"/>
    </row>
    <row r="274" spans="1:51" x14ac:dyDescent="0.4">
      <c r="A274" s="40"/>
      <c r="B274" s="21"/>
      <c r="C274" s="45"/>
      <c r="D274" s="167"/>
      <c r="E274" s="40"/>
      <c r="F274" s="696"/>
      <c r="G274" s="40"/>
      <c r="H274" s="40"/>
      <c r="I274" s="167"/>
      <c r="J274" s="40"/>
      <c r="K274" s="474"/>
      <c r="L274" s="40"/>
      <c r="M274" s="40"/>
      <c r="N274" s="40"/>
      <c r="O274" s="40"/>
      <c r="P274" s="40"/>
      <c r="Q274" s="40"/>
      <c r="R274" s="40"/>
      <c r="S274" s="40"/>
      <c r="T274" s="40"/>
      <c r="U274" s="40"/>
      <c r="V274" s="40"/>
      <c r="W274" s="40"/>
      <c r="X274" s="40"/>
      <c r="Y274" s="40"/>
      <c r="Z274" s="40"/>
      <c r="AA274" s="40"/>
      <c r="AB274" s="40"/>
      <c r="AC274" s="40"/>
      <c r="AD274" s="40"/>
      <c r="AE274" s="40"/>
      <c r="AF274" s="44"/>
      <c r="AG274" s="44"/>
      <c r="AH274" s="44"/>
      <c r="AI274" s="44"/>
      <c r="AJ274" s="44"/>
      <c r="AK274" s="44"/>
      <c r="AL274" s="44"/>
      <c r="AM274" s="44"/>
      <c r="AN274" s="44"/>
      <c r="AO274" s="44"/>
      <c r="AP274" s="44"/>
      <c r="AQ274" s="44"/>
      <c r="AR274" s="44"/>
      <c r="AS274" s="44"/>
      <c r="AT274" s="44"/>
      <c r="AU274" s="44"/>
      <c r="AV274" s="44"/>
      <c r="AW274" s="44"/>
      <c r="AX274" s="44"/>
      <c r="AY274" s="44"/>
    </row>
    <row r="275" spans="1:51" x14ac:dyDescent="0.4">
      <c r="A275" s="40"/>
      <c r="B275" s="21"/>
      <c r="C275" s="45"/>
      <c r="D275" s="167"/>
      <c r="E275" s="40"/>
      <c r="F275" s="696"/>
      <c r="G275" s="40"/>
      <c r="H275" s="40"/>
      <c r="I275" s="167"/>
      <c r="J275" s="40"/>
      <c r="K275" s="474"/>
      <c r="L275" s="40"/>
      <c r="M275" s="40"/>
      <c r="N275" s="40"/>
      <c r="O275" s="40"/>
      <c r="P275" s="40"/>
      <c r="Q275" s="40"/>
      <c r="R275" s="40"/>
      <c r="S275" s="40"/>
      <c r="T275" s="40"/>
      <c r="U275" s="40"/>
      <c r="V275" s="40"/>
      <c r="W275" s="40"/>
      <c r="X275" s="40"/>
      <c r="Y275" s="40"/>
      <c r="Z275" s="40"/>
      <c r="AA275" s="40"/>
      <c r="AB275" s="40"/>
      <c r="AC275" s="40"/>
      <c r="AD275" s="40"/>
      <c r="AE275" s="40"/>
      <c r="AF275" s="44"/>
      <c r="AG275" s="44"/>
      <c r="AH275" s="44"/>
      <c r="AI275" s="44"/>
      <c r="AJ275" s="44"/>
      <c r="AK275" s="44"/>
      <c r="AL275" s="44"/>
      <c r="AM275" s="44"/>
      <c r="AN275" s="44"/>
      <c r="AO275" s="44"/>
      <c r="AP275" s="44"/>
      <c r="AQ275" s="44"/>
      <c r="AR275" s="44"/>
      <c r="AS275" s="44"/>
      <c r="AT275" s="44"/>
      <c r="AU275" s="44"/>
      <c r="AV275" s="44"/>
      <c r="AW275" s="44"/>
      <c r="AX275" s="44"/>
      <c r="AY275" s="44"/>
    </row>
    <row r="276" spans="1:51" x14ac:dyDescent="0.4">
      <c r="A276" s="40"/>
      <c r="B276" s="21"/>
      <c r="C276" s="45"/>
      <c r="D276" s="167"/>
      <c r="E276" s="40"/>
      <c r="F276" s="696"/>
      <c r="G276" s="40"/>
      <c r="H276" s="40"/>
      <c r="I276" s="167"/>
      <c r="J276" s="40"/>
      <c r="K276" s="474"/>
      <c r="L276" s="40"/>
      <c r="M276" s="40"/>
      <c r="N276" s="40"/>
      <c r="O276" s="40"/>
      <c r="P276" s="40"/>
      <c r="Q276" s="40"/>
      <c r="R276" s="40"/>
      <c r="S276" s="40"/>
      <c r="T276" s="40"/>
      <c r="U276" s="40"/>
      <c r="V276" s="40"/>
      <c r="W276" s="40"/>
      <c r="X276" s="40"/>
      <c r="Y276" s="40"/>
      <c r="Z276" s="40"/>
      <c r="AA276" s="40"/>
      <c r="AB276" s="40"/>
      <c r="AC276" s="40"/>
      <c r="AD276" s="40"/>
      <c r="AE276" s="40"/>
      <c r="AF276" s="44"/>
      <c r="AG276" s="44"/>
      <c r="AH276" s="44"/>
      <c r="AI276" s="44"/>
      <c r="AJ276" s="44"/>
      <c r="AK276" s="44"/>
      <c r="AL276" s="44"/>
      <c r="AM276" s="44"/>
      <c r="AN276" s="44"/>
      <c r="AO276" s="44"/>
      <c r="AP276" s="44"/>
      <c r="AQ276" s="44"/>
      <c r="AR276" s="44"/>
      <c r="AS276" s="44"/>
      <c r="AT276" s="44"/>
      <c r="AU276" s="44"/>
      <c r="AV276" s="44"/>
      <c r="AW276" s="44"/>
      <c r="AX276" s="44"/>
      <c r="AY276" s="44"/>
    </row>
    <row r="277" spans="1:51" x14ac:dyDescent="0.4">
      <c r="A277" s="40"/>
      <c r="B277" s="21"/>
      <c r="C277" s="45"/>
      <c r="D277" s="167"/>
      <c r="E277" s="40"/>
      <c r="F277" s="696"/>
      <c r="G277" s="40"/>
      <c r="H277" s="40"/>
      <c r="I277" s="167"/>
      <c r="J277" s="40"/>
      <c r="K277" s="474"/>
      <c r="L277" s="40"/>
      <c r="M277" s="40"/>
      <c r="N277" s="40"/>
      <c r="O277" s="40"/>
      <c r="P277" s="40"/>
      <c r="Q277" s="40"/>
      <c r="R277" s="40"/>
      <c r="S277" s="40"/>
      <c r="T277" s="40"/>
      <c r="U277" s="40"/>
      <c r="V277" s="40"/>
      <c r="W277" s="40"/>
      <c r="X277" s="40"/>
      <c r="Y277" s="40"/>
      <c r="Z277" s="40"/>
      <c r="AA277" s="40"/>
      <c r="AB277" s="40"/>
      <c r="AC277" s="40"/>
      <c r="AD277" s="40"/>
      <c r="AE277" s="40"/>
      <c r="AF277" s="44"/>
      <c r="AG277" s="44"/>
      <c r="AH277" s="44"/>
      <c r="AI277" s="44"/>
      <c r="AJ277" s="44"/>
      <c r="AK277" s="44"/>
      <c r="AL277" s="44"/>
      <c r="AM277" s="44"/>
      <c r="AN277" s="44"/>
      <c r="AO277" s="44"/>
      <c r="AP277" s="44"/>
      <c r="AQ277" s="44"/>
      <c r="AR277" s="44"/>
      <c r="AS277" s="44"/>
      <c r="AT277" s="44"/>
      <c r="AU277" s="44"/>
      <c r="AV277" s="44"/>
      <c r="AW277" s="44"/>
      <c r="AX277" s="44"/>
      <c r="AY277" s="44"/>
    </row>
    <row r="278" spans="1:51" x14ac:dyDescent="0.4">
      <c r="A278" s="40"/>
      <c r="B278" s="21"/>
      <c r="C278" s="45"/>
      <c r="D278" s="167"/>
      <c r="E278" s="40"/>
      <c r="F278" s="696"/>
      <c r="G278" s="40"/>
      <c r="H278" s="40"/>
      <c r="I278" s="167"/>
      <c r="J278" s="40"/>
      <c r="K278" s="474"/>
      <c r="L278" s="40"/>
      <c r="M278" s="40"/>
      <c r="N278" s="40"/>
      <c r="O278" s="40"/>
      <c r="P278" s="40"/>
      <c r="Q278" s="40"/>
      <c r="R278" s="40"/>
      <c r="S278" s="40"/>
      <c r="T278" s="40"/>
      <c r="U278" s="40"/>
      <c r="V278" s="40"/>
      <c r="W278" s="40"/>
      <c r="X278" s="40"/>
      <c r="Y278" s="40"/>
      <c r="Z278" s="40"/>
      <c r="AA278" s="40"/>
      <c r="AB278" s="40"/>
      <c r="AC278" s="40"/>
      <c r="AD278" s="40"/>
      <c r="AE278" s="40"/>
      <c r="AF278" s="44"/>
      <c r="AG278" s="44"/>
      <c r="AH278" s="44"/>
      <c r="AI278" s="44"/>
      <c r="AJ278" s="44"/>
      <c r="AK278" s="44"/>
      <c r="AL278" s="44"/>
      <c r="AM278" s="44"/>
      <c r="AN278" s="44"/>
      <c r="AO278" s="44"/>
      <c r="AP278" s="44"/>
      <c r="AQ278" s="44"/>
      <c r="AR278" s="44"/>
      <c r="AS278" s="44"/>
      <c r="AT278" s="44"/>
      <c r="AU278" s="44"/>
      <c r="AV278" s="44"/>
      <c r="AW278" s="44"/>
      <c r="AX278" s="44"/>
      <c r="AY278" s="44"/>
    </row>
    <row r="279" spans="1:51" x14ac:dyDescent="0.4">
      <c r="A279" s="40"/>
      <c r="B279" s="21"/>
      <c r="C279" s="45"/>
      <c r="D279" s="167"/>
      <c r="E279" s="40"/>
      <c r="F279" s="696"/>
      <c r="G279" s="40"/>
      <c r="H279" s="40"/>
      <c r="I279" s="167"/>
      <c r="J279" s="40"/>
      <c r="K279" s="474"/>
      <c r="L279" s="40"/>
      <c r="M279" s="40"/>
      <c r="N279" s="40"/>
      <c r="O279" s="40"/>
      <c r="P279" s="40"/>
      <c r="Q279" s="40"/>
      <c r="R279" s="40"/>
      <c r="S279" s="40"/>
      <c r="T279" s="40"/>
      <c r="U279" s="40"/>
      <c r="V279" s="40"/>
      <c r="W279" s="40"/>
      <c r="X279" s="40"/>
      <c r="Y279" s="40"/>
      <c r="Z279" s="40"/>
      <c r="AA279" s="40"/>
      <c r="AB279" s="40"/>
      <c r="AC279" s="40"/>
      <c r="AD279" s="40"/>
      <c r="AE279" s="40"/>
      <c r="AF279" s="44"/>
      <c r="AG279" s="44"/>
      <c r="AH279" s="44"/>
      <c r="AI279" s="44"/>
      <c r="AJ279" s="44"/>
      <c r="AK279" s="44"/>
      <c r="AL279" s="44"/>
      <c r="AM279" s="44"/>
      <c r="AN279" s="44"/>
      <c r="AO279" s="44"/>
      <c r="AP279" s="44"/>
      <c r="AQ279" s="44"/>
      <c r="AR279" s="44"/>
      <c r="AS279" s="44"/>
      <c r="AT279" s="44"/>
      <c r="AU279" s="44"/>
      <c r="AV279" s="44"/>
      <c r="AW279" s="44"/>
      <c r="AX279" s="44"/>
      <c r="AY279" s="44"/>
    </row>
    <row r="280" spans="1:51" x14ac:dyDescent="0.4">
      <c r="A280" s="40"/>
      <c r="B280" s="21"/>
      <c r="C280" s="45"/>
      <c r="D280" s="167"/>
      <c r="E280" s="40"/>
      <c r="F280" s="696"/>
      <c r="G280" s="40"/>
      <c r="H280" s="40"/>
      <c r="I280" s="167"/>
      <c r="J280" s="40"/>
      <c r="K280" s="474"/>
      <c r="L280" s="40"/>
      <c r="M280" s="40"/>
      <c r="N280" s="40"/>
      <c r="O280" s="40"/>
      <c r="P280" s="40"/>
      <c r="Q280" s="40"/>
      <c r="R280" s="40"/>
      <c r="S280" s="40"/>
      <c r="T280" s="40"/>
      <c r="U280" s="40"/>
      <c r="V280" s="40"/>
      <c r="W280" s="40"/>
      <c r="X280" s="40"/>
      <c r="Y280" s="40"/>
      <c r="Z280" s="40"/>
      <c r="AA280" s="40"/>
      <c r="AB280" s="40"/>
      <c r="AC280" s="40"/>
      <c r="AD280" s="40"/>
      <c r="AE280" s="40"/>
      <c r="AF280" s="44"/>
      <c r="AG280" s="44"/>
      <c r="AH280" s="44"/>
      <c r="AI280" s="44"/>
      <c r="AJ280" s="44"/>
      <c r="AK280" s="44"/>
      <c r="AL280" s="44"/>
      <c r="AM280" s="44"/>
      <c r="AN280" s="44"/>
      <c r="AO280" s="44"/>
      <c r="AP280" s="44"/>
      <c r="AQ280" s="44"/>
      <c r="AR280" s="44"/>
      <c r="AS280" s="44"/>
      <c r="AT280" s="44"/>
      <c r="AU280" s="44"/>
      <c r="AV280" s="44"/>
      <c r="AW280" s="44"/>
      <c r="AX280" s="44"/>
      <c r="AY280" s="44"/>
    </row>
    <row r="281" spans="1:51" x14ac:dyDescent="0.4">
      <c r="A281" s="40"/>
      <c r="B281" s="21"/>
      <c r="C281" s="45"/>
      <c r="D281" s="167"/>
      <c r="E281" s="40"/>
      <c r="F281" s="696"/>
      <c r="G281" s="40"/>
      <c r="H281" s="40"/>
      <c r="I281" s="167"/>
      <c r="J281" s="40"/>
      <c r="K281" s="474"/>
      <c r="L281" s="40"/>
      <c r="M281" s="40"/>
      <c r="N281" s="40"/>
      <c r="O281" s="40"/>
      <c r="P281" s="40"/>
      <c r="Q281" s="40"/>
      <c r="R281" s="40"/>
      <c r="S281" s="40"/>
      <c r="T281" s="40"/>
      <c r="U281" s="40"/>
      <c r="V281" s="40"/>
      <c r="W281" s="40"/>
      <c r="X281" s="40"/>
      <c r="Y281" s="40"/>
      <c r="Z281" s="40"/>
      <c r="AA281" s="40"/>
      <c r="AB281" s="40"/>
      <c r="AC281" s="40"/>
      <c r="AD281" s="40"/>
      <c r="AE281" s="40"/>
      <c r="AF281" s="44"/>
      <c r="AG281" s="44"/>
      <c r="AH281" s="44"/>
      <c r="AI281" s="44"/>
      <c r="AJ281" s="44"/>
      <c r="AK281" s="44"/>
      <c r="AL281" s="44"/>
      <c r="AM281" s="44"/>
      <c r="AN281" s="44"/>
      <c r="AO281" s="44"/>
      <c r="AP281" s="44"/>
      <c r="AQ281" s="44"/>
      <c r="AR281" s="44"/>
      <c r="AS281" s="44"/>
      <c r="AT281" s="44"/>
      <c r="AU281" s="44"/>
      <c r="AV281" s="44"/>
      <c r="AW281" s="44"/>
      <c r="AX281" s="44"/>
      <c r="AY281" s="44"/>
    </row>
    <row r="282" spans="1:51" x14ac:dyDescent="0.4">
      <c r="A282" s="40"/>
      <c r="B282" s="21"/>
      <c r="C282" s="45"/>
      <c r="D282" s="167"/>
      <c r="E282" s="40"/>
      <c r="F282" s="696"/>
      <c r="G282" s="40"/>
      <c r="H282" s="40"/>
      <c r="I282" s="167"/>
      <c r="J282" s="40"/>
      <c r="K282" s="474"/>
      <c r="L282" s="40"/>
      <c r="M282" s="40"/>
      <c r="N282" s="40"/>
      <c r="O282" s="40"/>
      <c r="P282" s="40"/>
      <c r="Q282" s="40"/>
      <c r="R282" s="40"/>
      <c r="S282" s="40"/>
      <c r="T282" s="40"/>
      <c r="U282" s="40"/>
      <c r="V282" s="40"/>
      <c r="W282" s="40"/>
      <c r="X282" s="40"/>
      <c r="Y282" s="40"/>
      <c r="Z282" s="40"/>
      <c r="AA282" s="40"/>
      <c r="AB282" s="40"/>
      <c r="AC282" s="40"/>
      <c r="AD282" s="40"/>
      <c r="AE282" s="40"/>
      <c r="AF282" s="44"/>
      <c r="AG282" s="44"/>
      <c r="AH282" s="44"/>
      <c r="AI282" s="44"/>
      <c r="AJ282" s="44"/>
      <c r="AK282" s="44"/>
      <c r="AL282" s="44"/>
      <c r="AM282" s="44"/>
      <c r="AN282" s="44"/>
      <c r="AO282" s="44"/>
      <c r="AP282" s="44"/>
      <c r="AQ282" s="44"/>
      <c r="AR282" s="44"/>
      <c r="AS282" s="44"/>
      <c r="AT282" s="44"/>
      <c r="AU282" s="44"/>
      <c r="AV282" s="44"/>
      <c r="AW282" s="44"/>
      <c r="AX282" s="44"/>
      <c r="AY282" s="44"/>
    </row>
    <row r="283" spans="1:51" x14ac:dyDescent="0.4">
      <c r="A283" s="40"/>
      <c r="B283" s="21"/>
      <c r="C283" s="45"/>
      <c r="D283" s="167"/>
      <c r="E283" s="40"/>
      <c r="F283" s="696"/>
      <c r="G283" s="40"/>
      <c r="H283" s="40"/>
      <c r="I283" s="167"/>
      <c r="J283" s="40"/>
      <c r="K283" s="474"/>
      <c r="L283" s="40"/>
      <c r="M283" s="40"/>
      <c r="N283" s="40"/>
      <c r="O283" s="40"/>
      <c r="P283" s="40"/>
      <c r="Q283" s="40"/>
      <c r="R283" s="40"/>
      <c r="S283" s="40"/>
      <c r="T283" s="40"/>
      <c r="U283" s="40"/>
      <c r="V283" s="40"/>
      <c r="W283" s="40"/>
      <c r="X283" s="40"/>
      <c r="Y283" s="40"/>
      <c r="Z283" s="40"/>
      <c r="AA283" s="40"/>
      <c r="AB283" s="40"/>
      <c r="AC283" s="40"/>
      <c r="AD283" s="40"/>
      <c r="AE283" s="40"/>
      <c r="AF283" s="44"/>
      <c r="AG283" s="44"/>
      <c r="AH283" s="44"/>
      <c r="AI283" s="44"/>
      <c r="AJ283" s="44"/>
      <c r="AK283" s="44"/>
      <c r="AL283" s="44"/>
      <c r="AM283" s="44"/>
      <c r="AN283" s="44"/>
      <c r="AO283" s="44"/>
      <c r="AP283" s="44"/>
      <c r="AQ283" s="44"/>
      <c r="AR283" s="44"/>
      <c r="AS283" s="44"/>
      <c r="AT283" s="44"/>
      <c r="AU283" s="44"/>
      <c r="AV283" s="44"/>
      <c r="AW283" s="44"/>
      <c r="AX283" s="44"/>
      <c r="AY283" s="44"/>
    </row>
    <row r="284" spans="1:51" x14ac:dyDescent="0.4">
      <c r="A284" s="40"/>
      <c r="B284" s="21"/>
      <c r="C284" s="45"/>
      <c r="D284" s="167"/>
      <c r="E284" s="40"/>
      <c r="F284" s="696"/>
      <c r="G284" s="40"/>
      <c r="H284" s="40"/>
      <c r="I284" s="167"/>
      <c r="J284" s="40"/>
      <c r="K284" s="474"/>
      <c r="L284" s="40"/>
      <c r="M284" s="40"/>
      <c r="N284" s="40"/>
      <c r="O284" s="40"/>
      <c r="P284" s="40"/>
      <c r="Q284" s="40"/>
      <c r="R284" s="40"/>
      <c r="S284" s="40"/>
      <c r="T284" s="40"/>
      <c r="U284" s="40"/>
      <c r="V284" s="40"/>
      <c r="W284" s="40"/>
      <c r="X284" s="40"/>
      <c r="Y284" s="40"/>
      <c r="Z284" s="40"/>
      <c r="AA284" s="40"/>
      <c r="AB284" s="40"/>
      <c r="AC284" s="40"/>
      <c r="AD284" s="40"/>
      <c r="AE284" s="40"/>
      <c r="AF284" s="44"/>
      <c r="AG284" s="44"/>
      <c r="AH284" s="44"/>
      <c r="AI284" s="44"/>
      <c r="AJ284" s="44"/>
      <c r="AK284" s="44"/>
      <c r="AL284" s="44"/>
      <c r="AM284" s="44"/>
      <c r="AN284" s="44"/>
      <c r="AO284" s="44"/>
      <c r="AP284" s="44"/>
      <c r="AQ284" s="44"/>
      <c r="AR284" s="44"/>
      <c r="AS284" s="44"/>
      <c r="AT284" s="44"/>
      <c r="AU284" s="44"/>
      <c r="AV284" s="44"/>
      <c r="AW284" s="44"/>
      <c r="AX284" s="44"/>
      <c r="AY284" s="44"/>
    </row>
    <row r="285" spans="1:51" x14ac:dyDescent="0.4">
      <c r="A285" s="40"/>
      <c r="B285" s="21"/>
      <c r="C285" s="45"/>
      <c r="D285" s="167"/>
      <c r="E285" s="40"/>
      <c r="F285" s="696"/>
      <c r="G285" s="40"/>
      <c r="H285" s="40"/>
      <c r="I285" s="167"/>
      <c r="J285" s="40"/>
      <c r="K285" s="474"/>
      <c r="L285" s="40"/>
      <c r="M285" s="40"/>
      <c r="N285" s="40"/>
      <c r="O285" s="40"/>
      <c r="P285" s="40"/>
      <c r="Q285" s="40"/>
      <c r="R285" s="40"/>
      <c r="S285" s="40"/>
      <c r="T285" s="40"/>
      <c r="U285" s="40"/>
      <c r="V285" s="40"/>
      <c r="W285" s="40"/>
      <c r="X285" s="40"/>
      <c r="Y285" s="40"/>
      <c r="Z285" s="40"/>
      <c r="AA285" s="40"/>
      <c r="AB285" s="40"/>
      <c r="AC285" s="40"/>
      <c r="AD285" s="40"/>
      <c r="AE285" s="40"/>
      <c r="AF285" s="44"/>
      <c r="AG285" s="44"/>
      <c r="AH285" s="44"/>
      <c r="AI285" s="44"/>
      <c r="AJ285" s="44"/>
      <c r="AK285" s="44"/>
      <c r="AL285" s="44"/>
      <c r="AM285" s="44"/>
      <c r="AN285" s="44"/>
      <c r="AO285" s="44"/>
      <c r="AP285" s="44"/>
      <c r="AQ285" s="44"/>
      <c r="AR285" s="44"/>
      <c r="AS285" s="44"/>
      <c r="AT285" s="44"/>
      <c r="AU285" s="44"/>
      <c r="AV285" s="44"/>
      <c r="AW285" s="44"/>
      <c r="AX285" s="44"/>
      <c r="AY285" s="44"/>
    </row>
    <row r="286" spans="1:51" x14ac:dyDescent="0.4">
      <c r="A286" s="40"/>
      <c r="B286" s="21"/>
      <c r="C286" s="45"/>
      <c r="D286" s="167"/>
      <c r="E286" s="40"/>
      <c r="F286" s="696"/>
      <c r="G286" s="40"/>
      <c r="H286" s="40"/>
      <c r="I286" s="167"/>
      <c r="J286" s="40"/>
      <c r="K286" s="474"/>
      <c r="L286" s="40"/>
      <c r="M286" s="40"/>
      <c r="N286" s="40"/>
      <c r="O286" s="40"/>
      <c r="P286" s="40"/>
      <c r="Q286" s="40"/>
      <c r="R286" s="40"/>
      <c r="S286" s="40"/>
      <c r="T286" s="40"/>
      <c r="U286" s="40"/>
      <c r="V286" s="40"/>
      <c r="W286" s="40"/>
      <c r="X286" s="40"/>
      <c r="Y286" s="40"/>
      <c r="Z286" s="40"/>
      <c r="AA286" s="40"/>
      <c r="AB286" s="40"/>
      <c r="AC286" s="40"/>
      <c r="AD286" s="40"/>
      <c r="AE286" s="40"/>
      <c r="AF286" s="44"/>
      <c r="AG286" s="44"/>
      <c r="AH286" s="44"/>
      <c r="AI286" s="44"/>
      <c r="AJ286" s="44"/>
      <c r="AK286" s="44"/>
      <c r="AL286" s="44"/>
      <c r="AM286" s="44"/>
      <c r="AN286" s="44"/>
      <c r="AO286" s="44"/>
      <c r="AP286" s="44"/>
      <c r="AQ286" s="44"/>
      <c r="AR286" s="44"/>
      <c r="AS286" s="44"/>
      <c r="AT286" s="44"/>
      <c r="AU286" s="44"/>
      <c r="AV286" s="44"/>
      <c r="AW286" s="44"/>
      <c r="AX286" s="44"/>
      <c r="AY286" s="44"/>
    </row>
    <row r="287" spans="1:51" x14ac:dyDescent="0.4">
      <c r="A287" s="40"/>
      <c r="B287" s="21"/>
      <c r="C287" s="45"/>
      <c r="D287" s="167"/>
      <c r="E287" s="40"/>
      <c r="F287" s="696"/>
      <c r="G287" s="40"/>
      <c r="H287" s="40"/>
      <c r="I287" s="167"/>
      <c r="J287" s="40"/>
      <c r="K287" s="474"/>
      <c r="L287" s="40"/>
      <c r="M287" s="40"/>
      <c r="N287" s="40"/>
      <c r="O287" s="40"/>
      <c r="P287" s="40"/>
      <c r="Q287" s="40"/>
      <c r="R287" s="40"/>
      <c r="S287" s="40"/>
      <c r="T287" s="40"/>
      <c r="U287" s="40"/>
      <c r="V287" s="40"/>
      <c r="W287" s="40"/>
      <c r="X287" s="40"/>
      <c r="Y287" s="40"/>
      <c r="Z287" s="40"/>
      <c r="AA287" s="40"/>
      <c r="AB287" s="40"/>
      <c r="AC287" s="40"/>
      <c r="AD287" s="40"/>
      <c r="AE287" s="40"/>
      <c r="AF287" s="44"/>
      <c r="AG287" s="44"/>
      <c r="AH287" s="44"/>
      <c r="AI287" s="44"/>
      <c r="AJ287" s="44"/>
      <c r="AK287" s="44"/>
      <c r="AL287" s="44"/>
      <c r="AM287" s="44"/>
      <c r="AN287" s="44"/>
      <c r="AO287" s="44"/>
      <c r="AP287" s="44"/>
      <c r="AQ287" s="44"/>
      <c r="AR287" s="44"/>
      <c r="AS287" s="44"/>
      <c r="AT287" s="44"/>
      <c r="AU287" s="44"/>
      <c r="AV287" s="44"/>
      <c r="AW287" s="44"/>
      <c r="AX287" s="44"/>
      <c r="AY287" s="44"/>
    </row>
    <row r="288" spans="1:51" x14ac:dyDescent="0.4">
      <c r="A288" s="40"/>
      <c r="B288" s="21"/>
      <c r="C288" s="45"/>
      <c r="D288" s="167"/>
      <c r="E288" s="40"/>
      <c r="F288" s="696"/>
      <c r="G288" s="40"/>
      <c r="H288" s="40"/>
      <c r="I288" s="167"/>
      <c r="J288" s="40"/>
      <c r="K288" s="474"/>
      <c r="L288" s="40"/>
      <c r="M288" s="40"/>
      <c r="N288" s="40"/>
      <c r="O288" s="40"/>
      <c r="P288" s="40"/>
      <c r="Q288" s="40"/>
      <c r="R288" s="40"/>
      <c r="S288" s="40"/>
      <c r="T288" s="40"/>
      <c r="U288" s="40"/>
      <c r="V288" s="40"/>
      <c r="W288" s="40"/>
      <c r="X288" s="40"/>
      <c r="Y288" s="40"/>
      <c r="Z288" s="40"/>
      <c r="AA288" s="40"/>
      <c r="AB288" s="40"/>
      <c r="AC288" s="40"/>
      <c r="AD288" s="40"/>
      <c r="AE288" s="40"/>
      <c r="AF288" s="44"/>
      <c r="AG288" s="44"/>
      <c r="AH288" s="44"/>
      <c r="AI288" s="44"/>
      <c r="AJ288" s="44"/>
      <c r="AK288" s="44"/>
      <c r="AL288" s="44"/>
      <c r="AM288" s="44"/>
      <c r="AN288" s="44"/>
      <c r="AO288" s="44"/>
      <c r="AP288" s="44"/>
      <c r="AQ288" s="44"/>
      <c r="AR288" s="44"/>
      <c r="AS288" s="44"/>
      <c r="AT288" s="44"/>
      <c r="AU288" s="44"/>
      <c r="AV288" s="44"/>
      <c r="AW288" s="44"/>
      <c r="AX288" s="44"/>
      <c r="AY288" s="44"/>
    </row>
    <row r="289" spans="1:51" x14ac:dyDescent="0.4">
      <c r="A289" s="40"/>
      <c r="B289" s="21"/>
      <c r="C289" s="45"/>
      <c r="D289" s="167"/>
      <c r="E289" s="40"/>
      <c r="F289" s="696"/>
      <c r="G289" s="40"/>
      <c r="H289" s="40"/>
      <c r="I289" s="167"/>
      <c r="J289" s="40"/>
      <c r="K289" s="474"/>
      <c r="L289" s="40"/>
      <c r="M289" s="40"/>
      <c r="N289" s="40"/>
      <c r="O289" s="40"/>
      <c r="P289" s="40"/>
      <c r="Q289" s="40"/>
      <c r="R289" s="40"/>
      <c r="S289" s="40"/>
      <c r="T289" s="40"/>
      <c r="U289" s="40"/>
      <c r="V289" s="40"/>
      <c r="W289" s="40"/>
      <c r="X289" s="40"/>
      <c r="Y289" s="40"/>
      <c r="Z289" s="40"/>
      <c r="AA289" s="40"/>
      <c r="AB289" s="40"/>
      <c r="AC289" s="40"/>
      <c r="AD289" s="40"/>
      <c r="AE289" s="40"/>
      <c r="AF289" s="44"/>
      <c r="AG289" s="44"/>
      <c r="AH289" s="44"/>
      <c r="AI289" s="44"/>
      <c r="AJ289" s="44"/>
      <c r="AK289" s="44"/>
      <c r="AL289" s="44"/>
      <c r="AM289" s="44"/>
      <c r="AN289" s="44"/>
      <c r="AO289" s="44"/>
      <c r="AP289" s="44"/>
      <c r="AQ289" s="44"/>
      <c r="AR289" s="44"/>
      <c r="AS289" s="44"/>
      <c r="AT289" s="44"/>
      <c r="AU289" s="44"/>
      <c r="AV289" s="44"/>
      <c r="AW289" s="44"/>
      <c r="AX289" s="44"/>
      <c r="AY289" s="44"/>
    </row>
    <row r="290" spans="1:51" x14ac:dyDescent="0.4">
      <c r="A290" s="40"/>
      <c r="B290" s="21"/>
      <c r="C290" s="45"/>
      <c r="D290" s="167"/>
      <c r="E290" s="40"/>
      <c r="F290" s="696"/>
      <c r="G290" s="40"/>
      <c r="H290" s="40"/>
      <c r="I290" s="167"/>
      <c r="J290" s="40"/>
      <c r="K290" s="474"/>
      <c r="L290" s="40"/>
      <c r="M290" s="40"/>
      <c r="N290" s="40"/>
      <c r="O290" s="40"/>
      <c r="P290" s="40"/>
      <c r="Q290" s="40"/>
      <c r="R290" s="40"/>
      <c r="S290" s="40"/>
      <c r="T290" s="40"/>
      <c r="U290" s="40"/>
      <c r="V290" s="40"/>
      <c r="W290" s="40"/>
      <c r="X290" s="40"/>
      <c r="Y290" s="40"/>
      <c r="Z290" s="40"/>
      <c r="AA290" s="40"/>
      <c r="AB290" s="40"/>
      <c r="AC290" s="40"/>
      <c r="AD290" s="40"/>
      <c r="AE290" s="40"/>
      <c r="AF290" s="44"/>
      <c r="AG290" s="44"/>
      <c r="AH290" s="44"/>
      <c r="AI290" s="44"/>
      <c r="AJ290" s="44"/>
      <c r="AK290" s="44"/>
      <c r="AL290" s="44"/>
      <c r="AM290" s="44"/>
      <c r="AN290" s="44"/>
      <c r="AO290" s="44"/>
      <c r="AP290" s="44"/>
      <c r="AQ290" s="44"/>
      <c r="AR290" s="44"/>
      <c r="AS290" s="44"/>
      <c r="AT290" s="44"/>
      <c r="AU290" s="44"/>
      <c r="AV290" s="44"/>
      <c r="AW290" s="44"/>
      <c r="AX290" s="44"/>
      <c r="AY290" s="44"/>
    </row>
    <row r="291" spans="1:51" x14ac:dyDescent="0.4">
      <c r="A291" s="40"/>
      <c r="B291" s="21"/>
      <c r="C291" s="45"/>
      <c r="D291" s="167"/>
      <c r="E291" s="40"/>
      <c r="F291" s="696"/>
      <c r="G291" s="40"/>
      <c r="H291" s="40"/>
      <c r="I291" s="167"/>
      <c r="J291" s="40"/>
      <c r="K291" s="474"/>
      <c r="L291" s="40"/>
      <c r="M291" s="40"/>
      <c r="N291" s="40"/>
      <c r="O291" s="40"/>
      <c r="P291" s="40"/>
      <c r="Q291" s="40"/>
      <c r="R291" s="40"/>
      <c r="S291" s="40"/>
      <c r="T291" s="40"/>
      <c r="U291" s="40"/>
      <c r="V291" s="40"/>
      <c r="W291" s="40"/>
      <c r="X291" s="40"/>
      <c r="Y291" s="40"/>
      <c r="Z291" s="40"/>
      <c r="AA291" s="40"/>
      <c r="AB291" s="40"/>
      <c r="AC291" s="40"/>
      <c r="AD291" s="40"/>
      <c r="AE291" s="40"/>
      <c r="AF291" s="44"/>
      <c r="AG291" s="44"/>
      <c r="AH291" s="44"/>
      <c r="AI291" s="44"/>
      <c r="AJ291" s="44"/>
      <c r="AK291" s="44"/>
      <c r="AL291" s="44"/>
      <c r="AM291" s="44"/>
      <c r="AN291" s="44"/>
      <c r="AO291" s="44"/>
      <c r="AP291" s="44"/>
      <c r="AQ291" s="44"/>
      <c r="AR291" s="44"/>
      <c r="AS291" s="44"/>
      <c r="AT291" s="44"/>
      <c r="AU291" s="44"/>
      <c r="AV291" s="44"/>
      <c r="AW291" s="44"/>
      <c r="AX291" s="44"/>
      <c r="AY291" s="44"/>
    </row>
    <row r="292" spans="1:51" x14ac:dyDescent="0.4">
      <c r="A292" s="40"/>
      <c r="B292" s="21"/>
      <c r="C292" s="45"/>
      <c r="D292" s="167"/>
      <c r="E292" s="40"/>
      <c r="F292" s="696"/>
      <c r="G292" s="40"/>
      <c r="H292" s="40"/>
      <c r="I292" s="167"/>
      <c r="J292" s="40"/>
      <c r="K292" s="474"/>
      <c r="L292" s="40"/>
      <c r="M292" s="40"/>
      <c r="N292" s="40"/>
      <c r="O292" s="40"/>
      <c r="P292" s="40"/>
      <c r="Q292" s="40"/>
      <c r="R292" s="40"/>
      <c r="S292" s="40"/>
      <c r="T292" s="40"/>
      <c r="U292" s="40"/>
      <c r="V292" s="40"/>
      <c r="W292" s="40"/>
      <c r="X292" s="40"/>
      <c r="Y292" s="40"/>
      <c r="Z292" s="40"/>
      <c r="AA292" s="40"/>
      <c r="AB292" s="40"/>
      <c r="AC292" s="40"/>
      <c r="AD292" s="40"/>
      <c r="AE292" s="40"/>
      <c r="AF292" s="44"/>
      <c r="AG292" s="44"/>
      <c r="AH292" s="44"/>
      <c r="AI292" s="44"/>
      <c r="AJ292" s="44"/>
      <c r="AK292" s="44"/>
      <c r="AL292" s="44"/>
      <c r="AM292" s="44"/>
      <c r="AN292" s="44"/>
      <c r="AO292" s="44"/>
      <c r="AP292" s="44"/>
      <c r="AQ292" s="44"/>
      <c r="AR292" s="44"/>
      <c r="AS292" s="44"/>
      <c r="AT292" s="44"/>
      <c r="AU292" s="44"/>
      <c r="AV292" s="44"/>
      <c r="AW292" s="44"/>
      <c r="AX292" s="44"/>
      <c r="AY292" s="44"/>
    </row>
    <row r="293" spans="1:51" x14ac:dyDescent="0.4">
      <c r="A293" s="40"/>
      <c r="B293" s="21"/>
      <c r="C293" s="45"/>
      <c r="D293" s="167"/>
      <c r="E293" s="40"/>
      <c r="F293" s="696"/>
      <c r="G293" s="40"/>
      <c r="H293" s="40"/>
      <c r="I293" s="167"/>
      <c r="J293" s="40"/>
      <c r="K293" s="474"/>
      <c r="L293" s="40"/>
      <c r="M293" s="40"/>
      <c r="N293" s="40"/>
      <c r="O293" s="40"/>
      <c r="P293" s="40"/>
      <c r="Q293" s="40"/>
      <c r="R293" s="40"/>
      <c r="S293" s="40"/>
      <c r="T293" s="40"/>
      <c r="U293" s="40"/>
      <c r="V293" s="40"/>
      <c r="W293" s="40"/>
      <c r="X293" s="40"/>
      <c r="Y293" s="40"/>
      <c r="Z293" s="40"/>
      <c r="AA293" s="40"/>
      <c r="AB293" s="40"/>
      <c r="AC293" s="40"/>
      <c r="AD293" s="40"/>
      <c r="AE293" s="40"/>
      <c r="AF293" s="44"/>
      <c r="AG293" s="44"/>
      <c r="AH293" s="44"/>
      <c r="AI293" s="44"/>
      <c r="AJ293" s="44"/>
      <c r="AK293" s="44"/>
      <c r="AL293" s="44"/>
      <c r="AM293" s="44"/>
      <c r="AN293" s="44"/>
      <c r="AO293" s="44"/>
      <c r="AP293" s="44"/>
      <c r="AQ293" s="44"/>
      <c r="AR293" s="44"/>
      <c r="AS293" s="44"/>
      <c r="AT293" s="44"/>
      <c r="AU293" s="44"/>
      <c r="AV293" s="44"/>
      <c r="AW293" s="44"/>
      <c r="AX293" s="44"/>
      <c r="AY293" s="44"/>
    </row>
    <row r="294" spans="1:51" x14ac:dyDescent="0.4">
      <c r="A294" s="40"/>
      <c r="B294" s="21"/>
      <c r="C294" s="45"/>
      <c r="D294" s="167"/>
      <c r="E294" s="40"/>
      <c r="F294" s="696"/>
      <c r="G294" s="40"/>
      <c r="H294" s="40"/>
      <c r="I294" s="167"/>
      <c r="J294" s="40"/>
      <c r="K294" s="474"/>
      <c r="L294" s="40"/>
      <c r="M294" s="40"/>
      <c r="N294" s="40"/>
      <c r="O294" s="40"/>
      <c r="P294" s="40"/>
      <c r="Q294" s="40"/>
      <c r="R294" s="40"/>
      <c r="S294" s="40"/>
      <c r="T294" s="40"/>
      <c r="U294" s="40"/>
      <c r="V294" s="40"/>
      <c r="W294" s="40"/>
      <c r="X294" s="40"/>
      <c r="Y294" s="40"/>
      <c r="Z294" s="40"/>
      <c r="AA294" s="40"/>
      <c r="AB294" s="40"/>
      <c r="AC294" s="40"/>
      <c r="AD294" s="40"/>
      <c r="AE294" s="40"/>
      <c r="AF294" s="44"/>
      <c r="AG294" s="44"/>
      <c r="AH294" s="44"/>
      <c r="AI294" s="44"/>
      <c r="AJ294" s="44"/>
      <c r="AK294" s="44"/>
      <c r="AL294" s="44"/>
      <c r="AM294" s="44"/>
      <c r="AN294" s="44"/>
      <c r="AO294" s="44"/>
      <c r="AP294" s="44"/>
      <c r="AQ294" s="44"/>
      <c r="AR294" s="44"/>
      <c r="AS294" s="44"/>
      <c r="AT294" s="44"/>
      <c r="AU294" s="44"/>
      <c r="AV294" s="44"/>
      <c r="AW294" s="44"/>
      <c r="AX294" s="44"/>
      <c r="AY294" s="44"/>
    </row>
    <row r="295" spans="1:51" x14ac:dyDescent="0.4">
      <c r="A295" s="40"/>
      <c r="B295" s="21"/>
      <c r="C295" s="45"/>
      <c r="D295" s="167"/>
      <c r="E295" s="40"/>
      <c r="F295" s="696"/>
      <c r="G295" s="40"/>
      <c r="H295" s="40"/>
      <c r="I295" s="167"/>
      <c r="J295" s="40"/>
      <c r="K295" s="474"/>
      <c r="L295" s="40"/>
      <c r="M295" s="40"/>
      <c r="N295" s="40"/>
      <c r="O295" s="40"/>
      <c r="P295" s="40"/>
      <c r="Q295" s="40"/>
      <c r="R295" s="40"/>
      <c r="S295" s="40"/>
      <c r="T295" s="40"/>
      <c r="U295" s="40"/>
      <c r="V295" s="40"/>
      <c r="W295" s="40"/>
      <c r="X295" s="40"/>
      <c r="Y295" s="40"/>
      <c r="Z295" s="40"/>
      <c r="AA295" s="40"/>
      <c r="AB295" s="40"/>
      <c r="AC295" s="40"/>
      <c r="AD295" s="40"/>
      <c r="AE295" s="40"/>
      <c r="AF295" s="44"/>
      <c r="AG295" s="44"/>
      <c r="AH295" s="44"/>
      <c r="AI295" s="44"/>
      <c r="AJ295" s="44"/>
      <c r="AK295" s="44"/>
      <c r="AL295" s="44"/>
      <c r="AM295" s="44"/>
      <c r="AN295" s="44"/>
      <c r="AO295" s="44"/>
      <c r="AP295" s="44"/>
      <c r="AQ295" s="44"/>
      <c r="AR295" s="44"/>
      <c r="AS295" s="44"/>
      <c r="AT295" s="44"/>
      <c r="AU295" s="44"/>
      <c r="AV295" s="44"/>
      <c r="AW295" s="44"/>
      <c r="AX295" s="44"/>
      <c r="AY295" s="44"/>
    </row>
    <row r="296" spans="1:51" x14ac:dyDescent="0.4">
      <c r="A296" s="40"/>
      <c r="B296" s="21"/>
      <c r="C296" s="45"/>
      <c r="D296" s="167"/>
      <c r="E296" s="40"/>
      <c r="F296" s="696"/>
      <c r="G296" s="40"/>
      <c r="H296" s="40"/>
      <c r="I296" s="167"/>
      <c r="J296" s="40"/>
      <c r="K296" s="474"/>
      <c r="L296" s="40"/>
      <c r="M296" s="40"/>
      <c r="N296" s="40"/>
      <c r="O296" s="40"/>
      <c r="P296" s="40"/>
      <c r="Q296" s="40"/>
      <c r="R296" s="40"/>
      <c r="S296" s="40"/>
      <c r="T296" s="40"/>
      <c r="U296" s="40"/>
      <c r="V296" s="40"/>
      <c r="W296" s="40"/>
      <c r="X296" s="40"/>
      <c r="Y296" s="40"/>
      <c r="Z296" s="40"/>
      <c r="AA296" s="40"/>
      <c r="AB296" s="40"/>
      <c r="AC296" s="40"/>
      <c r="AD296" s="40"/>
      <c r="AE296" s="40"/>
      <c r="AF296" s="44"/>
      <c r="AG296" s="44"/>
      <c r="AH296" s="44"/>
      <c r="AI296" s="44"/>
      <c r="AJ296" s="44"/>
      <c r="AK296" s="44"/>
      <c r="AL296" s="44"/>
      <c r="AM296" s="44"/>
      <c r="AN296" s="44"/>
      <c r="AO296" s="44"/>
      <c r="AP296" s="44"/>
      <c r="AQ296" s="44"/>
      <c r="AR296" s="44"/>
      <c r="AS296" s="44"/>
      <c r="AT296" s="44"/>
      <c r="AU296" s="44"/>
      <c r="AV296" s="44"/>
      <c r="AW296" s="44"/>
      <c r="AX296" s="44"/>
      <c r="AY296" s="44"/>
    </row>
    <row r="297" spans="1:51" x14ac:dyDescent="0.4">
      <c r="A297" s="40"/>
      <c r="B297" s="21"/>
      <c r="C297" s="45"/>
      <c r="D297" s="167"/>
      <c r="E297" s="40"/>
      <c r="F297" s="696"/>
      <c r="G297" s="40"/>
      <c r="H297" s="40"/>
      <c r="I297" s="167"/>
      <c r="J297" s="40"/>
      <c r="K297" s="474"/>
      <c r="L297" s="40"/>
      <c r="M297" s="40"/>
      <c r="N297" s="40"/>
      <c r="O297" s="40"/>
      <c r="P297" s="40"/>
      <c r="Q297" s="40"/>
      <c r="R297" s="40"/>
      <c r="S297" s="40"/>
      <c r="T297" s="40"/>
      <c r="U297" s="40"/>
      <c r="V297" s="40"/>
      <c r="W297" s="40"/>
      <c r="X297" s="40"/>
      <c r="Y297" s="40"/>
      <c r="Z297" s="40"/>
      <c r="AA297" s="40"/>
      <c r="AB297" s="40"/>
      <c r="AC297" s="40"/>
      <c r="AD297" s="40"/>
      <c r="AE297" s="40"/>
      <c r="AF297" s="44"/>
      <c r="AG297" s="44"/>
      <c r="AH297" s="44"/>
      <c r="AI297" s="44"/>
      <c r="AJ297" s="44"/>
      <c r="AK297" s="44"/>
      <c r="AL297" s="44"/>
      <c r="AM297" s="44"/>
      <c r="AN297" s="44"/>
      <c r="AO297" s="44"/>
      <c r="AP297" s="44"/>
      <c r="AQ297" s="44"/>
      <c r="AR297" s="44"/>
      <c r="AS297" s="44"/>
      <c r="AT297" s="44"/>
      <c r="AU297" s="44"/>
      <c r="AV297" s="44"/>
      <c r="AW297" s="44"/>
      <c r="AX297" s="44"/>
      <c r="AY297" s="44"/>
    </row>
    <row r="298" spans="1:51" x14ac:dyDescent="0.4">
      <c r="A298" s="40"/>
      <c r="B298" s="21"/>
      <c r="C298" s="45"/>
      <c r="D298" s="167"/>
      <c r="E298" s="40"/>
      <c r="F298" s="696"/>
      <c r="G298" s="40"/>
      <c r="H298" s="40"/>
      <c r="I298" s="167"/>
      <c r="J298" s="40"/>
      <c r="K298" s="474"/>
      <c r="L298" s="40"/>
      <c r="M298" s="40"/>
      <c r="N298" s="40"/>
      <c r="O298" s="40"/>
      <c r="P298" s="40"/>
      <c r="Q298" s="40"/>
      <c r="R298" s="40"/>
      <c r="S298" s="40"/>
      <c r="T298" s="40"/>
      <c r="U298" s="40"/>
      <c r="V298" s="40"/>
      <c r="W298" s="40"/>
      <c r="X298" s="40"/>
      <c r="Y298" s="40"/>
      <c r="Z298" s="40"/>
      <c r="AA298" s="40"/>
      <c r="AB298" s="40"/>
      <c r="AC298" s="40"/>
      <c r="AD298" s="40"/>
      <c r="AE298" s="40"/>
      <c r="AF298" s="44"/>
      <c r="AG298" s="44"/>
      <c r="AH298" s="44"/>
      <c r="AI298" s="44"/>
      <c r="AJ298" s="44"/>
      <c r="AK298" s="44"/>
      <c r="AL298" s="44"/>
      <c r="AM298" s="44"/>
      <c r="AN298" s="44"/>
      <c r="AO298" s="44"/>
      <c r="AP298" s="44"/>
      <c r="AQ298" s="44"/>
      <c r="AR298" s="44"/>
      <c r="AS298" s="44"/>
      <c r="AT298" s="44"/>
      <c r="AU298" s="44"/>
      <c r="AV298" s="44"/>
      <c r="AW298" s="44"/>
      <c r="AX298" s="44"/>
      <c r="AY298" s="44"/>
    </row>
    <row r="299" spans="1:51" x14ac:dyDescent="0.4">
      <c r="A299" s="40"/>
      <c r="B299" s="21"/>
      <c r="C299" s="45"/>
      <c r="D299" s="167"/>
      <c r="E299" s="40"/>
      <c r="F299" s="696"/>
      <c r="G299" s="40"/>
      <c r="H299" s="40"/>
      <c r="I299" s="167"/>
      <c r="J299" s="40"/>
      <c r="K299" s="474"/>
      <c r="L299" s="40"/>
      <c r="M299" s="40"/>
      <c r="N299" s="40"/>
      <c r="O299" s="40"/>
      <c r="P299" s="40"/>
      <c r="Q299" s="40"/>
      <c r="R299" s="40"/>
      <c r="S299" s="40"/>
      <c r="T299" s="40"/>
      <c r="U299" s="40"/>
      <c r="V299" s="40"/>
      <c r="W299" s="40"/>
      <c r="X299" s="40"/>
      <c r="Y299" s="40"/>
      <c r="Z299" s="40"/>
      <c r="AA299" s="40"/>
      <c r="AB299" s="40"/>
      <c r="AC299" s="40"/>
      <c r="AD299" s="40"/>
      <c r="AE299" s="40"/>
      <c r="AF299" s="44"/>
      <c r="AG299" s="44"/>
      <c r="AH299" s="44"/>
      <c r="AI299" s="44"/>
      <c r="AJ299" s="44"/>
      <c r="AK299" s="44"/>
      <c r="AL299" s="44"/>
      <c r="AM299" s="44"/>
      <c r="AN299" s="44"/>
      <c r="AO299" s="44"/>
      <c r="AP299" s="44"/>
      <c r="AQ299" s="44"/>
      <c r="AR299" s="44"/>
      <c r="AS299" s="44"/>
      <c r="AT299" s="44"/>
      <c r="AU299" s="44"/>
      <c r="AV299" s="44"/>
      <c r="AW299" s="44"/>
      <c r="AX299" s="44"/>
      <c r="AY299" s="44"/>
    </row>
    <row r="300" spans="1:51" x14ac:dyDescent="0.4">
      <c r="A300" s="40"/>
      <c r="B300" s="21"/>
      <c r="C300" s="45"/>
      <c r="D300" s="167"/>
      <c r="E300" s="40"/>
      <c r="F300" s="696"/>
      <c r="G300" s="40"/>
      <c r="H300" s="40"/>
      <c r="I300" s="167"/>
      <c r="J300" s="40"/>
      <c r="K300" s="474"/>
      <c r="L300" s="40"/>
      <c r="M300" s="40"/>
      <c r="N300" s="40"/>
      <c r="O300" s="40"/>
      <c r="P300" s="40"/>
      <c r="Q300" s="40"/>
      <c r="R300" s="40"/>
      <c r="S300" s="40"/>
      <c r="T300" s="40"/>
      <c r="U300" s="40"/>
      <c r="V300" s="40"/>
      <c r="W300" s="40"/>
      <c r="X300" s="40"/>
      <c r="Y300" s="40"/>
      <c r="Z300" s="40"/>
      <c r="AA300" s="40"/>
      <c r="AB300" s="40"/>
      <c r="AC300" s="40"/>
      <c r="AD300" s="40"/>
      <c r="AE300" s="40"/>
      <c r="AF300" s="44"/>
      <c r="AG300" s="44"/>
      <c r="AH300" s="44"/>
      <c r="AI300" s="44"/>
      <c r="AJ300" s="44"/>
      <c r="AK300" s="44"/>
      <c r="AL300" s="44"/>
      <c r="AM300" s="44"/>
      <c r="AN300" s="44"/>
      <c r="AO300" s="44"/>
      <c r="AP300" s="44"/>
      <c r="AQ300" s="44"/>
      <c r="AR300" s="44"/>
      <c r="AS300" s="44"/>
      <c r="AT300" s="44"/>
      <c r="AU300" s="44"/>
      <c r="AV300" s="44"/>
      <c r="AW300" s="44"/>
      <c r="AX300" s="44"/>
      <c r="AY300" s="44"/>
    </row>
    <row r="301" spans="1:51" x14ac:dyDescent="0.4">
      <c r="A301" s="40"/>
      <c r="B301" s="21"/>
      <c r="C301" s="45"/>
      <c r="D301" s="167"/>
      <c r="E301" s="40"/>
      <c r="F301" s="696"/>
      <c r="G301" s="40"/>
      <c r="H301" s="40"/>
      <c r="I301" s="167"/>
      <c r="J301" s="40"/>
      <c r="K301" s="474"/>
      <c r="L301" s="40"/>
      <c r="M301" s="40"/>
      <c r="N301" s="40"/>
      <c r="O301" s="40"/>
      <c r="P301" s="40"/>
      <c r="Q301" s="40"/>
      <c r="R301" s="40"/>
      <c r="S301" s="40"/>
      <c r="T301" s="40"/>
      <c r="U301" s="40"/>
      <c r="V301" s="40"/>
      <c r="W301" s="40"/>
      <c r="X301" s="40"/>
      <c r="Y301" s="40"/>
      <c r="Z301" s="40"/>
      <c r="AA301" s="40"/>
      <c r="AB301" s="40"/>
      <c r="AC301" s="40"/>
      <c r="AD301" s="40"/>
      <c r="AE301" s="40"/>
      <c r="AF301" s="44"/>
      <c r="AG301" s="44"/>
      <c r="AH301" s="44"/>
      <c r="AI301" s="44"/>
      <c r="AJ301" s="44"/>
      <c r="AK301" s="44"/>
      <c r="AL301" s="44"/>
      <c r="AM301" s="44"/>
      <c r="AN301" s="44"/>
      <c r="AO301" s="44"/>
      <c r="AP301" s="44"/>
      <c r="AQ301" s="44"/>
      <c r="AR301" s="44"/>
      <c r="AS301" s="44"/>
      <c r="AT301" s="44"/>
      <c r="AU301" s="44"/>
      <c r="AV301" s="44"/>
      <c r="AW301" s="44"/>
      <c r="AX301" s="44"/>
      <c r="AY301" s="44"/>
    </row>
    <row r="302" spans="1:51" x14ac:dyDescent="0.4">
      <c r="A302" s="40"/>
      <c r="B302" s="21"/>
      <c r="C302" s="45"/>
      <c r="D302" s="167"/>
      <c r="E302" s="40"/>
      <c r="F302" s="696"/>
      <c r="G302" s="40"/>
      <c r="H302" s="40"/>
      <c r="I302" s="167"/>
      <c r="J302" s="40"/>
      <c r="K302" s="474"/>
      <c r="L302" s="40"/>
      <c r="M302" s="40"/>
      <c r="N302" s="40"/>
      <c r="O302" s="40"/>
      <c r="P302" s="40"/>
      <c r="Q302" s="40"/>
      <c r="R302" s="40"/>
      <c r="S302" s="40"/>
      <c r="T302" s="40"/>
      <c r="U302" s="40"/>
      <c r="V302" s="40"/>
      <c r="W302" s="40"/>
      <c r="X302" s="40"/>
      <c r="Y302" s="40"/>
      <c r="Z302" s="40"/>
      <c r="AA302" s="40"/>
      <c r="AB302" s="40"/>
      <c r="AC302" s="40"/>
      <c r="AD302" s="40"/>
      <c r="AE302" s="40"/>
      <c r="AF302" s="44"/>
      <c r="AG302" s="44"/>
      <c r="AH302" s="44"/>
      <c r="AI302" s="44"/>
      <c r="AJ302" s="44"/>
      <c r="AK302" s="44"/>
      <c r="AL302" s="44"/>
      <c r="AM302" s="44"/>
      <c r="AN302" s="44"/>
      <c r="AO302" s="44"/>
      <c r="AP302" s="44"/>
      <c r="AQ302" s="44"/>
      <c r="AR302" s="44"/>
      <c r="AS302" s="44"/>
      <c r="AT302" s="44"/>
      <c r="AU302" s="44"/>
      <c r="AV302" s="44"/>
      <c r="AW302" s="44"/>
      <c r="AX302" s="44"/>
      <c r="AY302" s="44"/>
    </row>
    <row r="303" spans="1:51" x14ac:dyDescent="0.4">
      <c r="A303" s="40"/>
      <c r="B303" s="21"/>
      <c r="C303" s="45"/>
      <c r="D303" s="167"/>
      <c r="E303" s="40"/>
      <c r="F303" s="696"/>
      <c r="G303" s="40"/>
      <c r="H303" s="40"/>
      <c r="I303" s="167"/>
      <c r="J303" s="40"/>
      <c r="K303" s="474"/>
      <c r="L303" s="40"/>
      <c r="M303" s="40"/>
      <c r="N303" s="40"/>
      <c r="O303" s="40"/>
      <c r="P303" s="40"/>
      <c r="Q303" s="40"/>
      <c r="R303" s="40"/>
      <c r="S303" s="40"/>
      <c r="T303" s="40"/>
      <c r="U303" s="40"/>
      <c r="V303" s="40"/>
      <c r="W303" s="40"/>
      <c r="X303" s="40"/>
      <c r="Y303" s="40"/>
      <c r="Z303" s="40"/>
      <c r="AA303" s="40"/>
      <c r="AB303" s="40"/>
      <c r="AC303" s="40"/>
      <c r="AD303" s="40"/>
      <c r="AE303" s="40"/>
      <c r="AF303" s="44"/>
      <c r="AG303" s="44"/>
      <c r="AH303" s="44"/>
      <c r="AI303" s="44"/>
      <c r="AJ303" s="44"/>
      <c r="AK303" s="44"/>
      <c r="AL303" s="44"/>
      <c r="AM303" s="44"/>
      <c r="AN303" s="44"/>
      <c r="AO303" s="44"/>
      <c r="AP303" s="44"/>
      <c r="AQ303" s="44"/>
      <c r="AR303" s="44"/>
      <c r="AS303" s="44"/>
      <c r="AT303" s="44"/>
      <c r="AU303" s="44"/>
      <c r="AV303" s="44"/>
      <c r="AW303" s="44"/>
      <c r="AX303" s="44"/>
      <c r="AY303" s="44"/>
    </row>
    <row r="304" spans="1:51" x14ac:dyDescent="0.4">
      <c r="A304" s="40"/>
      <c r="B304" s="21"/>
      <c r="C304" s="45"/>
      <c r="D304" s="167"/>
      <c r="E304" s="40"/>
      <c r="F304" s="696"/>
      <c r="G304" s="40"/>
      <c r="H304" s="40"/>
      <c r="I304" s="167"/>
      <c r="J304" s="40"/>
      <c r="K304" s="474"/>
      <c r="L304" s="40"/>
      <c r="M304" s="40"/>
      <c r="N304" s="40"/>
      <c r="O304" s="40"/>
      <c r="P304" s="40"/>
      <c r="Q304" s="40"/>
      <c r="R304" s="40"/>
      <c r="S304" s="40"/>
      <c r="T304" s="40"/>
      <c r="U304" s="40"/>
      <c r="V304" s="40"/>
      <c r="W304" s="40"/>
      <c r="X304" s="40"/>
      <c r="Y304" s="40"/>
      <c r="Z304" s="40"/>
      <c r="AA304" s="40"/>
      <c r="AB304" s="40"/>
      <c r="AC304" s="40"/>
      <c r="AD304" s="40"/>
      <c r="AE304" s="40"/>
      <c r="AF304" s="44"/>
      <c r="AG304" s="44"/>
      <c r="AH304" s="44"/>
      <c r="AI304" s="44"/>
      <c r="AJ304" s="44"/>
      <c r="AK304" s="44"/>
      <c r="AL304" s="44"/>
      <c r="AM304" s="44"/>
      <c r="AN304" s="44"/>
      <c r="AO304" s="44"/>
      <c r="AP304" s="44"/>
      <c r="AQ304" s="44"/>
      <c r="AR304" s="44"/>
      <c r="AS304" s="44"/>
      <c r="AT304" s="44"/>
      <c r="AU304" s="44"/>
      <c r="AV304" s="44"/>
      <c r="AW304" s="44"/>
      <c r="AX304" s="44"/>
      <c r="AY304" s="44"/>
    </row>
    <row r="305" spans="1:51" x14ac:dyDescent="0.4">
      <c r="A305" s="40"/>
      <c r="B305" s="21"/>
      <c r="C305" s="45"/>
      <c r="D305" s="167"/>
      <c r="E305" s="40"/>
      <c r="F305" s="696"/>
      <c r="G305" s="40"/>
      <c r="H305" s="40"/>
      <c r="I305" s="167"/>
      <c r="J305" s="40"/>
      <c r="K305" s="474"/>
      <c r="L305" s="40"/>
      <c r="M305" s="40"/>
      <c r="N305" s="40"/>
      <c r="O305" s="40"/>
      <c r="P305" s="40"/>
      <c r="Q305" s="40"/>
      <c r="R305" s="40"/>
      <c r="S305" s="40"/>
      <c r="T305" s="40"/>
      <c r="U305" s="40"/>
      <c r="V305" s="40"/>
      <c r="W305" s="40"/>
      <c r="X305" s="40"/>
      <c r="Y305" s="40"/>
      <c r="Z305" s="40"/>
      <c r="AA305" s="40"/>
      <c r="AB305" s="40"/>
      <c r="AC305" s="40"/>
      <c r="AD305" s="40"/>
      <c r="AE305" s="40"/>
      <c r="AF305" s="44"/>
      <c r="AG305" s="44"/>
      <c r="AH305" s="44"/>
      <c r="AI305" s="44"/>
      <c r="AJ305" s="44"/>
      <c r="AK305" s="44"/>
      <c r="AL305" s="44"/>
      <c r="AM305" s="44"/>
      <c r="AN305" s="44"/>
      <c r="AO305" s="44"/>
      <c r="AP305" s="44"/>
      <c r="AQ305" s="44"/>
      <c r="AR305" s="44"/>
      <c r="AS305" s="44"/>
      <c r="AT305" s="44"/>
      <c r="AU305" s="44"/>
      <c r="AV305" s="44"/>
      <c r="AW305" s="44"/>
      <c r="AX305" s="44"/>
      <c r="AY305" s="44"/>
    </row>
    <row r="306" spans="1:51" x14ac:dyDescent="0.4">
      <c r="A306" s="40"/>
      <c r="B306" s="21"/>
      <c r="C306" s="45"/>
      <c r="D306" s="167"/>
      <c r="E306" s="40"/>
      <c r="F306" s="696"/>
      <c r="G306" s="40"/>
      <c r="H306" s="40"/>
      <c r="I306" s="167"/>
      <c r="J306" s="40"/>
      <c r="K306" s="474"/>
      <c r="L306" s="40"/>
      <c r="M306" s="40"/>
      <c r="N306" s="40"/>
      <c r="O306" s="40"/>
      <c r="P306" s="40"/>
      <c r="Q306" s="40"/>
      <c r="R306" s="40"/>
      <c r="S306" s="40"/>
      <c r="T306" s="40"/>
      <c r="U306" s="40"/>
      <c r="V306" s="40"/>
      <c r="W306" s="40"/>
      <c r="X306" s="40"/>
      <c r="Y306" s="40"/>
      <c r="Z306" s="40"/>
      <c r="AA306" s="40"/>
      <c r="AB306" s="40"/>
      <c r="AC306" s="40"/>
      <c r="AD306" s="40"/>
      <c r="AE306" s="40"/>
      <c r="AF306" s="44"/>
      <c r="AG306" s="44"/>
      <c r="AH306" s="44"/>
      <c r="AI306" s="44"/>
      <c r="AJ306" s="44"/>
      <c r="AK306" s="44"/>
      <c r="AL306" s="44"/>
      <c r="AM306" s="44"/>
      <c r="AN306" s="44"/>
      <c r="AO306" s="44"/>
      <c r="AP306" s="44"/>
      <c r="AQ306" s="44"/>
      <c r="AR306" s="44"/>
      <c r="AS306" s="44"/>
      <c r="AT306" s="44"/>
      <c r="AU306" s="44"/>
      <c r="AV306" s="44"/>
      <c r="AW306" s="44"/>
      <c r="AX306" s="44"/>
      <c r="AY306" s="44"/>
    </row>
    <row r="307" spans="1:51" x14ac:dyDescent="0.4">
      <c r="A307" s="40"/>
      <c r="B307" s="21"/>
      <c r="C307" s="45"/>
      <c r="D307" s="167"/>
      <c r="E307" s="40"/>
      <c r="F307" s="696"/>
      <c r="G307" s="40"/>
      <c r="H307" s="40"/>
      <c r="I307" s="167"/>
      <c r="J307" s="40"/>
      <c r="K307" s="474"/>
      <c r="L307" s="40"/>
      <c r="M307" s="40"/>
      <c r="N307" s="40"/>
      <c r="O307" s="40"/>
      <c r="P307" s="40"/>
      <c r="Q307" s="40"/>
      <c r="R307" s="40"/>
      <c r="S307" s="40"/>
      <c r="T307" s="40"/>
      <c r="U307" s="40"/>
      <c r="V307" s="40"/>
      <c r="W307" s="40"/>
      <c r="X307" s="40"/>
      <c r="Y307" s="40"/>
      <c r="Z307" s="40"/>
      <c r="AA307" s="40"/>
      <c r="AB307" s="40"/>
      <c r="AC307" s="40"/>
      <c r="AD307" s="40"/>
      <c r="AE307" s="40"/>
      <c r="AF307" s="44"/>
      <c r="AG307" s="44"/>
      <c r="AH307" s="44"/>
      <c r="AI307" s="44"/>
      <c r="AJ307" s="44"/>
      <c r="AK307" s="44"/>
      <c r="AL307" s="44"/>
      <c r="AM307" s="44"/>
      <c r="AN307" s="44"/>
      <c r="AO307" s="44"/>
      <c r="AP307" s="44"/>
      <c r="AQ307" s="44"/>
      <c r="AR307" s="44"/>
      <c r="AS307" s="44"/>
      <c r="AT307" s="44"/>
      <c r="AU307" s="44"/>
      <c r="AV307" s="44"/>
      <c r="AW307" s="44"/>
      <c r="AX307" s="44"/>
      <c r="AY307" s="44"/>
    </row>
    <row r="308" spans="1:51" x14ac:dyDescent="0.4">
      <c r="A308" s="40"/>
      <c r="B308" s="21"/>
      <c r="C308" s="45"/>
      <c r="D308" s="167"/>
      <c r="E308" s="40"/>
      <c r="F308" s="696"/>
      <c r="G308" s="40"/>
      <c r="H308" s="40"/>
      <c r="I308" s="167"/>
      <c r="J308" s="40"/>
      <c r="K308" s="474"/>
      <c r="L308" s="40"/>
      <c r="M308" s="40"/>
      <c r="N308" s="40"/>
      <c r="O308" s="40"/>
      <c r="P308" s="40"/>
      <c r="Q308" s="40"/>
      <c r="R308" s="40"/>
      <c r="S308" s="40"/>
      <c r="T308" s="40"/>
      <c r="U308" s="40"/>
      <c r="V308" s="40"/>
      <c r="W308" s="40"/>
      <c r="X308" s="40"/>
      <c r="Y308" s="40"/>
      <c r="Z308" s="40"/>
      <c r="AA308" s="40"/>
      <c r="AB308" s="40"/>
      <c r="AC308" s="40"/>
      <c r="AD308" s="40"/>
      <c r="AE308" s="40"/>
      <c r="AF308" s="44"/>
      <c r="AG308" s="44"/>
      <c r="AH308" s="44"/>
      <c r="AI308" s="44"/>
      <c r="AJ308" s="44"/>
      <c r="AK308" s="44"/>
      <c r="AL308" s="44"/>
      <c r="AM308" s="44"/>
      <c r="AN308" s="44"/>
      <c r="AO308" s="44"/>
      <c r="AP308" s="44"/>
      <c r="AQ308" s="44"/>
      <c r="AR308" s="44"/>
      <c r="AS308" s="44"/>
      <c r="AT308" s="44"/>
      <c r="AU308" s="44"/>
      <c r="AV308" s="44"/>
      <c r="AW308" s="44"/>
      <c r="AX308" s="44"/>
      <c r="AY308" s="44"/>
    </row>
    <row r="309" spans="1:51" x14ac:dyDescent="0.4">
      <c r="A309" s="40"/>
      <c r="B309" s="21"/>
      <c r="C309" s="45"/>
      <c r="D309" s="167"/>
      <c r="E309" s="40"/>
      <c r="F309" s="696"/>
      <c r="G309" s="40"/>
      <c r="H309" s="40"/>
      <c r="I309" s="167"/>
      <c r="J309" s="40"/>
      <c r="K309" s="474"/>
      <c r="L309" s="40"/>
      <c r="M309" s="40"/>
      <c r="N309" s="40"/>
      <c r="O309" s="40"/>
      <c r="P309" s="40"/>
      <c r="Q309" s="40"/>
      <c r="R309" s="40"/>
      <c r="S309" s="40"/>
      <c r="T309" s="40"/>
      <c r="U309" s="40"/>
      <c r="V309" s="40"/>
      <c r="W309" s="40"/>
      <c r="X309" s="40"/>
      <c r="Y309" s="40"/>
      <c r="Z309" s="40"/>
      <c r="AA309" s="40"/>
      <c r="AB309" s="40"/>
      <c r="AC309" s="40"/>
      <c r="AD309" s="40"/>
      <c r="AE309" s="40"/>
      <c r="AF309" s="44"/>
      <c r="AG309" s="44"/>
      <c r="AH309" s="44"/>
      <c r="AI309" s="44"/>
      <c r="AJ309" s="44"/>
      <c r="AK309" s="44"/>
      <c r="AL309" s="44"/>
      <c r="AM309" s="44"/>
      <c r="AN309" s="44"/>
      <c r="AO309" s="44"/>
      <c r="AP309" s="44"/>
      <c r="AQ309" s="44"/>
      <c r="AR309" s="44"/>
      <c r="AS309" s="44"/>
      <c r="AT309" s="44"/>
      <c r="AU309" s="44"/>
      <c r="AV309" s="44"/>
      <c r="AW309" s="44"/>
      <c r="AX309" s="44"/>
      <c r="AY309" s="44"/>
    </row>
    <row r="310" spans="1:51" x14ac:dyDescent="0.4">
      <c r="A310" s="40"/>
      <c r="B310" s="21"/>
      <c r="C310" s="45"/>
      <c r="D310" s="167"/>
      <c r="E310" s="40"/>
      <c r="F310" s="696"/>
      <c r="G310" s="40"/>
      <c r="H310" s="40"/>
      <c r="I310" s="167"/>
      <c r="J310" s="40"/>
      <c r="K310" s="474"/>
      <c r="L310" s="40"/>
      <c r="M310" s="40"/>
      <c r="N310" s="40"/>
      <c r="O310" s="40"/>
      <c r="P310" s="40"/>
      <c r="Q310" s="40"/>
      <c r="R310" s="40"/>
      <c r="S310" s="40"/>
      <c r="T310" s="40"/>
      <c r="U310" s="40"/>
      <c r="V310" s="40"/>
      <c r="W310" s="40"/>
      <c r="X310" s="40"/>
      <c r="Y310" s="40"/>
      <c r="Z310" s="40"/>
      <c r="AA310" s="40"/>
      <c r="AB310" s="40"/>
      <c r="AC310" s="40"/>
      <c r="AD310" s="40"/>
      <c r="AE310" s="40"/>
      <c r="AF310" s="44"/>
      <c r="AG310" s="44"/>
      <c r="AH310" s="44"/>
      <c r="AI310" s="44"/>
      <c r="AJ310" s="44"/>
      <c r="AK310" s="44"/>
      <c r="AL310" s="44"/>
      <c r="AM310" s="44"/>
      <c r="AN310" s="44"/>
      <c r="AO310" s="44"/>
      <c r="AP310" s="44"/>
      <c r="AQ310" s="44"/>
      <c r="AR310" s="44"/>
      <c r="AS310" s="44"/>
      <c r="AT310" s="44"/>
      <c r="AU310" s="44"/>
      <c r="AV310" s="44"/>
      <c r="AW310" s="44"/>
      <c r="AX310" s="44"/>
      <c r="AY310" s="44"/>
    </row>
    <row r="311" spans="1:51" x14ac:dyDescent="0.4">
      <c r="A311" s="40"/>
      <c r="B311" s="21"/>
      <c r="C311" s="45"/>
      <c r="D311" s="167"/>
      <c r="E311" s="40"/>
      <c r="F311" s="696"/>
      <c r="G311" s="40"/>
      <c r="H311" s="40"/>
      <c r="I311" s="167"/>
      <c r="J311" s="40"/>
      <c r="K311" s="474"/>
      <c r="L311" s="40"/>
      <c r="M311" s="40"/>
      <c r="N311" s="40"/>
      <c r="O311" s="40"/>
      <c r="P311" s="40"/>
      <c r="Q311" s="40"/>
      <c r="R311" s="40"/>
      <c r="S311" s="40"/>
      <c r="T311" s="40"/>
      <c r="U311" s="40"/>
      <c r="V311" s="40"/>
      <c r="W311" s="40"/>
      <c r="X311" s="40"/>
      <c r="Y311" s="40"/>
      <c r="Z311" s="40"/>
      <c r="AA311" s="40"/>
      <c r="AB311" s="40"/>
      <c r="AC311" s="40"/>
      <c r="AD311" s="40"/>
      <c r="AE311" s="40"/>
      <c r="AF311" s="44"/>
      <c r="AG311" s="44"/>
      <c r="AH311" s="44"/>
      <c r="AI311" s="44"/>
      <c r="AJ311" s="44"/>
      <c r="AK311" s="44"/>
      <c r="AL311" s="44"/>
      <c r="AM311" s="44"/>
      <c r="AN311" s="44"/>
      <c r="AO311" s="44"/>
      <c r="AP311" s="44"/>
      <c r="AQ311" s="44"/>
      <c r="AR311" s="44"/>
      <c r="AS311" s="44"/>
      <c r="AT311" s="44"/>
      <c r="AU311" s="44"/>
      <c r="AV311" s="44"/>
      <c r="AW311" s="44"/>
      <c r="AX311" s="44"/>
      <c r="AY311" s="44"/>
    </row>
    <row r="312" spans="1:51" x14ac:dyDescent="0.4">
      <c r="A312" s="40"/>
      <c r="B312" s="21"/>
      <c r="C312" s="45"/>
      <c r="D312" s="167"/>
      <c r="E312" s="40"/>
      <c r="F312" s="696"/>
      <c r="G312" s="40"/>
      <c r="H312" s="40"/>
      <c r="I312" s="167"/>
      <c r="J312" s="40"/>
      <c r="K312" s="474"/>
      <c r="L312" s="40"/>
      <c r="M312" s="40"/>
      <c r="N312" s="40"/>
      <c r="O312" s="40"/>
      <c r="P312" s="40"/>
      <c r="Q312" s="40"/>
      <c r="R312" s="40"/>
      <c r="S312" s="40"/>
      <c r="T312" s="40"/>
      <c r="U312" s="40"/>
      <c r="V312" s="40"/>
      <c r="W312" s="40"/>
      <c r="X312" s="40"/>
      <c r="Y312" s="40"/>
      <c r="Z312" s="40"/>
      <c r="AA312" s="40"/>
      <c r="AB312" s="40"/>
      <c r="AC312" s="40"/>
      <c r="AD312" s="40"/>
      <c r="AE312" s="40"/>
      <c r="AF312" s="44"/>
      <c r="AG312" s="44"/>
      <c r="AH312" s="44"/>
      <c r="AI312" s="44"/>
      <c r="AJ312" s="44"/>
      <c r="AK312" s="44"/>
      <c r="AL312" s="44"/>
      <c r="AM312" s="44"/>
      <c r="AN312" s="44"/>
      <c r="AO312" s="44"/>
      <c r="AP312" s="44"/>
      <c r="AQ312" s="44"/>
      <c r="AR312" s="44"/>
      <c r="AS312" s="44"/>
      <c r="AT312" s="44"/>
      <c r="AU312" s="44"/>
      <c r="AV312" s="44"/>
      <c r="AW312" s="44"/>
      <c r="AX312" s="44"/>
      <c r="AY312" s="44"/>
    </row>
    <row r="313" spans="1:51" x14ac:dyDescent="0.4">
      <c r="A313" s="40"/>
      <c r="B313" s="21"/>
      <c r="C313" s="45"/>
      <c r="D313" s="167"/>
      <c r="E313" s="40"/>
      <c r="F313" s="696"/>
      <c r="G313" s="40"/>
      <c r="H313" s="40"/>
      <c r="I313" s="167"/>
      <c r="J313" s="40"/>
      <c r="K313" s="474"/>
      <c r="L313" s="40"/>
      <c r="M313" s="40"/>
      <c r="N313" s="40"/>
      <c r="O313" s="40"/>
      <c r="P313" s="40"/>
      <c r="Q313" s="40"/>
      <c r="R313" s="40"/>
      <c r="S313" s="40"/>
      <c r="T313" s="40"/>
      <c r="U313" s="40"/>
      <c r="V313" s="40"/>
      <c r="W313" s="40"/>
      <c r="X313" s="40"/>
      <c r="Y313" s="40"/>
      <c r="Z313" s="40"/>
      <c r="AA313" s="40"/>
      <c r="AB313" s="40"/>
      <c r="AC313" s="40"/>
      <c r="AD313" s="40"/>
      <c r="AE313" s="40"/>
      <c r="AF313" s="44"/>
      <c r="AG313" s="44"/>
      <c r="AH313" s="44"/>
      <c r="AI313" s="44"/>
      <c r="AJ313" s="44"/>
      <c r="AK313" s="44"/>
      <c r="AL313" s="44"/>
      <c r="AM313" s="44"/>
      <c r="AN313" s="44"/>
      <c r="AO313" s="44"/>
      <c r="AP313" s="44"/>
      <c r="AQ313" s="44"/>
      <c r="AR313" s="44"/>
      <c r="AS313" s="44"/>
      <c r="AT313" s="44"/>
      <c r="AU313" s="44"/>
      <c r="AV313" s="44"/>
      <c r="AW313" s="44"/>
      <c r="AX313" s="44"/>
      <c r="AY313" s="44"/>
    </row>
    <row r="314" spans="1:51" x14ac:dyDescent="0.4">
      <c r="A314" s="40"/>
      <c r="B314" s="21"/>
      <c r="C314" s="45"/>
      <c r="D314" s="167"/>
      <c r="E314" s="40"/>
      <c r="F314" s="696"/>
      <c r="G314" s="40"/>
      <c r="H314" s="40"/>
      <c r="I314" s="167"/>
      <c r="J314" s="40"/>
      <c r="K314" s="474"/>
      <c r="L314" s="40"/>
      <c r="M314" s="40"/>
      <c r="N314" s="40"/>
      <c r="O314" s="40"/>
      <c r="P314" s="40"/>
      <c r="Q314" s="40"/>
      <c r="R314" s="40"/>
      <c r="S314" s="40"/>
      <c r="T314" s="40"/>
      <c r="U314" s="40"/>
      <c r="V314" s="40"/>
      <c r="W314" s="40"/>
      <c r="X314" s="40"/>
      <c r="Y314" s="40"/>
      <c r="Z314" s="40"/>
      <c r="AA314" s="40"/>
      <c r="AB314" s="40"/>
      <c r="AC314" s="40"/>
      <c r="AD314" s="40"/>
      <c r="AE314" s="40"/>
      <c r="AF314" s="44"/>
      <c r="AG314" s="44"/>
      <c r="AH314" s="44"/>
      <c r="AI314" s="44"/>
      <c r="AJ314" s="44"/>
      <c r="AK314" s="44"/>
      <c r="AL314" s="44"/>
      <c r="AM314" s="44"/>
      <c r="AN314" s="44"/>
      <c r="AO314" s="44"/>
      <c r="AP314" s="44"/>
      <c r="AQ314" s="44"/>
      <c r="AR314" s="44"/>
      <c r="AS314" s="44"/>
      <c r="AT314" s="44"/>
      <c r="AU314" s="44"/>
      <c r="AV314" s="44"/>
      <c r="AW314" s="44"/>
      <c r="AX314" s="44"/>
      <c r="AY314" s="44"/>
    </row>
    <row r="315" spans="1:51" x14ac:dyDescent="0.4">
      <c r="A315" s="40"/>
      <c r="B315" s="21"/>
      <c r="C315" s="45"/>
      <c r="D315" s="167"/>
      <c r="E315" s="40"/>
      <c r="F315" s="696"/>
      <c r="G315" s="40"/>
      <c r="H315" s="40"/>
      <c r="I315" s="167"/>
      <c r="J315" s="40"/>
      <c r="K315" s="474"/>
      <c r="L315" s="40"/>
      <c r="M315" s="40"/>
      <c r="N315" s="40"/>
      <c r="O315" s="40"/>
      <c r="P315" s="40"/>
      <c r="Q315" s="40"/>
      <c r="R315" s="40"/>
      <c r="S315" s="40"/>
      <c r="T315" s="40"/>
      <c r="U315" s="40"/>
      <c r="V315" s="40"/>
      <c r="W315" s="40"/>
      <c r="X315" s="40"/>
      <c r="Y315" s="40"/>
      <c r="Z315" s="40"/>
      <c r="AA315" s="40"/>
      <c r="AB315" s="40"/>
      <c r="AC315" s="40"/>
      <c r="AD315" s="40"/>
      <c r="AE315" s="40"/>
      <c r="AF315" s="44"/>
      <c r="AG315" s="44"/>
      <c r="AH315" s="44"/>
      <c r="AI315" s="44"/>
      <c r="AJ315" s="44"/>
      <c r="AK315" s="44"/>
      <c r="AL315" s="44"/>
      <c r="AM315" s="44"/>
      <c r="AN315" s="44"/>
      <c r="AO315" s="44"/>
      <c r="AP315" s="44"/>
      <c r="AQ315" s="44"/>
      <c r="AR315" s="44"/>
      <c r="AS315" s="44"/>
      <c r="AT315" s="44"/>
      <c r="AU315" s="44"/>
      <c r="AV315" s="44"/>
      <c r="AW315" s="44"/>
      <c r="AX315" s="44"/>
      <c r="AY315" s="44"/>
    </row>
    <row r="316" spans="1:51" x14ac:dyDescent="0.4">
      <c r="A316" s="40"/>
      <c r="B316" s="21"/>
      <c r="C316" s="45"/>
      <c r="D316" s="167"/>
      <c r="E316" s="40"/>
      <c r="F316" s="696"/>
      <c r="G316" s="40"/>
      <c r="H316" s="40"/>
      <c r="I316" s="167"/>
      <c r="J316" s="40"/>
      <c r="K316" s="474"/>
      <c r="L316" s="40"/>
      <c r="M316" s="40"/>
      <c r="N316" s="40"/>
      <c r="O316" s="40"/>
      <c r="P316" s="40"/>
      <c r="Q316" s="40"/>
      <c r="R316" s="40"/>
      <c r="S316" s="40"/>
      <c r="T316" s="40"/>
      <c r="U316" s="40"/>
      <c r="V316" s="40"/>
      <c r="W316" s="40"/>
      <c r="X316" s="40"/>
      <c r="Y316" s="40"/>
      <c r="Z316" s="40"/>
      <c r="AA316" s="40"/>
      <c r="AB316" s="40"/>
      <c r="AC316" s="40"/>
      <c r="AD316" s="40"/>
      <c r="AE316" s="40"/>
      <c r="AF316" s="44"/>
      <c r="AG316" s="44"/>
      <c r="AH316" s="44"/>
      <c r="AI316" s="44"/>
      <c r="AJ316" s="44"/>
      <c r="AK316" s="44"/>
      <c r="AL316" s="44"/>
      <c r="AM316" s="44"/>
      <c r="AN316" s="44"/>
      <c r="AO316" s="44"/>
      <c r="AP316" s="44"/>
      <c r="AQ316" s="44"/>
      <c r="AR316" s="44"/>
      <c r="AS316" s="44"/>
      <c r="AT316" s="44"/>
      <c r="AU316" s="44"/>
      <c r="AV316" s="44"/>
      <c r="AW316" s="44"/>
      <c r="AX316" s="44"/>
      <c r="AY316" s="44"/>
    </row>
    <row r="317" spans="1:51" x14ac:dyDescent="0.4">
      <c r="A317" s="40"/>
      <c r="B317" s="21"/>
      <c r="C317" s="45"/>
      <c r="D317" s="167"/>
      <c r="E317" s="40"/>
      <c r="F317" s="696"/>
      <c r="G317" s="40"/>
      <c r="H317" s="40"/>
      <c r="I317" s="167"/>
      <c r="J317" s="40"/>
      <c r="K317" s="474"/>
      <c r="L317" s="40"/>
      <c r="M317" s="40"/>
      <c r="N317" s="40"/>
      <c r="O317" s="40"/>
      <c r="P317" s="40"/>
      <c r="Q317" s="40"/>
      <c r="R317" s="40"/>
      <c r="S317" s="40"/>
      <c r="T317" s="40"/>
      <c r="U317" s="40"/>
      <c r="V317" s="40"/>
      <c r="W317" s="40"/>
      <c r="X317" s="40"/>
      <c r="Y317" s="40"/>
      <c r="Z317" s="40"/>
      <c r="AA317" s="40"/>
      <c r="AB317" s="40"/>
      <c r="AC317" s="40"/>
      <c r="AD317" s="40"/>
      <c r="AE317" s="40"/>
      <c r="AF317" s="44"/>
      <c r="AG317" s="44"/>
      <c r="AH317" s="44"/>
      <c r="AI317" s="44"/>
      <c r="AJ317" s="44"/>
      <c r="AK317" s="44"/>
      <c r="AL317" s="44"/>
      <c r="AM317" s="44"/>
      <c r="AN317" s="44"/>
      <c r="AO317" s="44"/>
      <c r="AP317" s="44"/>
      <c r="AQ317" s="44"/>
      <c r="AR317" s="44"/>
      <c r="AS317" s="44"/>
      <c r="AT317" s="44"/>
      <c r="AU317" s="44"/>
      <c r="AV317" s="44"/>
      <c r="AW317" s="44"/>
      <c r="AX317" s="44"/>
      <c r="AY317" s="44"/>
    </row>
    <row r="318" spans="1:51" x14ac:dyDescent="0.4">
      <c r="A318" s="40"/>
      <c r="B318" s="21"/>
      <c r="C318" s="45"/>
      <c r="D318" s="167"/>
      <c r="E318" s="40"/>
      <c r="F318" s="696"/>
      <c r="G318" s="40"/>
      <c r="H318" s="40"/>
      <c r="I318" s="167"/>
      <c r="J318" s="40"/>
      <c r="K318" s="474"/>
      <c r="L318" s="40"/>
      <c r="M318" s="40"/>
      <c r="N318" s="40"/>
      <c r="O318" s="40"/>
      <c r="P318" s="40"/>
      <c r="Q318" s="40"/>
      <c r="R318" s="40"/>
      <c r="S318" s="40"/>
      <c r="T318" s="40"/>
      <c r="U318" s="40"/>
      <c r="V318" s="40"/>
      <c r="W318" s="40"/>
      <c r="X318" s="40"/>
      <c r="Y318" s="40"/>
      <c r="Z318" s="40"/>
      <c r="AA318" s="40"/>
      <c r="AB318" s="40"/>
      <c r="AC318" s="40"/>
      <c r="AD318" s="40"/>
      <c r="AE318" s="40"/>
      <c r="AF318" s="44"/>
      <c r="AG318" s="44"/>
      <c r="AH318" s="44"/>
      <c r="AI318" s="44"/>
      <c r="AJ318" s="44"/>
      <c r="AK318" s="44"/>
      <c r="AL318" s="44"/>
      <c r="AM318" s="44"/>
      <c r="AN318" s="44"/>
      <c r="AO318" s="44"/>
      <c r="AP318" s="44"/>
      <c r="AQ318" s="44"/>
      <c r="AR318" s="44"/>
      <c r="AS318" s="44"/>
      <c r="AT318" s="44"/>
      <c r="AU318" s="44"/>
      <c r="AV318" s="44"/>
      <c r="AW318" s="44"/>
      <c r="AX318" s="44"/>
      <c r="AY318" s="44"/>
    </row>
    <row r="319" spans="1:51" x14ac:dyDescent="0.4">
      <c r="A319" s="40"/>
      <c r="B319" s="21"/>
      <c r="C319" s="45"/>
      <c r="D319" s="167"/>
      <c r="E319" s="40"/>
      <c r="F319" s="696"/>
      <c r="G319" s="40"/>
      <c r="H319" s="40"/>
      <c r="I319" s="167"/>
      <c r="J319" s="40"/>
      <c r="K319" s="474"/>
      <c r="L319" s="40"/>
      <c r="M319" s="40"/>
      <c r="N319" s="40"/>
      <c r="O319" s="40"/>
      <c r="P319" s="40"/>
      <c r="Q319" s="40"/>
      <c r="R319" s="40"/>
      <c r="S319" s="40"/>
      <c r="T319" s="40"/>
      <c r="U319" s="40"/>
      <c r="V319" s="40"/>
      <c r="W319" s="40"/>
      <c r="X319" s="40"/>
      <c r="Y319" s="40"/>
      <c r="Z319" s="40"/>
      <c r="AA319" s="40"/>
      <c r="AB319" s="40"/>
      <c r="AC319" s="40"/>
      <c r="AD319" s="40"/>
      <c r="AE319" s="40"/>
      <c r="AF319" s="44"/>
      <c r="AG319" s="44"/>
      <c r="AH319" s="44"/>
      <c r="AI319" s="44"/>
      <c r="AJ319" s="44"/>
      <c r="AK319" s="44"/>
      <c r="AL319" s="44"/>
      <c r="AM319" s="44"/>
      <c r="AN319" s="44"/>
      <c r="AO319" s="44"/>
      <c r="AP319" s="44"/>
      <c r="AQ319" s="44"/>
      <c r="AR319" s="44"/>
      <c r="AS319" s="44"/>
      <c r="AT319" s="44"/>
      <c r="AU319" s="44"/>
      <c r="AV319" s="44"/>
      <c r="AW319" s="44"/>
      <c r="AX319" s="44"/>
      <c r="AY319" s="44"/>
    </row>
    <row r="320" spans="1:51" x14ac:dyDescent="0.4">
      <c r="A320" s="40"/>
      <c r="B320" s="21"/>
      <c r="C320" s="45"/>
      <c r="D320" s="167"/>
      <c r="E320" s="40"/>
      <c r="F320" s="696"/>
      <c r="G320" s="40"/>
      <c r="H320" s="40"/>
      <c r="I320" s="167"/>
      <c r="J320" s="40"/>
      <c r="K320" s="474"/>
      <c r="L320" s="40"/>
      <c r="M320" s="40"/>
      <c r="N320" s="40"/>
      <c r="O320" s="40"/>
      <c r="P320" s="40"/>
      <c r="Q320" s="40"/>
      <c r="R320" s="40"/>
      <c r="S320" s="40"/>
      <c r="T320" s="40"/>
      <c r="U320" s="40"/>
      <c r="V320" s="40"/>
      <c r="W320" s="40"/>
      <c r="X320" s="40"/>
      <c r="Y320" s="40"/>
      <c r="Z320" s="40"/>
      <c r="AA320" s="40"/>
      <c r="AB320" s="40"/>
      <c r="AC320" s="40"/>
      <c r="AD320" s="40"/>
      <c r="AE320" s="40"/>
      <c r="AF320" s="44"/>
      <c r="AG320" s="44"/>
      <c r="AH320" s="44"/>
      <c r="AI320" s="44"/>
      <c r="AJ320" s="44"/>
      <c r="AK320" s="44"/>
      <c r="AL320" s="44"/>
      <c r="AM320" s="44"/>
      <c r="AN320" s="44"/>
      <c r="AO320" s="44"/>
      <c r="AP320" s="44"/>
      <c r="AQ320" s="44"/>
      <c r="AR320" s="44"/>
      <c r="AS320" s="44"/>
      <c r="AT320" s="44"/>
      <c r="AU320" s="44"/>
      <c r="AV320" s="44"/>
      <c r="AW320" s="44"/>
      <c r="AX320" s="44"/>
      <c r="AY320" s="44"/>
    </row>
    <row r="321" spans="1:51" x14ac:dyDescent="0.4">
      <c r="A321" s="40"/>
      <c r="B321" s="21"/>
      <c r="C321" s="45"/>
      <c r="D321" s="167"/>
      <c r="E321" s="40"/>
      <c r="F321" s="696"/>
      <c r="G321" s="40"/>
      <c r="H321" s="40"/>
      <c r="I321" s="167"/>
      <c r="J321" s="40"/>
      <c r="K321" s="474"/>
      <c r="L321" s="40"/>
      <c r="M321" s="40"/>
      <c r="N321" s="40"/>
      <c r="O321" s="40"/>
      <c r="P321" s="40"/>
      <c r="Q321" s="40"/>
      <c r="R321" s="40"/>
      <c r="S321" s="40"/>
      <c r="T321" s="40"/>
      <c r="U321" s="40"/>
      <c r="V321" s="40"/>
      <c r="W321" s="40"/>
      <c r="X321" s="40"/>
      <c r="Y321" s="40"/>
      <c r="Z321" s="40"/>
      <c r="AA321" s="40"/>
      <c r="AB321" s="40"/>
      <c r="AC321" s="40"/>
      <c r="AD321" s="40"/>
      <c r="AE321" s="40"/>
      <c r="AF321" s="44"/>
      <c r="AG321" s="44"/>
      <c r="AH321" s="44"/>
      <c r="AI321" s="44"/>
      <c r="AJ321" s="44"/>
      <c r="AK321" s="44"/>
      <c r="AL321" s="44"/>
      <c r="AM321" s="44"/>
      <c r="AN321" s="44"/>
      <c r="AO321" s="44"/>
      <c r="AP321" s="44"/>
      <c r="AQ321" s="44"/>
      <c r="AR321" s="44"/>
      <c r="AS321" s="44"/>
      <c r="AT321" s="44"/>
      <c r="AU321" s="44"/>
      <c r="AV321" s="44"/>
      <c r="AW321" s="44"/>
      <c r="AX321" s="44"/>
      <c r="AY321" s="44"/>
    </row>
    <row r="322" spans="1:51" x14ac:dyDescent="0.4">
      <c r="A322" s="40"/>
      <c r="B322" s="21"/>
      <c r="C322" s="45"/>
      <c r="D322" s="167"/>
      <c r="E322" s="40"/>
      <c r="F322" s="696"/>
      <c r="G322" s="40"/>
      <c r="H322" s="40"/>
      <c r="I322" s="167"/>
      <c r="J322" s="40"/>
      <c r="K322" s="474"/>
      <c r="L322" s="40"/>
      <c r="M322" s="40"/>
      <c r="N322" s="40"/>
      <c r="O322" s="40"/>
      <c r="P322" s="40"/>
      <c r="Q322" s="40"/>
      <c r="R322" s="40"/>
      <c r="S322" s="40"/>
      <c r="T322" s="40"/>
      <c r="U322" s="40"/>
      <c r="V322" s="40"/>
      <c r="W322" s="40"/>
      <c r="X322" s="40"/>
      <c r="Y322" s="40"/>
      <c r="Z322" s="40"/>
      <c r="AA322" s="40"/>
      <c r="AB322" s="40"/>
      <c r="AC322" s="40"/>
      <c r="AD322" s="40"/>
      <c r="AE322" s="40"/>
      <c r="AF322" s="44"/>
      <c r="AG322" s="44"/>
      <c r="AH322" s="44"/>
      <c r="AI322" s="44"/>
      <c r="AJ322" s="44"/>
      <c r="AK322" s="44"/>
      <c r="AL322" s="44"/>
      <c r="AM322" s="44"/>
      <c r="AN322" s="44"/>
      <c r="AO322" s="44"/>
      <c r="AP322" s="44"/>
      <c r="AQ322" s="44"/>
      <c r="AR322" s="44"/>
      <c r="AS322" s="44"/>
      <c r="AT322" s="44"/>
      <c r="AU322" s="44"/>
      <c r="AV322" s="44"/>
      <c r="AW322" s="44"/>
      <c r="AX322" s="44"/>
      <c r="AY322" s="44"/>
    </row>
    <row r="323" spans="1:51" x14ac:dyDescent="0.4">
      <c r="A323" s="40"/>
      <c r="B323" s="21"/>
      <c r="C323" s="45"/>
      <c r="D323" s="167"/>
      <c r="E323" s="40"/>
      <c r="F323" s="696"/>
      <c r="G323" s="40"/>
      <c r="H323" s="40"/>
      <c r="I323" s="167"/>
      <c r="J323" s="40"/>
      <c r="K323" s="474"/>
      <c r="L323" s="40"/>
      <c r="M323" s="40"/>
      <c r="N323" s="40"/>
      <c r="O323" s="40"/>
      <c r="P323" s="40"/>
      <c r="Q323" s="40"/>
      <c r="R323" s="40"/>
      <c r="S323" s="40"/>
      <c r="T323" s="40"/>
      <c r="U323" s="40"/>
      <c r="V323" s="40"/>
      <c r="W323" s="40"/>
      <c r="X323" s="40"/>
      <c r="Y323" s="40"/>
      <c r="Z323" s="40"/>
      <c r="AA323" s="40"/>
      <c r="AB323" s="40"/>
      <c r="AC323" s="40"/>
      <c r="AD323" s="40"/>
      <c r="AE323" s="40"/>
      <c r="AF323" s="44"/>
      <c r="AG323" s="44"/>
      <c r="AH323" s="44"/>
      <c r="AI323" s="44"/>
      <c r="AJ323" s="44"/>
      <c r="AK323" s="44"/>
      <c r="AL323" s="44"/>
      <c r="AM323" s="44"/>
      <c r="AN323" s="44"/>
      <c r="AO323" s="44"/>
      <c r="AP323" s="44"/>
      <c r="AQ323" s="44"/>
      <c r="AR323" s="44"/>
      <c r="AS323" s="44"/>
      <c r="AT323" s="44"/>
      <c r="AU323" s="44"/>
      <c r="AV323" s="44"/>
      <c r="AW323" s="44"/>
      <c r="AX323" s="44"/>
      <c r="AY323" s="44"/>
    </row>
    <row r="324" spans="1:51" x14ac:dyDescent="0.4">
      <c r="A324" s="40"/>
      <c r="B324" s="21"/>
      <c r="C324" s="45"/>
      <c r="D324" s="167"/>
      <c r="E324" s="40"/>
      <c r="F324" s="696"/>
      <c r="G324" s="40"/>
      <c r="H324" s="40"/>
      <c r="I324" s="167"/>
      <c r="J324" s="40"/>
      <c r="K324" s="474"/>
      <c r="L324" s="40"/>
      <c r="M324" s="40"/>
      <c r="N324" s="40"/>
      <c r="O324" s="40"/>
      <c r="P324" s="40"/>
      <c r="Q324" s="40"/>
      <c r="R324" s="40"/>
      <c r="S324" s="40"/>
      <c r="T324" s="40"/>
      <c r="U324" s="40"/>
      <c r="V324" s="40"/>
      <c r="W324" s="40"/>
      <c r="X324" s="40"/>
      <c r="Y324" s="40"/>
      <c r="Z324" s="40"/>
      <c r="AA324" s="40"/>
      <c r="AB324" s="40"/>
      <c r="AC324" s="40"/>
      <c r="AD324" s="40"/>
      <c r="AE324" s="40"/>
      <c r="AF324" s="44"/>
      <c r="AG324" s="44"/>
      <c r="AH324" s="44"/>
      <c r="AI324" s="44"/>
      <c r="AJ324" s="44"/>
      <c r="AK324" s="44"/>
      <c r="AL324" s="44"/>
      <c r="AM324" s="44"/>
      <c r="AN324" s="44"/>
      <c r="AO324" s="44"/>
      <c r="AP324" s="44"/>
      <c r="AQ324" s="44"/>
      <c r="AR324" s="44"/>
      <c r="AS324" s="44"/>
      <c r="AT324" s="44"/>
      <c r="AU324" s="44"/>
      <c r="AV324" s="44"/>
      <c r="AW324" s="44"/>
      <c r="AX324" s="44"/>
      <c r="AY324" s="44"/>
    </row>
    <row r="325" spans="1:51" x14ac:dyDescent="0.4">
      <c r="A325" s="40"/>
      <c r="B325" s="21"/>
      <c r="C325" s="45"/>
      <c r="D325" s="167"/>
      <c r="E325" s="40"/>
      <c r="F325" s="696"/>
      <c r="G325" s="40"/>
      <c r="H325" s="40"/>
      <c r="I325" s="167"/>
      <c r="J325" s="40"/>
      <c r="K325" s="474"/>
      <c r="L325" s="40"/>
      <c r="M325" s="40"/>
      <c r="N325" s="40"/>
      <c r="O325" s="40"/>
      <c r="P325" s="40"/>
      <c r="Q325" s="40"/>
      <c r="R325" s="40"/>
      <c r="S325" s="40"/>
      <c r="T325" s="40"/>
      <c r="U325" s="40"/>
      <c r="V325" s="40"/>
      <c r="W325" s="40"/>
      <c r="X325" s="40"/>
      <c r="Y325" s="40"/>
      <c r="Z325" s="40"/>
      <c r="AA325" s="40"/>
      <c r="AB325" s="40"/>
      <c r="AC325" s="40"/>
      <c r="AD325" s="40"/>
      <c r="AE325" s="40"/>
      <c r="AF325" s="44"/>
      <c r="AG325" s="44"/>
      <c r="AH325" s="44"/>
      <c r="AI325" s="44"/>
      <c r="AJ325" s="44"/>
      <c r="AK325" s="44"/>
      <c r="AL325" s="44"/>
      <c r="AM325" s="44"/>
      <c r="AN325" s="44"/>
      <c r="AO325" s="44"/>
      <c r="AP325" s="44"/>
      <c r="AQ325" s="44"/>
      <c r="AR325" s="44"/>
      <c r="AS325" s="44"/>
      <c r="AT325" s="44"/>
      <c r="AU325" s="44"/>
      <c r="AV325" s="44"/>
      <c r="AW325" s="44"/>
      <c r="AX325" s="44"/>
      <c r="AY325" s="44"/>
    </row>
    <row r="326" spans="1:51" x14ac:dyDescent="0.4">
      <c r="A326" s="40"/>
      <c r="B326" s="21"/>
      <c r="C326" s="45"/>
      <c r="D326" s="167"/>
      <c r="E326" s="40"/>
      <c r="F326" s="696"/>
      <c r="G326" s="40"/>
      <c r="H326" s="40"/>
      <c r="I326" s="167"/>
      <c r="J326" s="40"/>
      <c r="K326" s="474"/>
      <c r="L326" s="40"/>
      <c r="M326" s="40"/>
      <c r="N326" s="40"/>
      <c r="O326" s="40"/>
      <c r="P326" s="40"/>
      <c r="Q326" s="40"/>
      <c r="R326" s="40"/>
      <c r="S326" s="40"/>
      <c r="T326" s="40"/>
      <c r="U326" s="40"/>
      <c r="V326" s="40"/>
      <c r="W326" s="40"/>
      <c r="X326" s="40"/>
      <c r="Y326" s="40"/>
      <c r="Z326" s="40"/>
      <c r="AA326" s="40"/>
      <c r="AB326" s="40"/>
      <c r="AC326" s="40"/>
      <c r="AD326" s="40"/>
      <c r="AE326" s="40"/>
      <c r="AF326" s="44"/>
      <c r="AG326" s="44"/>
      <c r="AH326" s="44"/>
      <c r="AI326" s="44"/>
      <c r="AJ326" s="44"/>
      <c r="AK326" s="44"/>
      <c r="AL326" s="44"/>
      <c r="AM326" s="44"/>
      <c r="AN326" s="44"/>
      <c r="AO326" s="44"/>
      <c r="AP326" s="44"/>
      <c r="AQ326" s="44"/>
      <c r="AR326" s="44"/>
      <c r="AS326" s="44"/>
      <c r="AT326" s="44"/>
      <c r="AU326" s="44"/>
      <c r="AV326" s="44"/>
      <c r="AW326" s="44"/>
      <c r="AX326" s="44"/>
      <c r="AY326" s="44"/>
    </row>
    <row r="327" spans="1:51" x14ac:dyDescent="0.4">
      <c r="A327" s="40"/>
      <c r="B327" s="21"/>
      <c r="C327" s="45"/>
      <c r="D327" s="167"/>
      <c r="E327" s="40"/>
      <c r="F327" s="696"/>
      <c r="G327" s="40"/>
      <c r="H327" s="40"/>
      <c r="I327" s="167"/>
      <c r="J327" s="40"/>
      <c r="K327" s="474"/>
      <c r="L327" s="40"/>
      <c r="M327" s="40"/>
      <c r="N327" s="40"/>
      <c r="O327" s="40"/>
      <c r="P327" s="40"/>
      <c r="Q327" s="40"/>
      <c r="R327" s="40"/>
      <c r="S327" s="40"/>
      <c r="T327" s="40"/>
      <c r="U327" s="40"/>
      <c r="V327" s="40"/>
      <c r="W327" s="40"/>
      <c r="X327" s="40"/>
      <c r="Y327" s="40"/>
      <c r="Z327" s="40"/>
      <c r="AA327" s="40"/>
      <c r="AB327" s="40"/>
      <c r="AC327" s="40"/>
      <c r="AD327" s="40"/>
      <c r="AE327" s="40"/>
      <c r="AF327" s="44"/>
      <c r="AG327" s="44"/>
      <c r="AH327" s="44"/>
      <c r="AI327" s="44"/>
      <c r="AJ327" s="44"/>
      <c r="AK327" s="44"/>
      <c r="AL327" s="44"/>
      <c r="AM327" s="44"/>
      <c r="AN327" s="44"/>
      <c r="AO327" s="44"/>
      <c r="AP327" s="44"/>
      <c r="AQ327" s="44"/>
      <c r="AR327" s="44"/>
      <c r="AS327" s="44"/>
      <c r="AT327" s="44"/>
      <c r="AU327" s="44"/>
      <c r="AV327" s="44"/>
      <c r="AW327" s="44"/>
      <c r="AX327" s="44"/>
      <c r="AY327" s="44"/>
    </row>
    <row r="328" spans="1:51" x14ac:dyDescent="0.4">
      <c r="A328" s="40"/>
      <c r="B328" s="21"/>
      <c r="C328" s="45"/>
      <c r="D328" s="167"/>
      <c r="E328" s="40"/>
      <c r="F328" s="696"/>
      <c r="G328" s="40"/>
      <c r="H328" s="40"/>
      <c r="I328" s="167"/>
      <c r="J328" s="40"/>
      <c r="K328" s="474"/>
      <c r="L328" s="40"/>
      <c r="M328" s="40"/>
      <c r="N328" s="40"/>
      <c r="O328" s="40"/>
      <c r="P328" s="40"/>
      <c r="Q328" s="40"/>
      <c r="R328" s="40"/>
      <c r="S328" s="40"/>
      <c r="T328" s="40"/>
      <c r="U328" s="40"/>
      <c r="V328" s="40"/>
      <c r="W328" s="40"/>
      <c r="X328" s="40"/>
      <c r="Y328" s="40"/>
      <c r="Z328" s="40"/>
      <c r="AA328" s="40"/>
      <c r="AB328" s="40"/>
      <c r="AC328" s="40"/>
      <c r="AD328" s="40"/>
      <c r="AE328" s="40"/>
      <c r="AF328" s="44"/>
      <c r="AG328" s="44"/>
      <c r="AH328" s="44"/>
      <c r="AI328" s="44"/>
      <c r="AJ328" s="44"/>
      <c r="AK328" s="44"/>
      <c r="AL328" s="44"/>
      <c r="AM328" s="44"/>
      <c r="AN328" s="44"/>
      <c r="AO328" s="44"/>
      <c r="AP328" s="44"/>
      <c r="AQ328" s="44"/>
      <c r="AR328" s="44"/>
      <c r="AS328" s="44"/>
      <c r="AT328" s="44"/>
      <c r="AU328" s="44"/>
      <c r="AV328" s="44"/>
      <c r="AW328" s="44"/>
      <c r="AX328" s="44"/>
      <c r="AY328" s="44"/>
    </row>
    <row r="329" spans="1:51" x14ac:dyDescent="0.4">
      <c r="A329" s="40"/>
      <c r="B329" s="21"/>
      <c r="C329" s="45"/>
      <c r="D329" s="167"/>
      <c r="E329" s="40"/>
      <c r="F329" s="696"/>
      <c r="G329" s="40"/>
      <c r="H329" s="40"/>
      <c r="I329" s="167"/>
      <c r="J329" s="40"/>
      <c r="K329" s="474"/>
      <c r="L329" s="40"/>
      <c r="M329" s="40"/>
      <c r="N329" s="40"/>
      <c r="O329" s="40"/>
      <c r="P329" s="40"/>
      <c r="Q329" s="40"/>
      <c r="R329" s="40"/>
      <c r="S329" s="40"/>
      <c r="T329" s="40"/>
      <c r="U329" s="40"/>
      <c r="V329" s="40"/>
      <c r="W329" s="40"/>
      <c r="X329" s="40"/>
      <c r="Y329" s="40"/>
      <c r="Z329" s="40"/>
      <c r="AA329" s="40"/>
      <c r="AB329" s="40"/>
      <c r="AC329" s="40"/>
      <c r="AD329" s="40"/>
      <c r="AE329" s="40"/>
      <c r="AF329" s="44"/>
      <c r="AG329" s="44"/>
      <c r="AH329" s="44"/>
      <c r="AI329" s="44"/>
      <c r="AJ329" s="44"/>
      <c r="AK329" s="44"/>
      <c r="AL329" s="44"/>
      <c r="AM329" s="44"/>
      <c r="AN329" s="44"/>
      <c r="AO329" s="44"/>
      <c r="AP329" s="44"/>
      <c r="AQ329" s="44"/>
      <c r="AR329" s="44"/>
      <c r="AS329" s="44"/>
      <c r="AT329" s="44"/>
      <c r="AU329" s="44"/>
      <c r="AV329" s="44"/>
      <c r="AW329" s="44"/>
      <c r="AX329" s="44"/>
      <c r="AY329" s="44"/>
    </row>
    <row r="330" spans="1:51" x14ac:dyDescent="0.4">
      <c r="A330" s="40"/>
      <c r="B330" s="21"/>
      <c r="C330" s="45"/>
      <c r="D330" s="167"/>
      <c r="E330" s="40"/>
      <c r="F330" s="696"/>
      <c r="G330" s="40"/>
      <c r="H330" s="40"/>
      <c r="I330" s="167"/>
      <c r="J330" s="40"/>
      <c r="K330" s="474"/>
      <c r="L330" s="40"/>
      <c r="M330" s="40"/>
      <c r="N330" s="40"/>
      <c r="O330" s="40"/>
      <c r="P330" s="40"/>
      <c r="Q330" s="40"/>
      <c r="R330" s="40"/>
      <c r="S330" s="40"/>
      <c r="T330" s="40"/>
      <c r="U330" s="40"/>
      <c r="V330" s="40"/>
      <c r="W330" s="40"/>
      <c r="X330" s="40"/>
      <c r="Y330" s="40"/>
      <c r="Z330" s="40"/>
      <c r="AA330" s="40"/>
      <c r="AB330" s="40"/>
      <c r="AC330" s="40"/>
      <c r="AD330" s="40"/>
      <c r="AE330" s="40"/>
      <c r="AF330" s="44"/>
      <c r="AG330" s="44"/>
      <c r="AH330" s="44"/>
      <c r="AI330" s="44"/>
      <c r="AJ330" s="44"/>
      <c r="AK330" s="44"/>
      <c r="AL330" s="44"/>
      <c r="AM330" s="44"/>
      <c r="AN330" s="44"/>
      <c r="AO330" s="44"/>
      <c r="AP330" s="44"/>
      <c r="AQ330" s="44"/>
      <c r="AR330" s="44"/>
      <c r="AS330" s="44"/>
      <c r="AT330" s="44"/>
      <c r="AU330" s="44"/>
      <c r="AV330" s="44"/>
      <c r="AW330" s="44"/>
      <c r="AX330" s="44"/>
      <c r="AY330" s="44"/>
    </row>
    <row r="331" spans="1:51" x14ac:dyDescent="0.4">
      <c r="A331" s="40"/>
      <c r="B331" s="21"/>
      <c r="C331" s="45"/>
      <c r="D331" s="167"/>
      <c r="E331" s="40"/>
      <c r="F331" s="696"/>
      <c r="G331" s="40"/>
      <c r="H331" s="40"/>
      <c r="I331" s="167"/>
      <c r="J331" s="40"/>
      <c r="K331" s="474"/>
      <c r="L331" s="40"/>
      <c r="M331" s="40"/>
      <c r="N331" s="40"/>
      <c r="O331" s="40"/>
      <c r="P331" s="40"/>
      <c r="Q331" s="40"/>
      <c r="R331" s="40"/>
      <c r="S331" s="40"/>
      <c r="T331" s="40"/>
      <c r="U331" s="40"/>
      <c r="V331" s="40"/>
      <c r="W331" s="40"/>
      <c r="X331" s="40"/>
      <c r="Y331" s="40"/>
      <c r="Z331" s="40"/>
      <c r="AA331" s="40"/>
      <c r="AB331" s="40"/>
      <c r="AC331" s="40"/>
      <c r="AD331" s="40"/>
      <c r="AE331" s="40"/>
      <c r="AF331" s="44"/>
      <c r="AG331" s="44"/>
      <c r="AH331" s="44"/>
      <c r="AI331" s="44"/>
      <c r="AJ331" s="44"/>
      <c r="AK331" s="44"/>
      <c r="AL331" s="44"/>
      <c r="AM331" s="44"/>
      <c r="AN331" s="44"/>
      <c r="AO331" s="44"/>
      <c r="AP331" s="44"/>
      <c r="AQ331" s="44"/>
      <c r="AR331" s="44"/>
      <c r="AS331" s="44"/>
      <c r="AT331" s="44"/>
      <c r="AU331" s="44"/>
      <c r="AV331" s="44"/>
      <c r="AW331" s="44"/>
      <c r="AX331" s="44"/>
      <c r="AY331" s="44"/>
    </row>
    <row r="332" spans="1:51" x14ac:dyDescent="0.4">
      <c r="A332" s="40"/>
      <c r="B332" s="21"/>
      <c r="C332" s="45"/>
      <c r="D332" s="167"/>
      <c r="E332" s="40"/>
      <c r="F332" s="696"/>
      <c r="G332" s="40"/>
      <c r="H332" s="40"/>
      <c r="I332" s="167"/>
      <c r="J332" s="40"/>
      <c r="K332" s="474"/>
      <c r="L332" s="40"/>
      <c r="M332" s="40"/>
      <c r="N332" s="40"/>
      <c r="O332" s="40"/>
      <c r="P332" s="40"/>
      <c r="Q332" s="40"/>
      <c r="R332" s="40"/>
      <c r="S332" s="40"/>
      <c r="T332" s="40"/>
      <c r="U332" s="40"/>
      <c r="V332" s="40"/>
      <c r="W332" s="40"/>
      <c r="X332" s="40"/>
      <c r="Y332" s="40"/>
      <c r="Z332" s="40"/>
      <c r="AA332" s="40"/>
      <c r="AB332" s="40"/>
      <c r="AC332" s="40"/>
      <c r="AD332" s="40"/>
      <c r="AE332" s="40"/>
      <c r="AF332" s="44"/>
      <c r="AG332" s="44"/>
      <c r="AH332" s="44"/>
      <c r="AI332" s="44"/>
      <c r="AJ332" s="44"/>
      <c r="AK332" s="44"/>
      <c r="AL332" s="44"/>
      <c r="AM332" s="44"/>
      <c r="AN332" s="44"/>
      <c r="AO332" s="44"/>
      <c r="AP332" s="44"/>
      <c r="AQ332" s="44"/>
      <c r="AR332" s="44"/>
      <c r="AS332" s="44"/>
      <c r="AT332" s="44"/>
      <c r="AU332" s="44"/>
      <c r="AV332" s="44"/>
      <c r="AW332" s="44"/>
      <c r="AX332" s="44"/>
      <c r="AY332" s="44"/>
    </row>
    <row r="333" spans="1:51" x14ac:dyDescent="0.4">
      <c r="A333" s="40"/>
      <c r="B333" s="21"/>
      <c r="C333" s="45"/>
      <c r="D333" s="167"/>
      <c r="E333" s="40"/>
      <c r="F333" s="696"/>
      <c r="G333" s="40"/>
      <c r="H333" s="40"/>
      <c r="I333" s="167"/>
      <c r="J333" s="40"/>
      <c r="K333" s="474"/>
      <c r="L333" s="40"/>
      <c r="M333" s="40"/>
      <c r="N333" s="40"/>
      <c r="O333" s="40"/>
      <c r="P333" s="40"/>
      <c r="Q333" s="40"/>
      <c r="R333" s="40"/>
      <c r="S333" s="40"/>
      <c r="T333" s="40"/>
      <c r="U333" s="40"/>
      <c r="V333" s="40"/>
      <c r="W333" s="40"/>
      <c r="X333" s="40"/>
      <c r="Y333" s="40"/>
      <c r="Z333" s="40"/>
      <c r="AA333" s="40"/>
      <c r="AB333" s="40"/>
      <c r="AC333" s="40"/>
      <c r="AD333" s="40"/>
      <c r="AE333" s="40"/>
      <c r="AF333" s="44"/>
      <c r="AG333" s="44"/>
      <c r="AH333" s="44"/>
      <c r="AI333" s="44"/>
      <c r="AJ333" s="44"/>
      <c r="AK333" s="44"/>
      <c r="AL333" s="44"/>
      <c r="AM333" s="44"/>
      <c r="AN333" s="44"/>
      <c r="AO333" s="44"/>
      <c r="AP333" s="44"/>
      <c r="AQ333" s="44"/>
      <c r="AR333" s="44"/>
      <c r="AS333" s="44"/>
      <c r="AT333" s="44"/>
      <c r="AU333" s="44"/>
      <c r="AV333" s="44"/>
      <c r="AW333" s="44"/>
      <c r="AX333" s="44"/>
      <c r="AY333" s="44"/>
    </row>
    <row r="334" spans="1:51" x14ac:dyDescent="0.4">
      <c r="A334" s="40"/>
      <c r="B334" s="21"/>
      <c r="C334" s="45"/>
      <c r="D334" s="167"/>
      <c r="E334" s="40"/>
      <c r="F334" s="696"/>
      <c r="G334" s="40"/>
      <c r="H334" s="40"/>
      <c r="I334" s="167"/>
      <c r="J334" s="40"/>
      <c r="K334" s="474"/>
      <c r="L334" s="40"/>
      <c r="M334" s="40"/>
      <c r="N334" s="40"/>
      <c r="O334" s="40"/>
      <c r="P334" s="40"/>
      <c r="Q334" s="40"/>
      <c r="R334" s="40"/>
      <c r="S334" s="40"/>
      <c r="T334" s="40"/>
      <c r="U334" s="40"/>
      <c r="V334" s="40"/>
      <c r="W334" s="40"/>
      <c r="X334" s="40"/>
      <c r="Y334" s="40"/>
      <c r="Z334" s="40"/>
      <c r="AA334" s="40"/>
      <c r="AB334" s="40"/>
      <c r="AC334" s="40"/>
      <c r="AD334" s="40"/>
      <c r="AE334" s="40"/>
      <c r="AF334" s="44"/>
      <c r="AG334" s="44"/>
      <c r="AH334" s="44"/>
      <c r="AI334" s="44"/>
      <c r="AJ334" s="44"/>
      <c r="AK334" s="44"/>
      <c r="AL334" s="44"/>
      <c r="AM334" s="44"/>
      <c r="AN334" s="44"/>
      <c r="AO334" s="44"/>
      <c r="AP334" s="44"/>
      <c r="AQ334" s="44"/>
      <c r="AR334" s="44"/>
      <c r="AS334" s="44"/>
      <c r="AT334" s="44"/>
      <c r="AU334" s="44"/>
      <c r="AV334" s="44"/>
      <c r="AW334" s="44"/>
      <c r="AX334" s="44"/>
      <c r="AY334" s="44"/>
    </row>
    <row r="335" spans="1:51" x14ac:dyDescent="0.4">
      <c r="A335" s="40"/>
      <c r="B335" s="21"/>
      <c r="C335" s="45"/>
      <c r="D335" s="167"/>
      <c r="E335" s="40"/>
      <c r="F335" s="696"/>
      <c r="G335" s="40"/>
      <c r="H335" s="40"/>
      <c r="I335" s="167"/>
      <c r="J335" s="40"/>
      <c r="K335" s="474"/>
      <c r="L335" s="40"/>
      <c r="M335" s="40"/>
      <c r="N335" s="40"/>
      <c r="O335" s="40"/>
      <c r="P335" s="40"/>
      <c r="Q335" s="40"/>
      <c r="R335" s="40"/>
      <c r="S335" s="40"/>
      <c r="T335" s="40"/>
      <c r="U335" s="40"/>
      <c r="V335" s="40"/>
      <c r="W335" s="40"/>
      <c r="X335" s="40"/>
      <c r="Y335" s="40"/>
      <c r="Z335" s="40"/>
      <c r="AA335" s="40"/>
      <c r="AB335" s="40"/>
      <c r="AC335" s="40"/>
      <c r="AD335" s="40"/>
      <c r="AE335" s="40"/>
      <c r="AF335" s="44"/>
      <c r="AG335" s="44"/>
      <c r="AH335" s="44"/>
      <c r="AI335" s="44"/>
      <c r="AJ335" s="44"/>
      <c r="AK335" s="44"/>
      <c r="AL335" s="44"/>
      <c r="AM335" s="44"/>
      <c r="AN335" s="44"/>
      <c r="AO335" s="44"/>
      <c r="AP335" s="44"/>
      <c r="AQ335" s="44"/>
      <c r="AR335" s="44"/>
      <c r="AS335" s="44"/>
      <c r="AT335" s="44"/>
      <c r="AU335" s="44"/>
      <c r="AV335" s="44"/>
      <c r="AW335" s="44"/>
      <c r="AX335" s="44"/>
      <c r="AY335" s="44"/>
    </row>
    <row r="336" spans="1:51" x14ac:dyDescent="0.4">
      <c r="A336" s="40"/>
      <c r="B336" s="21"/>
      <c r="C336" s="45"/>
      <c r="D336" s="167"/>
      <c r="E336" s="40"/>
      <c r="F336" s="696"/>
      <c r="G336" s="40"/>
      <c r="H336" s="40"/>
      <c r="I336" s="167"/>
      <c r="J336" s="40"/>
      <c r="K336" s="474"/>
      <c r="L336" s="40"/>
      <c r="M336" s="40"/>
      <c r="N336" s="40"/>
      <c r="O336" s="40"/>
      <c r="P336" s="40"/>
      <c r="Q336" s="40"/>
      <c r="R336" s="40"/>
      <c r="S336" s="40"/>
      <c r="T336" s="40"/>
      <c r="U336" s="40"/>
      <c r="V336" s="40"/>
      <c r="W336" s="40"/>
      <c r="X336" s="40"/>
      <c r="Y336" s="40"/>
      <c r="Z336" s="40"/>
      <c r="AA336" s="40"/>
      <c r="AB336" s="40"/>
      <c r="AC336" s="40"/>
      <c r="AD336" s="40"/>
      <c r="AE336" s="40"/>
      <c r="AF336" s="44"/>
      <c r="AG336" s="44"/>
      <c r="AH336" s="44"/>
      <c r="AI336" s="44"/>
      <c r="AJ336" s="44"/>
      <c r="AK336" s="44"/>
      <c r="AL336" s="44"/>
      <c r="AM336" s="44"/>
      <c r="AN336" s="44"/>
      <c r="AO336" s="44"/>
      <c r="AP336" s="44"/>
      <c r="AQ336" s="44"/>
      <c r="AR336" s="44"/>
      <c r="AS336" s="44"/>
      <c r="AT336" s="44"/>
      <c r="AU336" s="44"/>
      <c r="AV336" s="44"/>
      <c r="AW336" s="44"/>
      <c r="AX336" s="44"/>
      <c r="AY336" s="44"/>
    </row>
    <row r="337" spans="1:51" x14ac:dyDescent="0.4">
      <c r="A337" s="40"/>
      <c r="B337" s="21"/>
      <c r="C337" s="45"/>
      <c r="D337" s="167"/>
      <c r="E337" s="40"/>
      <c r="F337" s="696"/>
      <c r="G337" s="40"/>
      <c r="H337" s="40"/>
      <c r="I337" s="167"/>
      <c r="J337" s="40"/>
      <c r="K337" s="474"/>
      <c r="L337" s="40"/>
      <c r="M337" s="40"/>
      <c r="N337" s="40"/>
      <c r="O337" s="40"/>
      <c r="P337" s="40"/>
      <c r="Q337" s="40"/>
      <c r="R337" s="40"/>
      <c r="S337" s="40"/>
      <c r="T337" s="40"/>
      <c r="U337" s="40"/>
      <c r="V337" s="40"/>
      <c r="W337" s="40"/>
      <c r="X337" s="40"/>
      <c r="Y337" s="40"/>
      <c r="Z337" s="40"/>
      <c r="AA337" s="40"/>
      <c r="AB337" s="40"/>
      <c r="AC337" s="40"/>
      <c r="AD337" s="40"/>
      <c r="AE337" s="40"/>
      <c r="AF337" s="44"/>
      <c r="AG337" s="44"/>
      <c r="AH337" s="44"/>
      <c r="AI337" s="44"/>
      <c r="AJ337" s="44"/>
      <c r="AK337" s="44"/>
      <c r="AL337" s="44"/>
      <c r="AM337" s="44"/>
      <c r="AN337" s="44"/>
      <c r="AO337" s="44"/>
      <c r="AP337" s="44"/>
      <c r="AQ337" s="44"/>
      <c r="AR337" s="44"/>
      <c r="AS337" s="44"/>
      <c r="AT337" s="44"/>
      <c r="AU337" s="44"/>
      <c r="AV337" s="44"/>
      <c r="AW337" s="44"/>
      <c r="AX337" s="44"/>
      <c r="AY337" s="44"/>
    </row>
    <row r="338" spans="1:51" x14ac:dyDescent="0.4">
      <c r="A338" s="40"/>
      <c r="B338" s="21"/>
      <c r="C338" s="45"/>
      <c r="D338" s="167"/>
      <c r="E338" s="40"/>
      <c r="F338" s="696"/>
      <c r="G338" s="40"/>
      <c r="H338" s="40"/>
      <c r="I338" s="167"/>
      <c r="J338" s="40"/>
      <c r="K338" s="474"/>
      <c r="L338" s="40"/>
      <c r="M338" s="40"/>
      <c r="N338" s="40"/>
      <c r="O338" s="40"/>
      <c r="P338" s="40"/>
      <c r="Q338" s="40"/>
      <c r="R338" s="40"/>
      <c r="S338" s="40"/>
      <c r="T338" s="40"/>
      <c r="U338" s="40"/>
      <c r="V338" s="40"/>
      <c r="W338" s="40"/>
      <c r="X338" s="40"/>
      <c r="Y338" s="40"/>
      <c r="Z338" s="40"/>
      <c r="AA338" s="40"/>
      <c r="AB338" s="40"/>
      <c r="AC338" s="40"/>
      <c r="AD338" s="40"/>
      <c r="AE338" s="40"/>
      <c r="AF338" s="44"/>
      <c r="AG338" s="44"/>
      <c r="AH338" s="44"/>
      <c r="AI338" s="44"/>
      <c r="AJ338" s="44"/>
      <c r="AK338" s="44"/>
      <c r="AL338" s="44"/>
      <c r="AM338" s="44"/>
      <c r="AN338" s="44"/>
      <c r="AO338" s="44"/>
      <c r="AP338" s="44"/>
      <c r="AQ338" s="44"/>
      <c r="AR338" s="44"/>
      <c r="AS338" s="44"/>
      <c r="AT338" s="44"/>
      <c r="AU338" s="44"/>
      <c r="AV338" s="44"/>
      <c r="AW338" s="44"/>
      <c r="AX338" s="44"/>
      <c r="AY338" s="44"/>
    </row>
    <row r="339" spans="1:51" x14ac:dyDescent="0.4">
      <c r="A339" s="40"/>
      <c r="B339" s="21"/>
      <c r="C339" s="45"/>
      <c r="D339" s="167"/>
      <c r="E339" s="40"/>
      <c r="F339" s="696"/>
      <c r="G339" s="40"/>
      <c r="H339" s="40"/>
      <c r="I339" s="167"/>
      <c r="J339" s="40"/>
      <c r="K339" s="474"/>
      <c r="L339" s="40"/>
      <c r="M339" s="40"/>
      <c r="N339" s="40"/>
      <c r="O339" s="40"/>
      <c r="P339" s="40"/>
      <c r="Q339" s="40"/>
      <c r="R339" s="40"/>
      <c r="S339" s="40"/>
      <c r="T339" s="40"/>
      <c r="U339" s="40"/>
      <c r="V339" s="40"/>
      <c r="W339" s="40"/>
      <c r="X339" s="40"/>
      <c r="Y339" s="40"/>
      <c r="Z339" s="40"/>
      <c r="AA339" s="40"/>
      <c r="AB339" s="40"/>
      <c r="AC339" s="40"/>
      <c r="AD339" s="40"/>
      <c r="AE339" s="40"/>
      <c r="AF339" s="44"/>
      <c r="AG339" s="44"/>
      <c r="AH339" s="44"/>
      <c r="AI339" s="44"/>
      <c r="AJ339" s="44"/>
      <c r="AK339" s="44"/>
      <c r="AL339" s="44"/>
      <c r="AM339" s="44"/>
      <c r="AN339" s="44"/>
      <c r="AO339" s="44"/>
      <c r="AP339" s="44"/>
      <c r="AQ339" s="44"/>
      <c r="AR339" s="44"/>
      <c r="AS339" s="44"/>
      <c r="AT339" s="44"/>
      <c r="AU339" s="44"/>
      <c r="AV339" s="44"/>
      <c r="AW339" s="44"/>
      <c r="AX339" s="44"/>
      <c r="AY339" s="44"/>
    </row>
    <row r="340" spans="1:51" x14ac:dyDescent="0.4">
      <c r="A340" s="40"/>
      <c r="B340" s="21"/>
      <c r="C340" s="45"/>
      <c r="D340" s="167"/>
      <c r="E340" s="40"/>
      <c r="F340" s="696"/>
      <c r="G340" s="40"/>
      <c r="H340" s="40"/>
      <c r="I340" s="167"/>
      <c r="J340" s="40"/>
      <c r="K340" s="474"/>
      <c r="L340" s="40"/>
      <c r="M340" s="40"/>
      <c r="N340" s="40"/>
      <c r="O340" s="40"/>
      <c r="P340" s="40"/>
      <c r="Q340" s="40"/>
      <c r="R340" s="40"/>
      <c r="S340" s="40"/>
      <c r="T340" s="40"/>
      <c r="U340" s="40"/>
      <c r="V340" s="40"/>
      <c r="W340" s="40"/>
      <c r="X340" s="40"/>
      <c r="Y340" s="40"/>
      <c r="Z340" s="40"/>
      <c r="AA340" s="40"/>
      <c r="AB340" s="40"/>
      <c r="AC340" s="40"/>
      <c r="AD340" s="40"/>
      <c r="AE340" s="40"/>
      <c r="AF340" s="44"/>
      <c r="AG340" s="44"/>
      <c r="AH340" s="44"/>
      <c r="AI340" s="44"/>
      <c r="AJ340" s="44"/>
      <c r="AK340" s="44"/>
      <c r="AL340" s="44"/>
      <c r="AM340" s="44"/>
      <c r="AN340" s="44"/>
      <c r="AO340" s="44"/>
      <c r="AP340" s="44"/>
      <c r="AQ340" s="44"/>
      <c r="AR340" s="44"/>
      <c r="AS340" s="44"/>
      <c r="AT340" s="44"/>
      <c r="AU340" s="44"/>
      <c r="AV340" s="44"/>
      <c r="AW340" s="44"/>
      <c r="AX340" s="44"/>
      <c r="AY340" s="44"/>
    </row>
    <row r="341" spans="1:51" x14ac:dyDescent="0.4">
      <c r="A341" s="40"/>
      <c r="B341" s="21"/>
      <c r="C341" s="45"/>
      <c r="D341" s="167"/>
      <c r="E341" s="40"/>
      <c r="F341" s="696"/>
      <c r="G341" s="40"/>
      <c r="H341" s="40"/>
      <c r="I341" s="167"/>
      <c r="J341" s="40"/>
      <c r="K341" s="474"/>
      <c r="L341" s="40"/>
      <c r="M341" s="40"/>
      <c r="N341" s="40"/>
      <c r="O341" s="40"/>
      <c r="P341" s="40"/>
      <c r="Q341" s="40"/>
      <c r="R341" s="40"/>
      <c r="S341" s="40"/>
      <c r="T341" s="40"/>
      <c r="U341" s="40"/>
      <c r="V341" s="40"/>
      <c r="W341" s="40"/>
      <c r="X341" s="40"/>
      <c r="Y341" s="40"/>
      <c r="Z341" s="40"/>
      <c r="AA341" s="40"/>
      <c r="AB341" s="40"/>
      <c r="AC341" s="40"/>
      <c r="AD341" s="40"/>
      <c r="AE341" s="40"/>
      <c r="AF341" s="44"/>
      <c r="AG341" s="44"/>
      <c r="AH341" s="44"/>
      <c r="AI341" s="44"/>
      <c r="AJ341" s="44"/>
      <c r="AK341" s="44"/>
      <c r="AL341" s="44"/>
      <c r="AM341" s="44"/>
      <c r="AN341" s="44"/>
      <c r="AO341" s="44"/>
      <c r="AP341" s="44"/>
      <c r="AQ341" s="44"/>
      <c r="AR341" s="44"/>
      <c r="AS341" s="44"/>
      <c r="AT341" s="44"/>
      <c r="AU341" s="44"/>
      <c r="AV341" s="44"/>
      <c r="AW341" s="44"/>
      <c r="AX341" s="44"/>
      <c r="AY341" s="44"/>
    </row>
    <row r="342" spans="1:51" x14ac:dyDescent="0.4">
      <c r="A342" s="40"/>
      <c r="B342" s="21"/>
      <c r="C342" s="45"/>
      <c r="D342" s="167"/>
      <c r="E342" s="40"/>
      <c r="F342" s="696"/>
      <c r="G342" s="40"/>
      <c r="H342" s="40"/>
      <c r="I342" s="167"/>
      <c r="J342" s="40"/>
      <c r="K342" s="474"/>
      <c r="L342" s="40"/>
      <c r="M342" s="40"/>
      <c r="N342" s="40"/>
      <c r="O342" s="40"/>
      <c r="P342" s="40"/>
      <c r="Q342" s="40"/>
      <c r="R342" s="40"/>
      <c r="S342" s="40"/>
      <c r="T342" s="40"/>
      <c r="U342" s="40"/>
      <c r="V342" s="40"/>
      <c r="W342" s="40"/>
      <c r="X342" s="40"/>
      <c r="Y342" s="40"/>
      <c r="Z342" s="40"/>
      <c r="AA342" s="40"/>
      <c r="AB342" s="40"/>
      <c r="AC342" s="40"/>
      <c r="AD342" s="40"/>
      <c r="AE342" s="40"/>
      <c r="AF342" s="44"/>
      <c r="AG342" s="44"/>
      <c r="AH342" s="44"/>
      <c r="AI342" s="44"/>
      <c r="AJ342" s="44"/>
      <c r="AK342" s="44"/>
      <c r="AL342" s="44"/>
      <c r="AM342" s="44"/>
      <c r="AN342" s="44"/>
      <c r="AO342" s="44"/>
      <c r="AP342" s="44"/>
      <c r="AQ342" s="44"/>
      <c r="AR342" s="44"/>
      <c r="AS342" s="44"/>
      <c r="AT342" s="44"/>
      <c r="AU342" s="44"/>
      <c r="AV342" s="44"/>
      <c r="AW342" s="44"/>
      <c r="AX342" s="44"/>
      <c r="AY342" s="44"/>
    </row>
    <row r="343" spans="1:51" x14ac:dyDescent="0.4">
      <c r="A343" s="40"/>
      <c r="B343" s="21"/>
      <c r="C343" s="45"/>
      <c r="D343" s="167"/>
      <c r="E343" s="40"/>
      <c r="F343" s="696"/>
      <c r="G343" s="40"/>
      <c r="H343" s="40"/>
      <c r="I343" s="167"/>
      <c r="J343" s="40"/>
      <c r="K343" s="474"/>
      <c r="L343" s="40"/>
      <c r="M343" s="40"/>
      <c r="N343" s="40"/>
      <c r="O343" s="40"/>
      <c r="P343" s="40"/>
      <c r="Q343" s="40"/>
      <c r="R343" s="40"/>
      <c r="S343" s="40"/>
      <c r="T343" s="40"/>
      <c r="U343" s="40"/>
      <c r="V343" s="40"/>
      <c r="W343" s="40"/>
      <c r="X343" s="40"/>
      <c r="Y343" s="40"/>
      <c r="Z343" s="40"/>
      <c r="AA343" s="40"/>
      <c r="AB343" s="40"/>
      <c r="AC343" s="40"/>
      <c r="AD343" s="40"/>
      <c r="AE343" s="40"/>
      <c r="AF343" s="44"/>
      <c r="AG343" s="44"/>
      <c r="AH343" s="44"/>
      <c r="AI343" s="44"/>
      <c r="AJ343" s="44"/>
      <c r="AK343" s="44"/>
      <c r="AL343" s="44"/>
      <c r="AM343" s="44"/>
      <c r="AN343" s="44"/>
      <c r="AO343" s="44"/>
      <c r="AP343" s="44"/>
      <c r="AQ343" s="44"/>
      <c r="AR343" s="44"/>
      <c r="AS343" s="44"/>
      <c r="AT343" s="44"/>
      <c r="AU343" s="44"/>
      <c r="AV343" s="44"/>
      <c r="AW343" s="44"/>
      <c r="AX343" s="44"/>
      <c r="AY343" s="44"/>
    </row>
    <row r="344" spans="1:51" x14ac:dyDescent="0.4">
      <c r="A344" s="40"/>
      <c r="B344" s="21"/>
      <c r="C344" s="45"/>
      <c r="D344" s="167"/>
      <c r="E344" s="40"/>
      <c r="F344" s="696"/>
      <c r="G344" s="40"/>
      <c r="H344" s="40"/>
      <c r="I344" s="167"/>
      <c r="J344" s="40"/>
      <c r="K344" s="474"/>
      <c r="L344" s="40"/>
      <c r="M344" s="40"/>
      <c r="N344" s="40"/>
      <c r="O344" s="40"/>
      <c r="P344" s="40"/>
      <c r="Q344" s="40"/>
      <c r="R344" s="40"/>
      <c r="S344" s="40"/>
      <c r="T344" s="40"/>
      <c r="U344" s="40"/>
      <c r="V344" s="40"/>
      <c r="W344" s="40"/>
      <c r="X344" s="40"/>
      <c r="Y344" s="40"/>
      <c r="Z344" s="40"/>
      <c r="AA344" s="40"/>
      <c r="AB344" s="40"/>
      <c r="AC344" s="40"/>
      <c r="AD344" s="40"/>
      <c r="AE344" s="40"/>
      <c r="AF344" s="44"/>
      <c r="AG344" s="44"/>
      <c r="AH344" s="44"/>
      <c r="AI344" s="44"/>
      <c r="AJ344" s="44"/>
      <c r="AK344" s="44"/>
      <c r="AL344" s="44"/>
      <c r="AM344" s="44"/>
      <c r="AN344" s="44"/>
      <c r="AO344" s="44"/>
      <c r="AP344" s="44"/>
      <c r="AQ344" s="44"/>
      <c r="AR344" s="44"/>
      <c r="AS344" s="44"/>
      <c r="AT344" s="44"/>
      <c r="AU344" s="44"/>
      <c r="AV344" s="44"/>
      <c r="AW344" s="44"/>
      <c r="AX344" s="44"/>
      <c r="AY344" s="44"/>
    </row>
    <row r="345" spans="1:51" x14ac:dyDescent="0.4">
      <c r="A345" s="40"/>
      <c r="B345" s="21"/>
      <c r="C345" s="45"/>
      <c r="D345" s="167"/>
      <c r="E345" s="40"/>
      <c r="F345" s="696"/>
      <c r="G345" s="40"/>
      <c r="H345" s="40"/>
      <c r="I345" s="167"/>
      <c r="J345" s="40"/>
      <c r="K345" s="474"/>
      <c r="L345" s="40"/>
      <c r="M345" s="40"/>
      <c r="N345" s="40"/>
      <c r="O345" s="40"/>
      <c r="P345" s="40"/>
      <c r="Q345" s="40"/>
      <c r="R345" s="40"/>
      <c r="S345" s="40"/>
      <c r="T345" s="40"/>
      <c r="U345" s="40"/>
      <c r="V345" s="40"/>
      <c r="W345" s="40"/>
      <c r="X345" s="40"/>
      <c r="Y345" s="40"/>
      <c r="Z345" s="40"/>
      <c r="AA345" s="40"/>
      <c r="AB345" s="40"/>
      <c r="AC345" s="40"/>
      <c r="AD345" s="40"/>
      <c r="AE345" s="40"/>
      <c r="AF345" s="44"/>
      <c r="AG345" s="44"/>
      <c r="AH345" s="44"/>
      <c r="AI345" s="44"/>
      <c r="AJ345" s="44"/>
      <c r="AK345" s="44"/>
      <c r="AL345" s="44"/>
      <c r="AM345" s="44"/>
      <c r="AN345" s="44"/>
      <c r="AO345" s="44"/>
      <c r="AP345" s="44"/>
      <c r="AQ345" s="44"/>
      <c r="AR345" s="44"/>
      <c r="AS345" s="44"/>
      <c r="AT345" s="44"/>
      <c r="AU345" s="44"/>
      <c r="AV345" s="44"/>
      <c r="AW345" s="44"/>
      <c r="AX345" s="44"/>
      <c r="AY345" s="44"/>
    </row>
    <row r="346" spans="1:51" x14ac:dyDescent="0.4">
      <c r="A346" s="40"/>
      <c r="B346" s="21"/>
      <c r="C346" s="45"/>
      <c r="D346" s="167"/>
      <c r="E346" s="40"/>
      <c r="F346" s="696"/>
      <c r="G346" s="40"/>
      <c r="H346" s="40"/>
      <c r="I346" s="167"/>
      <c r="J346" s="40"/>
      <c r="K346" s="474"/>
      <c r="L346" s="40"/>
      <c r="M346" s="40"/>
      <c r="N346" s="40"/>
      <c r="O346" s="40"/>
      <c r="P346" s="40"/>
      <c r="Q346" s="40"/>
      <c r="R346" s="40"/>
      <c r="S346" s="40"/>
      <c r="T346" s="40"/>
      <c r="U346" s="40"/>
      <c r="V346" s="40"/>
      <c r="W346" s="40"/>
      <c r="X346" s="40"/>
      <c r="Y346" s="40"/>
      <c r="Z346" s="40"/>
      <c r="AA346" s="40"/>
      <c r="AB346" s="40"/>
      <c r="AC346" s="40"/>
      <c r="AD346" s="40"/>
      <c r="AE346" s="40"/>
      <c r="AF346" s="44"/>
      <c r="AG346" s="44"/>
      <c r="AH346" s="44"/>
      <c r="AI346" s="44"/>
      <c r="AJ346" s="44"/>
      <c r="AK346" s="44"/>
      <c r="AL346" s="44"/>
      <c r="AM346" s="44"/>
      <c r="AN346" s="44"/>
      <c r="AO346" s="44"/>
      <c r="AP346" s="44"/>
      <c r="AQ346" s="44"/>
      <c r="AR346" s="44"/>
      <c r="AS346" s="44"/>
      <c r="AT346" s="44"/>
      <c r="AU346" s="44"/>
      <c r="AV346" s="44"/>
      <c r="AW346" s="44"/>
      <c r="AX346" s="44"/>
      <c r="AY346" s="44"/>
    </row>
    <row r="347" spans="1:51" x14ac:dyDescent="0.4">
      <c r="A347" s="40"/>
      <c r="B347" s="21"/>
      <c r="C347" s="45"/>
      <c r="D347" s="167"/>
      <c r="E347" s="40"/>
      <c r="F347" s="696"/>
      <c r="G347" s="40"/>
      <c r="H347" s="40"/>
      <c r="I347" s="167"/>
      <c r="J347" s="40"/>
      <c r="K347" s="474"/>
      <c r="L347" s="40"/>
      <c r="M347" s="40"/>
      <c r="N347" s="40"/>
      <c r="O347" s="40"/>
      <c r="P347" s="40"/>
      <c r="Q347" s="40"/>
      <c r="R347" s="40"/>
      <c r="S347" s="40"/>
      <c r="T347" s="40"/>
      <c r="U347" s="40"/>
      <c r="V347" s="40"/>
      <c r="W347" s="40"/>
      <c r="X347" s="40"/>
      <c r="Y347" s="40"/>
      <c r="Z347" s="40"/>
      <c r="AA347" s="40"/>
      <c r="AB347" s="40"/>
      <c r="AC347" s="40"/>
      <c r="AD347" s="40"/>
      <c r="AE347" s="40"/>
      <c r="AF347" s="44"/>
      <c r="AG347" s="44"/>
      <c r="AH347" s="44"/>
      <c r="AI347" s="44"/>
      <c r="AJ347" s="44"/>
      <c r="AK347" s="44"/>
      <c r="AL347" s="44"/>
      <c r="AM347" s="44"/>
      <c r="AN347" s="44"/>
      <c r="AO347" s="44"/>
      <c r="AP347" s="44"/>
      <c r="AQ347" s="44"/>
      <c r="AR347" s="44"/>
      <c r="AS347" s="44"/>
      <c r="AT347" s="44"/>
      <c r="AU347" s="44"/>
      <c r="AV347" s="44"/>
      <c r="AW347" s="44"/>
      <c r="AX347" s="44"/>
      <c r="AY347" s="44"/>
    </row>
    <row r="348" spans="1:51" x14ac:dyDescent="0.4">
      <c r="A348" s="40"/>
      <c r="B348" s="21"/>
      <c r="C348" s="45"/>
      <c r="D348" s="167"/>
      <c r="E348" s="40"/>
      <c r="F348" s="696"/>
      <c r="G348" s="40"/>
      <c r="H348" s="40"/>
      <c r="I348" s="167"/>
      <c r="J348" s="40"/>
      <c r="K348" s="474"/>
      <c r="L348" s="40"/>
      <c r="M348" s="40"/>
      <c r="N348" s="40"/>
      <c r="O348" s="40"/>
      <c r="P348" s="40"/>
      <c r="Q348" s="40"/>
      <c r="R348" s="40"/>
      <c r="S348" s="40"/>
      <c r="T348" s="40"/>
      <c r="U348" s="40"/>
      <c r="V348" s="40"/>
      <c r="W348" s="40"/>
      <c r="X348" s="40"/>
      <c r="Y348" s="40"/>
      <c r="Z348" s="40"/>
      <c r="AA348" s="40"/>
      <c r="AB348" s="40"/>
      <c r="AC348" s="40"/>
      <c r="AD348" s="40"/>
      <c r="AE348" s="40"/>
      <c r="AF348" s="44"/>
      <c r="AG348" s="44"/>
      <c r="AH348" s="44"/>
      <c r="AI348" s="44"/>
      <c r="AJ348" s="44"/>
      <c r="AK348" s="44"/>
      <c r="AL348" s="44"/>
      <c r="AM348" s="44"/>
      <c r="AN348" s="44"/>
      <c r="AO348" s="44"/>
      <c r="AP348" s="44"/>
      <c r="AQ348" s="44"/>
      <c r="AR348" s="44"/>
      <c r="AS348" s="44"/>
      <c r="AT348" s="44"/>
      <c r="AU348" s="44"/>
      <c r="AV348" s="44"/>
      <c r="AW348" s="44"/>
      <c r="AX348" s="44"/>
      <c r="AY348" s="44"/>
    </row>
    <row r="349" spans="1:51" x14ac:dyDescent="0.4">
      <c r="A349" s="40"/>
      <c r="B349" s="21"/>
      <c r="C349" s="45"/>
      <c r="D349" s="167"/>
      <c r="E349" s="40"/>
      <c r="F349" s="696"/>
      <c r="G349" s="40"/>
      <c r="H349" s="40"/>
      <c r="I349" s="167"/>
      <c r="J349" s="40"/>
      <c r="K349" s="474"/>
      <c r="L349" s="40"/>
      <c r="M349" s="40"/>
      <c r="N349" s="40"/>
      <c r="O349" s="40"/>
      <c r="P349" s="40"/>
      <c r="Q349" s="40"/>
      <c r="R349" s="40"/>
      <c r="S349" s="40"/>
      <c r="T349" s="40"/>
      <c r="U349" s="40"/>
      <c r="V349" s="40"/>
      <c r="W349" s="40"/>
      <c r="X349" s="40"/>
      <c r="Y349" s="40"/>
      <c r="Z349" s="40"/>
      <c r="AA349" s="40"/>
      <c r="AB349" s="40"/>
      <c r="AC349" s="40"/>
      <c r="AD349" s="40"/>
      <c r="AE349" s="40"/>
      <c r="AF349" s="44"/>
      <c r="AG349" s="44"/>
      <c r="AH349" s="44"/>
      <c r="AI349" s="44"/>
      <c r="AJ349" s="44"/>
      <c r="AK349" s="44"/>
      <c r="AL349" s="44"/>
      <c r="AM349" s="44"/>
      <c r="AN349" s="44"/>
      <c r="AO349" s="44"/>
      <c r="AP349" s="44"/>
      <c r="AQ349" s="44"/>
      <c r="AR349" s="44"/>
      <c r="AS349" s="44"/>
      <c r="AT349" s="44"/>
      <c r="AU349" s="44"/>
      <c r="AV349" s="44"/>
      <c r="AW349" s="44"/>
      <c r="AX349" s="44"/>
      <c r="AY349" s="44"/>
    </row>
    <row r="350" spans="1:51" x14ac:dyDescent="0.4">
      <c r="A350" s="40"/>
      <c r="B350" s="21"/>
      <c r="C350" s="45"/>
      <c r="D350" s="167"/>
      <c r="E350" s="40"/>
      <c r="F350" s="696"/>
      <c r="G350" s="40"/>
      <c r="H350" s="40"/>
      <c r="I350" s="167"/>
      <c r="J350" s="40"/>
      <c r="K350" s="474"/>
      <c r="L350" s="40"/>
      <c r="M350" s="40"/>
      <c r="N350" s="40"/>
      <c r="O350" s="40"/>
      <c r="P350" s="40"/>
      <c r="Q350" s="40"/>
      <c r="R350" s="40"/>
      <c r="S350" s="40"/>
      <c r="T350" s="40"/>
      <c r="U350" s="40"/>
      <c r="V350" s="40"/>
      <c r="W350" s="40"/>
      <c r="X350" s="40"/>
      <c r="Y350" s="40"/>
      <c r="Z350" s="40"/>
      <c r="AA350" s="40"/>
      <c r="AB350" s="40"/>
      <c r="AC350" s="40"/>
      <c r="AD350" s="40"/>
      <c r="AE350" s="40"/>
      <c r="AF350" s="44"/>
      <c r="AG350" s="44"/>
      <c r="AH350" s="44"/>
      <c r="AI350" s="44"/>
      <c r="AJ350" s="44"/>
      <c r="AK350" s="44"/>
      <c r="AL350" s="44"/>
      <c r="AM350" s="44"/>
      <c r="AN350" s="44"/>
      <c r="AO350" s="44"/>
      <c r="AP350" s="44"/>
      <c r="AQ350" s="44"/>
      <c r="AR350" s="44"/>
      <c r="AS350" s="44"/>
      <c r="AT350" s="44"/>
      <c r="AU350" s="44"/>
      <c r="AV350" s="44"/>
      <c r="AW350" s="44"/>
      <c r="AX350" s="44"/>
      <c r="AY350" s="44"/>
    </row>
    <row r="351" spans="1:51" x14ac:dyDescent="0.4">
      <c r="A351" s="40"/>
      <c r="B351" s="21"/>
      <c r="C351" s="45"/>
      <c r="D351" s="167"/>
      <c r="E351" s="40"/>
      <c r="F351" s="696"/>
      <c r="G351" s="40"/>
      <c r="H351" s="40"/>
      <c r="I351" s="167"/>
      <c r="J351" s="40"/>
      <c r="K351" s="474"/>
      <c r="L351" s="40"/>
      <c r="M351" s="40"/>
      <c r="N351" s="40"/>
      <c r="O351" s="40"/>
      <c r="P351" s="40"/>
      <c r="Q351" s="40"/>
      <c r="R351" s="40"/>
      <c r="S351" s="40"/>
      <c r="T351" s="40"/>
      <c r="U351" s="40"/>
      <c r="V351" s="40"/>
      <c r="W351" s="40"/>
      <c r="X351" s="40"/>
      <c r="Y351" s="40"/>
      <c r="Z351" s="40"/>
      <c r="AA351" s="40"/>
      <c r="AB351" s="40"/>
      <c r="AC351" s="40"/>
      <c r="AD351" s="40"/>
      <c r="AE351" s="40"/>
      <c r="AF351" s="44"/>
      <c r="AG351" s="44"/>
      <c r="AH351" s="44"/>
      <c r="AI351" s="44"/>
      <c r="AJ351" s="44"/>
      <c r="AK351" s="44"/>
      <c r="AL351" s="44"/>
      <c r="AM351" s="44"/>
      <c r="AN351" s="44"/>
      <c r="AO351" s="44"/>
      <c r="AP351" s="44"/>
      <c r="AQ351" s="44"/>
      <c r="AR351" s="44"/>
      <c r="AS351" s="44"/>
      <c r="AT351" s="44"/>
      <c r="AU351" s="44"/>
      <c r="AV351" s="44"/>
      <c r="AW351" s="44"/>
      <c r="AX351" s="44"/>
      <c r="AY351" s="44"/>
    </row>
    <row r="352" spans="1:51" x14ac:dyDescent="0.4">
      <c r="A352" s="40"/>
      <c r="B352" s="21"/>
      <c r="C352" s="45"/>
      <c r="D352" s="167"/>
      <c r="E352" s="40"/>
      <c r="F352" s="696"/>
      <c r="G352" s="40"/>
      <c r="H352" s="40"/>
      <c r="I352" s="167"/>
      <c r="J352" s="40"/>
      <c r="K352" s="474"/>
      <c r="L352" s="40"/>
      <c r="M352" s="40"/>
      <c r="N352" s="40"/>
      <c r="O352" s="40"/>
      <c r="P352" s="40"/>
      <c r="Q352" s="40"/>
      <c r="R352" s="40"/>
      <c r="S352" s="40"/>
      <c r="T352" s="40"/>
      <c r="U352" s="40"/>
      <c r="V352" s="40"/>
      <c r="W352" s="40"/>
      <c r="X352" s="40"/>
      <c r="Y352" s="40"/>
      <c r="Z352" s="40"/>
      <c r="AA352" s="40"/>
      <c r="AB352" s="40"/>
      <c r="AC352" s="40"/>
      <c r="AD352" s="40"/>
      <c r="AE352" s="40"/>
      <c r="AF352" s="44"/>
      <c r="AG352" s="44"/>
      <c r="AH352" s="44"/>
      <c r="AI352" s="44"/>
      <c r="AJ352" s="44"/>
      <c r="AK352" s="44"/>
      <c r="AL352" s="44"/>
      <c r="AM352" s="44"/>
      <c r="AN352" s="44"/>
      <c r="AO352" s="44"/>
      <c r="AP352" s="44"/>
      <c r="AQ352" s="44"/>
      <c r="AR352" s="44"/>
      <c r="AS352" s="44"/>
      <c r="AT352" s="44"/>
      <c r="AU352" s="44"/>
      <c r="AV352" s="44"/>
      <c r="AW352" s="44"/>
      <c r="AX352" s="44"/>
      <c r="AY352" s="44"/>
    </row>
    <row r="353" spans="1:51" x14ac:dyDescent="0.4">
      <c r="A353" s="40"/>
      <c r="B353" s="21"/>
      <c r="C353" s="45"/>
      <c r="D353" s="167"/>
      <c r="E353" s="40"/>
      <c r="F353" s="696"/>
      <c r="G353" s="40"/>
      <c r="H353" s="40"/>
      <c r="I353" s="167"/>
      <c r="J353" s="40"/>
      <c r="K353" s="474"/>
      <c r="L353" s="40"/>
      <c r="M353" s="40"/>
      <c r="N353" s="40"/>
      <c r="O353" s="40"/>
      <c r="P353" s="40"/>
      <c r="Q353" s="40"/>
      <c r="R353" s="40"/>
      <c r="S353" s="40"/>
      <c r="T353" s="40"/>
      <c r="U353" s="40"/>
      <c r="V353" s="40"/>
      <c r="W353" s="40"/>
      <c r="X353" s="40"/>
      <c r="Y353" s="40"/>
      <c r="Z353" s="40"/>
      <c r="AA353" s="40"/>
      <c r="AB353" s="40"/>
      <c r="AC353" s="40"/>
      <c r="AD353" s="40"/>
      <c r="AE353" s="40"/>
      <c r="AF353" s="44"/>
      <c r="AG353" s="44"/>
      <c r="AH353" s="44"/>
      <c r="AI353" s="44"/>
      <c r="AJ353" s="44"/>
      <c r="AK353" s="44"/>
      <c r="AL353" s="44"/>
      <c r="AM353" s="44"/>
      <c r="AN353" s="44"/>
      <c r="AO353" s="44"/>
      <c r="AP353" s="44"/>
      <c r="AQ353" s="44"/>
      <c r="AR353" s="44"/>
      <c r="AS353" s="44"/>
      <c r="AT353" s="44"/>
      <c r="AU353" s="44"/>
      <c r="AV353" s="44"/>
      <c r="AW353" s="44"/>
      <c r="AX353" s="44"/>
      <c r="AY353" s="44"/>
    </row>
    <row r="354" spans="1:51" x14ac:dyDescent="0.4">
      <c r="A354" s="40"/>
      <c r="B354" s="21"/>
      <c r="C354" s="45"/>
      <c r="D354" s="167"/>
      <c r="E354" s="40"/>
      <c r="F354" s="696"/>
      <c r="G354" s="40"/>
      <c r="H354" s="40"/>
      <c r="I354" s="167"/>
      <c r="J354" s="40"/>
      <c r="K354" s="474"/>
      <c r="L354" s="40"/>
      <c r="M354" s="40"/>
      <c r="N354" s="40"/>
      <c r="O354" s="40"/>
      <c r="P354" s="40"/>
      <c r="Q354" s="40"/>
      <c r="R354" s="40"/>
      <c r="S354" s="40"/>
      <c r="T354" s="40"/>
      <c r="U354" s="40"/>
      <c r="V354" s="40"/>
      <c r="W354" s="40"/>
      <c r="X354" s="40"/>
      <c r="Y354" s="40"/>
      <c r="Z354" s="40"/>
      <c r="AA354" s="40"/>
      <c r="AB354" s="40"/>
      <c r="AC354" s="40"/>
      <c r="AD354" s="40"/>
      <c r="AE354" s="40"/>
      <c r="AF354" s="44"/>
      <c r="AG354" s="44"/>
      <c r="AH354" s="44"/>
      <c r="AI354" s="44"/>
      <c r="AJ354" s="44"/>
      <c r="AK354" s="44"/>
      <c r="AL354" s="44"/>
      <c r="AM354" s="44"/>
      <c r="AN354" s="44"/>
      <c r="AO354" s="44"/>
      <c r="AP354" s="44"/>
      <c r="AQ354" s="44"/>
      <c r="AR354" s="44"/>
      <c r="AS354" s="44"/>
      <c r="AT354" s="44"/>
      <c r="AU354" s="44"/>
      <c r="AV354" s="44"/>
      <c r="AW354" s="44"/>
      <c r="AX354" s="44"/>
      <c r="AY354" s="44"/>
    </row>
    <row r="355" spans="1:51" x14ac:dyDescent="0.4">
      <c r="A355" s="40"/>
      <c r="B355" s="21"/>
      <c r="C355" s="45"/>
      <c r="D355" s="167"/>
      <c r="E355" s="40"/>
      <c r="F355" s="696"/>
      <c r="G355" s="40"/>
      <c r="H355" s="40"/>
      <c r="I355" s="167"/>
      <c r="J355" s="40"/>
      <c r="K355" s="474"/>
      <c r="L355" s="40"/>
      <c r="M355" s="40"/>
      <c r="N355" s="40"/>
      <c r="O355" s="40"/>
      <c r="P355" s="40"/>
      <c r="Q355" s="40"/>
      <c r="R355" s="40"/>
      <c r="S355" s="40"/>
      <c r="T355" s="40"/>
      <c r="U355" s="40"/>
      <c r="V355" s="40"/>
      <c r="W355" s="40"/>
      <c r="X355" s="40"/>
      <c r="Y355" s="40"/>
      <c r="Z355" s="40"/>
      <c r="AA355" s="40"/>
      <c r="AB355" s="40"/>
      <c r="AC355" s="40"/>
      <c r="AD355" s="40"/>
      <c r="AE355" s="40"/>
      <c r="AF355" s="44"/>
      <c r="AG355" s="44"/>
      <c r="AH355" s="44"/>
      <c r="AI355" s="44"/>
      <c r="AJ355" s="44"/>
      <c r="AK355" s="44"/>
      <c r="AL355" s="44"/>
      <c r="AM355" s="44"/>
      <c r="AN355" s="44"/>
      <c r="AO355" s="44"/>
      <c r="AP355" s="44"/>
      <c r="AQ355" s="44"/>
      <c r="AR355" s="44"/>
      <c r="AS355" s="44"/>
      <c r="AT355" s="44"/>
      <c r="AU355" s="44"/>
      <c r="AV355" s="44"/>
      <c r="AW355" s="44"/>
      <c r="AX355" s="44"/>
      <c r="AY355" s="44"/>
    </row>
    <row r="356" spans="1:51" x14ac:dyDescent="0.4">
      <c r="A356" s="40"/>
      <c r="B356" s="21"/>
      <c r="C356" s="45"/>
      <c r="D356" s="167"/>
      <c r="E356" s="40"/>
      <c r="F356" s="696"/>
      <c r="G356" s="40"/>
      <c r="H356" s="40"/>
      <c r="I356" s="167"/>
      <c r="J356" s="40"/>
      <c r="K356" s="474"/>
      <c r="L356" s="40"/>
      <c r="M356" s="40"/>
      <c r="N356" s="40"/>
      <c r="O356" s="40"/>
      <c r="P356" s="40"/>
      <c r="Q356" s="40"/>
      <c r="R356" s="40"/>
      <c r="S356" s="40"/>
      <c r="T356" s="40"/>
      <c r="U356" s="40"/>
      <c r="V356" s="40"/>
      <c r="W356" s="40"/>
      <c r="X356" s="40"/>
      <c r="Y356" s="40"/>
      <c r="Z356" s="40"/>
      <c r="AA356" s="40"/>
      <c r="AB356" s="40"/>
      <c r="AC356" s="40"/>
      <c r="AD356" s="40"/>
      <c r="AE356" s="40"/>
      <c r="AF356" s="44"/>
      <c r="AG356" s="44"/>
      <c r="AH356" s="44"/>
      <c r="AI356" s="44"/>
      <c r="AJ356" s="44"/>
      <c r="AK356" s="44"/>
      <c r="AL356" s="44"/>
      <c r="AM356" s="44"/>
      <c r="AN356" s="44"/>
      <c r="AO356" s="44"/>
      <c r="AP356" s="44"/>
      <c r="AQ356" s="44"/>
      <c r="AR356" s="44"/>
      <c r="AS356" s="44"/>
      <c r="AT356" s="44"/>
      <c r="AU356" s="44"/>
      <c r="AV356" s="44"/>
      <c r="AW356" s="44"/>
      <c r="AX356" s="44"/>
      <c r="AY356" s="44"/>
    </row>
    <row r="357" spans="1:51" x14ac:dyDescent="0.4">
      <c r="A357" s="40"/>
      <c r="B357" s="21"/>
      <c r="C357" s="45"/>
      <c r="D357" s="167"/>
      <c r="E357" s="40"/>
      <c r="F357" s="696"/>
      <c r="G357" s="40"/>
      <c r="H357" s="40"/>
      <c r="I357" s="167"/>
      <c r="J357" s="40"/>
      <c r="K357" s="474"/>
      <c r="L357" s="40"/>
      <c r="M357" s="40"/>
      <c r="N357" s="40"/>
      <c r="O357" s="40"/>
      <c r="P357" s="40"/>
      <c r="Q357" s="40"/>
      <c r="R357" s="40"/>
      <c r="S357" s="40"/>
      <c r="T357" s="40"/>
      <c r="U357" s="40"/>
      <c r="V357" s="40"/>
      <c r="W357" s="40"/>
      <c r="X357" s="40"/>
      <c r="Y357" s="40"/>
      <c r="Z357" s="40"/>
      <c r="AA357" s="40"/>
      <c r="AB357" s="40"/>
      <c r="AC357" s="40"/>
      <c r="AD357" s="40"/>
      <c r="AE357" s="40"/>
      <c r="AF357" s="44"/>
      <c r="AG357" s="44"/>
      <c r="AH357" s="44"/>
      <c r="AI357" s="44"/>
      <c r="AJ357" s="44"/>
      <c r="AK357" s="44"/>
      <c r="AL357" s="44"/>
      <c r="AM357" s="44"/>
      <c r="AN357" s="44"/>
      <c r="AO357" s="44"/>
      <c r="AP357" s="44"/>
      <c r="AQ357" s="44"/>
      <c r="AR357" s="44"/>
      <c r="AS357" s="44"/>
      <c r="AT357" s="44"/>
      <c r="AU357" s="44"/>
      <c r="AV357" s="44"/>
      <c r="AW357" s="44"/>
      <c r="AX357" s="44"/>
      <c r="AY357" s="44"/>
    </row>
    <row r="358" spans="1:51" x14ac:dyDescent="0.4">
      <c r="A358" s="40"/>
      <c r="B358" s="21"/>
      <c r="C358" s="45"/>
      <c r="D358" s="167"/>
      <c r="E358" s="40"/>
      <c r="F358" s="696"/>
      <c r="G358" s="40"/>
      <c r="H358" s="40"/>
      <c r="I358" s="167"/>
      <c r="J358" s="40"/>
      <c r="K358" s="474"/>
      <c r="L358" s="40"/>
      <c r="M358" s="40"/>
      <c r="N358" s="40"/>
      <c r="O358" s="40"/>
      <c r="P358" s="40"/>
      <c r="Q358" s="40"/>
      <c r="R358" s="40"/>
      <c r="S358" s="40"/>
      <c r="T358" s="40"/>
      <c r="U358" s="40"/>
      <c r="V358" s="40"/>
      <c r="W358" s="40"/>
      <c r="X358" s="40"/>
      <c r="Y358" s="40"/>
      <c r="Z358" s="40"/>
      <c r="AA358" s="40"/>
      <c r="AB358" s="40"/>
      <c r="AC358" s="40"/>
      <c r="AD358" s="40"/>
      <c r="AE358" s="40"/>
      <c r="AF358" s="44"/>
      <c r="AG358" s="44"/>
      <c r="AH358" s="44"/>
      <c r="AI358" s="44"/>
      <c r="AJ358" s="44"/>
      <c r="AK358" s="44"/>
      <c r="AL358" s="44"/>
      <c r="AM358" s="44"/>
      <c r="AN358" s="44"/>
      <c r="AO358" s="44"/>
      <c r="AP358" s="44"/>
      <c r="AQ358" s="44"/>
      <c r="AR358" s="44"/>
      <c r="AS358" s="44"/>
      <c r="AT358" s="44"/>
      <c r="AU358" s="44"/>
      <c r="AV358" s="44"/>
      <c r="AW358" s="44"/>
      <c r="AX358" s="44"/>
      <c r="AY358" s="44"/>
    </row>
    <row r="359" spans="1:51" x14ac:dyDescent="0.4">
      <c r="A359" s="40"/>
      <c r="B359" s="21"/>
      <c r="C359" s="45"/>
      <c r="D359" s="167"/>
      <c r="E359" s="40"/>
      <c r="F359" s="696"/>
      <c r="G359" s="40"/>
      <c r="H359" s="40"/>
      <c r="I359" s="167"/>
      <c r="J359" s="40"/>
      <c r="K359" s="474"/>
      <c r="L359" s="40"/>
      <c r="M359" s="40"/>
      <c r="N359" s="40"/>
      <c r="O359" s="40"/>
      <c r="P359" s="40"/>
      <c r="Q359" s="40"/>
      <c r="R359" s="40"/>
      <c r="S359" s="40"/>
      <c r="T359" s="40"/>
      <c r="U359" s="40"/>
      <c r="V359" s="40"/>
      <c r="W359" s="40"/>
      <c r="X359" s="40"/>
      <c r="Y359" s="40"/>
      <c r="Z359" s="40"/>
      <c r="AA359" s="40"/>
      <c r="AB359" s="40"/>
      <c r="AC359" s="40"/>
      <c r="AD359" s="40"/>
      <c r="AE359" s="40"/>
      <c r="AF359" s="44"/>
      <c r="AG359" s="44"/>
      <c r="AH359" s="44"/>
      <c r="AI359" s="44"/>
      <c r="AJ359" s="44"/>
      <c r="AK359" s="44"/>
      <c r="AL359" s="44"/>
      <c r="AM359" s="44"/>
      <c r="AN359" s="44"/>
      <c r="AO359" s="44"/>
      <c r="AP359" s="44"/>
      <c r="AQ359" s="44"/>
      <c r="AR359" s="44"/>
      <c r="AS359" s="44"/>
      <c r="AT359" s="44"/>
      <c r="AU359" s="44"/>
      <c r="AV359" s="44"/>
      <c r="AW359" s="44"/>
      <c r="AX359" s="44"/>
      <c r="AY359" s="44"/>
    </row>
    <row r="360" spans="1:51" x14ac:dyDescent="0.4">
      <c r="A360" s="40"/>
      <c r="B360" s="21"/>
      <c r="C360" s="45"/>
      <c r="D360" s="167"/>
      <c r="E360" s="40"/>
      <c r="F360" s="696"/>
      <c r="G360" s="40"/>
      <c r="H360" s="40"/>
      <c r="I360" s="167"/>
      <c r="J360" s="40"/>
      <c r="K360" s="474"/>
      <c r="L360" s="40"/>
      <c r="M360" s="40"/>
      <c r="N360" s="40"/>
      <c r="O360" s="40"/>
      <c r="P360" s="40"/>
      <c r="Q360" s="40"/>
      <c r="R360" s="40"/>
      <c r="S360" s="40"/>
      <c r="T360" s="40"/>
      <c r="U360" s="40"/>
      <c r="V360" s="40"/>
      <c r="W360" s="40"/>
      <c r="X360" s="40"/>
      <c r="Y360" s="40"/>
      <c r="Z360" s="40"/>
      <c r="AA360" s="40"/>
      <c r="AB360" s="40"/>
      <c r="AC360" s="40"/>
      <c r="AD360" s="40"/>
      <c r="AE360" s="40"/>
      <c r="AF360" s="44"/>
      <c r="AG360" s="44"/>
      <c r="AH360" s="44"/>
      <c r="AI360" s="44"/>
      <c r="AJ360" s="44"/>
      <c r="AK360" s="44"/>
      <c r="AL360" s="44"/>
      <c r="AM360" s="44"/>
      <c r="AN360" s="44"/>
      <c r="AO360" s="44"/>
      <c r="AP360" s="44"/>
      <c r="AQ360" s="44"/>
      <c r="AR360" s="44"/>
      <c r="AS360" s="44"/>
      <c r="AT360" s="44"/>
      <c r="AU360" s="44"/>
      <c r="AV360" s="44"/>
      <c r="AW360" s="44"/>
      <c r="AX360" s="44"/>
      <c r="AY360" s="44"/>
    </row>
    <row r="361" spans="1:51" x14ac:dyDescent="0.4">
      <c r="A361" s="40"/>
      <c r="B361" s="21"/>
      <c r="C361" s="45"/>
      <c r="D361" s="167"/>
      <c r="E361" s="40"/>
      <c r="F361" s="696"/>
      <c r="G361" s="40"/>
      <c r="H361" s="40"/>
      <c r="I361" s="167"/>
      <c r="J361" s="40"/>
      <c r="K361" s="474"/>
      <c r="L361" s="40"/>
      <c r="M361" s="40"/>
      <c r="N361" s="40"/>
      <c r="O361" s="40"/>
      <c r="P361" s="40"/>
      <c r="Q361" s="40"/>
      <c r="R361" s="40"/>
      <c r="S361" s="40"/>
      <c r="T361" s="40"/>
      <c r="U361" s="40"/>
      <c r="V361" s="40"/>
      <c r="W361" s="40"/>
      <c r="X361" s="40"/>
      <c r="Y361" s="40"/>
      <c r="Z361" s="40"/>
      <c r="AA361" s="40"/>
      <c r="AB361" s="40"/>
      <c r="AC361" s="40"/>
      <c r="AD361" s="40"/>
      <c r="AE361" s="40"/>
      <c r="AF361" s="44"/>
      <c r="AG361" s="44"/>
      <c r="AH361" s="44"/>
      <c r="AI361" s="44"/>
      <c r="AJ361" s="44"/>
      <c r="AK361" s="44"/>
      <c r="AL361" s="44"/>
      <c r="AM361" s="44"/>
      <c r="AN361" s="44"/>
      <c r="AO361" s="44"/>
      <c r="AP361" s="44"/>
      <c r="AQ361" s="44"/>
      <c r="AR361" s="44"/>
      <c r="AS361" s="44"/>
      <c r="AT361" s="44"/>
      <c r="AU361" s="44"/>
      <c r="AV361" s="44"/>
      <c r="AW361" s="44"/>
      <c r="AX361" s="44"/>
      <c r="AY361" s="44"/>
    </row>
    <row r="362" spans="1:51" x14ac:dyDescent="0.4">
      <c r="A362" s="40"/>
      <c r="B362" s="21"/>
      <c r="C362" s="45"/>
      <c r="D362" s="167"/>
      <c r="E362" s="40"/>
      <c r="F362" s="696"/>
      <c r="G362" s="40"/>
      <c r="H362" s="40"/>
      <c r="I362" s="167"/>
      <c r="J362" s="40"/>
      <c r="K362" s="474"/>
      <c r="L362" s="40"/>
      <c r="M362" s="40"/>
      <c r="N362" s="40"/>
      <c r="O362" s="40"/>
      <c r="P362" s="40"/>
      <c r="Q362" s="40"/>
      <c r="R362" s="40"/>
      <c r="S362" s="40"/>
      <c r="T362" s="40"/>
      <c r="U362" s="40"/>
      <c r="V362" s="40"/>
      <c r="W362" s="40"/>
      <c r="X362" s="40"/>
      <c r="Y362" s="40"/>
      <c r="Z362" s="40"/>
      <c r="AA362" s="40"/>
      <c r="AB362" s="40"/>
      <c r="AC362" s="40"/>
      <c r="AD362" s="40"/>
      <c r="AE362" s="40"/>
      <c r="AF362" s="44"/>
      <c r="AG362" s="44"/>
      <c r="AH362" s="44"/>
      <c r="AI362" s="44"/>
      <c r="AJ362" s="44"/>
      <c r="AK362" s="44"/>
      <c r="AL362" s="44"/>
      <c r="AM362" s="44"/>
      <c r="AN362" s="44"/>
      <c r="AO362" s="44"/>
      <c r="AP362" s="44"/>
      <c r="AQ362" s="44"/>
      <c r="AR362" s="44"/>
      <c r="AS362" s="44"/>
      <c r="AT362" s="44"/>
      <c r="AU362" s="44"/>
      <c r="AV362" s="44"/>
      <c r="AW362" s="44"/>
      <c r="AX362" s="44"/>
      <c r="AY362" s="44"/>
    </row>
    <row r="363" spans="1:51" x14ac:dyDescent="0.4">
      <c r="A363" s="40"/>
      <c r="B363" s="21"/>
      <c r="C363" s="45"/>
      <c r="D363" s="167"/>
      <c r="E363" s="40"/>
      <c r="F363" s="696"/>
      <c r="G363" s="40"/>
      <c r="H363" s="40"/>
      <c r="I363" s="167"/>
      <c r="J363" s="40"/>
      <c r="K363" s="474"/>
      <c r="L363" s="40"/>
      <c r="M363" s="40"/>
      <c r="N363" s="40"/>
      <c r="O363" s="40"/>
      <c r="P363" s="40"/>
      <c r="Q363" s="40"/>
      <c r="R363" s="40"/>
      <c r="S363" s="40"/>
      <c r="T363" s="40"/>
      <c r="U363" s="40"/>
      <c r="V363" s="40"/>
      <c r="W363" s="40"/>
      <c r="X363" s="40"/>
      <c r="Y363" s="40"/>
      <c r="Z363" s="40"/>
      <c r="AA363" s="40"/>
      <c r="AB363" s="40"/>
      <c r="AC363" s="40"/>
      <c r="AD363" s="40"/>
      <c r="AE363" s="40"/>
      <c r="AF363" s="44"/>
      <c r="AG363" s="44"/>
      <c r="AH363" s="44"/>
      <c r="AI363" s="44"/>
      <c r="AJ363" s="44"/>
      <c r="AK363" s="44"/>
      <c r="AL363" s="44"/>
      <c r="AM363" s="44"/>
      <c r="AN363" s="44"/>
      <c r="AO363" s="44"/>
      <c r="AP363" s="44"/>
      <c r="AQ363" s="44"/>
      <c r="AR363" s="44"/>
      <c r="AS363" s="44"/>
      <c r="AT363" s="44"/>
      <c r="AU363" s="44"/>
      <c r="AV363" s="44"/>
      <c r="AW363" s="44"/>
      <c r="AX363" s="44"/>
      <c r="AY363" s="44"/>
    </row>
    <row r="364" spans="1:51" x14ac:dyDescent="0.4">
      <c r="A364" s="40"/>
      <c r="B364" s="21"/>
      <c r="C364" s="45"/>
      <c r="D364" s="167"/>
      <c r="E364" s="40"/>
      <c r="F364" s="696"/>
      <c r="G364" s="40"/>
      <c r="H364" s="40"/>
      <c r="I364" s="167"/>
      <c r="J364" s="40"/>
      <c r="K364" s="474"/>
      <c r="L364" s="40"/>
      <c r="M364" s="40"/>
      <c r="N364" s="40"/>
      <c r="O364" s="40"/>
      <c r="P364" s="40"/>
      <c r="Q364" s="40"/>
      <c r="R364" s="40"/>
      <c r="S364" s="40"/>
      <c r="T364" s="40"/>
      <c r="U364" s="40"/>
      <c r="V364" s="40"/>
      <c r="W364" s="40"/>
      <c r="X364" s="40"/>
      <c r="Y364" s="40"/>
      <c r="Z364" s="40"/>
      <c r="AA364" s="40"/>
      <c r="AB364" s="40"/>
      <c r="AC364" s="40"/>
      <c r="AD364" s="40"/>
      <c r="AE364" s="40"/>
      <c r="AF364" s="44"/>
      <c r="AG364" s="44"/>
      <c r="AH364" s="44"/>
      <c r="AI364" s="44"/>
      <c r="AJ364" s="44"/>
      <c r="AK364" s="44"/>
      <c r="AL364" s="44"/>
      <c r="AM364" s="44"/>
      <c r="AN364" s="44"/>
      <c r="AO364" s="44"/>
      <c r="AP364" s="44"/>
      <c r="AQ364" s="44"/>
      <c r="AR364" s="44"/>
      <c r="AS364" s="44"/>
      <c r="AT364" s="44"/>
      <c r="AU364" s="44"/>
      <c r="AV364" s="44"/>
      <c r="AW364" s="44"/>
      <c r="AX364" s="44"/>
      <c r="AY364" s="44"/>
    </row>
    <row r="365" spans="1:51" x14ac:dyDescent="0.4">
      <c r="A365" s="40"/>
      <c r="B365" s="21"/>
      <c r="C365" s="45"/>
      <c r="D365" s="167"/>
      <c r="E365" s="40"/>
      <c r="F365" s="696"/>
      <c r="G365" s="40"/>
      <c r="H365" s="40"/>
      <c r="I365" s="167"/>
      <c r="J365" s="40"/>
      <c r="K365" s="474"/>
      <c r="L365" s="40"/>
      <c r="M365" s="40"/>
      <c r="N365" s="40"/>
      <c r="O365" s="40"/>
      <c r="P365" s="40"/>
      <c r="Q365" s="40"/>
      <c r="R365" s="40"/>
      <c r="S365" s="40"/>
      <c r="T365" s="40"/>
      <c r="U365" s="40"/>
      <c r="V365" s="40"/>
      <c r="W365" s="40"/>
      <c r="X365" s="40"/>
      <c r="Y365" s="40"/>
      <c r="Z365" s="40"/>
      <c r="AA365" s="40"/>
      <c r="AB365" s="40"/>
      <c r="AC365" s="40"/>
      <c r="AD365" s="40"/>
      <c r="AE365" s="40"/>
      <c r="AF365" s="44"/>
      <c r="AG365" s="44"/>
      <c r="AH365" s="44"/>
      <c r="AI365" s="44"/>
      <c r="AJ365" s="44"/>
      <c r="AK365" s="44"/>
      <c r="AL365" s="44"/>
      <c r="AM365" s="44"/>
      <c r="AN365" s="44"/>
      <c r="AO365" s="44"/>
      <c r="AP365" s="44"/>
      <c r="AQ365" s="44"/>
      <c r="AR365" s="44"/>
      <c r="AS365" s="44"/>
      <c r="AT365" s="44"/>
      <c r="AU365" s="44"/>
      <c r="AV365" s="44"/>
      <c r="AW365" s="44"/>
      <c r="AX365" s="44"/>
      <c r="AY365" s="44"/>
    </row>
    <row r="366" spans="1:51" x14ac:dyDescent="0.4">
      <c r="A366" s="40"/>
      <c r="B366" s="21"/>
      <c r="C366" s="45"/>
      <c r="D366" s="167"/>
      <c r="E366" s="40"/>
      <c r="F366" s="696"/>
      <c r="G366" s="40"/>
      <c r="H366" s="40"/>
      <c r="I366" s="167"/>
      <c r="J366" s="40"/>
      <c r="K366" s="474"/>
      <c r="L366" s="40"/>
      <c r="M366" s="40"/>
      <c r="N366" s="40"/>
      <c r="O366" s="40"/>
      <c r="P366" s="40"/>
      <c r="Q366" s="40"/>
      <c r="R366" s="40"/>
      <c r="S366" s="40"/>
      <c r="T366" s="40"/>
      <c r="U366" s="40"/>
      <c r="V366" s="40"/>
      <c r="W366" s="40"/>
      <c r="X366" s="40"/>
      <c r="Y366" s="40"/>
      <c r="Z366" s="40"/>
      <c r="AA366" s="40"/>
      <c r="AB366" s="40"/>
      <c r="AC366" s="40"/>
      <c r="AD366" s="40"/>
      <c r="AE366" s="40"/>
      <c r="AF366" s="44"/>
      <c r="AG366" s="44"/>
      <c r="AH366" s="44"/>
      <c r="AI366" s="44"/>
      <c r="AJ366" s="44"/>
      <c r="AK366" s="44"/>
      <c r="AL366" s="44"/>
      <c r="AM366" s="44"/>
      <c r="AN366" s="44"/>
      <c r="AO366" s="44"/>
      <c r="AP366" s="44"/>
      <c r="AQ366" s="44"/>
      <c r="AR366" s="44"/>
      <c r="AS366" s="44"/>
      <c r="AT366" s="44"/>
      <c r="AU366" s="44"/>
      <c r="AV366" s="44"/>
      <c r="AW366" s="44"/>
      <c r="AX366" s="44"/>
      <c r="AY366" s="44"/>
    </row>
    <row r="367" spans="1:51" x14ac:dyDescent="0.4">
      <c r="A367" s="40"/>
      <c r="B367" s="21"/>
      <c r="C367" s="45"/>
      <c r="D367" s="167"/>
      <c r="E367" s="40"/>
      <c r="F367" s="696"/>
      <c r="G367" s="40"/>
      <c r="H367" s="40"/>
      <c r="I367" s="167"/>
      <c r="J367" s="40"/>
      <c r="K367" s="474"/>
      <c r="L367" s="40"/>
      <c r="M367" s="40"/>
      <c r="N367" s="40"/>
      <c r="O367" s="40"/>
      <c r="P367" s="40"/>
      <c r="Q367" s="40"/>
      <c r="R367" s="40"/>
      <c r="S367" s="40"/>
      <c r="T367" s="40"/>
      <c r="U367" s="40"/>
      <c r="V367" s="40"/>
      <c r="W367" s="40"/>
      <c r="X367" s="40"/>
      <c r="Y367" s="40"/>
      <c r="Z367" s="40"/>
      <c r="AA367" s="40"/>
      <c r="AB367" s="40"/>
      <c r="AC367" s="40"/>
      <c r="AD367" s="40"/>
      <c r="AE367" s="40"/>
      <c r="AF367" s="44"/>
      <c r="AG367" s="44"/>
      <c r="AH367" s="44"/>
      <c r="AI367" s="44"/>
      <c r="AJ367" s="44"/>
      <c r="AK367" s="44"/>
      <c r="AL367" s="44"/>
      <c r="AM367" s="44"/>
      <c r="AN367" s="44"/>
      <c r="AO367" s="44"/>
      <c r="AP367" s="44"/>
      <c r="AQ367" s="44"/>
      <c r="AR367" s="44"/>
      <c r="AS367" s="44"/>
      <c r="AT367" s="44"/>
      <c r="AU367" s="44"/>
      <c r="AV367" s="44"/>
      <c r="AW367" s="44"/>
      <c r="AX367" s="44"/>
      <c r="AY367" s="44"/>
    </row>
    <row r="368" spans="1:51" x14ac:dyDescent="0.4">
      <c r="A368" s="40"/>
      <c r="B368" s="21"/>
      <c r="C368" s="45"/>
      <c r="D368" s="167"/>
      <c r="E368" s="40"/>
      <c r="F368" s="696"/>
      <c r="G368" s="40"/>
      <c r="H368" s="40"/>
      <c r="I368" s="167"/>
      <c r="J368" s="40"/>
      <c r="K368" s="474"/>
      <c r="L368" s="40"/>
      <c r="M368" s="40"/>
      <c r="N368" s="40"/>
      <c r="O368" s="40"/>
      <c r="P368" s="40"/>
      <c r="Q368" s="40"/>
      <c r="R368" s="40"/>
      <c r="S368" s="40"/>
      <c r="T368" s="40"/>
      <c r="U368" s="40"/>
      <c r="V368" s="40"/>
      <c r="W368" s="40"/>
      <c r="X368" s="40"/>
      <c r="Y368" s="40"/>
      <c r="Z368" s="40"/>
      <c r="AA368" s="40"/>
      <c r="AB368" s="40"/>
      <c r="AC368" s="40"/>
      <c r="AD368" s="40"/>
      <c r="AE368" s="40"/>
      <c r="AF368" s="44"/>
      <c r="AG368" s="44"/>
      <c r="AH368" s="44"/>
      <c r="AI368" s="44"/>
      <c r="AJ368" s="44"/>
      <c r="AK368" s="44"/>
      <c r="AL368" s="44"/>
      <c r="AM368" s="44"/>
      <c r="AN368" s="44"/>
      <c r="AO368" s="44"/>
      <c r="AP368" s="44"/>
      <c r="AQ368" s="44"/>
      <c r="AR368" s="44"/>
      <c r="AS368" s="44"/>
      <c r="AT368" s="44"/>
      <c r="AU368" s="44"/>
      <c r="AV368" s="44"/>
      <c r="AW368" s="44"/>
      <c r="AX368" s="44"/>
      <c r="AY368" s="44"/>
    </row>
    <row r="369" spans="1:51" x14ac:dyDescent="0.4">
      <c r="A369" s="40"/>
      <c r="B369" s="21"/>
      <c r="C369" s="45"/>
      <c r="D369" s="167"/>
      <c r="E369" s="40"/>
      <c r="F369" s="696"/>
      <c r="G369" s="40"/>
      <c r="H369" s="40"/>
      <c r="I369" s="167"/>
      <c r="J369" s="40"/>
      <c r="K369" s="474"/>
      <c r="L369" s="40"/>
      <c r="M369" s="40"/>
      <c r="N369" s="40"/>
      <c r="O369" s="40"/>
      <c r="P369" s="40"/>
      <c r="Q369" s="40"/>
      <c r="R369" s="40"/>
      <c r="S369" s="40"/>
      <c r="T369" s="40"/>
      <c r="U369" s="40"/>
      <c r="V369" s="40"/>
      <c r="W369" s="40"/>
      <c r="X369" s="40"/>
      <c r="Y369" s="40"/>
      <c r="Z369" s="40"/>
      <c r="AA369" s="40"/>
      <c r="AB369" s="40"/>
      <c r="AC369" s="40"/>
      <c r="AD369" s="40"/>
      <c r="AE369" s="40"/>
      <c r="AF369" s="44"/>
      <c r="AG369" s="44"/>
      <c r="AH369" s="44"/>
      <c r="AI369" s="44"/>
      <c r="AJ369" s="44"/>
      <c r="AK369" s="44"/>
      <c r="AL369" s="44"/>
      <c r="AM369" s="44"/>
      <c r="AN369" s="44"/>
      <c r="AO369" s="44"/>
      <c r="AP369" s="44"/>
      <c r="AQ369" s="44"/>
      <c r="AR369" s="44"/>
      <c r="AS369" s="44"/>
      <c r="AT369" s="44"/>
      <c r="AU369" s="44"/>
      <c r="AV369" s="44"/>
      <c r="AW369" s="44"/>
      <c r="AX369" s="44"/>
      <c r="AY369" s="44"/>
    </row>
    <row r="370" spans="1:51" x14ac:dyDescent="0.4">
      <c r="A370" s="40"/>
      <c r="B370" s="21"/>
      <c r="C370" s="45"/>
      <c r="D370" s="167"/>
      <c r="E370" s="40"/>
      <c r="F370" s="696"/>
      <c r="G370" s="40"/>
      <c r="H370" s="40"/>
      <c r="I370" s="167"/>
      <c r="J370" s="40"/>
      <c r="K370" s="474"/>
      <c r="L370" s="40"/>
      <c r="M370" s="40"/>
      <c r="N370" s="40"/>
      <c r="O370" s="40"/>
      <c r="P370" s="40"/>
      <c r="Q370" s="40"/>
      <c r="R370" s="40"/>
      <c r="S370" s="40"/>
      <c r="T370" s="40"/>
      <c r="U370" s="40"/>
      <c r="V370" s="40"/>
      <c r="W370" s="40"/>
      <c r="X370" s="40"/>
      <c r="Y370" s="40"/>
      <c r="Z370" s="40"/>
      <c r="AA370" s="40"/>
      <c r="AB370" s="40"/>
      <c r="AC370" s="40"/>
      <c r="AD370" s="40"/>
      <c r="AE370" s="40"/>
      <c r="AF370" s="44"/>
      <c r="AG370" s="44"/>
      <c r="AH370" s="44"/>
      <c r="AI370" s="44"/>
      <c r="AJ370" s="44"/>
      <c r="AK370" s="44"/>
      <c r="AL370" s="44"/>
      <c r="AM370" s="44"/>
      <c r="AN370" s="44"/>
      <c r="AO370" s="44"/>
      <c r="AP370" s="44"/>
      <c r="AQ370" s="44"/>
      <c r="AR370" s="44"/>
      <c r="AS370" s="44"/>
      <c r="AT370" s="44"/>
      <c r="AU370" s="44"/>
      <c r="AV370" s="44"/>
      <c r="AW370" s="44"/>
      <c r="AX370" s="44"/>
      <c r="AY370" s="44"/>
    </row>
    <row r="371" spans="1:51" x14ac:dyDescent="0.4">
      <c r="A371" s="40"/>
      <c r="B371" s="21"/>
      <c r="C371" s="45"/>
      <c r="D371" s="167"/>
      <c r="E371" s="40"/>
      <c r="F371" s="696"/>
      <c r="G371" s="40"/>
      <c r="H371" s="40"/>
      <c r="I371" s="167"/>
      <c r="J371" s="40"/>
      <c r="K371" s="474"/>
      <c r="L371" s="40"/>
      <c r="M371" s="40"/>
      <c r="N371" s="40"/>
      <c r="O371" s="40"/>
      <c r="P371" s="40"/>
      <c r="Q371" s="40"/>
      <c r="R371" s="40"/>
      <c r="S371" s="40"/>
      <c r="T371" s="40"/>
      <c r="U371" s="40"/>
      <c r="V371" s="40"/>
      <c r="W371" s="40"/>
      <c r="X371" s="40"/>
      <c r="Y371" s="40"/>
      <c r="Z371" s="40"/>
      <c r="AA371" s="40"/>
      <c r="AB371" s="40"/>
      <c r="AC371" s="40"/>
      <c r="AD371" s="40"/>
      <c r="AE371" s="40"/>
      <c r="AF371" s="44"/>
      <c r="AG371" s="44"/>
      <c r="AH371" s="44"/>
      <c r="AI371" s="44"/>
      <c r="AJ371" s="44"/>
      <c r="AK371" s="44"/>
      <c r="AL371" s="44"/>
      <c r="AM371" s="44"/>
      <c r="AN371" s="44"/>
      <c r="AO371" s="44"/>
      <c r="AP371" s="44"/>
      <c r="AQ371" s="44"/>
      <c r="AR371" s="44"/>
      <c r="AS371" s="44"/>
      <c r="AT371" s="44"/>
      <c r="AU371" s="44"/>
      <c r="AV371" s="44"/>
      <c r="AW371" s="44"/>
      <c r="AX371" s="44"/>
      <c r="AY371" s="44"/>
    </row>
    <row r="372" spans="1:51" x14ac:dyDescent="0.4">
      <c r="A372" s="40"/>
      <c r="B372" s="21"/>
      <c r="C372" s="45"/>
      <c r="D372" s="167"/>
      <c r="E372" s="40"/>
      <c r="F372" s="696"/>
      <c r="G372" s="40"/>
      <c r="H372" s="40"/>
      <c r="I372" s="167"/>
      <c r="J372" s="40"/>
      <c r="K372" s="474"/>
      <c r="L372" s="40"/>
      <c r="M372" s="40"/>
      <c r="N372" s="40"/>
      <c r="O372" s="40"/>
      <c r="P372" s="40"/>
      <c r="Q372" s="40"/>
      <c r="R372" s="40"/>
      <c r="S372" s="40"/>
      <c r="T372" s="40"/>
      <c r="U372" s="40"/>
      <c r="V372" s="40"/>
      <c r="W372" s="40"/>
      <c r="X372" s="40"/>
      <c r="Y372" s="40"/>
      <c r="Z372" s="40"/>
      <c r="AA372" s="40"/>
      <c r="AB372" s="40"/>
      <c r="AC372" s="40"/>
      <c r="AD372" s="40"/>
      <c r="AE372" s="40"/>
      <c r="AF372" s="44"/>
      <c r="AG372" s="44"/>
      <c r="AH372" s="44"/>
      <c r="AI372" s="44"/>
      <c r="AJ372" s="44"/>
      <c r="AK372" s="44"/>
      <c r="AL372" s="44"/>
      <c r="AM372" s="44"/>
      <c r="AN372" s="44"/>
      <c r="AO372" s="44"/>
      <c r="AP372" s="44"/>
      <c r="AQ372" s="44"/>
      <c r="AR372" s="44"/>
      <c r="AS372" s="44"/>
      <c r="AT372" s="44"/>
      <c r="AU372" s="44"/>
      <c r="AV372" s="44"/>
      <c r="AW372" s="44"/>
      <c r="AX372" s="44"/>
      <c r="AY372" s="44"/>
    </row>
    <row r="373" spans="1:51" x14ac:dyDescent="0.4">
      <c r="A373" s="40"/>
      <c r="B373" s="21"/>
      <c r="C373" s="45"/>
      <c r="D373" s="167"/>
      <c r="E373" s="40"/>
      <c r="F373" s="696"/>
      <c r="G373" s="40"/>
      <c r="H373" s="40"/>
      <c r="I373" s="167"/>
      <c r="J373" s="40"/>
      <c r="K373" s="474"/>
      <c r="L373" s="40"/>
      <c r="M373" s="40"/>
      <c r="N373" s="40"/>
      <c r="O373" s="40"/>
      <c r="P373" s="40"/>
      <c r="Q373" s="40"/>
      <c r="R373" s="40"/>
      <c r="S373" s="40"/>
      <c r="T373" s="40"/>
      <c r="U373" s="40"/>
      <c r="V373" s="40"/>
      <c r="W373" s="40"/>
      <c r="X373" s="40"/>
      <c r="Y373" s="40"/>
      <c r="Z373" s="40"/>
      <c r="AA373" s="40"/>
      <c r="AB373" s="40"/>
      <c r="AC373" s="40"/>
      <c r="AD373" s="40"/>
      <c r="AE373" s="40"/>
      <c r="AF373" s="44"/>
      <c r="AG373" s="44"/>
      <c r="AH373" s="44"/>
      <c r="AI373" s="44"/>
      <c r="AJ373" s="44"/>
      <c r="AK373" s="44"/>
      <c r="AL373" s="44"/>
      <c r="AM373" s="44"/>
      <c r="AN373" s="44"/>
      <c r="AO373" s="44"/>
      <c r="AP373" s="44"/>
      <c r="AQ373" s="44"/>
      <c r="AR373" s="44"/>
      <c r="AS373" s="44"/>
      <c r="AT373" s="44"/>
      <c r="AU373" s="44"/>
      <c r="AV373" s="44"/>
      <c r="AW373" s="44"/>
      <c r="AX373" s="44"/>
      <c r="AY373" s="44"/>
    </row>
    <row r="374" spans="1:51" x14ac:dyDescent="0.4">
      <c r="A374" s="40"/>
      <c r="B374" s="21"/>
      <c r="C374" s="45"/>
      <c r="D374" s="167"/>
      <c r="E374" s="40"/>
      <c r="F374" s="696"/>
      <c r="G374" s="40"/>
      <c r="H374" s="40"/>
      <c r="I374" s="167"/>
      <c r="J374" s="40"/>
      <c r="K374" s="474"/>
      <c r="L374" s="40"/>
      <c r="M374" s="40"/>
      <c r="N374" s="40"/>
      <c r="O374" s="40"/>
      <c r="P374" s="40"/>
      <c r="Q374" s="40"/>
      <c r="R374" s="40"/>
      <c r="S374" s="40"/>
      <c r="T374" s="40"/>
      <c r="U374" s="40"/>
      <c r="V374" s="40"/>
      <c r="W374" s="40"/>
      <c r="X374" s="40"/>
      <c r="Y374" s="40"/>
      <c r="Z374" s="40"/>
      <c r="AA374" s="40"/>
      <c r="AB374" s="40"/>
      <c r="AC374" s="40"/>
      <c r="AD374" s="40"/>
      <c r="AE374" s="40"/>
      <c r="AF374" s="44"/>
      <c r="AG374" s="44"/>
      <c r="AH374" s="44"/>
      <c r="AI374" s="44"/>
      <c r="AJ374" s="44"/>
      <c r="AK374" s="44"/>
      <c r="AL374" s="44"/>
      <c r="AM374" s="44"/>
      <c r="AN374" s="44"/>
      <c r="AO374" s="44"/>
      <c r="AP374" s="44"/>
      <c r="AQ374" s="44"/>
      <c r="AR374" s="44"/>
      <c r="AS374" s="44"/>
      <c r="AT374" s="44"/>
      <c r="AU374" s="44"/>
      <c r="AV374" s="44"/>
      <c r="AW374" s="44"/>
      <c r="AX374" s="44"/>
      <c r="AY374" s="44"/>
    </row>
    <row r="375" spans="1:51" x14ac:dyDescent="0.4">
      <c r="A375" s="40"/>
      <c r="B375" s="21"/>
      <c r="C375" s="45"/>
      <c r="D375" s="167"/>
      <c r="E375" s="40"/>
      <c r="F375" s="696"/>
      <c r="G375" s="40"/>
      <c r="H375" s="40"/>
      <c r="I375" s="167"/>
      <c r="J375" s="40"/>
      <c r="K375" s="474"/>
      <c r="L375" s="40"/>
      <c r="M375" s="40"/>
      <c r="N375" s="40"/>
      <c r="O375" s="40"/>
      <c r="P375" s="40"/>
      <c r="Q375" s="40"/>
      <c r="R375" s="40"/>
      <c r="S375" s="40"/>
      <c r="T375" s="40"/>
      <c r="U375" s="40"/>
      <c r="V375" s="40"/>
      <c r="W375" s="40"/>
      <c r="X375" s="40"/>
      <c r="Y375" s="40"/>
      <c r="Z375" s="40"/>
      <c r="AA375" s="40"/>
      <c r="AB375" s="40"/>
      <c r="AC375" s="40"/>
      <c r="AD375" s="40"/>
      <c r="AE375" s="40"/>
      <c r="AF375" s="44"/>
      <c r="AG375" s="44"/>
      <c r="AH375" s="44"/>
      <c r="AI375" s="44"/>
      <c r="AJ375" s="44"/>
      <c r="AK375" s="44"/>
      <c r="AL375" s="44"/>
      <c r="AM375" s="44"/>
      <c r="AN375" s="44"/>
      <c r="AO375" s="44"/>
      <c r="AP375" s="44"/>
      <c r="AQ375" s="44"/>
      <c r="AR375" s="44"/>
      <c r="AS375" s="44"/>
      <c r="AT375" s="44"/>
      <c r="AU375" s="44"/>
      <c r="AV375" s="44"/>
      <c r="AW375" s="44"/>
      <c r="AX375" s="44"/>
      <c r="AY375" s="44"/>
    </row>
    <row r="376" spans="1:51" x14ac:dyDescent="0.4">
      <c r="A376" s="40"/>
      <c r="B376" s="21"/>
      <c r="C376" s="45"/>
      <c r="D376" s="167"/>
      <c r="E376" s="40"/>
      <c r="F376" s="696"/>
      <c r="G376" s="40"/>
      <c r="H376" s="40"/>
      <c r="I376" s="167"/>
      <c r="J376" s="40"/>
      <c r="K376" s="474"/>
      <c r="L376" s="40"/>
      <c r="M376" s="40"/>
      <c r="N376" s="40"/>
      <c r="O376" s="40"/>
      <c r="P376" s="40"/>
      <c r="Q376" s="40"/>
      <c r="R376" s="40"/>
      <c r="S376" s="40"/>
      <c r="T376" s="40"/>
      <c r="U376" s="40"/>
      <c r="V376" s="40"/>
      <c r="W376" s="40"/>
      <c r="X376" s="40"/>
      <c r="Y376" s="40"/>
      <c r="Z376" s="40"/>
      <c r="AA376" s="40"/>
      <c r="AB376" s="40"/>
      <c r="AC376" s="40"/>
      <c r="AD376" s="40"/>
      <c r="AE376" s="40"/>
      <c r="AF376" s="44"/>
      <c r="AG376" s="44"/>
      <c r="AH376" s="44"/>
      <c r="AI376" s="44"/>
      <c r="AJ376" s="44"/>
      <c r="AK376" s="44"/>
      <c r="AL376" s="44"/>
      <c r="AM376" s="44"/>
      <c r="AN376" s="44"/>
      <c r="AO376" s="44"/>
      <c r="AP376" s="44"/>
      <c r="AQ376" s="44"/>
      <c r="AR376" s="44"/>
      <c r="AS376" s="44"/>
      <c r="AT376" s="44"/>
      <c r="AU376" s="44"/>
      <c r="AV376" s="44"/>
      <c r="AW376" s="44"/>
      <c r="AX376" s="44"/>
      <c r="AY376" s="44"/>
    </row>
    <row r="377" spans="1:51" x14ac:dyDescent="0.4">
      <c r="A377" s="40"/>
      <c r="B377" s="21"/>
      <c r="C377" s="45"/>
      <c r="D377" s="167"/>
      <c r="E377" s="40"/>
      <c r="F377" s="696"/>
      <c r="G377" s="40"/>
      <c r="H377" s="40"/>
      <c r="I377" s="167"/>
      <c r="J377" s="40"/>
      <c r="K377" s="474"/>
      <c r="L377" s="40"/>
      <c r="M377" s="40"/>
      <c r="N377" s="40"/>
      <c r="O377" s="40"/>
      <c r="P377" s="40"/>
      <c r="Q377" s="40"/>
      <c r="R377" s="40"/>
      <c r="S377" s="40"/>
      <c r="T377" s="40"/>
      <c r="U377" s="40"/>
      <c r="V377" s="40"/>
      <c r="W377" s="40"/>
      <c r="X377" s="40"/>
      <c r="Y377" s="40"/>
      <c r="Z377" s="40"/>
      <c r="AA377" s="40"/>
      <c r="AB377" s="40"/>
      <c r="AC377" s="40"/>
      <c r="AD377" s="40"/>
      <c r="AE377" s="40"/>
      <c r="AF377" s="44"/>
      <c r="AG377" s="44"/>
      <c r="AH377" s="44"/>
      <c r="AI377" s="44"/>
      <c r="AJ377" s="44"/>
      <c r="AK377" s="44"/>
      <c r="AL377" s="44"/>
      <c r="AM377" s="44"/>
      <c r="AN377" s="44"/>
      <c r="AO377" s="44"/>
      <c r="AP377" s="44"/>
      <c r="AQ377" s="44"/>
      <c r="AR377" s="44"/>
      <c r="AS377" s="44"/>
      <c r="AT377" s="44"/>
      <c r="AU377" s="44"/>
      <c r="AV377" s="44"/>
      <c r="AW377" s="44"/>
      <c r="AX377" s="44"/>
      <c r="AY377" s="44"/>
    </row>
    <row r="378" spans="1:51" x14ac:dyDescent="0.4">
      <c r="A378" s="40"/>
      <c r="B378" s="21"/>
      <c r="C378" s="45"/>
      <c r="D378" s="167"/>
      <c r="E378" s="40"/>
      <c r="F378" s="696"/>
      <c r="G378" s="40"/>
      <c r="H378" s="40"/>
      <c r="I378" s="167"/>
      <c r="J378" s="40"/>
      <c r="K378" s="474"/>
      <c r="L378" s="40"/>
      <c r="M378" s="40"/>
      <c r="N378" s="40"/>
      <c r="O378" s="40"/>
      <c r="P378" s="40"/>
      <c r="Q378" s="40"/>
      <c r="R378" s="40"/>
      <c r="S378" s="40"/>
      <c r="T378" s="40"/>
      <c r="U378" s="40"/>
      <c r="V378" s="40"/>
      <c r="W378" s="40"/>
      <c r="X378" s="40"/>
      <c r="Y378" s="40"/>
      <c r="Z378" s="40"/>
      <c r="AA378" s="40"/>
      <c r="AB378" s="40"/>
      <c r="AC378" s="40"/>
      <c r="AD378" s="40"/>
      <c r="AE378" s="40"/>
      <c r="AF378" s="44"/>
      <c r="AG378" s="44"/>
      <c r="AH378" s="44"/>
      <c r="AI378" s="44"/>
      <c r="AJ378" s="44"/>
      <c r="AK378" s="44"/>
      <c r="AL378" s="44"/>
      <c r="AM378" s="44"/>
      <c r="AN378" s="44"/>
      <c r="AO378" s="44"/>
      <c r="AP378" s="44"/>
      <c r="AQ378" s="44"/>
      <c r="AR378" s="44"/>
      <c r="AS378" s="44"/>
      <c r="AT378" s="44"/>
      <c r="AU378" s="44"/>
      <c r="AV378" s="44"/>
      <c r="AW378" s="44"/>
      <c r="AX378" s="44"/>
      <c r="AY378" s="44"/>
    </row>
    <row r="379" spans="1:51" x14ac:dyDescent="0.4">
      <c r="A379" s="40"/>
      <c r="B379" s="21"/>
      <c r="C379" s="45"/>
      <c r="D379" s="167"/>
      <c r="E379" s="40"/>
      <c r="F379" s="696"/>
      <c r="G379" s="40"/>
      <c r="H379" s="40"/>
      <c r="I379" s="167"/>
      <c r="J379" s="40"/>
      <c r="K379" s="474"/>
      <c r="L379" s="40"/>
      <c r="M379" s="40"/>
      <c r="N379" s="40"/>
      <c r="O379" s="40"/>
      <c r="P379" s="40"/>
      <c r="Q379" s="40"/>
      <c r="R379" s="40"/>
      <c r="S379" s="40"/>
      <c r="T379" s="40"/>
      <c r="U379" s="40"/>
      <c r="V379" s="40"/>
      <c r="W379" s="40"/>
      <c r="X379" s="40"/>
      <c r="Y379" s="40"/>
      <c r="Z379" s="40"/>
      <c r="AA379" s="40"/>
      <c r="AB379" s="40"/>
      <c r="AC379" s="40"/>
      <c r="AD379" s="40"/>
      <c r="AE379" s="40"/>
      <c r="AF379" s="44"/>
      <c r="AG379" s="44"/>
      <c r="AH379" s="44"/>
      <c r="AI379" s="44"/>
      <c r="AJ379" s="44"/>
      <c r="AK379" s="44"/>
      <c r="AL379" s="44"/>
      <c r="AM379" s="44"/>
      <c r="AN379" s="44"/>
      <c r="AO379" s="44"/>
      <c r="AP379" s="44"/>
      <c r="AQ379" s="44"/>
      <c r="AR379" s="44"/>
      <c r="AS379" s="44"/>
      <c r="AT379" s="44"/>
      <c r="AU379" s="44"/>
      <c r="AV379" s="44"/>
      <c r="AW379" s="44"/>
      <c r="AX379" s="44"/>
      <c r="AY379" s="44"/>
    </row>
    <row r="380" spans="1:51" x14ac:dyDescent="0.4">
      <c r="A380" s="40"/>
      <c r="B380" s="21"/>
      <c r="C380" s="45"/>
      <c r="D380" s="167"/>
      <c r="E380" s="40"/>
      <c r="F380" s="696"/>
      <c r="G380" s="40"/>
      <c r="H380" s="40"/>
      <c r="I380" s="167"/>
      <c r="J380" s="40"/>
      <c r="K380" s="474"/>
      <c r="L380" s="40"/>
      <c r="M380" s="40"/>
      <c r="N380" s="40"/>
      <c r="O380" s="40"/>
      <c r="P380" s="40"/>
      <c r="Q380" s="40"/>
      <c r="R380" s="40"/>
      <c r="S380" s="40"/>
      <c r="T380" s="40"/>
      <c r="U380" s="40"/>
      <c r="V380" s="40"/>
      <c r="W380" s="40"/>
      <c r="X380" s="40"/>
      <c r="Y380" s="40"/>
      <c r="Z380" s="40"/>
      <c r="AA380" s="40"/>
      <c r="AB380" s="40"/>
      <c r="AC380" s="40"/>
      <c r="AD380" s="40"/>
      <c r="AE380" s="40"/>
      <c r="AF380" s="44"/>
      <c r="AG380" s="44"/>
      <c r="AH380" s="44"/>
      <c r="AI380" s="44"/>
      <c r="AJ380" s="44"/>
      <c r="AK380" s="44"/>
      <c r="AL380" s="44"/>
      <c r="AM380" s="44"/>
      <c r="AN380" s="44"/>
      <c r="AO380" s="44"/>
      <c r="AP380" s="44"/>
      <c r="AQ380" s="44"/>
      <c r="AR380" s="44"/>
      <c r="AS380" s="44"/>
      <c r="AT380" s="44"/>
      <c r="AU380" s="44"/>
      <c r="AV380" s="44"/>
      <c r="AW380" s="44"/>
      <c r="AX380" s="44"/>
      <c r="AY380" s="44"/>
    </row>
    <row r="381" spans="1:51" x14ac:dyDescent="0.4">
      <c r="A381" s="40"/>
      <c r="B381" s="21"/>
      <c r="C381" s="45"/>
      <c r="D381" s="167"/>
      <c r="E381" s="40"/>
      <c r="F381" s="696"/>
      <c r="G381" s="40"/>
      <c r="H381" s="40"/>
      <c r="I381" s="167"/>
      <c r="J381" s="40"/>
      <c r="K381" s="474"/>
      <c r="L381" s="40"/>
      <c r="M381" s="40"/>
      <c r="N381" s="40"/>
      <c r="O381" s="40"/>
      <c r="P381" s="40"/>
      <c r="Q381" s="40"/>
      <c r="R381" s="40"/>
      <c r="S381" s="40"/>
      <c r="T381" s="40"/>
      <c r="U381" s="40"/>
      <c r="V381" s="40"/>
      <c r="W381" s="40"/>
      <c r="X381" s="40"/>
      <c r="Y381" s="40"/>
      <c r="Z381" s="40"/>
      <c r="AA381" s="40"/>
      <c r="AB381" s="40"/>
      <c r="AC381" s="40"/>
      <c r="AD381" s="40"/>
      <c r="AE381" s="40"/>
      <c r="AF381" s="44"/>
      <c r="AG381" s="44"/>
      <c r="AH381" s="44"/>
      <c r="AI381" s="44"/>
      <c r="AJ381" s="44"/>
      <c r="AK381" s="44"/>
      <c r="AL381" s="44"/>
      <c r="AM381" s="44"/>
      <c r="AN381" s="44"/>
      <c r="AO381" s="44"/>
      <c r="AP381" s="44"/>
      <c r="AQ381" s="44"/>
      <c r="AR381" s="44"/>
      <c r="AS381" s="44"/>
      <c r="AT381" s="44"/>
      <c r="AU381" s="44"/>
      <c r="AV381" s="44"/>
      <c r="AW381" s="44"/>
      <c r="AX381" s="44"/>
      <c r="AY381" s="44"/>
    </row>
    <row r="382" spans="1:51" x14ac:dyDescent="0.4">
      <c r="A382" s="40"/>
      <c r="B382" s="21"/>
      <c r="C382" s="45"/>
      <c r="D382" s="167"/>
      <c r="E382" s="40"/>
      <c r="F382" s="696"/>
      <c r="G382" s="40"/>
      <c r="H382" s="40"/>
      <c r="I382" s="167"/>
      <c r="J382" s="40"/>
      <c r="K382" s="474"/>
      <c r="L382" s="40"/>
      <c r="M382" s="40"/>
      <c r="N382" s="40"/>
      <c r="O382" s="40"/>
      <c r="P382" s="40"/>
      <c r="Q382" s="40"/>
      <c r="R382" s="40"/>
      <c r="S382" s="40"/>
      <c r="T382" s="40"/>
      <c r="U382" s="40"/>
      <c r="V382" s="40"/>
      <c r="W382" s="40"/>
      <c r="X382" s="40"/>
      <c r="Y382" s="40"/>
      <c r="Z382" s="40"/>
      <c r="AA382" s="40"/>
      <c r="AB382" s="40"/>
      <c r="AC382" s="40"/>
      <c r="AD382" s="40"/>
      <c r="AE382" s="40"/>
      <c r="AF382" s="44"/>
      <c r="AG382" s="44"/>
      <c r="AH382" s="44"/>
      <c r="AI382" s="44"/>
      <c r="AJ382" s="44"/>
      <c r="AK382" s="44"/>
      <c r="AL382" s="44"/>
      <c r="AM382" s="44"/>
      <c r="AN382" s="44"/>
      <c r="AO382" s="44"/>
      <c r="AP382" s="44"/>
      <c r="AQ382" s="44"/>
      <c r="AR382" s="44"/>
      <c r="AS382" s="44"/>
      <c r="AT382" s="44"/>
      <c r="AU382" s="44"/>
      <c r="AV382" s="44"/>
      <c r="AW382" s="44"/>
      <c r="AX382" s="44"/>
      <c r="AY382" s="44"/>
    </row>
    <row r="383" spans="1:51" x14ac:dyDescent="0.4">
      <c r="A383" s="40"/>
      <c r="B383" s="21"/>
      <c r="C383" s="45"/>
      <c r="D383" s="167"/>
      <c r="E383" s="40"/>
      <c r="F383" s="696"/>
      <c r="G383" s="40"/>
      <c r="H383" s="40"/>
      <c r="I383" s="167"/>
      <c r="J383" s="40"/>
      <c r="K383" s="474"/>
      <c r="L383" s="40"/>
      <c r="M383" s="40"/>
      <c r="N383" s="40"/>
      <c r="O383" s="40"/>
      <c r="P383" s="40"/>
      <c r="Q383" s="40"/>
      <c r="R383" s="40"/>
      <c r="S383" s="40"/>
      <c r="T383" s="40"/>
      <c r="U383" s="40"/>
      <c r="V383" s="40"/>
      <c r="W383" s="40"/>
      <c r="X383" s="40"/>
      <c r="Y383" s="40"/>
      <c r="Z383" s="40"/>
      <c r="AA383" s="40"/>
      <c r="AB383" s="40"/>
      <c r="AC383" s="40"/>
      <c r="AD383" s="40"/>
      <c r="AE383" s="40"/>
      <c r="AF383" s="44"/>
      <c r="AG383" s="44"/>
      <c r="AH383" s="44"/>
      <c r="AI383" s="44"/>
      <c r="AJ383" s="44"/>
      <c r="AK383" s="44"/>
      <c r="AL383" s="44"/>
      <c r="AM383" s="44"/>
      <c r="AN383" s="44"/>
      <c r="AO383" s="44"/>
      <c r="AP383" s="44"/>
      <c r="AQ383" s="44"/>
      <c r="AR383" s="44"/>
      <c r="AS383" s="44"/>
      <c r="AT383" s="44"/>
      <c r="AU383" s="44"/>
      <c r="AV383" s="44"/>
      <c r="AW383" s="44"/>
      <c r="AX383" s="44"/>
      <c r="AY383" s="44"/>
    </row>
    <row r="384" spans="1:51" x14ac:dyDescent="0.4">
      <c r="A384" s="40"/>
      <c r="B384" s="21"/>
      <c r="C384" s="45"/>
      <c r="D384" s="167"/>
      <c r="E384" s="40"/>
      <c r="F384" s="696"/>
      <c r="G384" s="40"/>
      <c r="H384" s="40"/>
      <c r="I384" s="167"/>
      <c r="J384" s="40"/>
      <c r="K384" s="474"/>
      <c r="L384" s="40"/>
      <c r="M384" s="40"/>
      <c r="N384" s="40"/>
      <c r="O384" s="40"/>
      <c r="P384" s="40"/>
      <c r="Q384" s="40"/>
      <c r="R384" s="40"/>
      <c r="S384" s="40"/>
      <c r="T384" s="40"/>
      <c r="U384" s="40"/>
      <c r="V384" s="40"/>
      <c r="W384" s="40"/>
      <c r="X384" s="40"/>
      <c r="Y384" s="40"/>
      <c r="Z384" s="40"/>
      <c r="AA384" s="40"/>
      <c r="AB384" s="40"/>
      <c r="AC384" s="40"/>
      <c r="AD384" s="40"/>
      <c r="AE384" s="40"/>
      <c r="AF384" s="44"/>
      <c r="AG384" s="44"/>
      <c r="AH384" s="44"/>
      <c r="AI384" s="44"/>
      <c r="AJ384" s="44"/>
      <c r="AK384" s="44"/>
      <c r="AL384" s="44"/>
      <c r="AM384" s="44"/>
      <c r="AN384" s="44"/>
      <c r="AO384" s="44"/>
      <c r="AP384" s="44"/>
      <c r="AQ384" s="44"/>
      <c r="AR384" s="44"/>
      <c r="AS384" s="44"/>
      <c r="AT384" s="44"/>
      <c r="AU384" s="44"/>
      <c r="AV384" s="44"/>
      <c r="AW384" s="44"/>
      <c r="AX384" s="44"/>
      <c r="AY384" s="44"/>
    </row>
    <row r="385" spans="1:51" x14ac:dyDescent="0.4">
      <c r="A385" s="40"/>
      <c r="B385" s="21"/>
      <c r="C385" s="45"/>
      <c r="D385" s="167"/>
      <c r="E385" s="40"/>
      <c r="F385" s="696"/>
      <c r="G385" s="40"/>
      <c r="H385" s="40"/>
      <c r="I385" s="167"/>
      <c r="J385" s="40"/>
      <c r="K385" s="474"/>
      <c r="L385" s="40"/>
      <c r="M385" s="40"/>
      <c r="N385" s="40"/>
      <c r="O385" s="40"/>
      <c r="P385" s="40"/>
      <c r="Q385" s="40"/>
      <c r="R385" s="40"/>
      <c r="S385" s="40"/>
      <c r="T385" s="40"/>
      <c r="U385" s="40"/>
      <c r="V385" s="40"/>
      <c r="W385" s="40"/>
      <c r="X385" s="40"/>
      <c r="Y385" s="40"/>
      <c r="Z385" s="40"/>
      <c r="AA385" s="40"/>
      <c r="AB385" s="40"/>
      <c r="AC385" s="40"/>
      <c r="AD385" s="40"/>
      <c r="AE385" s="40"/>
      <c r="AF385" s="44"/>
      <c r="AG385" s="44"/>
      <c r="AH385" s="44"/>
      <c r="AI385" s="44"/>
      <c r="AJ385" s="44"/>
      <c r="AK385" s="44"/>
      <c r="AL385" s="44"/>
      <c r="AM385" s="44"/>
      <c r="AN385" s="44"/>
      <c r="AO385" s="44"/>
      <c r="AP385" s="44"/>
      <c r="AQ385" s="44"/>
      <c r="AR385" s="44"/>
      <c r="AS385" s="44"/>
      <c r="AT385" s="44"/>
      <c r="AU385" s="44"/>
      <c r="AV385" s="44"/>
      <c r="AW385" s="44"/>
      <c r="AX385" s="44"/>
      <c r="AY385" s="44"/>
    </row>
    <row r="386" spans="1:51" x14ac:dyDescent="0.4">
      <c r="A386" s="40"/>
      <c r="B386" s="21"/>
      <c r="C386" s="45"/>
      <c r="D386" s="167"/>
      <c r="E386" s="40"/>
      <c r="F386" s="696"/>
      <c r="G386" s="40"/>
      <c r="H386" s="40"/>
      <c r="I386" s="167"/>
      <c r="J386" s="40"/>
      <c r="K386" s="474"/>
      <c r="L386" s="40"/>
      <c r="M386" s="40"/>
      <c r="N386" s="40"/>
      <c r="O386" s="40"/>
      <c r="P386" s="40"/>
      <c r="Q386" s="40"/>
      <c r="R386" s="40"/>
      <c r="S386" s="40"/>
      <c r="T386" s="40"/>
      <c r="U386" s="40"/>
      <c r="V386" s="40"/>
      <c r="W386" s="40"/>
      <c r="X386" s="40"/>
      <c r="Y386" s="40"/>
      <c r="Z386" s="40"/>
      <c r="AA386" s="40"/>
      <c r="AB386" s="40"/>
      <c r="AC386" s="40"/>
      <c r="AD386" s="40"/>
      <c r="AE386" s="40"/>
      <c r="AF386" s="44"/>
      <c r="AG386" s="44"/>
      <c r="AH386" s="44"/>
      <c r="AI386" s="44"/>
      <c r="AJ386" s="44"/>
      <c r="AK386" s="44"/>
      <c r="AL386" s="44"/>
      <c r="AM386" s="44"/>
      <c r="AN386" s="44"/>
      <c r="AO386" s="44"/>
      <c r="AP386" s="44"/>
      <c r="AQ386" s="44"/>
      <c r="AR386" s="44"/>
      <c r="AS386" s="44"/>
      <c r="AT386" s="44"/>
      <c r="AU386" s="44"/>
      <c r="AV386" s="44"/>
      <c r="AW386" s="44"/>
      <c r="AX386" s="44"/>
      <c r="AY386" s="44"/>
    </row>
    <row r="387" spans="1:51" x14ac:dyDescent="0.4">
      <c r="A387" s="40"/>
      <c r="B387" s="21"/>
      <c r="C387" s="45"/>
      <c r="D387" s="167"/>
      <c r="E387" s="40"/>
      <c r="F387" s="696"/>
      <c r="G387" s="40"/>
      <c r="H387" s="40"/>
      <c r="I387" s="167"/>
      <c r="J387" s="40"/>
      <c r="K387" s="474"/>
      <c r="L387" s="40"/>
      <c r="M387" s="40"/>
      <c r="N387" s="40"/>
      <c r="O387" s="40"/>
      <c r="P387" s="40"/>
      <c r="Q387" s="40"/>
      <c r="R387" s="40"/>
      <c r="S387" s="40"/>
      <c r="T387" s="40"/>
      <c r="U387" s="40"/>
      <c r="V387" s="40"/>
      <c r="W387" s="40"/>
      <c r="X387" s="40"/>
      <c r="Y387" s="40"/>
      <c r="Z387" s="40"/>
      <c r="AA387" s="40"/>
      <c r="AB387" s="40"/>
      <c r="AC387" s="40"/>
      <c r="AD387" s="40"/>
      <c r="AE387" s="40"/>
      <c r="AF387" s="44"/>
      <c r="AG387" s="44"/>
      <c r="AH387" s="44"/>
      <c r="AI387" s="44"/>
      <c r="AJ387" s="44"/>
      <c r="AK387" s="44"/>
      <c r="AL387" s="44"/>
      <c r="AM387" s="44"/>
      <c r="AN387" s="44"/>
      <c r="AO387" s="44"/>
      <c r="AP387" s="44"/>
      <c r="AQ387" s="44"/>
      <c r="AR387" s="44"/>
      <c r="AS387" s="44"/>
      <c r="AT387" s="44"/>
      <c r="AU387" s="44"/>
      <c r="AV387" s="44"/>
      <c r="AW387" s="44"/>
      <c r="AX387" s="44"/>
      <c r="AY387" s="44"/>
    </row>
    <row r="388" spans="1:51" x14ac:dyDescent="0.4">
      <c r="A388" s="40"/>
      <c r="B388" s="21"/>
      <c r="C388" s="45"/>
      <c r="D388" s="167"/>
      <c r="E388" s="40"/>
      <c r="F388" s="696"/>
      <c r="G388" s="40"/>
      <c r="H388" s="40"/>
      <c r="I388" s="167"/>
      <c r="J388" s="40"/>
      <c r="K388" s="474"/>
      <c r="L388" s="40"/>
      <c r="M388" s="40"/>
      <c r="N388" s="40"/>
      <c r="O388" s="40"/>
      <c r="P388" s="40"/>
      <c r="Q388" s="40"/>
      <c r="R388" s="40"/>
      <c r="S388" s="40"/>
      <c r="T388" s="40"/>
      <c r="U388" s="40"/>
      <c r="V388" s="40"/>
      <c r="W388" s="40"/>
      <c r="X388" s="40"/>
      <c r="Y388" s="40"/>
      <c r="Z388" s="40"/>
      <c r="AA388" s="40"/>
      <c r="AB388" s="40"/>
      <c r="AC388" s="40"/>
      <c r="AD388" s="40"/>
      <c r="AE388" s="40"/>
      <c r="AF388" s="44"/>
      <c r="AG388" s="44"/>
      <c r="AH388" s="44"/>
      <c r="AI388" s="44"/>
      <c r="AJ388" s="44"/>
      <c r="AK388" s="44"/>
      <c r="AL388" s="44"/>
      <c r="AM388" s="44"/>
      <c r="AN388" s="44"/>
      <c r="AO388" s="44"/>
      <c r="AP388" s="44"/>
      <c r="AQ388" s="44"/>
      <c r="AR388" s="44"/>
      <c r="AS388" s="44"/>
      <c r="AT388" s="44"/>
      <c r="AU388" s="44"/>
      <c r="AV388" s="44"/>
      <c r="AW388" s="44"/>
      <c r="AX388" s="44"/>
      <c r="AY388" s="44"/>
    </row>
    <row r="389" spans="1:51" x14ac:dyDescent="0.4">
      <c r="A389" s="40"/>
      <c r="B389" s="21"/>
      <c r="C389" s="45"/>
      <c r="D389" s="167"/>
      <c r="E389" s="40"/>
      <c r="F389" s="696"/>
      <c r="G389" s="40"/>
      <c r="H389" s="40"/>
      <c r="I389" s="167"/>
      <c r="J389" s="40"/>
      <c r="K389" s="474"/>
      <c r="L389" s="40"/>
      <c r="M389" s="40"/>
      <c r="N389" s="40"/>
      <c r="O389" s="40"/>
      <c r="P389" s="40"/>
      <c r="Q389" s="40"/>
      <c r="R389" s="40"/>
      <c r="S389" s="40"/>
      <c r="T389" s="40"/>
      <c r="U389" s="40"/>
      <c r="V389" s="40"/>
      <c r="W389" s="40"/>
      <c r="X389" s="40"/>
      <c r="Y389" s="40"/>
      <c r="Z389" s="40"/>
      <c r="AA389" s="40"/>
      <c r="AB389" s="40"/>
      <c r="AC389" s="40"/>
      <c r="AD389" s="40"/>
      <c r="AE389" s="40"/>
      <c r="AF389" s="44"/>
      <c r="AG389" s="44"/>
      <c r="AH389" s="44"/>
      <c r="AI389" s="44"/>
      <c r="AJ389" s="44"/>
      <c r="AK389" s="44"/>
      <c r="AL389" s="44"/>
      <c r="AM389" s="44"/>
      <c r="AN389" s="44"/>
      <c r="AO389" s="44"/>
      <c r="AP389" s="44"/>
      <c r="AQ389" s="44"/>
      <c r="AR389" s="44"/>
      <c r="AS389" s="44"/>
      <c r="AT389" s="44"/>
      <c r="AU389" s="44"/>
      <c r="AV389" s="44"/>
      <c r="AW389" s="44"/>
      <c r="AX389" s="44"/>
      <c r="AY389" s="44"/>
    </row>
    <row r="390" spans="1:51" x14ac:dyDescent="0.4">
      <c r="A390" s="40"/>
      <c r="B390" s="21"/>
      <c r="C390" s="45"/>
      <c r="D390" s="167"/>
      <c r="E390" s="40"/>
      <c r="F390" s="696"/>
      <c r="G390" s="40"/>
      <c r="H390" s="40"/>
      <c r="I390" s="167"/>
      <c r="J390" s="40"/>
      <c r="K390" s="474"/>
      <c r="L390" s="40"/>
      <c r="M390" s="40"/>
      <c r="N390" s="40"/>
      <c r="O390" s="40"/>
      <c r="P390" s="40"/>
      <c r="Q390" s="40"/>
      <c r="R390" s="40"/>
      <c r="S390" s="40"/>
      <c r="T390" s="40"/>
      <c r="U390" s="40"/>
      <c r="V390" s="40"/>
      <c r="W390" s="40"/>
      <c r="X390" s="40"/>
      <c r="Y390" s="40"/>
      <c r="Z390" s="40"/>
      <c r="AA390" s="40"/>
      <c r="AB390" s="40"/>
      <c r="AC390" s="40"/>
      <c r="AD390" s="40"/>
      <c r="AE390" s="40"/>
      <c r="AF390" s="44"/>
      <c r="AG390" s="44"/>
      <c r="AH390" s="44"/>
      <c r="AI390" s="44"/>
      <c r="AJ390" s="44"/>
      <c r="AK390" s="44"/>
      <c r="AL390" s="44"/>
      <c r="AM390" s="44"/>
      <c r="AN390" s="44"/>
      <c r="AO390" s="44"/>
      <c r="AP390" s="44"/>
      <c r="AQ390" s="44"/>
      <c r="AR390" s="44"/>
      <c r="AS390" s="44"/>
      <c r="AT390" s="44"/>
      <c r="AU390" s="44"/>
      <c r="AV390" s="44"/>
      <c r="AW390" s="44"/>
      <c r="AX390" s="44"/>
      <c r="AY390" s="44"/>
    </row>
    <row r="391" spans="1:51" x14ac:dyDescent="0.4">
      <c r="A391" s="40"/>
      <c r="B391" s="21"/>
      <c r="C391" s="45"/>
      <c r="D391" s="167"/>
      <c r="E391" s="40"/>
      <c r="F391" s="696"/>
      <c r="G391" s="40"/>
      <c r="H391" s="40"/>
      <c r="I391" s="167"/>
      <c r="J391" s="40"/>
      <c r="K391" s="474"/>
      <c r="L391" s="40"/>
      <c r="M391" s="40"/>
      <c r="N391" s="40"/>
      <c r="O391" s="40"/>
      <c r="P391" s="40"/>
      <c r="Q391" s="40"/>
      <c r="R391" s="40"/>
      <c r="S391" s="40"/>
      <c r="T391" s="40"/>
      <c r="U391" s="40"/>
      <c r="V391" s="40"/>
      <c r="W391" s="40"/>
      <c r="X391" s="40"/>
      <c r="Y391" s="40"/>
      <c r="Z391" s="40"/>
      <c r="AA391" s="40"/>
      <c r="AB391" s="40"/>
      <c r="AC391" s="40"/>
      <c r="AD391" s="40"/>
      <c r="AE391" s="40"/>
      <c r="AF391" s="44"/>
      <c r="AG391" s="44"/>
      <c r="AH391" s="44"/>
      <c r="AI391" s="44"/>
      <c r="AJ391" s="44"/>
      <c r="AK391" s="44"/>
      <c r="AL391" s="44"/>
      <c r="AM391" s="44"/>
      <c r="AN391" s="44"/>
      <c r="AO391" s="44"/>
      <c r="AP391" s="44"/>
      <c r="AQ391" s="44"/>
      <c r="AR391" s="44"/>
      <c r="AS391" s="44"/>
      <c r="AT391" s="44"/>
      <c r="AU391" s="44"/>
      <c r="AV391" s="44"/>
      <c r="AW391" s="44"/>
      <c r="AX391" s="44"/>
      <c r="AY391" s="44"/>
    </row>
    <row r="392" spans="1:51" x14ac:dyDescent="0.4">
      <c r="A392" s="40"/>
      <c r="B392" s="21"/>
      <c r="C392" s="45"/>
      <c r="D392" s="167"/>
      <c r="E392" s="40"/>
      <c r="F392" s="696"/>
      <c r="G392" s="40"/>
      <c r="H392" s="40"/>
      <c r="I392" s="167"/>
      <c r="J392" s="40"/>
      <c r="K392" s="474"/>
      <c r="L392" s="40"/>
      <c r="M392" s="40"/>
      <c r="N392" s="40"/>
      <c r="O392" s="40"/>
      <c r="P392" s="40"/>
      <c r="Q392" s="40"/>
      <c r="R392" s="40"/>
      <c r="S392" s="40"/>
      <c r="T392" s="40"/>
      <c r="U392" s="40"/>
      <c r="V392" s="40"/>
      <c r="W392" s="40"/>
      <c r="X392" s="40"/>
      <c r="Y392" s="40"/>
      <c r="Z392" s="40"/>
      <c r="AA392" s="40"/>
      <c r="AB392" s="40"/>
      <c r="AC392" s="40"/>
      <c r="AD392" s="40"/>
      <c r="AE392" s="40"/>
      <c r="AF392" s="44"/>
      <c r="AG392" s="44"/>
      <c r="AH392" s="44"/>
      <c r="AI392" s="44"/>
      <c r="AJ392" s="44"/>
      <c r="AK392" s="44"/>
      <c r="AL392" s="44"/>
      <c r="AM392" s="44"/>
      <c r="AN392" s="44"/>
      <c r="AO392" s="44"/>
      <c r="AP392" s="44"/>
      <c r="AQ392" s="44"/>
      <c r="AR392" s="44"/>
      <c r="AS392" s="44"/>
      <c r="AT392" s="44"/>
      <c r="AU392" s="44"/>
      <c r="AV392" s="44"/>
      <c r="AW392" s="44"/>
      <c r="AX392" s="44"/>
      <c r="AY392" s="44"/>
    </row>
    <row r="393" spans="1:51" x14ac:dyDescent="0.4">
      <c r="A393" s="40"/>
      <c r="B393" s="21"/>
      <c r="C393" s="45"/>
      <c r="D393" s="167"/>
      <c r="E393" s="40"/>
      <c r="F393" s="696"/>
      <c r="G393" s="40"/>
      <c r="H393" s="40"/>
      <c r="I393" s="167"/>
      <c r="J393" s="40"/>
      <c r="K393" s="474"/>
      <c r="L393" s="40"/>
      <c r="M393" s="40"/>
      <c r="N393" s="40"/>
      <c r="O393" s="40"/>
      <c r="P393" s="40"/>
      <c r="Q393" s="40"/>
      <c r="R393" s="40"/>
      <c r="S393" s="40"/>
      <c r="T393" s="40"/>
      <c r="U393" s="40"/>
      <c r="V393" s="40"/>
      <c r="W393" s="40"/>
      <c r="X393" s="40"/>
      <c r="Y393" s="40"/>
      <c r="Z393" s="40"/>
      <c r="AA393" s="40"/>
      <c r="AB393" s="40"/>
      <c r="AC393" s="40"/>
      <c r="AD393" s="40"/>
      <c r="AE393" s="40"/>
      <c r="AF393" s="44"/>
      <c r="AG393" s="44"/>
      <c r="AH393" s="44"/>
      <c r="AI393" s="44"/>
      <c r="AJ393" s="44"/>
      <c r="AK393" s="44"/>
      <c r="AL393" s="44"/>
      <c r="AM393" s="44"/>
      <c r="AN393" s="44"/>
      <c r="AO393" s="44"/>
      <c r="AP393" s="44"/>
      <c r="AQ393" s="44"/>
      <c r="AR393" s="44"/>
      <c r="AS393" s="44"/>
      <c r="AT393" s="44"/>
      <c r="AU393" s="44"/>
      <c r="AV393" s="44"/>
      <c r="AW393" s="44"/>
      <c r="AX393" s="44"/>
      <c r="AY393" s="44"/>
    </row>
    <row r="394" spans="1:51" x14ac:dyDescent="0.4">
      <c r="A394" s="40"/>
      <c r="B394" s="21"/>
      <c r="C394" s="45"/>
      <c r="D394" s="167"/>
      <c r="E394" s="40"/>
      <c r="F394" s="696"/>
      <c r="G394" s="40"/>
      <c r="H394" s="40"/>
      <c r="I394" s="167"/>
      <c r="J394" s="40"/>
      <c r="K394" s="474"/>
      <c r="L394" s="40"/>
      <c r="M394" s="40"/>
      <c r="N394" s="40"/>
      <c r="O394" s="40"/>
      <c r="P394" s="40"/>
      <c r="Q394" s="40"/>
      <c r="R394" s="40"/>
      <c r="S394" s="40"/>
      <c r="T394" s="40"/>
      <c r="U394" s="40"/>
      <c r="V394" s="40"/>
      <c r="W394" s="40"/>
      <c r="X394" s="40"/>
      <c r="Y394" s="40"/>
      <c r="Z394" s="40"/>
      <c r="AA394" s="40"/>
      <c r="AB394" s="40"/>
      <c r="AC394" s="40"/>
      <c r="AD394" s="40"/>
      <c r="AE394" s="40"/>
      <c r="AF394" s="44"/>
      <c r="AG394" s="44"/>
      <c r="AH394" s="44"/>
      <c r="AI394" s="44"/>
      <c r="AJ394" s="44"/>
      <c r="AK394" s="44"/>
      <c r="AL394" s="44"/>
      <c r="AM394" s="44"/>
      <c r="AN394" s="44"/>
      <c r="AO394" s="44"/>
      <c r="AP394" s="44"/>
      <c r="AQ394" s="44"/>
      <c r="AR394" s="44"/>
      <c r="AS394" s="44"/>
      <c r="AT394" s="44"/>
      <c r="AU394" s="44"/>
      <c r="AV394" s="44"/>
      <c r="AW394" s="44"/>
      <c r="AX394" s="44"/>
      <c r="AY394" s="44"/>
    </row>
    <row r="395" spans="1:51" x14ac:dyDescent="0.4">
      <c r="A395" s="40"/>
      <c r="B395" s="21"/>
      <c r="C395" s="45"/>
      <c r="D395" s="167"/>
      <c r="E395" s="40"/>
      <c r="F395" s="696"/>
      <c r="G395" s="40"/>
      <c r="H395" s="40"/>
      <c r="I395" s="167"/>
      <c r="J395" s="40"/>
      <c r="K395" s="474"/>
      <c r="L395" s="40"/>
      <c r="M395" s="40"/>
      <c r="N395" s="40"/>
      <c r="O395" s="40"/>
      <c r="P395" s="40"/>
      <c r="Q395" s="40"/>
      <c r="R395" s="40"/>
      <c r="S395" s="40"/>
      <c r="T395" s="40"/>
      <c r="U395" s="40"/>
      <c r="V395" s="40"/>
      <c r="W395" s="40"/>
      <c r="X395" s="40"/>
      <c r="Y395" s="40"/>
      <c r="Z395" s="40"/>
      <c r="AA395" s="40"/>
      <c r="AB395" s="40"/>
      <c r="AC395" s="40"/>
      <c r="AD395" s="40"/>
      <c r="AE395" s="40"/>
      <c r="AF395" s="44"/>
      <c r="AG395" s="44"/>
      <c r="AH395" s="44"/>
      <c r="AI395" s="44"/>
      <c r="AJ395" s="44"/>
      <c r="AK395" s="44"/>
      <c r="AL395" s="44"/>
      <c r="AM395" s="44"/>
      <c r="AN395" s="44"/>
      <c r="AO395" s="44"/>
      <c r="AP395" s="44"/>
      <c r="AQ395" s="44"/>
      <c r="AR395" s="44"/>
      <c r="AS395" s="44"/>
      <c r="AT395" s="44"/>
      <c r="AU395" s="44"/>
      <c r="AV395" s="44"/>
      <c r="AW395" s="44"/>
      <c r="AX395" s="44"/>
      <c r="AY395" s="44"/>
    </row>
    <row r="396" spans="1:51" x14ac:dyDescent="0.4">
      <c r="A396" s="40"/>
      <c r="B396" s="21"/>
      <c r="C396" s="45"/>
      <c r="D396" s="167"/>
      <c r="E396" s="40"/>
      <c r="F396" s="696"/>
      <c r="G396" s="40"/>
      <c r="H396" s="40"/>
      <c r="I396" s="167"/>
      <c r="J396" s="40"/>
      <c r="K396" s="474"/>
      <c r="L396" s="40"/>
      <c r="M396" s="40"/>
      <c r="N396" s="40"/>
      <c r="O396" s="40"/>
      <c r="P396" s="40"/>
      <c r="Q396" s="40"/>
      <c r="R396" s="40"/>
      <c r="S396" s="40"/>
      <c r="T396" s="40"/>
      <c r="U396" s="40"/>
      <c r="V396" s="40"/>
      <c r="W396" s="40"/>
      <c r="X396" s="40"/>
      <c r="Y396" s="40"/>
      <c r="Z396" s="40"/>
      <c r="AA396" s="40"/>
      <c r="AB396" s="40"/>
      <c r="AC396" s="40"/>
      <c r="AD396" s="40"/>
      <c r="AE396" s="40"/>
      <c r="AF396" s="44"/>
      <c r="AG396" s="44"/>
      <c r="AH396" s="44"/>
      <c r="AI396" s="44"/>
      <c r="AJ396" s="44"/>
      <c r="AK396" s="44"/>
      <c r="AL396" s="44"/>
      <c r="AM396" s="44"/>
      <c r="AN396" s="44"/>
      <c r="AO396" s="44"/>
      <c r="AP396" s="44"/>
      <c r="AQ396" s="44"/>
      <c r="AR396" s="44"/>
      <c r="AS396" s="44"/>
      <c r="AT396" s="44"/>
      <c r="AU396" s="44"/>
      <c r="AV396" s="44"/>
      <c r="AW396" s="44"/>
      <c r="AX396" s="44"/>
      <c r="AY396" s="44"/>
    </row>
    <row r="397" spans="1:51" x14ac:dyDescent="0.4">
      <c r="A397" s="40"/>
      <c r="B397" s="21"/>
      <c r="C397" s="45"/>
      <c r="D397" s="167"/>
      <c r="E397" s="40"/>
      <c r="F397" s="696"/>
      <c r="G397" s="40"/>
      <c r="H397" s="40"/>
      <c r="I397" s="167"/>
      <c r="J397" s="40"/>
      <c r="K397" s="474"/>
      <c r="L397" s="40"/>
      <c r="M397" s="40"/>
      <c r="N397" s="40"/>
      <c r="O397" s="40"/>
      <c r="P397" s="40"/>
      <c r="Q397" s="40"/>
      <c r="R397" s="40"/>
      <c r="S397" s="40"/>
      <c r="T397" s="40"/>
      <c r="U397" s="40"/>
      <c r="V397" s="40"/>
      <c r="W397" s="40"/>
      <c r="X397" s="40"/>
      <c r="Y397" s="40"/>
      <c r="Z397" s="40"/>
      <c r="AA397" s="40"/>
      <c r="AB397" s="40"/>
      <c r="AC397" s="40"/>
      <c r="AD397" s="40"/>
      <c r="AE397" s="40"/>
      <c r="AF397" s="44"/>
      <c r="AG397" s="44"/>
      <c r="AH397" s="44"/>
      <c r="AI397" s="44"/>
      <c r="AJ397" s="44"/>
      <c r="AK397" s="44"/>
      <c r="AL397" s="44"/>
      <c r="AM397" s="44"/>
      <c r="AN397" s="44"/>
      <c r="AO397" s="44"/>
      <c r="AP397" s="44"/>
      <c r="AQ397" s="44"/>
      <c r="AR397" s="44"/>
      <c r="AS397" s="44"/>
      <c r="AT397" s="44"/>
      <c r="AU397" s="44"/>
      <c r="AV397" s="44"/>
      <c r="AW397" s="44"/>
      <c r="AX397" s="44"/>
      <c r="AY397" s="44"/>
    </row>
    <row r="398" spans="1:51" x14ac:dyDescent="0.4">
      <c r="A398" s="40"/>
      <c r="B398" s="21"/>
      <c r="C398" s="45"/>
      <c r="D398" s="167"/>
      <c r="E398" s="40"/>
      <c r="F398" s="696"/>
      <c r="G398" s="40"/>
      <c r="H398" s="40"/>
      <c r="I398" s="167"/>
      <c r="J398" s="40"/>
      <c r="K398" s="474"/>
      <c r="L398" s="40"/>
      <c r="M398" s="40"/>
      <c r="N398" s="40"/>
      <c r="O398" s="40"/>
      <c r="P398" s="40"/>
      <c r="Q398" s="40"/>
      <c r="R398" s="40"/>
      <c r="S398" s="40"/>
      <c r="T398" s="40"/>
      <c r="U398" s="40"/>
      <c r="V398" s="40"/>
      <c r="W398" s="40"/>
      <c r="X398" s="40"/>
      <c r="Y398" s="40"/>
      <c r="Z398" s="40"/>
      <c r="AA398" s="40"/>
      <c r="AB398" s="40"/>
      <c r="AC398" s="40"/>
      <c r="AD398" s="40"/>
      <c r="AE398" s="40"/>
      <c r="AF398" s="44"/>
      <c r="AG398" s="44"/>
      <c r="AH398" s="44"/>
      <c r="AI398" s="44"/>
      <c r="AJ398" s="44"/>
      <c r="AK398" s="44"/>
      <c r="AL398" s="44"/>
      <c r="AM398" s="44"/>
      <c r="AN398" s="44"/>
      <c r="AO398" s="44"/>
      <c r="AP398" s="44"/>
      <c r="AQ398" s="44"/>
      <c r="AR398" s="44"/>
      <c r="AS398" s="44"/>
      <c r="AT398" s="44"/>
      <c r="AU398" s="44"/>
      <c r="AV398" s="44"/>
      <c r="AW398" s="44"/>
      <c r="AX398" s="44"/>
      <c r="AY398" s="44"/>
    </row>
    <row r="399" spans="1:51" x14ac:dyDescent="0.4">
      <c r="A399" s="40"/>
      <c r="B399" s="21"/>
      <c r="C399" s="45"/>
      <c r="D399" s="167"/>
      <c r="E399" s="40"/>
      <c r="F399" s="696"/>
      <c r="G399" s="40"/>
      <c r="H399" s="40"/>
      <c r="I399" s="167"/>
      <c r="J399" s="40"/>
      <c r="K399" s="474"/>
      <c r="L399" s="40"/>
      <c r="M399" s="40"/>
      <c r="N399" s="40"/>
      <c r="O399" s="40"/>
      <c r="P399" s="40"/>
      <c r="Q399" s="40"/>
      <c r="R399" s="40"/>
      <c r="S399" s="40"/>
      <c r="T399" s="40"/>
      <c r="U399" s="40"/>
      <c r="V399" s="40"/>
      <c r="W399" s="40"/>
      <c r="X399" s="40"/>
      <c r="Y399" s="40"/>
      <c r="Z399" s="40"/>
      <c r="AA399" s="40"/>
      <c r="AB399" s="40"/>
      <c r="AC399" s="40"/>
      <c r="AD399" s="40"/>
      <c r="AE399" s="40"/>
      <c r="AF399" s="44"/>
      <c r="AG399" s="44"/>
      <c r="AH399" s="44"/>
      <c r="AI399" s="44"/>
      <c r="AJ399" s="44"/>
      <c r="AK399" s="44"/>
      <c r="AL399" s="44"/>
      <c r="AM399" s="44"/>
      <c r="AN399" s="44"/>
      <c r="AO399" s="44"/>
      <c r="AP399" s="44"/>
      <c r="AQ399" s="44"/>
      <c r="AR399" s="44"/>
      <c r="AS399" s="44"/>
      <c r="AT399" s="44"/>
      <c r="AU399" s="44"/>
      <c r="AV399" s="44"/>
      <c r="AW399" s="44"/>
      <c r="AX399" s="44"/>
      <c r="AY399" s="44"/>
    </row>
    <row r="400" spans="1:51" x14ac:dyDescent="0.4">
      <c r="A400" s="40"/>
      <c r="B400" s="21"/>
      <c r="C400" s="45"/>
      <c r="D400" s="167"/>
      <c r="E400" s="40"/>
      <c r="F400" s="696"/>
      <c r="G400" s="40"/>
      <c r="H400" s="40"/>
      <c r="I400" s="167"/>
      <c r="J400" s="40"/>
      <c r="K400" s="474"/>
      <c r="L400" s="40"/>
      <c r="M400" s="40"/>
      <c r="N400" s="40"/>
      <c r="O400" s="40"/>
      <c r="P400" s="40"/>
      <c r="Q400" s="40"/>
      <c r="R400" s="40"/>
      <c r="S400" s="40"/>
      <c r="T400" s="40"/>
      <c r="U400" s="40"/>
      <c r="V400" s="40"/>
      <c r="W400" s="40"/>
      <c r="X400" s="40"/>
      <c r="Y400" s="40"/>
      <c r="Z400" s="40"/>
      <c r="AA400" s="40"/>
      <c r="AB400" s="40"/>
      <c r="AC400" s="40"/>
      <c r="AD400" s="40"/>
      <c r="AE400" s="40"/>
      <c r="AF400" s="44"/>
      <c r="AG400" s="44"/>
      <c r="AH400" s="44"/>
      <c r="AI400" s="44"/>
      <c r="AJ400" s="44"/>
      <c r="AK400" s="44"/>
      <c r="AL400" s="44"/>
      <c r="AM400" s="44"/>
      <c r="AN400" s="44"/>
      <c r="AO400" s="44"/>
      <c r="AP400" s="44"/>
      <c r="AQ400" s="44"/>
      <c r="AR400" s="44"/>
      <c r="AS400" s="44"/>
      <c r="AT400" s="44"/>
      <c r="AU400" s="44"/>
      <c r="AV400" s="44"/>
      <c r="AW400" s="44"/>
      <c r="AX400" s="44"/>
      <c r="AY400" s="44"/>
    </row>
    <row r="401" spans="1:51" x14ac:dyDescent="0.4">
      <c r="A401" s="40"/>
      <c r="B401" s="21"/>
      <c r="C401" s="45"/>
      <c r="D401" s="167"/>
      <c r="E401" s="40"/>
      <c r="F401" s="696"/>
      <c r="G401" s="40"/>
      <c r="H401" s="40"/>
      <c r="I401" s="167"/>
      <c r="J401" s="40"/>
      <c r="K401" s="474"/>
      <c r="L401" s="40"/>
      <c r="M401" s="40"/>
      <c r="N401" s="40"/>
      <c r="O401" s="40"/>
      <c r="P401" s="40"/>
      <c r="Q401" s="40"/>
      <c r="R401" s="40"/>
      <c r="S401" s="40"/>
      <c r="T401" s="40"/>
      <c r="U401" s="40"/>
      <c r="V401" s="40"/>
      <c r="W401" s="40"/>
      <c r="X401" s="40"/>
      <c r="Y401" s="40"/>
      <c r="Z401" s="40"/>
      <c r="AA401" s="40"/>
      <c r="AB401" s="40"/>
      <c r="AC401" s="40"/>
      <c r="AD401" s="40"/>
      <c r="AE401" s="40"/>
      <c r="AF401" s="44"/>
      <c r="AG401" s="44"/>
      <c r="AH401" s="44"/>
      <c r="AI401" s="44"/>
      <c r="AJ401" s="44"/>
      <c r="AK401" s="44"/>
      <c r="AL401" s="44"/>
      <c r="AM401" s="44"/>
      <c r="AN401" s="44"/>
      <c r="AO401" s="44"/>
      <c r="AP401" s="44"/>
      <c r="AQ401" s="44"/>
      <c r="AR401" s="44"/>
      <c r="AS401" s="44"/>
      <c r="AT401" s="44"/>
      <c r="AU401" s="44"/>
      <c r="AV401" s="44"/>
      <c r="AW401" s="44"/>
      <c r="AX401" s="44"/>
      <c r="AY401" s="44"/>
    </row>
    <row r="402" spans="1:51" x14ac:dyDescent="0.4">
      <c r="A402" s="40"/>
      <c r="B402" s="21"/>
      <c r="C402" s="45"/>
      <c r="D402" s="167"/>
      <c r="E402" s="40"/>
      <c r="F402" s="696"/>
      <c r="G402" s="40"/>
      <c r="H402" s="40"/>
      <c r="I402" s="167"/>
      <c r="J402" s="40"/>
      <c r="K402" s="474"/>
      <c r="L402" s="40"/>
      <c r="M402" s="40"/>
      <c r="N402" s="40"/>
      <c r="O402" s="40"/>
      <c r="P402" s="40"/>
      <c r="Q402" s="40"/>
      <c r="R402" s="40"/>
      <c r="S402" s="40"/>
      <c r="T402" s="40"/>
      <c r="U402" s="40"/>
      <c r="V402" s="40"/>
      <c r="W402" s="40"/>
      <c r="X402" s="40"/>
      <c r="Y402" s="40"/>
      <c r="Z402" s="40"/>
      <c r="AA402" s="40"/>
      <c r="AB402" s="40"/>
      <c r="AC402" s="40"/>
      <c r="AD402" s="40"/>
      <c r="AE402" s="40"/>
      <c r="AF402" s="44"/>
      <c r="AG402" s="44"/>
      <c r="AH402" s="44"/>
      <c r="AI402" s="44"/>
      <c r="AJ402" s="44"/>
      <c r="AK402" s="44"/>
      <c r="AL402" s="44"/>
      <c r="AM402" s="44"/>
      <c r="AN402" s="44"/>
      <c r="AO402" s="44"/>
      <c r="AP402" s="44"/>
      <c r="AQ402" s="44"/>
      <c r="AR402" s="44"/>
      <c r="AS402" s="44"/>
      <c r="AT402" s="44"/>
      <c r="AU402" s="44"/>
      <c r="AV402" s="44"/>
      <c r="AW402" s="44"/>
      <c r="AX402" s="44"/>
      <c r="AY402" s="44"/>
    </row>
    <row r="403" spans="1:51" x14ac:dyDescent="0.4">
      <c r="A403" s="40"/>
      <c r="B403" s="21"/>
      <c r="C403" s="45"/>
      <c r="D403" s="167"/>
      <c r="E403" s="40"/>
      <c r="F403" s="696"/>
      <c r="G403" s="40"/>
      <c r="H403" s="40"/>
      <c r="I403" s="167"/>
      <c r="J403" s="40"/>
      <c r="K403" s="474"/>
      <c r="L403" s="40"/>
      <c r="M403" s="40"/>
      <c r="N403" s="40"/>
      <c r="O403" s="40"/>
      <c r="P403" s="40"/>
      <c r="Q403" s="40"/>
      <c r="R403" s="40"/>
      <c r="S403" s="40"/>
      <c r="T403" s="40"/>
      <c r="U403" s="40"/>
      <c r="V403" s="40"/>
      <c r="W403" s="40"/>
      <c r="X403" s="40"/>
      <c r="Y403" s="40"/>
      <c r="Z403" s="40"/>
      <c r="AA403" s="40"/>
      <c r="AB403" s="40"/>
      <c r="AC403" s="40"/>
      <c r="AD403" s="40"/>
      <c r="AE403" s="40"/>
      <c r="AF403" s="44"/>
      <c r="AG403" s="44"/>
      <c r="AH403" s="44"/>
      <c r="AI403" s="44"/>
      <c r="AJ403" s="44"/>
      <c r="AK403" s="44"/>
      <c r="AL403" s="44"/>
      <c r="AM403" s="44"/>
      <c r="AN403" s="44"/>
      <c r="AO403" s="44"/>
      <c r="AP403" s="44"/>
      <c r="AQ403" s="44"/>
      <c r="AR403" s="44"/>
      <c r="AS403" s="44"/>
      <c r="AT403" s="44"/>
      <c r="AU403" s="44"/>
      <c r="AV403" s="44"/>
      <c r="AW403" s="44"/>
      <c r="AX403" s="44"/>
      <c r="AY403" s="44"/>
    </row>
    <row r="404" spans="1:51" x14ac:dyDescent="0.4">
      <c r="A404" s="40"/>
      <c r="B404" s="21"/>
      <c r="C404" s="45"/>
      <c r="D404" s="167"/>
      <c r="E404" s="40"/>
      <c r="F404" s="696"/>
      <c r="G404" s="40"/>
      <c r="H404" s="40"/>
      <c r="I404" s="167"/>
      <c r="J404" s="40"/>
      <c r="K404" s="474"/>
      <c r="L404" s="40"/>
      <c r="M404" s="40"/>
      <c r="N404" s="40"/>
      <c r="O404" s="40"/>
      <c r="P404" s="40"/>
      <c r="Q404" s="40"/>
      <c r="R404" s="40"/>
      <c r="S404" s="40"/>
      <c r="T404" s="40"/>
      <c r="U404" s="40"/>
      <c r="V404" s="40"/>
      <c r="W404" s="40"/>
      <c r="X404" s="40"/>
      <c r="Y404" s="40"/>
      <c r="Z404" s="40"/>
      <c r="AA404" s="40"/>
      <c r="AB404" s="40"/>
      <c r="AC404" s="40"/>
      <c r="AD404" s="40"/>
      <c r="AE404" s="40"/>
      <c r="AF404" s="44"/>
      <c r="AG404" s="44"/>
      <c r="AH404" s="44"/>
      <c r="AI404" s="44"/>
      <c r="AJ404" s="44"/>
      <c r="AK404" s="44"/>
      <c r="AL404" s="44"/>
      <c r="AM404" s="44"/>
      <c r="AN404" s="44"/>
      <c r="AO404" s="44"/>
      <c r="AP404" s="44"/>
      <c r="AQ404" s="44"/>
      <c r="AR404" s="44"/>
      <c r="AS404" s="44"/>
      <c r="AT404" s="44"/>
      <c r="AU404" s="44"/>
      <c r="AV404" s="44"/>
      <c r="AW404" s="44"/>
      <c r="AX404" s="44"/>
      <c r="AY404" s="44"/>
    </row>
    <row r="405" spans="1:51" x14ac:dyDescent="0.4">
      <c r="A405" s="40"/>
      <c r="B405" s="21"/>
      <c r="C405" s="45"/>
      <c r="D405" s="167"/>
      <c r="E405" s="40"/>
      <c r="F405" s="696"/>
      <c r="G405" s="40"/>
      <c r="H405" s="40"/>
      <c r="I405" s="167"/>
      <c r="J405" s="40"/>
      <c r="K405" s="474"/>
      <c r="L405" s="40"/>
      <c r="M405" s="40"/>
      <c r="N405" s="40"/>
      <c r="O405" s="40"/>
      <c r="P405" s="40"/>
      <c r="Q405" s="40"/>
      <c r="R405" s="40"/>
      <c r="S405" s="40"/>
      <c r="T405" s="40"/>
      <c r="U405" s="40"/>
      <c r="V405" s="40"/>
      <c r="W405" s="40"/>
      <c r="X405" s="40"/>
      <c r="Y405" s="40"/>
      <c r="Z405" s="40"/>
      <c r="AA405" s="40"/>
      <c r="AB405" s="40"/>
      <c r="AC405" s="40"/>
      <c r="AD405" s="40"/>
      <c r="AE405" s="40"/>
      <c r="AF405" s="44"/>
      <c r="AG405" s="44"/>
      <c r="AH405" s="44"/>
      <c r="AI405" s="44"/>
      <c r="AJ405" s="44"/>
      <c r="AK405" s="44"/>
      <c r="AL405" s="44"/>
      <c r="AM405" s="44"/>
      <c r="AN405" s="44"/>
      <c r="AO405" s="44"/>
      <c r="AP405" s="44"/>
      <c r="AQ405" s="44"/>
      <c r="AR405" s="44"/>
      <c r="AS405" s="44"/>
      <c r="AT405" s="44"/>
      <c r="AU405" s="44"/>
      <c r="AV405" s="44"/>
      <c r="AW405" s="44"/>
      <c r="AX405" s="44"/>
      <c r="AY405" s="44"/>
    </row>
    <row r="406" spans="1:51" x14ac:dyDescent="0.4">
      <c r="A406" s="40"/>
      <c r="B406" s="21"/>
      <c r="C406" s="45"/>
      <c r="D406" s="167"/>
      <c r="E406" s="40"/>
      <c r="F406" s="696"/>
      <c r="G406" s="40"/>
      <c r="H406" s="40"/>
      <c r="I406" s="167"/>
      <c r="J406" s="40"/>
      <c r="K406" s="474"/>
      <c r="L406" s="40"/>
      <c r="M406" s="40"/>
      <c r="N406" s="40"/>
      <c r="O406" s="40"/>
      <c r="P406" s="40"/>
      <c r="Q406" s="40"/>
      <c r="R406" s="40"/>
      <c r="S406" s="40"/>
      <c r="T406" s="40"/>
      <c r="U406" s="40"/>
      <c r="V406" s="40"/>
      <c r="W406" s="40"/>
      <c r="X406" s="40"/>
      <c r="Y406" s="40"/>
      <c r="Z406" s="40"/>
      <c r="AA406" s="40"/>
      <c r="AB406" s="40"/>
      <c r="AC406" s="40"/>
      <c r="AD406" s="40"/>
      <c r="AE406" s="40"/>
      <c r="AF406" s="44"/>
      <c r="AG406" s="44"/>
      <c r="AH406" s="44"/>
      <c r="AI406" s="44"/>
      <c r="AJ406" s="44"/>
      <c r="AK406" s="44"/>
      <c r="AL406" s="44"/>
      <c r="AM406" s="44"/>
      <c r="AN406" s="44"/>
      <c r="AO406" s="44"/>
      <c r="AP406" s="44"/>
      <c r="AQ406" s="44"/>
      <c r="AR406" s="44"/>
      <c r="AS406" s="44"/>
      <c r="AT406" s="44"/>
      <c r="AU406" s="44"/>
      <c r="AV406" s="44"/>
      <c r="AW406" s="44"/>
      <c r="AX406" s="44"/>
      <c r="AY406" s="44"/>
    </row>
    <row r="407" spans="1:51" x14ac:dyDescent="0.4">
      <c r="A407" s="40"/>
      <c r="B407" s="21"/>
      <c r="C407" s="45"/>
      <c r="D407" s="167"/>
      <c r="E407" s="40"/>
      <c r="F407" s="696"/>
      <c r="G407" s="40"/>
      <c r="H407" s="40"/>
      <c r="I407" s="167"/>
      <c r="J407" s="40"/>
      <c r="K407" s="474"/>
      <c r="L407" s="40"/>
      <c r="M407" s="40"/>
      <c r="N407" s="40"/>
      <c r="O407" s="40"/>
      <c r="P407" s="40"/>
      <c r="Q407" s="40"/>
      <c r="R407" s="40"/>
      <c r="S407" s="40"/>
      <c r="T407" s="40"/>
      <c r="U407" s="40"/>
      <c r="V407" s="40"/>
      <c r="W407" s="40"/>
      <c r="X407" s="40"/>
      <c r="Y407" s="40"/>
      <c r="Z407" s="40"/>
      <c r="AA407" s="40"/>
      <c r="AB407" s="40"/>
      <c r="AC407" s="40"/>
      <c r="AD407" s="40"/>
      <c r="AE407" s="40"/>
      <c r="AF407" s="44"/>
      <c r="AG407" s="44"/>
      <c r="AH407" s="44"/>
      <c r="AI407" s="44"/>
      <c r="AJ407" s="44"/>
      <c r="AK407" s="44"/>
      <c r="AL407" s="44"/>
      <c r="AM407" s="44"/>
      <c r="AN407" s="44"/>
      <c r="AO407" s="44"/>
      <c r="AP407" s="44"/>
      <c r="AQ407" s="44"/>
      <c r="AR407" s="44"/>
      <c r="AS407" s="44"/>
      <c r="AT407" s="44"/>
      <c r="AU407" s="44"/>
      <c r="AV407" s="44"/>
      <c r="AW407" s="44"/>
      <c r="AX407" s="44"/>
      <c r="AY407" s="44"/>
    </row>
    <row r="408" spans="1:51" x14ac:dyDescent="0.4">
      <c r="A408" s="40"/>
      <c r="B408" s="21"/>
      <c r="C408" s="45"/>
      <c r="D408" s="167"/>
      <c r="E408" s="40"/>
      <c r="F408" s="696"/>
      <c r="G408" s="40"/>
      <c r="H408" s="40"/>
      <c r="I408" s="167"/>
      <c r="J408" s="40"/>
      <c r="K408" s="474"/>
      <c r="L408" s="40"/>
      <c r="M408" s="40"/>
      <c r="N408" s="40"/>
      <c r="O408" s="40"/>
      <c r="P408" s="40"/>
      <c r="Q408" s="40"/>
      <c r="R408" s="40"/>
      <c r="S408" s="40"/>
      <c r="T408" s="40"/>
      <c r="U408" s="40"/>
      <c r="V408" s="40"/>
      <c r="W408" s="40"/>
      <c r="X408" s="40"/>
      <c r="Y408" s="40"/>
      <c r="Z408" s="40"/>
      <c r="AA408" s="40"/>
      <c r="AB408" s="40"/>
      <c r="AC408" s="40"/>
      <c r="AD408" s="40"/>
      <c r="AE408" s="40"/>
      <c r="AF408" s="44"/>
      <c r="AG408" s="44"/>
      <c r="AH408" s="44"/>
      <c r="AI408" s="44"/>
      <c r="AJ408" s="44"/>
      <c r="AK408" s="44"/>
      <c r="AL408" s="44"/>
      <c r="AM408" s="44"/>
      <c r="AN408" s="44"/>
      <c r="AO408" s="44"/>
      <c r="AP408" s="44"/>
      <c r="AQ408" s="44"/>
      <c r="AR408" s="44"/>
      <c r="AS408" s="44"/>
      <c r="AT408" s="44"/>
      <c r="AU408" s="44"/>
      <c r="AV408" s="44"/>
      <c r="AW408" s="44"/>
      <c r="AX408" s="44"/>
      <c r="AY408" s="44"/>
    </row>
    <row r="409" spans="1:51" x14ac:dyDescent="0.4">
      <c r="A409" s="40"/>
      <c r="B409" s="21"/>
      <c r="C409" s="45"/>
      <c r="D409" s="167"/>
      <c r="E409" s="40"/>
      <c r="F409" s="696"/>
      <c r="G409" s="40"/>
      <c r="H409" s="40"/>
      <c r="I409" s="167"/>
      <c r="J409" s="40"/>
      <c r="K409" s="474"/>
      <c r="L409" s="40"/>
      <c r="M409" s="40"/>
      <c r="N409" s="40"/>
      <c r="O409" s="40"/>
      <c r="P409" s="40"/>
      <c r="Q409" s="40"/>
      <c r="R409" s="40"/>
      <c r="S409" s="40"/>
      <c r="T409" s="40"/>
      <c r="U409" s="40"/>
      <c r="V409" s="40"/>
      <c r="W409" s="40"/>
      <c r="X409" s="40"/>
      <c r="Y409" s="40"/>
      <c r="Z409" s="40"/>
      <c r="AA409" s="40"/>
      <c r="AB409" s="40"/>
      <c r="AC409" s="40"/>
      <c r="AD409" s="40"/>
      <c r="AE409" s="40"/>
      <c r="AF409" s="44"/>
      <c r="AG409" s="44"/>
      <c r="AH409" s="44"/>
      <c r="AI409" s="44"/>
      <c r="AJ409" s="44"/>
      <c r="AK409" s="44"/>
      <c r="AL409" s="44"/>
      <c r="AM409" s="44"/>
      <c r="AN409" s="44"/>
      <c r="AO409" s="44"/>
      <c r="AP409" s="44"/>
      <c r="AQ409" s="44"/>
      <c r="AR409" s="44"/>
      <c r="AS409" s="44"/>
      <c r="AT409" s="44"/>
      <c r="AU409" s="44"/>
      <c r="AV409" s="44"/>
      <c r="AW409" s="44"/>
      <c r="AX409" s="44"/>
      <c r="AY409" s="44"/>
    </row>
    <row r="410" spans="1:51" x14ac:dyDescent="0.4">
      <c r="A410" s="40"/>
      <c r="B410" s="21"/>
      <c r="C410" s="45"/>
      <c r="D410" s="167"/>
      <c r="E410" s="40"/>
      <c r="F410" s="696"/>
      <c r="G410" s="40"/>
      <c r="H410" s="40"/>
      <c r="I410" s="167"/>
      <c r="J410" s="40"/>
      <c r="K410" s="474"/>
      <c r="L410" s="40"/>
      <c r="M410" s="40"/>
      <c r="N410" s="40"/>
      <c r="O410" s="40"/>
      <c r="P410" s="40"/>
      <c r="Q410" s="40"/>
      <c r="R410" s="40"/>
      <c r="S410" s="40"/>
      <c r="T410" s="40"/>
      <c r="U410" s="40"/>
      <c r="V410" s="40"/>
      <c r="W410" s="40"/>
      <c r="X410" s="40"/>
      <c r="Y410" s="40"/>
      <c r="Z410" s="40"/>
      <c r="AA410" s="40"/>
      <c r="AB410" s="40"/>
      <c r="AC410" s="40"/>
      <c r="AD410" s="40"/>
      <c r="AE410" s="40"/>
      <c r="AF410" s="44"/>
      <c r="AG410" s="44"/>
      <c r="AH410" s="44"/>
      <c r="AI410" s="44"/>
      <c r="AJ410" s="44"/>
      <c r="AK410" s="44"/>
      <c r="AL410" s="44"/>
      <c r="AM410" s="44"/>
      <c r="AN410" s="44"/>
      <c r="AO410" s="44"/>
      <c r="AP410" s="44"/>
      <c r="AQ410" s="44"/>
      <c r="AR410" s="44"/>
      <c r="AS410" s="44"/>
      <c r="AT410" s="44"/>
      <c r="AU410" s="44"/>
      <c r="AV410" s="44"/>
      <c r="AW410" s="44"/>
      <c r="AX410" s="44"/>
      <c r="AY410" s="44"/>
    </row>
    <row r="411" spans="1:51" x14ac:dyDescent="0.4">
      <c r="A411" s="40"/>
      <c r="B411" s="21"/>
      <c r="C411" s="45"/>
      <c r="D411" s="167"/>
      <c r="E411" s="40"/>
      <c r="F411" s="696"/>
      <c r="G411" s="40"/>
      <c r="H411" s="40"/>
      <c r="I411" s="167"/>
      <c r="J411" s="40"/>
      <c r="K411" s="474"/>
      <c r="L411" s="40"/>
      <c r="M411" s="40"/>
      <c r="N411" s="40"/>
      <c r="O411" s="40"/>
      <c r="P411" s="40"/>
      <c r="Q411" s="40"/>
      <c r="R411" s="40"/>
      <c r="S411" s="40"/>
      <c r="T411" s="40"/>
      <c r="U411" s="40"/>
      <c r="V411" s="40"/>
      <c r="W411" s="40"/>
      <c r="X411" s="40"/>
      <c r="Y411" s="40"/>
      <c r="Z411" s="40"/>
      <c r="AA411" s="40"/>
      <c r="AB411" s="40"/>
      <c r="AC411" s="40"/>
      <c r="AD411" s="40"/>
      <c r="AE411" s="40"/>
      <c r="AF411" s="44"/>
      <c r="AG411" s="44"/>
      <c r="AH411" s="44"/>
      <c r="AI411" s="44"/>
      <c r="AJ411" s="44"/>
      <c r="AK411" s="44"/>
      <c r="AL411" s="44"/>
      <c r="AM411" s="44"/>
      <c r="AN411" s="44"/>
      <c r="AO411" s="44"/>
      <c r="AP411" s="44"/>
      <c r="AQ411" s="44"/>
      <c r="AR411" s="44"/>
      <c r="AS411" s="44"/>
      <c r="AT411" s="44"/>
      <c r="AU411" s="44"/>
      <c r="AV411" s="44"/>
      <c r="AW411" s="44"/>
      <c r="AX411" s="44"/>
      <c r="AY411" s="44"/>
    </row>
    <row r="412" spans="1:51" x14ac:dyDescent="0.4">
      <c r="A412" s="40"/>
      <c r="B412" s="21"/>
      <c r="C412" s="45"/>
      <c r="D412" s="167"/>
      <c r="E412" s="40"/>
      <c r="F412" s="696"/>
      <c r="G412" s="40"/>
      <c r="H412" s="40"/>
      <c r="I412" s="167"/>
      <c r="J412" s="40"/>
      <c r="K412" s="474"/>
      <c r="L412" s="40"/>
      <c r="M412" s="40"/>
      <c r="N412" s="40"/>
      <c r="O412" s="40"/>
      <c r="P412" s="40"/>
      <c r="Q412" s="40"/>
      <c r="R412" s="40"/>
      <c r="S412" s="40"/>
      <c r="T412" s="40"/>
      <c r="U412" s="40"/>
      <c r="V412" s="40"/>
      <c r="W412" s="40"/>
      <c r="X412" s="40"/>
      <c r="Y412" s="40"/>
      <c r="Z412" s="40"/>
      <c r="AA412" s="40"/>
      <c r="AB412" s="40"/>
      <c r="AC412" s="40"/>
      <c r="AD412" s="40"/>
      <c r="AE412" s="40"/>
      <c r="AF412" s="44"/>
      <c r="AG412" s="44"/>
      <c r="AH412" s="44"/>
      <c r="AI412" s="44"/>
      <c r="AJ412" s="44"/>
      <c r="AK412" s="44"/>
      <c r="AL412" s="44"/>
      <c r="AM412" s="44"/>
      <c r="AN412" s="44"/>
      <c r="AO412" s="44"/>
      <c r="AP412" s="44"/>
      <c r="AQ412" s="44"/>
      <c r="AR412" s="44"/>
      <c r="AS412" s="44"/>
      <c r="AT412" s="44"/>
      <c r="AU412" s="44"/>
      <c r="AV412" s="44"/>
      <c r="AW412" s="44"/>
      <c r="AX412" s="44"/>
      <c r="AY412" s="44"/>
    </row>
    <row r="413" spans="1:51" x14ac:dyDescent="0.4">
      <c r="A413" s="40"/>
      <c r="B413" s="21"/>
      <c r="C413" s="45"/>
      <c r="D413" s="167"/>
      <c r="E413" s="40"/>
      <c r="F413" s="696"/>
      <c r="G413" s="40"/>
      <c r="H413" s="40"/>
      <c r="I413" s="167"/>
      <c r="J413" s="40"/>
      <c r="K413" s="474"/>
      <c r="L413" s="40"/>
      <c r="M413" s="40"/>
      <c r="N413" s="40"/>
      <c r="O413" s="40"/>
      <c r="P413" s="40"/>
      <c r="Q413" s="40"/>
      <c r="R413" s="40"/>
      <c r="S413" s="40"/>
      <c r="T413" s="40"/>
      <c r="U413" s="40"/>
      <c r="V413" s="40"/>
      <c r="W413" s="40"/>
      <c r="X413" s="40"/>
      <c r="Y413" s="40"/>
      <c r="Z413" s="40"/>
      <c r="AA413" s="40"/>
      <c r="AB413" s="40"/>
      <c r="AC413" s="40"/>
      <c r="AD413" s="40"/>
      <c r="AE413" s="40"/>
      <c r="AF413" s="44"/>
      <c r="AG413" s="44"/>
      <c r="AH413" s="44"/>
      <c r="AI413" s="44"/>
      <c r="AJ413" s="44"/>
      <c r="AK413" s="44"/>
      <c r="AL413" s="44"/>
      <c r="AM413" s="44"/>
      <c r="AN413" s="44"/>
      <c r="AO413" s="44"/>
      <c r="AP413" s="44"/>
      <c r="AQ413" s="44"/>
      <c r="AR413" s="44"/>
      <c r="AS413" s="44"/>
      <c r="AT413" s="44"/>
      <c r="AU413" s="44"/>
      <c r="AV413" s="44"/>
      <c r="AW413" s="44"/>
      <c r="AX413" s="44"/>
      <c r="AY413" s="44"/>
    </row>
    <row r="414" spans="1:51" x14ac:dyDescent="0.4">
      <c r="A414" s="40"/>
      <c r="B414" s="21"/>
      <c r="C414" s="45"/>
      <c r="D414" s="167"/>
      <c r="E414" s="40"/>
      <c r="F414" s="696"/>
      <c r="G414" s="40"/>
      <c r="H414" s="40"/>
      <c r="I414" s="167"/>
      <c r="J414" s="40"/>
      <c r="K414" s="474"/>
      <c r="L414" s="40"/>
      <c r="M414" s="40"/>
      <c r="N414" s="40"/>
      <c r="O414" s="40"/>
      <c r="P414" s="40"/>
      <c r="Q414" s="40"/>
      <c r="R414" s="40"/>
      <c r="S414" s="40"/>
      <c r="T414" s="40"/>
      <c r="U414" s="40"/>
      <c r="V414" s="40"/>
      <c r="W414" s="40"/>
      <c r="X414" s="40"/>
      <c r="Y414" s="40"/>
      <c r="Z414" s="40"/>
      <c r="AA414" s="40"/>
      <c r="AB414" s="40"/>
      <c r="AC414" s="40"/>
      <c r="AD414" s="40"/>
      <c r="AE414" s="40"/>
      <c r="AF414" s="44"/>
      <c r="AG414" s="44"/>
      <c r="AH414" s="44"/>
      <c r="AI414" s="44"/>
      <c r="AJ414" s="44"/>
      <c r="AK414" s="44"/>
      <c r="AL414" s="44"/>
      <c r="AM414" s="44"/>
      <c r="AN414" s="44"/>
      <c r="AO414" s="44"/>
      <c r="AP414" s="44"/>
      <c r="AQ414" s="44"/>
      <c r="AR414" s="44"/>
      <c r="AS414" s="44"/>
      <c r="AT414" s="44"/>
      <c r="AU414" s="44"/>
      <c r="AV414" s="44"/>
      <c r="AW414" s="44"/>
      <c r="AX414" s="44"/>
      <c r="AY414" s="44"/>
    </row>
    <row r="415" spans="1:51" x14ac:dyDescent="0.4">
      <c r="A415" s="40"/>
      <c r="B415" s="21"/>
      <c r="C415" s="45"/>
      <c r="D415" s="167"/>
      <c r="E415" s="40"/>
      <c r="F415" s="696"/>
      <c r="G415" s="40"/>
      <c r="H415" s="40"/>
      <c r="I415" s="167"/>
      <c r="J415" s="40"/>
      <c r="K415" s="474"/>
      <c r="L415" s="40"/>
      <c r="M415" s="40"/>
      <c r="N415" s="40"/>
      <c r="O415" s="40"/>
      <c r="P415" s="40"/>
      <c r="Q415" s="40"/>
      <c r="R415" s="40"/>
      <c r="S415" s="40"/>
      <c r="T415" s="40"/>
      <c r="U415" s="40"/>
      <c r="V415" s="40"/>
      <c r="W415" s="40"/>
      <c r="X415" s="40"/>
      <c r="Y415" s="40"/>
      <c r="Z415" s="40"/>
      <c r="AA415" s="40"/>
      <c r="AB415" s="40"/>
      <c r="AC415" s="40"/>
      <c r="AD415" s="40"/>
      <c r="AE415" s="40"/>
      <c r="AF415" s="44"/>
      <c r="AG415" s="44"/>
      <c r="AH415" s="44"/>
      <c r="AI415" s="44"/>
      <c r="AJ415" s="44"/>
      <c r="AK415" s="44"/>
      <c r="AL415" s="44"/>
      <c r="AM415" s="44"/>
      <c r="AN415" s="44"/>
      <c r="AO415" s="44"/>
      <c r="AP415" s="44"/>
      <c r="AQ415" s="44"/>
      <c r="AR415" s="44"/>
      <c r="AS415" s="44"/>
      <c r="AT415" s="44"/>
      <c r="AU415" s="44"/>
      <c r="AV415" s="44"/>
      <c r="AW415" s="44"/>
      <c r="AX415" s="44"/>
      <c r="AY415" s="44"/>
    </row>
    <row r="416" spans="1:51" x14ac:dyDescent="0.4">
      <c r="A416" s="40"/>
      <c r="B416" s="21"/>
      <c r="C416" s="45"/>
      <c r="D416" s="167"/>
      <c r="E416" s="40"/>
      <c r="F416" s="696"/>
      <c r="G416" s="40"/>
      <c r="H416" s="40"/>
      <c r="I416" s="167"/>
      <c r="J416" s="40"/>
      <c r="K416" s="474"/>
      <c r="L416" s="40"/>
      <c r="M416" s="40"/>
      <c r="N416" s="40"/>
      <c r="O416" s="40"/>
      <c r="P416" s="40"/>
      <c r="Q416" s="40"/>
      <c r="R416" s="40"/>
      <c r="S416" s="40"/>
      <c r="T416" s="40"/>
      <c r="U416" s="40"/>
      <c r="V416" s="40"/>
      <c r="W416" s="40"/>
      <c r="X416" s="40"/>
      <c r="Y416" s="40"/>
      <c r="Z416" s="40"/>
      <c r="AA416" s="40"/>
      <c r="AB416" s="40"/>
      <c r="AC416" s="40"/>
      <c r="AD416" s="40"/>
      <c r="AE416" s="40"/>
      <c r="AF416" s="44"/>
      <c r="AG416" s="44"/>
      <c r="AH416" s="44"/>
      <c r="AI416" s="44"/>
      <c r="AJ416" s="44"/>
      <c r="AK416" s="44"/>
      <c r="AL416" s="44"/>
      <c r="AM416" s="44"/>
      <c r="AN416" s="44"/>
      <c r="AO416" s="44"/>
      <c r="AP416" s="44"/>
      <c r="AQ416" s="44"/>
      <c r="AR416" s="44"/>
      <c r="AS416" s="44"/>
      <c r="AT416" s="44"/>
      <c r="AU416" s="44"/>
      <c r="AV416" s="44"/>
      <c r="AW416" s="44"/>
      <c r="AX416" s="44"/>
      <c r="AY416" s="44"/>
    </row>
    <row r="417" spans="1:51" x14ac:dyDescent="0.4">
      <c r="A417" s="40"/>
      <c r="B417" s="21"/>
      <c r="C417" s="45"/>
      <c r="D417" s="167"/>
      <c r="E417" s="40"/>
      <c r="F417" s="696"/>
      <c r="G417" s="40"/>
      <c r="H417" s="40"/>
      <c r="I417" s="167"/>
      <c r="J417" s="40"/>
      <c r="K417" s="474"/>
      <c r="L417" s="40"/>
      <c r="M417" s="40"/>
      <c r="N417" s="40"/>
      <c r="O417" s="40"/>
      <c r="P417" s="40"/>
      <c r="Q417" s="40"/>
      <c r="R417" s="40"/>
      <c r="S417" s="40"/>
      <c r="T417" s="40"/>
      <c r="U417" s="40"/>
      <c r="V417" s="40"/>
      <c r="W417" s="40"/>
      <c r="X417" s="40"/>
      <c r="Y417" s="40"/>
      <c r="Z417" s="40"/>
      <c r="AA417" s="40"/>
      <c r="AB417" s="40"/>
      <c r="AC417" s="40"/>
      <c r="AD417" s="40"/>
      <c r="AE417" s="40"/>
      <c r="AF417" s="44"/>
      <c r="AG417" s="44"/>
      <c r="AH417" s="44"/>
      <c r="AI417" s="44"/>
      <c r="AJ417" s="44"/>
      <c r="AK417" s="44"/>
      <c r="AL417" s="44"/>
      <c r="AM417" s="44"/>
      <c r="AN417" s="44"/>
      <c r="AO417" s="44"/>
      <c r="AP417" s="44"/>
      <c r="AQ417" s="44"/>
      <c r="AR417" s="44"/>
      <c r="AS417" s="44"/>
      <c r="AT417" s="44"/>
      <c r="AU417" s="44"/>
      <c r="AV417" s="44"/>
      <c r="AW417" s="44"/>
      <c r="AX417" s="44"/>
      <c r="AY417" s="44"/>
    </row>
    <row r="418" spans="1:51" x14ac:dyDescent="0.4">
      <c r="A418" s="40"/>
      <c r="B418" s="21"/>
      <c r="C418" s="45"/>
      <c r="D418" s="167"/>
      <c r="E418" s="40"/>
      <c r="F418" s="696"/>
      <c r="G418" s="40"/>
      <c r="H418" s="40"/>
      <c r="I418" s="167"/>
      <c r="J418" s="40"/>
      <c r="K418" s="474"/>
      <c r="L418" s="40"/>
      <c r="M418" s="40"/>
      <c r="N418" s="40"/>
      <c r="O418" s="40"/>
      <c r="P418" s="40"/>
      <c r="Q418" s="40"/>
      <c r="R418" s="40"/>
      <c r="S418" s="40"/>
      <c r="T418" s="40"/>
      <c r="U418" s="40"/>
      <c r="V418" s="40"/>
      <c r="W418" s="40"/>
      <c r="X418" s="40"/>
      <c r="Y418" s="40"/>
      <c r="Z418" s="40"/>
      <c r="AA418" s="40"/>
      <c r="AB418" s="40"/>
      <c r="AC418" s="40"/>
      <c r="AD418" s="40"/>
      <c r="AE418" s="40"/>
      <c r="AF418" s="44"/>
      <c r="AG418" s="44"/>
      <c r="AH418" s="44"/>
      <c r="AI418" s="44"/>
      <c r="AJ418" s="44"/>
      <c r="AK418" s="44"/>
      <c r="AL418" s="44"/>
      <c r="AM418" s="44"/>
      <c r="AN418" s="44"/>
      <c r="AO418" s="44"/>
      <c r="AP418" s="44"/>
      <c r="AQ418" s="44"/>
      <c r="AR418" s="44"/>
      <c r="AS418" s="44"/>
      <c r="AT418" s="44"/>
      <c r="AU418" s="44"/>
      <c r="AV418" s="44"/>
      <c r="AW418" s="44"/>
      <c r="AX418" s="44"/>
      <c r="AY418" s="44"/>
    </row>
    <row r="419" spans="1:51" x14ac:dyDescent="0.4">
      <c r="A419" s="40"/>
      <c r="B419" s="21"/>
      <c r="C419" s="45"/>
      <c r="D419" s="167"/>
      <c r="E419" s="40"/>
      <c r="F419" s="696"/>
      <c r="G419" s="40"/>
      <c r="H419" s="40"/>
      <c r="I419" s="167"/>
      <c r="J419" s="40"/>
      <c r="K419" s="474"/>
      <c r="L419" s="40"/>
      <c r="M419" s="40"/>
      <c r="N419" s="40"/>
      <c r="O419" s="40"/>
      <c r="P419" s="40"/>
      <c r="Q419" s="40"/>
      <c r="R419" s="40"/>
      <c r="S419" s="40"/>
      <c r="T419" s="40"/>
      <c r="U419" s="40"/>
      <c r="V419" s="40"/>
      <c r="W419" s="40"/>
      <c r="X419" s="40"/>
      <c r="Y419" s="40"/>
      <c r="Z419" s="40"/>
      <c r="AA419" s="40"/>
      <c r="AB419" s="40"/>
      <c r="AC419" s="40"/>
      <c r="AD419" s="40"/>
      <c r="AE419" s="40"/>
      <c r="AF419" s="44"/>
      <c r="AG419" s="44"/>
      <c r="AH419" s="44"/>
      <c r="AI419" s="44"/>
      <c r="AJ419" s="44"/>
      <c r="AK419" s="44"/>
      <c r="AL419" s="44"/>
      <c r="AM419" s="44"/>
      <c r="AN419" s="44"/>
      <c r="AO419" s="44"/>
      <c r="AP419" s="44"/>
      <c r="AQ419" s="44"/>
      <c r="AR419" s="44"/>
      <c r="AS419" s="44"/>
      <c r="AT419" s="44"/>
      <c r="AU419" s="44"/>
      <c r="AV419" s="44"/>
      <c r="AW419" s="44"/>
      <c r="AX419" s="44"/>
      <c r="AY419" s="44"/>
    </row>
    <row r="420" spans="1:51" x14ac:dyDescent="0.4">
      <c r="A420" s="40"/>
      <c r="B420" s="21"/>
      <c r="C420" s="45"/>
      <c r="D420" s="167"/>
      <c r="E420" s="40"/>
      <c r="F420" s="696"/>
      <c r="G420" s="40"/>
      <c r="H420" s="40"/>
      <c r="I420" s="167"/>
      <c r="J420" s="40"/>
      <c r="K420" s="474"/>
      <c r="L420" s="40"/>
      <c r="M420" s="40"/>
      <c r="N420" s="40"/>
      <c r="O420" s="40"/>
      <c r="P420" s="40"/>
      <c r="Q420" s="40"/>
      <c r="R420" s="40"/>
      <c r="S420" s="40"/>
      <c r="T420" s="40"/>
      <c r="U420" s="40"/>
      <c r="V420" s="40"/>
      <c r="W420" s="40"/>
      <c r="X420" s="40"/>
      <c r="Y420" s="40"/>
      <c r="Z420" s="40"/>
      <c r="AA420" s="40"/>
      <c r="AB420" s="40"/>
      <c r="AC420" s="40"/>
      <c r="AD420" s="40"/>
      <c r="AE420" s="40"/>
      <c r="AF420" s="44"/>
      <c r="AG420" s="44"/>
      <c r="AH420" s="44"/>
      <c r="AI420" s="44"/>
      <c r="AJ420" s="44"/>
      <c r="AK420" s="44"/>
      <c r="AL420" s="44"/>
      <c r="AM420" s="44"/>
      <c r="AN420" s="44"/>
      <c r="AO420" s="44"/>
      <c r="AP420" s="44"/>
      <c r="AQ420" s="44"/>
      <c r="AR420" s="44"/>
      <c r="AS420" s="44"/>
      <c r="AT420" s="44"/>
      <c r="AU420" s="44"/>
      <c r="AV420" s="44"/>
      <c r="AW420" s="44"/>
      <c r="AX420" s="44"/>
      <c r="AY420" s="44"/>
    </row>
    <row r="421" spans="1:51" x14ac:dyDescent="0.4">
      <c r="A421" s="40"/>
      <c r="B421" s="21"/>
      <c r="C421" s="45"/>
      <c r="D421" s="167"/>
      <c r="E421" s="40"/>
      <c r="F421" s="696"/>
      <c r="G421" s="40"/>
      <c r="H421" s="40"/>
      <c r="I421" s="167"/>
      <c r="J421" s="40"/>
      <c r="K421" s="474"/>
      <c r="L421" s="40"/>
      <c r="M421" s="40"/>
      <c r="N421" s="40"/>
      <c r="O421" s="40"/>
      <c r="P421" s="40"/>
      <c r="Q421" s="40"/>
      <c r="R421" s="40"/>
      <c r="S421" s="40"/>
      <c r="T421" s="40"/>
      <c r="U421" s="40"/>
      <c r="V421" s="40"/>
      <c r="W421" s="40"/>
      <c r="X421" s="40"/>
      <c r="Y421" s="40"/>
      <c r="Z421" s="40"/>
      <c r="AA421" s="40"/>
      <c r="AB421" s="40"/>
      <c r="AC421" s="40"/>
      <c r="AD421" s="40"/>
      <c r="AE421" s="40"/>
      <c r="AF421" s="44"/>
      <c r="AG421" s="44"/>
      <c r="AH421" s="44"/>
      <c r="AI421" s="44"/>
      <c r="AJ421" s="44"/>
      <c r="AK421" s="44"/>
      <c r="AL421" s="44"/>
      <c r="AM421" s="44"/>
      <c r="AN421" s="44"/>
      <c r="AO421" s="44"/>
      <c r="AP421" s="44"/>
      <c r="AQ421" s="44"/>
      <c r="AR421" s="44"/>
      <c r="AS421" s="44"/>
      <c r="AT421" s="44"/>
      <c r="AU421" s="44"/>
      <c r="AV421" s="44"/>
      <c r="AW421" s="44"/>
      <c r="AX421" s="44"/>
      <c r="AY421" s="44"/>
    </row>
    <row r="422" spans="1:51" x14ac:dyDescent="0.4">
      <c r="A422" s="40"/>
      <c r="B422" s="21"/>
      <c r="C422" s="45"/>
      <c r="D422" s="167"/>
      <c r="E422" s="40"/>
      <c r="F422" s="696"/>
      <c r="G422" s="40"/>
      <c r="H422" s="40"/>
      <c r="I422" s="167"/>
      <c r="J422" s="40"/>
      <c r="K422" s="474"/>
      <c r="L422" s="40"/>
      <c r="M422" s="40"/>
      <c r="N422" s="40"/>
      <c r="O422" s="40"/>
      <c r="P422" s="40"/>
      <c r="Q422" s="40"/>
      <c r="R422" s="40"/>
      <c r="S422" s="40"/>
      <c r="T422" s="40"/>
      <c r="U422" s="40"/>
      <c r="V422" s="40"/>
      <c r="W422" s="40"/>
      <c r="X422" s="40"/>
      <c r="Y422" s="40"/>
      <c r="Z422" s="40"/>
      <c r="AA422" s="40"/>
      <c r="AB422" s="40"/>
      <c r="AC422" s="40"/>
      <c r="AD422" s="40"/>
      <c r="AE422" s="40"/>
      <c r="AF422" s="44"/>
      <c r="AG422" s="44"/>
      <c r="AH422" s="44"/>
      <c r="AI422" s="44"/>
      <c r="AJ422" s="44"/>
      <c r="AK422" s="44"/>
      <c r="AL422" s="44"/>
      <c r="AM422" s="44"/>
      <c r="AN422" s="44"/>
      <c r="AO422" s="44"/>
      <c r="AP422" s="44"/>
      <c r="AQ422" s="44"/>
      <c r="AR422" s="44"/>
      <c r="AS422" s="44"/>
      <c r="AT422" s="44"/>
      <c r="AU422" s="44"/>
      <c r="AV422" s="44"/>
      <c r="AW422" s="44"/>
      <c r="AX422" s="44"/>
      <c r="AY422" s="44"/>
    </row>
    <row r="423" spans="1:51" x14ac:dyDescent="0.4">
      <c r="A423" s="40"/>
      <c r="B423" s="21"/>
      <c r="C423" s="45"/>
      <c r="D423" s="167"/>
      <c r="E423" s="40"/>
      <c r="F423" s="696"/>
      <c r="G423" s="40"/>
      <c r="H423" s="40"/>
      <c r="I423" s="167"/>
      <c r="J423" s="40"/>
      <c r="K423" s="474"/>
      <c r="L423" s="40"/>
      <c r="M423" s="40"/>
      <c r="N423" s="40"/>
      <c r="O423" s="40"/>
      <c r="P423" s="40"/>
      <c r="Q423" s="40"/>
      <c r="R423" s="40"/>
      <c r="S423" s="40"/>
      <c r="T423" s="40"/>
      <c r="U423" s="40"/>
      <c r="V423" s="40"/>
      <c r="W423" s="40"/>
      <c r="X423" s="40"/>
      <c r="Y423" s="40"/>
      <c r="Z423" s="40"/>
      <c r="AA423" s="40"/>
      <c r="AB423" s="40"/>
      <c r="AC423" s="40"/>
      <c r="AD423" s="40"/>
      <c r="AE423" s="40"/>
      <c r="AF423" s="44"/>
      <c r="AG423" s="44"/>
      <c r="AH423" s="44"/>
      <c r="AI423" s="44"/>
      <c r="AJ423" s="44"/>
      <c r="AK423" s="44"/>
      <c r="AL423" s="44"/>
      <c r="AM423" s="44"/>
      <c r="AN423" s="44"/>
      <c r="AO423" s="44"/>
      <c r="AP423" s="44"/>
      <c r="AQ423" s="44"/>
      <c r="AR423" s="44"/>
      <c r="AS423" s="44"/>
      <c r="AT423" s="44"/>
      <c r="AU423" s="44"/>
      <c r="AV423" s="44"/>
      <c r="AW423" s="44"/>
      <c r="AX423" s="44"/>
      <c r="AY423" s="44"/>
    </row>
    <row r="424" spans="1:51" x14ac:dyDescent="0.4">
      <c r="A424" s="40"/>
      <c r="B424" s="21"/>
      <c r="C424" s="45"/>
      <c r="D424" s="167"/>
      <c r="E424" s="40"/>
      <c r="F424" s="696"/>
      <c r="G424" s="40"/>
      <c r="H424" s="40"/>
      <c r="I424" s="167"/>
      <c r="J424" s="40"/>
      <c r="K424" s="474"/>
      <c r="L424" s="40"/>
      <c r="M424" s="40"/>
      <c r="N424" s="40"/>
      <c r="O424" s="40"/>
      <c r="P424" s="40"/>
      <c r="Q424" s="40"/>
      <c r="R424" s="40"/>
      <c r="S424" s="40"/>
      <c r="T424" s="40"/>
      <c r="U424" s="40"/>
      <c r="V424" s="40"/>
      <c r="W424" s="40"/>
      <c r="X424" s="40"/>
      <c r="Y424" s="40"/>
      <c r="Z424" s="40"/>
      <c r="AA424" s="40"/>
      <c r="AB424" s="40"/>
      <c r="AC424" s="40"/>
      <c r="AD424" s="40"/>
      <c r="AE424" s="40"/>
      <c r="AF424" s="44"/>
      <c r="AG424" s="44"/>
      <c r="AH424" s="44"/>
      <c r="AI424" s="44"/>
      <c r="AJ424" s="44"/>
      <c r="AK424" s="44"/>
      <c r="AL424" s="44"/>
      <c r="AM424" s="44"/>
      <c r="AN424" s="44"/>
      <c r="AO424" s="44"/>
      <c r="AP424" s="44"/>
      <c r="AQ424" s="44"/>
      <c r="AR424" s="44"/>
      <c r="AS424" s="44"/>
      <c r="AT424" s="44"/>
      <c r="AU424" s="44"/>
      <c r="AV424" s="44"/>
      <c r="AW424" s="44"/>
      <c r="AX424" s="44"/>
      <c r="AY424" s="44"/>
    </row>
    <row r="425" spans="1:51" x14ac:dyDescent="0.4">
      <c r="A425" s="40"/>
      <c r="B425" s="21"/>
      <c r="C425" s="45"/>
      <c r="D425" s="167"/>
      <c r="E425" s="40"/>
      <c r="F425" s="696"/>
      <c r="G425" s="40"/>
      <c r="H425" s="40"/>
      <c r="I425" s="167"/>
      <c r="J425" s="40"/>
      <c r="K425" s="474"/>
      <c r="L425" s="40"/>
      <c r="M425" s="40"/>
      <c r="N425" s="40"/>
      <c r="O425" s="40"/>
      <c r="P425" s="40"/>
      <c r="Q425" s="40"/>
      <c r="R425" s="40"/>
      <c r="S425" s="40"/>
      <c r="T425" s="40"/>
      <c r="U425" s="40"/>
      <c r="V425" s="40"/>
      <c r="W425" s="40"/>
      <c r="X425" s="40"/>
      <c r="Y425" s="40"/>
      <c r="Z425" s="40"/>
      <c r="AA425" s="40"/>
      <c r="AB425" s="40"/>
      <c r="AC425" s="40"/>
      <c r="AD425" s="40"/>
      <c r="AE425" s="40"/>
      <c r="AF425" s="44"/>
      <c r="AG425" s="44"/>
      <c r="AH425" s="44"/>
      <c r="AI425" s="44"/>
      <c r="AJ425" s="44"/>
      <c r="AK425" s="44"/>
      <c r="AL425" s="44"/>
      <c r="AM425" s="44"/>
      <c r="AN425" s="44"/>
      <c r="AO425" s="44"/>
      <c r="AP425" s="44"/>
      <c r="AQ425" s="44"/>
      <c r="AR425" s="44"/>
      <c r="AS425" s="44"/>
      <c r="AT425" s="44"/>
      <c r="AU425" s="44"/>
      <c r="AV425" s="44"/>
      <c r="AW425" s="44"/>
      <c r="AX425" s="44"/>
      <c r="AY425" s="44"/>
    </row>
    <row r="426" spans="1:51" x14ac:dyDescent="0.4">
      <c r="A426" s="40"/>
      <c r="B426" s="21"/>
      <c r="C426" s="45"/>
      <c r="D426" s="167"/>
      <c r="E426" s="40"/>
      <c r="F426" s="696"/>
      <c r="G426" s="40"/>
      <c r="H426" s="40"/>
      <c r="I426" s="167"/>
      <c r="J426" s="40"/>
      <c r="K426" s="474"/>
      <c r="L426" s="40"/>
      <c r="M426" s="40"/>
      <c r="N426" s="40"/>
      <c r="O426" s="40"/>
      <c r="P426" s="40"/>
      <c r="Q426" s="40"/>
      <c r="R426" s="40"/>
      <c r="S426" s="40"/>
      <c r="T426" s="40"/>
      <c r="U426" s="40"/>
      <c r="V426" s="40"/>
      <c r="W426" s="40"/>
      <c r="X426" s="40"/>
      <c r="Y426" s="40"/>
      <c r="Z426" s="40"/>
      <c r="AA426" s="40"/>
      <c r="AB426" s="40"/>
      <c r="AC426" s="40"/>
      <c r="AD426" s="40"/>
      <c r="AE426" s="40"/>
      <c r="AF426" s="44"/>
      <c r="AG426" s="44"/>
      <c r="AH426" s="44"/>
      <c r="AI426" s="44"/>
      <c r="AJ426" s="44"/>
      <c r="AK426" s="44"/>
      <c r="AL426" s="44"/>
      <c r="AM426" s="44"/>
      <c r="AN426" s="44"/>
      <c r="AO426" s="44"/>
      <c r="AP426" s="44"/>
      <c r="AQ426" s="44"/>
      <c r="AR426" s="44"/>
      <c r="AS426" s="44"/>
      <c r="AT426" s="44"/>
      <c r="AU426" s="44"/>
      <c r="AV426" s="44"/>
      <c r="AW426" s="44"/>
      <c r="AX426" s="44"/>
      <c r="AY426" s="44"/>
    </row>
    <row r="427" spans="1:51" x14ac:dyDescent="0.4">
      <c r="A427" s="40"/>
      <c r="B427" s="21"/>
      <c r="C427" s="45"/>
      <c r="D427" s="167"/>
      <c r="E427" s="40"/>
      <c r="F427" s="696"/>
      <c r="G427" s="40"/>
      <c r="H427" s="40"/>
      <c r="I427" s="167"/>
      <c r="J427" s="40"/>
      <c r="K427" s="474"/>
      <c r="L427" s="40"/>
      <c r="M427" s="40"/>
      <c r="N427" s="40"/>
      <c r="O427" s="40"/>
      <c r="P427" s="40"/>
      <c r="Q427" s="40"/>
      <c r="R427" s="40"/>
      <c r="S427" s="40"/>
      <c r="T427" s="40"/>
      <c r="U427" s="40"/>
      <c r="V427" s="40"/>
      <c r="W427" s="40"/>
      <c r="X427" s="40"/>
      <c r="Y427" s="40"/>
      <c r="Z427" s="40"/>
      <c r="AA427" s="40"/>
      <c r="AB427" s="40"/>
      <c r="AC427" s="40"/>
      <c r="AD427" s="40"/>
      <c r="AE427" s="40"/>
      <c r="AF427" s="44"/>
      <c r="AG427" s="44"/>
      <c r="AH427" s="44"/>
      <c r="AI427" s="44"/>
      <c r="AJ427" s="44"/>
      <c r="AK427" s="44"/>
      <c r="AL427" s="44"/>
      <c r="AM427" s="44"/>
      <c r="AN427" s="44"/>
      <c r="AO427" s="44"/>
      <c r="AP427" s="44"/>
      <c r="AQ427" s="44"/>
      <c r="AR427" s="44"/>
      <c r="AS427" s="44"/>
      <c r="AT427" s="44"/>
      <c r="AU427" s="44"/>
      <c r="AV427" s="44"/>
      <c r="AW427" s="44"/>
      <c r="AX427" s="44"/>
      <c r="AY427" s="44"/>
    </row>
    <row r="428" spans="1:51" x14ac:dyDescent="0.4">
      <c r="A428" s="40"/>
      <c r="B428" s="21"/>
      <c r="C428" s="45"/>
      <c r="D428" s="167"/>
      <c r="E428" s="40"/>
      <c r="F428" s="696"/>
      <c r="G428" s="40"/>
      <c r="H428" s="40"/>
      <c r="I428" s="167"/>
      <c r="J428" s="40"/>
      <c r="K428" s="474"/>
      <c r="L428" s="40"/>
      <c r="M428" s="40"/>
      <c r="N428" s="40"/>
      <c r="O428" s="40"/>
      <c r="P428" s="40"/>
      <c r="Q428" s="40"/>
      <c r="R428" s="40"/>
      <c r="S428" s="40"/>
      <c r="T428" s="40"/>
      <c r="U428" s="40"/>
      <c r="V428" s="40"/>
      <c r="W428" s="40"/>
      <c r="X428" s="40"/>
      <c r="Y428" s="40"/>
      <c r="Z428" s="40"/>
      <c r="AA428" s="40"/>
      <c r="AB428" s="40"/>
      <c r="AC428" s="40"/>
      <c r="AD428" s="40"/>
      <c r="AE428" s="40"/>
      <c r="AF428" s="44"/>
      <c r="AG428" s="44"/>
      <c r="AH428" s="44"/>
      <c r="AI428" s="44"/>
      <c r="AJ428" s="44"/>
      <c r="AK428" s="44"/>
      <c r="AL428" s="44"/>
      <c r="AM428" s="44"/>
      <c r="AN428" s="44"/>
      <c r="AO428" s="44"/>
      <c r="AP428" s="44"/>
      <c r="AQ428" s="44"/>
      <c r="AR428" s="44"/>
      <c r="AS428" s="44"/>
      <c r="AT428" s="44"/>
      <c r="AU428" s="44"/>
      <c r="AV428" s="44"/>
      <c r="AW428" s="44"/>
      <c r="AX428" s="44"/>
      <c r="AY428" s="44"/>
    </row>
    <row r="429" spans="1:51" x14ac:dyDescent="0.4">
      <c r="A429" s="40"/>
      <c r="B429" s="21"/>
      <c r="C429" s="45"/>
      <c r="D429" s="167"/>
      <c r="E429" s="40"/>
      <c r="F429" s="696"/>
      <c r="G429" s="40"/>
      <c r="H429" s="40"/>
      <c r="I429" s="167"/>
      <c r="J429" s="40"/>
      <c r="K429" s="474"/>
      <c r="L429" s="40"/>
      <c r="M429" s="40"/>
      <c r="N429" s="40"/>
      <c r="O429" s="40"/>
      <c r="P429" s="40"/>
      <c r="Q429" s="40"/>
      <c r="R429" s="40"/>
      <c r="S429" s="40"/>
      <c r="T429" s="40"/>
      <c r="U429" s="40"/>
      <c r="V429" s="40"/>
      <c r="W429" s="40"/>
      <c r="X429" s="40"/>
      <c r="Y429" s="40"/>
      <c r="Z429" s="40"/>
      <c r="AA429" s="40"/>
      <c r="AB429" s="40"/>
      <c r="AC429" s="40"/>
      <c r="AD429" s="40"/>
      <c r="AE429" s="40"/>
      <c r="AF429" s="44"/>
      <c r="AG429" s="44"/>
      <c r="AH429" s="44"/>
      <c r="AI429" s="44"/>
      <c r="AJ429" s="44"/>
      <c r="AK429" s="44"/>
      <c r="AL429" s="44"/>
      <c r="AM429" s="44"/>
      <c r="AN429" s="44"/>
      <c r="AO429" s="44"/>
      <c r="AP429" s="44"/>
      <c r="AQ429" s="44"/>
      <c r="AR429" s="44"/>
      <c r="AS429" s="44"/>
      <c r="AT429" s="44"/>
      <c r="AU429" s="44"/>
      <c r="AV429" s="44"/>
      <c r="AW429" s="44"/>
      <c r="AX429" s="44"/>
      <c r="AY429" s="44"/>
    </row>
    <row r="430" spans="1:51" x14ac:dyDescent="0.4">
      <c r="A430" s="40"/>
      <c r="B430" s="21"/>
      <c r="C430" s="45"/>
      <c r="D430" s="167"/>
      <c r="E430" s="40"/>
      <c r="F430" s="696"/>
      <c r="G430" s="40"/>
      <c r="H430" s="40"/>
      <c r="I430" s="167"/>
      <c r="J430" s="40"/>
      <c r="K430" s="474"/>
      <c r="L430" s="40"/>
      <c r="M430" s="40"/>
      <c r="N430" s="40"/>
      <c r="O430" s="40"/>
      <c r="P430" s="40"/>
      <c r="Q430" s="40"/>
      <c r="R430" s="40"/>
      <c r="S430" s="40"/>
      <c r="T430" s="40"/>
      <c r="U430" s="40"/>
      <c r="V430" s="40"/>
      <c r="W430" s="40"/>
      <c r="X430" s="40"/>
      <c r="Y430" s="40"/>
      <c r="Z430" s="40"/>
      <c r="AA430" s="40"/>
      <c r="AB430" s="40"/>
      <c r="AC430" s="40"/>
      <c r="AD430" s="40"/>
      <c r="AE430" s="40"/>
      <c r="AF430" s="44"/>
      <c r="AG430" s="44"/>
      <c r="AH430" s="44"/>
      <c r="AI430" s="44"/>
      <c r="AJ430" s="44"/>
      <c r="AK430" s="44"/>
      <c r="AL430" s="44"/>
      <c r="AM430" s="44"/>
      <c r="AN430" s="44"/>
      <c r="AO430" s="44"/>
      <c r="AP430" s="44"/>
      <c r="AQ430" s="44"/>
      <c r="AR430" s="44"/>
      <c r="AS430" s="44"/>
      <c r="AT430" s="44"/>
      <c r="AU430" s="44"/>
      <c r="AV430" s="44"/>
      <c r="AW430" s="44"/>
      <c r="AX430" s="44"/>
      <c r="AY430" s="44"/>
    </row>
    <row r="431" spans="1:51" x14ac:dyDescent="0.4">
      <c r="A431" s="40"/>
      <c r="B431" s="21"/>
      <c r="C431" s="45"/>
      <c r="D431" s="167"/>
      <c r="E431" s="40"/>
      <c r="F431" s="696"/>
      <c r="G431" s="40"/>
      <c r="H431" s="40"/>
      <c r="I431" s="167"/>
      <c r="J431" s="40"/>
      <c r="K431" s="474"/>
      <c r="L431" s="40"/>
      <c r="M431" s="40"/>
      <c r="N431" s="40"/>
      <c r="O431" s="40"/>
      <c r="P431" s="40"/>
      <c r="Q431" s="40"/>
      <c r="R431" s="40"/>
      <c r="S431" s="40"/>
      <c r="T431" s="40"/>
      <c r="U431" s="40"/>
      <c r="V431" s="40"/>
      <c r="W431" s="40"/>
      <c r="X431" s="40"/>
      <c r="Y431" s="40"/>
      <c r="Z431" s="40"/>
      <c r="AA431" s="40"/>
      <c r="AB431" s="40"/>
      <c r="AC431" s="40"/>
      <c r="AD431" s="40"/>
      <c r="AE431" s="40"/>
      <c r="AF431" s="44"/>
      <c r="AG431" s="44"/>
      <c r="AH431" s="44"/>
      <c r="AI431" s="44"/>
      <c r="AJ431" s="44"/>
      <c r="AK431" s="44"/>
      <c r="AL431" s="44"/>
      <c r="AM431" s="44"/>
      <c r="AN431" s="44"/>
      <c r="AO431" s="44"/>
      <c r="AP431" s="44"/>
      <c r="AQ431" s="44"/>
      <c r="AR431" s="44"/>
      <c r="AS431" s="44"/>
      <c r="AT431" s="44"/>
      <c r="AU431" s="44"/>
      <c r="AV431" s="44"/>
      <c r="AW431" s="44"/>
      <c r="AX431" s="44"/>
      <c r="AY431" s="44"/>
    </row>
    <row r="432" spans="1:51" x14ac:dyDescent="0.4">
      <c r="A432" s="40"/>
      <c r="B432" s="21"/>
      <c r="C432" s="45"/>
      <c r="D432" s="167"/>
      <c r="E432" s="40"/>
      <c r="F432" s="696"/>
      <c r="G432" s="40"/>
      <c r="H432" s="40"/>
      <c r="I432" s="167"/>
      <c r="J432" s="40"/>
      <c r="K432" s="474"/>
      <c r="L432" s="40"/>
      <c r="M432" s="40"/>
      <c r="N432" s="40"/>
      <c r="O432" s="40"/>
      <c r="P432" s="40"/>
      <c r="Q432" s="40"/>
      <c r="R432" s="40"/>
      <c r="S432" s="40"/>
      <c r="T432" s="40"/>
      <c r="U432" s="40"/>
      <c r="V432" s="40"/>
      <c r="W432" s="40"/>
      <c r="X432" s="40"/>
      <c r="Y432" s="40"/>
      <c r="Z432" s="40"/>
      <c r="AA432" s="40"/>
      <c r="AB432" s="40"/>
      <c r="AC432" s="40"/>
      <c r="AD432" s="40"/>
      <c r="AE432" s="40"/>
      <c r="AF432" s="44"/>
      <c r="AG432" s="44"/>
      <c r="AH432" s="44"/>
      <c r="AI432" s="44"/>
      <c r="AJ432" s="44"/>
      <c r="AK432" s="44"/>
      <c r="AL432" s="44"/>
      <c r="AM432" s="44"/>
      <c r="AN432" s="44"/>
      <c r="AO432" s="44"/>
      <c r="AP432" s="44"/>
      <c r="AQ432" s="44"/>
      <c r="AR432" s="44"/>
      <c r="AS432" s="44"/>
      <c r="AT432" s="44"/>
      <c r="AU432" s="44"/>
      <c r="AV432" s="44"/>
      <c r="AW432" s="44"/>
      <c r="AX432" s="44"/>
      <c r="AY432" s="44"/>
    </row>
    <row r="433" spans="1:51" x14ac:dyDescent="0.4">
      <c r="A433" s="40"/>
      <c r="B433" s="21"/>
      <c r="C433" s="45"/>
      <c r="D433" s="167"/>
      <c r="E433" s="40"/>
      <c r="F433" s="696"/>
      <c r="G433" s="40"/>
      <c r="H433" s="40"/>
      <c r="I433" s="167"/>
      <c r="J433" s="40"/>
      <c r="K433" s="474"/>
      <c r="L433" s="40"/>
      <c r="M433" s="40"/>
      <c r="N433" s="40"/>
      <c r="O433" s="40"/>
      <c r="P433" s="40"/>
      <c r="Q433" s="40"/>
      <c r="R433" s="40"/>
      <c r="S433" s="40"/>
      <c r="T433" s="40"/>
      <c r="U433" s="40"/>
      <c r="V433" s="40"/>
      <c r="W433" s="40"/>
      <c r="X433" s="40"/>
      <c r="Y433" s="40"/>
      <c r="Z433" s="40"/>
      <c r="AA433" s="40"/>
      <c r="AB433" s="40"/>
      <c r="AC433" s="40"/>
      <c r="AD433" s="40"/>
      <c r="AE433" s="40"/>
      <c r="AF433" s="44"/>
      <c r="AG433" s="44"/>
      <c r="AH433" s="44"/>
      <c r="AI433" s="44"/>
      <c r="AJ433" s="44"/>
      <c r="AK433" s="44"/>
      <c r="AL433" s="44"/>
      <c r="AM433" s="44"/>
      <c r="AN433" s="44"/>
      <c r="AO433" s="44"/>
      <c r="AP433" s="44"/>
      <c r="AQ433" s="44"/>
      <c r="AR433" s="44"/>
      <c r="AS433" s="44"/>
      <c r="AT433" s="44"/>
      <c r="AU433" s="44"/>
      <c r="AV433" s="44"/>
      <c r="AW433" s="44"/>
      <c r="AX433" s="44"/>
      <c r="AY433" s="44"/>
    </row>
    <row r="434" spans="1:51" x14ac:dyDescent="0.4">
      <c r="A434" s="40"/>
      <c r="B434" s="21"/>
      <c r="C434" s="45"/>
      <c r="D434" s="167"/>
      <c r="E434" s="40"/>
      <c r="F434" s="696"/>
      <c r="G434" s="40"/>
      <c r="H434" s="40"/>
      <c r="I434" s="167"/>
      <c r="J434" s="40"/>
      <c r="K434" s="474"/>
      <c r="L434" s="40"/>
      <c r="M434" s="40"/>
      <c r="N434" s="40"/>
      <c r="O434" s="40"/>
      <c r="P434" s="40"/>
      <c r="Q434" s="40"/>
      <c r="R434" s="40"/>
      <c r="S434" s="40"/>
      <c r="T434" s="40"/>
      <c r="U434" s="40"/>
      <c r="V434" s="40"/>
      <c r="W434" s="40"/>
      <c r="X434" s="40"/>
      <c r="Y434" s="40"/>
      <c r="Z434" s="40"/>
      <c r="AA434" s="40"/>
      <c r="AB434" s="40"/>
      <c r="AC434" s="40"/>
      <c r="AD434" s="40"/>
      <c r="AE434" s="40"/>
      <c r="AF434" s="44"/>
      <c r="AG434" s="44"/>
      <c r="AH434" s="44"/>
      <c r="AI434" s="44"/>
      <c r="AJ434" s="44"/>
      <c r="AK434" s="44"/>
      <c r="AL434" s="44"/>
      <c r="AM434" s="44"/>
      <c r="AN434" s="44"/>
      <c r="AO434" s="44"/>
      <c r="AP434" s="44"/>
      <c r="AQ434" s="44"/>
      <c r="AR434" s="44"/>
      <c r="AS434" s="44"/>
      <c r="AT434" s="44"/>
      <c r="AU434" s="44"/>
      <c r="AV434" s="44"/>
      <c r="AW434" s="44"/>
      <c r="AX434" s="44"/>
      <c r="AY434" s="44"/>
    </row>
    <row r="435" spans="1:51" x14ac:dyDescent="0.4">
      <c r="A435" s="40"/>
      <c r="B435" s="21"/>
      <c r="C435" s="45"/>
      <c r="D435" s="167"/>
      <c r="E435" s="40"/>
      <c r="F435" s="696"/>
      <c r="G435" s="40"/>
      <c r="H435" s="40"/>
      <c r="I435" s="167"/>
      <c r="J435" s="40"/>
      <c r="K435" s="474"/>
      <c r="L435" s="40"/>
      <c r="M435" s="40"/>
      <c r="N435" s="40"/>
      <c r="O435" s="40"/>
      <c r="P435" s="40"/>
      <c r="Q435" s="40"/>
      <c r="R435" s="40"/>
      <c r="S435" s="40"/>
      <c r="T435" s="40"/>
      <c r="U435" s="40"/>
      <c r="V435" s="40"/>
      <c r="W435" s="40"/>
      <c r="X435" s="40"/>
      <c r="Y435" s="40"/>
      <c r="Z435" s="40"/>
      <c r="AA435" s="40"/>
      <c r="AB435" s="40"/>
      <c r="AC435" s="40"/>
      <c r="AD435" s="40"/>
      <c r="AE435" s="40"/>
      <c r="AF435" s="44"/>
      <c r="AG435" s="44"/>
      <c r="AH435" s="44"/>
      <c r="AI435" s="44"/>
      <c r="AJ435" s="44"/>
      <c r="AK435" s="44"/>
      <c r="AL435" s="44"/>
      <c r="AM435" s="44"/>
      <c r="AN435" s="44"/>
      <c r="AO435" s="44"/>
      <c r="AP435" s="44"/>
      <c r="AQ435" s="44"/>
      <c r="AR435" s="44"/>
      <c r="AS435" s="44"/>
      <c r="AT435" s="44"/>
      <c r="AU435" s="44"/>
      <c r="AV435" s="44"/>
      <c r="AW435" s="44"/>
      <c r="AX435" s="44"/>
      <c r="AY435" s="44"/>
    </row>
    <row r="436" spans="1:51" x14ac:dyDescent="0.4">
      <c r="A436" s="40"/>
      <c r="B436" s="21"/>
      <c r="C436" s="45"/>
      <c r="D436" s="167"/>
      <c r="E436" s="40"/>
      <c r="F436" s="696"/>
      <c r="G436" s="40"/>
      <c r="H436" s="40"/>
      <c r="I436" s="167"/>
      <c r="J436" s="40"/>
      <c r="K436" s="474"/>
      <c r="L436" s="40"/>
      <c r="M436" s="40"/>
      <c r="N436" s="40"/>
      <c r="O436" s="40"/>
      <c r="P436" s="40"/>
      <c r="Q436" s="40"/>
      <c r="R436" s="40"/>
      <c r="S436" s="40"/>
      <c r="T436" s="40"/>
      <c r="U436" s="40"/>
      <c r="V436" s="40"/>
      <c r="W436" s="40"/>
      <c r="X436" s="40"/>
      <c r="Y436" s="40"/>
      <c r="Z436" s="40"/>
      <c r="AA436" s="40"/>
      <c r="AB436" s="40"/>
      <c r="AC436" s="40"/>
      <c r="AD436" s="40"/>
      <c r="AE436" s="40"/>
      <c r="AF436" s="44"/>
      <c r="AG436" s="44"/>
      <c r="AH436" s="44"/>
      <c r="AI436" s="44"/>
      <c r="AJ436" s="44"/>
      <c r="AK436" s="44"/>
      <c r="AL436" s="44"/>
      <c r="AM436" s="44"/>
      <c r="AN436" s="44"/>
      <c r="AO436" s="44"/>
      <c r="AP436" s="44"/>
      <c r="AQ436" s="44"/>
      <c r="AR436" s="44"/>
      <c r="AS436" s="44"/>
      <c r="AT436" s="44"/>
      <c r="AU436" s="44"/>
      <c r="AV436" s="44"/>
      <c r="AW436" s="44"/>
      <c r="AX436" s="44"/>
      <c r="AY436" s="44"/>
    </row>
    <row r="437" spans="1:51" x14ac:dyDescent="0.4">
      <c r="A437" s="40"/>
      <c r="B437" s="21"/>
      <c r="C437" s="45"/>
      <c r="D437" s="167"/>
      <c r="E437" s="40"/>
      <c r="F437" s="696"/>
      <c r="G437" s="40"/>
      <c r="H437" s="40"/>
      <c r="I437" s="167"/>
      <c r="J437" s="40"/>
      <c r="K437" s="474"/>
      <c r="L437" s="40"/>
      <c r="M437" s="40"/>
      <c r="N437" s="40"/>
      <c r="O437" s="40"/>
      <c r="P437" s="40"/>
      <c r="Q437" s="40"/>
      <c r="R437" s="40"/>
      <c r="S437" s="40"/>
      <c r="T437" s="40"/>
      <c r="U437" s="40"/>
      <c r="V437" s="40"/>
      <c r="W437" s="40"/>
      <c r="X437" s="40"/>
      <c r="Y437" s="40"/>
      <c r="Z437" s="40"/>
      <c r="AA437" s="40"/>
      <c r="AB437" s="40"/>
      <c r="AC437" s="40"/>
      <c r="AD437" s="40"/>
      <c r="AE437" s="40"/>
      <c r="AF437" s="44"/>
      <c r="AG437" s="44"/>
      <c r="AH437" s="44"/>
      <c r="AI437" s="44"/>
      <c r="AJ437" s="44"/>
      <c r="AK437" s="44"/>
      <c r="AL437" s="44"/>
      <c r="AM437" s="44"/>
      <c r="AN437" s="44"/>
      <c r="AO437" s="44"/>
      <c r="AP437" s="44"/>
      <c r="AQ437" s="44"/>
      <c r="AR437" s="44"/>
      <c r="AS437" s="44"/>
      <c r="AT437" s="44"/>
      <c r="AU437" s="44"/>
      <c r="AV437" s="44"/>
      <c r="AW437" s="44"/>
      <c r="AX437" s="44"/>
      <c r="AY437" s="44"/>
    </row>
    <row r="438" spans="1:51" x14ac:dyDescent="0.4">
      <c r="A438" s="40"/>
      <c r="B438" s="21"/>
      <c r="C438" s="45"/>
      <c r="D438" s="167"/>
      <c r="E438" s="40"/>
      <c r="F438" s="696"/>
      <c r="G438" s="40"/>
      <c r="H438" s="40"/>
      <c r="I438" s="167"/>
      <c r="J438" s="40"/>
      <c r="K438" s="474"/>
      <c r="L438" s="40"/>
      <c r="M438" s="40"/>
      <c r="N438" s="40"/>
      <c r="O438" s="40"/>
      <c r="P438" s="40"/>
      <c r="Q438" s="40"/>
      <c r="R438" s="40"/>
      <c r="S438" s="40"/>
      <c r="T438" s="40"/>
      <c r="U438" s="40"/>
      <c r="V438" s="40"/>
      <c r="W438" s="40"/>
      <c r="X438" s="40"/>
      <c r="Y438" s="40"/>
      <c r="Z438" s="40"/>
      <c r="AA438" s="40"/>
      <c r="AB438" s="40"/>
      <c r="AC438" s="40"/>
      <c r="AD438" s="40"/>
      <c r="AE438" s="40"/>
      <c r="AF438" s="44"/>
      <c r="AG438" s="44"/>
      <c r="AH438" s="44"/>
      <c r="AI438" s="44"/>
      <c r="AJ438" s="44"/>
      <c r="AK438" s="44"/>
      <c r="AL438" s="44"/>
      <c r="AM438" s="44"/>
      <c r="AN438" s="44"/>
      <c r="AO438" s="44"/>
      <c r="AP438" s="44"/>
      <c r="AQ438" s="44"/>
      <c r="AR438" s="44"/>
      <c r="AS438" s="44"/>
      <c r="AT438" s="44"/>
      <c r="AU438" s="44"/>
      <c r="AV438" s="44"/>
      <c r="AW438" s="44"/>
      <c r="AX438" s="44"/>
      <c r="AY438" s="44"/>
    </row>
    <row r="439" spans="1:51" x14ac:dyDescent="0.4">
      <c r="A439" s="40"/>
      <c r="B439" s="21"/>
      <c r="C439" s="45"/>
      <c r="D439" s="167"/>
      <c r="E439" s="40"/>
      <c r="F439" s="696"/>
      <c r="G439" s="40"/>
      <c r="H439" s="40"/>
      <c r="I439" s="167"/>
      <c r="J439" s="40"/>
      <c r="K439" s="474"/>
      <c r="L439" s="40"/>
      <c r="M439" s="40"/>
      <c r="N439" s="40"/>
      <c r="O439" s="40"/>
      <c r="P439" s="40"/>
      <c r="Q439" s="40"/>
      <c r="R439" s="40"/>
      <c r="S439" s="40"/>
      <c r="T439" s="40"/>
      <c r="U439" s="40"/>
      <c r="V439" s="40"/>
      <c r="W439" s="40"/>
      <c r="X439" s="40"/>
      <c r="Y439" s="40"/>
      <c r="Z439" s="40"/>
      <c r="AA439" s="40"/>
      <c r="AB439" s="40"/>
      <c r="AC439" s="40"/>
      <c r="AD439" s="40"/>
      <c r="AE439" s="40"/>
      <c r="AF439" s="44"/>
      <c r="AG439" s="44"/>
      <c r="AH439" s="44"/>
      <c r="AI439" s="44"/>
      <c r="AJ439" s="44"/>
      <c r="AK439" s="44"/>
      <c r="AL439" s="44"/>
      <c r="AM439" s="44"/>
      <c r="AN439" s="44"/>
      <c r="AO439" s="44"/>
      <c r="AP439" s="44"/>
      <c r="AQ439" s="44"/>
      <c r="AR439" s="44"/>
      <c r="AS439" s="44"/>
      <c r="AT439" s="44"/>
      <c r="AU439" s="44"/>
      <c r="AV439" s="44"/>
      <c r="AW439" s="44"/>
      <c r="AX439" s="44"/>
      <c r="AY439" s="44"/>
    </row>
    <row r="440" spans="1:51" x14ac:dyDescent="0.4">
      <c r="A440" s="40"/>
      <c r="B440" s="21"/>
      <c r="C440" s="45"/>
      <c r="D440" s="167"/>
      <c r="E440" s="40"/>
      <c r="F440" s="696"/>
      <c r="G440" s="40"/>
      <c r="H440" s="40"/>
      <c r="I440" s="167"/>
      <c r="J440" s="40"/>
      <c r="K440" s="474"/>
      <c r="L440" s="40"/>
      <c r="M440" s="40"/>
      <c r="N440" s="40"/>
      <c r="O440" s="40"/>
      <c r="P440" s="40"/>
      <c r="Q440" s="40"/>
      <c r="R440" s="40"/>
      <c r="S440" s="40"/>
      <c r="T440" s="40"/>
      <c r="U440" s="40"/>
      <c r="V440" s="40"/>
      <c r="W440" s="40"/>
      <c r="X440" s="40"/>
      <c r="Y440" s="40"/>
      <c r="Z440" s="40"/>
      <c r="AA440" s="40"/>
      <c r="AB440" s="40"/>
      <c r="AC440" s="40"/>
      <c r="AD440" s="40"/>
      <c r="AE440" s="40"/>
      <c r="AF440" s="44"/>
      <c r="AG440" s="44"/>
      <c r="AH440" s="44"/>
      <c r="AI440" s="44"/>
      <c r="AJ440" s="44"/>
      <c r="AK440" s="44"/>
      <c r="AL440" s="44"/>
      <c r="AM440" s="44"/>
      <c r="AN440" s="44"/>
      <c r="AO440" s="44"/>
      <c r="AP440" s="44"/>
      <c r="AQ440" s="44"/>
      <c r="AR440" s="44"/>
      <c r="AS440" s="44"/>
      <c r="AT440" s="44"/>
      <c r="AU440" s="44"/>
      <c r="AV440" s="44"/>
      <c r="AW440" s="44"/>
      <c r="AX440" s="44"/>
      <c r="AY440" s="44"/>
    </row>
    <row r="441" spans="1:51" x14ac:dyDescent="0.4">
      <c r="A441" s="40"/>
      <c r="B441" s="21"/>
      <c r="C441" s="45"/>
      <c r="D441" s="167"/>
      <c r="E441" s="40"/>
      <c r="F441" s="696"/>
      <c r="G441" s="40"/>
      <c r="H441" s="40"/>
      <c r="I441" s="167"/>
      <c r="J441" s="40"/>
      <c r="K441" s="474"/>
      <c r="L441" s="40"/>
      <c r="M441" s="40"/>
      <c r="N441" s="40"/>
      <c r="O441" s="40"/>
      <c r="P441" s="40"/>
      <c r="Q441" s="40"/>
      <c r="R441" s="40"/>
      <c r="S441" s="40"/>
      <c r="T441" s="40"/>
      <c r="U441" s="40"/>
      <c r="V441" s="40"/>
      <c r="W441" s="40"/>
      <c r="X441" s="40"/>
      <c r="Y441" s="40"/>
      <c r="Z441" s="40"/>
      <c r="AA441" s="40"/>
      <c r="AB441" s="40"/>
      <c r="AC441" s="40"/>
      <c r="AD441" s="40"/>
      <c r="AE441" s="40"/>
      <c r="AF441" s="44"/>
      <c r="AG441" s="44"/>
      <c r="AH441" s="44"/>
      <c r="AI441" s="44"/>
      <c r="AJ441" s="44"/>
      <c r="AK441" s="44"/>
      <c r="AL441" s="44"/>
      <c r="AM441" s="44"/>
      <c r="AN441" s="44"/>
      <c r="AO441" s="44"/>
      <c r="AP441" s="44"/>
      <c r="AQ441" s="44"/>
      <c r="AR441" s="44"/>
      <c r="AS441" s="44"/>
      <c r="AT441" s="44"/>
      <c r="AU441" s="44"/>
      <c r="AV441" s="44"/>
      <c r="AW441" s="44"/>
      <c r="AX441" s="44"/>
      <c r="AY441" s="44"/>
    </row>
    <row r="442" spans="1:51" x14ac:dyDescent="0.4">
      <c r="A442" s="40"/>
      <c r="B442" s="21"/>
      <c r="C442" s="45"/>
      <c r="D442" s="167"/>
      <c r="E442" s="40"/>
      <c r="F442" s="696"/>
      <c r="G442" s="40"/>
      <c r="H442" s="40"/>
      <c r="I442" s="167"/>
      <c r="J442" s="40"/>
      <c r="K442" s="474"/>
      <c r="L442" s="40"/>
      <c r="M442" s="40"/>
      <c r="N442" s="40"/>
      <c r="O442" s="40"/>
      <c r="P442" s="40"/>
      <c r="Q442" s="40"/>
      <c r="R442" s="40"/>
      <c r="S442" s="40"/>
      <c r="T442" s="40"/>
      <c r="U442" s="40"/>
      <c r="V442" s="40"/>
      <c r="W442" s="40"/>
      <c r="X442" s="40"/>
      <c r="Y442" s="40"/>
      <c r="Z442" s="40"/>
      <c r="AA442" s="40"/>
      <c r="AB442" s="40"/>
      <c r="AC442" s="40"/>
      <c r="AD442" s="40"/>
      <c r="AE442" s="40"/>
      <c r="AF442" s="44"/>
      <c r="AG442" s="44"/>
      <c r="AH442" s="44"/>
      <c r="AI442" s="44"/>
      <c r="AJ442" s="44"/>
      <c r="AK442" s="44"/>
      <c r="AL442" s="44"/>
      <c r="AM442" s="44"/>
      <c r="AN442" s="44"/>
      <c r="AO442" s="44"/>
      <c r="AP442" s="44"/>
      <c r="AQ442" s="44"/>
      <c r="AR442" s="44"/>
      <c r="AS442" s="44"/>
      <c r="AT442" s="44"/>
      <c r="AU442" s="44"/>
      <c r="AV442" s="44"/>
      <c r="AW442" s="44"/>
      <c r="AX442" s="44"/>
      <c r="AY442" s="44"/>
    </row>
    <row r="443" spans="1:51" x14ac:dyDescent="0.4">
      <c r="A443" s="40"/>
      <c r="B443" s="21"/>
      <c r="C443" s="45"/>
      <c r="D443" s="167"/>
      <c r="E443" s="40"/>
      <c r="F443" s="696"/>
      <c r="G443" s="40"/>
      <c r="H443" s="40"/>
      <c r="I443" s="167"/>
      <c r="J443" s="40"/>
      <c r="K443" s="474"/>
      <c r="L443" s="40"/>
      <c r="M443" s="40"/>
      <c r="N443" s="40"/>
      <c r="O443" s="40"/>
      <c r="P443" s="40"/>
      <c r="Q443" s="40"/>
      <c r="R443" s="40"/>
      <c r="S443" s="40"/>
      <c r="T443" s="40"/>
      <c r="U443" s="40"/>
      <c r="V443" s="40"/>
      <c r="W443" s="40"/>
      <c r="X443" s="40"/>
      <c r="Y443" s="40"/>
      <c r="Z443" s="40"/>
      <c r="AA443" s="40"/>
      <c r="AB443" s="40"/>
      <c r="AC443" s="40"/>
      <c r="AD443" s="40"/>
      <c r="AE443" s="40"/>
      <c r="AF443" s="44"/>
      <c r="AG443" s="44"/>
      <c r="AH443" s="44"/>
      <c r="AI443" s="44"/>
      <c r="AJ443" s="44"/>
      <c r="AK443" s="44"/>
      <c r="AL443" s="44"/>
      <c r="AM443" s="44"/>
      <c r="AN443" s="44"/>
      <c r="AO443" s="44"/>
      <c r="AP443" s="44"/>
      <c r="AQ443" s="44"/>
      <c r="AR443" s="44"/>
      <c r="AS443" s="44"/>
      <c r="AT443" s="44"/>
      <c r="AU443" s="44"/>
      <c r="AV443" s="44"/>
      <c r="AW443" s="44"/>
      <c r="AX443" s="44"/>
      <c r="AY443" s="44"/>
    </row>
    <row r="444" spans="1:51" x14ac:dyDescent="0.4">
      <c r="A444" s="40"/>
      <c r="B444" s="21"/>
      <c r="C444" s="45"/>
      <c r="D444" s="167"/>
      <c r="E444" s="40"/>
      <c r="F444" s="696"/>
      <c r="G444" s="40"/>
      <c r="H444" s="40"/>
      <c r="I444" s="167"/>
      <c r="J444" s="40"/>
      <c r="K444" s="474"/>
      <c r="L444" s="40"/>
      <c r="M444" s="40"/>
      <c r="N444" s="40"/>
      <c r="O444" s="40"/>
      <c r="P444" s="40"/>
      <c r="Q444" s="40"/>
      <c r="R444" s="40"/>
      <c r="S444" s="40"/>
      <c r="T444" s="40"/>
      <c r="U444" s="40"/>
      <c r="V444" s="40"/>
      <c r="W444" s="40"/>
      <c r="X444" s="40"/>
      <c r="Y444" s="40"/>
      <c r="Z444" s="40"/>
      <c r="AA444" s="40"/>
      <c r="AB444" s="40"/>
      <c r="AC444" s="40"/>
      <c r="AD444" s="40"/>
      <c r="AE444" s="40"/>
      <c r="AF444" s="44"/>
      <c r="AG444" s="44"/>
      <c r="AH444" s="44"/>
      <c r="AI444" s="44"/>
      <c r="AJ444" s="44"/>
      <c r="AK444" s="44"/>
      <c r="AL444" s="44"/>
      <c r="AM444" s="44"/>
      <c r="AN444" s="44"/>
      <c r="AO444" s="44"/>
      <c r="AP444" s="44"/>
      <c r="AQ444" s="44"/>
      <c r="AR444" s="44"/>
      <c r="AS444" s="44"/>
      <c r="AT444" s="44"/>
      <c r="AU444" s="44"/>
      <c r="AV444" s="44"/>
      <c r="AW444" s="44"/>
      <c r="AX444" s="44"/>
      <c r="AY444" s="44"/>
    </row>
    <row r="445" spans="1:51" x14ac:dyDescent="0.4">
      <c r="A445" s="40"/>
      <c r="B445" s="21"/>
      <c r="C445" s="45"/>
      <c r="D445" s="167"/>
      <c r="E445" s="40"/>
      <c r="F445" s="696"/>
      <c r="G445" s="40"/>
      <c r="H445" s="40"/>
      <c r="I445" s="167"/>
      <c r="J445" s="40"/>
      <c r="K445" s="474"/>
      <c r="L445" s="40"/>
      <c r="M445" s="40"/>
      <c r="N445" s="40"/>
      <c r="O445" s="40"/>
      <c r="P445" s="40"/>
      <c r="Q445" s="40"/>
      <c r="R445" s="40"/>
      <c r="S445" s="40"/>
      <c r="T445" s="40"/>
      <c r="U445" s="40"/>
      <c r="V445" s="40"/>
      <c r="W445" s="40"/>
      <c r="X445" s="40"/>
      <c r="Y445" s="40"/>
      <c r="Z445" s="40"/>
      <c r="AA445" s="40"/>
      <c r="AB445" s="40"/>
      <c r="AC445" s="40"/>
      <c r="AD445" s="40"/>
      <c r="AE445" s="40"/>
      <c r="AF445" s="44"/>
      <c r="AG445" s="44"/>
      <c r="AH445" s="44"/>
      <c r="AI445" s="44"/>
      <c r="AJ445" s="44"/>
      <c r="AK445" s="44"/>
      <c r="AL445" s="44"/>
      <c r="AM445" s="44"/>
      <c r="AN445" s="44"/>
      <c r="AO445" s="44"/>
      <c r="AP445" s="44"/>
      <c r="AQ445" s="44"/>
      <c r="AR445" s="44"/>
      <c r="AS445" s="44"/>
      <c r="AT445" s="44"/>
      <c r="AU445" s="44"/>
      <c r="AV445" s="44"/>
      <c r="AW445" s="44"/>
      <c r="AX445" s="44"/>
      <c r="AY445" s="44"/>
    </row>
    <row r="446" spans="1:51" x14ac:dyDescent="0.4">
      <c r="A446" s="40"/>
      <c r="B446" s="21"/>
      <c r="C446" s="45"/>
      <c r="D446" s="167"/>
      <c r="E446" s="40"/>
      <c r="F446" s="696"/>
      <c r="G446" s="40"/>
      <c r="H446" s="40"/>
      <c r="I446" s="167"/>
      <c r="J446" s="40"/>
      <c r="K446" s="474"/>
      <c r="L446" s="40"/>
      <c r="M446" s="40"/>
      <c r="N446" s="40"/>
      <c r="O446" s="40"/>
      <c r="P446" s="40"/>
      <c r="Q446" s="40"/>
      <c r="R446" s="40"/>
      <c r="S446" s="40"/>
      <c r="T446" s="40"/>
      <c r="U446" s="40"/>
      <c r="V446" s="40"/>
      <c r="W446" s="40"/>
      <c r="X446" s="40"/>
      <c r="Y446" s="40"/>
      <c r="Z446" s="40"/>
      <c r="AA446" s="40"/>
      <c r="AB446" s="40"/>
      <c r="AC446" s="40"/>
      <c r="AD446" s="40"/>
      <c r="AE446" s="40"/>
      <c r="AF446" s="44"/>
      <c r="AG446" s="44"/>
      <c r="AH446" s="44"/>
      <c r="AI446" s="44"/>
      <c r="AJ446" s="44"/>
      <c r="AK446" s="44"/>
      <c r="AL446" s="44"/>
      <c r="AM446" s="44"/>
      <c r="AN446" s="44"/>
      <c r="AO446" s="44"/>
      <c r="AP446" s="44"/>
      <c r="AQ446" s="44"/>
      <c r="AR446" s="44"/>
      <c r="AS446" s="44"/>
      <c r="AT446" s="44"/>
      <c r="AU446" s="44"/>
      <c r="AV446" s="44"/>
      <c r="AW446" s="44"/>
      <c r="AX446" s="44"/>
      <c r="AY446" s="44"/>
    </row>
    <row r="447" spans="1:51" x14ac:dyDescent="0.4">
      <c r="A447" s="40"/>
      <c r="B447" s="21"/>
      <c r="C447" s="45"/>
      <c r="D447" s="167"/>
      <c r="E447" s="40"/>
      <c r="F447" s="696"/>
      <c r="G447" s="40"/>
      <c r="H447" s="40"/>
      <c r="I447" s="167"/>
      <c r="J447" s="40"/>
      <c r="K447" s="474"/>
      <c r="L447" s="40"/>
      <c r="M447" s="40"/>
      <c r="N447" s="40"/>
      <c r="O447" s="40"/>
      <c r="P447" s="40"/>
      <c r="Q447" s="40"/>
      <c r="R447" s="40"/>
      <c r="S447" s="40"/>
      <c r="T447" s="40"/>
      <c r="U447" s="40"/>
      <c r="V447" s="40"/>
      <c r="W447" s="40"/>
      <c r="X447" s="40"/>
      <c r="Y447" s="40"/>
      <c r="Z447" s="40"/>
      <c r="AA447" s="40"/>
      <c r="AB447" s="40"/>
      <c r="AC447" s="40"/>
      <c r="AD447" s="40"/>
      <c r="AE447" s="40"/>
      <c r="AF447" s="44"/>
      <c r="AG447" s="44"/>
      <c r="AH447" s="44"/>
      <c r="AI447" s="44"/>
      <c r="AJ447" s="44"/>
      <c r="AK447" s="44"/>
      <c r="AL447" s="44"/>
      <c r="AM447" s="44"/>
      <c r="AN447" s="44"/>
      <c r="AO447" s="44"/>
      <c r="AP447" s="44"/>
      <c r="AQ447" s="44"/>
      <c r="AR447" s="44"/>
      <c r="AS447" s="44"/>
      <c r="AT447" s="44"/>
      <c r="AU447" s="44"/>
      <c r="AV447" s="44"/>
      <c r="AW447" s="44"/>
      <c r="AX447" s="44"/>
      <c r="AY447" s="44"/>
    </row>
    <row r="448" spans="1:51" x14ac:dyDescent="0.4">
      <c r="A448" s="40"/>
      <c r="B448" s="21"/>
      <c r="C448" s="45"/>
      <c r="D448" s="167"/>
      <c r="E448" s="40"/>
      <c r="F448" s="696"/>
      <c r="G448" s="40"/>
      <c r="H448" s="40"/>
      <c r="I448" s="167"/>
      <c r="J448" s="40"/>
      <c r="K448" s="474"/>
      <c r="L448" s="40"/>
      <c r="M448" s="40"/>
      <c r="N448" s="40"/>
      <c r="O448" s="40"/>
      <c r="P448" s="40"/>
      <c r="Q448" s="40"/>
      <c r="R448" s="40"/>
      <c r="S448" s="40"/>
      <c r="T448" s="40"/>
      <c r="U448" s="40"/>
      <c r="V448" s="40"/>
      <c r="W448" s="40"/>
      <c r="X448" s="40"/>
      <c r="Y448" s="40"/>
      <c r="Z448" s="40"/>
      <c r="AA448" s="40"/>
      <c r="AB448" s="40"/>
      <c r="AC448" s="40"/>
      <c r="AD448" s="40"/>
      <c r="AE448" s="40"/>
      <c r="AF448" s="44"/>
      <c r="AG448" s="44"/>
      <c r="AH448" s="44"/>
      <c r="AI448" s="44"/>
      <c r="AJ448" s="44"/>
      <c r="AK448" s="44"/>
      <c r="AL448" s="44"/>
      <c r="AM448" s="44"/>
      <c r="AN448" s="44"/>
      <c r="AO448" s="44"/>
      <c r="AP448" s="44"/>
      <c r="AQ448" s="44"/>
      <c r="AR448" s="44"/>
      <c r="AS448" s="44"/>
      <c r="AT448" s="44"/>
      <c r="AU448" s="44"/>
      <c r="AV448" s="44"/>
      <c r="AW448" s="44"/>
      <c r="AX448" s="44"/>
      <c r="AY448" s="44"/>
    </row>
    <row r="449" spans="1:51" x14ac:dyDescent="0.4">
      <c r="A449" s="40"/>
      <c r="B449" s="21"/>
      <c r="C449" s="45"/>
      <c r="D449" s="167"/>
      <c r="E449" s="40"/>
      <c r="F449" s="696"/>
      <c r="G449" s="40"/>
      <c r="H449" s="40"/>
      <c r="I449" s="167"/>
      <c r="J449" s="40"/>
      <c r="K449" s="474"/>
      <c r="L449" s="40"/>
      <c r="M449" s="40"/>
      <c r="N449" s="40"/>
      <c r="O449" s="40"/>
      <c r="P449" s="40"/>
      <c r="Q449" s="40"/>
      <c r="R449" s="40"/>
      <c r="S449" s="40"/>
      <c r="T449" s="40"/>
      <c r="U449" s="40"/>
      <c r="V449" s="40"/>
      <c r="W449" s="40"/>
      <c r="X449" s="40"/>
      <c r="Y449" s="40"/>
      <c r="Z449" s="40"/>
      <c r="AA449" s="40"/>
      <c r="AB449" s="40"/>
      <c r="AC449" s="40"/>
      <c r="AD449" s="40"/>
      <c r="AE449" s="40"/>
      <c r="AF449" s="44"/>
      <c r="AG449" s="44"/>
      <c r="AH449" s="44"/>
      <c r="AI449" s="44"/>
      <c r="AJ449" s="44"/>
      <c r="AK449" s="44"/>
      <c r="AL449" s="44"/>
      <c r="AM449" s="44"/>
      <c r="AN449" s="44"/>
      <c r="AO449" s="44"/>
      <c r="AP449" s="44"/>
      <c r="AQ449" s="44"/>
      <c r="AR449" s="44"/>
      <c r="AS449" s="44"/>
      <c r="AT449" s="44"/>
      <c r="AU449" s="44"/>
      <c r="AV449" s="44"/>
      <c r="AW449" s="44"/>
      <c r="AX449" s="44"/>
      <c r="AY449" s="44"/>
    </row>
    <row r="450" spans="1:51" x14ac:dyDescent="0.4">
      <c r="A450" s="40"/>
      <c r="B450" s="21"/>
      <c r="C450" s="45"/>
      <c r="D450" s="167"/>
      <c r="E450" s="40"/>
      <c r="F450" s="696"/>
      <c r="G450" s="40"/>
      <c r="H450" s="40"/>
      <c r="I450" s="167"/>
      <c r="J450" s="40"/>
      <c r="K450" s="474"/>
      <c r="L450" s="40"/>
      <c r="M450" s="40"/>
      <c r="N450" s="40"/>
      <c r="O450" s="40"/>
      <c r="P450" s="40"/>
      <c r="Q450" s="40"/>
      <c r="R450" s="40"/>
      <c r="S450" s="40"/>
      <c r="T450" s="40"/>
      <c r="U450" s="40"/>
      <c r="V450" s="40"/>
      <c r="W450" s="40"/>
      <c r="X450" s="40"/>
      <c r="Y450" s="40"/>
      <c r="Z450" s="40"/>
      <c r="AA450" s="40"/>
      <c r="AB450" s="40"/>
      <c r="AC450" s="40"/>
      <c r="AD450" s="40"/>
      <c r="AE450" s="40"/>
      <c r="AF450" s="44"/>
      <c r="AG450" s="44"/>
      <c r="AH450" s="44"/>
      <c r="AI450" s="44"/>
      <c r="AJ450" s="44"/>
      <c r="AK450" s="44"/>
      <c r="AL450" s="44"/>
      <c r="AM450" s="44"/>
      <c r="AN450" s="44"/>
      <c r="AO450" s="44"/>
      <c r="AP450" s="44"/>
      <c r="AQ450" s="44"/>
      <c r="AR450" s="44"/>
      <c r="AS450" s="44"/>
      <c r="AT450" s="44"/>
      <c r="AU450" s="44"/>
      <c r="AV450" s="44"/>
      <c r="AW450" s="44"/>
      <c r="AX450" s="44"/>
      <c r="AY450" s="44"/>
    </row>
    <row r="451" spans="1:51" x14ac:dyDescent="0.4">
      <c r="A451" s="40"/>
      <c r="B451" s="21"/>
      <c r="C451" s="45"/>
      <c r="D451" s="167"/>
      <c r="E451" s="40"/>
      <c r="F451" s="696"/>
      <c r="G451" s="40"/>
      <c r="H451" s="40"/>
      <c r="I451" s="167"/>
      <c r="J451" s="40"/>
      <c r="K451" s="474"/>
      <c r="L451" s="40"/>
      <c r="M451" s="40"/>
      <c r="N451" s="40"/>
      <c r="O451" s="40"/>
      <c r="P451" s="40"/>
      <c r="Q451" s="40"/>
      <c r="R451" s="40"/>
      <c r="S451" s="40"/>
      <c r="T451" s="40"/>
      <c r="U451" s="40"/>
      <c r="V451" s="40"/>
      <c r="W451" s="40"/>
      <c r="X451" s="40"/>
      <c r="Y451" s="40"/>
      <c r="Z451" s="40"/>
      <c r="AA451" s="40"/>
      <c r="AB451" s="40"/>
      <c r="AC451" s="40"/>
      <c r="AD451" s="40"/>
      <c r="AE451" s="40"/>
      <c r="AF451" s="44"/>
      <c r="AG451" s="44"/>
      <c r="AH451" s="44"/>
      <c r="AI451" s="44"/>
      <c r="AJ451" s="44"/>
      <c r="AK451" s="44"/>
      <c r="AL451" s="44"/>
      <c r="AM451" s="44"/>
      <c r="AN451" s="44"/>
      <c r="AO451" s="44"/>
      <c r="AP451" s="44"/>
      <c r="AQ451" s="44"/>
      <c r="AR451" s="44"/>
      <c r="AS451" s="44"/>
      <c r="AT451" s="44"/>
      <c r="AU451" s="44"/>
      <c r="AV451" s="44"/>
      <c r="AW451" s="44"/>
      <c r="AX451" s="44"/>
      <c r="AY451" s="44"/>
    </row>
    <row r="452" spans="1:51" x14ac:dyDescent="0.4">
      <c r="A452" s="40"/>
      <c r="B452" s="21"/>
      <c r="C452" s="45"/>
      <c r="D452" s="167"/>
      <c r="E452" s="40"/>
      <c r="F452" s="696"/>
      <c r="G452" s="40"/>
      <c r="H452" s="40"/>
      <c r="I452" s="167"/>
      <c r="J452" s="40"/>
      <c r="K452" s="474"/>
      <c r="L452" s="40"/>
      <c r="M452" s="40"/>
      <c r="N452" s="40"/>
      <c r="O452" s="40"/>
      <c r="P452" s="40"/>
      <c r="Q452" s="40"/>
      <c r="R452" s="40"/>
      <c r="S452" s="40"/>
      <c r="T452" s="40"/>
      <c r="U452" s="40"/>
      <c r="V452" s="40"/>
      <c r="W452" s="40"/>
      <c r="X452" s="40"/>
      <c r="Y452" s="40"/>
      <c r="Z452" s="40"/>
      <c r="AA452" s="40"/>
      <c r="AB452" s="40"/>
      <c r="AC452" s="40"/>
      <c r="AD452" s="40"/>
      <c r="AE452" s="40"/>
      <c r="AF452" s="44"/>
      <c r="AG452" s="44"/>
      <c r="AH452" s="44"/>
      <c r="AI452" s="44"/>
      <c r="AJ452" s="44"/>
      <c r="AK452" s="44"/>
      <c r="AL452" s="44"/>
      <c r="AM452" s="44"/>
      <c r="AN452" s="44"/>
      <c r="AO452" s="44"/>
      <c r="AP452" s="44"/>
      <c r="AQ452" s="44"/>
      <c r="AR452" s="44"/>
      <c r="AS452" s="44"/>
      <c r="AT452" s="44"/>
      <c r="AU452" s="44"/>
      <c r="AV452" s="44"/>
      <c r="AW452" s="44"/>
      <c r="AX452" s="44"/>
      <c r="AY452" s="44"/>
    </row>
    <row r="453" spans="1:51" x14ac:dyDescent="0.4">
      <c r="A453" s="40"/>
      <c r="B453" s="21"/>
      <c r="C453" s="45"/>
      <c r="D453" s="167"/>
      <c r="E453" s="40"/>
      <c r="F453" s="696"/>
      <c r="G453" s="40"/>
      <c r="H453" s="40"/>
      <c r="I453" s="167"/>
      <c r="J453" s="40"/>
      <c r="K453" s="474"/>
      <c r="L453" s="40"/>
      <c r="M453" s="40"/>
      <c r="N453" s="40"/>
      <c r="O453" s="40"/>
      <c r="P453" s="40"/>
      <c r="Q453" s="40"/>
      <c r="R453" s="40"/>
      <c r="S453" s="40"/>
      <c r="T453" s="40"/>
      <c r="U453" s="40"/>
      <c r="V453" s="40"/>
      <c r="W453" s="40"/>
      <c r="X453" s="40"/>
      <c r="Y453" s="40"/>
      <c r="Z453" s="40"/>
      <c r="AA453" s="40"/>
      <c r="AB453" s="40"/>
      <c r="AC453" s="40"/>
      <c r="AD453" s="40"/>
      <c r="AE453" s="40"/>
      <c r="AF453" s="44"/>
      <c r="AG453" s="44"/>
      <c r="AH453" s="44"/>
      <c r="AI453" s="44"/>
      <c r="AJ453" s="44"/>
      <c r="AK453" s="44"/>
      <c r="AL453" s="44"/>
      <c r="AM453" s="44"/>
      <c r="AN453" s="44"/>
      <c r="AO453" s="44"/>
      <c r="AP453" s="44"/>
      <c r="AQ453" s="44"/>
      <c r="AR453" s="44"/>
      <c r="AS453" s="44"/>
      <c r="AT453" s="44"/>
      <c r="AU453" s="44"/>
      <c r="AV453" s="44"/>
      <c r="AW453" s="44"/>
      <c r="AX453" s="44"/>
      <c r="AY453" s="44"/>
    </row>
    <row r="454" spans="1:51" x14ac:dyDescent="0.4">
      <c r="A454" s="40"/>
      <c r="B454" s="21"/>
      <c r="C454" s="45"/>
      <c r="D454" s="167"/>
      <c r="E454" s="40"/>
      <c r="F454" s="696"/>
      <c r="G454" s="40"/>
      <c r="H454" s="40"/>
      <c r="I454" s="167"/>
      <c r="J454" s="40"/>
      <c r="K454" s="474"/>
      <c r="L454" s="40"/>
      <c r="M454" s="40"/>
      <c r="N454" s="40"/>
      <c r="O454" s="40"/>
      <c r="P454" s="40"/>
      <c r="Q454" s="40"/>
      <c r="R454" s="40"/>
      <c r="S454" s="40"/>
      <c r="T454" s="40"/>
      <c r="U454" s="40"/>
      <c r="V454" s="40"/>
      <c r="W454" s="40"/>
      <c r="X454" s="40"/>
      <c r="Y454" s="40"/>
      <c r="Z454" s="40"/>
      <c r="AA454" s="40"/>
      <c r="AB454" s="40"/>
      <c r="AC454" s="40"/>
      <c r="AD454" s="40"/>
      <c r="AE454" s="40"/>
      <c r="AF454" s="44"/>
      <c r="AG454" s="44"/>
      <c r="AH454" s="44"/>
      <c r="AI454" s="44"/>
      <c r="AJ454" s="44"/>
      <c r="AK454" s="44"/>
      <c r="AL454" s="44"/>
      <c r="AM454" s="44"/>
      <c r="AN454" s="44"/>
      <c r="AO454" s="44"/>
      <c r="AP454" s="44"/>
      <c r="AQ454" s="44"/>
      <c r="AR454" s="44"/>
      <c r="AS454" s="44"/>
      <c r="AT454" s="44"/>
      <c r="AU454" s="44"/>
      <c r="AV454" s="44"/>
      <c r="AW454" s="44"/>
      <c r="AX454" s="44"/>
      <c r="AY454" s="44"/>
    </row>
    <row r="455" spans="1:51" x14ac:dyDescent="0.4">
      <c r="A455" s="40"/>
      <c r="B455" s="21"/>
      <c r="C455" s="45"/>
      <c r="D455" s="167"/>
      <c r="E455" s="40"/>
      <c r="F455" s="696"/>
      <c r="G455" s="40"/>
      <c r="H455" s="40"/>
      <c r="I455" s="167"/>
      <c r="J455" s="40"/>
      <c r="K455" s="474"/>
      <c r="L455" s="40"/>
      <c r="M455" s="40"/>
      <c r="N455" s="40"/>
      <c r="O455" s="40"/>
      <c r="P455" s="40"/>
      <c r="Q455" s="40"/>
      <c r="R455" s="40"/>
      <c r="S455" s="40"/>
      <c r="T455" s="40"/>
      <c r="U455" s="40"/>
      <c r="V455" s="40"/>
      <c r="W455" s="40"/>
      <c r="X455" s="40"/>
      <c r="Y455" s="40"/>
      <c r="Z455" s="40"/>
      <c r="AA455" s="40"/>
      <c r="AB455" s="40"/>
      <c r="AC455" s="40"/>
      <c r="AD455" s="40"/>
      <c r="AE455" s="40"/>
      <c r="AF455" s="44"/>
      <c r="AG455" s="44"/>
      <c r="AH455" s="44"/>
      <c r="AI455" s="44"/>
      <c r="AJ455" s="44"/>
      <c r="AK455" s="44"/>
      <c r="AL455" s="44"/>
      <c r="AM455" s="44"/>
      <c r="AN455" s="44"/>
      <c r="AO455" s="44"/>
      <c r="AP455" s="44"/>
      <c r="AQ455" s="44"/>
      <c r="AR455" s="44"/>
      <c r="AS455" s="44"/>
      <c r="AT455" s="44"/>
      <c r="AU455" s="44"/>
      <c r="AV455" s="44"/>
      <c r="AW455" s="44"/>
      <c r="AX455" s="44"/>
      <c r="AY455" s="44"/>
    </row>
    <row r="456" spans="1:51" x14ac:dyDescent="0.4">
      <c r="A456" s="40"/>
      <c r="B456" s="21"/>
      <c r="C456" s="45"/>
      <c r="D456" s="167"/>
      <c r="E456" s="40"/>
      <c r="F456" s="696"/>
      <c r="G456" s="40"/>
      <c r="H456" s="40"/>
      <c r="I456" s="167"/>
      <c r="J456" s="40"/>
      <c r="K456" s="474"/>
      <c r="L456" s="40"/>
      <c r="M456" s="40"/>
      <c r="N456" s="40"/>
      <c r="O456" s="40"/>
      <c r="P456" s="40"/>
      <c r="Q456" s="40"/>
      <c r="R456" s="40"/>
      <c r="S456" s="40"/>
      <c r="T456" s="40"/>
      <c r="U456" s="40"/>
      <c r="V456" s="40"/>
      <c r="W456" s="40"/>
      <c r="X456" s="40"/>
      <c r="Y456" s="40"/>
      <c r="Z456" s="40"/>
      <c r="AA456" s="40"/>
      <c r="AB456" s="40"/>
      <c r="AC456" s="40"/>
      <c r="AD456" s="40"/>
      <c r="AE456" s="40"/>
      <c r="AF456" s="44"/>
      <c r="AG456" s="44"/>
      <c r="AH456" s="44"/>
      <c r="AI456" s="44"/>
      <c r="AJ456" s="44"/>
      <c r="AK456" s="44"/>
      <c r="AL456" s="44"/>
      <c r="AM456" s="44"/>
      <c r="AN456" s="44"/>
      <c r="AO456" s="44"/>
      <c r="AP456" s="44"/>
      <c r="AQ456" s="44"/>
      <c r="AR456" s="44"/>
      <c r="AS456" s="44"/>
      <c r="AT456" s="44"/>
      <c r="AU456" s="44"/>
      <c r="AV456" s="44"/>
      <c r="AW456" s="44"/>
      <c r="AX456" s="44"/>
      <c r="AY456" s="44"/>
    </row>
    <row r="457" spans="1:51" x14ac:dyDescent="0.4">
      <c r="A457" s="40"/>
      <c r="B457" s="21"/>
      <c r="C457" s="45"/>
      <c r="D457" s="167"/>
      <c r="E457" s="40"/>
      <c r="F457" s="696"/>
      <c r="G457" s="40"/>
      <c r="H457" s="40"/>
      <c r="I457" s="167"/>
      <c r="J457" s="40"/>
      <c r="K457" s="474"/>
      <c r="L457" s="40"/>
      <c r="M457" s="40"/>
      <c r="N457" s="40"/>
      <c r="O457" s="40"/>
      <c r="P457" s="40"/>
      <c r="Q457" s="40"/>
      <c r="R457" s="40"/>
      <c r="S457" s="40"/>
      <c r="T457" s="40"/>
      <c r="U457" s="40"/>
      <c r="V457" s="40"/>
      <c r="W457" s="40"/>
      <c r="X457" s="40"/>
      <c r="Y457" s="40"/>
      <c r="Z457" s="40"/>
      <c r="AA457" s="40"/>
      <c r="AB457" s="40"/>
      <c r="AC457" s="40"/>
      <c r="AD457" s="40"/>
      <c r="AE457" s="40"/>
      <c r="AF457" s="44"/>
      <c r="AG457" s="44"/>
      <c r="AH457" s="44"/>
      <c r="AI457" s="44"/>
      <c r="AJ457" s="44"/>
      <c r="AK457" s="44"/>
      <c r="AL457" s="44"/>
      <c r="AM457" s="44"/>
      <c r="AN457" s="44"/>
      <c r="AO457" s="44"/>
      <c r="AP457" s="44"/>
      <c r="AQ457" s="44"/>
      <c r="AR457" s="44"/>
      <c r="AS457" s="44"/>
      <c r="AT457" s="44"/>
      <c r="AU457" s="44"/>
      <c r="AV457" s="44"/>
      <c r="AW457" s="44"/>
      <c r="AX457" s="44"/>
      <c r="AY457" s="44"/>
    </row>
    <row r="458" spans="1:51" x14ac:dyDescent="0.4">
      <c r="A458" s="40"/>
      <c r="B458" s="21"/>
      <c r="C458" s="45"/>
      <c r="D458" s="167"/>
      <c r="E458" s="40"/>
      <c r="F458" s="696"/>
      <c r="G458" s="40"/>
      <c r="H458" s="40"/>
      <c r="I458" s="167"/>
      <c r="J458" s="40"/>
      <c r="K458" s="474"/>
      <c r="L458" s="40"/>
      <c r="M458" s="40"/>
      <c r="N458" s="40"/>
      <c r="O458" s="40"/>
      <c r="P458" s="40"/>
      <c r="Q458" s="40"/>
      <c r="R458" s="40"/>
      <c r="S458" s="40"/>
      <c r="T458" s="40"/>
      <c r="U458" s="40"/>
      <c r="V458" s="40"/>
      <c r="W458" s="40"/>
      <c r="X458" s="40"/>
      <c r="Y458" s="40"/>
      <c r="Z458" s="40"/>
      <c r="AA458" s="40"/>
      <c r="AB458" s="40"/>
      <c r="AC458" s="40"/>
      <c r="AD458" s="40"/>
      <c r="AE458" s="40"/>
      <c r="AF458" s="44"/>
      <c r="AG458" s="44"/>
      <c r="AH458" s="44"/>
      <c r="AI458" s="44"/>
      <c r="AJ458" s="44"/>
      <c r="AK458" s="44"/>
      <c r="AL458" s="44"/>
      <c r="AM458" s="44"/>
      <c r="AN458" s="44"/>
      <c r="AO458" s="44"/>
      <c r="AP458" s="44"/>
      <c r="AQ458" s="44"/>
      <c r="AR458" s="44"/>
      <c r="AS458" s="44"/>
      <c r="AT458" s="44"/>
      <c r="AU458" s="44"/>
      <c r="AV458" s="44"/>
      <c r="AW458" s="44"/>
      <c r="AX458" s="44"/>
      <c r="AY458" s="44"/>
    </row>
    <row r="459" spans="1:51" x14ac:dyDescent="0.4">
      <c r="A459" s="40"/>
      <c r="B459" s="21"/>
      <c r="C459" s="45"/>
      <c r="D459" s="167"/>
      <c r="E459" s="40"/>
      <c r="F459" s="696"/>
      <c r="G459" s="40"/>
      <c r="H459" s="40"/>
      <c r="I459" s="167"/>
      <c r="J459" s="40"/>
      <c r="K459" s="474"/>
      <c r="L459" s="40"/>
      <c r="M459" s="40"/>
      <c r="N459" s="40"/>
      <c r="O459" s="40"/>
      <c r="P459" s="40"/>
      <c r="Q459" s="40"/>
      <c r="R459" s="40"/>
      <c r="S459" s="40"/>
      <c r="T459" s="40"/>
      <c r="U459" s="40"/>
      <c r="V459" s="40"/>
      <c r="W459" s="40"/>
      <c r="X459" s="40"/>
      <c r="Y459" s="40"/>
      <c r="Z459" s="40"/>
      <c r="AA459" s="40"/>
      <c r="AB459" s="40"/>
      <c r="AC459" s="40"/>
      <c r="AD459" s="40"/>
      <c r="AE459" s="40"/>
      <c r="AF459" s="44"/>
      <c r="AG459" s="44"/>
      <c r="AH459" s="44"/>
      <c r="AI459" s="44"/>
      <c r="AJ459" s="44"/>
      <c r="AK459" s="44"/>
      <c r="AL459" s="44"/>
      <c r="AM459" s="44"/>
      <c r="AN459" s="44"/>
      <c r="AO459" s="44"/>
      <c r="AP459" s="44"/>
      <c r="AQ459" s="44"/>
      <c r="AR459" s="44"/>
      <c r="AS459" s="44"/>
      <c r="AT459" s="44"/>
      <c r="AU459" s="44"/>
      <c r="AV459" s="44"/>
      <c r="AW459" s="44"/>
      <c r="AX459" s="44"/>
      <c r="AY459" s="44"/>
    </row>
    <row r="460" spans="1:51" x14ac:dyDescent="0.4">
      <c r="A460" s="40"/>
      <c r="B460" s="21"/>
      <c r="C460" s="45"/>
      <c r="D460" s="167"/>
      <c r="E460" s="40"/>
      <c r="F460" s="696"/>
      <c r="G460" s="40"/>
      <c r="H460" s="40"/>
      <c r="I460" s="167"/>
      <c r="J460" s="40"/>
      <c r="K460" s="474"/>
      <c r="L460" s="40"/>
      <c r="M460" s="40"/>
      <c r="N460" s="40"/>
      <c r="O460" s="40"/>
      <c r="P460" s="40"/>
      <c r="Q460" s="40"/>
      <c r="R460" s="40"/>
      <c r="S460" s="40"/>
      <c r="T460" s="40"/>
      <c r="U460" s="40"/>
      <c r="V460" s="40"/>
      <c r="W460" s="40"/>
      <c r="X460" s="40"/>
      <c r="Y460" s="40"/>
      <c r="Z460" s="40"/>
      <c r="AA460" s="40"/>
      <c r="AB460" s="40"/>
      <c r="AC460" s="40"/>
      <c r="AD460" s="40"/>
      <c r="AE460" s="40"/>
      <c r="AF460" s="44"/>
      <c r="AG460" s="44"/>
      <c r="AH460" s="44"/>
      <c r="AI460" s="44"/>
      <c r="AJ460" s="44"/>
      <c r="AK460" s="44"/>
      <c r="AL460" s="44"/>
      <c r="AM460" s="44"/>
      <c r="AN460" s="44"/>
      <c r="AO460" s="44"/>
      <c r="AP460" s="44"/>
      <c r="AQ460" s="44"/>
      <c r="AR460" s="44"/>
      <c r="AS460" s="44"/>
      <c r="AT460" s="44"/>
      <c r="AU460" s="44"/>
      <c r="AV460" s="44"/>
      <c r="AW460" s="44"/>
      <c r="AX460" s="44"/>
      <c r="AY460" s="44"/>
    </row>
    <row r="461" spans="1:51" x14ac:dyDescent="0.4">
      <c r="A461" s="40"/>
      <c r="B461" s="21"/>
      <c r="C461" s="45"/>
      <c r="D461" s="167"/>
      <c r="E461" s="40"/>
      <c r="F461" s="696"/>
      <c r="G461" s="40"/>
      <c r="H461" s="40"/>
      <c r="I461" s="167"/>
      <c r="J461" s="40"/>
      <c r="K461" s="474"/>
      <c r="L461" s="40"/>
      <c r="M461" s="40"/>
      <c r="N461" s="40"/>
      <c r="O461" s="40"/>
      <c r="P461" s="40"/>
      <c r="Q461" s="40"/>
      <c r="R461" s="40"/>
      <c r="S461" s="40"/>
      <c r="T461" s="40"/>
      <c r="U461" s="40"/>
      <c r="V461" s="40"/>
      <c r="W461" s="40"/>
      <c r="X461" s="40"/>
      <c r="Y461" s="40"/>
      <c r="Z461" s="40"/>
      <c r="AA461" s="40"/>
      <c r="AB461" s="40"/>
      <c r="AC461" s="40"/>
      <c r="AD461" s="40"/>
      <c r="AE461" s="40"/>
      <c r="AF461" s="44"/>
      <c r="AG461" s="44"/>
      <c r="AH461" s="44"/>
      <c r="AI461" s="44"/>
      <c r="AJ461" s="44"/>
      <c r="AK461" s="44"/>
      <c r="AL461" s="44"/>
      <c r="AM461" s="44"/>
      <c r="AN461" s="44"/>
      <c r="AO461" s="44"/>
      <c r="AP461" s="44"/>
      <c r="AQ461" s="44"/>
      <c r="AR461" s="44"/>
      <c r="AS461" s="44"/>
      <c r="AT461" s="44"/>
      <c r="AU461" s="44"/>
      <c r="AV461" s="44"/>
      <c r="AW461" s="44"/>
      <c r="AX461" s="44"/>
      <c r="AY461" s="44"/>
    </row>
    <row r="462" spans="1:51" x14ac:dyDescent="0.4">
      <c r="A462" s="40"/>
      <c r="B462" s="21"/>
      <c r="C462" s="45"/>
      <c r="D462" s="167"/>
      <c r="E462" s="40"/>
      <c r="F462" s="696"/>
      <c r="G462" s="40"/>
      <c r="H462" s="40"/>
      <c r="I462" s="167"/>
      <c r="J462" s="40"/>
      <c r="K462" s="474"/>
      <c r="L462" s="40"/>
      <c r="M462" s="40"/>
      <c r="N462" s="40"/>
      <c r="O462" s="40"/>
      <c r="P462" s="40"/>
      <c r="Q462" s="40"/>
      <c r="R462" s="40"/>
      <c r="S462" s="40"/>
      <c r="T462" s="40"/>
      <c r="U462" s="40"/>
      <c r="V462" s="40"/>
      <c r="W462" s="40"/>
      <c r="X462" s="40"/>
      <c r="Y462" s="40"/>
      <c r="Z462" s="40"/>
      <c r="AA462" s="40"/>
      <c r="AB462" s="40"/>
      <c r="AC462" s="40"/>
      <c r="AD462" s="40"/>
      <c r="AE462" s="40"/>
      <c r="AF462" s="44"/>
      <c r="AG462" s="44"/>
      <c r="AH462" s="44"/>
      <c r="AI462" s="44"/>
      <c r="AJ462" s="44"/>
      <c r="AK462" s="44"/>
      <c r="AL462" s="44"/>
      <c r="AM462" s="44"/>
      <c r="AN462" s="44"/>
      <c r="AO462" s="44"/>
      <c r="AP462" s="44"/>
      <c r="AQ462" s="44"/>
      <c r="AR462" s="44"/>
      <c r="AS462" s="44"/>
      <c r="AT462" s="44"/>
      <c r="AU462" s="44"/>
      <c r="AV462" s="44"/>
      <c r="AW462" s="44"/>
      <c r="AX462" s="44"/>
      <c r="AY462" s="44"/>
    </row>
    <row r="463" spans="1:51" x14ac:dyDescent="0.4">
      <c r="A463" s="40"/>
      <c r="B463" s="21"/>
      <c r="C463" s="45"/>
      <c r="D463" s="167"/>
      <c r="E463" s="40"/>
      <c r="F463" s="696"/>
      <c r="G463" s="40"/>
      <c r="H463" s="40"/>
      <c r="I463" s="167"/>
      <c r="J463" s="40"/>
      <c r="K463" s="474"/>
      <c r="L463" s="40"/>
      <c r="M463" s="40"/>
      <c r="N463" s="40"/>
      <c r="O463" s="40"/>
      <c r="P463" s="40"/>
      <c r="Q463" s="40"/>
      <c r="R463" s="40"/>
      <c r="S463" s="40"/>
      <c r="T463" s="40"/>
      <c r="U463" s="40"/>
      <c r="V463" s="40"/>
      <c r="W463" s="40"/>
      <c r="X463" s="40"/>
      <c r="Y463" s="40"/>
      <c r="Z463" s="40"/>
      <c r="AA463" s="40"/>
      <c r="AB463" s="40"/>
      <c r="AC463" s="40"/>
      <c r="AD463" s="40"/>
      <c r="AE463" s="40"/>
      <c r="AF463" s="44"/>
      <c r="AG463" s="44"/>
      <c r="AH463" s="44"/>
      <c r="AI463" s="44"/>
      <c r="AJ463" s="44"/>
      <c r="AK463" s="44"/>
      <c r="AL463" s="44"/>
      <c r="AM463" s="44"/>
      <c r="AN463" s="44"/>
      <c r="AO463" s="44"/>
      <c r="AP463" s="44"/>
      <c r="AQ463" s="44"/>
      <c r="AR463" s="44"/>
      <c r="AS463" s="44"/>
      <c r="AT463" s="44"/>
      <c r="AU463" s="44"/>
      <c r="AV463" s="44"/>
      <c r="AW463" s="44"/>
      <c r="AX463" s="44"/>
      <c r="AY463" s="44"/>
    </row>
    <row r="464" spans="1:51" x14ac:dyDescent="0.4">
      <c r="A464" s="40"/>
      <c r="B464" s="21"/>
      <c r="C464" s="45"/>
      <c r="D464" s="167"/>
      <c r="E464" s="40"/>
      <c r="F464" s="696"/>
      <c r="G464" s="40"/>
      <c r="H464" s="40"/>
      <c r="I464" s="167"/>
      <c r="J464" s="40"/>
      <c r="K464" s="474"/>
      <c r="L464" s="40"/>
      <c r="M464" s="40"/>
      <c r="N464" s="40"/>
      <c r="O464" s="40"/>
      <c r="P464" s="40"/>
      <c r="Q464" s="40"/>
      <c r="R464" s="40"/>
      <c r="S464" s="40"/>
      <c r="T464" s="40"/>
      <c r="U464" s="40"/>
      <c r="V464" s="40"/>
      <c r="W464" s="40"/>
      <c r="X464" s="40"/>
      <c r="Y464" s="40"/>
      <c r="Z464" s="40"/>
      <c r="AA464" s="40"/>
      <c r="AB464" s="40"/>
      <c r="AC464" s="40"/>
      <c r="AD464" s="40"/>
      <c r="AE464" s="40"/>
      <c r="AF464" s="44"/>
      <c r="AG464" s="44"/>
      <c r="AH464" s="44"/>
      <c r="AI464" s="44"/>
      <c r="AJ464" s="44"/>
      <c r="AK464" s="44"/>
      <c r="AL464" s="44"/>
      <c r="AM464" s="44"/>
      <c r="AN464" s="44"/>
      <c r="AO464" s="44"/>
      <c r="AP464" s="44"/>
      <c r="AQ464" s="44"/>
      <c r="AR464" s="44"/>
      <c r="AS464" s="44"/>
      <c r="AT464" s="44"/>
      <c r="AU464" s="44"/>
      <c r="AV464" s="44"/>
      <c r="AW464" s="44"/>
      <c r="AX464" s="44"/>
      <c r="AY464" s="44"/>
    </row>
    <row r="465" spans="1:51" x14ac:dyDescent="0.4">
      <c r="A465" s="40"/>
      <c r="B465" s="21"/>
      <c r="C465" s="45"/>
      <c r="D465" s="167"/>
      <c r="E465" s="40"/>
      <c r="F465" s="696"/>
      <c r="G465" s="40"/>
      <c r="H465" s="40"/>
      <c r="I465" s="167"/>
      <c r="J465" s="40"/>
      <c r="K465" s="474"/>
      <c r="L465" s="40"/>
      <c r="M465" s="40"/>
      <c r="N465" s="40"/>
      <c r="O465" s="40"/>
      <c r="P465" s="40"/>
      <c r="Q465" s="40"/>
      <c r="R465" s="40"/>
      <c r="S465" s="40"/>
      <c r="T465" s="40"/>
      <c r="U465" s="40"/>
      <c r="V465" s="40"/>
      <c r="W465" s="40"/>
      <c r="X465" s="40"/>
      <c r="Y465" s="40"/>
      <c r="Z465" s="40"/>
      <c r="AA465" s="40"/>
      <c r="AB465" s="40"/>
      <c r="AC465" s="40"/>
      <c r="AD465" s="40"/>
      <c r="AE465" s="40"/>
      <c r="AF465" s="44"/>
      <c r="AG465" s="44"/>
      <c r="AH465" s="44"/>
      <c r="AI465" s="44"/>
      <c r="AJ465" s="44"/>
      <c r="AK465" s="44"/>
      <c r="AL465" s="44"/>
      <c r="AM465" s="44"/>
      <c r="AN465" s="44"/>
      <c r="AO465" s="44"/>
      <c r="AP465" s="44"/>
      <c r="AQ465" s="44"/>
      <c r="AR465" s="44"/>
      <c r="AS465" s="44"/>
      <c r="AT465" s="44"/>
      <c r="AU465" s="44"/>
      <c r="AV465" s="44"/>
      <c r="AW465" s="44"/>
      <c r="AX465" s="44"/>
      <c r="AY465" s="44"/>
    </row>
    <row r="466" spans="1:51" x14ac:dyDescent="0.4">
      <c r="A466" s="40"/>
      <c r="B466" s="21"/>
      <c r="C466" s="45"/>
      <c r="D466" s="167"/>
      <c r="E466" s="40"/>
      <c r="F466" s="696"/>
      <c r="G466" s="40"/>
      <c r="H466" s="40"/>
      <c r="I466" s="167"/>
      <c r="J466" s="40"/>
      <c r="K466" s="474"/>
      <c r="L466" s="40"/>
      <c r="M466" s="40"/>
      <c r="N466" s="40"/>
      <c r="O466" s="40"/>
      <c r="P466" s="40"/>
      <c r="Q466" s="40"/>
      <c r="R466" s="40"/>
      <c r="S466" s="40"/>
      <c r="T466" s="40"/>
      <c r="U466" s="40"/>
      <c r="V466" s="40"/>
      <c r="W466" s="40"/>
      <c r="X466" s="40"/>
      <c r="Y466" s="40"/>
      <c r="Z466" s="40"/>
      <c r="AA466" s="40"/>
      <c r="AB466" s="40"/>
      <c r="AC466" s="40"/>
      <c r="AD466" s="40"/>
      <c r="AE466" s="40"/>
      <c r="AF466" s="44"/>
      <c r="AG466" s="44"/>
      <c r="AH466" s="44"/>
      <c r="AI466" s="44"/>
      <c r="AJ466" s="44"/>
      <c r="AK466" s="44"/>
      <c r="AL466" s="44"/>
      <c r="AM466" s="44"/>
      <c r="AN466" s="44"/>
      <c r="AO466" s="44"/>
      <c r="AP466" s="44"/>
      <c r="AQ466" s="44"/>
      <c r="AR466" s="44"/>
      <c r="AS466" s="44"/>
      <c r="AT466" s="44"/>
      <c r="AU466" s="44"/>
      <c r="AV466" s="44"/>
      <c r="AW466" s="44"/>
      <c r="AX466" s="44"/>
      <c r="AY466" s="44"/>
    </row>
    <row r="467" spans="1:51" x14ac:dyDescent="0.4">
      <c r="A467" s="40"/>
      <c r="B467" s="21"/>
      <c r="C467" s="45"/>
      <c r="D467" s="167"/>
      <c r="E467" s="40"/>
      <c r="F467" s="696"/>
      <c r="G467" s="40"/>
      <c r="H467" s="40"/>
      <c r="I467" s="167"/>
      <c r="J467" s="40"/>
      <c r="K467" s="474"/>
      <c r="L467" s="40"/>
      <c r="M467" s="40"/>
      <c r="N467" s="40"/>
      <c r="O467" s="40"/>
      <c r="P467" s="40"/>
      <c r="Q467" s="40"/>
      <c r="R467" s="40"/>
      <c r="S467" s="40"/>
      <c r="T467" s="40"/>
      <c r="U467" s="40"/>
      <c r="V467" s="40"/>
      <c r="W467" s="40"/>
      <c r="X467" s="40"/>
      <c r="Y467" s="40"/>
      <c r="Z467" s="40"/>
      <c r="AA467" s="40"/>
      <c r="AB467" s="40"/>
      <c r="AC467" s="40"/>
      <c r="AD467" s="40"/>
      <c r="AE467" s="40"/>
      <c r="AF467" s="44"/>
      <c r="AG467" s="44"/>
      <c r="AH467" s="44"/>
      <c r="AI467" s="44"/>
      <c r="AJ467" s="44"/>
      <c r="AK467" s="44"/>
      <c r="AL467" s="44"/>
      <c r="AM467" s="44"/>
      <c r="AN467" s="44"/>
      <c r="AO467" s="44"/>
      <c r="AP467" s="44"/>
      <c r="AQ467" s="44"/>
      <c r="AR467" s="44"/>
      <c r="AS467" s="44"/>
      <c r="AT467" s="44"/>
      <c r="AU467" s="44"/>
      <c r="AV467" s="44"/>
      <c r="AW467" s="44"/>
      <c r="AX467" s="44"/>
      <c r="AY467" s="44"/>
    </row>
    <row r="468" spans="1:51" x14ac:dyDescent="0.4">
      <c r="A468" s="40"/>
      <c r="B468" s="21"/>
      <c r="C468" s="45"/>
      <c r="D468" s="167"/>
      <c r="E468" s="40"/>
      <c r="F468" s="696"/>
      <c r="G468" s="40"/>
      <c r="H468" s="40"/>
      <c r="I468" s="167"/>
      <c r="J468" s="40"/>
      <c r="K468" s="474"/>
      <c r="L468" s="40"/>
      <c r="M468" s="40"/>
      <c r="N468" s="40"/>
      <c r="O468" s="40"/>
      <c r="P468" s="40"/>
      <c r="Q468" s="40"/>
      <c r="R468" s="40"/>
      <c r="S468" s="40"/>
      <c r="T468" s="40"/>
      <c r="U468" s="40"/>
      <c r="V468" s="40"/>
      <c r="W468" s="40"/>
      <c r="X468" s="40"/>
      <c r="Y468" s="40"/>
      <c r="Z468" s="40"/>
      <c r="AA468" s="40"/>
      <c r="AB468" s="40"/>
      <c r="AC468" s="40"/>
      <c r="AD468" s="40"/>
      <c r="AE468" s="40"/>
      <c r="AF468" s="44"/>
      <c r="AG468" s="44"/>
      <c r="AH468" s="44"/>
      <c r="AI468" s="44"/>
      <c r="AJ468" s="44"/>
      <c r="AK468" s="44"/>
      <c r="AL468" s="44"/>
      <c r="AM468" s="44"/>
      <c r="AN468" s="44"/>
      <c r="AO468" s="44"/>
      <c r="AP468" s="44"/>
      <c r="AQ468" s="44"/>
      <c r="AR468" s="44"/>
      <c r="AS468" s="44"/>
      <c r="AT468" s="44"/>
      <c r="AU468" s="44"/>
      <c r="AV468" s="44"/>
      <c r="AW468" s="44"/>
      <c r="AX468" s="44"/>
      <c r="AY468" s="44"/>
    </row>
    <row r="469" spans="1:51" x14ac:dyDescent="0.4">
      <c r="A469" s="40"/>
      <c r="B469" s="21"/>
      <c r="C469" s="45"/>
      <c r="D469" s="167"/>
      <c r="E469" s="40"/>
      <c r="F469" s="696"/>
      <c r="G469" s="40"/>
      <c r="H469" s="40"/>
      <c r="I469" s="167"/>
      <c r="J469" s="40"/>
      <c r="K469" s="474"/>
      <c r="L469" s="40"/>
      <c r="M469" s="40"/>
      <c r="N469" s="40"/>
      <c r="O469" s="40"/>
      <c r="P469" s="40"/>
      <c r="Q469" s="40"/>
      <c r="R469" s="40"/>
      <c r="S469" s="40"/>
      <c r="T469" s="40"/>
      <c r="U469" s="40"/>
      <c r="V469" s="40"/>
      <c r="W469" s="40"/>
      <c r="X469" s="40"/>
      <c r="Y469" s="40"/>
      <c r="Z469" s="40"/>
      <c r="AA469" s="40"/>
      <c r="AB469" s="40"/>
      <c r="AC469" s="40"/>
      <c r="AD469" s="40"/>
      <c r="AE469" s="40"/>
      <c r="AF469" s="44"/>
      <c r="AG469" s="44"/>
      <c r="AH469" s="44"/>
      <c r="AI469" s="44"/>
      <c r="AJ469" s="44"/>
      <c r="AK469" s="44"/>
      <c r="AL469" s="44"/>
      <c r="AM469" s="44"/>
      <c r="AN469" s="44"/>
      <c r="AO469" s="44"/>
      <c r="AP469" s="44"/>
      <c r="AQ469" s="44"/>
      <c r="AR469" s="44"/>
      <c r="AS469" s="44"/>
      <c r="AT469" s="44"/>
      <c r="AU469" s="44"/>
      <c r="AV469" s="44"/>
      <c r="AW469" s="44"/>
      <c r="AX469" s="44"/>
      <c r="AY469" s="44"/>
    </row>
    <row r="470" spans="1:51" x14ac:dyDescent="0.4">
      <c r="A470" s="40"/>
      <c r="B470" s="21"/>
      <c r="C470" s="45"/>
      <c r="D470" s="167"/>
      <c r="E470" s="40"/>
      <c r="F470" s="696"/>
      <c r="G470" s="40"/>
      <c r="H470" s="40"/>
      <c r="I470" s="167"/>
      <c r="J470" s="40"/>
      <c r="K470" s="474"/>
      <c r="L470" s="40"/>
      <c r="M470" s="40"/>
      <c r="N470" s="40"/>
      <c r="O470" s="40"/>
      <c r="P470" s="40"/>
      <c r="Q470" s="40"/>
      <c r="R470" s="40"/>
      <c r="S470" s="40"/>
      <c r="T470" s="40"/>
      <c r="U470" s="40"/>
      <c r="V470" s="40"/>
      <c r="W470" s="40"/>
      <c r="X470" s="40"/>
      <c r="Y470" s="40"/>
      <c r="Z470" s="40"/>
      <c r="AA470" s="40"/>
      <c r="AB470" s="40"/>
      <c r="AC470" s="40"/>
      <c r="AD470" s="40"/>
      <c r="AE470" s="40"/>
      <c r="AF470" s="44"/>
      <c r="AG470" s="44"/>
      <c r="AH470" s="44"/>
      <c r="AI470" s="44"/>
      <c r="AJ470" s="44"/>
      <c r="AK470" s="44"/>
      <c r="AL470" s="44"/>
      <c r="AM470" s="44"/>
      <c r="AN470" s="44"/>
      <c r="AO470" s="44"/>
      <c r="AP470" s="44"/>
      <c r="AQ470" s="44"/>
      <c r="AR470" s="44"/>
      <c r="AS470" s="44"/>
      <c r="AT470" s="44"/>
      <c r="AU470" s="44"/>
      <c r="AV470" s="44"/>
      <c r="AW470" s="44"/>
      <c r="AX470" s="44"/>
      <c r="AY470" s="44"/>
    </row>
    <row r="471" spans="1:51" x14ac:dyDescent="0.4">
      <c r="A471" s="40"/>
      <c r="B471" s="21"/>
      <c r="C471" s="45"/>
      <c r="D471" s="167"/>
      <c r="E471" s="40"/>
      <c r="F471" s="696"/>
      <c r="G471" s="40"/>
      <c r="H471" s="40"/>
      <c r="I471" s="167"/>
      <c r="J471" s="40"/>
      <c r="K471" s="474"/>
      <c r="L471" s="40"/>
      <c r="M471" s="40"/>
      <c r="N471" s="40"/>
      <c r="O471" s="40"/>
      <c r="P471" s="40"/>
      <c r="Q471" s="40"/>
      <c r="R471" s="40"/>
      <c r="S471" s="40"/>
      <c r="T471" s="40"/>
      <c r="U471" s="40"/>
      <c r="V471" s="40"/>
      <c r="W471" s="40"/>
      <c r="X471" s="40"/>
      <c r="Y471" s="40"/>
      <c r="Z471" s="40"/>
      <c r="AA471" s="40"/>
      <c r="AB471" s="40"/>
      <c r="AC471" s="40"/>
      <c r="AD471" s="40"/>
      <c r="AE471" s="40"/>
      <c r="AF471" s="44"/>
      <c r="AG471" s="44"/>
      <c r="AH471" s="44"/>
      <c r="AI471" s="44"/>
      <c r="AJ471" s="44"/>
      <c r="AK471" s="44"/>
      <c r="AL471" s="44"/>
      <c r="AM471" s="44"/>
      <c r="AN471" s="44"/>
      <c r="AO471" s="44"/>
      <c r="AP471" s="44"/>
      <c r="AQ471" s="44"/>
      <c r="AR471" s="44"/>
      <c r="AS471" s="44"/>
      <c r="AT471" s="44"/>
      <c r="AU471" s="44"/>
      <c r="AV471" s="44"/>
      <c r="AW471" s="44"/>
      <c r="AX471" s="44"/>
      <c r="AY471" s="44"/>
    </row>
    <row r="472" spans="1:51" x14ac:dyDescent="0.4">
      <c r="A472" s="40"/>
      <c r="B472" s="21"/>
      <c r="C472" s="45"/>
      <c r="D472" s="167"/>
      <c r="E472" s="40"/>
      <c r="F472" s="696"/>
      <c r="G472" s="40"/>
      <c r="H472" s="40"/>
      <c r="I472" s="167"/>
      <c r="J472" s="40"/>
      <c r="K472" s="474"/>
      <c r="L472" s="40"/>
      <c r="M472" s="40"/>
      <c r="N472" s="40"/>
      <c r="O472" s="40"/>
      <c r="P472" s="40"/>
      <c r="Q472" s="40"/>
      <c r="R472" s="40"/>
      <c r="S472" s="40"/>
      <c r="T472" s="40"/>
      <c r="U472" s="40"/>
      <c r="V472" s="40"/>
      <c r="W472" s="40"/>
      <c r="X472" s="40"/>
      <c r="Y472" s="40"/>
      <c r="Z472" s="40"/>
      <c r="AA472" s="40"/>
      <c r="AB472" s="40"/>
      <c r="AC472" s="40"/>
      <c r="AD472" s="40"/>
      <c r="AE472" s="40"/>
      <c r="AF472" s="44"/>
      <c r="AG472" s="44"/>
      <c r="AH472" s="44"/>
      <c r="AI472" s="44"/>
      <c r="AJ472" s="44"/>
      <c r="AK472" s="44"/>
      <c r="AL472" s="44"/>
      <c r="AM472" s="44"/>
      <c r="AN472" s="44"/>
      <c r="AO472" s="44"/>
      <c r="AP472" s="44"/>
      <c r="AQ472" s="44"/>
      <c r="AR472" s="44"/>
      <c r="AS472" s="44"/>
      <c r="AT472" s="44"/>
      <c r="AU472" s="44"/>
      <c r="AV472" s="44"/>
      <c r="AW472" s="44"/>
      <c r="AX472" s="44"/>
      <c r="AY472" s="44"/>
    </row>
    <row r="473" spans="1:51" x14ac:dyDescent="0.4">
      <c r="A473" s="40"/>
      <c r="B473" s="21"/>
      <c r="C473" s="45"/>
      <c r="D473" s="167"/>
      <c r="E473" s="40"/>
      <c r="F473" s="696"/>
      <c r="G473" s="40"/>
      <c r="H473" s="40"/>
      <c r="I473" s="167"/>
      <c r="J473" s="40"/>
      <c r="K473" s="474"/>
      <c r="L473" s="40"/>
      <c r="M473" s="40"/>
      <c r="N473" s="40"/>
      <c r="O473" s="40"/>
      <c r="P473" s="40"/>
      <c r="Q473" s="40"/>
      <c r="R473" s="40"/>
      <c r="S473" s="40"/>
      <c r="T473" s="40"/>
      <c r="U473" s="40"/>
      <c r="V473" s="40"/>
      <c r="W473" s="40"/>
      <c r="X473" s="40"/>
      <c r="Y473" s="40"/>
      <c r="Z473" s="40"/>
      <c r="AA473" s="40"/>
      <c r="AB473" s="40"/>
      <c r="AC473" s="40"/>
      <c r="AD473" s="40"/>
      <c r="AE473" s="40"/>
      <c r="AF473" s="44"/>
      <c r="AG473" s="44"/>
      <c r="AH473" s="44"/>
      <c r="AI473" s="44"/>
      <c r="AJ473" s="44"/>
      <c r="AK473" s="44"/>
      <c r="AL473" s="44"/>
      <c r="AM473" s="44"/>
      <c r="AN473" s="44"/>
      <c r="AO473" s="44"/>
      <c r="AP473" s="44"/>
      <c r="AQ473" s="44"/>
      <c r="AR473" s="44"/>
      <c r="AS473" s="44"/>
      <c r="AT473" s="44"/>
      <c r="AU473" s="44"/>
      <c r="AV473" s="44"/>
      <c r="AW473" s="44"/>
      <c r="AX473" s="44"/>
      <c r="AY473" s="44"/>
    </row>
    <row r="474" spans="1:51" x14ac:dyDescent="0.4">
      <c r="A474" s="40"/>
      <c r="B474" s="21"/>
      <c r="C474" s="45"/>
      <c r="D474" s="167"/>
      <c r="E474" s="40"/>
      <c r="F474" s="696"/>
      <c r="G474" s="40"/>
      <c r="H474" s="40"/>
      <c r="I474" s="167"/>
      <c r="J474" s="40"/>
      <c r="K474" s="474"/>
      <c r="L474" s="40"/>
      <c r="M474" s="40"/>
      <c r="N474" s="40"/>
      <c r="O474" s="40"/>
      <c r="P474" s="40"/>
      <c r="Q474" s="40"/>
      <c r="R474" s="40"/>
      <c r="S474" s="40"/>
      <c r="T474" s="40"/>
      <c r="U474" s="40"/>
      <c r="V474" s="40"/>
      <c r="W474" s="40"/>
      <c r="X474" s="40"/>
      <c r="Y474" s="40"/>
      <c r="Z474" s="40"/>
      <c r="AA474" s="40"/>
      <c r="AB474" s="40"/>
      <c r="AC474" s="40"/>
      <c r="AD474" s="40"/>
      <c r="AE474" s="40"/>
      <c r="AF474" s="44"/>
      <c r="AG474" s="44"/>
      <c r="AH474" s="44"/>
      <c r="AI474" s="44"/>
      <c r="AJ474" s="44"/>
      <c r="AK474" s="44"/>
      <c r="AL474" s="44"/>
      <c r="AM474" s="44"/>
      <c r="AN474" s="44"/>
      <c r="AO474" s="44"/>
      <c r="AP474" s="44"/>
      <c r="AQ474" s="44"/>
      <c r="AR474" s="44"/>
      <c r="AS474" s="44"/>
      <c r="AT474" s="44"/>
      <c r="AU474" s="44"/>
      <c r="AV474" s="44"/>
      <c r="AW474" s="44"/>
      <c r="AX474" s="44"/>
      <c r="AY474" s="44"/>
    </row>
    <row r="475" spans="1:51" x14ac:dyDescent="0.4">
      <c r="A475" s="40"/>
      <c r="B475" s="21"/>
      <c r="C475" s="45"/>
      <c r="D475" s="167"/>
      <c r="E475" s="40"/>
      <c r="F475" s="696"/>
      <c r="G475" s="40"/>
      <c r="H475" s="40"/>
      <c r="I475" s="167"/>
      <c r="J475" s="40"/>
      <c r="K475" s="474"/>
      <c r="L475" s="40"/>
      <c r="M475" s="40"/>
      <c r="N475" s="40"/>
      <c r="O475" s="40"/>
      <c r="P475" s="40"/>
      <c r="Q475" s="40"/>
      <c r="R475" s="40"/>
      <c r="S475" s="40"/>
      <c r="T475" s="40"/>
      <c r="U475" s="40"/>
      <c r="V475" s="40"/>
      <c r="W475" s="40"/>
      <c r="X475" s="40"/>
      <c r="Y475" s="40"/>
      <c r="Z475" s="40"/>
      <c r="AA475" s="40"/>
      <c r="AB475" s="40"/>
      <c r="AC475" s="40"/>
      <c r="AD475" s="40"/>
      <c r="AE475" s="40"/>
      <c r="AF475" s="44"/>
      <c r="AG475" s="44"/>
      <c r="AH475" s="44"/>
      <c r="AI475" s="44"/>
      <c r="AJ475" s="44"/>
      <c r="AK475" s="44"/>
      <c r="AL475" s="44"/>
      <c r="AM475" s="44"/>
      <c r="AN475" s="44"/>
      <c r="AO475" s="44"/>
      <c r="AP475" s="44"/>
      <c r="AQ475" s="44"/>
      <c r="AR475" s="44"/>
      <c r="AS475" s="44"/>
      <c r="AT475" s="44"/>
      <c r="AU475" s="44"/>
      <c r="AV475" s="44"/>
      <c r="AW475" s="44"/>
      <c r="AX475" s="44"/>
      <c r="AY475" s="44"/>
    </row>
    <row r="476" spans="1:51" x14ac:dyDescent="0.4">
      <c r="A476" s="40"/>
      <c r="B476" s="21"/>
      <c r="C476" s="45"/>
      <c r="D476" s="167"/>
      <c r="E476" s="40"/>
      <c r="F476" s="696"/>
      <c r="G476" s="40"/>
      <c r="H476" s="40"/>
      <c r="I476" s="167"/>
      <c r="J476" s="40"/>
      <c r="K476" s="474"/>
      <c r="L476" s="40"/>
      <c r="M476" s="40"/>
      <c r="N476" s="40"/>
      <c r="O476" s="40"/>
      <c r="P476" s="40"/>
      <c r="Q476" s="40"/>
      <c r="R476" s="40"/>
      <c r="S476" s="40"/>
      <c r="T476" s="40"/>
      <c r="U476" s="40"/>
      <c r="V476" s="40"/>
      <c r="W476" s="40"/>
      <c r="X476" s="40"/>
      <c r="Y476" s="40"/>
      <c r="Z476" s="40"/>
      <c r="AA476" s="40"/>
      <c r="AB476" s="40"/>
      <c r="AC476" s="40"/>
      <c r="AD476" s="40"/>
      <c r="AE476" s="40"/>
      <c r="AF476" s="44"/>
      <c r="AG476" s="44"/>
      <c r="AH476" s="44"/>
      <c r="AI476" s="44"/>
      <c r="AJ476" s="44"/>
      <c r="AK476" s="44"/>
      <c r="AL476" s="44"/>
      <c r="AM476" s="44"/>
      <c r="AN476" s="44"/>
      <c r="AO476" s="44"/>
      <c r="AP476" s="44"/>
      <c r="AQ476" s="44"/>
      <c r="AR476" s="44"/>
      <c r="AS476" s="44"/>
      <c r="AT476" s="44"/>
      <c r="AU476" s="44"/>
      <c r="AV476" s="44"/>
      <c r="AW476" s="44"/>
      <c r="AX476" s="44"/>
      <c r="AY476" s="44"/>
    </row>
    <row r="477" spans="1:51" x14ac:dyDescent="0.4">
      <c r="A477" s="40"/>
      <c r="B477" s="21"/>
      <c r="C477" s="45"/>
      <c r="D477" s="167"/>
      <c r="E477" s="40"/>
      <c r="F477" s="696"/>
      <c r="G477" s="40"/>
      <c r="H477" s="40"/>
      <c r="I477" s="167"/>
      <c r="J477" s="40"/>
      <c r="K477" s="474"/>
      <c r="L477" s="40"/>
      <c r="M477" s="40"/>
      <c r="N477" s="40"/>
      <c r="O477" s="40"/>
      <c r="P477" s="40"/>
      <c r="Q477" s="40"/>
      <c r="R477" s="40"/>
      <c r="S477" s="40"/>
      <c r="T477" s="40"/>
      <c r="U477" s="40"/>
      <c r="V477" s="40"/>
      <c r="W477" s="40"/>
      <c r="X477" s="40"/>
      <c r="Y477" s="40"/>
      <c r="Z477" s="40"/>
      <c r="AA477" s="40"/>
      <c r="AB477" s="40"/>
      <c r="AC477" s="40"/>
      <c r="AD477" s="40"/>
      <c r="AE477" s="40"/>
      <c r="AF477" s="44"/>
      <c r="AG477" s="44"/>
      <c r="AH477" s="44"/>
      <c r="AI477" s="44"/>
      <c r="AJ477" s="44"/>
      <c r="AK477" s="44"/>
      <c r="AL477" s="44"/>
      <c r="AM477" s="44"/>
      <c r="AN477" s="44"/>
      <c r="AO477" s="44"/>
      <c r="AP477" s="44"/>
      <c r="AQ477" s="44"/>
      <c r="AR477" s="44"/>
      <c r="AS477" s="44"/>
      <c r="AT477" s="44"/>
      <c r="AU477" s="44"/>
      <c r="AV477" s="44"/>
      <c r="AW477" s="44"/>
      <c r="AX477" s="44"/>
      <c r="AY477" s="44"/>
    </row>
    <row r="478" spans="1:51" x14ac:dyDescent="0.4">
      <c r="A478" s="40"/>
      <c r="B478" s="21"/>
      <c r="C478" s="45"/>
      <c r="D478" s="167"/>
      <c r="E478" s="40"/>
      <c r="F478" s="696"/>
      <c r="G478" s="40"/>
      <c r="H478" s="40"/>
      <c r="I478" s="167"/>
      <c r="J478" s="40"/>
      <c r="K478" s="474"/>
      <c r="L478" s="40"/>
      <c r="M478" s="40"/>
      <c r="N478" s="40"/>
      <c r="O478" s="40"/>
      <c r="P478" s="40"/>
      <c r="Q478" s="40"/>
      <c r="R478" s="40"/>
      <c r="S478" s="40"/>
      <c r="T478" s="40"/>
      <c r="U478" s="40"/>
      <c r="V478" s="40"/>
      <c r="W478" s="40"/>
      <c r="X478" s="40"/>
      <c r="Y478" s="40"/>
      <c r="Z478" s="40"/>
      <c r="AA478" s="40"/>
      <c r="AB478" s="40"/>
      <c r="AC478" s="40"/>
      <c r="AD478" s="40"/>
      <c r="AE478" s="40"/>
      <c r="AF478" s="44"/>
      <c r="AG478" s="44"/>
      <c r="AH478" s="44"/>
      <c r="AI478" s="44"/>
      <c r="AJ478" s="44"/>
      <c r="AK478" s="44"/>
      <c r="AL478" s="44"/>
      <c r="AM478" s="44"/>
      <c r="AN478" s="44"/>
      <c r="AO478" s="44"/>
      <c r="AP478" s="44"/>
      <c r="AQ478" s="44"/>
      <c r="AR478" s="44"/>
      <c r="AS478" s="44"/>
      <c r="AT478" s="44"/>
      <c r="AU478" s="44"/>
      <c r="AV478" s="44"/>
      <c r="AW478" s="44"/>
      <c r="AX478" s="44"/>
      <c r="AY478" s="44"/>
    </row>
    <row r="479" spans="1:51" x14ac:dyDescent="0.4">
      <c r="A479" s="40"/>
      <c r="B479" s="21"/>
      <c r="C479" s="45"/>
      <c r="D479" s="167"/>
      <c r="E479" s="40"/>
      <c r="F479" s="696"/>
      <c r="G479" s="40"/>
      <c r="H479" s="40"/>
      <c r="I479" s="167"/>
      <c r="J479" s="40"/>
      <c r="K479" s="474"/>
      <c r="L479" s="40"/>
      <c r="M479" s="40"/>
      <c r="N479" s="40"/>
      <c r="O479" s="40"/>
      <c r="P479" s="40"/>
      <c r="Q479" s="40"/>
      <c r="R479" s="40"/>
      <c r="S479" s="40"/>
      <c r="T479" s="40"/>
      <c r="U479" s="40"/>
      <c r="V479" s="40"/>
      <c r="W479" s="40"/>
      <c r="X479" s="40"/>
      <c r="Y479" s="40"/>
      <c r="Z479" s="40"/>
      <c r="AA479" s="40"/>
      <c r="AB479" s="40"/>
      <c r="AC479" s="40"/>
      <c r="AD479" s="40"/>
      <c r="AE479" s="40"/>
      <c r="AF479" s="44"/>
      <c r="AG479" s="44"/>
      <c r="AH479" s="44"/>
      <c r="AI479" s="44"/>
      <c r="AJ479" s="44"/>
      <c r="AK479" s="44"/>
      <c r="AL479" s="44"/>
      <c r="AM479" s="44"/>
      <c r="AN479" s="44"/>
      <c r="AO479" s="44"/>
      <c r="AP479" s="44"/>
      <c r="AQ479" s="44"/>
      <c r="AR479" s="44"/>
      <c r="AS479" s="44"/>
      <c r="AT479" s="44"/>
      <c r="AU479" s="44"/>
      <c r="AV479" s="44"/>
      <c r="AW479" s="44"/>
      <c r="AX479" s="44"/>
      <c r="AY479" s="44"/>
    </row>
    <row r="480" spans="1:51" x14ac:dyDescent="0.4">
      <c r="A480" s="40"/>
      <c r="B480" s="21"/>
      <c r="C480" s="45"/>
      <c r="D480" s="167"/>
      <c r="E480" s="40"/>
      <c r="F480" s="696"/>
      <c r="G480" s="40"/>
      <c r="H480" s="40"/>
      <c r="I480" s="167"/>
      <c r="J480" s="40"/>
      <c r="K480" s="474"/>
      <c r="L480" s="40"/>
      <c r="M480" s="40"/>
      <c r="N480" s="40"/>
      <c r="O480" s="40"/>
      <c r="P480" s="40"/>
      <c r="Q480" s="40"/>
      <c r="R480" s="40"/>
      <c r="S480" s="40"/>
      <c r="T480" s="40"/>
      <c r="U480" s="40"/>
      <c r="V480" s="40"/>
      <c r="W480" s="40"/>
      <c r="X480" s="40"/>
      <c r="Y480" s="40"/>
      <c r="Z480" s="40"/>
      <c r="AA480" s="40"/>
      <c r="AB480" s="40"/>
      <c r="AC480" s="40"/>
      <c r="AD480" s="40"/>
      <c r="AE480" s="40"/>
      <c r="AF480" s="44"/>
      <c r="AG480" s="44"/>
      <c r="AH480" s="44"/>
      <c r="AI480" s="44"/>
      <c r="AJ480" s="44"/>
      <c r="AK480" s="44"/>
      <c r="AL480" s="44"/>
      <c r="AM480" s="44"/>
      <c r="AN480" s="44"/>
      <c r="AO480" s="44"/>
      <c r="AP480" s="44"/>
      <c r="AQ480" s="44"/>
      <c r="AR480" s="44"/>
      <c r="AS480" s="44"/>
      <c r="AT480" s="44"/>
      <c r="AU480" s="44"/>
      <c r="AV480" s="44"/>
      <c r="AW480" s="44"/>
      <c r="AX480" s="44"/>
      <c r="AY480" s="44"/>
    </row>
    <row r="481" spans="1:51" x14ac:dyDescent="0.4">
      <c r="A481" s="40"/>
      <c r="B481" s="21"/>
      <c r="C481" s="45"/>
      <c r="D481" s="167"/>
      <c r="E481" s="40"/>
      <c r="F481" s="696"/>
      <c r="G481" s="40"/>
      <c r="H481" s="40"/>
      <c r="I481" s="167"/>
      <c r="J481" s="40"/>
      <c r="K481" s="474"/>
      <c r="L481" s="40"/>
      <c r="M481" s="40"/>
      <c r="N481" s="40"/>
      <c r="O481" s="40"/>
      <c r="P481" s="40"/>
      <c r="Q481" s="40"/>
      <c r="R481" s="40"/>
      <c r="S481" s="40"/>
      <c r="T481" s="40"/>
      <c r="U481" s="40"/>
      <c r="V481" s="40"/>
      <c r="W481" s="40"/>
      <c r="X481" s="40"/>
      <c r="Y481" s="40"/>
      <c r="Z481" s="40"/>
      <c r="AA481" s="40"/>
      <c r="AB481" s="40"/>
      <c r="AC481" s="40"/>
      <c r="AD481" s="40"/>
      <c r="AE481" s="40"/>
      <c r="AF481" s="44"/>
      <c r="AG481" s="44"/>
      <c r="AH481" s="44"/>
      <c r="AI481" s="44"/>
      <c r="AJ481" s="44"/>
      <c r="AK481" s="44"/>
      <c r="AL481" s="44"/>
      <c r="AM481" s="44"/>
      <c r="AN481" s="44"/>
      <c r="AO481" s="44"/>
      <c r="AP481" s="44"/>
      <c r="AQ481" s="44"/>
      <c r="AR481" s="44"/>
      <c r="AS481" s="44"/>
      <c r="AT481" s="44"/>
      <c r="AU481" s="44"/>
      <c r="AV481" s="44"/>
      <c r="AW481" s="44"/>
      <c r="AX481" s="44"/>
      <c r="AY481" s="44"/>
    </row>
    <row r="482" spans="1:51" x14ac:dyDescent="0.4">
      <c r="A482" s="40"/>
      <c r="B482" s="21"/>
      <c r="C482" s="45"/>
      <c r="D482" s="167"/>
      <c r="E482" s="40"/>
      <c r="F482" s="696"/>
      <c r="G482" s="40"/>
      <c r="H482" s="40"/>
      <c r="I482" s="167"/>
      <c r="J482" s="40"/>
      <c r="K482" s="474"/>
      <c r="L482" s="40"/>
      <c r="M482" s="40"/>
      <c r="N482" s="40"/>
      <c r="O482" s="40"/>
      <c r="P482" s="40"/>
      <c r="Q482" s="40"/>
      <c r="R482" s="40"/>
      <c r="S482" s="40"/>
      <c r="T482" s="40"/>
      <c r="U482" s="40"/>
      <c r="V482" s="40"/>
      <c r="W482" s="40"/>
      <c r="X482" s="40"/>
      <c r="Y482" s="40"/>
      <c r="Z482" s="40"/>
      <c r="AA482" s="40"/>
      <c r="AB482" s="40"/>
      <c r="AC482" s="40"/>
      <c r="AD482" s="40"/>
      <c r="AE482" s="40"/>
      <c r="AF482" s="44"/>
      <c r="AG482" s="44"/>
      <c r="AH482" s="44"/>
      <c r="AI482" s="44"/>
      <c r="AJ482" s="44"/>
      <c r="AK482" s="44"/>
      <c r="AL482" s="44"/>
      <c r="AM482" s="44"/>
      <c r="AN482" s="44"/>
      <c r="AO482" s="44"/>
      <c r="AP482" s="44"/>
      <c r="AQ482" s="44"/>
      <c r="AR482" s="44"/>
      <c r="AS482" s="44"/>
      <c r="AT482" s="44"/>
      <c r="AU482" s="44"/>
      <c r="AV482" s="44"/>
      <c r="AW482" s="44"/>
      <c r="AX482" s="44"/>
      <c r="AY482" s="44"/>
    </row>
    <row r="483" spans="1:51" x14ac:dyDescent="0.4">
      <c r="A483" s="40"/>
      <c r="B483" s="21"/>
      <c r="C483" s="45"/>
      <c r="D483" s="167"/>
      <c r="E483" s="40"/>
      <c r="F483" s="696"/>
      <c r="G483" s="40"/>
      <c r="H483" s="40"/>
      <c r="I483" s="167"/>
      <c r="J483" s="40"/>
      <c r="K483" s="474"/>
      <c r="L483" s="40"/>
      <c r="M483" s="40"/>
      <c r="N483" s="40"/>
      <c r="O483" s="40"/>
      <c r="P483" s="40"/>
      <c r="Q483" s="40"/>
      <c r="R483" s="40"/>
      <c r="S483" s="40"/>
      <c r="T483" s="40"/>
      <c r="U483" s="40"/>
      <c r="V483" s="40"/>
      <c r="W483" s="40"/>
      <c r="X483" s="40"/>
      <c r="Y483" s="40"/>
      <c r="Z483" s="40"/>
      <c r="AA483" s="40"/>
      <c r="AB483" s="40"/>
      <c r="AC483" s="40"/>
      <c r="AD483" s="40"/>
      <c r="AE483" s="40"/>
      <c r="AF483" s="44"/>
      <c r="AG483" s="44"/>
      <c r="AH483" s="44"/>
      <c r="AI483" s="44"/>
      <c r="AJ483" s="44"/>
      <c r="AK483" s="44"/>
      <c r="AL483" s="44"/>
      <c r="AM483" s="44"/>
      <c r="AN483" s="44"/>
      <c r="AO483" s="44"/>
      <c r="AP483" s="44"/>
      <c r="AQ483" s="44"/>
      <c r="AR483" s="44"/>
      <c r="AS483" s="44"/>
      <c r="AT483" s="44"/>
      <c r="AU483" s="44"/>
      <c r="AV483" s="44"/>
      <c r="AW483" s="44"/>
      <c r="AX483" s="44"/>
      <c r="AY483" s="44"/>
    </row>
    <row r="484" spans="1:51" x14ac:dyDescent="0.4">
      <c r="A484" s="40"/>
      <c r="B484" s="21"/>
      <c r="C484" s="45"/>
      <c r="D484" s="167"/>
      <c r="E484" s="40"/>
      <c r="F484" s="696"/>
      <c r="G484" s="40"/>
      <c r="H484" s="40"/>
      <c r="I484" s="167"/>
      <c r="J484" s="40"/>
      <c r="K484" s="474"/>
      <c r="L484" s="40"/>
      <c r="M484" s="40"/>
      <c r="N484" s="40"/>
      <c r="O484" s="40"/>
      <c r="P484" s="40"/>
      <c r="Q484" s="40"/>
      <c r="R484" s="40"/>
      <c r="S484" s="40"/>
      <c r="T484" s="40"/>
      <c r="U484" s="40"/>
      <c r="V484" s="40"/>
      <c r="W484" s="40"/>
      <c r="X484" s="40"/>
      <c r="Y484" s="40"/>
      <c r="Z484" s="40"/>
      <c r="AA484" s="40"/>
      <c r="AB484" s="40"/>
      <c r="AC484" s="40"/>
      <c r="AD484" s="40"/>
      <c r="AE484" s="40"/>
      <c r="AF484" s="44"/>
      <c r="AG484" s="44"/>
      <c r="AH484" s="44"/>
      <c r="AI484" s="44"/>
      <c r="AJ484" s="44"/>
      <c r="AK484" s="44"/>
      <c r="AL484" s="44"/>
      <c r="AM484" s="44"/>
      <c r="AN484" s="44"/>
      <c r="AO484" s="44"/>
      <c r="AP484" s="44"/>
      <c r="AQ484" s="44"/>
      <c r="AR484" s="44"/>
      <c r="AS484" s="44"/>
      <c r="AT484" s="44"/>
      <c r="AU484" s="44"/>
      <c r="AV484" s="44"/>
      <c r="AW484" s="44"/>
      <c r="AX484" s="44"/>
      <c r="AY484" s="44"/>
    </row>
    <row r="485" spans="1:51" x14ac:dyDescent="0.4">
      <c r="A485" s="40"/>
      <c r="B485" s="21"/>
      <c r="C485" s="45"/>
      <c r="D485" s="167"/>
      <c r="E485" s="40"/>
      <c r="F485" s="696"/>
      <c r="G485" s="40"/>
      <c r="H485" s="40"/>
      <c r="I485" s="167"/>
      <c r="J485" s="40"/>
      <c r="K485" s="474"/>
      <c r="L485" s="40"/>
      <c r="M485" s="40"/>
      <c r="N485" s="40"/>
      <c r="O485" s="40"/>
      <c r="P485" s="40"/>
      <c r="Q485" s="40"/>
      <c r="R485" s="40"/>
      <c r="S485" s="40"/>
      <c r="T485" s="40"/>
      <c r="U485" s="40"/>
      <c r="V485" s="40"/>
      <c r="W485" s="40"/>
      <c r="X485" s="40"/>
      <c r="Y485" s="40"/>
      <c r="Z485" s="40"/>
      <c r="AA485" s="40"/>
      <c r="AB485" s="40"/>
      <c r="AC485" s="40"/>
      <c r="AD485" s="40"/>
      <c r="AE485" s="40"/>
      <c r="AF485" s="44"/>
      <c r="AG485" s="44"/>
      <c r="AH485" s="44"/>
      <c r="AI485" s="44"/>
      <c r="AJ485" s="44"/>
      <c r="AK485" s="44"/>
      <c r="AL485" s="44"/>
      <c r="AM485" s="44"/>
      <c r="AN485" s="44"/>
      <c r="AO485" s="44"/>
      <c r="AP485" s="44"/>
      <c r="AQ485" s="44"/>
      <c r="AR485" s="44"/>
      <c r="AS485" s="44"/>
      <c r="AT485" s="44"/>
      <c r="AU485" s="44"/>
      <c r="AV485" s="44"/>
      <c r="AW485" s="44"/>
      <c r="AX485" s="44"/>
      <c r="AY485" s="44"/>
    </row>
    <row r="486" spans="1:51" x14ac:dyDescent="0.4">
      <c r="A486" s="40"/>
      <c r="B486" s="21"/>
      <c r="C486" s="45"/>
      <c r="D486" s="167"/>
      <c r="E486" s="40"/>
      <c r="F486" s="696"/>
      <c r="G486" s="40"/>
      <c r="H486" s="40"/>
      <c r="I486" s="167"/>
      <c r="J486" s="40"/>
      <c r="K486" s="474"/>
      <c r="L486" s="40"/>
      <c r="M486" s="40"/>
      <c r="N486" s="40"/>
      <c r="O486" s="40"/>
      <c r="P486" s="40"/>
      <c r="Q486" s="40"/>
      <c r="R486" s="40"/>
      <c r="S486" s="40"/>
      <c r="T486" s="40"/>
      <c r="U486" s="40"/>
      <c r="V486" s="40"/>
      <c r="W486" s="40"/>
      <c r="X486" s="40"/>
      <c r="Y486" s="40"/>
      <c r="Z486" s="40"/>
      <c r="AA486" s="40"/>
      <c r="AB486" s="40"/>
      <c r="AC486" s="40"/>
      <c r="AD486" s="40"/>
      <c r="AE486" s="40"/>
      <c r="AF486" s="44"/>
      <c r="AG486" s="44"/>
      <c r="AH486" s="44"/>
      <c r="AI486" s="44"/>
      <c r="AJ486" s="44"/>
      <c r="AK486" s="44"/>
      <c r="AL486" s="44"/>
      <c r="AM486" s="44"/>
      <c r="AN486" s="44"/>
      <c r="AO486" s="44"/>
      <c r="AP486" s="44"/>
      <c r="AQ486" s="44"/>
      <c r="AR486" s="44"/>
      <c r="AS486" s="44"/>
      <c r="AT486" s="44"/>
      <c r="AU486" s="44"/>
      <c r="AV486" s="44"/>
      <c r="AW486" s="44"/>
      <c r="AX486" s="44"/>
      <c r="AY486" s="44"/>
    </row>
    <row r="487" spans="1:51" x14ac:dyDescent="0.4">
      <c r="A487" s="40"/>
      <c r="B487" s="21"/>
      <c r="C487" s="45"/>
      <c r="D487" s="167"/>
      <c r="E487" s="40"/>
      <c r="F487" s="696"/>
      <c r="G487" s="40"/>
      <c r="H487" s="40"/>
      <c r="I487" s="167"/>
      <c r="J487" s="40"/>
      <c r="K487" s="474"/>
      <c r="L487" s="40"/>
      <c r="M487" s="40"/>
      <c r="N487" s="40"/>
      <c r="O487" s="40"/>
      <c r="P487" s="40"/>
      <c r="Q487" s="40"/>
      <c r="R487" s="40"/>
      <c r="S487" s="40"/>
      <c r="T487" s="40"/>
      <c r="U487" s="40"/>
      <c r="V487" s="40"/>
      <c r="W487" s="40"/>
      <c r="X487" s="40"/>
      <c r="Y487" s="40"/>
      <c r="Z487" s="40"/>
      <c r="AA487" s="40"/>
      <c r="AB487" s="40"/>
      <c r="AC487" s="40"/>
      <c r="AD487" s="40"/>
      <c r="AE487" s="40"/>
      <c r="AF487" s="44"/>
      <c r="AG487" s="44"/>
      <c r="AH487" s="44"/>
      <c r="AI487" s="44"/>
      <c r="AJ487" s="44"/>
      <c r="AK487" s="44"/>
      <c r="AL487" s="44"/>
      <c r="AM487" s="44"/>
      <c r="AN487" s="44"/>
      <c r="AO487" s="44"/>
      <c r="AP487" s="44"/>
      <c r="AQ487" s="44"/>
      <c r="AR487" s="44"/>
      <c r="AS487" s="44"/>
      <c r="AT487" s="44"/>
      <c r="AU487" s="44"/>
      <c r="AV487" s="44"/>
      <c r="AW487" s="44"/>
      <c r="AX487" s="44"/>
      <c r="AY487" s="44"/>
    </row>
    <row r="488" spans="1:51" x14ac:dyDescent="0.4">
      <c r="A488" s="40"/>
      <c r="B488" s="21"/>
      <c r="C488" s="45"/>
      <c r="D488" s="167"/>
      <c r="E488" s="40"/>
      <c r="F488" s="696"/>
      <c r="G488" s="40"/>
      <c r="H488" s="40"/>
      <c r="I488" s="167"/>
      <c r="J488" s="40"/>
      <c r="K488" s="474"/>
      <c r="L488" s="40"/>
      <c r="M488" s="40"/>
      <c r="N488" s="40"/>
      <c r="O488" s="40"/>
      <c r="P488" s="40"/>
      <c r="Q488" s="40"/>
      <c r="R488" s="40"/>
      <c r="S488" s="40"/>
      <c r="T488" s="40"/>
      <c r="U488" s="40"/>
      <c r="V488" s="40"/>
      <c r="W488" s="40"/>
      <c r="X488" s="40"/>
      <c r="Y488" s="40"/>
      <c r="Z488" s="40"/>
      <c r="AA488" s="40"/>
      <c r="AB488" s="40"/>
      <c r="AC488" s="40"/>
      <c r="AD488" s="40"/>
      <c r="AE488" s="40"/>
      <c r="AF488" s="44"/>
      <c r="AG488" s="44"/>
      <c r="AH488" s="44"/>
      <c r="AI488" s="44"/>
      <c r="AJ488" s="44"/>
      <c r="AK488" s="44"/>
      <c r="AL488" s="44"/>
      <c r="AM488" s="44"/>
      <c r="AN488" s="44"/>
      <c r="AO488" s="44"/>
      <c r="AP488" s="44"/>
      <c r="AQ488" s="44"/>
      <c r="AR488" s="44"/>
      <c r="AS488" s="44"/>
      <c r="AT488" s="44"/>
      <c r="AU488" s="44"/>
      <c r="AV488" s="44"/>
      <c r="AW488" s="44"/>
      <c r="AX488" s="44"/>
      <c r="AY488" s="44"/>
    </row>
    <row r="489" spans="1:51" x14ac:dyDescent="0.4">
      <c r="A489" s="40"/>
      <c r="B489" s="21"/>
      <c r="C489" s="45"/>
      <c r="D489" s="167"/>
      <c r="E489" s="40"/>
      <c r="F489" s="696"/>
      <c r="G489" s="40"/>
      <c r="H489" s="40"/>
      <c r="I489" s="167"/>
      <c r="J489" s="40"/>
      <c r="K489" s="474"/>
      <c r="L489" s="40"/>
      <c r="M489" s="40"/>
      <c r="N489" s="40"/>
      <c r="O489" s="40"/>
      <c r="P489" s="40"/>
      <c r="Q489" s="40"/>
      <c r="R489" s="40"/>
      <c r="S489" s="40"/>
      <c r="T489" s="40"/>
      <c r="U489" s="40"/>
      <c r="V489" s="40"/>
      <c r="W489" s="40"/>
      <c r="X489" s="40"/>
      <c r="Y489" s="40"/>
      <c r="Z489" s="40"/>
      <c r="AA489" s="40"/>
      <c r="AB489" s="40"/>
      <c r="AC489" s="40"/>
      <c r="AD489" s="40"/>
      <c r="AE489" s="40"/>
      <c r="AF489" s="44"/>
      <c r="AG489" s="44"/>
      <c r="AH489" s="44"/>
      <c r="AI489" s="44"/>
      <c r="AJ489" s="44"/>
      <c r="AK489" s="44"/>
      <c r="AL489" s="44"/>
      <c r="AM489" s="44"/>
      <c r="AN489" s="44"/>
      <c r="AO489" s="44"/>
      <c r="AP489" s="44"/>
      <c r="AQ489" s="44"/>
      <c r="AR489" s="44"/>
      <c r="AS489" s="44"/>
      <c r="AT489" s="44"/>
      <c r="AU489" s="44"/>
      <c r="AV489" s="44"/>
      <c r="AW489" s="44"/>
      <c r="AX489" s="44"/>
      <c r="AY489" s="44"/>
    </row>
    <row r="490" spans="1:51" x14ac:dyDescent="0.4">
      <c r="A490" s="40"/>
      <c r="B490" s="21"/>
      <c r="C490" s="45"/>
      <c r="D490" s="167"/>
      <c r="E490" s="40"/>
      <c r="F490" s="696"/>
      <c r="G490" s="40"/>
      <c r="H490" s="40"/>
      <c r="I490" s="167"/>
      <c r="J490" s="40"/>
      <c r="K490" s="474"/>
      <c r="L490" s="40"/>
      <c r="M490" s="40"/>
      <c r="N490" s="40"/>
      <c r="O490" s="40"/>
      <c r="P490" s="40"/>
      <c r="Q490" s="40"/>
      <c r="R490" s="40"/>
      <c r="S490" s="40"/>
      <c r="T490" s="40"/>
      <c r="U490" s="40"/>
      <c r="V490" s="40"/>
      <c r="W490" s="40"/>
      <c r="X490" s="40"/>
      <c r="Y490" s="40"/>
      <c r="Z490" s="40"/>
      <c r="AA490" s="40"/>
      <c r="AB490" s="40"/>
      <c r="AC490" s="40"/>
      <c r="AD490" s="40"/>
      <c r="AE490" s="40"/>
      <c r="AF490" s="44"/>
      <c r="AG490" s="44"/>
      <c r="AH490" s="44"/>
      <c r="AI490" s="44"/>
      <c r="AJ490" s="44"/>
      <c r="AK490" s="44"/>
      <c r="AL490" s="44"/>
      <c r="AM490" s="44"/>
      <c r="AN490" s="44"/>
      <c r="AO490" s="44"/>
      <c r="AP490" s="44"/>
      <c r="AQ490" s="44"/>
      <c r="AR490" s="44"/>
      <c r="AS490" s="44"/>
      <c r="AT490" s="44"/>
      <c r="AU490" s="44"/>
      <c r="AV490" s="44"/>
      <c r="AW490" s="44"/>
      <c r="AX490" s="44"/>
      <c r="AY490" s="44"/>
    </row>
    <row r="491" spans="1:51" x14ac:dyDescent="0.4">
      <c r="A491" s="40"/>
      <c r="B491" s="21"/>
      <c r="C491" s="45"/>
      <c r="D491" s="167"/>
      <c r="E491" s="40"/>
      <c r="F491" s="696"/>
      <c r="G491" s="40"/>
      <c r="H491" s="40"/>
      <c r="I491" s="167"/>
      <c r="J491" s="40"/>
      <c r="K491" s="474"/>
      <c r="L491" s="40"/>
      <c r="M491" s="40"/>
      <c r="N491" s="40"/>
      <c r="O491" s="40"/>
      <c r="P491" s="40"/>
      <c r="Q491" s="40"/>
      <c r="R491" s="40"/>
      <c r="S491" s="40"/>
      <c r="T491" s="40"/>
      <c r="U491" s="40"/>
      <c r="V491" s="40"/>
      <c r="W491" s="40"/>
      <c r="X491" s="40"/>
      <c r="Y491" s="40"/>
      <c r="Z491" s="40"/>
      <c r="AA491" s="40"/>
      <c r="AB491" s="40"/>
      <c r="AC491" s="40"/>
      <c r="AD491" s="40"/>
      <c r="AE491" s="40"/>
      <c r="AF491" s="44"/>
      <c r="AG491" s="44"/>
      <c r="AH491" s="44"/>
      <c r="AI491" s="44"/>
      <c r="AJ491" s="44"/>
      <c r="AK491" s="44"/>
      <c r="AL491" s="44"/>
      <c r="AM491" s="44"/>
      <c r="AN491" s="44"/>
      <c r="AO491" s="44"/>
      <c r="AP491" s="44"/>
      <c r="AQ491" s="44"/>
      <c r="AR491" s="44"/>
      <c r="AS491" s="44"/>
      <c r="AT491" s="44"/>
      <c r="AU491" s="44"/>
      <c r="AV491" s="44"/>
      <c r="AW491" s="44"/>
      <c r="AX491" s="44"/>
      <c r="AY491" s="44"/>
    </row>
    <row r="492" spans="1:51" x14ac:dyDescent="0.4">
      <c r="A492" s="40"/>
      <c r="B492" s="21"/>
      <c r="C492" s="45"/>
      <c r="D492" s="167"/>
      <c r="E492" s="40"/>
      <c r="F492" s="696"/>
      <c r="G492" s="40"/>
      <c r="H492" s="40"/>
      <c r="I492" s="167"/>
      <c r="J492" s="40"/>
      <c r="K492" s="474"/>
      <c r="L492" s="40"/>
      <c r="M492" s="40"/>
      <c r="N492" s="40"/>
      <c r="O492" s="40"/>
      <c r="P492" s="40"/>
      <c r="Q492" s="40"/>
      <c r="R492" s="40"/>
      <c r="S492" s="40"/>
      <c r="T492" s="40"/>
      <c r="U492" s="40"/>
      <c r="V492" s="40"/>
      <c r="W492" s="40"/>
      <c r="X492" s="40"/>
      <c r="Y492" s="40"/>
      <c r="Z492" s="40"/>
      <c r="AA492" s="40"/>
      <c r="AB492" s="40"/>
      <c r="AC492" s="40"/>
      <c r="AD492" s="40"/>
      <c r="AE492" s="40"/>
      <c r="AF492" s="44"/>
      <c r="AG492" s="44"/>
      <c r="AH492" s="44"/>
      <c r="AI492" s="44"/>
      <c r="AJ492" s="44"/>
      <c r="AK492" s="44"/>
      <c r="AL492" s="44"/>
      <c r="AM492" s="44"/>
      <c r="AN492" s="44"/>
      <c r="AO492" s="44"/>
      <c r="AP492" s="44"/>
      <c r="AQ492" s="44"/>
      <c r="AR492" s="44"/>
      <c r="AS492" s="44"/>
      <c r="AT492" s="44"/>
      <c r="AU492" s="44"/>
      <c r="AV492" s="44"/>
      <c r="AW492" s="44"/>
      <c r="AX492" s="44"/>
      <c r="AY492" s="44"/>
    </row>
    <row r="493" spans="1:51" x14ac:dyDescent="0.4">
      <c r="A493" s="40"/>
      <c r="B493" s="21"/>
      <c r="C493" s="45"/>
      <c r="D493" s="167"/>
      <c r="E493" s="40"/>
      <c r="F493" s="696"/>
      <c r="G493" s="40"/>
      <c r="H493" s="40"/>
      <c r="I493" s="167"/>
      <c r="J493" s="40"/>
      <c r="K493" s="474"/>
      <c r="L493" s="40"/>
      <c r="M493" s="40"/>
      <c r="N493" s="40"/>
      <c r="O493" s="40"/>
      <c r="P493" s="40"/>
      <c r="Q493" s="40"/>
      <c r="R493" s="40"/>
      <c r="S493" s="40"/>
      <c r="T493" s="40"/>
      <c r="U493" s="40"/>
      <c r="V493" s="40"/>
      <c r="W493" s="40"/>
      <c r="X493" s="40"/>
      <c r="Y493" s="40"/>
      <c r="Z493" s="40"/>
      <c r="AA493" s="40"/>
      <c r="AB493" s="40"/>
      <c r="AC493" s="40"/>
      <c r="AD493" s="40"/>
      <c r="AE493" s="40"/>
      <c r="AF493" s="44"/>
      <c r="AG493" s="44"/>
      <c r="AH493" s="44"/>
      <c r="AI493" s="44"/>
      <c r="AJ493" s="44"/>
      <c r="AK493" s="44"/>
      <c r="AL493" s="44"/>
      <c r="AM493" s="44"/>
      <c r="AN493" s="44"/>
      <c r="AO493" s="44"/>
      <c r="AP493" s="44"/>
      <c r="AQ493" s="44"/>
      <c r="AR493" s="44"/>
      <c r="AS493" s="44"/>
      <c r="AT493" s="44"/>
      <c r="AU493" s="44"/>
      <c r="AV493" s="44"/>
      <c r="AW493" s="44"/>
      <c r="AX493" s="44"/>
      <c r="AY493" s="44"/>
    </row>
    <row r="494" spans="1:51" x14ac:dyDescent="0.4">
      <c r="A494" s="40"/>
      <c r="B494" s="21"/>
      <c r="C494" s="45"/>
      <c r="D494" s="167"/>
      <c r="E494" s="40"/>
      <c r="F494" s="696"/>
      <c r="G494" s="40"/>
      <c r="H494" s="40"/>
      <c r="I494" s="167"/>
      <c r="J494" s="40"/>
      <c r="K494" s="474"/>
      <c r="L494" s="40"/>
      <c r="M494" s="40"/>
      <c r="N494" s="40"/>
      <c r="O494" s="40"/>
      <c r="P494" s="40"/>
      <c r="Q494" s="40"/>
      <c r="R494" s="40"/>
      <c r="S494" s="40"/>
      <c r="T494" s="40"/>
      <c r="U494" s="40"/>
      <c r="V494" s="40"/>
      <c r="W494" s="40"/>
      <c r="X494" s="40"/>
      <c r="Y494" s="40"/>
      <c r="Z494" s="40"/>
      <c r="AA494" s="40"/>
      <c r="AB494" s="40"/>
      <c r="AC494" s="40"/>
      <c r="AD494" s="40"/>
      <c r="AE494" s="40"/>
      <c r="AF494" s="44"/>
      <c r="AG494" s="44"/>
      <c r="AH494" s="44"/>
      <c r="AI494" s="44"/>
      <c r="AJ494" s="44"/>
      <c r="AK494" s="44"/>
      <c r="AL494" s="44"/>
      <c r="AM494" s="44"/>
      <c r="AN494" s="44"/>
      <c r="AO494" s="44"/>
      <c r="AP494" s="44"/>
      <c r="AQ494" s="44"/>
      <c r="AR494" s="44"/>
      <c r="AS494" s="44"/>
      <c r="AT494" s="44"/>
      <c r="AU494" s="44"/>
      <c r="AV494" s="44"/>
      <c r="AW494" s="44"/>
      <c r="AX494" s="44"/>
      <c r="AY494" s="44"/>
    </row>
    <row r="495" spans="1:51" x14ac:dyDescent="0.4">
      <c r="A495" s="40"/>
      <c r="B495" s="21"/>
      <c r="C495" s="45"/>
      <c r="D495" s="167"/>
      <c r="E495" s="40"/>
      <c r="F495" s="696"/>
      <c r="G495" s="40"/>
      <c r="H495" s="40"/>
      <c r="I495" s="167"/>
      <c r="J495" s="40"/>
      <c r="K495" s="474"/>
      <c r="L495" s="40"/>
      <c r="M495" s="40"/>
      <c r="N495" s="40"/>
      <c r="O495" s="40"/>
      <c r="P495" s="40"/>
      <c r="Q495" s="40"/>
      <c r="R495" s="40"/>
      <c r="S495" s="40"/>
      <c r="T495" s="40"/>
      <c r="U495" s="40"/>
      <c r="V495" s="40"/>
      <c r="W495" s="40"/>
      <c r="X495" s="40"/>
      <c r="Y495" s="40"/>
      <c r="Z495" s="40"/>
      <c r="AA495" s="40"/>
      <c r="AB495" s="40"/>
      <c r="AC495" s="40"/>
      <c r="AD495" s="40"/>
      <c r="AE495" s="40"/>
      <c r="AF495" s="44"/>
      <c r="AG495" s="44"/>
      <c r="AH495" s="44"/>
      <c r="AI495" s="44"/>
      <c r="AJ495" s="44"/>
      <c r="AK495" s="44"/>
      <c r="AL495" s="44"/>
      <c r="AM495" s="44"/>
      <c r="AN495" s="44"/>
      <c r="AO495" s="44"/>
      <c r="AP495" s="44"/>
      <c r="AQ495" s="44"/>
      <c r="AR495" s="44"/>
      <c r="AS495" s="44"/>
      <c r="AT495" s="44"/>
      <c r="AU495" s="44"/>
      <c r="AV495" s="44"/>
      <c r="AW495" s="44"/>
      <c r="AX495" s="44"/>
      <c r="AY495" s="44"/>
    </row>
    <row r="496" spans="1:51" x14ac:dyDescent="0.4">
      <c r="A496" s="40"/>
      <c r="B496" s="21"/>
      <c r="C496" s="45"/>
      <c r="D496" s="167"/>
      <c r="E496" s="40"/>
      <c r="F496" s="696"/>
      <c r="G496" s="40"/>
      <c r="H496" s="40"/>
      <c r="I496" s="167"/>
      <c r="J496" s="40"/>
      <c r="K496" s="474"/>
      <c r="L496" s="40"/>
      <c r="M496" s="40"/>
      <c r="N496" s="40"/>
      <c r="O496" s="40"/>
      <c r="P496" s="40"/>
      <c r="Q496" s="40"/>
      <c r="R496" s="40"/>
      <c r="S496" s="40"/>
      <c r="T496" s="40"/>
      <c r="U496" s="40"/>
      <c r="V496" s="40"/>
      <c r="W496" s="40"/>
      <c r="X496" s="40"/>
      <c r="Y496" s="40"/>
      <c r="Z496" s="40"/>
      <c r="AA496" s="40"/>
      <c r="AB496" s="40"/>
      <c r="AC496" s="40"/>
      <c r="AD496" s="40"/>
      <c r="AE496" s="40"/>
      <c r="AF496" s="44"/>
      <c r="AG496" s="44"/>
      <c r="AH496" s="44"/>
      <c r="AI496" s="44"/>
      <c r="AJ496" s="44"/>
      <c r="AK496" s="44"/>
      <c r="AL496" s="44"/>
      <c r="AM496" s="44"/>
      <c r="AN496" s="44"/>
      <c r="AO496" s="44"/>
      <c r="AP496" s="44"/>
      <c r="AQ496" s="44"/>
      <c r="AR496" s="44"/>
      <c r="AS496" s="44"/>
      <c r="AT496" s="44"/>
      <c r="AU496" s="44"/>
      <c r="AV496" s="44"/>
      <c r="AW496" s="44"/>
      <c r="AX496" s="44"/>
      <c r="AY496" s="44"/>
    </row>
    <row r="497" spans="1:51" x14ac:dyDescent="0.4">
      <c r="A497" s="40"/>
      <c r="B497" s="21"/>
      <c r="C497" s="45"/>
      <c r="D497" s="167"/>
      <c r="E497" s="40"/>
      <c r="F497" s="696"/>
      <c r="G497" s="40"/>
      <c r="H497" s="40"/>
      <c r="I497" s="167"/>
      <c r="J497" s="40"/>
      <c r="K497" s="474"/>
      <c r="L497" s="40"/>
      <c r="M497" s="40"/>
      <c r="N497" s="40"/>
      <c r="O497" s="40"/>
      <c r="P497" s="40"/>
      <c r="Q497" s="40"/>
      <c r="R497" s="40"/>
      <c r="S497" s="40"/>
      <c r="T497" s="40"/>
      <c r="U497" s="40"/>
      <c r="V497" s="40"/>
      <c r="W497" s="40"/>
      <c r="X497" s="40"/>
      <c r="Y497" s="40"/>
      <c r="Z497" s="40"/>
      <c r="AA497" s="40"/>
      <c r="AB497" s="40"/>
      <c r="AC497" s="40"/>
      <c r="AD497" s="40"/>
      <c r="AE497" s="40"/>
      <c r="AF497" s="44"/>
      <c r="AG497" s="44"/>
      <c r="AH497" s="44"/>
      <c r="AI497" s="44"/>
      <c r="AJ497" s="44"/>
      <c r="AK497" s="44"/>
      <c r="AL497" s="44"/>
      <c r="AM497" s="44"/>
      <c r="AN497" s="44"/>
      <c r="AO497" s="44"/>
      <c r="AP497" s="44"/>
      <c r="AQ497" s="44"/>
      <c r="AR497" s="44"/>
      <c r="AS497" s="44"/>
      <c r="AT497" s="44"/>
      <c r="AU497" s="44"/>
      <c r="AV497" s="44"/>
      <c r="AW497" s="44"/>
      <c r="AX497" s="44"/>
      <c r="AY497" s="44"/>
    </row>
    <row r="498" spans="1:51" x14ac:dyDescent="0.4">
      <c r="A498" s="40"/>
      <c r="B498" s="21"/>
      <c r="C498" s="45"/>
      <c r="D498" s="167"/>
      <c r="E498" s="40"/>
      <c r="F498" s="696"/>
      <c r="G498" s="40"/>
      <c r="H498" s="40"/>
      <c r="I498" s="167"/>
      <c r="J498" s="40"/>
      <c r="K498" s="474"/>
      <c r="L498" s="40"/>
      <c r="M498" s="40"/>
      <c r="N498" s="40"/>
      <c r="O498" s="40"/>
      <c r="P498" s="40"/>
      <c r="Q498" s="40"/>
      <c r="R498" s="40"/>
      <c r="S498" s="40"/>
      <c r="T498" s="40"/>
      <c r="U498" s="40"/>
      <c r="V498" s="40"/>
      <c r="W498" s="40"/>
      <c r="X498" s="40"/>
      <c r="Y498" s="40"/>
      <c r="Z498" s="40"/>
      <c r="AA498" s="40"/>
      <c r="AB498" s="40"/>
      <c r="AC498" s="40"/>
      <c r="AD498" s="40"/>
      <c r="AE498" s="40"/>
      <c r="AF498" s="44"/>
      <c r="AG498" s="44"/>
      <c r="AH498" s="44"/>
      <c r="AI498" s="44"/>
      <c r="AJ498" s="44"/>
      <c r="AK498" s="44"/>
      <c r="AL498" s="44"/>
      <c r="AM498" s="44"/>
      <c r="AN498" s="44"/>
      <c r="AO498" s="44"/>
      <c r="AP498" s="44"/>
      <c r="AQ498" s="44"/>
      <c r="AR498" s="44"/>
      <c r="AS498" s="44"/>
      <c r="AT498" s="44"/>
      <c r="AU498" s="44"/>
      <c r="AV498" s="44"/>
      <c r="AW498" s="44"/>
      <c r="AX498" s="44"/>
      <c r="AY498" s="44"/>
    </row>
    <row r="499" spans="1:51" x14ac:dyDescent="0.4">
      <c r="A499" s="40"/>
      <c r="B499" s="21"/>
      <c r="C499" s="45"/>
      <c r="D499" s="167"/>
      <c r="E499" s="40"/>
      <c r="F499" s="696"/>
      <c r="G499" s="40"/>
      <c r="H499" s="40"/>
      <c r="I499" s="167"/>
      <c r="J499" s="40"/>
      <c r="K499" s="474"/>
      <c r="L499" s="40"/>
      <c r="M499" s="40"/>
      <c r="N499" s="40"/>
      <c r="O499" s="40"/>
      <c r="P499" s="40"/>
      <c r="Q499" s="40"/>
      <c r="R499" s="40"/>
      <c r="S499" s="40"/>
      <c r="T499" s="40"/>
      <c r="U499" s="40"/>
      <c r="V499" s="40"/>
      <c r="W499" s="40"/>
      <c r="X499" s="40"/>
      <c r="Y499" s="40"/>
      <c r="Z499" s="40"/>
      <c r="AA499" s="40"/>
      <c r="AB499" s="40"/>
      <c r="AC499" s="40"/>
      <c r="AD499" s="40"/>
      <c r="AE499" s="40"/>
      <c r="AF499" s="44"/>
      <c r="AG499" s="44"/>
      <c r="AH499" s="44"/>
      <c r="AI499" s="44"/>
      <c r="AJ499" s="44"/>
      <c r="AK499" s="44"/>
      <c r="AL499" s="44"/>
      <c r="AM499" s="44"/>
      <c r="AN499" s="44"/>
      <c r="AO499" s="44"/>
      <c r="AP499" s="44"/>
      <c r="AQ499" s="44"/>
      <c r="AR499" s="44"/>
      <c r="AS499" s="44"/>
      <c r="AT499" s="44"/>
      <c r="AU499" s="44"/>
      <c r="AV499" s="44"/>
      <c r="AW499" s="44"/>
      <c r="AX499" s="44"/>
      <c r="AY499" s="44"/>
    </row>
    <row r="500" spans="1:51" x14ac:dyDescent="0.4">
      <c r="A500" s="40"/>
      <c r="B500" s="21"/>
      <c r="C500" s="45"/>
      <c r="D500" s="167"/>
      <c r="E500" s="40"/>
      <c r="F500" s="696"/>
      <c r="G500" s="40"/>
      <c r="H500" s="40"/>
      <c r="I500" s="167"/>
      <c r="J500" s="40"/>
      <c r="K500" s="474"/>
      <c r="L500" s="40"/>
      <c r="M500" s="40"/>
      <c r="N500" s="40"/>
      <c r="O500" s="40"/>
      <c r="P500" s="40"/>
      <c r="Q500" s="40"/>
      <c r="R500" s="40"/>
      <c r="S500" s="40"/>
      <c r="T500" s="40"/>
      <c r="U500" s="40"/>
      <c r="V500" s="40"/>
      <c r="W500" s="40"/>
      <c r="X500" s="40"/>
      <c r="Y500" s="40"/>
      <c r="Z500" s="40"/>
      <c r="AA500" s="40"/>
      <c r="AB500" s="40"/>
      <c r="AC500" s="40"/>
      <c r="AD500" s="40"/>
      <c r="AE500" s="40"/>
      <c r="AF500" s="44"/>
      <c r="AG500" s="44"/>
      <c r="AH500" s="44"/>
      <c r="AI500" s="44"/>
      <c r="AJ500" s="44"/>
      <c r="AK500" s="44"/>
      <c r="AL500" s="44"/>
      <c r="AM500" s="44"/>
      <c r="AN500" s="44"/>
      <c r="AO500" s="44"/>
      <c r="AP500" s="44"/>
      <c r="AQ500" s="44"/>
      <c r="AR500" s="44"/>
      <c r="AS500" s="44"/>
      <c r="AT500" s="44"/>
      <c r="AU500" s="44"/>
      <c r="AV500" s="44"/>
      <c r="AW500" s="44"/>
      <c r="AX500" s="44"/>
      <c r="AY500" s="44"/>
    </row>
    <row r="501" spans="1:51" x14ac:dyDescent="0.4">
      <c r="A501" s="40"/>
      <c r="B501" s="21"/>
      <c r="C501" s="45"/>
      <c r="D501" s="167"/>
      <c r="E501" s="40"/>
      <c r="F501" s="696"/>
      <c r="G501" s="40"/>
      <c r="H501" s="40"/>
      <c r="I501" s="167"/>
      <c r="J501" s="40"/>
      <c r="K501" s="474"/>
      <c r="L501" s="40"/>
      <c r="M501" s="40"/>
      <c r="N501" s="40"/>
      <c r="O501" s="40"/>
      <c r="P501" s="40"/>
      <c r="Q501" s="40"/>
      <c r="R501" s="40"/>
      <c r="S501" s="40"/>
      <c r="T501" s="40"/>
      <c r="U501" s="40"/>
      <c r="V501" s="40"/>
      <c r="W501" s="40"/>
      <c r="X501" s="40"/>
      <c r="Y501" s="40"/>
      <c r="Z501" s="40"/>
      <c r="AA501" s="40"/>
      <c r="AB501" s="40"/>
      <c r="AC501" s="40"/>
      <c r="AD501" s="40"/>
      <c r="AE501" s="40"/>
      <c r="AF501" s="44"/>
      <c r="AG501" s="44"/>
      <c r="AH501" s="44"/>
      <c r="AI501" s="44"/>
      <c r="AJ501" s="44"/>
      <c r="AK501" s="44"/>
      <c r="AL501" s="44"/>
      <c r="AM501" s="44"/>
      <c r="AN501" s="44"/>
      <c r="AO501" s="44"/>
      <c r="AP501" s="44"/>
      <c r="AQ501" s="44"/>
      <c r="AR501" s="44"/>
      <c r="AS501" s="44"/>
      <c r="AT501" s="44"/>
      <c r="AU501" s="44"/>
      <c r="AV501" s="44"/>
      <c r="AW501" s="44"/>
      <c r="AX501" s="44"/>
      <c r="AY501" s="44"/>
    </row>
    <row r="502" spans="1:51" x14ac:dyDescent="0.4">
      <c r="A502" s="40"/>
      <c r="B502" s="21"/>
      <c r="C502" s="45"/>
      <c r="D502" s="167"/>
      <c r="E502" s="40"/>
      <c r="F502" s="696"/>
      <c r="G502" s="40"/>
      <c r="H502" s="40"/>
      <c r="I502" s="167"/>
      <c r="J502" s="40"/>
      <c r="K502" s="474"/>
      <c r="L502" s="40"/>
      <c r="M502" s="40"/>
      <c r="N502" s="40"/>
      <c r="O502" s="40"/>
      <c r="P502" s="40"/>
      <c r="Q502" s="40"/>
      <c r="R502" s="40"/>
      <c r="S502" s="40"/>
      <c r="T502" s="40"/>
      <c r="U502" s="40"/>
      <c r="V502" s="40"/>
      <c r="W502" s="40"/>
      <c r="X502" s="40"/>
      <c r="Y502" s="40"/>
      <c r="Z502" s="40"/>
      <c r="AA502" s="40"/>
      <c r="AB502" s="40"/>
      <c r="AC502" s="40"/>
      <c r="AD502" s="40"/>
      <c r="AE502" s="40"/>
      <c r="AF502" s="44"/>
      <c r="AG502" s="44"/>
      <c r="AH502" s="44"/>
      <c r="AI502" s="44"/>
      <c r="AJ502" s="44"/>
      <c r="AK502" s="44"/>
      <c r="AL502" s="44"/>
      <c r="AM502" s="44"/>
      <c r="AN502" s="44"/>
      <c r="AO502" s="44"/>
      <c r="AP502" s="44"/>
      <c r="AQ502" s="44"/>
      <c r="AR502" s="44"/>
      <c r="AS502" s="44"/>
      <c r="AT502" s="44"/>
      <c r="AU502" s="44"/>
      <c r="AV502" s="44"/>
      <c r="AW502" s="44"/>
      <c r="AX502" s="44"/>
      <c r="AY502" s="44"/>
    </row>
    <row r="503" spans="1:51" x14ac:dyDescent="0.4">
      <c r="A503" s="40"/>
      <c r="B503" s="21"/>
      <c r="C503" s="45"/>
      <c r="D503" s="167"/>
      <c r="E503" s="40"/>
      <c r="F503" s="696"/>
      <c r="G503" s="40"/>
      <c r="H503" s="40"/>
      <c r="I503" s="167"/>
      <c r="J503" s="40"/>
      <c r="K503" s="474"/>
      <c r="L503" s="40"/>
      <c r="M503" s="40"/>
      <c r="N503" s="40"/>
      <c r="O503" s="40"/>
      <c r="P503" s="40"/>
      <c r="Q503" s="40"/>
      <c r="R503" s="40"/>
      <c r="S503" s="40"/>
      <c r="T503" s="40"/>
      <c r="U503" s="40"/>
      <c r="V503" s="40"/>
      <c r="W503" s="40"/>
      <c r="X503" s="40"/>
      <c r="Y503" s="40"/>
      <c r="Z503" s="40"/>
      <c r="AA503" s="40"/>
      <c r="AB503" s="40"/>
      <c r="AC503" s="40"/>
      <c r="AD503" s="40"/>
      <c r="AE503" s="40"/>
      <c r="AF503" s="44"/>
      <c r="AG503" s="44"/>
      <c r="AH503" s="44"/>
      <c r="AI503" s="44"/>
      <c r="AJ503" s="44"/>
      <c r="AK503" s="44"/>
      <c r="AL503" s="44"/>
      <c r="AM503" s="44"/>
      <c r="AN503" s="44"/>
      <c r="AO503" s="44"/>
      <c r="AP503" s="44"/>
      <c r="AQ503" s="44"/>
      <c r="AR503" s="44"/>
      <c r="AS503" s="44"/>
      <c r="AT503" s="44"/>
      <c r="AU503" s="44"/>
      <c r="AV503" s="44"/>
      <c r="AW503" s="44"/>
      <c r="AX503" s="44"/>
      <c r="AY503" s="44"/>
    </row>
    <row r="504" spans="1:51" x14ac:dyDescent="0.4">
      <c r="A504" s="40"/>
      <c r="B504" s="21"/>
      <c r="C504" s="45"/>
      <c r="D504" s="167"/>
      <c r="E504" s="40"/>
      <c r="F504" s="696"/>
      <c r="G504" s="40"/>
      <c r="H504" s="40"/>
      <c r="I504" s="167"/>
      <c r="J504" s="40"/>
      <c r="K504" s="474"/>
      <c r="L504" s="40"/>
      <c r="M504" s="40"/>
      <c r="N504" s="40"/>
      <c r="O504" s="40"/>
      <c r="P504" s="40"/>
      <c r="Q504" s="40"/>
      <c r="R504" s="40"/>
      <c r="S504" s="40"/>
      <c r="T504" s="40"/>
      <c r="U504" s="40"/>
      <c r="V504" s="40"/>
      <c r="W504" s="40"/>
      <c r="X504" s="40"/>
      <c r="Y504" s="40"/>
      <c r="Z504" s="40"/>
      <c r="AA504" s="40"/>
      <c r="AB504" s="40"/>
      <c r="AC504" s="40"/>
      <c r="AD504" s="40"/>
      <c r="AE504" s="40"/>
      <c r="AF504" s="44"/>
      <c r="AG504" s="44"/>
      <c r="AH504" s="44"/>
      <c r="AI504" s="44"/>
      <c r="AJ504" s="44"/>
      <c r="AK504" s="44"/>
      <c r="AL504" s="44"/>
      <c r="AM504" s="44"/>
      <c r="AN504" s="44"/>
      <c r="AO504" s="44"/>
      <c r="AP504" s="44"/>
      <c r="AQ504" s="44"/>
      <c r="AR504" s="44"/>
      <c r="AS504" s="44"/>
      <c r="AT504" s="44"/>
      <c r="AU504" s="44"/>
      <c r="AV504" s="44"/>
      <c r="AW504" s="44"/>
      <c r="AX504" s="44"/>
      <c r="AY504" s="44"/>
    </row>
    <row r="505" spans="1:51" x14ac:dyDescent="0.4">
      <c r="A505" s="40"/>
      <c r="B505" s="21"/>
      <c r="C505" s="45"/>
      <c r="D505" s="167"/>
      <c r="E505" s="40"/>
      <c r="F505" s="696"/>
      <c r="G505" s="40"/>
      <c r="H505" s="40"/>
      <c r="I505" s="167"/>
      <c r="J505" s="40"/>
      <c r="K505" s="474"/>
      <c r="L505" s="40"/>
      <c r="M505" s="40"/>
      <c r="N505" s="40"/>
      <c r="O505" s="40"/>
      <c r="P505" s="40"/>
      <c r="Q505" s="40"/>
      <c r="R505" s="40"/>
      <c r="S505" s="40"/>
      <c r="T505" s="40"/>
      <c r="U505" s="40"/>
      <c r="V505" s="40"/>
      <c r="W505" s="40"/>
      <c r="X505" s="40"/>
      <c r="Y505" s="40"/>
      <c r="Z505" s="40"/>
      <c r="AA505" s="40"/>
      <c r="AB505" s="40"/>
      <c r="AC505" s="40"/>
      <c r="AD505" s="40"/>
      <c r="AE505" s="40"/>
      <c r="AF505" s="44"/>
      <c r="AG505" s="44"/>
      <c r="AH505" s="44"/>
      <c r="AI505" s="44"/>
      <c r="AJ505" s="44"/>
      <c r="AK505" s="44"/>
      <c r="AL505" s="44"/>
      <c r="AM505" s="44"/>
      <c r="AN505" s="44"/>
      <c r="AO505" s="44"/>
      <c r="AP505" s="44"/>
      <c r="AQ505" s="44"/>
      <c r="AR505" s="44"/>
      <c r="AS505" s="44"/>
      <c r="AT505" s="44"/>
      <c r="AU505" s="44"/>
      <c r="AV505" s="44"/>
      <c r="AW505" s="44"/>
      <c r="AX505" s="44"/>
      <c r="AY505" s="44"/>
    </row>
    <row r="506" spans="1:51" x14ac:dyDescent="0.4">
      <c r="A506" s="40"/>
      <c r="B506" s="21"/>
      <c r="C506" s="45"/>
      <c r="D506" s="167"/>
      <c r="E506" s="40"/>
      <c r="F506" s="696"/>
      <c r="G506" s="40"/>
      <c r="H506" s="40"/>
      <c r="I506" s="167"/>
      <c r="J506" s="40"/>
      <c r="K506" s="474"/>
      <c r="L506" s="40"/>
      <c r="M506" s="40"/>
      <c r="N506" s="40"/>
      <c r="O506" s="40"/>
      <c r="P506" s="40"/>
      <c r="Q506" s="40"/>
      <c r="R506" s="40"/>
      <c r="S506" s="40"/>
      <c r="T506" s="40"/>
      <c r="U506" s="40"/>
      <c r="V506" s="40"/>
      <c r="W506" s="40"/>
      <c r="X506" s="40"/>
      <c r="Y506" s="40"/>
      <c r="Z506" s="40"/>
      <c r="AA506" s="40"/>
      <c r="AB506" s="40"/>
      <c r="AC506" s="40"/>
      <c r="AD506" s="40"/>
      <c r="AE506" s="40"/>
      <c r="AF506" s="44"/>
      <c r="AG506" s="44"/>
      <c r="AH506" s="44"/>
      <c r="AI506" s="44"/>
      <c r="AJ506" s="44"/>
      <c r="AK506" s="44"/>
      <c r="AL506" s="44"/>
      <c r="AM506" s="44"/>
      <c r="AN506" s="44"/>
      <c r="AO506" s="44"/>
      <c r="AP506" s="44"/>
      <c r="AQ506" s="44"/>
      <c r="AR506" s="44"/>
      <c r="AS506" s="44"/>
      <c r="AT506" s="44"/>
      <c r="AU506" s="44"/>
      <c r="AV506" s="44"/>
      <c r="AW506" s="44"/>
      <c r="AX506" s="44"/>
      <c r="AY506" s="44"/>
    </row>
    <row r="507" spans="1:51" x14ac:dyDescent="0.4">
      <c r="A507" s="40"/>
      <c r="B507" s="21"/>
      <c r="C507" s="45"/>
      <c r="D507" s="167"/>
      <c r="E507" s="40"/>
      <c r="F507" s="696"/>
      <c r="G507" s="40"/>
      <c r="H507" s="40"/>
      <c r="I507" s="167"/>
      <c r="J507" s="40"/>
      <c r="K507" s="474"/>
      <c r="L507" s="40"/>
      <c r="M507" s="40"/>
      <c r="N507" s="40"/>
      <c r="O507" s="40"/>
      <c r="P507" s="40"/>
      <c r="Q507" s="40"/>
      <c r="R507" s="40"/>
      <c r="S507" s="40"/>
      <c r="T507" s="40"/>
      <c r="U507" s="40"/>
      <c r="V507" s="40"/>
      <c r="W507" s="40"/>
      <c r="X507" s="40"/>
      <c r="Y507" s="40"/>
      <c r="Z507" s="40"/>
      <c r="AA507" s="40"/>
      <c r="AB507" s="40"/>
      <c r="AC507" s="40"/>
      <c r="AD507" s="40"/>
      <c r="AE507" s="40"/>
      <c r="AF507" s="44"/>
      <c r="AG507" s="44"/>
      <c r="AH507" s="44"/>
      <c r="AI507" s="44"/>
      <c r="AJ507" s="44"/>
      <c r="AK507" s="44"/>
      <c r="AL507" s="44"/>
      <c r="AM507" s="44"/>
      <c r="AN507" s="44"/>
      <c r="AO507" s="44"/>
      <c r="AP507" s="44"/>
      <c r="AQ507" s="44"/>
      <c r="AR507" s="44"/>
      <c r="AS507" s="44"/>
      <c r="AT507" s="44"/>
      <c r="AU507" s="44"/>
      <c r="AV507" s="44"/>
      <c r="AW507" s="44"/>
      <c r="AX507" s="44"/>
      <c r="AY507" s="44"/>
    </row>
    <row r="508" spans="1:51" x14ac:dyDescent="0.4">
      <c r="A508" s="40"/>
      <c r="B508" s="21"/>
      <c r="C508" s="45"/>
      <c r="D508" s="167"/>
      <c r="E508" s="40"/>
      <c r="F508" s="696"/>
      <c r="G508" s="40"/>
      <c r="H508" s="40"/>
      <c r="I508" s="167"/>
      <c r="J508" s="40"/>
      <c r="K508" s="474"/>
      <c r="L508" s="40"/>
      <c r="M508" s="40"/>
      <c r="N508" s="40"/>
      <c r="O508" s="40"/>
      <c r="P508" s="40"/>
      <c r="Q508" s="40"/>
      <c r="R508" s="40"/>
      <c r="S508" s="40"/>
      <c r="T508" s="40"/>
      <c r="U508" s="40"/>
      <c r="V508" s="40"/>
      <c r="W508" s="40"/>
      <c r="X508" s="40"/>
      <c r="Y508" s="40"/>
      <c r="Z508" s="40"/>
      <c r="AA508" s="40"/>
      <c r="AB508" s="40"/>
      <c r="AC508" s="40"/>
      <c r="AD508" s="40"/>
      <c r="AE508" s="40"/>
      <c r="AF508" s="44"/>
      <c r="AG508" s="44"/>
      <c r="AH508" s="44"/>
      <c r="AI508" s="44"/>
      <c r="AJ508" s="44"/>
      <c r="AK508" s="44"/>
      <c r="AL508" s="44"/>
      <c r="AM508" s="44"/>
      <c r="AN508" s="44"/>
      <c r="AO508" s="44"/>
      <c r="AP508" s="44"/>
      <c r="AQ508" s="44"/>
      <c r="AR508" s="44"/>
      <c r="AS508" s="44"/>
      <c r="AT508" s="44"/>
      <c r="AU508" s="44"/>
      <c r="AV508" s="44"/>
      <c r="AW508" s="44"/>
      <c r="AX508" s="44"/>
      <c r="AY508" s="44"/>
    </row>
    <row r="509" spans="1:51" x14ac:dyDescent="0.4">
      <c r="A509" s="40"/>
      <c r="B509" s="21"/>
      <c r="C509" s="45"/>
      <c r="D509" s="167"/>
      <c r="E509" s="40"/>
      <c r="F509" s="696"/>
      <c r="G509" s="40"/>
      <c r="H509" s="40"/>
      <c r="I509" s="167"/>
      <c r="J509" s="40"/>
      <c r="K509" s="474"/>
      <c r="L509" s="40"/>
      <c r="M509" s="40"/>
      <c r="N509" s="40"/>
      <c r="O509" s="40"/>
      <c r="P509" s="40"/>
      <c r="Q509" s="40"/>
      <c r="R509" s="40"/>
      <c r="S509" s="40"/>
      <c r="T509" s="40"/>
      <c r="U509" s="40"/>
      <c r="V509" s="40"/>
      <c r="W509" s="40"/>
      <c r="X509" s="40"/>
      <c r="Y509" s="40"/>
      <c r="Z509" s="40"/>
      <c r="AA509" s="40"/>
      <c r="AB509" s="40"/>
      <c r="AC509" s="40"/>
      <c r="AD509" s="40"/>
      <c r="AE509" s="40"/>
      <c r="AF509" s="44"/>
      <c r="AG509" s="44"/>
      <c r="AH509" s="44"/>
      <c r="AI509" s="44"/>
      <c r="AJ509" s="44"/>
      <c r="AK509" s="44"/>
      <c r="AL509" s="44"/>
      <c r="AM509" s="44"/>
      <c r="AN509" s="44"/>
      <c r="AO509" s="44"/>
      <c r="AP509" s="44"/>
      <c r="AQ509" s="44"/>
      <c r="AR509" s="44"/>
      <c r="AS509" s="44"/>
      <c r="AT509" s="44"/>
      <c r="AU509" s="44"/>
      <c r="AV509" s="44"/>
      <c r="AW509" s="44"/>
      <c r="AX509" s="44"/>
      <c r="AY509" s="44"/>
    </row>
    <row r="510" spans="1:51" x14ac:dyDescent="0.4">
      <c r="A510" s="40"/>
      <c r="B510" s="21"/>
      <c r="C510" s="45"/>
      <c r="D510" s="167"/>
      <c r="E510" s="40"/>
      <c r="F510" s="696"/>
      <c r="G510" s="40"/>
      <c r="H510" s="40"/>
      <c r="I510" s="167"/>
      <c r="J510" s="40"/>
      <c r="K510" s="474"/>
      <c r="L510" s="40"/>
      <c r="M510" s="40"/>
      <c r="N510" s="40"/>
      <c r="O510" s="40"/>
      <c r="P510" s="40"/>
      <c r="Q510" s="40"/>
      <c r="R510" s="40"/>
      <c r="S510" s="40"/>
      <c r="T510" s="40"/>
      <c r="U510" s="40"/>
      <c r="V510" s="40"/>
      <c r="W510" s="40"/>
      <c r="X510" s="40"/>
      <c r="Y510" s="40"/>
      <c r="Z510" s="40"/>
      <c r="AA510" s="40"/>
      <c r="AB510" s="40"/>
      <c r="AC510" s="40"/>
      <c r="AD510" s="40"/>
      <c r="AE510" s="40"/>
      <c r="AF510" s="44"/>
      <c r="AG510" s="44"/>
      <c r="AH510" s="44"/>
      <c r="AI510" s="44"/>
      <c r="AJ510" s="44"/>
      <c r="AK510" s="44"/>
      <c r="AL510" s="44"/>
      <c r="AM510" s="44"/>
      <c r="AN510" s="44"/>
      <c r="AO510" s="44"/>
      <c r="AP510" s="44"/>
      <c r="AQ510" s="44"/>
      <c r="AR510" s="44"/>
      <c r="AS510" s="44"/>
      <c r="AT510" s="44"/>
      <c r="AU510" s="44"/>
      <c r="AV510" s="44"/>
      <c r="AW510" s="44"/>
      <c r="AX510" s="44"/>
      <c r="AY510" s="44"/>
    </row>
    <row r="511" spans="1:51" x14ac:dyDescent="0.4">
      <c r="A511" s="40"/>
      <c r="B511" s="21"/>
      <c r="C511" s="45"/>
      <c r="D511" s="167"/>
      <c r="E511" s="40"/>
      <c r="F511" s="696"/>
      <c r="G511" s="40"/>
      <c r="H511" s="40"/>
      <c r="I511" s="167"/>
      <c r="J511" s="40"/>
      <c r="K511" s="474"/>
      <c r="L511" s="40"/>
      <c r="M511" s="40"/>
      <c r="N511" s="40"/>
      <c r="O511" s="40"/>
      <c r="P511" s="40"/>
      <c r="Q511" s="40"/>
      <c r="R511" s="40"/>
      <c r="S511" s="40"/>
      <c r="T511" s="40"/>
      <c r="U511" s="40"/>
      <c r="V511" s="40"/>
      <c r="W511" s="40"/>
      <c r="X511" s="40"/>
      <c r="Y511" s="40"/>
      <c r="Z511" s="40"/>
      <c r="AA511" s="40"/>
      <c r="AB511" s="40"/>
      <c r="AC511" s="40"/>
      <c r="AD511" s="40"/>
      <c r="AE511" s="40"/>
      <c r="AF511" s="44"/>
      <c r="AG511" s="44"/>
      <c r="AH511" s="44"/>
      <c r="AI511" s="44"/>
      <c r="AJ511" s="44"/>
      <c r="AK511" s="44"/>
      <c r="AL511" s="44"/>
      <c r="AM511" s="44"/>
      <c r="AN511" s="44"/>
      <c r="AO511" s="44"/>
      <c r="AP511" s="44"/>
      <c r="AQ511" s="44"/>
      <c r="AR511" s="44"/>
      <c r="AS511" s="44"/>
      <c r="AT511" s="44"/>
      <c r="AU511" s="44"/>
      <c r="AV511" s="44"/>
      <c r="AW511" s="44"/>
      <c r="AX511" s="44"/>
      <c r="AY511" s="44"/>
    </row>
    <row r="512" spans="1:51" x14ac:dyDescent="0.4">
      <c r="A512" s="40"/>
      <c r="B512" s="21"/>
      <c r="C512" s="45"/>
      <c r="D512" s="167"/>
      <c r="E512" s="40"/>
      <c r="F512" s="696"/>
      <c r="G512" s="40"/>
      <c r="H512" s="40"/>
      <c r="I512" s="167"/>
      <c r="J512" s="40"/>
      <c r="K512" s="474"/>
      <c r="L512" s="40"/>
      <c r="M512" s="40"/>
      <c r="N512" s="40"/>
      <c r="O512" s="40"/>
      <c r="P512" s="40"/>
      <c r="Q512" s="40"/>
      <c r="R512" s="40"/>
      <c r="S512" s="40"/>
      <c r="T512" s="40"/>
      <c r="U512" s="40"/>
      <c r="V512" s="40"/>
      <c r="W512" s="40"/>
      <c r="X512" s="40"/>
      <c r="Y512" s="40"/>
      <c r="Z512" s="40"/>
      <c r="AA512" s="40"/>
      <c r="AB512" s="40"/>
      <c r="AC512" s="40"/>
      <c r="AD512" s="40"/>
      <c r="AE512" s="40"/>
      <c r="AF512" s="44"/>
      <c r="AG512" s="44"/>
      <c r="AH512" s="44"/>
      <c r="AI512" s="44"/>
      <c r="AJ512" s="44"/>
      <c r="AK512" s="44"/>
      <c r="AL512" s="44"/>
      <c r="AM512" s="44"/>
      <c r="AN512" s="44"/>
      <c r="AO512" s="44"/>
      <c r="AP512" s="44"/>
      <c r="AQ512" s="44"/>
      <c r="AR512" s="44"/>
      <c r="AS512" s="44"/>
      <c r="AT512" s="44"/>
      <c r="AU512" s="44"/>
      <c r="AV512" s="44"/>
      <c r="AW512" s="44"/>
      <c r="AX512" s="44"/>
      <c r="AY512" s="44"/>
    </row>
    <row r="513" spans="1:51" x14ac:dyDescent="0.4">
      <c r="A513" s="40"/>
      <c r="B513" s="21"/>
      <c r="C513" s="45"/>
      <c r="D513" s="167"/>
      <c r="E513" s="40"/>
      <c r="F513" s="696"/>
      <c r="G513" s="40"/>
      <c r="H513" s="40"/>
      <c r="I513" s="167"/>
      <c r="J513" s="40"/>
      <c r="K513" s="474"/>
      <c r="L513" s="40"/>
      <c r="M513" s="40"/>
      <c r="N513" s="40"/>
      <c r="O513" s="40"/>
      <c r="P513" s="40"/>
      <c r="Q513" s="40"/>
      <c r="R513" s="40"/>
      <c r="S513" s="40"/>
      <c r="T513" s="40"/>
      <c r="U513" s="40"/>
      <c r="V513" s="40"/>
      <c r="W513" s="40"/>
      <c r="X513" s="40"/>
      <c r="Y513" s="40"/>
      <c r="Z513" s="40"/>
      <c r="AA513" s="40"/>
      <c r="AB513" s="40"/>
      <c r="AC513" s="40"/>
      <c r="AD513" s="40"/>
      <c r="AE513" s="40"/>
      <c r="AF513" s="44"/>
      <c r="AG513" s="44"/>
      <c r="AH513" s="44"/>
      <c r="AI513" s="44"/>
      <c r="AJ513" s="44"/>
      <c r="AK513" s="44"/>
      <c r="AL513" s="44"/>
      <c r="AM513" s="44"/>
      <c r="AN513" s="44"/>
      <c r="AO513" s="44"/>
      <c r="AP513" s="44"/>
      <c r="AQ513" s="44"/>
      <c r="AR513" s="44"/>
      <c r="AS513" s="44"/>
      <c r="AT513" s="44"/>
      <c r="AU513" s="44"/>
      <c r="AV513" s="44"/>
      <c r="AW513" s="44"/>
      <c r="AX513" s="44"/>
      <c r="AY513" s="44"/>
    </row>
    <row r="514" spans="1:51" x14ac:dyDescent="0.4">
      <c r="A514" s="40"/>
      <c r="B514" s="21"/>
      <c r="C514" s="45"/>
      <c r="D514" s="167"/>
      <c r="E514" s="40"/>
      <c r="F514" s="696"/>
      <c r="G514" s="40"/>
      <c r="H514" s="40"/>
      <c r="I514" s="167"/>
      <c r="J514" s="40"/>
      <c r="K514" s="474"/>
      <c r="L514" s="40"/>
      <c r="M514" s="40"/>
      <c r="N514" s="40"/>
      <c r="O514" s="40"/>
      <c r="P514" s="40"/>
      <c r="Q514" s="40"/>
      <c r="R514" s="40"/>
      <c r="S514" s="40"/>
      <c r="T514" s="40"/>
      <c r="U514" s="40"/>
      <c r="V514" s="40"/>
      <c r="W514" s="40"/>
      <c r="X514" s="40"/>
      <c r="Y514" s="40"/>
      <c r="Z514" s="40"/>
      <c r="AA514" s="40"/>
      <c r="AB514" s="40"/>
      <c r="AC514" s="40"/>
      <c r="AD514" s="40"/>
      <c r="AE514" s="40"/>
      <c r="AF514" s="44"/>
      <c r="AG514" s="44"/>
      <c r="AH514" s="44"/>
      <c r="AI514" s="44"/>
      <c r="AJ514" s="44"/>
      <c r="AK514" s="44"/>
      <c r="AL514" s="44"/>
      <c r="AM514" s="44"/>
      <c r="AN514" s="44"/>
      <c r="AO514" s="44"/>
      <c r="AP514" s="44"/>
      <c r="AQ514" s="44"/>
      <c r="AR514" s="44"/>
      <c r="AS514" s="44"/>
      <c r="AT514" s="44"/>
      <c r="AU514" s="44"/>
      <c r="AV514" s="44"/>
      <c r="AW514" s="44"/>
      <c r="AX514" s="44"/>
      <c r="AY514" s="44"/>
    </row>
    <row r="515" spans="1:51" x14ac:dyDescent="0.4">
      <c r="A515" s="40"/>
      <c r="B515" s="21"/>
      <c r="C515" s="45"/>
      <c r="D515" s="167"/>
      <c r="E515" s="40"/>
      <c r="F515" s="696"/>
      <c r="G515" s="40"/>
      <c r="H515" s="40"/>
      <c r="I515" s="167"/>
      <c r="J515" s="40"/>
      <c r="K515" s="474"/>
      <c r="L515" s="40"/>
      <c r="M515" s="40"/>
      <c r="N515" s="40"/>
      <c r="O515" s="40"/>
      <c r="P515" s="40"/>
      <c r="Q515" s="40"/>
      <c r="R515" s="40"/>
      <c r="S515" s="40"/>
      <c r="T515" s="40"/>
      <c r="U515" s="40"/>
      <c r="V515" s="40"/>
      <c r="W515" s="40"/>
      <c r="X515" s="40"/>
      <c r="Y515" s="40"/>
      <c r="Z515" s="40"/>
      <c r="AA515" s="40"/>
      <c r="AB515" s="40"/>
      <c r="AC515" s="40"/>
      <c r="AD515" s="40"/>
      <c r="AE515" s="40"/>
      <c r="AF515" s="44"/>
      <c r="AG515" s="44"/>
      <c r="AH515" s="44"/>
      <c r="AI515" s="44"/>
      <c r="AJ515" s="44"/>
      <c r="AK515" s="44"/>
      <c r="AL515" s="44"/>
      <c r="AM515" s="44"/>
      <c r="AN515" s="44"/>
      <c r="AO515" s="44"/>
      <c r="AP515" s="44"/>
      <c r="AQ515" s="44"/>
      <c r="AR515" s="44"/>
      <c r="AS515" s="44"/>
      <c r="AT515" s="44"/>
      <c r="AU515" s="44"/>
      <c r="AV515" s="44"/>
      <c r="AW515" s="44"/>
      <c r="AX515" s="44"/>
      <c r="AY515" s="44"/>
    </row>
    <row r="516" spans="1:51" x14ac:dyDescent="0.4">
      <c r="A516" s="40"/>
      <c r="B516" s="21"/>
      <c r="C516" s="45"/>
      <c r="D516" s="167"/>
      <c r="E516" s="40"/>
      <c r="F516" s="696"/>
      <c r="G516" s="40"/>
      <c r="H516" s="40"/>
      <c r="I516" s="167"/>
      <c r="J516" s="40"/>
      <c r="K516" s="474"/>
      <c r="L516" s="40"/>
      <c r="M516" s="40"/>
      <c r="N516" s="40"/>
      <c r="O516" s="40"/>
      <c r="P516" s="40"/>
      <c r="Q516" s="40"/>
      <c r="R516" s="40"/>
      <c r="S516" s="40"/>
      <c r="T516" s="40"/>
      <c r="U516" s="40"/>
      <c r="V516" s="40"/>
      <c r="W516" s="40"/>
      <c r="X516" s="40"/>
      <c r="Y516" s="40"/>
      <c r="Z516" s="40"/>
      <c r="AA516" s="40"/>
      <c r="AB516" s="40"/>
      <c r="AC516" s="40"/>
      <c r="AD516" s="40"/>
      <c r="AE516" s="40"/>
      <c r="AF516" s="44"/>
      <c r="AG516" s="44"/>
      <c r="AH516" s="44"/>
      <c r="AI516" s="44"/>
      <c r="AJ516" s="44"/>
      <c r="AK516" s="44"/>
      <c r="AL516" s="44"/>
      <c r="AM516" s="44"/>
      <c r="AN516" s="44"/>
      <c r="AO516" s="44"/>
      <c r="AP516" s="44"/>
      <c r="AQ516" s="44"/>
      <c r="AR516" s="44"/>
      <c r="AS516" s="44"/>
      <c r="AT516" s="44"/>
      <c r="AU516" s="44"/>
      <c r="AV516" s="44"/>
      <c r="AW516" s="44"/>
      <c r="AX516" s="44"/>
      <c r="AY516" s="44"/>
    </row>
    <row r="517" spans="1:51" x14ac:dyDescent="0.4">
      <c r="A517" s="40"/>
      <c r="B517" s="21"/>
      <c r="C517" s="45"/>
      <c r="D517" s="167"/>
      <c r="E517" s="40"/>
      <c r="F517" s="696"/>
      <c r="G517" s="40"/>
      <c r="H517" s="40"/>
      <c r="I517" s="167"/>
      <c r="J517" s="40"/>
      <c r="K517" s="474"/>
      <c r="L517" s="40"/>
      <c r="M517" s="40"/>
      <c r="N517" s="40"/>
      <c r="O517" s="40"/>
      <c r="P517" s="40"/>
      <c r="Q517" s="40"/>
      <c r="R517" s="40"/>
      <c r="S517" s="40"/>
      <c r="T517" s="40"/>
      <c r="U517" s="40"/>
      <c r="V517" s="40"/>
      <c r="W517" s="40"/>
      <c r="X517" s="40"/>
      <c r="Y517" s="40"/>
      <c r="Z517" s="40"/>
      <c r="AA517" s="40"/>
      <c r="AB517" s="40"/>
      <c r="AC517" s="40"/>
      <c r="AD517" s="40"/>
      <c r="AE517" s="40"/>
      <c r="AF517" s="44"/>
      <c r="AG517" s="44"/>
      <c r="AH517" s="44"/>
      <c r="AI517" s="44"/>
      <c r="AJ517" s="44"/>
      <c r="AK517" s="44"/>
      <c r="AL517" s="44"/>
      <c r="AM517" s="44"/>
      <c r="AN517" s="44"/>
      <c r="AO517" s="44"/>
      <c r="AP517" s="44"/>
      <c r="AQ517" s="44"/>
      <c r="AR517" s="44"/>
      <c r="AS517" s="44"/>
      <c r="AT517" s="44"/>
      <c r="AU517" s="44"/>
      <c r="AV517" s="44"/>
      <c r="AW517" s="44"/>
      <c r="AX517" s="44"/>
      <c r="AY517" s="44"/>
    </row>
    <row r="518" spans="1:51" x14ac:dyDescent="0.4">
      <c r="A518" s="40"/>
      <c r="B518" s="21"/>
      <c r="C518" s="45"/>
      <c r="D518" s="167"/>
      <c r="E518" s="40"/>
      <c r="F518" s="696"/>
      <c r="G518" s="40"/>
      <c r="H518" s="40"/>
      <c r="I518" s="167"/>
      <c r="J518" s="40"/>
      <c r="K518" s="474"/>
      <c r="L518" s="40"/>
      <c r="M518" s="40"/>
      <c r="N518" s="40"/>
      <c r="O518" s="40"/>
      <c r="P518" s="40"/>
      <c r="Q518" s="40"/>
      <c r="R518" s="40"/>
      <c r="S518" s="40"/>
      <c r="T518" s="40"/>
      <c r="U518" s="40"/>
      <c r="V518" s="40"/>
      <c r="W518" s="40"/>
      <c r="X518" s="40"/>
      <c r="Y518" s="40"/>
      <c r="Z518" s="40"/>
      <c r="AA518" s="40"/>
      <c r="AB518" s="40"/>
      <c r="AC518" s="40"/>
      <c r="AD518" s="40"/>
      <c r="AE518" s="40"/>
      <c r="AF518" s="44"/>
      <c r="AG518" s="44"/>
      <c r="AH518" s="44"/>
      <c r="AI518" s="44"/>
      <c r="AJ518" s="44"/>
      <c r="AK518" s="44"/>
      <c r="AL518" s="44"/>
      <c r="AM518" s="44"/>
      <c r="AN518" s="44"/>
      <c r="AO518" s="44"/>
      <c r="AP518" s="44"/>
      <c r="AQ518" s="44"/>
      <c r="AR518" s="44"/>
      <c r="AS518" s="44"/>
      <c r="AT518" s="44"/>
      <c r="AU518" s="44"/>
      <c r="AV518" s="44"/>
      <c r="AW518" s="44"/>
      <c r="AX518" s="44"/>
      <c r="AY518" s="44"/>
    </row>
    <row r="519" spans="1:51" x14ac:dyDescent="0.4">
      <c r="A519" s="40"/>
      <c r="B519" s="21"/>
      <c r="C519" s="45"/>
      <c r="D519" s="167"/>
      <c r="E519" s="40"/>
      <c r="F519" s="696"/>
      <c r="G519" s="40"/>
      <c r="H519" s="40"/>
      <c r="I519" s="167"/>
      <c r="J519" s="40"/>
      <c r="K519" s="474"/>
      <c r="L519" s="40"/>
      <c r="M519" s="40"/>
      <c r="N519" s="40"/>
      <c r="O519" s="40"/>
      <c r="P519" s="40"/>
      <c r="Q519" s="40"/>
      <c r="R519" s="40"/>
      <c r="S519" s="40"/>
      <c r="T519" s="40"/>
      <c r="U519" s="40"/>
      <c r="V519" s="40"/>
      <c r="W519" s="40"/>
      <c r="X519" s="40"/>
      <c r="Y519" s="40"/>
      <c r="Z519" s="40"/>
      <c r="AA519" s="40"/>
      <c r="AB519" s="40"/>
      <c r="AC519" s="40"/>
      <c r="AD519" s="40"/>
      <c r="AE519" s="40"/>
      <c r="AF519" s="44"/>
      <c r="AG519" s="44"/>
      <c r="AH519" s="44"/>
      <c r="AI519" s="44"/>
      <c r="AJ519" s="44"/>
      <c r="AK519" s="44"/>
      <c r="AL519" s="44"/>
      <c r="AM519" s="44"/>
      <c r="AN519" s="44"/>
      <c r="AO519" s="44"/>
      <c r="AP519" s="44"/>
      <c r="AQ519" s="44"/>
      <c r="AR519" s="44"/>
      <c r="AS519" s="44"/>
      <c r="AT519" s="44"/>
      <c r="AU519" s="44"/>
      <c r="AV519" s="44"/>
      <c r="AW519" s="44"/>
      <c r="AX519" s="44"/>
      <c r="AY519" s="44"/>
    </row>
    <row r="520" spans="1:51" x14ac:dyDescent="0.4">
      <c r="A520" s="40"/>
      <c r="B520" s="21"/>
      <c r="C520" s="45"/>
      <c r="D520" s="167"/>
      <c r="E520" s="40"/>
      <c r="F520" s="696"/>
      <c r="G520" s="40"/>
      <c r="H520" s="40"/>
      <c r="I520" s="167"/>
      <c r="J520" s="40"/>
      <c r="K520" s="474"/>
      <c r="L520" s="40"/>
      <c r="M520" s="40"/>
      <c r="N520" s="40"/>
      <c r="O520" s="40"/>
      <c r="P520" s="40"/>
      <c r="Q520" s="40"/>
      <c r="R520" s="40"/>
      <c r="S520" s="40"/>
      <c r="T520" s="40"/>
      <c r="U520" s="40"/>
      <c r="V520" s="40"/>
      <c r="W520" s="40"/>
      <c r="X520" s="40"/>
      <c r="Y520" s="40"/>
      <c r="Z520" s="40"/>
      <c r="AA520" s="40"/>
      <c r="AB520" s="40"/>
      <c r="AC520" s="40"/>
      <c r="AD520" s="40"/>
      <c r="AE520" s="40"/>
      <c r="AF520" s="44"/>
      <c r="AG520" s="44"/>
      <c r="AH520" s="44"/>
      <c r="AI520" s="44"/>
      <c r="AJ520" s="44"/>
      <c r="AK520" s="44"/>
      <c r="AL520" s="44"/>
      <c r="AM520" s="44"/>
      <c r="AN520" s="44"/>
      <c r="AO520" s="44"/>
      <c r="AP520" s="44"/>
      <c r="AQ520" s="44"/>
      <c r="AR520" s="44"/>
      <c r="AS520" s="44"/>
      <c r="AT520" s="44"/>
      <c r="AU520" s="44"/>
      <c r="AV520" s="44"/>
      <c r="AW520" s="44"/>
      <c r="AX520" s="44"/>
      <c r="AY520" s="44"/>
    </row>
    <row r="521" spans="1:51" x14ac:dyDescent="0.4">
      <c r="A521" s="40"/>
      <c r="B521" s="21"/>
      <c r="C521" s="45"/>
      <c r="D521" s="167"/>
      <c r="E521" s="40"/>
      <c r="F521" s="696"/>
      <c r="G521" s="40"/>
      <c r="H521" s="40"/>
      <c r="I521" s="167"/>
      <c r="J521" s="40"/>
      <c r="K521" s="474"/>
      <c r="L521" s="40"/>
      <c r="M521" s="40"/>
      <c r="N521" s="40"/>
      <c r="O521" s="40"/>
      <c r="P521" s="40"/>
      <c r="Q521" s="40"/>
      <c r="R521" s="40"/>
      <c r="S521" s="40"/>
      <c r="T521" s="40"/>
      <c r="U521" s="40"/>
      <c r="V521" s="40"/>
      <c r="W521" s="40"/>
      <c r="X521" s="40"/>
      <c r="Y521" s="40"/>
      <c r="Z521" s="40"/>
      <c r="AA521" s="40"/>
      <c r="AB521" s="40"/>
      <c r="AC521" s="40"/>
      <c r="AD521" s="40"/>
      <c r="AE521" s="40"/>
      <c r="AF521" s="44"/>
      <c r="AG521" s="44"/>
      <c r="AH521" s="44"/>
      <c r="AI521" s="44"/>
      <c r="AJ521" s="44"/>
      <c r="AK521" s="44"/>
      <c r="AL521" s="44"/>
      <c r="AM521" s="44"/>
      <c r="AN521" s="44"/>
      <c r="AO521" s="44"/>
      <c r="AP521" s="44"/>
      <c r="AQ521" s="44"/>
      <c r="AR521" s="44"/>
      <c r="AS521" s="44"/>
      <c r="AT521" s="44"/>
      <c r="AU521" s="44"/>
      <c r="AV521" s="44"/>
      <c r="AW521" s="44"/>
      <c r="AX521" s="44"/>
      <c r="AY521" s="44"/>
    </row>
    <row r="522" spans="1:51" x14ac:dyDescent="0.4">
      <c r="A522" s="40"/>
      <c r="B522" s="21"/>
      <c r="C522" s="45"/>
      <c r="D522" s="167"/>
      <c r="E522" s="40"/>
      <c r="F522" s="696"/>
      <c r="G522" s="40"/>
      <c r="H522" s="40"/>
      <c r="I522" s="167"/>
      <c r="J522" s="40"/>
      <c r="K522" s="474"/>
      <c r="L522" s="40"/>
      <c r="M522" s="40"/>
      <c r="N522" s="40"/>
      <c r="O522" s="40"/>
      <c r="P522" s="40"/>
      <c r="Q522" s="40"/>
      <c r="R522" s="40"/>
      <c r="S522" s="40"/>
      <c r="T522" s="40"/>
      <c r="U522" s="40"/>
      <c r="V522" s="40"/>
      <c r="W522" s="40"/>
      <c r="X522" s="40"/>
      <c r="Y522" s="40"/>
      <c r="Z522" s="40"/>
      <c r="AA522" s="40"/>
      <c r="AB522" s="40"/>
      <c r="AC522" s="40"/>
      <c r="AD522" s="40"/>
      <c r="AE522" s="40"/>
      <c r="AF522" s="44"/>
      <c r="AG522" s="44"/>
      <c r="AH522" s="44"/>
      <c r="AI522" s="44"/>
      <c r="AJ522" s="44"/>
      <c r="AK522" s="44"/>
      <c r="AL522" s="44"/>
      <c r="AM522" s="44"/>
      <c r="AN522" s="44"/>
      <c r="AO522" s="44"/>
      <c r="AP522" s="44"/>
      <c r="AQ522" s="44"/>
      <c r="AR522" s="44"/>
      <c r="AS522" s="44"/>
      <c r="AT522" s="44"/>
      <c r="AU522" s="44"/>
      <c r="AV522" s="44"/>
      <c r="AW522" s="44"/>
      <c r="AX522" s="44"/>
      <c r="AY522" s="44"/>
    </row>
    <row r="523" spans="1:51" x14ac:dyDescent="0.4">
      <c r="A523" s="40"/>
      <c r="B523" s="21"/>
      <c r="C523" s="45"/>
      <c r="D523" s="167"/>
      <c r="E523" s="40"/>
      <c r="F523" s="696"/>
      <c r="G523" s="40"/>
      <c r="H523" s="40"/>
      <c r="I523" s="167"/>
      <c r="J523" s="40"/>
      <c r="K523" s="474"/>
      <c r="L523" s="40"/>
      <c r="M523" s="40"/>
      <c r="N523" s="40"/>
      <c r="O523" s="40"/>
      <c r="P523" s="40"/>
      <c r="Q523" s="40"/>
      <c r="R523" s="40"/>
      <c r="S523" s="40"/>
      <c r="T523" s="40"/>
      <c r="U523" s="40"/>
      <c r="V523" s="40"/>
      <c r="W523" s="40"/>
      <c r="X523" s="40"/>
      <c r="Y523" s="40"/>
      <c r="Z523" s="40"/>
      <c r="AA523" s="40"/>
      <c r="AB523" s="40"/>
      <c r="AC523" s="40"/>
      <c r="AD523" s="40"/>
      <c r="AE523" s="40"/>
      <c r="AF523" s="44"/>
      <c r="AG523" s="44"/>
      <c r="AH523" s="44"/>
      <c r="AI523" s="44"/>
      <c r="AJ523" s="44"/>
      <c r="AK523" s="44"/>
      <c r="AL523" s="44"/>
      <c r="AM523" s="44"/>
      <c r="AN523" s="44"/>
      <c r="AO523" s="44"/>
      <c r="AP523" s="44"/>
      <c r="AQ523" s="44"/>
      <c r="AR523" s="44"/>
      <c r="AS523" s="44"/>
      <c r="AT523" s="44"/>
      <c r="AU523" s="44"/>
      <c r="AV523" s="44"/>
      <c r="AW523" s="44"/>
      <c r="AX523" s="44"/>
      <c r="AY523" s="44"/>
    </row>
    <row r="524" spans="1:51" x14ac:dyDescent="0.4">
      <c r="A524" s="40"/>
      <c r="B524" s="21"/>
      <c r="C524" s="45"/>
      <c r="D524" s="167"/>
      <c r="E524" s="40"/>
      <c r="F524" s="696"/>
      <c r="G524" s="40"/>
      <c r="H524" s="40"/>
      <c r="I524" s="167"/>
      <c r="J524" s="40"/>
      <c r="K524" s="474"/>
      <c r="L524" s="40"/>
      <c r="M524" s="40"/>
      <c r="N524" s="40"/>
      <c r="O524" s="40"/>
      <c r="P524" s="40"/>
      <c r="Q524" s="40"/>
      <c r="R524" s="40"/>
      <c r="S524" s="40"/>
      <c r="T524" s="40"/>
      <c r="U524" s="40"/>
      <c r="V524" s="40"/>
      <c r="W524" s="40"/>
      <c r="X524" s="40"/>
      <c r="Y524" s="40"/>
      <c r="Z524" s="40"/>
      <c r="AA524" s="40"/>
      <c r="AB524" s="40"/>
      <c r="AC524" s="40"/>
      <c r="AD524" s="40"/>
      <c r="AE524" s="40"/>
      <c r="AF524" s="44"/>
      <c r="AG524" s="44"/>
      <c r="AH524" s="44"/>
      <c r="AI524" s="44"/>
      <c r="AJ524" s="44"/>
      <c r="AK524" s="44"/>
      <c r="AL524" s="44"/>
      <c r="AM524" s="44"/>
      <c r="AN524" s="44"/>
      <c r="AO524" s="44"/>
      <c r="AP524" s="44"/>
      <c r="AQ524" s="44"/>
      <c r="AR524" s="44"/>
      <c r="AS524" s="44"/>
      <c r="AT524" s="44"/>
      <c r="AU524" s="44"/>
      <c r="AV524" s="44"/>
      <c r="AW524" s="44"/>
      <c r="AX524" s="44"/>
      <c r="AY524" s="44"/>
    </row>
    <row r="525" spans="1:51" x14ac:dyDescent="0.4">
      <c r="A525" s="40"/>
      <c r="B525" s="21"/>
      <c r="C525" s="45"/>
      <c r="D525" s="167"/>
      <c r="E525" s="40"/>
      <c r="F525" s="696"/>
      <c r="G525" s="40"/>
      <c r="H525" s="40"/>
      <c r="I525" s="167"/>
      <c r="J525" s="40"/>
      <c r="K525" s="474"/>
      <c r="L525" s="40"/>
      <c r="M525" s="40"/>
      <c r="N525" s="40"/>
      <c r="O525" s="40"/>
      <c r="P525" s="40"/>
      <c r="Q525" s="40"/>
      <c r="R525" s="40"/>
      <c r="S525" s="40"/>
      <c r="T525" s="40"/>
      <c r="U525" s="40"/>
      <c r="V525" s="40"/>
      <c r="W525" s="40"/>
      <c r="X525" s="40"/>
      <c r="Y525" s="40"/>
      <c r="Z525" s="40"/>
      <c r="AA525" s="40"/>
      <c r="AB525" s="40"/>
      <c r="AC525" s="40"/>
      <c r="AD525" s="40"/>
      <c r="AE525" s="40"/>
      <c r="AF525" s="44"/>
      <c r="AG525" s="44"/>
      <c r="AH525" s="44"/>
      <c r="AI525" s="44"/>
      <c r="AJ525" s="44"/>
      <c r="AK525" s="44"/>
      <c r="AL525" s="44"/>
      <c r="AM525" s="44"/>
      <c r="AN525" s="44"/>
      <c r="AO525" s="44"/>
      <c r="AP525" s="44"/>
      <c r="AQ525" s="44"/>
      <c r="AR525" s="44"/>
      <c r="AS525" s="44"/>
      <c r="AT525" s="44"/>
      <c r="AU525" s="44"/>
      <c r="AV525" s="44"/>
      <c r="AW525" s="44"/>
      <c r="AX525" s="44"/>
      <c r="AY525" s="44"/>
    </row>
    <row r="526" spans="1:51" x14ac:dyDescent="0.4">
      <c r="A526" s="40"/>
      <c r="B526" s="21"/>
      <c r="C526" s="45"/>
      <c r="D526" s="167"/>
      <c r="E526" s="40"/>
      <c r="F526" s="696"/>
      <c r="G526" s="40"/>
      <c r="H526" s="40"/>
      <c r="I526" s="167"/>
      <c r="J526" s="40"/>
      <c r="K526" s="474"/>
      <c r="L526" s="40"/>
      <c r="M526" s="40"/>
      <c r="N526" s="40"/>
      <c r="O526" s="40"/>
      <c r="P526" s="40"/>
      <c r="Q526" s="40"/>
      <c r="R526" s="40"/>
      <c r="S526" s="40"/>
      <c r="T526" s="40"/>
      <c r="U526" s="40"/>
      <c r="V526" s="40"/>
      <c r="W526" s="40"/>
      <c r="X526" s="40"/>
      <c r="Y526" s="40"/>
      <c r="Z526" s="40"/>
      <c r="AA526" s="40"/>
      <c r="AB526" s="40"/>
      <c r="AC526" s="40"/>
      <c r="AD526" s="40"/>
      <c r="AE526" s="40"/>
      <c r="AF526" s="44"/>
      <c r="AG526" s="44"/>
      <c r="AH526" s="44"/>
      <c r="AI526" s="44"/>
      <c r="AJ526" s="44"/>
      <c r="AK526" s="44"/>
      <c r="AL526" s="44"/>
      <c r="AM526" s="44"/>
      <c r="AN526" s="44"/>
      <c r="AO526" s="44"/>
      <c r="AP526" s="44"/>
      <c r="AQ526" s="44"/>
      <c r="AR526" s="44"/>
      <c r="AS526" s="44"/>
      <c r="AT526" s="44"/>
      <c r="AU526" s="44"/>
      <c r="AV526" s="44"/>
      <c r="AW526" s="44"/>
      <c r="AX526" s="44"/>
      <c r="AY526" s="44"/>
    </row>
    <row r="527" spans="1:51" x14ac:dyDescent="0.4">
      <c r="A527" s="40"/>
      <c r="B527" s="21"/>
      <c r="C527" s="45"/>
      <c r="D527" s="167"/>
      <c r="E527" s="40"/>
      <c r="F527" s="696"/>
      <c r="G527" s="40"/>
      <c r="H527" s="40"/>
      <c r="I527" s="167"/>
      <c r="J527" s="40"/>
      <c r="K527" s="474"/>
      <c r="L527" s="40"/>
      <c r="M527" s="40"/>
      <c r="N527" s="40"/>
      <c r="O527" s="40"/>
      <c r="P527" s="40"/>
      <c r="Q527" s="40"/>
      <c r="R527" s="40"/>
      <c r="S527" s="40"/>
      <c r="T527" s="40"/>
      <c r="U527" s="40"/>
      <c r="V527" s="40"/>
      <c r="W527" s="40"/>
      <c r="X527" s="40"/>
      <c r="Y527" s="40"/>
      <c r="Z527" s="40"/>
      <c r="AA527" s="40"/>
      <c r="AB527" s="40"/>
      <c r="AC527" s="40"/>
      <c r="AD527" s="40"/>
      <c r="AE527" s="40"/>
      <c r="AF527" s="44"/>
      <c r="AG527" s="44"/>
      <c r="AH527" s="44"/>
      <c r="AI527" s="44"/>
      <c r="AJ527" s="44"/>
      <c r="AK527" s="44"/>
      <c r="AL527" s="44"/>
      <c r="AM527" s="44"/>
      <c r="AN527" s="44"/>
      <c r="AO527" s="44"/>
      <c r="AP527" s="44"/>
      <c r="AQ527" s="44"/>
      <c r="AR527" s="44"/>
      <c r="AS527" s="44"/>
      <c r="AT527" s="44"/>
      <c r="AU527" s="44"/>
      <c r="AV527" s="44"/>
      <c r="AW527" s="44"/>
      <c r="AX527" s="44"/>
      <c r="AY527" s="44"/>
    </row>
    <row r="528" spans="1:51" x14ac:dyDescent="0.4">
      <c r="A528" s="40"/>
      <c r="B528" s="21"/>
      <c r="C528" s="45"/>
      <c r="D528" s="167"/>
      <c r="E528" s="40"/>
      <c r="F528" s="696"/>
      <c r="G528" s="40"/>
      <c r="H528" s="40"/>
      <c r="I528" s="167"/>
      <c r="J528" s="40"/>
      <c r="K528" s="474"/>
      <c r="L528" s="40"/>
      <c r="M528" s="40"/>
      <c r="N528" s="40"/>
      <c r="O528" s="40"/>
      <c r="P528" s="40"/>
      <c r="Q528" s="40"/>
      <c r="R528" s="40"/>
      <c r="S528" s="40"/>
      <c r="T528" s="40"/>
      <c r="U528" s="40"/>
      <c r="V528" s="40"/>
      <c r="W528" s="40"/>
      <c r="X528" s="40"/>
      <c r="Y528" s="40"/>
      <c r="Z528" s="40"/>
      <c r="AA528" s="40"/>
      <c r="AB528" s="40"/>
      <c r="AC528" s="40"/>
      <c r="AD528" s="40"/>
      <c r="AE528" s="40"/>
      <c r="AF528" s="44"/>
      <c r="AG528" s="44"/>
      <c r="AH528" s="44"/>
      <c r="AI528" s="44"/>
      <c r="AJ528" s="44"/>
      <c r="AK528" s="44"/>
      <c r="AL528" s="44"/>
      <c r="AM528" s="44"/>
      <c r="AN528" s="44"/>
      <c r="AO528" s="44"/>
      <c r="AP528" s="44"/>
      <c r="AQ528" s="44"/>
      <c r="AR528" s="44"/>
      <c r="AS528" s="44"/>
      <c r="AT528" s="44"/>
      <c r="AU528" s="44"/>
      <c r="AV528" s="44"/>
      <c r="AW528" s="44"/>
      <c r="AX528" s="44"/>
      <c r="AY528" s="44"/>
    </row>
    <row r="529" spans="1:51" x14ac:dyDescent="0.4">
      <c r="A529" s="40"/>
      <c r="B529" s="21"/>
      <c r="C529" s="45"/>
      <c r="D529" s="167"/>
      <c r="E529" s="40"/>
      <c r="F529" s="696"/>
      <c r="G529" s="40"/>
      <c r="H529" s="40"/>
      <c r="I529" s="167"/>
      <c r="J529" s="40"/>
      <c r="K529" s="474"/>
      <c r="L529" s="40"/>
      <c r="M529" s="40"/>
      <c r="N529" s="40"/>
      <c r="O529" s="40"/>
      <c r="P529" s="40"/>
      <c r="Q529" s="40"/>
      <c r="R529" s="40"/>
      <c r="S529" s="40"/>
      <c r="T529" s="40"/>
      <c r="U529" s="40"/>
      <c r="V529" s="40"/>
      <c r="W529" s="40"/>
      <c r="X529" s="40"/>
      <c r="Y529" s="40"/>
      <c r="Z529" s="40"/>
      <c r="AA529" s="40"/>
      <c r="AB529" s="40"/>
      <c r="AC529" s="40"/>
      <c r="AD529" s="40"/>
      <c r="AE529" s="40"/>
      <c r="AF529" s="44"/>
      <c r="AG529" s="44"/>
      <c r="AH529" s="44"/>
      <c r="AI529" s="44"/>
      <c r="AJ529" s="44"/>
      <c r="AK529" s="44"/>
      <c r="AL529" s="44"/>
      <c r="AM529" s="44"/>
      <c r="AN529" s="44"/>
      <c r="AO529" s="44"/>
      <c r="AP529" s="44"/>
      <c r="AQ529" s="44"/>
      <c r="AR529" s="44"/>
      <c r="AS529" s="44"/>
      <c r="AT529" s="44"/>
      <c r="AU529" s="44"/>
      <c r="AV529" s="44"/>
      <c r="AW529" s="44"/>
      <c r="AX529" s="44"/>
      <c r="AY529" s="44"/>
    </row>
    <row r="530" spans="1:51" x14ac:dyDescent="0.4">
      <c r="A530" s="40"/>
      <c r="B530" s="21"/>
      <c r="C530" s="45"/>
      <c r="D530" s="167"/>
      <c r="E530" s="40"/>
      <c r="F530" s="696"/>
      <c r="G530" s="40"/>
      <c r="H530" s="40"/>
      <c r="I530" s="167"/>
      <c r="J530" s="40"/>
      <c r="K530" s="474"/>
      <c r="L530" s="40"/>
      <c r="M530" s="40"/>
      <c r="N530" s="40"/>
      <c r="O530" s="40"/>
      <c r="P530" s="40"/>
      <c r="Q530" s="40"/>
      <c r="R530" s="40"/>
      <c r="S530" s="40"/>
      <c r="T530" s="40"/>
      <c r="U530" s="40"/>
      <c r="V530" s="40"/>
      <c r="W530" s="40"/>
      <c r="X530" s="40"/>
      <c r="Y530" s="40"/>
      <c r="Z530" s="40"/>
      <c r="AA530" s="40"/>
      <c r="AB530" s="40"/>
      <c r="AC530" s="40"/>
      <c r="AD530" s="40"/>
      <c r="AE530" s="40"/>
      <c r="AF530" s="44"/>
      <c r="AG530" s="44"/>
      <c r="AH530" s="44"/>
      <c r="AI530" s="44"/>
      <c r="AJ530" s="44"/>
      <c r="AK530" s="44"/>
      <c r="AL530" s="44"/>
      <c r="AM530" s="44"/>
      <c r="AN530" s="44"/>
      <c r="AO530" s="44"/>
      <c r="AP530" s="44"/>
      <c r="AQ530" s="44"/>
      <c r="AR530" s="44"/>
      <c r="AS530" s="44"/>
      <c r="AT530" s="44"/>
      <c r="AU530" s="44"/>
      <c r="AV530" s="44"/>
      <c r="AW530" s="44"/>
      <c r="AX530" s="44"/>
      <c r="AY530" s="44"/>
    </row>
    <row r="531" spans="1:51" x14ac:dyDescent="0.4">
      <c r="A531" s="40"/>
      <c r="B531" s="21"/>
      <c r="C531" s="45"/>
      <c r="D531" s="167"/>
      <c r="E531" s="40"/>
      <c r="F531" s="696"/>
      <c r="G531" s="40"/>
      <c r="H531" s="40"/>
      <c r="I531" s="167"/>
      <c r="J531" s="40"/>
      <c r="K531" s="474"/>
      <c r="L531" s="40"/>
      <c r="M531" s="40"/>
      <c r="N531" s="40"/>
      <c r="O531" s="40"/>
      <c r="P531" s="40"/>
      <c r="Q531" s="40"/>
      <c r="R531" s="40"/>
      <c r="S531" s="40"/>
      <c r="T531" s="40"/>
      <c r="U531" s="40"/>
      <c r="V531" s="40"/>
      <c r="W531" s="40"/>
      <c r="X531" s="40"/>
      <c r="Y531" s="40"/>
      <c r="Z531" s="40"/>
      <c r="AA531" s="40"/>
      <c r="AB531" s="40"/>
      <c r="AC531" s="40"/>
      <c r="AD531" s="40"/>
      <c r="AE531" s="40"/>
      <c r="AF531" s="44"/>
      <c r="AG531" s="44"/>
      <c r="AH531" s="44"/>
      <c r="AI531" s="44"/>
      <c r="AJ531" s="44"/>
      <c r="AK531" s="44"/>
      <c r="AL531" s="44"/>
      <c r="AM531" s="44"/>
      <c r="AN531" s="44"/>
      <c r="AO531" s="44"/>
      <c r="AP531" s="44"/>
      <c r="AQ531" s="44"/>
      <c r="AR531" s="44"/>
      <c r="AS531" s="44"/>
      <c r="AT531" s="44"/>
      <c r="AU531" s="44"/>
      <c r="AV531" s="44"/>
      <c r="AW531" s="44"/>
      <c r="AX531" s="44"/>
      <c r="AY531" s="44"/>
    </row>
    <row r="532" spans="1:51" x14ac:dyDescent="0.4">
      <c r="A532" s="40"/>
      <c r="B532" s="21"/>
      <c r="C532" s="45"/>
      <c r="D532" s="167"/>
      <c r="E532" s="40"/>
      <c r="F532" s="696"/>
      <c r="G532" s="40"/>
      <c r="H532" s="40"/>
      <c r="I532" s="167"/>
      <c r="J532" s="40"/>
      <c r="K532" s="474"/>
      <c r="L532" s="40"/>
      <c r="M532" s="40"/>
      <c r="N532" s="40"/>
      <c r="O532" s="40"/>
      <c r="P532" s="40"/>
      <c r="Q532" s="40"/>
      <c r="R532" s="40"/>
      <c r="S532" s="40"/>
      <c r="T532" s="40"/>
      <c r="U532" s="40"/>
      <c r="V532" s="40"/>
      <c r="W532" s="40"/>
      <c r="X532" s="40"/>
      <c r="Y532" s="40"/>
      <c r="Z532" s="40"/>
      <c r="AA532" s="40"/>
      <c r="AB532" s="40"/>
      <c r="AC532" s="40"/>
      <c r="AD532" s="40"/>
      <c r="AE532" s="40"/>
      <c r="AF532" s="44"/>
      <c r="AG532" s="44"/>
      <c r="AH532" s="44"/>
      <c r="AI532" s="44"/>
      <c r="AJ532" s="44"/>
      <c r="AK532" s="44"/>
      <c r="AL532" s="44"/>
      <c r="AM532" s="44"/>
      <c r="AN532" s="44"/>
      <c r="AO532" s="44"/>
      <c r="AP532" s="44"/>
      <c r="AQ532" s="44"/>
      <c r="AR532" s="44"/>
      <c r="AS532" s="44"/>
      <c r="AT532" s="44"/>
      <c r="AU532" s="44"/>
      <c r="AV532" s="44"/>
      <c r="AW532" s="44"/>
      <c r="AX532" s="44"/>
      <c r="AY532" s="44"/>
    </row>
    <row r="533" spans="1:51" x14ac:dyDescent="0.4">
      <c r="A533" s="40"/>
      <c r="B533" s="21"/>
      <c r="C533" s="45"/>
      <c r="D533" s="167"/>
      <c r="E533" s="40"/>
      <c r="F533" s="696"/>
      <c r="G533" s="40"/>
      <c r="H533" s="40"/>
      <c r="I533" s="167"/>
      <c r="J533" s="40"/>
      <c r="K533" s="474"/>
      <c r="L533" s="40"/>
      <c r="M533" s="40"/>
      <c r="N533" s="40"/>
      <c r="O533" s="40"/>
      <c r="P533" s="40"/>
      <c r="Q533" s="40"/>
      <c r="R533" s="40"/>
      <c r="S533" s="40"/>
      <c r="T533" s="40"/>
      <c r="U533" s="40"/>
      <c r="V533" s="40"/>
      <c r="W533" s="40"/>
      <c r="X533" s="40"/>
      <c r="Y533" s="40"/>
      <c r="Z533" s="40"/>
      <c r="AA533" s="40"/>
      <c r="AB533" s="40"/>
      <c r="AC533" s="40"/>
      <c r="AD533" s="40"/>
      <c r="AE533" s="40"/>
      <c r="AF533" s="44"/>
      <c r="AG533" s="44"/>
      <c r="AH533" s="44"/>
      <c r="AI533" s="44"/>
      <c r="AJ533" s="44"/>
      <c r="AK533" s="44"/>
      <c r="AL533" s="44"/>
      <c r="AM533" s="44"/>
      <c r="AN533" s="44"/>
      <c r="AO533" s="44"/>
      <c r="AP533" s="44"/>
      <c r="AQ533" s="44"/>
      <c r="AR533" s="44"/>
      <c r="AS533" s="44"/>
      <c r="AT533" s="44"/>
      <c r="AU533" s="44"/>
      <c r="AV533" s="44"/>
      <c r="AW533" s="44"/>
      <c r="AX533" s="44"/>
      <c r="AY533" s="44"/>
    </row>
    <row r="534" spans="1:51" x14ac:dyDescent="0.4">
      <c r="A534" s="40"/>
      <c r="B534" s="21"/>
      <c r="C534" s="45"/>
      <c r="D534" s="167"/>
      <c r="E534" s="40"/>
      <c r="F534" s="696"/>
      <c r="G534" s="40"/>
      <c r="H534" s="40"/>
      <c r="I534" s="167"/>
      <c r="J534" s="40"/>
      <c r="K534" s="474"/>
      <c r="L534" s="40"/>
      <c r="M534" s="40"/>
      <c r="N534" s="40"/>
      <c r="O534" s="40"/>
      <c r="P534" s="40"/>
      <c r="Q534" s="40"/>
      <c r="R534" s="40"/>
      <c r="S534" s="40"/>
      <c r="T534" s="40"/>
      <c r="U534" s="40"/>
      <c r="V534" s="40"/>
      <c r="W534" s="40"/>
      <c r="X534" s="40"/>
      <c r="Y534" s="40"/>
      <c r="Z534" s="40"/>
      <c r="AA534" s="40"/>
      <c r="AB534" s="40"/>
      <c r="AC534" s="40"/>
      <c r="AD534" s="40"/>
      <c r="AE534" s="40"/>
      <c r="AF534" s="44"/>
      <c r="AG534" s="44"/>
      <c r="AH534" s="44"/>
      <c r="AI534" s="44"/>
      <c r="AJ534" s="44"/>
      <c r="AK534" s="44"/>
      <c r="AL534" s="44"/>
      <c r="AM534" s="44"/>
      <c r="AN534" s="44"/>
      <c r="AO534" s="44"/>
      <c r="AP534" s="44"/>
      <c r="AQ534" s="44"/>
      <c r="AR534" s="44"/>
      <c r="AS534" s="44"/>
      <c r="AT534" s="44"/>
      <c r="AU534" s="44"/>
      <c r="AV534" s="44"/>
      <c r="AW534" s="44"/>
      <c r="AX534" s="44"/>
      <c r="AY534" s="44"/>
    </row>
    <row r="535" spans="1:51" x14ac:dyDescent="0.4">
      <c r="A535" s="40"/>
      <c r="B535" s="21"/>
      <c r="C535" s="45"/>
      <c r="D535" s="167"/>
      <c r="E535" s="40"/>
      <c r="F535" s="696"/>
      <c r="G535" s="40"/>
      <c r="H535" s="40"/>
      <c r="I535" s="167"/>
      <c r="J535" s="40"/>
      <c r="K535" s="474"/>
      <c r="L535" s="40"/>
      <c r="M535" s="40"/>
      <c r="N535" s="40"/>
      <c r="O535" s="40"/>
      <c r="P535" s="40"/>
      <c r="Q535" s="40"/>
      <c r="R535" s="40"/>
      <c r="S535" s="40"/>
      <c r="T535" s="40"/>
      <c r="U535" s="40"/>
      <c r="V535" s="40"/>
      <c r="W535" s="40"/>
      <c r="X535" s="40"/>
      <c r="Y535" s="40"/>
      <c r="Z535" s="40"/>
      <c r="AA535" s="40"/>
      <c r="AB535" s="40"/>
      <c r="AC535" s="40"/>
      <c r="AD535" s="40"/>
      <c r="AE535" s="40"/>
      <c r="AF535" s="44"/>
      <c r="AG535" s="44"/>
      <c r="AH535" s="44"/>
      <c r="AI535" s="44"/>
      <c r="AJ535" s="44"/>
      <c r="AK535" s="44"/>
      <c r="AL535" s="44"/>
      <c r="AM535" s="44"/>
      <c r="AN535" s="44"/>
      <c r="AO535" s="44"/>
      <c r="AP535" s="44"/>
      <c r="AQ535" s="44"/>
      <c r="AR535" s="44"/>
      <c r="AS535" s="44"/>
      <c r="AT535" s="44"/>
      <c r="AU535" s="44"/>
      <c r="AV535" s="44"/>
      <c r="AW535" s="44"/>
      <c r="AX535" s="44"/>
      <c r="AY535" s="44"/>
    </row>
    <row r="536" spans="1:51" x14ac:dyDescent="0.4">
      <c r="A536" s="40"/>
      <c r="B536" s="21"/>
      <c r="C536" s="45"/>
      <c r="D536" s="167"/>
      <c r="E536" s="40"/>
      <c r="F536" s="696"/>
      <c r="G536" s="40"/>
      <c r="H536" s="40"/>
      <c r="I536" s="167"/>
      <c r="J536" s="40"/>
      <c r="K536" s="474"/>
      <c r="L536" s="40"/>
      <c r="M536" s="40"/>
      <c r="N536" s="40"/>
      <c r="O536" s="40"/>
      <c r="P536" s="40"/>
      <c r="Q536" s="40"/>
      <c r="R536" s="40"/>
      <c r="S536" s="40"/>
      <c r="T536" s="40"/>
      <c r="U536" s="40"/>
      <c r="V536" s="40"/>
      <c r="W536" s="40"/>
      <c r="X536" s="40"/>
      <c r="Y536" s="40"/>
      <c r="Z536" s="40"/>
      <c r="AA536" s="40"/>
      <c r="AB536" s="40"/>
      <c r="AC536" s="40"/>
      <c r="AD536" s="40"/>
      <c r="AE536" s="40"/>
      <c r="AF536" s="44"/>
      <c r="AG536" s="44"/>
      <c r="AH536" s="44"/>
      <c r="AI536" s="44"/>
      <c r="AJ536" s="44"/>
      <c r="AK536" s="44"/>
      <c r="AL536" s="44"/>
      <c r="AM536" s="44"/>
      <c r="AN536" s="44"/>
      <c r="AO536" s="44"/>
      <c r="AP536" s="44"/>
      <c r="AQ536" s="44"/>
      <c r="AR536" s="44"/>
      <c r="AS536" s="44"/>
      <c r="AT536" s="44"/>
      <c r="AU536" s="44"/>
      <c r="AV536" s="44"/>
      <c r="AW536" s="44"/>
      <c r="AX536" s="44"/>
      <c r="AY536" s="44"/>
    </row>
    <row r="537" spans="1:51" x14ac:dyDescent="0.4">
      <c r="A537" s="40"/>
      <c r="B537" s="21"/>
      <c r="C537" s="45"/>
      <c r="D537" s="167"/>
      <c r="E537" s="40"/>
      <c r="F537" s="696"/>
      <c r="G537" s="40"/>
      <c r="H537" s="40"/>
      <c r="I537" s="167"/>
      <c r="J537" s="40"/>
      <c r="K537" s="474"/>
      <c r="L537" s="40"/>
      <c r="M537" s="40"/>
      <c r="N537" s="40"/>
      <c r="O537" s="40"/>
      <c r="P537" s="40"/>
      <c r="Q537" s="40"/>
      <c r="R537" s="40"/>
      <c r="S537" s="40"/>
      <c r="T537" s="40"/>
      <c r="U537" s="40"/>
      <c r="V537" s="40"/>
      <c r="W537" s="40"/>
      <c r="X537" s="40"/>
      <c r="Y537" s="40"/>
      <c r="Z537" s="40"/>
      <c r="AA537" s="40"/>
      <c r="AB537" s="40"/>
      <c r="AC537" s="40"/>
      <c r="AD537" s="40"/>
      <c r="AE537" s="40"/>
      <c r="AF537" s="44"/>
      <c r="AG537" s="44"/>
      <c r="AH537" s="44"/>
      <c r="AI537" s="44"/>
      <c r="AJ537" s="44"/>
      <c r="AK537" s="44"/>
      <c r="AL537" s="44"/>
      <c r="AM537" s="44"/>
      <c r="AN537" s="44"/>
      <c r="AO537" s="44"/>
      <c r="AP537" s="44"/>
      <c r="AQ537" s="44"/>
      <c r="AR537" s="44"/>
      <c r="AS537" s="44"/>
      <c r="AT537" s="44"/>
      <c r="AU537" s="44"/>
      <c r="AV537" s="44"/>
      <c r="AW537" s="44"/>
      <c r="AX537" s="44"/>
      <c r="AY537" s="44"/>
    </row>
    <row r="538" spans="1:51" x14ac:dyDescent="0.4">
      <c r="A538" s="40"/>
      <c r="B538" s="21"/>
      <c r="C538" s="45"/>
      <c r="D538" s="167"/>
      <c r="E538" s="40"/>
      <c r="F538" s="696"/>
      <c r="G538" s="40"/>
      <c r="H538" s="40"/>
      <c r="I538" s="167"/>
      <c r="J538" s="40"/>
      <c r="K538" s="474"/>
      <c r="L538" s="40"/>
      <c r="M538" s="40"/>
      <c r="N538" s="40"/>
      <c r="O538" s="40"/>
      <c r="P538" s="40"/>
      <c r="Q538" s="40"/>
      <c r="R538" s="40"/>
      <c r="S538" s="40"/>
      <c r="T538" s="40"/>
      <c r="U538" s="40"/>
      <c r="V538" s="40"/>
      <c r="W538" s="40"/>
      <c r="X538" s="40"/>
      <c r="Y538" s="40"/>
      <c r="Z538" s="40"/>
      <c r="AA538" s="40"/>
      <c r="AB538" s="40"/>
      <c r="AC538" s="40"/>
      <c r="AD538" s="40"/>
      <c r="AE538" s="40"/>
      <c r="AF538" s="44"/>
      <c r="AG538" s="44"/>
      <c r="AH538" s="44"/>
      <c r="AI538" s="44"/>
      <c r="AJ538" s="44"/>
      <c r="AK538" s="44"/>
      <c r="AL538" s="44"/>
      <c r="AM538" s="44"/>
      <c r="AN538" s="44"/>
      <c r="AO538" s="44"/>
      <c r="AP538" s="44"/>
      <c r="AQ538" s="44"/>
      <c r="AR538" s="44"/>
      <c r="AS538" s="44"/>
      <c r="AT538" s="44"/>
      <c r="AU538" s="44"/>
      <c r="AV538" s="44"/>
      <c r="AW538" s="44"/>
      <c r="AX538" s="44"/>
      <c r="AY538" s="44"/>
    </row>
    <row r="539" spans="1:51" x14ac:dyDescent="0.4">
      <c r="A539" s="40"/>
      <c r="B539" s="21"/>
      <c r="C539" s="45"/>
      <c r="D539" s="167"/>
      <c r="E539" s="40"/>
      <c r="F539" s="696"/>
      <c r="G539" s="40"/>
      <c r="H539" s="40"/>
      <c r="I539" s="167"/>
      <c r="J539" s="40"/>
      <c r="K539" s="474"/>
      <c r="L539" s="40"/>
      <c r="M539" s="40"/>
      <c r="N539" s="40"/>
      <c r="O539" s="40"/>
      <c r="P539" s="40"/>
      <c r="Q539" s="40"/>
      <c r="R539" s="40"/>
      <c r="S539" s="40"/>
      <c r="T539" s="40"/>
      <c r="U539" s="40"/>
      <c r="V539" s="40"/>
      <c r="W539" s="40"/>
      <c r="X539" s="40"/>
      <c r="Y539" s="40"/>
      <c r="Z539" s="40"/>
      <c r="AA539" s="40"/>
      <c r="AB539" s="40"/>
      <c r="AC539" s="40"/>
      <c r="AD539" s="40"/>
      <c r="AE539" s="40"/>
      <c r="AF539" s="44"/>
      <c r="AG539" s="44"/>
      <c r="AH539" s="44"/>
      <c r="AI539" s="44"/>
      <c r="AJ539" s="44"/>
      <c r="AK539" s="44"/>
      <c r="AL539" s="44"/>
      <c r="AM539" s="44"/>
      <c r="AN539" s="44"/>
      <c r="AO539" s="44"/>
      <c r="AP539" s="44"/>
      <c r="AQ539" s="44"/>
      <c r="AR539" s="44"/>
      <c r="AS539" s="44"/>
      <c r="AT539" s="44"/>
      <c r="AU539" s="44"/>
      <c r="AV539" s="44"/>
      <c r="AW539" s="44"/>
      <c r="AX539" s="44"/>
      <c r="AY539" s="44"/>
    </row>
    <row r="540" spans="1:51" x14ac:dyDescent="0.4">
      <c r="A540" s="40"/>
      <c r="B540" s="21"/>
      <c r="C540" s="45"/>
      <c r="D540" s="167"/>
      <c r="E540" s="40"/>
      <c r="F540" s="696"/>
      <c r="G540" s="40"/>
      <c r="H540" s="40"/>
      <c r="I540" s="167"/>
      <c r="J540" s="40"/>
      <c r="K540" s="474"/>
      <c r="L540" s="40"/>
      <c r="M540" s="40"/>
      <c r="N540" s="40"/>
      <c r="O540" s="40"/>
      <c r="P540" s="40"/>
      <c r="Q540" s="40"/>
      <c r="R540" s="40"/>
      <c r="S540" s="40"/>
      <c r="T540" s="40"/>
      <c r="U540" s="40"/>
      <c r="V540" s="40"/>
      <c r="W540" s="40"/>
      <c r="X540" s="40"/>
      <c r="Y540" s="40"/>
      <c r="Z540" s="40"/>
      <c r="AA540" s="40"/>
      <c r="AB540" s="40"/>
      <c r="AC540" s="40"/>
      <c r="AD540" s="40"/>
      <c r="AE540" s="40"/>
      <c r="AF540" s="44"/>
      <c r="AG540" s="44"/>
      <c r="AH540" s="44"/>
      <c r="AI540" s="44"/>
      <c r="AJ540" s="44"/>
      <c r="AK540" s="44"/>
      <c r="AL540" s="44"/>
      <c r="AM540" s="44"/>
      <c r="AN540" s="44"/>
      <c r="AO540" s="44"/>
      <c r="AP540" s="44"/>
      <c r="AQ540" s="44"/>
      <c r="AR540" s="44"/>
      <c r="AS540" s="44"/>
      <c r="AT540" s="44"/>
      <c r="AU540" s="44"/>
      <c r="AV540" s="44"/>
      <c r="AW540" s="44"/>
      <c r="AX540" s="44"/>
      <c r="AY540" s="44"/>
    </row>
    <row r="541" spans="1:51" x14ac:dyDescent="0.4">
      <c r="A541" s="40"/>
      <c r="B541" s="21"/>
      <c r="C541" s="45"/>
      <c r="D541" s="167"/>
      <c r="E541" s="40"/>
      <c r="F541" s="696"/>
      <c r="G541" s="40"/>
      <c r="H541" s="40"/>
      <c r="I541" s="167"/>
      <c r="J541" s="40"/>
      <c r="K541" s="474"/>
      <c r="L541" s="40"/>
      <c r="M541" s="40"/>
      <c r="N541" s="40"/>
      <c r="O541" s="40"/>
      <c r="P541" s="40"/>
      <c r="Q541" s="40"/>
      <c r="R541" s="40"/>
      <c r="S541" s="40"/>
      <c r="T541" s="40"/>
      <c r="U541" s="40"/>
      <c r="V541" s="40"/>
      <c r="W541" s="40"/>
      <c r="X541" s="40"/>
      <c r="Y541" s="40"/>
      <c r="Z541" s="40"/>
      <c r="AA541" s="40"/>
      <c r="AB541" s="40"/>
      <c r="AC541" s="40"/>
      <c r="AD541" s="40"/>
      <c r="AE541" s="40"/>
      <c r="AF541" s="44"/>
      <c r="AG541" s="44"/>
      <c r="AH541" s="44"/>
      <c r="AI541" s="44"/>
      <c r="AJ541" s="44"/>
      <c r="AK541" s="44"/>
      <c r="AL541" s="44"/>
      <c r="AM541" s="44"/>
      <c r="AN541" s="44"/>
      <c r="AO541" s="44"/>
      <c r="AP541" s="44"/>
      <c r="AQ541" s="44"/>
      <c r="AR541" s="44"/>
      <c r="AS541" s="44"/>
      <c r="AT541" s="44"/>
      <c r="AU541" s="44"/>
      <c r="AV541" s="44"/>
      <c r="AW541" s="44"/>
      <c r="AX541" s="44"/>
      <c r="AY541" s="44"/>
    </row>
    <row r="542" spans="1:51" x14ac:dyDescent="0.4">
      <c r="A542" s="40"/>
      <c r="B542" s="21"/>
      <c r="C542" s="45"/>
      <c r="D542" s="167"/>
      <c r="E542" s="40"/>
      <c r="F542" s="696"/>
      <c r="G542" s="40"/>
      <c r="H542" s="40"/>
      <c r="I542" s="167"/>
      <c r="J542" s="40"/>
      <c r="K542" s="474"/>
      <c r="L542" s="40"/>
      <c r="M542" s="40"/>
      <c r="N542" s="40"/>
      <c r="O542" s="40"/>
      <c r="P542" s="40"/>
      <c r="Q542" s="40"/>
      <c r="R542" s="40"/>
      <c r="S542" s="40"/>
      <c r="T542" s="40"/>
      <c r="U542" s="40"/>
      <c r="V542" s="40"/>
      <c r="W542" s="40"/>
      <c r="X542" s="40"/>
      <c r="Y542" s="40"/>
      <c r="Z542" s="40"/>
      <c r="AA542" s="40"/>
      <c r="AB542" s="40"/>
      <c r="AC542" s="40"/>
      <c r="AD542" s="40"/>
      <c r="AE542" s="40"/>
      <c r="AF542" s="44"/>
      <c r="AG542" s="44"/>
      <c r="AH542" s="44"/>
      <c r="AI542" s="44"/>
      <c r="AJ542" s="44"/>
      <c r="AK542" s="44"/>
      <c r="AL542" s="44"/>
      <c r="AM542" s="44"/>
      <c r="AN542" s="44"/>
      <c r="AO542" s="44"/>
      <c r="AP542" s="44"/>
      <c r="AQ542" s="44"/>
      <c r="AR542" s="44"/>
      <c r="AS542" s="44"/>
      <c r="AT542" s="44"/>
      <c r="AU542" s="44"/>
      <c r="AV542" s="44"/>
      <c r="AW542" s="44"/>
      <c r="AX542" s="44"/>
      <c r="AY542" s="44"/>
    </row>
    <row r="543" spans="1:51" x14ac:dyDescent="0.4">
      <c r="A543" s="40"/>
      <c r="B543" s="21"/>
      <c r="C543" s="45"/>
      <c r="D543" s="167"/>
      <c r="E543" s="40"/>
      <c r="F543" s="696"/>
      <c r="G543" s="40"/>
      <c r="H543" s="40"/>
      <c r="I543" s="167"/>
      <c r="J543" s="40"/>
      <c r="K543" s="474"/>
      <c r="L543" s="40"/>
      <c r="M543" s="40"/>
      <c r="N543" s="40"/>
      <c r="O543" s="40"/>
      <c r="P543" s="40"/>
      <c r="Q543" s="40"/>
      <c r="R543" s="40"/>
      <c r="S543" s="40"/>
      <c r="T543" s="40"/>
      <c r="U543" s="40"/>
      <c r="V543" s="40"/>
      <c r="W543" s="40"/>
      <c r="X543" s="40"/>
      <c r="Y543" s="40"/>
      <c r="Z543" s="40"/>
      <c r="AA543" s="40"/>
      <c r="AB543" s="40"/>
      <c r="AC543" s="40"/>
      <c r="AD543" s="40"/>
      <c r="AE543" s="40"/>
      <c r="AF543" s="44"/>
      <c r="AG543" s="44"/>
      <c r="AH543" s="44"/>
      <c r="AI543" s="44"/>
      <c r="AJ543" s="44"/>
      <c r="AK543" s="44"/>
      <c r="AL543" s="44"/>
      <c r="AM543" s="44"/>
      <c r="AN543" s="44"/>
      <c r="AO543" s="44"/>
      <c r="AP543" s="44"/>
      <c r="AQ543" s="44"/>
      <c r="AR543" s="44"/>
      <c r="AS543" s="44"/>
      <c r="AT543" s="44"/>
      <c r="AU543" s="44"/>
      <c r="AV543" s="44"/>
      <c r="AW543" s="44"/>
      <c r="AX543" s="44"/>
      <c r="AY543" s="44"/>
    </row>
    <row r="544" spans="1:51" x14ac:dyDescent="0.4">
      <c r="A544" s="40"/>
      <c r="B544" s="21"/>
      <c r="C544" s="45"/>
      <c r="D544" s="167"/>
      <c r="E544" s="40"/>
      <c r="F544" s="696"/>
      <c r="G544" s="40"/>
      <c r="H544" s="40"/>
      <c r="I544" s="167"/>
      <c r="J544" s="40"/>
      <c r="K544" s="474"/>
      <c r="L544" s="40"/>
      <c r="M544" s="40"/>
      <c r="N544" s="40"/>
      <c r="O544" s="40"/>
      <c r="P544" s="40"/>
      <c r="Q544" s="40"/>
      <c r="R544" s="40"/>
      <c r="S544" s="40"/>
      <c r="T544" s="40"/>
      <c r="U544" s="40"/>
      <c r="V544" s="40"/>
      <c r="W544" s="40"/>
      <c r="X544" s="40"/>
      <c r="Y544" s="40"/>
      <c r="Z544" s="40"/>
      <c r="AA544" s="40"/>
      <c r="AB544" s="40"/>
      <c r="AC544" s="40"/>
      <c r="AD544" s="40"/>
      <c r="AE544" s="40"/>
      <c r="AF544" s="44"/>
      <c r="AG544" s="44"/>
      <c r="AH544" s="44"/>
      <c r="AI544" s="44"/>
      <c r="AJ544" s="44"/>
      <c r="AK544" s="44"/>
      <c r="AL544" s="44"/>
      <c r="AM544" s="44"/>
      <c r="AN544" s="44"/>
      <c r="AO544" s="44"/>
      <c r="AP544" s="44"/>
      <c r="AQ544" s="44"/>
      <c r="AR544" s="44"/>
      <c r="AS544" s="44"/>
      <c r="AT544" s="44"/>
      <c r="AU544" s="44"/>
      <c r="AV544" s="44"/>
      <c r="AW544" s="44"/>
      <c r="AX544" s="44"/>
      <c r="AY544" s="44"/>
    </row>
    <row r="545" spans="1:51" x14ac:dyDescent="0.4">
      <c r="A545" s="40"/>
      <c r="B545" s="21"/>
      <c r="C545" s="45"/>
      <c r="D545" s="167"/>
      <c r="E545" s="40"/>
      <c r="F545" s="696"/>
      <c r="G545" s="40"/>
      <c r="H545" s="40"/>
      <c r="I545" s="167"/>
      <c r="J545" s="40"/>
      <c r="K545" s="474"/>
      <c r="L545" s="40"/>
      <c r="M545" s="40"/>
      <c r="N545" s="40"/>
      <c r="O545" s="40"/>
      <c r="P545" s="40"/>
      <c r="Q545" s="40"/>
      <c r="R545" s="40"/>
      <c r="S545" s="40"/>
      <c r="T545" s="40"/>
      <c r="U545" s="40"/>
      <c r="V545" s="40"/>
      <c r="W545" s="40"/>
      <c r="X545" s="40"/>
      <c r="Y545" s="40"/>
      <c r="Z545" s="40"/>
      <c r="AA545" s="40"/>
      <c r="AB545" s="40"/>
      <c r="AC545" s="40"/>
      <c r="AD545" s="40"/>
      <c r="AE545" s="40"/>
      <c r="AF545" s="44"/>
      <c r="AG545" s="44"/>
      <c r="AH545" s="44"/>
      <c r="AI545" s="44"/>
      <c r="AJ545" s="44"/>
      <c r="AK545" s="44"/>
      <c r="AL545" s="44"/>
      <c r="AM545" s="44"/>
      <c r="AN545" s="44"/>
      <c r="AO545" s="44"/>
      <c r="AP545" s="44"/>
      <c r="AQ545" s="44"/>
      <c r="AR545" s="44"/>
      <c r="AS545" s="44"/>
      <c r="AT545" s="44"/>
      <c r="AU545" s="44"/>
      <c r="AV545" s="44"/>
      <c r="AW545" s="44"/>
      <c r="AX545" s="44"/>
      <c r="AY545" s="44"/>
    </row>
    <row r="546" spans="1:51" x14ac:dyDescent="0.4">
      <c r="A546" s="40"/>
      <c r="B546" s="21"/>
      <c r="C546" s="45"/>
      <c r="D546" s="167"/>
      <c r="E546" s="40"/>
      <c r="F546" s="696"/>
      <c r="G546" s="40"/>
      <c r="H546" s="40"/>
      <c r="I546" s="167"/>
      <c r="J546" s="40"/>
      <c r="K546" s="474"/>
      <c r="L546" s="40"/>
      <c r="M546" s="40"/>
      <c r="N546" s="40"/>
      <c r="O546" s="40"/>
      <c r="P546" s="40"/>
      <c r="Q546" s="40"/>
      <c r="R546" s="40"/>
      <c r="S546" s="40"/>
      <c r="T546" s="40"/>
      <c r="U546" s="40"/>
      <c r="V546" s="40"/>
      <c r="W546" s="40"/>
      <c r="X546" s="40"/>
      <c r="Y546" s="40"/>
      <c r="Z546" s="40"/>
      <c r="AA546" s="40"/>
      <c r="AB546" s="40"/>
      <c r="AC546" s="40"/>
      <c r="AD546" s="40"/>
      <c r="AE546" s="40"/>
      <c r="AF546" s="44"/>
      <c r="AG546" s="44"/>
      <c r="AH546" s="44"/>
      <c r="AI546" s="44"/>
      <c r="AJ546" s="44"/>
      <c r="AK546" s="44"/>
      <c r="AL546" s="44"/>
      <c r="AM546" s="44"/>
      <c r="AN546" s="44"/>
      <c r="AO546" s="44"/>
      <c r="AP546" s="44"/>
      <c r="AQ546" s="44"/>
      <c r="AR546" s="44"/>
      <c r="AS546" s="44"/>
      <c r="AT546" s="44"/>
      <c r="AU546" s="44"/>
      <c r="AV546" s="44"/>
      <c r="AW546" s="44"/>
      <c r="AX546" s="44"/>
      <c r="AY546" s="44"/>
    </row>
    <row r="547" spans="1:51" x14ac:dyDescent="0.4">
      <c r="A547" s="40"/>
      <c r="B547" s="21"/>
      <c r="C547" s="45"/>
      <c r="D547" s="167"/>
      <c r="E547" s="40"/>
      <c r="F547" s="696"/>
      <c r="G547" s="40"/>
      <c r="H547" s="40"/>
      <c r="I547" s="167"/>
      <c r="J547" s="40"/>
      <c r="K547" s="474"/>
      <c r="L547" s="40"/>
      <c r="M547" s="40"/>
      <c r="N547" s="40"/>
      <c r="O547" s="40"/>
      <c r="P547" s="40"/>
      <c r="Q547" s="40"/>
      <c r="R547" s="40"/>
      <c r="S547" s="40"/>
      <c r="T547" s="40"/>
      <c r="U547" s="40"/>
      <c r="V547" s="40"/>
      <c r="W547" s="40"/>
      <c r="X547" s="40"/>
      <c r="Y547" s="40"/>
      <c r="Z547" s="40"/>
      <c r="AA547" s="40"/>
      <c r="AB547" s="40"/>
      <c r="AC547" s="40"/>
      <c r="AD547" s="40"/>
      <c r="AE547" s="40"/>
      <c r="AF547" s="44"/>
      <c r="AG547" s="44"/>
      <c r="AH547" s="44"/>
      <c r="AI547" s="44"/>
      <c r="AJ547" s="44"/>
      <c r="AK547" s="44"/>
      <c r="AL547" s="44"/>
      <c r="AM547" s="44"/>
      <c r="AN547" s="44"/>
      <c r="AO547" s="44"/>
      <c r="AP547" s="44"/>
      <c r="AQ547" s="44"/>
      <c r="AR547" s="44"/>
      <c r="AS547" s="44"/>
      <c r="AT547" s="44"/>
      <c r="AU547" s="44"/>
      <c r="AV547" s="44"/>
      <c r="AW547" s="44"/>
      <c r="AX547" s="44"/>
      <c r="AY547" s="44"/>
    </row>
    <row r="548" spans="1:51" x14ac:dyDescent="0.4">
      <c r="A548" s="40"/>
      <c r="B548" s="21"/>
      <c r="C548" s="45"/>
      <c r="D548" s="167"/>
      <c r="E548" s="40"/>
      <c r="F548" s="696"/>
      <c r="G548" s="40"/>
      <c r="H548" s="40"/>
      <c r="I548" s="167"/>
      <c r="J548" s="40"/>
      <c r="K548" s="474"/>
      <c r="L548" s="40"/>
      <c r="M548" s="40"/>
      <c r="N548" s="40"/>
      <c r="O548" s="40"/>
      <c r="P548" s="40"/>
      <c r="Q548" s="40"/>
      <c r="R548" s="40"/>
      <c r="S548" s="40"/>
      <c r="T548" s="40"/>
      <c r="U548" s="40"/>
      <c r="V548" s="40"/>
      <c r="W548" s="40"/>
      <c r="X548" s="40"/>
      <c r="Y548" s="40"/>
      <c r="Z548" s="40"/>
      <c r="AA548" s="40"/>
      <c r="AB548" s="40"/>
      <c r="AC548" s="40"/>
      <c r="AD548" s="40"/>
      <c r="AE548" s="40"/>
      <c r="AF548" s="44"/>
      <c r="AG548" s="44"/>
      <c r="AH548" s="44"/>
      <c r="AI548" s="44"/>
      <c r="AJ548" s="44"/>
      <c r="AK548" s="44"/>
      <c r="AL548" s="44"/>
      <c r="AM548" s="44"/>
      <c r="AN548" s="44"/>
      <c r="AO548" s="44"/>
      <c r="AP548" s="44"/>
      <c r="AQ548" s="44"/>
      <c r="AR548" s="44"/>
      <c r="AS548" s="44"/>
      <c r="AT548" s="44"/>
      <c r="AU548" s="44"/>
      <c r="AV548" s="44"/>
      <c r="AW548" s="44"/>
      <c r="AX548" s="44"/>
      <c r="AY548" s="44"/>
    </row>
    <row r="549" spans="1:51" x14ac:dyDescent="0.4">
      <c r="A549" s="40"/>
      <c r="B549" s="21"/>
      <c r="C549" s="45"/>
      <c r="D549" s="167"/>
      <c r="E549" s="40"/>
      <c r="F549" s="696"/>
      <c r="G549" s="40"/>
      <c r="H549" s="40"/>
      <c r="I549" s="167"/>
      <c r="J549" s="40"/>
      <c r="K549" s="474"/>
      <c r="L549" s="40"/>
      <c r="M549" s="40"/>
      <c r="N549" s="40"/>
      <c r="O549" s="40"/>
      <c r="P549" s="40"/>
      <c r="Q549" s="40"/>
      <c r="R549" s="40"/>
      <c r="S549" s="40"/>
      <c r="T549" s="40"/>
      <c r="U549" s="40"/>
      <c r="V549" s="40"/>
      <c r="W549" s="40"/>
      <c r="X549" s="40"/>
      <c r="Y549" s="40"/>
      <c r="Z549" s="40"/>
      <c r="AA549" s="40"/>
      <c r="AB549" s="40"/>
      <c r="AC549" s="40"/>
      <c r="AD549" s="40"/>
      <c r="AE549" s="40"/>
      <c r="AF549" s="44"/>
      <c r="AG549" s="44"/>
      <c r="AH549" s="44"/>
      <c r="AI549" s="44"/>
      <c r="AJ549" s="44"/>
      <c r="AK549" s="44"/>
      <c r="AL549" s="44"/>
      <c r="AM549" s="44"/>
      <c r="AN549" s="44"/>
      <c r="AO549" s="44"/>
      <c r="AP549" s="44"/>
      <c r="AQ549" s="44"/>
      <c r="AR549" s="44"/>
      <c r="AS549" s="44"/>
      <c r="AT549" s="44"/>
      <c r="AU549" s="44"/>
      <c r="AV549" s="44"/>
      <c r="AW549" s="44"/>
      <c r="AX549" s="44"/>
      <c r="AY549" s="44"/>
    </row>
    <row r="550" spans="1:51" x14ac:dyDescent="0.4">
      <c r="A550" s="40"/>
      <c r="B550" s="21"/>
      <c r="C550" s="45"/>
      <c r="D550" s="167"/>
      <c r="E550" s="40"/>
      <c r="F550" s="696"/>
      <c r="G550" s="40"/>
      <c r="H550" s="40"/>
      <c r="I550" s="167"/>
      <c r="J550" s="40"/>
      <c r="K550" s="474"/>
      <c r="L550" s="40"/>
      <c r="M550" s="40"/>
      <c r="N550" s="40"/>
      <c r="O550" s="40"/>
      <c r="P550" s="40"/>
      <c r="Q550" s="40"/>
      <c r="R550" s="40"/>
      <c r="S550" s="40"/>
      <c r="T550" s="40"/>
      <c r="U550" s="40"/>
      <c r="V550" s="40"/>
      <c r="W550" s="40"/>
      <c r="X550" s="40"/>
      <c r="Y550" s="40"/>
      <c r="Z550" s="40"/>
      <c r="AA550" s="40"/>
      <c r="AB550" s="40"/>
      <c r="AC550" s="40"/>
      <c r="AD550" s="40"/>
      <c r="AE550" s="40"/>
      <c r="AF550" s="44"/>
      <c r="AG550" s="44"/>
      <c r="AH550" s="44"/>
      <c r="AI550" s="44"/>
      <c r="AJ550" s="44"/>
      <c r="AK550" s="44"/>
      <c r="AL550" s="44"/>
      <c r="AM550" s="44"/>
      <c r="AN550" s="44"/>
      <c r="AO550" s="44"/>
      <c r="AP550" s="44"/>
      <c r="AQ550" s="44"/>
      <c r="AR550" s="44"/>
      <c r="AS550" s="44"/>
      <c r="AT550" s="44"/>
      <c r="AU550" s="44"/>
      <c r="AV550" s="44"/>
      <c r="AW550" s="44"/>
      <c r="AX550" s="44"/>
      <c r="AY550" s="44"/>
    </row>
    <row r="551" spans="1:51" x14ac:dyDescent="0.4">
      <c r="A551" s="40"/>
      <c r="B551" s="21"/>
      <c r="C551" s="45"/>
      <c r="D551" s="167"/>
      <c r="E551" s="40"/>
      <c r="F551" s="696"/>
      <c r="G551" s="40"/>
      <c r="H551" s="40"/>
      <c r="I551" s="167"/>
      <c r="J551" s="40"/>
      <c r="K551" s="474"/>
      <c r="L551" s="40"/>
      <c r="M551" s="40"/>
      <c r="N551" s="40"/>
      <c r="O551" s="40"/>
      <c r="P551" s="40"/>
      <c r="Q551" s="40"/>
      <c r="R551" s="40"/>
      <c r="S551" s="40"/>
      <c r="T551" s="40"/>
      <c r="U551" s="40"/>
      <c r="V551" s="40"/>
      <c r="W551" s="40"/>
      <c r="X551" s="40"/>
      <c r="Y551" s="40"/>
      <c r="Z551" s="40"/>
      <c r="AA551" s="40"/>
      <c r="AB551" s="40"/>
      <c r="AC551" s="40"/>
      <c r="AD551" s="40"/>
      <c r="AE551" s="40"/>
      <c r="AF551" s="44"/>
      <c r="AG551" s="44"/>
      <c r="AH551" s="44"/>
      <c r="AI551" s="44"/>
      <c r="AJ551" s="44"/>
      <c r="AK551" s="44"/>
      <c r="AL551" s="44"/>
      <c r="AM551" s="44"/>
      <c r="AN551" s="44"/>
      <c r="AO551" s="44"/>
      <c r="AP551" s="44"/>
      <c r="AQ551" s="44"/>
      <c r="AR551" s="44"/>
      <c r="AS551" s="44"/>
      <c r="AT551" s="44"/>
      <c r="AU551" s="44"/>
      <c r="AV551" s="44"/>
      <c r="AW551" s="44"/>
      <c r="AX551" s="44"/>
      <c r="AY551" s="44"/>
    </row>
    <row r="552" spans="1:51" x14ac:dyDescent="0.4">
      <c r="A552" s="40"/>
      <c r="B552" s="21"/>
      <c r="C552" s="45"/>
      <c r="D552" s="167"/>
      <c r="E552" s="40"/>
      <c r="F552" s="696"/>
      <c r="G552" s="40"/>
      <c r="H552" s="40"/>
      <c r="I552" s="167"/>
      <c r="J552" s="40"/>
      <c r="K552" s="474"/>
      <c r="L552" s="40"/>
      <c r="M552" s="40"/>
      <c r="N552" s="40"/>
      <c r="O552" s="40"/>
      <c r="P552" s="40"/>
      <c r="Q552" s="40"/>
      <c r="R552" s="40"/>
      <c r="S552" s="40"/>
      <c r="T552" s="40"/>
      <c r="U552" s="40"/>
      <c r="V552" s="40"/>
      <c r="W552" s="40"/>
      <c r="X552" s="40"/>
      <c r="Y552" s="40"/>
      <c r="Z552" s="40"/>
      <c r="AA552" s="40"/>
      <c r="AB552" s="40"/>
      <c r="AC552" s="40"/>
      <c r="AD552" s="40"/>
      <c r="AE552" s="40"/>
      <c r="AF552" s="44"/>
      <c r="AG552" s="44"/>
      <c r="AH552" s="44"/>
      <c r="AI552" s="44"/>
      <c r="AJ552" s="44"/>
      <c r="AK552" s="44"/>
      <c r="AL552" s="44"/>
      <c r="AM552" s="44"/>
      <c r="AN552" s="44"/>
      <c r="AO552" s="44"/>
      <c r="AP552" s="44"/>
      <c r="AQ552" s="44"/>
      <c r="AR552" s="44"/>
      <c r="AS552" s="44"/>
      <c r="AT552" s="44"/>
      <c r="AU552" s="44"/>
      <c r="AV552" s="44"/>
      <c r="AW552" s="44"/>
      <c r="AX552" s="44"/>
      <c r="AY552" s="44"/>
    </row>
    <row r="553" spans="1:51" x14ac:dyDescent="0.4">
      <c r="A553" s="40"/>
      <c r="B553" s="21"/>
      <c r="C553" s="45"/>
      <c r="D553" s="167"/>
      <c r="E553" s="40"/>
      <c r="F553" s="696"/>
      <c r="G553" s="40"/>
      <c r="H553" s="40"/>
      <c r="I553" s="167"/>
      <c r="J553" s="40"/>
      <c r="K553" s="474"/>
      <c r="L553" s="40"/>
      <c r="M553" s="40"/>
      <c r="N553" s="40"/>
      <c r="O553" s="40"/>
      <c r="P553" s="40"/>
      <c r="Q553" s="40"/>
      <c r="R553" s="40"/>
      <c r="S553" s="40"/>
      <c r="T553" s="40"/>
      <c r="U553" s="40"/>
      <c r="V553" s="40"/>
      <c r="W553" s="40"/>
      <c r="X553" s="40"/>
      <c r="Y553" s="40"/>
      <c r="Z553" s="40"/>
      <c r="AA553" s="40"/>
      <c r="AB553" s="40"/>
      <c r="AC553" s="40"/>
      <c r="AD553" s="40"/>
      <c r="AE553" s="40"/>
      <c r="AF553" s="44"/>
      <c r="AG553" s="44"/>
      <c r="AH553" s="44"/>
      <c r="AI553" s="44"/>
      <c r="AJ553" s="44"/>
      <c r="AK553" s="44"/>
      <c r="AL553" s="44"/>
      <c r="AM553" s="44"/>
      <c r="AN553" s="44"/>
      <c r="AO553" s="44"/>
      <c r="AP553" s="44"/>
      <c r="AQ553" s="44"/>
      <c r="AR553" s="44"/>
      <c r="AS553" s="44"/>
      <c r="AT553" s="44"/>
      <c r="AU553" s="44"/>
      <c r="AV553" s="44"/>
      <c r="AW553" s="44"/>
      <c r="AX553" s="44"/>
      <c r="AY553" s="44"/>
    </row>
    <row r="554" spans="1:51" x14ac:dyDescent="0.4">
      <c r="A554" s="40"/>
      <c r="B554" s="21"/>
      <c r="C554" s="45"/>
      <c r="D554" s="167"/>
      <c r="E554" s="40"/>
      <c r="F554" s="696"/>
      <c r="G554" s="40"/>
      <c r="H554" s="40"/>
      <c r="I554" s="167"/>
      <c r="J554" s="40"/>
      <c r="K554" s="474"/>
      <c r="L554" s="40"/>
      <c r="M554" s="40"/>
      <c r="N554" s="40"/>
      <c r="O554" s="40"/>
      <c r="P554" s="40"/>
      <c r="Q554" s="40"/>
      <c r="R554" s="40"/>
      <c r="S554" s="40"/>
      <c r="T554" s="40"/>
      <c r="U554" s="40"/>
      <c r="V554" s="40"/>
      <c r="W554" s="40"/>
      <c r="X554" s="40"/>
      <c r="Y554" s="40"/>
      <c r="Z554" s="40"/>
      <c r="AA554" s="40"/>
      <c r="AB554" s="40"/>
      <c r="AC554" s="40"/>
      <c r="AD554" s="40"/>
      <c r="AE554" s="40"/>
      <c r="AF554" s="44"/>
      <c r="AG554" s="44"/>
      <c r="AH554" s="44"/>
      <c r="AI554" s="44"/>
      <c r="AJ554" s="44"/>
      <c r="AK554" s="44"/>
      <c r="AL554" s="44"/>
      <c r="AM554" s="44"/>
      <c r="AN554" s="44"/>
      <c r="AO554" s="44"/>
      <c r="AP554" s="44"/>
      <c r="AQ554" s="44"/>
      <c r="AR554" s="44"/>
      <c r="AS554" s="44"/>
      <c r="AT554" s="44"/>
      <c r="AU554" s="44"/>
      <c r="AV554" s="44"/>
      <c r="AW554" s="44"/>
      <c r="AX554" s="44"/>
      <c r="AY554" s="44"/>
    </row>
    <row r="555" spans="1:51" x14ac:dyDescent="0.4">
      <c r="A555" s="40"/>
      <c r="B555" s="21"/>
      <c r="C555" s="45"/>
      <c r="D555" s="167"/>
      <c r="E555" s="40"/>
      <c r="F555" s="696"/>
      <c r="G555" s="40"/>
      <c r="H555" s="40"/>
      <c r="I555" s="167"/>
      <c r="J555" s="40"/>
      <c r="K555" s="474"/>
      <c r="L555" s="40"/>
      <c r="M555" s="40"/>
      <c r="N555" s="40"/>
      <c r="O555" s="40"/>
      <c r="P555" s="40"/>
      <c r="Q555" s="40"/>
      <c r="R555" s="40"/>
      <c r="S555" s="40"/>
      <c r="T555" s="40"/>
      <c r="U555" s="40"/>
      <c r="V555" s="40"/>
      <c r="W555" s="40"/>
      <c r="X555" s="40"/>
      <c r="Y555" s="40"/>
      <c r="Z555" s="40"/>
      <c r="AA555" s="40"/>
      <c r="AB555" s="40"/>
      <c r="AC555" s="40"/>
      <c r="AD555" s="40"/>
      <c r="AE555" s="40"/>
      <c r="AF555" s="44"/>
      <c r="AG555" s="44"/>
      <c r="AH555" s="44"/>
      <c r="AI555" s="44"/>
      <c r="AJ555" s="44"/>
      <c r="AK555" s="44"/>
      <c r="AL555" s="44"/>
      <c r="AM555" s="44"/>
      <c r="AN555" s="44"/>
      <c r="AO555" s="44"/>
      <c r="AP555" s="44"/>
      <c r="AQ555" s="44"/>
      <c r="AR555" s="44"/>
      <c r="AS555" s="44"/>
      <c r="AT555" s="44"/>
      <c r="AU555" s="44"/>
      <c r="AV555" s="44"/>
      <c r="AW555" s="44"/>
      <c r="AX555" s="44"/>
      <c r="AY555" s="44"/>
    </row>
    <row r="556" spans="1:51" x14ac:dyDescent="0.4">
      <c r="A556" s="40"/>
      <c r="B556" s="21"/>
      <c r="C556" s="45"/>
      <c r="D556" s="167"/>
      <c r="E556" s="40"/>
      <c r="F556" s="696"/>
      <c r="G556" s="40"/>
      <c r="H556" s="40"/>
      <c r="I556" s="167"/>
      <c r="J556" s="40"/>
      <c r="K556" s="474"/>
      <c r="L556" s="40"/>
      <c r="M556" s="40"/>
      <c r="N556" s="40"/>
      <c r="O556" s="40"/>
      <c r="P556" s="40"/>
      <c r="Q556" s="40"/>
      <c r="R556" s="40"/>
      <c r="S556" s="40"/>
      <c r="T556" s="40"/>
      <c r="U556" s="40"/>
      <c r="V556" s="40"/>
      <c r="W556" s="40"/>
      <c r="X556" s="40"/>
      <c r="Y556" s="40"/>
      <c r="Z556" s="40"/>
      <c r="AA556" s="40"/>
      <c r="AB556" s="40"/>
      <c r="AC556" s="40"/>
      <c r="AD556" s="40"/>
      <c r="AE556" s="40"/>
      <c r="AF556" s="44"/>
      <c r="AG556" s="44"/>
      <c r="AH556" s="44"/>
      <c r="AI556" s="44"/>
      <c r="AJ556" s="44"/>
      <c r="AK556" s="44"/>
      <c r="AL556" s="44"/>
      <c r="AM556" s="44"/>
      <c r="AN556" s="44"/>
      <c r="AO556" s="44"/>
      <c r="AP556" s="44"/>
      <c r="AQ556" s="44"/>
      <c r="AR556" s="44"/>
      <c r="AS556" s="44"/>
      <c r="AT556" s="44"/>
      <c r="AU556" s="44"/>
      <c r="AV556" s="44"/>
      <c r="AW556" s="44"/>
      <c r="AX556" s="44"/>
      <c r="AY556" s="44"/>
    </row>
    <row r="557" spans="1:51" x14ac:dyDescent="0.4">
      <c r="A557" s="40"/>
      <c r="B557" s="21"/>
      <c r="C557" s="45"/>
      <c r="D557" s="167"/>
      <c r="E557" s="40"/>
      <c r="F557" s="696"/>
      <c r="G557" s="40"/>
      <c r="H557" s="40"/>
      <c r="I557" s="167"/>
      <c r="J557" s="40"/>
      <c r="K557" s="474"/>
      <c r="L557" s="40"/>
      <c r="M557" s="40"/>
      <c r="N557" s="40"/>
      <c r="O557" s="40"/>
      <c r="P557" s="40"/>
      <c r="Q557" s="40"/>
      <c r="R557" s="40"/>
      <c r="S557" s="40"/>
      <c r="T557" s="40"/>
      <c r="U557" s="40"/>
      <c r="V557" s="40"/>
      <c r="W557" s="40"/>
      <c r="X557" s="40"/>
      <c r="Y557" s="40"/>
      <c r="Z557" s="40"/>
      <c r="AA557" s="40"/>
      <c r="AB557" s="40"/>
      <c r="AC557" s="40"/>
      <c r="AD557" s="40"/>
      <c r="AE557" s="40"/>
      <c r="AF557" s="44"/>
      <c r="AG557" s="44"/>
      <c r="AH557" s="44"/>
      <c r="AI557" s="44"/>
      <c r="AJ557" s="44"/>
      <c r="AK557" s="44"/>
      <c r="AL557" s="44"/>
      <c r="AM557" s="44"/>
      <c r="AN557" s="44"/>
      <c r="AO557" s="44"/>
      <c r="AP557" s="44"/>
      <c r="AQ557" s="44"/>
      <c r="AR557" s="44"/>
      <c r="AS557" s="44"/>
      <c r="AT557" s="44"/>
      <c r="AU557" s="44"/>
      <c r="AV557" s="44"/>
      <c r="AW557" s="44"/>
      <c r="AX557" s="44"/>
      <c r="AY557" s="44"/>
    </row>
    <row r="558" spans="1:51" x14ac:dyDescent="0.4">
      <c r="A558" s="40"/>
      <c r="B558" s="21"/>
      <c r="C558" s="45"/>
      <c r="D558" s="167"/>
      <c r="E558" s="40"/>
      <c r="F558" s="696"/>
      <c r="G558" s="40"/>
      <c r="H558" s="40"/>
      <c r="I558" s="167"/>
      <c r="J558" s="40"/>
      <c r="K558" s="474"/>
      <c r="L558" s="40"/>
      <c r="M558" s="40"/>
      <c r="N558" s="40"/>
      <c r="O558" s="40"/>
      <c r="P558" s="40"/>
      <c r="Q558" s="40"/>
      <c r="R558" s="40"/>
      <c r="S558" s="40"/>
      <c r="T558" s="40"/>
      <c r="U558" s="40"/>
      <c r="V558" s="40"/>
      <c r="W558" s="40"/>
      <c r="X558" s="40"/>
      <c r="Y558" s="40"/>
      <c r="Z558" s="40"/>
      <c r="AA558" s="40"/>
      <c r="AB558" s="40"/>
      <c r="AC558" s="40"/>
      <c r="AD558" s="40"/>
      <c r="AE558" s="40"/>
      <c r="AF558" s="44"/>
      <c r="AG558" s="44"/>
      <c r="AH558" s="44"/>
      <c r="AI558" s="44"/>
      <c r="AJ558" s="44"/>
      <c r="AK558" s="44"/>
      <c r="AL558" s="44"/>
      <c r="AM558" s="44"/>
      <c r="AN558" s="44"/>
      <c r="AO558" s="44"/>
      <c r="AP558" s="44"/>
      <c r="AQ558" s="44"/>
      <c r="AR558" s="44"/>
      <c r="AS558" s="44"/>
      <c r="AT558" s="44"/>
      <c r="AU558" s="44"/>
      <c r="AV558" s="44"/>
      <c r="AW558" s="44"/>
      <c r="AX558" s="44"/>
      <c r="AY558" s="44"/>
    </row>
    <row r="559" spans="1:51" x14ac:dyDescent="0.4">
      <c r="A559" s="40"/>
      <c r="B559" s="21"/>
      <c r="C559" s="45"/>
      <c r="D559" s="167"/>
      <c r="E559" s="40"/>
      <c r="F559" s="696"/>
      <c r="G559" s="40"/>
      <c r="H559" s="40"/>
      <c r="I559" s="167"/>
      <c r="J559" s="40"/>
      <c r="K559" s="474"/>
      <c r="L559" s="40"/>
      <c r="M559" s="40"/>
      <c r="N559" s="40"/>
      <c r="O559" s="40"/>
      <c r="P559" s="40"/>
      <c r="Q559" s="40"/>
      <c r="R559" s="40"/>
      <c r="S559" s="40"/>
      <c r="T559" s="40"/>
      <c r="U559" s="40"/>
      <c r="V559" s="40"/>
      <c r="W559" s="40"/>
      <c r="X559" s="40"/>
      <c r="Y559" s="40"/>
      <c r="Z559" s="40"/>
      <c r="AA559" s="40"/>
      <c r="AB559" s="40"/>
      <c r="AC559" s="40"/>
      <c r="AD559" s="40"/>
      <c r="AE559" s="40"/>
      <c r="AF559" s="44"/>
      <c r="AG559" s="44"/>
      <c r="AH559" s="44"/>
      <c r="AI559" s="44"/>
      <c r="AJ559" s="44"/>
      <c r="AK559" s="44"/>
      <c r="AL559" s="44"/>
      <c r="AM559" s="44"/>
      <c r="AN559" s="44"/>
      <c r="AO559" s="44"/>
      <c r="AP559" s="44"/>
      <c r="AQ559" s="44"/>
      <c r="AR559" s="44"/>
      <c r="AS559" s="44"/>
      <c r="AT559" s="44"/>
      <c r="AU559" s="44"/>
      <c r="AV559" s="44"/>
      <c r="AW559" s="44"/>
      <c r="AX559" s="44"/>
      <c r="AY559" s="44"/>
    </row>
    <row r="560" spans="1:51" x14ac:dyDescent="0.4">
      <c r="A560" s="40"/>
      <c r="B560" s="21"/>
      <c r="C560" s="45"/>
      <c r="D560" s="167"/>
      <c r="E560" s="40"/>
      <c r="F560" s="696"/>
      <c r="G560" s="40"/>
      <c r="H560" s="40"/>
      <c r="I560" s="167"/>
      <c r="J560" s="40"/>
      <c r="K560" s="474"/>
      <c r="L560" s="40"/>
      <c r="M560" s="40"/>
      <c r="N560" s="40"/>
      <c r="O560" s="40"/>
      <c r="P560" s="40"/>
      <c r="Q560" s="40"/>
      <c r="R560" s="40"/>
      <c r="S560" s="40"/>
      <c r="T560" s="40"/>
      <c r="U560" s="40"/>
      <c r="V560" s="40"/>
      <c r="W560" s="40"/>
      <c r="X560" s="40"/>
      <c r="Y560" s="40"/>
      <c r="Z560" s="40"/>
      <c r="AA560" s="40"/>
      <c r="AB560" s="40"/>
      <c r="AC560" s="40"/>
      <c r="AD560" s="40"/>
      <c r="AE560" s="40"/>
      <c r="AF560" s="44"/>
      <c r="AG560" s="44"/>
      <c r="AH560" s="44"/>
      <c r="AI560" s="44"/>
      <c r="AJ560" s="44"/>
      <c r="AK560" s="44"/>
      <c r="AL560" s="44"/>
      <c r="AM560" s="44"/>
      <c r="AN560" s="44"/>
      <c r="AO560" s="44"/>
      <c r="AP560" s="44"/>
      <c r="AQ560" s="44"/>
      <c r="AR560" s="44"/>
      <c r="AS560" s="44"/>
      <c r="AT560" s="44"/>
      <c r="AU560" s="44"/>
      <c r="AV560" s="44"/>
      <c r="AW560" s="44"/>
      <c r="AX560" s="44"/>
      <c r="AY560" s="44"/>
    </row>
    <row r="561" spans="1:51" x14ac:dyDescent="0.4">
      <c r="A561" s="40"/>
      <c r="B561" s="21"/>
      <c r="C561" s="45"/>
      <c r="D561" s="167"/>
      <c r="E561" s="40"/>
      <c r="F561" s="696"/>
      <c r="G561" s="40"/>
      <c r="H561" s="40"/>
      <c r="I561" s="167"/>
      <c r="J561" s="40"/>
      <c r="K561" s="474"/>
      <c r="L561" s="40"/>
      <c r="M561" s="40"/>
      <c r="N561" s="40"/>
      <c r="O561" s="40"/>
      <c r="P561" s="40"/>
      <c r="Q561" s="40"/>
      <c r="R561" s="40"/>
      <c r="S561" s="40"/>
      <c r="T561" s="40"/>
      <c r="U561" s="40"/>
      <c r="V561" s="40"/>
      <c r="W561" s="40"/>
      <c r="X561" s="40"/>
      <c r="Y561" s="40"/>
      <c r="Z561" s="40"/>
      <c r="AA561" s="40"/>
      <c r="AB561" s="40"/>
      <c r="AC561" s="40"/>
      <c r="AD561" s="40"/>
      <c r="AE561" s="40"/>
      <c r="AF561" s="44"/>
      <c r="AG561" s="44"/>
      <c r="AH561" s="44"/>
      <c r="AI561" s="44"/>
      <c r="AJ561" s="44"/>
      <c r="AK561" s="44"/>
      <c r="AL561" s="44"/>
      <c r="AM561" s="44"/>
      <c r="AN561" s="44"/>
      <c r="AO561" s="44"/>
      <c r="AP561" s="44"/>
      <c r="AQ561" s="44"/>
      <c r="AR561" s="44"/>
      <c r="AS561" s="44"/>
      <c r="AT561" s="44"/>
      <c r="AU561" s="44"/>
      <c r="AV561" s="44"/>
      <c r="AW561" s="44"/>
      <c r="AX561" s="44"/>
      <c r="AY561" s="44"/>
    </row>
    <row r="562" spans="1:51" x14ac:dyDescent="0.4">
      <c r="A562" s="40"/>
      <c r="B562" s="21"/>
      <c r="C562" s="45"/>
      <c r="D562" s="167"/>
      <c r="E562" s="40"/>
      <c r="F562" s="696"/>
      <c r="G562" s="40"/>
      <c r="H562" s="40"/>
      <c r="I562" s="167"/>
      <c r="J562" s="40"/>
      <c r="K562" s="474"/>
      <c r="L562" s="40"/>
      <c r="M562" s="40"/>
      <c r="N562" s="40"/>
      <c r="O562" s="40"/>
      <c r="P562" s="40"/>
      <c r="Q562" s="40"/>
      <c r="R562" s="40"/>
      <c r="S562" s="40"/>
      <c r="T562" s="40"/>
      <c r="U562" s="40"/>
      <c r="V562" s="40"/>
      <c r="W562" s="40"/>
      <c r="X562" s="40"/>
      <c r="Y562" s="40"/>
      <c r="Z562" s="40"/>
      <c r="AA562" s="40"/>
      <c r="AB562" s="40"/>
      <c r="AC562" s="40"/>
      <c r="AD562" s="40"/>
      <c r="AE562" s="40"/>
      <c r="AF562" s="44"/>
      <c r="AG562" s="44"/>
      <c r="AH562" s="44"/>
      <c r="AI562" s="44"/>
      <c r="AJ562" s="44"/>
      <c r="AK562" s="44"/>
      <c r="AL562" s="44"/>
      <c r="AM562" s="44"/>
      <c r="AN562" s="44"/>
      <c r="AO562" s="44"/>
      <c r="AP562" s="44"/>
      <c r="AQ562" s="44"/>
      <c r="AR562" s="44"/>
      <c r="AS562" s="44"/>
      <c r="AT562" s="44"/>
      <c r="AU562" s="44"/>
      <c r="AV562" s="44"/>
      <c r="AW562" s="44"/>
      <c r="AX562" s="44"/>
      <c r="AY562" s="44"/>
    </row>
    <row r="563" spans="1:51" x14ac:dyDescent="0.4">
      <c r="A563" s="40"/>
      <c r="B563" s="21"/>
      <c r="C563" s="45"/>
      <c r="D563" s="167"/>
      <c r="E563" s="40"/>
      <c r="F563" s="696"/>
      <c r="G563" s="40"/>
      <c r="H563" s="40"/>
      <c r="I563" s="167"/>
      <c r="J563" s="40"/>
      <c r="K563" s="474"/>
      <c r="L563" s="40"/>
      <c r="M563" s="40"/>
      <c r="N563" s="40"/>
      <c r="O563" s="40"/>
      <c r="P563" s="40"/>
      <c r="Q563" s="40"/>
      <c r="R563" s="40"/>
      <c r="S563" s="40"/>
      <c r="T563" s="40"/>
      <c r="U563" s="40"/>
      <c r="V563" s="40"/>
      <c r="W563" s="40"/>
      <c r="X563" s="40"/>
      <c r="Y563" s="40"/>
      <c r="Z563" s="40"/>
      <c r="AA563" s="40"/>
      <c r="AB563" s="40"/>
      <c r="AC563" s="40"/>
      <c r="AD563" s="40"/>
      <c r="AE563" s="40"/>
      <c r="AF563" s="44"/>
      <c r="AG563" s="44"/>
      <c r="AH563" s="44"/>
      <c r="AI563" s="44"/>
      <c r="AJ563" s="44"/>
      <c r="AK563" s="44"/>
      <c r="AL563" s="44"/>
      <c r="AM563" s="44"/>
      <c r="AN563" s="44"/>
      <c r="AO563" s="44"/>
      <c r="AP563" s="44"/>
      <c r="AQ563" s="44"/>
      <c r="AR563" s="44"/>
      <c r="AS563" s="44"/>
      <c r="AT563" s="44"/>
      <c r="AU563" s="44"/>
      <c r="AV563" s="44"/>
      <c r="AW563" s="44"/>
      <c r="AX563" s="44"/>
      <c r="AY563" s="44"/>
    </row>
    <row r="564" spans="1:51" x14ac:dyDescent="0.4">
      <c r="A564" s="40"/>
      <c r="B564" s="21"/>
      <c r="C564" s="45"/>
      <c r="D564" s="167"/>
      <c r="E564" s="40"/>
      <c r="F564" s="696"/>
      <c r="G564" s="40"/>
      <c r="H564" s="40"/>
      <c r="I564" s="167"/>
      <c r="J564" s="40"/>
      <c r="K564" s="474"/>
      <c r="L564" s="40"/>
      <c r="M564" s="40"/>
      <c r="N564" s="40"/>
      <c r="O564" s="40"/>
      <c r="P564" s="40"/>
      <c r="Q564" s="40"/>
      <c r="R564" s="40"/>
      <c r="S564" s="40"/>
      <c r="T564" s="40"/>
      <c r="U564" s="40"/>
      <c r="V564" s="40"/>
      <c r="W564" s="40"/>
      <c r="X564" s="40"/>
      <c r="Y564" s="40"/>
      <c r="Z564" s="40"/>
      <c r="AA564" s="40"/>
      <c r="AB564" s="40"/>
      <c r="AC564" s="40"/>
      <c r="AD564" s="40"/>
      <c r="AE564" s="40"/>
      <c r="AF564" s="44"/>
      <c r="AG564" s="44"/>
      <c r="AH564" s="44"/>
      <c r="AI564" s="44"/>
      <c r="AJ564" s="44"/>
      <c r="AK564" s="44"/>
      <c r="AL564" s="44"/>
      <c r="AM564" s="44"/>
      <c r="AN564" s="44"/>
      <c r="AO564" s="44"/>
      <c r="AP564" s="44"/>
      <c r="AQ564" s="44"/>
      <c r="AR564" s="44"/>
      <c r="AS564" s="44"/>
      <c r="AT564" s="44"/>
      <c r="AU564" s="44"/>
      <c r="AV564" s="44"/>
      <c r="AW564" s="44"/>
      <c r="AX564" s="44"/>
      <c r="AY564" s="44"/>
    </row>
    <row r="565" spans="1:51" x14ac:dyDescent="0.4">
      <c r="A565" s="40"/>
      <c r="B565" s="21"/>
      <c r="C565" s="45"/>
      <c r="D565" s="167"/>
      <c r="E565" s="40"/>
      <c r="F565" s="696"/>
      <c r="G565" s="40"/>
      <c r="H565" s="40"/>
      <c r="I565" s="167"/>
      <c r="J565" s="40"/>
      <c r="K565" s="474"/>
      <c r="L565" s="40"/>
      <c r="M565" s="40"/>
      <c r="N565" s="40"/>
      <c r="O565" s="40"/>
      <c r="P565" s="40"/>
      <c r="Q565" s="40"/>
      <c r="R565" s="40"/>
      <c r="S565" s="40"/>
      <c r="T565" s="40"/>
      <c r="U565" s="40"/>
      <c r="V565" s="40"/>
      <c r="W565" s="40"/>
      <c r="X565" s="40"/>
      <c r="Y565" s="40"/>
      <c r="Z565" s="40"/>
      <c r="AA565" s="40"/>
      <c r="AB565" s="40"/>
      <c r="AC565" s="40"/>
      <c r="AD565" s="40"/>
      <c r="AE565" s="40"/>
      <c r="AF565" s="44"/>
      <c r="AG565" s="44"/>
      <c r="AH565" s="44"/>
      <c r="AI565" s="44"/>
      <c r="AJ565" s="44"/>
      <c r="AK565" s="44"/>
      <c r="AL565" s="44"/>
      <c r="AM565" s="44"/>
      <c r="AN565" s="44"/>
      <c r="AO565" s="44"/>
      <c r="AP565" s="44"/>
      <c r="AQ565" s="44"/>
      <c r="AR565" s="44"/>
      <c r="AS565" s="44"/>
      <c r="AT565" s="44"/>
      <c r="AU565" s="44"/>
      <c r="AV565" s="44"/>
      <c r="AW565" s="44"/>
      <c r="AX565" s="44"/>
      <c r="AY565" s="44"/>
    </row>
    <row r="566" spans="1:51" x14ac:dyDescent="0.4">
      <c r="A566" s="40"/>
      <c r="B566" s="21"/>
      <c r="C566" s="45"/>
      <c r="D566" s="167"/>
      <c r="E566" s="40"/>
      <c r="F566" s="696"/>
      <c r="G566" s="40"/>
      <c r="H566" s="40"/>
      <c r="I566" s="167"/>
      <c r="J566" s="40"/>
      <c r="K566" s="474"/>
      <c r="L566" s="40"/>
      <c r="M566" s="40"/>
      <c r="N566" s="40"/>
      <c r="O566" s="40"/>
      <c r="P566" s="40"/>
      <c r="Q566" s="40"/>
      <c r="R566" s="40"/>
      <c r="S566" s="40"/>
      <c r="T566" s="40"/>
      <c r="U566" s="40"/>
      <c r="V566" s="40"/>
      <c r="W566" s="40"/>
      <c r="X566" s="40"/>
      <c r="Y566" s="40"/>
      <c r="Z566" s="40"/>
      <c r="AA566" s="40"/>
      <c r="AB566" s="40"/>
      <c r="AC566" s="40"/>
      <c r="AD566" s="40"/>
      <c r="AE566" s="40"/>
      <c r="AF566" s="44"/>
      <c r="AG566" s="44"/>
      <c r="AH566" s="44"/>
      <c r="AI566" s="44"/>
      <c r="AJ566" s="44"/>
      <c r="AK566" s="44"/>
      <c r="AL566" s="44"/>
      <c r="AM566" s="44"/>
      <c r="AN566" s="44"/>
      <c r="AO566" s="44"/>
      <c r="AP566" s="44"/>
      <c r="AQ566" s="44"/>
      <c r="AR566" s="44"/>
      <c r="AS566" s="44"/>
      <c r="AT566" s="44"/>
      <c r="AU566" s="44"/>
      <c r="AV566" s="44"/>
      <c r="AW566" s="44"/>
      <c r="AX566" s="44"/>
      <c r="AY566" s="44"/>
    </row>
    <row r="567" spans="1:51" x14ac:dyDescent="0.4">
      <c r="A567" s="40"/>
      <c r="B567" s="21"/>
      <c r="C567" s="45"/>
      <c r="D567" s="167"/>
      <c r="E567" s="40"/>
      <c r="F567" s="696"/>
      <c r="G567" s="40"/>
      <c r="H567" s="40"/>
      <c r="I567" s="167"/>
      <c r="J567" s="40"/>
      <c r="K567" s="474"/>
      <c r="L567" s="40"/>
      <c r="M567" s="40"/>
      <c r="N567" s="40"/>
      <c r="O567" s="40"/>
      <c r="P567" s="40"/>
      <c r="Q567" s="40"/>
      <c r="R567" s="40"/>
      <c r="S567" s="40"/>
      <c r="T567" s="40"/>
      <c r="U567" s="40"/>
      <c r="V567" s="40"/>
      <c r="W567" s="40"/>
      <c r="X567" s="40"/>
      <c r="Y567" s="40"/>
      <c r="Z567" s="40"/>
      <c r="AA567" s="40"/>
      <c r="AB567" s="40"/>
      <c r="AC567" s="40"/>
      <c r="AD567" s="40"/>
      <c r="AE567" s="40"/>
      <c r="AF567" s="44"/>
      <c r="AG567" s="44"/>
      <c r="AH567" s="44"/>
      <c r="AI567" s="44"/>
      <c r="AJ567" s="44"/>
      <c r="AK567" s="44"/>
      <c r="AL567" s="44"/>
      <c r="AM567" s="44"/>
      <c r="AN567" s="44"/>
      <c r="AO567" s="44"/>
      <c r="AP567" s="44"/>
      <c r="AQ567" s="44"/>
      <c r="AR567" s="44"/>
      <c r="AS567" s="44"/>
      <c r="AT567" s="44"/>
      <c r="AU567" s="44"/>
      <c r="AV567" s="44"/>
      <c r="AW567" s="44"/>
      <c r="AX567" s="44"/>
      <c r="AY567" s="44"/>
    </row>
    <row r="568" spans="1:51" x14ac:dyDescent="0.4">
      <c r="A568" s="40"/>
      <c r="B568" s="21"/>
      <c r="C568" s="45"/>
      <c r="D568" s="167"/>
      <c r="E568" s="40"/>
      <c r="F568" s="696"/>
      <c r="G568" s="40"/>
      <c r="H568" s="40"/>
      <c r="I568" s="167"/>
      <c r="J568" s="40"/>
      <c r="K568" s="474"/>
      <c r="L568" s="40"/>
      <c r="M568" s="40"/>
      <c r="N568" s="40"/>
      <c r="O568" s="40"/>
      <c r="P568" s="40"/>
      <c r="Q568" s="40"/>
      <c r="R568" s="40"/>
      <c r="S568" s="40"/>
      <c r="T568" s="40"/>
      <c r="U568" s="40"/>
      <c r="V568" s="40"/>
      <c r="W568" s="40"/>
      <c r="X568" s="40"/>
      <c r="Y568" s="40"/>
      <c r="Z568" s="40"/>
      <c r="AA568" s="40"/>
      <c r="AB568" s="40"/>
      <c r="AC568" s="40"/>
      <c r="AD568" s="40"/>
      <c r="AE568" s="40"/>
      <c r="AF568" s="44"/>
      <c r="AG568" s="44"/>
      <c r="AH568" s="44"/>
      <c r="AI568" s="44"/>
      <c r="AJ568" s="44"/>
      <c r="AK568" s="44"/>
      <c r="AL568" s="44"/>
      <c r="AM568" s="44"/>
      <c r="AN568" s="44"/>
      <c r="AO568" s="44"/>
      <c r="AP568" s="44"/>
      <c r="AQ568" s="44"/>
      <c r="AR568" s="44"/>
      <c r="AS568" s="44"/>
      <c r="AT568" s="44"/>
      <c r="AU568" s="44"/>
      <c r="AV568" s="44"/>
      <c r="AW568" s="44"/>
      <c r="AX568" s="44"/>
      <c r="AY568" s="44"/>
    </row>
    <row r="569" spans="1:51" x14ac:dyDescent="0.4">
      <c r="A569" s="40"/>
      <c r="B569" s="21"/>
      <c r="C569" s="45"/>
      <c r="D569" s="167"/>
      <c r="E569" s="40"/>
      <c r="F569" s="696"/>
      <c r="G569" s="40"/>
      <c r="H569" s="40"/>
      <c r="I569" s="167"/>
      <c r="J569" s="40"/>
      <c r="K569" s="474"/>
      <c r="L569" s="40"/>
      <c r="M569" s="40"/>
      <c r="N569" s="40"/>
      <c r="O569" s="40"/>
      <c r="P569" s="40"/>
      <c r="Q569" s="40"/>
      <c r="R569" s="40"/>
      <c r="S569" s="40"/>
      <c r="T569" s="40"/>
      <c r="U569" s="40"/>
      <c r="V569" s="40"/>
      <c r="W569" s="40"/>
      <c r="X569" s="40"/>
      <c r="Y569" s="40"/>
      <c r="Z569" s="40"/>
      <c r="AA569" s="40"/>
      <c r="AB569" s="40"/>
      <c r="AC569" s="40"/>
      <c r="AD569" s="40"/>
      <c r="AE569" s="40"/>
      <c r="AF569" s="44"/>
      <c r="AG569" s="44"/>
      <c r="AH569" s="44"/>
      <c r="AI569" s="44"/>
      <c r="AJ569" s="44"/>
      <c r="AK569" s="44"/>
      <c r="AL569" s="44"/>
      <c r="AM569" s="44"/>
      <c r="AN569" s="44"/>
      <c r="AO569" s="44"/>
      <c r="AP569" s="44"/>
      <c r="AQ569" s="44"/>
      <c r="AR569" s="44"/>
      <c r="AS569" s="44"/>
      <c r="AT569" s="44"/>
      <c r="AU569" s="44"/>
      <c r="AV569" s="44"/>
      <c r="AW569" s="44"/>
      <c r="AX569" s="44"/>
      <c r="AY569" s="44"/>
    </row>
    <row r="570" spans="1:51" x14ac:dyDescent="0.4">
      <c r="A570" s="40"/>
      <c r="B570" s="21"/>
      <c r="C570" s="45"/>
      <c r="D570" s="167"/>
      <c r="E570" s="40"/>
      <c r="F570" s="696"/>
      <c r="G570" s="40"/>
      <c r="H570" s="40"/>
      <c r="I570" s="167"/>
      <c r="J570" s="40"/>
      <c r="K570" s="474"/>
      <c r="L570" s="40"/>
      <c r="M570" s="40"/>
      <c r="N570" s="40"/>
      <c r="O570" s="40"/>
      <c r="P570" s="40"/>
      <c r="Q570" s="40"/>
      <c r="R570" s="40"/>
      <c r="S570" s="40"/>
      <c r="T570" s="40"/>
      <c r="U570" s="40"/>
      <c r="V570" s="40"/>
      <c r="W570" s="40"/>
      <c r="X570" s="40"/>
      <c r="Y570" s="40"/>
      <c r="Z570" s="40"/>
      <c r="AA570" s="40"/>
      <c r="AB570" s="40"/>
      <c r="AC570" s="40"/>
      <c r="AD570" s="40"/>
      <c r="AE570" s="40"/>
      <c r="AF570" s="44"/>
      <c r="AG570" s="44"/>
      <c r="AH570" s="44"/>
      <c r="AI570" s="44"/>
      <c r="AJ570" s="44"/>
      <c r="AK570" s="44"/>
      <c r="AL570" s="44"/>
      <c r="AM570" s="44"/>
      <c r="AN570" s="44"/>
      <c r="AO570" s="44"/>
      <c r="AP570" s="44"/>
      <c r="AQ570" s="44"/>
      <c r="AR570" s="44"/>
      <c r="AS570" s="44"/>
      <c r="AT570" s="44"/>
      <c r="AU570" s="44"/>
      <c r="AV570" s="44"/>
      <c r="AW570" s="44"/>
      <c r="AX570" s="44"/>
      <c r="AY570" s="44"/>
    </row>
    <row r="571" spans="1:51" x14ac:dyDescent="0.4">
      <c r="A571" s="40"/>
      <c r="B571" s="21"/>
      <c r="C571" s="45"/>
      <c r="D571" s="167"/>
      <c r="E571" s="40"/>
      <c r="F571" s="696"/>
      <c r="G571" s="40"/>
      <c r="H571" s="40"/>
      <c r="I571" s="167"/>
      <c r="J571" s="40"/>
      <c r="K571" s="474"/>
      <c r="L571" s="40"/>
      <c r="M571" s="40"/>
      <c r="N571" s="40"/>
      <c r="O571" s="40"/>
      <c r="P571" s="40"/>
      <c r="Q571" s="40"/>
      <c r="R571" s="40"/>
      <c r="S571" s="40"/>
      <c r="T571" s="40"/>
      <c r="U571" s="40"/>
      <c r="V571" s="40"/>
      <c r="W571" s="40"/>
      <c r="X571" s="40"/>
      <c r="Y571" s="40"/>
      <c r="Z571" s="40"/>
      <c r="AA571" s="40"/>
      <c r="AB571" s="40"/>
      <c r="AC571" s="40"/>
      <c r="AD571" s="40"/>
      <c r="AE571" s="40"/>
      <c r="AF571" s="44"/>
      <c r="AG571" s="44"/>
      <c r="AH571" s="44"/>
      <c r="AI571" s="44"/>
      <c r="AJ571" s="44"/>
      <c r="AK571" s="44"/>
      <c r="AL571" s="44"/>
      <c r="AM571" s="44"/>
      <c r="AN571" s="44"/>
      <c r="AO571" s="44"/>
      <c r="AP571" s="44"/>
      <c r="AQ571" s="44"/>
      <c r="AR571" s="44"/>
      <c r="AS571" s="44"/>
      <c r="AT571" s="44"/>
      <c r="AU571" s="44"/>
      <c r="AV571" s="44"/>
      <c r="AW571" s="44"/>
      <c r="AX571" s="44"/>
      <c r="AY571" s="44"/>
    </row>
    <row r="572" spans="1:51" x14ac:dyDescent="0.4">
      <c r="A572" s="40"/>
      <c r="B572" s="21"/>
      <c r="C572" s="45"/>
      <c r="D572" s="167"/>
      <c r="E572" s="40"/>
      <c r="F572" s="696"/>
      <c r="G572" s="40"/>
      <c r="H572" s="40"/>
      <c r="I572" s="167"/>
      <c r="J572" s="40"/>
      <c r="K572" s="474"/>
      <c r="L572" s="40"/>
      <c r="M572" s="40"/>
      <c r="N572" s="40"/>
      <c r="O572" s="40"/>
      <c r="P572" s="40"/>
      <c r="Q572" s="40"/>
      <c r="R572" s="40"/>
      <c r="S572" s="40"/>
      <c r="T572" s="40"/>
      <c r="U572" s="40"/>
      <c r="V572" s="40"/>
      <c r="W572" s="40"/>
      <c r="X572" s="40"/>
      <c r="Y572" s="40"/>
      <c r="Z572" s="40"/>
      <c r="AA572" s="40"/>
      <c r="AB572" s="40"/>
      <c r="AC572" s="40"/>
      <c r="AD572" s="40"/>
      <c r="AE572" s="40"/>
      <c r="AF572" s="44"/>
      <c r="AG572" s="44"/>
      <c r="AH572" s="44"/>
      <c r="AI572" s="44"/>
      <c r="AJ572" s="44"/>
      <c r="AK572" s="44"/>
      <c r="AL572" s="44"/>
      <c r="AM572" s="44"/>
      <c r="AN572" s="44"/>
      <c r="AO572" s="44"/>
      <c r="AP572" s="44"/>
      <c r="AQ572" s="44"/>
      <c r="AR572" s="44"/>
      <c r="AS572" s="44"/>
      <c r="AT572" s="44"/>
      <c r="AU572" s="44"/>
      <c r="AV572" s="44"/>
      <c r="AW572" s="44"/>
      <c r="AX572" s="44"/>
      <c r="AY572" s="44"/>
    </row>
    <row r="573" spans="1:51" x14ac:dyDescent="0.4">
      <c r="A573" s="40"/>
      <c r="B573" s="21"/>
      <c r="C573" s="45"/>
      <c r="D573" s="167"/>
      <c r="E573" s="40"/>
      <c r="F573" s="696"/>
      <c r="G573" s="40"/>
      <c r="H573" s="40"/>
      <c r="I573" s="167"/>
      <c r="J573" s="40"/>
      <c r="K573" s="474"/>
      <c r="L573" s="40"/>
      <c r="M573" s="40"/>
      <c r="N573" s="40"/>
      <c r="O573" s="40"/>
      <c r="P573" s="40"/>
      <c r="Q573" s="40"/>
      <c r="R573" s="40"/>
      <c r="S573" s="40"/>
      <c r="T573" s="40"/>
      <c r="U573" s="40"/>
      <c r="V573" s="40"/>
      <c r="W573" s="40"/>
      <c r="X573" s="40"/>
      <c r="Y573" s="40"/>
      <c r="Z573" s="40"/>
      <c r="AA573" s="40"/>
      <c r="AB573" s="40"/>
      <c r="AC573" s="40"/>
      <c r="AD573" s="40"/>
      <c r="AE573" s="40"/>
      <c r="AF573" s="44"/>
      <c r="AG573" s="44"/>
      <c r="AH573" s="44"/>
      <c r="AI573" s="44"/>
      <c r="AJ573" s="44"/>
      <c r="AK573" s="44"/>
      <c r="AL573" s="44"/>
      <c r="AM573" s="44"/>
      <c r="AN573" s="44"/>
      <c r="AO573" s="44"/>
      <c r="AP573" s="44"/>
      <c r="AQ573" s="44"/>
      <c r="AR573" s="44"/>
      <c r="AS573" s="44"/>
      <c r="AT573" s="44"/>
      <c r="AU573" s="44"/>
      <c r="AV573" s="44"/>
      <c r="AW573" s="44"/>
      <c r="AX573" s="44"/>
      <c r="AY573" s="44"/>
    </row>
    <row r="574" spans="1:51" x14ac:dyDescent="0.4">
      <c r="A574" s="40"/>
      <c r="B574" s="21"/>
      <c r="C574" s="45"/>
      <c r="D574" s="167"/>
      <c r="E574" s="40"/>
      <c r="F574" s="696"/>
      <c r="G574" s="40"/>
      <c r="H574" s="40"/>
      <c r="I574" s="167"/>
      <c r="J574" s="40"/>
      <c r="K574" s="474"/>
      <c r="L574" s="40"/>
      <c r="M574" s="40"/>
      <c r="N574" s="40"/>
      <c r="O574" s="40"/>
      <c r="P574" s="40"/>
      <c r="Q574" s="40"/>
      <c r="R574" s="40"/>
      <c r="S574" s="40"/>
      <c r="T574" s="40"/>
      <c r="U574" s="40"/>
      <c r="V574" s="40"/>
      <c r="W574" s="40"/>
      <c r="X574" s="40"/>
      <c r="Y574" s="40"/>
      <c r="Z574" s="40"/>
      <c r="AA574" s="40"/>
      <c r="AB574" s="40"/>
      <c r="AC574" s="40"/>
      <c r="AD574" s="40"/>
      <c r="AE574" s="40"/>
      <c r="AF574" s="44"/>
      <c r="AG574" s="44"/>
      <c r="AH574" s="44"/>
      <c r="AI574" s="44"/>
      <c r="AJ574" s="44"/>
      <c r="AK574" s="44"/>
      <c r="AL574" s="44"/>
      <c r="AM574" s="44"/>
      <c r="AN574" s="44"/>
      <c r="AO574" s="44"/>
      <c r="AP574" s="44"/>
      <c r="AQ574" s="44"/>
      <c r="AR574" s="44"/>
      <c r="AS574" s="44"/>
      <c r="AT574" s="44"/>
      <c r="AU574" s="44"/>
      <c r="AV574" s="44"/>
      <c r="AW574" s="44"/>
      <c r="AX574" s="44"/>
      <c r="AY574" s="44"/>
    </row>
    <row r="575" spans="1:51" x14ac:dyDescent="0.4">
      <c r="A575" s="40"/>
      <c r="B575" s="21"/>
      <c r="C575" s="45"/>
      <c r="D575" s="167"/>
      <c r="E575" s="40"/>
      <c r="F575" s="696"/>
      <c r="G575" s="40"/>
      <c r="H575" s="40"/>
      <c r="I575" s="167"/>
      <c r="J575" s="40"/>
      <c r="K575" s="474"/>
      <c r="L575" s="40"/>
      <c r="M575" s="40"/>
      <c r="N575" s="40"/>
      <c r="O575" s="40"/>
      <c r="P575" s="40"/>
      <c r="Q575" s="40"/>
      <c r="R575" s="40"/>
      <c r="S575" s="40"/>
      <c r="T575" s="40"/>
      <c r="U575" s="40"/>
      <c r="V575" s="40"/>
      <c r="W575" s="40"/>
      <c r="X575" s="40"/>
      <c r="Y575" s="40"/>
      <c r="Z575" s="40"/>
      <c r="AA575" s="40"/>
      <c r="AB575" s="40"/>
      <c r="AC575" s="40"/>
      <c r="AD575" s="40"/>
      <c r="AE575" s="40"/>
      <c r="AF575" s="44"/>
      <c r="AG575" s="44"/>
      <c r="AH575" s="44"/>
      <c r="AI575" s="44"/>
      <c r="AJ575" s="44"/>
      <c r="AK575" s="44"/>
      <c r="AL575" s="44"/>
      <c r="AM575" s="44"/>
      <c r="AN575" s="44"/>
      <c r="AO575" s="44"/>
      <c r="AP575" s="44"/>
      <c r="AQ575" s="44"/>
      <c r="AR575" s="44"/>
      <c r="AS575" s="44"/>
      <c r="AT575" s="44"/>
      <c r="AU575" s="44"/>
      <c r="AV575" s="44"/>
      <c r="AW575" s="44"/>
      <c r="AX575" s="44"/>
      <c r="AY575" s="44"/>
    </row>
    <row r="576" spans="1:51" x14ac:dyDescent="0.4">
      <c r="A576" s="40"/>
      <c r="B576" s="21"/>
      <c r="C576" s="45"/>
      <c r="D576" s="167"/>
      <c r="E576" s="40"/>
      <c r="F576" s="696"/>
      <c r="G576" s="40"/>
      <c r="H576" s="40"/>
      <c r="I576" s="167"/>
      <c r="J576" s="40"/>
      <c r="K576" s="474"/>
      <c r="L576" s="40"/>
      <c r="M576" s="40"/>
      <c r="N576" s="40"/>
      <c r="O576" s="40"/>
      <c r="P576" s="40"/>
      <c r="Q576" s="40"/>
      <c r="R576" s="40"/>
      <c r="S576" s="40"/>
      <c r="T576" s="40"/>
      <c r="U576" s="40"/>
      <c r="V576" s="40"/>
      <c r="W576" s="40"/>
      <c r="X576" s="40"/>
      <c r="Y576" s="40"/>
      <c r="Z576" s="40"/>
      <c r="AA576" s="40"/>
      <c r="AB576" s="40"/>
      <c r="AC576" s="40"/>
      <c r="AD576" s="40"/>
      <c r="AE576" s="40"/>
      <c r="AF576" s="44"/>
      <c r="AG576" s="44"/>
      <c r="AH576" s="44"/>
      <c r="AI576" s="44"/>
      <c r="AJ576" s="44"/>
      <c r="AK576" s="44"/>
      <c r="AL576" s="44"/>
      <c r="AM576" s="44"/>
      <c r="AN576" s="44"/>
      <c r="AO576" s="44"/>
      <c r="AP576" s="44"/>
      <c r="AQ576" s="44"/>
      <c r="AR576" s="44"/>
      <c r="AS576" s="44"/>
      <c r="AT576" s="44"/>
      <c r="AU576" s="44"/>
      <c r="AV576" s="44"/>
      <c r="AW576" s="44"/>
      <c r="AX576" s="44"/>
      <c r="AY576" s="44"/>
    </row>
    <row r="577" spans="1:51" x14ac:dyDescent="0.4">
      <c r="A577" s="40"/>
      <c r="B577" s="21"/>
      <c r="C577" s="45"/>
      <c r="D577" s="167"/>
      <c r="E577" s="40"/>
      <c r="F577" s="696"/>
      <c r="G577" s="40"/>
      <c r="H577" s="40"/>
      <c r="I577" s="167"/>
      <c r="J577" s="40"/>
      <c r="K577" s="474"/>
      <c r="L577" s="40"/>
      <c r="M577" s="40"/>
      <c r="N577" s="40"/>
      <c r="O577" s="40"/>
      <c r="P577" s="40"/>
      <c r="Q577" s="40"/>
      <c r="R577" s="40"/>
      <c r="S577" s="40"/>
      <c r="T577" s="40"/>
      <c r="U577" s="40"/>
      <c r="V577" s="40"/>
      <c r="W577" s="40"/>
      <c r="X577" s="40"/>
      <c r="Y577" s="40"/>
      <c r="Z577" s="40"/>
      <c r="AA577" s="40"/>
      <c r="AB577" s="40"/>
      <c r="AC577" s="40"/>
      <c r="AD577" s="40"/>
      <c r="AE577" s="40"/>
      <c r="AF577" s="44"/>
      <c r="AG577" s="44"/>
      <c r="AH577" s="44"/>
      <c r="AI577" s="44"/>
      <c r="AJ577" s="44"/>
      <c r="AK577" s="44"/>
      <c r="AL577" s="44"/>
      <c r="AM577" s="44"/>
      <c r="AN577" s="44"/>
      <c r="AO577" s="44"/>
      <c r="AP577" s="44"/>
      <c r="AQ577" s="44"/>
      <c r="AR577" s="44"/>
      <c r="AS577" s="44"/>
      <c r="AT577" s="44"/>
      <c r="AU577" s="44"/>
      <c r="AV577" s="44"/>
      <c r="AW577" s="44"/>
      <c r="AX577" s="44"/>
      <c r="AY577" s="44"/>
    </row>
    <row r="578" spans="1:51" x14ac:dyDescent="0.4">
      <c r="A578" s="40"/>
      <c r="B578" s="21"/>
      <c r="C578" s="45"/>
      <c r="D578" s="167"/>
      <c r="E578" s="40"/>
      <c r="F578" s="696"/>
      <c r="G578" s="40"/>
      <c r="H578" s="40"/>
      <c r="I578" s="167"/>
      <c r="J578" s="40"/>
      <c r="K578" s="474"/>
      <c r="L578" s="40"/>
      <c r="M578" s="40"/>
      <c r="N578" s="40"/>
      <c r="O578" s="40"/>
      <c r="P578" s="40"/>
      <c r="Q578" s="40"/>
      <c r="R578" s="40"/>
      <c r="S578" s="40"/>
      <c r="T578" s="40"/>
      <c r="U578" s="40"/>
      <c r="V578" s="40"/>
      <c r="W578" s="40"/>
      <c r="X578" s="40"/>
      <c r="Y578" s="40"/>
      <c r="Z578" s="40"/>
      <c r="AA578" s="40"/>
      <c r="AB578" s="40"/>
      <c r="AC578" s="40"/>
      <c r="AD578" s="40"/>
      <c r="AE578" s="40"/>
      <c r="AF578" s="44"/>
      <c r="AG578" s="44"/>
      <c r="AH578" s="44"/>
      <c r="AI578" s="44"/>
      <c r="AJ578" s="44"/>
      <c r="AK578" s="44"/>
      <c r="AL578" s="44"/>
      <c r="AM578" s="44"/>
      <c r="AN578" s="44"/>
      <c r="AO578" s="44"/>
      <c r="AP578" s="44"/>
      <c r="AQ578" s="44"/>
      <c r="AR578" s="44"/>
      <c r="AS578" s="44"/>
      <c r="AT578" s="44"/>
      <c r="AU578" s="44"/>
      <c r="AV578" s="44"/>
      <c r="AW578" s="44"/>
      <c r="AX578" s="44"/>
      <c r="AY578" s="44"/>
    </row>
    <row r="579" spans="1:51" x14ac:dyDescent="0.4">
      <c r="A579" s="40"/>
      <c r="B579" s="21"/>
      <c r="C579" s="45"/>
      <c r="D579" s="167"/>
      <c r="E579" s="40"/>
      <c r="F579" s="696"/>
      <c r="G579" s="40"/>
      <c r="H579" s="40"/>
      <c r="I579" s="167"/>
      <c r="J579" s="40"/>
      <c r="K579" s="474"/>
      <c r="L579" s="40"/>
      <c r="M579" s="40"/>
      <c r="N579" s="40"/>
      <c r="O579" s="40"/>
      <c r="P579" s="40"/>
      <c r="Q579" s="40"/>
      <c r="R579" s="40"/>
      <c r="S579" s="40"/>
      <c r="T579" s="40"/>
      <c r="U579" s="40"/>
      <c r="V579" s="40"/>
      <c r="W579" s="40"/>
      <c r="X579" s="40"/>
      <c r="Y579" s="40"/>
      <c r="Z579" s="40"/>
      <c r="AA579" s="40"/>
      <c r="AB579" s="40"/>
      <c r="AC579" s="40"/>
      <c r="AD579" s="40"/>
      <c r="AE579" s="40"/>
      <c r="AF579" s="44"/>
      <c r="AG579" s="44"/>
      <c r="AH579" s="44"/>
      <c r="AI579" s="44"/>
      <c r="AJ579" s="44"/>
      <c r="AK579" s="44"/>
      <c r="AL579" s="44"/>
      <c r="AM579" s="44"/>
      <c r="AN579" s="44"/>
      <c r="AO579" s="44"/>
      <c r="AP579" s="44"/>
      <c r="AQ579" s="44"/>
      <c r="AR579" s="44"/>
      <c r="AS579" s="44"/>
      <c r="AT579" s="44"/>
      <c r="AU579" s="44"/>
      <c r="AV579" s="44"/>
      <c r="AW579" s="44"/>
      <c r="AX579" s="44"/>
      <c r="AY579" s="44"/>
    </row>
    <row r="580" spans="1:51" x14ac:dyDescent="0.4">
      <c r="A580" s="40"/>
      <c r="B580" s="21"/>
      <c r="C580" s="45"/>
      <c r="D580" s="167"/>
      <c r="E580" s="40"/>
      <c r="F580" s="696"/>
      <c r="G580" s="40"/>
      <c r="H580" s="40"/>
      <c r="I580" s="167"/>
      <c r="J580" s="40"/>
      <c r="K580" s="474"/>
      <c r="L580" s="40"/>
      <c r="M580" s="40"/>
      <c r="N580" s="40"/>
      <c r="O580" s="40"/>
      <c r="P580" s="40"/>
      <c r="Q580" s="40"/>
      <c r="R580" s="40"/>
      <c r="S580" s="40"/>
      <c r="T580" s="40"/>
      <c r="U580" s="40"/>
      <c r="V580" s="40"/>
      <c r="W580" s="40"/>
      <c r="X580" s="40"/>
      <c r="Y580" s="40"/>
      <c r="Z580" s="40"/>
      <c r="AA580" s="40"/>
      <c r="AB580" s="40"/>
      <c r="AC580" s="40"/>
      <c r="AD580" s="40"/>
      <c r="AE580" s="40"/>
      <c r="AF580" s="44"/>
      <c r="AG580" s="44"/>
      <c r="AH580" s="44"/>
      <c r="AI580" s="44"/>
      <c r="AJ580" s="44"/>
      <c r="AK580" s="44"/>
      <c r="AL580" s="44"/>
      <c r="AM580" s="44"/>
      <c r="AN580" s="44"/>
      <c r="AO580" s="44"/>
      <c r="AP580" s="44"/>
      <c r="AQ580" s="44"/>
      <c r="AR580" s="44"/>
      <c r="AS580" s="44"/>
      <c r="AT580" s="44"/>
      <c r="AU580" s="44"/>
      <c r="AV580" s="44"/>
      <c r="AW580" s="44"/>
      <c r="AX580" s="44"/>
      <c r="AY580" s="44"/>
    </row>
    <row r="581" spans="1:51" x14ac:dyDescent="0.4">
      <c r="A581" s="40"/>
      <c r="B581" s="21"/>
      <c r="C581" s="45"/>
      <c r="D581" s="167"/>
      <c r="E581" s="40"/>
      <c r="F581" s="696"/>
      <c r="G581" s="40"/>
      <c r="H581" s="40"/>
      <c r="I581" s="167"/>
      <c r="J581" s="40"/>
      <c r="K581" s="474"/>
      <c r="L581" s="40"/>
      <c r="M581" s="40"/>
      <c r="N581" s="40"/>
      <c r="O581" s="40"/>
      <c r="P581" s="40"/>
      <c r="Q581" s="40"/>
      <c r="R581" s="40"/>
      <c r="S581" s="40"/>
      <c r="T581" s="40"/>
      <c r="U581" s="40"/>
      <c r="V581" s="40"/>
      <c r="W581" s="40"/>
      <c r="X581" s="40"/>
      <c r="Y581" s="40"/>
      <c r="Z581" s="40"/>
      <c r="AA581" s="40"/>
      <c r="AB581" s="40"/>
      <c r="AC581" s="40"/>
      <c r="AD581" s="40"/>
      <c r="AE581" s="40"/>
      <c r="AF581" s="44"/>
      <c r="AG581" s="44"/>
      <c r="AH581" s="44"/>
      <c r="AI581" s="44"/>
      <c r="AJ581" s="44"/>
      <c r="AK581" s="44"/>
      <c r="AL581" s="44"/>
      <c r="AM581" s="44"/>
      <c r="AN581" s="44"/>
      <c r="AO581" s="44"/>
      <c r="AP581" s="44"/>
      <c r="AQ581" s="44"/>
      <c r="AR581" s="44"/>
      <c r="AS581" s="44"/>
      <c r="AT581" s="44"/>
      <c r="AU581" s="44"/>
      <c r="AV581" s="44"/>
      <c r="AW581" s="44"/>
      <c r="AX581" s="44"/>
      <c r="AY581" s="44"/>
    </row>
    <row r="582" spans="1:51" x14ac:dyDescent="0.4">
      <c r="A582" s="40"/>
      <c r="B582" s="21"/>
      <c r="C582" s="45"/>
      <c r="D582" s="167"/>
      <c r="E582" s="40"/>
      <c r="F582" s="696"/>
      <c r="G582" s="40"/>
      <c r="H582" s="40"/>
      <c r="I582" s="167"/>
      <c r="J582" s="40"/>
      <c r="K582" s="474"/>
      <c r="L582" s="40"/>
      <c r="M582" s="40"/>
      <c r="N582" s="40"/>
      <c r="O582" s="40"/>
      <c r="P582" s="40"/>
      <c r="Q582" s="40"/>
      <c r="R582" s="40"/>
      <c r="S582" s="40"/>
      <c r="T582" s="40"/>
      <c r="U582" s="40"/>
      <c r="V582" s="40"/>
      <c r="W582" s="40"/>
      <c r="X582" s="40"/>
      <c r="Y582" s="40"/>
      <c r="Z582" s="40"/>
      <c r="AA582" s="40"/>
      <c r="AB582" s="40"/>
      <c r="AC582" s="40"/>
      <c r="AD582" s="40"/>
      <c r="AE582" s="40"/>
      <c r="AF582" s="44"/>
      <c r="AG582" s="44"/>
      <c r="AH582" s="44"/>
      <c r="AI582" s="44"/>
      <c r="AJ582" s="44"/>
      <c r="AK582" s="44"/>
      <c r="AL582" s="44"/>
      <c r="AM582" s="44"/>
      <c r="AN582" s="44"/>
      <c r="AO582" s="44"/>
      <c r="AP582" s="44"/>
      <c r="AQ582" s="44"/>
      <c r="AR582" s="44"/>
      <c r="AS582" s="44"/>
      <c r="AT582" s="44"/>
      <c r="AU582" s="44"/>
      <c r="AV582" s="44"/>
      <c r="AW582" s="44"/>
      <c r="AX582" s="44"/>
      <c r="AY582" s="44"/>
    </row>
    <row r="583" spans="1:51" x14ac:dyDescent="0.4">
      <c r="A583" s="40"/>
      <c r="B583" s="21"/>
      <c r="C583" s="45"/>
      <c r="D583" s="167"/>
      <c r="E583" s="40"/>
      <c r="F583" s="696"/>
      <c r="G583" s="40"/>
      <c r="H583" s="40"/>
      <c r="I583" s="167"/>
      <c r="J583" s="40"/>
      <c r="K583" s="474"/>
      <c r="L583" s="40"/>
      <c r="M583" s="40"/>
      <c r="N583" s="40"/>
      <c r="O583" s="40"/>
      <c r="P583" s="40"/>
      <c r="Q583" s="40"/>
      <c r="R583" s="40"/>
      <c r="S583" s="40"/>
      <c r="T583" s="40"/>
      <c r="U583" s="40"/>
      <c r="V583" s="40"/>
      <c r="W583" s="40"/>
      <c r="X583" s="40"/>
      <c r="Y583" s="40"/>
      <c r="Z583" s="40"/>
      <c r="AA583" s="40"/>
      <c r="AB583" s="40"/>
      <c r="AC583" s="40"/>
      <c r="AD583" s="40"/>
      <c r="AE583" s="40"/>
      <c r="AF583" s="44"/>
      <c r="AG583" s="44"/>
      <c r="AH583" s="44"/>
      <c r="AI583" s="44"/>
      <c r="AJ583" s="44"/>
      <c r="AK583" s="44"/>
      <c r="AL583" s="44"/>
      <c r="AM583" s="44"/>
      <c r="AN583" s="44"/>
      <c r="AO583" s="44"/>
      <c r="AP583" s="44"/>
      <c r="AQ583" s="44"/>
      <c r="AR583" s="44"/>
      <c r="AS583" s="44"/>
      <c r="AT583" s="44"/>
      <c r="AU583" s="44"/>
      <c r="AV583" s="44"/>
      <c r="AW583" s="44"/>
      <c r="AX583" s="44"/>
      <c r="AY583" s="44"/>
    </row>
    <row r="584" spans="1:51" x14ac:dyDescent="0.4">
      <c r="A584" s="40"/>
      <c r="B584" s="21"/>
      <c r="C584" s="45"/>
      <c r="D584" s="167"/>
      <c r="E584" s="40"/>
      <c r="F584" s="696"/>
      <c r="G584" s="40"/>
      <c r="H584" s="40"/>
      <c r="I584" s="167"/>
      <c r="J584" s="40"/>
      <c r="K584" s="474"/>
      <c r="L584" s="40"/>
      <c r="M584" s="40"/>
      <c r="N584" s="40"/>
      <c r="O584" s="40"/>
      <c r="P584" s="40"/>
      <c r="Q584" s="40"/>
      <c r="R584" s="40"/>
      <c r="S584" s="40"/>
      <c r="T584" s="40"/>
      <c r="U584" s="40"/>
      <c r="V584" s="40"/>
      <c r="W584" s="40"/>
      <c r="X584" s="40"/>
      <c r="Y584" s="40"/>
      <c r="Z584" s="40"/>
      <c r="AA584" s="40"/>
      <c r="AB584" s="40"/>
      <c r="AC584" s="40"/>
      <c r="AD584" s="40"/>
      <c r="AE584" s="40"/>
      <c r="AF584" s="44"/>
      <c r="AG584" s="44"/>
      <c r="AH584" s="44"/>
      <c r="AI584" s="44"/>
      <c r="AJ584" s="44"/>
      <c r="AK584" s="44"/>
      <c r="AL584" s="44"/>
      <c r="AM584" s="44"/>
      <c r="AN584" s="44"/>
      <c r="AO584" s="44"/>
      <c r="AP584" s="44"/>
      <c r="AQ584" s="44"/>
      <c r="AR584" s="44"/>
      <c r="AS584" s="44"/>
      <c r="AT584" s="44"/>
      <c r="AU584" s="44"/>
      <c r="AV584" s="44"/>
      <c r="AW584" s="44"/>
      <c r="AX584" s="44"/>
      <c r="AY584" s="44"/>
    </row>
    <row r="585" spans="1:51" x14ac:dyDescent="0.4">
      <c r="A585" s="40"/>
      <c r="B585" s="21"/>
      <c r="C585" s="45"/>
      <c r="D585" s="167"/>
      <c r="E585" s="40"/>
      <c r="F585" s="696"/>
      <c r="G585" s="40"/>
      <c r="H585" s="40"/>
      <c r="I585" s="167"/>
      <c r="J585" s="40"/>
      <c r="K585" s="474"/>
      <c r="L585" s="40"/>
      <c r="M585" s="40"/>
      <c r="N585" s="40"/>
      <c r="O585" s="40"/>
      <c r="P585" s="40"/>
      <c r="Q585" s="40"/>
      <c r="R585" s="40"/>
      <c r="S585" s="40"/>
      <c r="T585" s="40"/>
      <c r="U585" s="40"/>
      <c r="V585" s="40"/>
      <c r="W585" s="40"/>
      <c r="X585" s="40"/>
      <c r="Y585" s="40"/>
      <c r="Z585" s="40"/>
      <c r="AA585" s="40"/>
      <c r="AB585" s="40"/>
      <c r="AC585" s="40"/>
      <c r="AD585" s="40"/>
      <c r="AE585" s="40"/>
      <c r="AF585" s="44"/>
      <c r="AG585" s="44"/>
      <c r="AH585" s="44"/>
      <c r="AI585" s="44"/>
      <c r="AJ585" s="44"/>
      <c r="AK585" s="44"/>
      <c r="AL585" s="44"/>
      <c r="AM585" s="44"/>
      <c r="AN585" s="44"/>
      <c r="AO585" s="44"/>
      <c r="AP585" s="44"/>
      <c r="AQ585" s="44"/>
      <c r="AR585" s="44"/>
      <c r="AS585" s="44"/>
      <c r="AT585" s="44"/>
      <c r="AU585" s="44"/>
      <c r="AV585" s="44"/>
      <c r="AW585" s="44"/>
      <c r="AX585" s="44"/>
      <c r="AY585" s="44"/>
    </row>
    <row r="586" spans="1:51" x14ac:dyDescent="0.4">
      <c r="A586" s="40"/>
      <c r="B586" s="21"/>
      <c r="C586" s="45"/>
      <c r="D586" s="167"/>
      <c r="E586" s="40"/>
      <c r="F586" s="696"/>
      <c r="G586" s="40"/>
      <c r="H586" s="40"/>
      <c r="I586" s="167"/>
      <c r="J586" s="40"/>
      <c r="K586" s="474"/>
      <c r="L586" s="40"/>
      <c r="M586" s="40"/>
      <c r="N586" s="40"/>
      <c r="O586" s="40"/>
      <c r="P586" s="40"/>
      <c r="Q586" s="40"/>
      <c r="R586" s="40"/>
      <c r="S586" s="40"/>
      <c r="T586" s="40"/>
      <c r="U586" s="40"/>
      <c r="V586" s="40"/>
      <c r="W586" s="40"/>
      <c r="X586" s="40"/>
      <c r="Y586" s="40"/>
      <c r="Z586" s="40"/>
      <c r="AA586" s="40"/>
      <c r="AB586" s="40"/>
      <c r="AC586" s="40"/>
      <c r="AD586" s="40"/>
      <c r="AE586" s="40"/>
      <c r="AF586" s="44"/>
      <c r="AG586" s="44"/>
      <c r="AH586" s="44"/>
      <c r="AI586" s="44"/>
      <c r="AJ586" s="44"/>
      <c r="AK586" s="44"/>
      <c r="AL586" s="44"/>
      <c r="AM586" s="44"/>
      <c r="AN586" s="44"/>
      <c r="AO586" s="44"/>
      <c r="AP586" s="44"/>
      <c r="AQ586" s="44"/>
      <c r="AR586" s="44"/>
      <c r="AS586" s="44"/>
      <c r="AT586" s="44"/>
      <c r="AU586" s="44"/>
      <c r="AV586" s="44"/>
      <c r="AW586" s="44"/>
      <c r="AX586" s="44"/>
      <c r="AY586" s="44"/>
    </row>
    <row r="587" spans="1:51" x14ac:dyDescent="0.4">
      <c r="A587" s="40"/>
      <c r="B587" s="21"/>
      <c r="C587" s="45"/>
      <c r="D587" s="167"/>
      <c r="E587" s="40"/>
      <c r="F587" s="696"/>
      <c r="G587" s="40"/>
      <c r="H587" s="40"/>
      <c r="I587" s="167"/>
      <c r="J587" s="40"/>
      <c r="K587" s="474"/>
      <c r="L587" s="40"/>
      <c r="M587" s="40"/>
      <c r="N587" s="40"/>
      <c r="O587" s="40"/>
      <c r="P587" s="40"/>
      <c r="Q587" s="40"/>
      <c r="R587" s="40"/>
      <c r="S587" s="40"/>
      <c r="T587" s="40"/>
      <c r="U587" s="40"/>
      <c r="V587" s="40"/>
      <c r="W587" s="40"/>
      <c r="X587" s="40"/>
      <c r="Y587" s="40"/>
      <c r="Z587" s="40"/>
      <c r="AA587" s="40"/>
      <c r="AB587" s="40"/>
      <c r="AC587" s="40"/>
      <c r="AD587" s="40"/>
      <c r="AE587" s="40"/>
      <c r="AF587" s="44"/>
      <c r="AG587" s="44"/>
      <c r="AH587" s="44"/>
      <c r="AI587" s="44"/>
      <c r="AJ587" s="44"/>
      <c r="AK587" s="44"/>
      <c r="AL587" s="44"/>
      <c r="AM587" s="44"/>
      <c r="AN587" s="44"/>
      <c r="AO587" s="44"/>
      <c r="AP587" s="44"/>
      <c r="AQ587" s="44"/>
      <c r="AR587" s="44"/>
      <c r="AS587" s="44"/>
      <c r="AT587" s="44"/>
      <c r="AU587" s="44"/>
      <c r="AV587" s="44"/>
      <c r="AW587" s="44"/>
      <c r="AX587" s="44"/>
      <c r="AY587" s="44"/>
    </row>
    <row r="588" spans="1:51" x14ac:dyDescent="0.4">
      <c r="A588" s="40"/>
      <c r="B588" s="21"/>
      <c r="C588" s="45"/>
      <c r="D588" s="167"/>
      <c r="E588" s="40"/>
      <c r="F588" s="696"/>
      <c r="G588" s="40"/>
      <c r="H588" s="40"/>
      <c r="I588" s="167"/>
      <c r="J588" s="40"/>
      <c r="K588" s="474"/>
      <c r="L588" s="40"/>
      <c r="M588" s="40"/>
      <c r="N588" s="40"/>
      <c r="O588" s="40"/>
      <c r="P588" s="40"/>
      <c r="Q588" s="40"/>
      <c r="R588" s="40"/>
      <c r="S588" s="40"/>
      <c r="T588" s="40"/>
      <c r="U588" s="40"/>
      <c r="V588" s="40"/>
      <c r="W588" s="40"/>
      <c r="X588" s="40"/>
      <c r="Y588" s="40"/>
      <c r="Z588" s="40"/>
      <c r="AA588" s="40"/>
      <c r="AB588" s="40"/>
      <c r="AC588" s="40"/>
      <c r="AD588" s="40"/>
      <c r="AE588" s="40"/>
      <c r="AF588" s="44"/>
      <c r="AG588" s="44"/>
      <c r="AH588" s="44"/>
      <c r="AI588" s="44"/>
      <c r="AJ588" s="44"/>
      <c r="AK588" s="44"/>
      <c r="AL588" s="44"/>
      <c r="AM588" s="44"/>
      <c r="AN588" s="44"/>
      <c r="AO588" s="44"/>
      <c r="AP588" s="44"/>
      <c r="AQ588" s="44"/>
      <c r="AR588" s="44"/>
      <c r="AS588" s="44"/>
      <c r="AT588" s="44"/>
      <c r="AU588" s="44"/>
      <c r="AV588" s="44"/>
      <c r="AW588" s="44"/>
      <c r="AX588" s="44"/>
      <c r="AY588" s="44"/>
    </row>
    <row r="589" spans="1:51" x14ac:dyDescent="0.4">
      <c r="A589" s="40"/>
      <c r="B589" s="21"/>
      <c r="C589" s="45"/>
      <c r="D589" s="167"/>
      <c r="E589" s="40"/>
      <c r="F589" s="696"/>
      <c r="G589" s="40"/>
      <c r="H589" s="40"/>
      <c r="I589" s="167"/>
      <c r="J589" s="40"/>
      <c r="K589" s="474"/>
      <c r="L589" s="40"/>
      <c r="M589" s="40"/>
      <c r="N589" s="40"/>
      <c r="O589" s="40"/>
      <c r="P589" s="40"/>
      <c r="Q589" s="40"/>
      <c r="R589" s="40"/>
      <c r="S589" s="40"/>
      <c r="T589" s="40"/>
      <c r="U589" s="40"/>
      <c r="V589" s="40"/>
      <c r="W589" s="40"/>
      <c r="X589" s="40"/>
      <c r="Y589" s="40"/>
      <c r="Z589" s="40"/>
      <c r="AA589" s="40"/>
      <c r="AB589" s="40"/>
      <c r="AC589" s="40"/>
      <c r="AD589" s="40"/>
      <c r="AE589" s="40"/>
      <c r="AF589" s="44"/>
      <c r="AG589" s="44"/>
      <c r="AH589" s="44"/>
      <c r="AI589" s="44"/>
      <c r="AJ589" s="44"/>
      <c r="AK589" s="44"/>
      <c r="AL589" s="44"/>
      <c r="AM589" s="44"/>
      <c r="AN589" s="44"/>
      <c r="AO589" s="44"/>
      <c r="AP589" s="44"/>
      <c r="AQ589" s="44"/>
      <c r="AR589" s="44"/>
      <c r="AS589" s="44"/>
      <c r="AT589" s="44"/>
      <c r="AU589" s="44"/>
      <c r="AV589" s="44"/>
      <c r="AW589" s="44"/>
      <c r="AX589" s="44"/>
      <c r="AY589" s="44"/>
    </row>
    <row r="590" spans="1:51" x14ac:dyDescent="0.4">
      <c r="A590" s="40"/>
      <c r="B590" s="21"/>
      <c r="C590" s="45"/>
      <c r="D590" s="167"/>
      <c r="E590" s="40"/>
      <c r="F590" s="696"/>
      <c r="G590" s="40"/>
      <c r="H590" s="40"/>
      <c r="I590" s="167"/>
      <c r="J590" s="40"/>
      <c r="K590" s="474"/>
      <c r="L590" s="40"/>
      <c r="M590" s="40"/>
      <c r="N590" s="40"/>
      <c r="O590" s="40"/>
      <c r="P590" s="40"/>
      <c r="Q590" s="40"/>
      <c r="R590" s="40"/>
      <c r="S590" s="40"/>
      <c r="T590" s="40"/>
      <c r="U590" s="40"/>
      <c r="V590" s="40"/>
      <c r="W590" s="40"/>
      <c r="X590" s="40"/>
      <c r="Y590" s="40"/>
      <c r="Z590" s="40"/>
      <c r="AA590" s="40"/>
      <c r="AB590" s="40"/>
      <c r="AC590" s="40"/>
      <c r="AD590" s="40"/>
      <c r="AE590" s="40"/>
      <c r="AF590" s="44"/>
      <c r="AG590" s="44"/>
      <c r="AH590" s="44"/>
      <c r="AI590" s="44"/>
      <c r="AJ590" s="44"/>
      <c r="AK590" s="44"/>
      <c r="AL590" s="44"/>
      <c r="AM590" s="44"/>
      <c r="AN590" s="44"/>
      <c r="AO590" s="44"/>
      <c r="AP590" s="44"/>
      <c r="AQ590" s="44"/>
      <c r="AR590" s="44"/>
      <c r="AS590" s="44"/>
      <c r="AT590" s="44"/>
      <c r="AU590" s="44"/>
      <c r="AV590" s="44"/>
      <c r="AW590" s="44"/>
      <c r="AX590" s="44"/>
      <c r="AY590" s="44"/>
    </row>
    <row r="591" spans="1:51" x14ac:dyDescent="0.4">
      <c r="A591" s="40"/>
      <c r="B591" s="21"/>
      <c r="C591" s="45"/>
      <c r="D591" s="167"/>
      <c r="E591" s="40"/>
      <c r="F591" s="696"/>
      <c r="G591" s="40"/>
      <c r="H591" s="40"/>
      <c r="I591" s="167"/>
      <c r="J591" s="40"/>
      <c r="K591" s="474"/>
      <c r="L591" s="40"/>
      <c r="M591" s="40"/>
      <c r="N591" s="40"/>
      <c r="O591" s="40"/>
      <c r="P591" s="40"/>
      <c r="Q591" s="40"/>
      <c r="R591" s="40"/>
      <c r="S591" s="40"/>
      <c r="T591" s="40"/>
      <c r="U591" s="40"/>
      <c r="V591" s="40"/>
      <c r="W591" s="40"/>
      <c r="X591" s="40"/>
      <c r="Y591" s="40"/>
      <c r="Z591" s="40"/>
      <c r="AA591" s="40"/>
      <c r="AB591" s="40"/>
      <c r="AC591" s="40"/>
      <c r="AD591" s="40"/>
      <c r="AE591" s="40"/>
      <c r="AF591" s="44"/>
      <c r="AG591" s="44"/>
      <c r="AH591" s="44"/>
      <c r="AI591" s="44"/>
      <c r="AJ591" s="44"/>
      <c r="AK591" s="44"/>
      <c r="AL591" s="44"/>
      <c r="AM591" s="44"/>
      <c r="AN591" s="44"/>
      <c r="AO591" s="44"/>
      <c r="AP591" s="44"/>
      <c r="AQ591" s="44"/>
      <c r="AR591" s="44"/>
      <c r="AS591" s="44"/>
      <c r="AT591" s="44"/>
      <c r="AU591" s="44"/>
      <c r="AV591" s="44"/>
      <c r="AW591" s="44"/>
      <c r="AX591" s="44"/>
      <c r="AY591" s="44"/>
    </row>
    <row r="592" spans="1:51" x14ac:dyDescent="0.4">
      <c r="A592" s="40"/>
      <c r="B592" s="21"/>
      <c r="C592" s="45"/>
      <c r="D592" s="167"/>
      <c r="E592" s="40"/>
      <c r="F592" s="696"/>
      <c r="G592" s="40"/>
      <c r="H592" s="40"/>
      <c r="I592" s="167"/>
      <c r="J592" s="40"/>
      <c r="K592" s="474"/>
      <c r="L592" s="40"/>
      <c r="M592" s="40"/>
      <c r="N592" s="40"/>
      <c r="O592" s="40"/>
      <c r="P592" s="40"/>
      <c r="Q592" s="40"/>
      <c r="R592" s="40"/>
      <c r="S592" s="40"/>
      <c r="T592" s="40"/>
      <c r="U592" s="40"/>
      <c r="V592" s="40"/>
      <c r="W592" s="40"/>
      <c r="X592" s="40"/>
      <c r="Y592" s="40"/>
      <c r="Z592" s="40"/>
      <c r="AA592" s="40"/>
      <c r="AB592" s="40"/>
      <c r="AC592" s="40"/>
      <c r="AD592" s="40"/>
      <c r="AE592" s="40"/>
      <c r="AF592" s="44"/>
      <c r="AG592" s="44"/>
      <c r="AH592" s="44"/>
      <c r="AI592" s="44"/>
      <c r="AJ592" s="44"/>
      <c r="AK592" s="44"/>
      <c r="AL592" s="44"/>
      <c r="AM592" s="44"/>
      <c r="AN592" s="44"/>
      <c r="AO592" s="44"/>
      <c r="AP592" s="44"/>
      <c r="AQ592" s="44"/>
      <c r="AR592" s="44"/>
      <c r="AS592" s="44"/>
      <c r="AT592" s="44"/>
      <c r="AU592" s="44"/>
      <c r="AV592" s="44"/>
      <c r="AW592" s="44"/>
      <c r="AX592" s="44"/>
      <c r="AY592" s="44"/>
    </row>
    <row r="593" spans="1:51" x14ac:dyDescent="0.4">
      <c r="A593" s="40"/>
      <c r="B593" s="21"/>
      <c r="C593" s="45"/>
      <c r="D593" s="167"/>
      <c r="E593" s="40"/>
      <c r="F593" s="696"/>
      <c r="G593" s="40"/>
      <c r="H593" s="40"/>
      <c r="I593" s="167"/>
      <c r="J593" s="40"/>
      <c r="K593" s="474"/>
      <c r="L593" s="40"/>
      <c r="M593" s="40"/>
      <c r="N593" s="40"/>
      <c r="O593" s="40"/>
      <c r="P593" s="40"/>
      <c r="Q593" s="40"/>
      <c r="R593" s="40"/>
      <c r="S593" s="40"/>
      <c r="T593" s="40"/>
      <c r="U593" s="40"/>
      <c r="V593" s="40"/>
      <c r="W593" s="40"/>
      <c r="X593" s="40"/>
      <c r="Y593" s="40"/>
      <c r="Z593" s="40"/>
      <c r="AA593" s="40"/>
      <c r="AB593" s="40"/>
      <c r="AC593" s="40"/>
      <c r="AD593" s="40"/>
      <c r="AE593" s="40"/>
      <c r="AF593" s="44"/>
      <c r="AG593" s="44"/>
      <c r="AH593" s="44"/>
      <c r="AI593" s="44"/>
      <c r="AJ593" s="44"/>
      <c r="AK593" s="44"/>
      <c r="AL593" s="44"/>
      <c r="AM593" s="44"/>
      <c r="AN593" s="44"/>
      <c r="AO593" s="44"/>
      <c r="AP593" s="44"/>
      <c r="AQ593" s="44"/>
      <c r="AR593" s="44"/>
      <c r="AS593" s="44"/>
      <c r="AT593" s="44"/>
      <c r="AU593" s="44"/>
      <c r="AV593" s="44"/>
      <c r="AW593" s="44"/>
      <c r="AX593" s="44"/>
      <c r="AY593" s="44"/>
    </row>
    <row r="594" spans="1:51" x14ac:dyDescent="0.4">
      <c r="A594" s="40"/>
      <c r="B594" s="21"/>
      <c r="C594" s="45"/>
      <c r="D594" s="167"/>
      <c r="E594" s="40"/>
      <c r="F594" s="696"/>
      <c r="G594" s="40"/>
      <c r="H594" s="40"/>
      <c r="I594" s="167"/>
      <c r="J594" s="40"/>
      <c r="K594" s="474"/>
      <c r="L594" s="40"/>
      <c r="M594" s="40"/>
      <c r="N594" s="40"/>
      <c r="O594" s="40"/>
      <c r="P594" s="40"/>
      <c r="Q594" s="40"/>
      <c r="R594" s="40"/>
      <c r="S594" s="40"/>
      <c r="T594" s="40"/>
      <c r="U594" s="40"/>
      <c r="V594" s="40"/>
      <c r="W594" s="40"/>
      <c r="X594" s="40"/>
      <c r="Y594" s="40"/>
      <c r="Z594" s="40"/>
      <c r="AA594" s="40"/>
      <c r="AB594" s="40"/>
      <c r="AC594" s="40"/>
      <c r="AD594" s="40"/>
      <c r="AE594" s="40"/>
      <c r="AF594" s="44"/>
      <c r="AG594" s="44"/>
      <c r="AH594" s="44"/>
      <c r="AI594" s="44"/>
      <c r="AJ594" s="44"/>
      <c r="AK594" s="44"/>
      <c r="AL594" s="44"/>
      <c r="AM594" s="44"/>
      <c r="AN594" s="44"/>
      <c r="AO594" s="44"/>
      <c r="AP594" s="44"/>
      <c r="AQ594" s="44"/>
      <c r="AR594" s="44"/>
      <c r="AS594" s="44"/>
      <c r="AT594" s="44"/>
      <c r="AU594" s="44"/>
      <c r="AV594" s="44"/>
      <c r="AW594" s="44"/>
      <c r="AX594" s="44"/>
      <c r="AY594" s="44"/>
    </row>
    <row r="595" spans="1:51" x14ac:dyDescent="0.4">
      <c r="A595" s="40"/>
      <c r="B595" s="21"/>
      <c r="C595" s="45"/>
      <c r="D595" s="167"/>
      <c r="E595" s="40"/>
      <c r="F595" s="696"/>
      <c r="G595" s="40"/>
      <c r="H595" s="40"/>
      <c r="I595" s="167"/>
      <c r="J595" s="40"/>
      <c r="K595" s="474"/>
      <c r="L595" s="40"/>
      <c r="M595" s="40"/>
      <c r="N595" s="40"/>
      <c r="O595" s="40"/>
      <c r="P595" s="40"/>
      <c r="Q595" s="40"/>
      <c r="R595" s="40"/>
      <c r="S595" s="40"/>
      <c r="T595" s="40"/>
      <c r="U595" s="40"/>
      <c r="V595" s="40"/>
      <c r="W595" s="40"/>
      <c r="X595" s="40"/>
      <c r="Y595" s="40"/>
      <c r="Z595" s="40"/>
      <c r="AA595" s="40"/>
      <c r="AB595" s="40"/>
      <c r="AC595" s="40"/>
      <c r="AD595" s="40"/>
      <c r="AE595" s="40"/>
      <c r="AF595" s="44"/>
      <c r="AG595" s="44"/>
      <c r="AH595" s="44"/>
      <c r="AI595" s="44"/>
      <c r="AJ595" s="44"/>
      <c r="AK595" s="44"/>
      <c r="AL595" s="44"/>
      <c r="AM595" s="44"/>
      <c r="AN595" s="44"/>
      <c r="AO595" s="44"/>
      <c r="AP595" s="44"/>
      <c r="AQ595" s="44"/>
      <c r="AR595" s="44"/>
      <c r="AS595" s="44"/>
      <c r="AT595" s="44"/>
      <c r="AU595" s="44"/>
      <c r="AV595" s="44"/>
      <c r="AW595" s="44"/>
      <c r="AX595" s="44"/>
      <c r="AY595" s="44"/>
    </row>
    <row r="596" spans="1:51" x14ac:dyDescent="0.4">
      <c r="A596" s="40"/>
      <c r="B596" s="21"/>
      <c r="C596" s="45"/>
      <c r="D596" s="167"/>
      <c r="E596" s="40"/>
      <c r="F596" s="696"/>
      <c r="G596" s="40"/>
      <c r="H596" s="40"/>
      <c r="I596" s="167"/>
      <c r="J596" s="40"/>
      <c r="K596" s="474"/>
      <c r="L596" s="40"/>
      <c r="M596" s="40"/>
      <c r="N596" s="40"/>
      <c r="O596" s="40"/>
      <c r="P596" s="40"/>
      <c r="Q596" s="40"/>
      <c r="R596" s="40"/>
      <c r="S596" s="40"/>
      <c r="T596" s="40"/>
      <c r="U596" s="40"/>
      <c r="V596" s="40"/>
      <c r="W596" s="40"/>
      <c r="X596" s="40"/>
      <c r="Y596" s="40"/>
      <c r="Z596" s="40"/>
      <c r="AA596" s="40"/>
      <c r="AB596" s="40"/>
      <c r="AC596" s="40"/>
      <c r="AD596" s="40"/>
      <c r="AE596" s="40"/>
      <c r="AF596" s="44"/>
      <c r="AG596" s="44"/>
      <c r="AH596" s="44"/>
      <c r="AI596" s="44"/>
      <c r="AJ596" s="44"/>
      <c r="AK596" s="44"/>
      <c r="AL596" s="44"/>
      <c r="AM596" s="44"/>
      <c r="AN596" s="44"/>
      <c r="AO596" s="44"/>
      <c r="AP596" s="44"/>
      <c r="AQ596" s="44"/>
      <c r="AR596" s="44"/>
      <c r="AS596" s="44"/>
      <c r="AT596" s="44"/>
      <c r="AU596" s="44"/>
      <c r="AV596" s="44"/>
      <c r="AW596" s="44"/>
      <c r="AX596" s="44"/>
      <c r="AY596" s="44"/>
    </row>
    <row r="597" spans="1:51" x14ac:dyDescent="0.4">
      <c r="A597" s="40"/>
      <c r="B597" s="21"/>
      <c r="C597" s="45"/>
      <c r="D597" s="167"/>
      <c r="E597" s="40"/>
      <c r="F597" s="696"/>
      <c r="G597" s="40"/>
      <c r="H597" s="40"/>
      <c r="I597" s="167"/>
      <c r="J597" s="40"/>
      <c r="K597" s="474"/>
      <c r="L597" s="40"/>
      <c r="M597" s="40"/>
      <c r="N597" s="40"/>
      <c r="O597" s="40"/>
      <c r="P597" s="40"/>
      <c r="Q597" s="40"/>
      <c r="R597" s="40"/>
      <c r="S597" s="40"/>
      <c r="T597" s="40"/>
      <c r="U597" s="40"/>
      <c r="V597" s="40"/>
      <c r="W597" s="40"/>
      <c r="X597" s="40"/>
      <c r="Y597" s="40"/>
      <c r="Z597" s="40"/>
      <c r="AA597" s="40"/>
      <c r="AB597" s="40"/>
      <c r="AC597" s="40"/>
      <c r="AD597" s="40"/>
      <c r="AE597" s="40"/>
      <c r="AF597" s="44"/>
      <c r="AG597" s="44"/>
      <c r="AH597" s="44"/>
      <c r="AI597" s="44"/>
      <c r="AJ597" s="44"/>
      <c r="AK597" s="44"/>
      <c r="AL597" s="44"/>
      <c r="AM597" s="44"/>
      <c r="AN597" s="44"/>
      <c r="AO597" s="44"/>
      <c r="AP597" s="44"/>
      <c r="AQ597" s="44"/>
      <c r="AR597" s="44"/>
      <c r="AS597" s="44"/>
      <c r="AT597" s="44"/>
      <c r="AU597" s="44"/>
      <c r="AV597" s="44"/>
      <c r="AW597" s="44"/>
      <c r="AX597" s="44"/>
      <c r="AY597" s="44"/>
    </row>
    <row r="598" spans="1:51" x14ac:dyDescent="0.4">
      <c r="A598" s="40"/>
      <c r="B598" s="21"/>
      <c r="C598" s="45"/>
      <c r="D598" s="167"/>
      <c r="E598" s="40"/>
      <c r="F598" s="696"/>
      <c r="G598" s="40"/>
      <c r="H598" s="40"/>
      <c r="I598" s="167"/>
      <c r="J598" s="40"/>
      <c r="K598" s="474"/>
      <c r="L598" s="40"/>
      <c r="M598" s="40"/>
      <c r="N598" s="40"/>
      <c r="O598" s="40"/>
      <c r="P598" s="40"/>
      <c r="Q598" s="40"/>
      <c r="R598" s="40"/>
      <c r="S598" s="40"/>
      <c r="T598" s="40"/>
      <c r="U598" s="40"/>
      <c r="V598" s="40"/>
      <c r="W598" s="40"/>
      <c r="X598" s="40"/>
      <c r="Y598" s="40"/>
      <c r="Z598" s="40"/>
      <c r="AA598" s="40"/>
      <c r="AB598" s="40"/>
      <c r="AC598" s="40"/>
      <c r="AD598" s="40"/>
      <c r="AE598" s="40"/>
      <c r="AF598" s="44"/>
      <c r="AG598" s="44"/>
      <c r="AH598" s="44"/>
      <c r="AI598" s="44"/>
      <c r="AJ598" s="44"/>
      <c r="AK598" s="44"/>
      <c r="AL598" s="44"/>
      <c r="AM598" s="44"/>
      <c r="AN598" s="44"/>
      <c r="AO598" s="44"/>
      <c r="AP598" s="44"/>
      <c r="AQ598" s="44"/>
      <c r="AR598" s="44"/>
      <c r="AS598" s="44"/>
      <c r="AT598" s="44"/>
      <c r="AU598" s="44"/>
      <c r="AV598" s="44"/>
      <c r="AW598" s="44"/>
      <c r="AX598" s="44"/>
      <c r="AY598" s="44"/>
    </row>
    <row r="599" spans="1:51" x14ac:dyDescent="0.4">
      <c r="A599" s="40"/>
      <c r="B599" s="21"/>
      <c r="C599" s="45"/>
      <c r="D599" s="167"/>
      <c r="E599" s="40"/>
      <c r="F599" s="696"/>
      <c r="G599" s="40"/>
      <c r="H599" s="40"/>
      <c r="I599" s="167"/>
      <c r="J599" s="40"/>
      <c r="K599" s="474"/>
      <c r="L599" s="40"/>
      <c r="M599" s="40"/>
      <c r="N599" s="40"/>
      <c r="O599" s="40"/>
      <c r="P599" s="40"/>
      <c r="Q599" s="40"/>
      <c r="R599" s="40"/>
      <c r="S599" s="40"/>
      <c r="T599" s="40"/>
      <c r="U599" s="40"/>
      <c r="V599" s="40"/>
      <c r="W599" s="40"/>
      <c r="X599" s="40"/>
      <c r="Y599" s="40"/>
      <c r="Z599" s="40"/>
      <c r="AA599" s="40"/>
      <c r="AB599" s="40"/>
      <c r="AC599" s="40"/>
      <c r="AD599" s="40"/>
      <c r="AE599" s="40"/>
      <c r="AF599" s="44"/>
      <c r="AG599" s="44"/>
      <c r="AH599" s="44"/>
      <c r="AI599" s="44"/>
      <c r="AJ599" s="44"/>
      <c r="AK599" s="44"/>
      <c r="AL599" s="44"/>
      <c r="AM599" s="44"/>
      <c r="AN599" s="44"/>
      <c r="AO599" s="44"/>
      <c r="AP599" s="44"/>
      <c r="AQ599" s="44"/>
      <c r="AR599" s="44"/>
      <c r="AS599" s="44"/>
      <c r="AT599" s="44"/>
      <c r="AU599" s="44"/>
      <c r="AV599" s="44"/>
      <c r="AW599" s="44"/>
      <c r="AX599" s="44"/>
      <c r="AY599" s="44"/>
    </row>
    <row r="600" spans="1:51" x14ac:dyDescent="0.4">
      <c r="A600" s="40"/>
      <c r="B600" s="21"/>
      <c r="C600" s="45"/>
      <c r="D600" s="167"/>
      <c r="E600" s="40"/>
      <c r="F600" s="696"/>
      <c r="G600" s="40"/>
      <c r="H600" s="40"/>
      <c r="I600" s="167"/>
      <c r="J600" s="40"/>
      <c r="K600" s="474"/>
      <c r="L600" s="40"/>
      <c r="M600" s="40"/>
      <c r="N600" s="40"/>
      <c r="O600" s="40"/>
      <c r="P600" s="40"/>
      <c r="Q600" s="40"/>
      <c r="R600" s="40"/>
      <c r="S600" s="40"/>
      <c r="T600" s="40"/>
      <c r="U600" s="40"/>
      <c r="V600" s="40"/>
      <c r="W600" s="40"/>
      <c r="X600" s="40"/>
      <c r="Y600" s="40"/>
      <c r="Z600" s="40"/>
      <c r="AA600" s="40"/>
      <c r="AB600" s="40"/>
      <c r="AC600" s="40"/>
      <c r="AD600" s="40"/>
      <c r="AE600" s="40"/>
      <c r="AF600" s="44"/>
      <c r="AG600" s="44"/>
      <c r="AH600" s="44"/>
      <c r="AI600" s="44"/>
      <c r="AJ600" s="44"/>
      <c r="AK600" s="44"/>
      <c r="AL600" s="44"/>
      <c r="AM600" s="44"/>
      <c r="AN600" s="44"/>
      <c r="AO600" s="44"/>
      <c r="AP600" s="44"/>
      <c r="AQ600" s="44"/>
      <c r="AR600" s="44"/>
      <c r="AS600" s="44"/>
      <c r="AT600" s="44"/>
      <c r="AU600" s="44"/>
      <c r="AV600" s="44"/>
      <c r="AW600" s="44"/>
      <c r="AX600" s="44"/>
      <c r="AY600" s="44"/>
    </row>
    <row r="601" spans="1:51" x14ac:dyDescent="0.4">
      <c r="A601" s="40"/>
      <c r="B601" s="21"/>
      <c r="C601" s="45"/>
      <c r="D601" s="167"/>
      <c r="E601" s="40"/>
      <c r="F601" s="696"/>
      <c r="G601" s="40"/>
      <c r="H601" s="40"/>
      <c r="I601" s="167"/>
      <c r="J601" s="40"/>
      <c r="K601" s="474"/>
      <c r="L601" s="40"/>
      <c r="M601" s="40"/>
      <c r="N601" s="40"/>
      <c r="O601" s="40"/>
      <c r="P601" s="40"/>
      <c r="Q601" s="40"/>
      <c r="R601" s="40"/>
      <c r="S601" s="40"/>
      <c r="T601" s="40"/>
      <c r="U601" s="40"/>
      <c r="V601" s="40"/>
      <c r="W601" s="40"/>
      <c r="X601" s="40"/>
      <c r="Y601" s="40"/>
      <c r="Z601" s="40"/>
      <c r="AA601" s="40"/>
      <c r="AB601" s="40"/>
      <c r="AC601" s="40"/>
      <c r="AD601" s="40"/>
      <c r="AE601" s="40"/>
      <c r="AF601" s="44"/>
      <c r="AG601" s="44"/>
      <c r="AH601" s="44"/>
      <c r="AI601" s="44"/>
      <c r="AJ601" s="44"/>
      <c r="AK601" s="44"/>
      <c r="AL601" s="44"/>
      <c r="AM601" s="44"/>
      <c r="AN601" s="44"/>
      <c r="AO601" s="44"/>
      <c r="AP601" s="44"/>
      <c r="AQ601" s="44"/>
      <c r="AR601" s="44"/>
      <c r="AS601" s="44"/>
      <c r="AT601" s="44"/>
      <c r="AU601" s="44"/>
      <c r="AV601" s="44"/>
      <c r="AW601" s="44"/>
      <c r="AX601" s="44"/>
      <c r="AY601" s="44"/>
    </row>
    <row r="602" spans="1:51" x14ac:dyDescent="0.4">
      <c r="A602" s="40"/>
      <c r="B602" s="21"/>
      <c r="C602" s="45"/>
      <c r="D602" s="167"/>
      <c r="E602" s="40"/>
      <c r="F602" s="696"/>
      <c r="G602" s="40"/>
      <c r="H602" s="40"/>
      <c r="I602" s="167"/>
      <c r="J602" s="40"/>
      <c r="K602" s="474"/>
      <c r="L602" s="40"/>
      <c r="M602" s="40"/>
      <c r="N602" s="40"/>
      <c r="O602" s="40"/>
      <c r="P602" s="40"/>
      <c r="Q602" s="40"/>
      <c r="R602" s="40"/>
      <c r="S602" s="40"/>
      <c r="T602" s="40"/>
      <c r="U602" s="40"/>
      <c r="V602" s="40"/>
      <c r="W602" s="40"/>
      <c r="X602" s="40"/>
      <c r="Y602" s="40"/>
      <c r="Z602" s="40"/>
      <c r="AA602" s="40"/>
      <c r="AB602" s="40"/>
      <c r="AC602" s="40"/>
      <c r="AD602" s="40"/>
      <c r="AE602" s="40"/>
      <c r="AF602" s="44"/>
      <c r="AG602" s="44"/>
      <c r="AH602" s="44"/>
      <c r="AI602" s="44"/>
      <c r="AJ602" s="44"/>
      <c r="AK602" s="44"/>
      <c r="AL602" s="44"/>
      <c r="AM602" s="44"/>
      <c r="AN602" s="44"/>
      <c r="AO602" s="44"/>
      <c r="AP602" s="44"/>
      <c r="AQ602" s="44"/>
      <c r="AR602" s="44"/>
      <c r="AS602" s="44"/>
      <c r="AT602" s="44"/>
      <c r="AU602" s="44"/>
      <c r="AV602" s="44"/>
      <c r="AW602" s="44"/>
      <c r="AX602" s="44"/>
      <c r="AY602" s="44"/>
    </row>
    <row r="603" spans="1:51" x14ac:dyDescent="0.4">
      <c r="A603" s="40"/>
      <c r="B603" s="21"/>
      <c r="C603" s="45"/>
      <c r="D603" s="167"/>
      <c r="E603" s="40"/>
      <c r="F603" s="696"/>
      <c r="G603" s="40"/>
      <c r="H603" s="40"/>
      <c r="I603" s="167"/>
      <c r="J603" s="40"/>
      <c r="K603" s="474"/>
      <c r="L603" s="40"/>
      <c r="M603" s="40"/>
      <c r="N603" s="40"/>
      <c r="O603" s="40"/>
      <c r="P603" s="40"/>
      <c r="Q603" s="40"/>
      <c r="R603" s="40"/>
      <c r="S603" s="40"/>
      <c r="T603" s="40"/>
      <c r="U603" s="40"/>
      <c r="V603" s="40"/>
      <c r="W603" s="40"/>
      <c r="X603" s="40"/>
      <c r="Y603" s="40"/>
      <c r="Z603" s="40"/>
      <c r="AA603" s="40"/>
      <c r="AB603" s="40"/>
      <c r="AC603" s="40"/>
      <c r="AD603" s="40"/>
      <c r="AE603" s="40"/>
      <c r="AF603" s="44"/>
      <c r="AG603" s="44"/>
      <c r="AH603" s="44"/>
      <c r="AI603" s="44"/>
      <c r="AJ603" s="44"/>
      <c r="AK603" s="44"/>
      <c r="AL603" s="44"/>
      <c r="AM603" s="44"/>
      <c r="AN603" s="44"/>
      <c r="AO603" s="44"/>
      <c r="AP603" s="44"/>
      <c r="AQ603" s="44"/>
      <c r="AR603" s="44"/>
      <c r="AS603" s="44"/>
      <c r="AT603" s="44"/>
      <c r="AU603" s="44"/>
      <c r="AV603" s="44"/>
      <c r="AW603" s="44"/>
      <c r="AX603" s="44"/>
      <c r="AY603" s="44"/>
    </row>
    <row r="604" spans="1:51" x14ac:dyDescent="0.4">
      <c r="A604" s="40"/>
      <c r="B604" s="21"/>
      <c r="C604" s="45"/>
      <c r="D604" s="167"/>
      <c r="E604" s="40"/>
      <c r="F604" s="696"/>
      <c r="G604" s="40"/>
      <c r="H604" s="40"/>
      <c r="I604" s="167"/>
      <c r="J604" s="40"/>
      <c r="K604" s="474"/>
      <c r="L604" s="40"/>
      <c r="M604" s="40"/>
      <c r="N604" s="40"/>
      <c r="O604" s="40"/>
      <c r="P604" s="40"/>
      <c r="Q604" s="40"/>
      <c r="R604" s="40"/>
      <c r="S604" s="40"/>
      <c r="T604" s="40"/>
      <c r="U604" s="40"/>
      <c r="V604" s="40"/>
      <c r="W604" s="40"/>
      <c r="X604" s="40"/>
      <c r="Y604" s="40"/>
      <c r="Z604" s="40"/>
      <c r="AA604" s="40"/>
      <c r="AB604" s="40"/>
      <c r="AC604" s="40"/>
      <c r="AD604" s="40"/>
      <c r="AE604" s="40"/>
      <c r="AF604" s="44"/>
      <c r="AG604" s="44"/>
      <c r="AH604" s="44"/>
      <c r="AI604" s="44"/>
      <c r="AJ604" s="44"/>
      <c r="AK604" s="44"/>
      <c r="AL604" s="44"/>
      <c r="AM604" s="44"/>
      <c r="AN604" s="44"/>
      <c r="AO604" s="44"/>
      <c r="AP604" s="44"/>
      <c r="AQ604" s="44"/>
      <c r="AR604" s="44"/>
      <c r="AS604" s="44"/>
      <c r="AT604" s="44"/>
      <c r="AU604" s="44"/>
      <c r="AV604" s="44"/>
      <c r="AW604" s="44"/>
      <c r="AX604" s="44"/>
      <c r="AY604" s="44"/>
    </row>
    <row r="605" spans="1:51" x14ac:dyDescent="0.4">
      <c r="A605" s="40"/>
      <c r="B605" s="21"/>
      <c r="C605" s="45"/>
      <c r="D605" s="167"/>
      <c r="E605" s="40"/>
      <c r="F605" s="696"/>
      <c r="G605" s="40"/>
      <c r="H605" s="40"/>
      <c r="I605" s="167"/>
      <c r="J605" s="40"/>
      <c r="K605" s="474"/>
      <c r="L605" s="40"/>
      <c r="M605" s="40"/>
      <c r="N605" s="40"/>
      <c r="O605" s="40"/>
      <c r="P605" s="40"/>
      <c r="Q605" s="40"/>
      <c r="R605" s="40"/>
      <c r="S605" s="40"/>
      <c r="T605" s="40"/>
      <c r="U605" s="40"/>
      <c r="V605" s="40"/>
      <c r="W605" s="40"/>
      <c r="X605" s="40"/>
      <c r="Y605" s="40"/>
      <c r="Z605" s="40"/>
      <c r="AA605" s="40"/>
      <c r="AB605" s="40"/>
      <c r="AC605" s="40"/>
      <c r="AD605" s="40"/>
      <c r="AE605" s="40"/>
      <c r="AF605" s="44"/>
      <c r="AG605" s="44"/>
      <c r="AH605" s="44"/>
      <c r="AI605" s="44"/>
      <c r="AJ605" s="44"/>
      <c r="AK605" s="44"/>
      <c r="AL605" s="44"/>
      <c r="AM605" s="44"/>
      <c r="AN605" s="44"/>
      <c r="AO605" s="44"/>
      <c r="AP605" s="44"/>
      <c r="AQ605" s="44"/>
      <c r="AR605" s="44"/>
      <c r="AS605" s="44"/>
      <c r="AT605" s="44"/>
      <c r="AU605" s="44"/>
      <c r="AV605" s="44"/>
      <c r="AW605" s="44"/>
      <c r="AX605" s="44"/>
      <c r="AY605" s="44"/>
    </row>
    <row r="606" spans="1:51" x14ac:dyDescent="0.4">
      <c r="A606" s="40"/>
      <c r="B606" s="21"/>
      <c r="C606" s="45"/>
      <c r="D606" s="167"/>
      <c r="E606" s="40"/>
      <c r="F606" s="696"/>
      <c r="G606" s="40"/>
      <c r="H606" s="40"/>
      <c r="I606" s="167"/>
      <c r="J606" s="40"/>
      <c r="K606" s="474"/>
      <c r="L606" s="40"/>
      <c r="M606" s="40"/>
      <c r="N606" s="40"/>
      <c r="O606" s="40"/>
      <c r="P606" s="40"/>
      <c r="Q606" s="40"/>
      <c r="R606" s="40"/>
      <c r="S606" s="40"/>
      <c r="T606" s="40"/>
      <c r="U606" s="40"/>
      <c r="V606" s="40"/>
      <c r="W606" s="40"/>
      <c r="X606" s="40"/>
      <c r="Y606" s="40"/>
      <c r="Z606" s="40"/>
      <c r="AA606" s="40"/>
      <c r="AB606" s="40"/>
      <c r="AC606" s="40"/>
      <c r="AD606" s="40"/>
      <c r="AE606" s="40"/>
      <c r="AF606" s="44"/>
      <c r="AG606" s="44"/>
      <c r="AH606" s="44"/>
      <c r="AI606" s="44"/>
      <c r="AJ606" s="44"/>
      <c r="AK606" s="44"/>
      <c r="AL606" s="44"/>
      <c r="AM606" s="44"/>
      <c r="AN606" s="44"/>
      <c r="AO606" s="44"/>
      <c r="AP606" s="44"/>
      <c r="AQ606" s="44"/>
      <c r="AR606" s="44"/>
      <c r="AS606" s="44"/>
      <c r="AT606" s="44"/>
      <c r="AU606" s="44"/>
      <c r="AV606" s="44"/>
      <c r="AW606" s="44"/>
      <c r="AX606" s="44"/>
      <c r="AY606" s="44"/>
    </row>
    <row r="607" spans="1:51" x14ac:dyDescent="0.4">
      <c r="A607" s="40"/>
      <c r="B607" s="21"/>
      <c r="C607" s="45"/>
      <c r="D607" s="167"/>
      <c r="E607" s="40"/>
      <c r="F607" s="696"/>
      <c r="G607" s="40"/>
      <c r="H607" s="40"/>
      <c r="I607" s="167"/>
      <c r="J607" s="40"/>
      <c r="K607" s="474"/>
      <c r="L607" s="40"/>
      <c r="M607" s="40"/>
      <c r="N607" s="40"/>
      <c r="O607" s="40"/>
      <c r="P607" s="40"/>
      <c r="Q607" s="40"/>
      <c r="R607" s="40"/>
      <c r="S607" s="40"/>
      <c r="T607" s="40"/>
      <c r="U607" s="40"/>
      <c r="V607" s="40"/>
      <c r="W607" s="40"/>
      <c r="X607" s="40"/>
      <c r="Y607" s="40"/>
      <c r="Z607" s="40"/>
      <c r="AA607" s="40"/>
      <c r="AB607" s="40"/>
      <c r="AC607" s="40"/>
      <c r="AD607" s="40"/>
      <c r="AE607" s="40"/>
      <c r="AF607" s="44"/>
      <c r="AG607" s="44"/>
      <c r="AH607" s="44"/>
      <c r="AI607" s="44"/>
      <c r="AJ607" s="44"/>
      <c r="AK607" s="44"/>
      <c r="AL607" s="44"/>
      <c r="AM607" s="44"/>
      <c r="AN607" s="44"/>
      <c r="AO607" s="44"/>
      <c r="AP607" s="44"/>
      <c r="AQ607" s="44"/>
      <c r="AR607" s="44"/>
      <c r="AS607" s="44"/>
      <c r="AT607" s="44"/>
      <c r="AU607" s="44"/>
      <c r="AV607" s="44"/>
      <c r="AW607" s="44"/>
      <c r="AX607" s="44"/>
      <c r="AY607" s="44"/>
    </row>
    <row r="608" spans="1:51" x14ac:dyDescent="0.4">
      <c r="A608" s="40"/>
      <c r="B608" s="21"/>
      <c r="C608" s="45"/>
      <c r="D608" s="167"/>
      <c r="E608" s="40"/>
      <c r="F608" s="696"/>
      <c r="G608" s="40"/>
      <c r="H608" s="40"/>
      <c r="I608" s="167"/>
      <c r="J608" s="40"/>
      <c r="K608" s="474"/>
      <c r="L608" s="40"/>
      <c r="M608" s="40"/>
      <c r="N608" s="40"/>
      <c r="O608" s="40"/>
      <c r="P608" s="40"/>
      <c r="Q608" s="40"/>
      <c r="R608" s="40"/>
      <c r="S608" s="40"/>
      <c r="T608" s="40"/>
      <c r="U608" s="40"/>
      <c r="V608" s="40"/>
      <c r="W608" s="40"/>
      <c r="X608" s="40"/>
      <c r="Y608" s="40"/>
      <c r="Z608" s="40"/>
      <c r="AA608" s="40"/>
      <c r="AB608" s="40"/>
      <c r="AC608" s="40"/>
      <c r="AD608" s="40"/>
      <c r="AE608" s="40"/>
      <c r="AF608" s="44"/>
      <c r="AG608" s="44"/>
      <c r="AH608" s="44"/>
      <c r="AI608" s="44"/>
      <c r="AJ608" s="44"/>
      <c r="AK608" s="44"/>
      <c r="AL608" s="44"/>
      <c r="AM608" s="44"/>
      <c r="AN608" s="44"/>
      <c r="AO608" s="44"/>
      <c r="AP608" s="44"/>
      <c r="AQ608" s="44"/>
      <c r="AR608" s="44"/>
      <c r="AS608" s="44"/>
      <c r="AT608" s="44"/>
      <c r="AU608" s="44"/>
      <c r="AV608" s="44"/>
      <c r="AW608" s="44"/>
      <c r="AX608" s="44"/>
      <c r="AY608" s="44"/>
    </row>
    <row r="609" spans="1:51" x14ac:dyDescent="0.4">
      <c r="A609" s="40"/>
      <c r="B609" s="21"/>
      <c r="C609" s="45"/>
      <c r="D609" s="167"/>
      <c r="E609" s="40"/>
      <c r="F609" s="696"/>
      <c r="G609" s="40"/>
      <c r="H609" s="40"/>
      <c r="I609" s="167"/>
      <c r="J609" s="40"/>
      <c r="K609" s="474"/>
      <c r="L609" s="40"/>
      <c r="M609" s="40"/>
      <c r="N609" s="40"/>
      <c r="O609" s="40"/>
      <c r="P609" s="40"/>
      <c r="Q609" s="40"/>
      <c r="R609" s="40"/>
      <c r="S609" s="40"/>
      <c r="T609" s="40"/>
      <c r="U609" s="40"/>
      <c r="V609" s="40"/>
      <c r="W609" s="40"/>
      <c r="X609" s="40"/>
      <c r="Y609" s="40"/>
      <c r="Z609" s="40"/>
      <c r="AA609" s="40"/>
      <c r="AB609" s="40"/>
      <c r="AC609" s="40"/>
      <c r="AD609" s="40"/>
      <c r="AE609" s="40"/>
      <c r="AF609" s="44"/>
      <c r="AG609" s="44"/>
      <c r="AH609" s="44"/>
      <c r="AI609" s="44"/>
      <c r="AJ609" s="44"/>
      <c r="AK609" s="44"/>
      <c r="AL609" s="44"/>
      <c r="AM609" s="44"/>
      <c r="AN609" s="44"/>
      <c r="AO609" s="44"/>
      <c r="AP609" s="44"/>
      <c r="AQ609" s="44"/>
      <c r="AR609" s="44"/>
      <c r="AS609" s="44"/>
      <c r="AT609" s="44"/>
      <c r="AU609" s="44"/>
      <c r="AV609" s="44"/>
      <c r="AW609" s="44"/>
      <c r="AX609" s="44"/>
      <c r="AY609" s="44"/>
    </row>
    <row r="610" spans="1:51" x14ac:dyDescent="0.4">
      <c r="A610" s="40"/>
      <c r="B610" s="21"/>
      <c r="C610" s="45"/>
      <c r="D610" s="167"/>
      <c r="E610" s="40"/>
      <c r="F610" s="696"/>
      <c r="G610" s="40"/>
      <c r="H610" s="40"/>
      <c r="I610" s="167"/>
      <c r="J610" s="40"/>
      <c r="K610" s="474"/>
      <c r="L610" s="40"/>
      <c r="M610" s="40"/>
      <c r="N610" s="40"/>
      <c r="O610" s="40"/>
      <c r="P610" s="40"/>
      <c r="Q610" s="40"/>
      <c r="R610" s="40"/>
      <c r="S610" s="40"/>
      <c r="T610" s="40"/>
      <c r="U610" s="40"/>
      <c r="V610" s="40"/>
      <c r="W610" s="40"/>
      <c r="X610" s="40"/>
      <c r="Y610" s="40"/>
      <c r="Z610" s="40"/>
      <c r="AA610" s="40"/>
      <c r="AB610" s="40"/>
      <c r="AC610" s="40"/>
      <c r="AD610" s="40"/>
      <c r="AE610" s="40"/>
      <c r="AF610" s="44"/>
      <c r="AG610" s="44"/>
      <c r="AH610" s="44"/>
      <c r="AI610" s="44"/>
      <c r="AJ610" s="44"/>
      <c r="AK610" s="44"/>
      <c r="AL610" s="44"/>
      <c r="AM610" s="44"/>
      <c r="AN610" s="44"/>
      <c r="AO610" s="44"/>
      <c r="AP610" s="44"/>
      <c r="AQ610" s="44"/>
      <c r="AR610" s="44"/>
      <c r="AS610" s="44"/>
      <c r="AT610" s="44"/>
      <c r="AU610" s="44"/>
      <c r="AV610" s="44"/>
      <c r="AW610" s="44"/>
      <c r="AX610" s="44"/>
      <c r="AY610" s="44"/>
    </row>
    <row r="611" spans="1:51" x14ac:dyDescent="0.4">
      <c r="A611" s="40"/>
      <c r="B611" s="21"/>
      <c r="C611" s="45"/>
      <c r="D611" s="167"/>
      <c r="E611" s="40"/>
      <c r="F611" s="696"/>
      <c r="G611" s="40"/>
      <c r="H611" s="40"/>
      <c r="I611" s="167"/>
      <c r="J611" s="40"/>
      <c r="K611" s="474"/>
      <c r="L611" s="40"/>
      <c r="M611" s="40"/>
      <c r="N611" s="40"/>
      <c r="O611" s="40"/>
      <c r="P611" s="40"/>
      <c r="Q611" s="40"/>
      <c r="R611" s="40"/>
      <c r="S611" s="40"/>
      <c r="T611" s="40"/>
      <c r="U611" s="40"/>
      <c r="V611" s="40"/>
      <c r="W611" s="40"/>
      <c r="X611" s="40"/>
      <c r="Y611" s="40"/>
      <c r="Z611" s="40"/>
      <c r="AA611" s="40"/>
      <c r="AB611" s="40"/>
      <c r="AC611" s="40"/>
      <c r="AD611" s="40"/>
      <c r="AE611" s="40"/>
      <c r="AF611" s="44"/>
      <c r="AG611" s="44"/>
      <c r="AH611" s="44"/>
      <c r="AI611" s="44"/>
      <c r="AJ611" s="44"/>
      <c r="AK611" s="44"/>
      <c r="AL611" s="44"/>
      <c r="AM611" s="44"/>
      <c r="AN611" s="44"/>
      <c r="AO611" s="44"/>
      <c r="AP611" s="44"/>
      <c r="AQ611" s="44"/>
      <c r="AR611" s="44"/>
      <c r="AS611" s="44"/>
      <c r="AT611" s="44"/>
      <c r="AU611" s="44"/>
      <c r="AV611" s="44"/>
      <c r="AW611" s="44"/>
      <c r="AX611" s="44"/>
      <c r="AY611" s="44"/>
    </row>
    <row r="612" spans="1:51" x14ac:dyDescent="0.4">
      <c r="A612" s="40"/>
      <c r="B612" s="21"/>
      <c r="C612" s="45"/>
      <c r="D612" s="167"/>
      <c r="E612" s="40"/>
      <c r="F612" s="696"/>
      <c r="G612" s="40"/>
      <c r="H612" s="40"/>
      <c r="I612" s="167"/>
      <c r="J612" s="40"/>
      <c r="K612" s="474"/>
      <c r="L612" s="40"/>
      <c r="M612" s="40"/>
      <c r="N612" s="40"/>
      <c r="O612" s="40"/>
      <c r="P612" s="40"/>
      <c r="Q612" s="40"/>
      <c r="R612" s="40"/>
      <c r="S612" s="40"/>
      <c r="T612" s="40"/>
      <c r="U612" s="40"/>
      <c r="V612" s="40"/>
      <c r="W612" s="40"/>
      <c r="X612" s="40"/>
      <c r="Y612" s="40"/>
      <c r="Z612" s="40"/>
      <c r="AA612" s="40"/>
      <c r="AB612" s="40"/>
      <c r="AC612" s="40"/>
      <c r="AD612" s="40"/>
      <c r="AE612" s="40"/>
      <c r="AF612" s="44"/>
      <c r="AG612" s="44"/>
      <c r="AH612" s="44"/>
      <c r="AI612" s="44"/>
      <c r="AJ612" s="44"/>
      <c r="AK612" s="44"/>
      <c r="AL612" s="44"/>
      <c r="AM612" s="44"/>
      <c r="AN612" s="44"/>
      <c r="AO612" s="44"/>
      <c r="AP612" s="44"/>
      <c r="AQ612" s="44"/>
      <c r="AR612" s="44"/>
      <c r="AS612" s="44"/>
      <c r="AT612" s="44"/>
      <c r="AU612" s="44"/>
      <c r="AV612" s="44"/>
      <c r="AW612" s="44"/>
      <c r="AX612" s="44"/>
      <c r="AY612" s="44"/>
    </row>
    <row r="613" spans="1:51" x14ac:dyDescent="0.4">
      <c r="A613" s="40"/>
      <c r="B613" s="21"/>
      <c r="C613" s="45"/>
      <c r="D613" s="167"/>
      <c r="E613" s="40"/>
      <c r="F613" s="696"/>
      <c r="G613" s="40"/>
      <c r="H613" s="40"/>
      <c r="I613" s="167"/>
      <c r="J613" s="40"/>
      <c r="K613" s="474"/>
      <c r="L613" s="40"/>
      <c r="M613" s="40"/>
      <c r="N613" s="40"/>
      <c r="O613" s="40"/>
      <c r="P613" s="40"/>
      <c r="Q613" s="40"/>
      <c r="R613" s="40"/>
      <c r="S613" s="40"/>
      <c r="T613" s="40"/>
      <c r="U613" s="40"/>
      <c r="V613" s="40"/>
      <c r="W613" s="40"/>
      <c r="X613" s="40"/>
      <c r="Y613" s="40"/>
      <c r="Z613" s="40"/>
      <c r="AA613" s="40"/>
      <c r="AB613" s="40"/>
      <c r="AC613" s="40"/>
      <c r="AD613" s="40"/>
      <c r="AE613" s="40"/>
      <c r="AF613" s="44"/>
      <c r="AG613" s="44"/>
      <c r="AH613" s="44"/>
      <c r="AI613" s="44"/>
      <c r="AJ613" s="44"/>
      <c r="AK613" s="44"/>
      <c r="AL613" s="44"/>
      <c r="AM613" s="44"/>
      <c r="AN613" s="44"/>
      <c r="AO613" s="44"/>
      <c r="AP613" s="44"/>
      <c r="AQ613" s="44"/>
      <c r="AR613" s="44"/>
      <c r="AS613" s="44"/>
      <c r="AT613" s="44"/>
      <c r="AU613" s="44"/>
      <c r="AV613" s="44"/>
      <c r="AW613" s="44"/>
      <c r="AX613" s="44"/>
      <c r="AY613" s="44"/>
    </row>
    <row r="614" spans="1:51" x14ac:dyDescent="0.4">
      <c r="A614" s="40"/>
      <c r="B614" s="21"/>
      <c r="C614" s="45"/>
      <c r="D614" s="167"/>
      <c r="E614" s="40"/>
      <c r="F614" s="696"/>
      <c r="G614" s="40"/>
      <c r="H614" s="40"/>
      <c r="I614" s="167"/>
      <c r="J614" s="40"/>
      <c r="K614" s="474"/>
      <c r="L614" s="40"/>
      <c r="M614" s="40"/>
      <c r="N614" s="40"/>
      <c r="O614" s="40"/>
      <c r="P614" s="40"/>
      <c r="Q614" s="40"/>
      <c r="R614" s="40"/>
      <c r="S614" s="40"/>
      <c r="T614" s="40"/>
      <c r="U614" s="40"/>
      <c r="V614" s="40"/>
      <c r="W614" s="40"/>
      <c r="X614" s="40"/>
      <c r="Y614" s="40"/>
      <c r="Z614" s="40"/>
      <c r="AA614" s="40"/>
      <c r="AB614" s="40"/>
      <c r="AC614" s="40"/>
      <c r="AD614" s="40"/>
      <c r="AE614" s="40"/>
      <c r="AF614" s="44"/>
      <c r="AG614" s="44"/>
      <c r="AH614" s="44"/>
      <c r="AI614" s="44"/>
      <c r="AJ614" s="44"/>
      <c r="AK614" s="44"/>
      <c r="AL614" s="44"/>
      <c r="AM614" s="44"/>
      <c r="AN614" s="44"/>
      <c r="AO614" s="44"/>
      <c r="AP614" s="44"/>
      <c r="AQ614" s="44"/>
      <c r="AR614" s="44"/>
      <c r="AS614" s="44"/>
      <c r="AT614" s="44"/>
      <c r="AU614" s="44"/>
      <c r="AV614" s="44"/>
      <c r="AW614" s="44"/>
      <c r="AX614" s="44"/>
      <c r="AY614" s="44"/>
    </row>
    <row r="615" spans="1:51" x14ac:dyDescent="0.4">
      <c r="A615" s="40"/>
      <c r="B615" s="21"/>
      <c r="C615" s="45"/>
      <c r="D615" s="167"/>
      <c r="E615" s="40"/>
      <c r="F615" s="696"/>
      <c r="G615" s="40"/>
      <c r="H615" s="40"/>
      <c r="I615" s="167"/>
      <c r="J615" s="40"/>
      <c r="K615" s="474"/>
      <c r="L615" s="40"/>
      <c r="M615" s="40"/>
      <c r="N615" s="40"/>
      <c r="O615" s="40"/>
      <c r="P615" s="40"/>
      <c r="Q615" s="40"/>
      <c r="R615" s="40"/>
      <c r="S615" s="40"/>
      <c r="T615" s="40"/>
      <c r="U615" s="40"/>
      <c r="V615" s="40"/>
      <c r="W615" s="40"/>
      <c r="X615" s="40"/>
      <c r="Y615" s="40"/>
      <c r="Z615" s="40"/>
      <c r="AA615" s="40"/>
      <c r="AB615" s="40"/>
      <c r="AC615" s="40"/>
      <c r="AD615" s="40"/>
      <c r="AE615" s="40"/>
      <c r="AF615" s="44"/>
      <c r="AG615" s="44"/>
      <c r="AH615" s="44"/>
      <c r="AI615" s="44"/>
      <c r="AJ615" s="44"/>
      <c r="AK615" s="44"/>
      <c r="AL615" s="44"/>
      <c r="AM615" s="44"/>
      <c r="AN615" s="44"/>
      <c r="AO615" s="44"/>
      <c r="AP615" s="44"/>
      <c r="AQ615" s="44"/>
      <c r="AR615" s="44"/>
      <c r="AS615" s="44"/>
      <c r="AT615" s="44"/>
      <c r="AU615" s="44"/>
      <c r="AV615" s="44"/>
      <c r="AW615" s="44"/>
      <c r="AX615" s="44"/>
      <c r="AY615" s="44"/>
    </row>
    <row r="616" spans="1:51" x14ac:dyDescent="0.4">
      <c r="A616" s="40"/>
      <c r="B616" s="21"/>
      <c r="C616" s="45"/>
      <c r="D616" s="167"/>
      <c r="E616" s="40"/>
      <c r="F616" s="696"/>
      <c r="G616" s="40"/>
      <c r="H616" s="40"/>
      <c r="I616" s="167"/>
      <c r="J616" s="40"/>
      <c r="K616" s="474"/>
      <c r="L616" s="40"/>
      <c r="M616" s="40"/>
      <c r="N616" s="40"/>
      <c r="O616" s="40"/>
      <c r="P616" s="40"/>
      <c r="Q616" s="40"/>
      <c r="R616" s="40"/>
      <c r="S616" s="40"/>
      <c r="T616" s="40"/>
      <c r="U616" s="40"/>
      <c r="V616" s="40"/>
      <c r="W616" s="40"/>
      <c r="X616" s="40"/>
      <c r="Y616" s="40"/>
      <c r="Z616" s="40"/>
      <c r="AA616" s="40"/>
      <c r="AB616" s="40"/>
      <c r="AC616" s="40"/>
      <c r="AD616" s="40"/>
      <c r="AE616" s="40"/>
      <c r="AF616" s="44"/>
      <c r="AG616" s="44"/>
      <c r="AH616" s="44"/>
      <c r="AI616" s="44"/>
      <c r="AJ616" s="44"/>
      <c r="AK616" s="44"/>
      <c r="AL616" s="44"/>
      <c r="AM616" s="44"/>
      <c r="AN616" s="44"/>
      <c r="AO616" s="44"/>
      <c r="AP616" s="44"/>
      <c r="AQ616" s="44"/>
      <c r="AR616" s="44"/>
      <c r="AS616" s="44"/>
      <c r="AT616" s="44"/>
      <c r="AU616" s="44"/>
      <c r="AV616" s="44"/>
      <c r="AW616" s="44"/>
      <c r="AX616" s="44"/>
      <c r="AY616" s="44"/>
    </row>
    <row r="617" spans="1:51" x14ac:dyDescent="0.4">
      <c r="A617" s="40"/>
      <c r="B617" s="21"/>
      <c r="C617" s="45"/>
      <c r="D617" s="167"/>
      <c r="E617" s="40"/>
      <c r="F617" s="696"/>
      <c r="G617" s="40"/>
      <c r="H617" s="40"/>
      <c r="I617" s="167"/>
      <c r="J617" s="40"/>
      <c r="K617" s="474"/>
      <c r="L617" s="40"/>
      <c r="M617" s="40"/>
      <c r="N617" s="40"/>
      <c r="O617" s="40"/>
      <c r="P617" s="40"/>
      <c r="Q617" s="40"/>
      <c r="R617" s="40"/>
      <c r="S617" s="40"/>
      <c r="T617" s="40"/>
      <c r="U617" s="40"/>
      <c r="V617" s="40"/>
      <c r="W617" s="40"/>
      <c r="X617" s="40"/>
      <c r="Y617" s="40"/>
      <c r="Z617" s="40"/>
      <c r="AA617" s="40"/>
      <c r="AB617" s="40"/>
      <c r="AC617" s="40"/>
      <c r="AD617" s="40"/>
      <c r="AE617" s="40"/>
      <c r="AF617" s="44"/>
      <c r="AG617" s="44"/>
      <c r="AH617" s="44"/>
      <c r="AI617" s="44"/>
      <c r="AJ617" s="44"/>
      <c r="AK617" s="44"/>
      <c r="AL617" s="44"/>
      <c r="AM617" s="44"/>
      <c r="AN617" s="44"/>
      <c r="AO617" s="44"/>
      <c r="AP617" s="44"/>
      <c r="AQ617" s="44"/>
      <c r="AR617" s="44"/>
      <c r="AS617" s="44"/>
      <c r="AT617" s="44"/>
      <c r="AU617" s="44"/>
      <c r="AV617" s="44"/>
      <c r="AW617" s="44"/>
      <c r="AX617" s="44"/>
      <c r="AY617" s="44"/>
    </row>
    <row r="618" spans="1:51" x14ac:dyDescent="0.4">
      <c r="A618" s="40"/>
      <c r="B618" s="21"/>
      <c r="C618" s="45"/>
      <c r="D618" s="167"/>
      <c r="E618" s="40"/>
      <c r="F618" s="696"/>
      <c r="G618" s="40"/>
      <c r="H618" s="40"/>
      <c r="I618" s="167"/>
      <c r="J618" s="40"/>
      <c r="K618" s="474"/>
      <c r="L618" s="40"/>
      <c r="M618" s="40"/>
      <c r="N618" s="40"/>
      <c r="O618" s="40"/>
      <c r="P618" s="40"/>
      <c r="Q618" s="40"/>
      <c r="R618" s="40"/>
      <c r="S618" s="40"/>
      <c r="T618" s="40"/>
      <c r="U618" s="40"/>
      <c r="V618" s="40"/>
      <c r="W618" s="40"/>
      <c r="X618" s="40"/>
      <c r="Y618" s="40"/>
      <c r="Z618" s="40"/>
      <c r="AA618" s="40"/>
      <c r="AB618" s="40"/>
      <c r="AC618" s="40"/>
      <c r="AD618" s="40"/>
      <c r="AE618" s="40"/>
      <c r="AF618" s="44"/>
      <c r="AG618" s="44"/>
      <c r="AH618" s="44"/>
      <c r="AI618" s="44"/>
      <c r="AJ618" s="44"/>
      <c r="AK618" s="44"/>
      <c r="AL618" s="44"/>
      <c r="AM618" s="44"/>
      <c r="AN618" s="44"/>
      <c r="AO618" s="44"/>
      <c r="AP618" s="44"/>
      <c r="AQ618" s="44"/>
      <c r="AR618" s="44"/>
      <c r="AS618" s="44"/>
      <c r="AT618" s="44"/>
      <c r="AU618" s="44"/>
      <c r="AV618" s="44"/>
      <c r="AW618" s="44"/>
      <c r="AX618" s="44"/>
      <c r="AY618" s="44"/>
    </row>
    <row r="619" spans="1:51" x14ac:dyDescent="0.4">
      <c r="A619" s="40"/>
      <c r="B619" s="21"/>
      <c r="C619" s="45"/>
      <c r="D619" s="167"/>
      <c r="E619" s="40"/>
      <c r="F619" s="696"/>
      <c r="G619" s="40"/>
      <c r="H619" s="40"/>
      <c r="I619" s="167"/>
      <c r="J619" s="40"/>
      <c r="K619" s="474"/>
      <c r="L619" s="40"/>
      <c r="M619" s="40"/>
      <c r="N619" s="40"/>
      <c r="O619" s="40"/>
      <c r="P619" s="40"/>
      <c r="Q619" s="40"/>
      <c r="R619" s="40"/>
      <c r="S619" s="40"/>
      <c r="T619" s="40"/>
      <c r="U619" s="40"/>
      <c r="V619" s="40"/>
      <c r="W619" s="40"/>
      <c r="X619" s="40"/>
      <c r="Y619" s="40"/>
      <c r="Z619" s="40"/>
      <c r="AA619" s="40"/>
      <c r="AB619" s="40"/>
      <c r="AC619" s="40"/>
      <c r="AD619" s="40"/>
      <c r="AE619" s="40"/>
      <c r="AF619" s="44"/>
      <c r="AG619" s="44"/>
      <c r="AH619" s="44"/>
      <c r="AI619" s="44"/>
      <c r="AJ619" s="44"/>
      <c r="AK619" s="44"/>
      <c r="AL619" s="44"/>
      <c r="AM619" s="44"/>
      <c r="AN619" s="44"/>
      <c r="AO619" s="44"/>
      <c r="AP619" s="44"/>
      <c r="AQ619" s="44"/>
      <c r="AR619" s="44"/>
      <c r="AS619" s="44"/>
      <c r="AT619" s="44"/>
      <c r="AU619" s="44"/>
      <c r="AV619" s="44"/>
      <c r="AW619" s="44"/>
      <c r="AX619" s="44"/>
      <c r="AY619" s="44"/>
    </row>
    <row r="620" spans="1:51" x14ac:dyDescent="0.4">
      <c r="A620" s="40"/>
      <c r="B620" s="21"/>
      <c r="C620" s="45"/>
      <c r="D620" s="167"/>
      <c r="E620" s="40"/>
      <c r="F620" s="696"/>
      <c r="G620" s="40"/>
      <c r="H620" s="40"/>
      <c r="I620" s="167"/>
      <c r="J620" s="40"/>
      <c r="K620" s="474"/>
      <c r="L620" s="40"/>
      <c r="M620" s="40"/>
      <c r="N620" s="40"/>
      <c r="O620" s="40"/>
      <c r="P620" s="40"/>
      <c r="Q620" s="40"/>
      <c r="R620" s="40"/>
      <c r="S620" s="40"/>
      <c r="T620" s="40"/>
      <c r="U620" s="40"/>
      <c r="V620" s="40"/>
      <c r="W620" s="40"/>
      <c r="X620" s="40"/>
      <c r="Y620" s="40"/>
      <c r="Z620" s="40"/>
      <c r="AA620" s="40"/>
      <c r="AB620" s="40"/>
      <c r="AC620" s="40"/>
      <c r="AD620" s="40"/>
      <c r="AE620" s="40"/>
      <c r="AF620" s="44"/>
      <c r="AG620" s="44"/>
      <c r="AH620" s="44"/>
      <c r="AI620" s="44"/>
      <c r="AJ620" s="44"/>
      <c r="AK620" s="44"/>
      <c r="AL620" s="44"/>
      <c r="AM620" s="44"/>
      <c r="AN620" s="44"/>
      <c r="AO620" s="44"/>
      <c r="AP620" s="44"/>
      <c r="AQ620" s="44"/>
      <c r="AR620" s="44"/>
      <c r="AS620" s="44"/>
      <c r="AT620" s="44"/>
      <c r="AU620" s="44"/>
      <c r="AV620" s="44"/>
      <c r="AW620" s="44"/>
      <c r="AX620" s="44"/>
      <c r="AY620" s="44"/>
    </row>
    <row r="621" spans="1:51" x14ac:dyDescent="0.4">
      <c r="A621" s="40"/>
      <c r="B621" s="21"/>
      <c r="C621" s="45"/>
      <c r="D621" s="167"/>
      <c r="E621" s="40"/>
      <c r="F621" s="696"/>
      <c r="G621" s="40"/>
      <c r="H621" s="40"/>
      <c r="I621" s="167"/>
      <c r="J621" s="40"/>
      <c r="K621" s="474"/>
      <c r="L621" s="40"/>
      <c r="M621" s="40"/>
      <c r="N621" s="40"/>
      <c r="O621" s="40"/>
      <c r="P621" s="40"/>
      <c r="Q621" s="40"/>
      <c r="R621" s="40"/>
      <c r="S621" s="40"/>
      <c r="T621" s="40"/>
      <c r="U621" s="40"/>
      <c r="V621" s="40"/>
      <c r="W621" s="40"/>
      <c r="X621" s="40"/>
      <c r="Y621" s="40"/>
      <c r="Z621" s="40"/>
      <c r="AA621" s="40"/>
      <c r="AB621" s="40"/>
      <c r="AC621" s="40"/>
      <c r="AD621" s="40"/>
      <c r="AE621" s="40"/>
      <c r="AF621" s="44"/>
      <c r="AG621" s="44"/>
      <c r="AH621" s="44"/>
      <c r="AI621" s="44"/>
      <c r="AJ621" s="44"/>
      <c r="AK621" s="44"/>
      <c r="AL621" s="44"/>
      <c r="AM621" s="44"/>
      <c r="AN621" s="44"/>
      <c r="AO621" s="44"/>
      <c r="AP621" s="44"/>
      <c r="AQ621" s="44"/>
      <c r="AR621" s="44"/>
      <c r="AS621" s="44"/>
      <c r="AT621" s="44"/>
      <c r="AU621" s="44"/>
      <c r="AV621" s="44"/>
      <c r="AW621" s="44"/>
      <c r="AX621" s="44"/>
      <c r="AY621" s="44"/>
    </row>
    <row r="622" spans="1:51" x14ac:dyDescent="0.4">
      <c r="A622" s="40"/>
      <c r="B622" s="21"/>
      <c r="C622" s="45"/>
      <c r="D622" s="167"/>
      <c r="E622" s="40"/>
      <c r="F622" s="696"/>
      <c r="G622" s="40"/>
      <c r="H622" s="40"/>
      <c r="I622" s="167"/>
      <c r="J622" s="40"/>
      <c r="K622" s="474"/>
      <c r="L622" s="40"/>
      <c r="M622" s="40"/>
      <c r="N622" s="40"/>
      <c r="O622" s="40"/>
      <c r="P622" s="40"/>
      <c r="Q622" s="40"/>
      <c r="R622" s="40"/>
      <c r="S622" s="40"/>
      <c r="T622" s="40"/>
      <c r="U622" s="40"/>
      <c r="V622" s="40"/>
      <c r="W622" s="40"/>
      <c r="X622" s="40"/>
      <c r="Y622" s="40"/>
      <c r="Z622" s="40"/>
      <c r="AA622" s="40"/>
      <c r="AB622" s="40"/>
      <c r="AC622" s="40"/>
      <c r="AD622" s="40"/>
      <c r="AE622" s="40"/>
      <c r="AF622" s="44"/>
      <c r="AG622" s="44"/>
      <c r="AH622" s="44"/>
      <c r="AI622" s="44"/>
      <c r="AJ622" s="44"/>
      <c r="AK622" s="44"/>
      <c r="AL622" s="44"/>
      <c r="AM622" s="44"/>
      <c r="AN622" s="44"/>
      <c r="AO622" s="44"/>
      <c r="AP622" s="44"/>
      <c r="AQ622" s="44"/>
      <c r="AR622" s="44"/>
      <c r="AS622" s="44"/>
      <c r="AT622" s="44"/>
      <c r="AU622" s="44"/>
      <c r="AV622" s="44"/>
      <c r="AW622" s="44"/>
      <c r="AX622" s="44"/>
      <c r="AY622" s="44"/>
    </row>
    <row r="623" spans="1:51" x14ac:dyDescent="0.4">
      <c r="A623" s="40"/>
      <c r="B623" s="21"/>
      <c r="C623" s="45"/>
      <c r="D623" s="167"/>
      <c r="E623" s="40"/>
      <c r="F623" s="696"/>
      <c r="G623" s="40"/>
      <c r="H623" s="40"/>
      <c r="I623" s="167"/>
      <c r="J623" s="40"/>
      <c r="K623" s="474"/>
      <c r="L623" s="40"/>
      <c r="M623" s="40"/>
      <c r="N623" s="40"/>
      <c r="O623" s="40"/>
      <c r="P623" s="40"/>
      <c r="Q623" s="40"/>
      <c r="R623" s="40"/>
      <c r="S623" s="40"/>
      <c r="T623" s="40"/>
      <c r="U623" s="40"/>
      <c r="V623" s="40"/>
      <c r="W623" s="40"/>
      <c r="X623" s="40"/>
      <c r="Y623" s="40"/>
      <c r="Z623" s="40"/>
      <c r="AA623" s="40"/>
      <c r="AB623" s="40"/>
      <c r="AC623" s="40"/>
      <c r="AD623" s="40"/>
      <c r="AE623" s="40"/>
      <c r="AF623" s="44"/>
      <c r="AG623" s="44"/>
      <c r="AH623" s="44"/>
      <c r="AI623" s="44"/>
      <c r="AJ623" s="44"/>
      <c r="AK623" s="44"/>
      <c r="AL623" s="44"/>
      <c r="AM623" s="44"/>
      <c r="AN623" s="44"/>
      <c r="AO623" s="44"/>
      <c r="AP623" s="44"/>
      <c r="AQ623" s="44"/>
      <c r="AR623" s="44"/>
      <c r="AS623" s="44"/>
      <c r="AT623" s="44"/>
      <c r="AU623" s="44"/>
      <c r="AV623" s="44"/>
      <c r="AW623" s="44"/>
      <c r="AX623" s="44"/>
      <c r="AY623" s="44"/>
    </row>
    <row r="624" spans="1:51" x14ac:dyDescent="0.4">
      <c r="A624" s="40"/>
      <c r="B624" s="21"/>
      <c r="C624" s="45"/>
      <c r="D624" s="167"/>
      <c r="E624" s="40"/>
      <c r="F624" s="696"/>
      <c r="G624" s="40"/>
      <c r="H624" s="40"/>
      <c r="I624" s="167"/>
      <c r="J624" s="40"/>
      <c r="K624" s="474"/>
      <c r="L624" s="40"/>
      <c r="M624" s="40"/>
      <c r="N624" s="40"/>
      <c r="O624" s="40"/>
      <c r="P624" s="40"/>
      <c r="Q624" s="40"/>
      <c r="R624" s="40"/>
      <c r="S624" s="40"/>
      <c r="T624" s="40"/>
      <c r="U624" s="40"/>
      <c r="V624" s="40"/>
      <c r="W624" s="40"/>
      <c r="X624" s="40"/>
      <c r="Y624" s="40"/>
      <c r="Z624" s="40"/>
      <c r="AA624" s="40"/>
      <c r="AB624" s="40"/>
      <c r="AC624" s="40"/>
      <c r="AD624" s="40"/>
      <c r="AE624" s="40"/>
      <c r="AF624" s="44"/>
      <c r="AG624" s="44"/>
      <c r="AH624" s="44"/>
      <c r="AI624" s="44"/>
      <c r="AJ624" s="44"/>
      <c r="AK624" s="44"/>
      <c r="AL624" s="44"/>
      <c r="AM624" s="44"/>
      <c r="AN624" s="44"/>
      <c r="AO624" s="44"/>
      <c r="AP624" s="44"/>
      <c r="AQ624" s="44"/>
      <c r="AR624" s="44"/>
      <c r="AS624" s="44"/>
      <c r="AT624" s="44"/>
      <c r="AU624" s="44"/>
      <c r="AV624" s="44"/>
      <c r="AW624" s="44"/>
      <c r="AX624" s="44"/>
      <c r="AY624" s="44"/>
    </row>
    <row r="625" spans="1:51" x14ac:dyDescent="0.4">
      <c r="A625" s="40"/>
      <c r="B625" s="21"/>
      <c r="C625" s="45"/>
      <c r="D625" s="167"/>
      <c r="E625" s="40"/>
      <c r="F625" s="696"/>
      <c r="G625" s="40"/>
      <c r="H625" s="40"/>
      <c r="I625" s="167"/>
      <c r="J625" s="40"/>
      <c r="K625" s="474"/>
      <c r="L625" s="40"/>
      <c r="M625" s="40"/>
      <c r="N625" s="40"/>
      <c r="O625" s="40"/>
      <c r="P625" s="40"/>
      <c r="Q625" s="40"/>
      <c r="R625" s="40"/>
      <c r="S625" s="40"/>
      <c r="T625" s="40"/>
      <c r="U625" s="40"/>
      <c r="V625" s="40"/>
      <c r="W625" s="40"/>
      <c r="X625" s="40"/>
      <c r="Y625" s="40"/>
      <c r="Z625" s="40"/>
      <c r="AA625" s="40"/>
      <c r="AB625" s="40"/>
      <c r="AC625" s="40"/>
      <c r="AD625" s="40"/>
      <c r="AE625" s="40"/>
      <c r="AF625" s="44"/>
      <c r="AG625" s="44"/>
      <c r="AH625" s="44"/>
      <c r="AI625" s="44"/>
      <c r="AJ625" s="44"/>
      <c r="AK625" s="44"/>
      <c r="AL625" s="44"/>
      <c r="AM625" s="44"/>
      <c r="AN625" s="44"/>
      <c r="AO625" s="44"/>
      <c r="AP625" s="44"/>
      <c r="AQ625" s="44"/>
      <c r="AR625" s="44"/>
      <c r="AS625" s="44"/>
      <c r="AT625" s="44"/>
      <c r="AU625" s="44"/>
      <c r="AV625" s="44"/>
      <c r="AW625" s="44"/>
      <c r="AX625" s="44"/>
      <c r="AY625" s="44"/>
    </row>
    <row r="626" spans="1:51" x14ac:dyDescent="0.4">
      <c r="A626" s="40"/>
      <c r="B626" s="21"/>
      <c r="C626" s="45"/>
      <c r="D626" s="167"/>
      <c r="E626" s="40"/>
      <c r="F626" s="696"/>
      <c r="G626" s="40"/>
      <c r="H626" s="40"/>
      <c r="I626" s="167"/>
      <c r="J626" s="40"/>
      <c r="K626" s="474"/>
      <c r="L626" s="40"/>
      <c r="M626" s="40"/>
      <c r="N626" s="40"/>
      <c r="O626" s="40"/>
      <c r="P626" s="40"/>
      <c r="Q626" s="40"/>
      <c r="R626" s="40"/>
      <c r="S626" s="40"/>
      <c r="T626" s="40"/>
      <c r="U626" s="40"/>
      <c r="V626" s="40"/>
      <c r="W626" s="40"/>
      <c r="X626" s="40"/>
      <c r="Y626" s="40"/>
      <c r="Z626" s="40"/>
      <c r="AA626" s="40"/>
      <c r="AB626" s="40"/>
      <c r="AC626" s="40"/>
      <c r="AD626" s="40"/>
      <c r="AE626" s="40"/>
      <c r="AF626" s="44"/>
      <c r="AG626" s="44"/>
      <c r="AH626" s="44"/>
      <c r="AI626" s="44"/>
      <c r="AJ626" s="44"/>
      <c r="AK626" s="44"/>
      <c r="AL626" s="44"/>
      <c r="AM626" s="44"/>
      <c r="AN626" s="44"/>
      <c r="AO626" s="44"/>
      <c r="AP626" s="44"/>
      <c r="AQ626" s="44"/>
      <c r="AR626" s="44"/>
      <c r="AS626" s="44"/>
      <c r="AT626" s="44"/>
      <c r="AU626" s="44"/>
      <c r="AV626" s="44"/>
      <c r="AW626" s="44"/>
      <c r="AX626" s="44"/>
      <c r="AY626" s="44"/>
    </row>
    <row r="627" spans="1:51" x14ac:dyDescent="0.4">
      <c r="A627" s="40"/>
      <c r="B627" s="21"/>
      <c r="C627" s="45"/>
      <c r="D627" s="167"/>
      <c r="E627" s="40"/>
      <c r="F627" s="696"/>
      <c r="G627" s="40"/>
      <c r="H627" s="40"/>
      <c r="I627" s="167"/>
      <c r="J627" s="40"/>
      <c r="K627" s="474"/>
      <c r="L627" s="40"/>
      <c r="M627" s="40"/>
      <c r="N627" s="40"/>
      <c r="O627" s="40"/>
      <c r="P627" s="40"/>
      <c r="Q627" s="40"/>
      <c r="R627" s="40"/>
      <c r="S627" s="40"/>
      <c r="T627" s="40"/>
      <c r="U627" s="40"/>
      <c r="V627" s="40"/>
      <c r="W627" s="40"/>
      <c r="X627" s="40"/>
      <c r="Y627" s="40"/>
      <c r="Z627" s="40"/>
      <c r="AA627" s="40"/>
      <c r="AB627" s="40"/>
      <c r="AC627" s="40"/>
      <c r="AD627" s="40"/>
      <c r="AE627" s="40"/>
      <c r="AF627" s="44"/>
      <c r="AG627" s="44"/>
      <c r="AH627" s="44"/>
      <c r="AI627" s="44"/>
      <c r="AJ627" s="44"/>
      <c r="AK627" s="44"/>
      <c r="AL627" s="44"/>
      <c r="AM627" s="44"/>
      <c r="AN627" s="44"/>
      <c r="AO627" s="44"/>
      <c r="AP627" s="44"/>
      <c r="AQ627" s="44"/>
      <c r="AR627" s="44"/>
      <c r="AS627" s="44"/>
      <c r="AT627" s="44"/>
      <c r="AU627" s="44"/>
      <c r="AV627" s="44"/>
      <c r="AW627" s="44"/>
      <c r="AX627" s="44"/>
      <c r="AY627" s="44"/>
    </row>
    <row r="628" spans="1:51" x14ac:dyDescent="0.4">
      <c r="A628" s="40"/>
      <c r="B628" s="21"/>
      <c r="C628" s="45"/>
      <c r="D628" s="167"/>
      <c r="E628" s="40"/>
      <c r="F628" s="696"/>
      <c r="G628" s="40"/>
      <c r="H628" s="40"/>
      <c r="I628" s="167"/>
      <c r="J628" s="40"/>
      <c r="K628" s="474"/>
      <c r="L628" s="40"/>
      <c r="M628" s="40"/>
      <c r="N628" s="40"/>
      <c r="O628" s="40"/>
      <c r="P628" s="40"/>
      <c r="Q628" s="40"/>
      <c r="R628" s="40"/>
      <c r="S628" s="40"/>
      <c r="T628" s="40"/>
      <c r="U628" s="40"/>
      <c r="V628" s="40"/>
      <c r="W628" s="40"/>
      <c r="X628" s="40"/>
      <c r="Y628" s="40"/>
      <c r="Z628" s="40"/>
      <c r="AA628" s="40"/>
      <c r="AB628" s="40"/>
      <c r="AC628" s="40"/>
      <c r="AD628" s="40"/>
      <c r="AE628" s="40"/>
      <c r="AF628" s="44"/>
      <c r="AG628" s="44"/>
      <c r="AH628" s="44"/>
      <c r="AI628" s="44"/>
      <c r="AJ628" s="44"/>
      <c r="AK628" s="44"/>
      <c r="AL628" s="44"/>
      <c r="AM628" s="44"/>
      <c r="AN628" s="44"/>
      <c r="AO628" s="44"/>
      <c r="AP628" s="44"/>
      <c r="AQ628" s="44"/>
      <c r="AR628" s="44"/>
      <c r="AS628" s="44"/>
      <c r="AT628" s="44"/>
      <c r="AU628" s="44"/>
      <c r="AV628" s="44"/>
      <c r="AW628" s="44"/>
      <c r="AX628" s="44"/>
      <c r="AY628" s="44"/>
    </row>
    <row r="629" spans="1:51" x14ac:dyDescent="0.4">
      <c r="A629" s="40"/>
      <c r="B629" s="21"/>
      <c r="C629" s="45"/>
      <c r="D629" s="167"/>
      <c r="E629" s="40"/>
      <c r="F629" s="696"/>
      <c r="G629" s="40"/>
      <c r="H629" s="40"/>
      <c r="I629" s="167"/>
      <c r="J629" s="40"/>
      <c r="K629" s="474"/>
      <c r="L629" s="40"/>
      <c r="M629" s="40"/>
      <c r="N629" s="40"/>
      <c r="O629" s="40"/>
      <c r="P629" s="40"/>
      <c r="Q629" s="40"/>
      <c r="R629" s="40"/>
      <c r="S629" s="40"/>
      <c r="T629" s="40"/>
      <c r="U629" s="40"/>
      <c r="V629" s="40"/>
      <c r="W629" s="40"/>
      <c r="X629" s="40"/>
      <c r="Y629" s="40"/>
      <c r="Z629" s="40"/>
      <c r="AA629" s="40"/>
      <c r="AB629" s="40"/>
      <c r="AC629" s="40"/>
      <c r="AD629" s="40"/>
      <c r="AE629" s="40"/>
      <c r="AF629" s="44"/>
      <c r="AG629" s="44"/>
      <c r="AH629" s="44"/>
      <c r="AI629" s="44"/>
      <c r="AJ629" s="44"/>
      <c r="AK629" s="44"/>
      <c r="AL629" s="44"/>
      <c r="AM629" s="44"/>
      <c r="AN629" s="44"/>
      <c r="AO629" s="44"/>
      <c r="AP629" s="44"/>
      <c r="AQ629" s="44"/>
      <c r="AR629" s="44"/>
      <c r="AS629" s="44"/>
      <c r="AT629" s="44"/>
      <c r="AU629" s="44"/>
      <c r="AV629" s="44"/>
      <c r="AW629" s="44"/>
      <c r="AX629" s="44"/>
      <c r="AY629" s="44"/>
    </row>
    <row r="630" spans="1:51" x14ac:dyDescent="0.4">
      <c r="A630" s="40"/>
      <c r="B630" s="21"/>
      <c r="C630" s="45"/>
      <c r="D630" s="167"/>
      <c r="E630" s="40"/>
      <c r="F630" s="696"/>
      <c r="G630" s="40"/>
      <c r="H630" s="40"/>
      <c r="I630" s="167"/>
      <c r="J630" s="40"/>
      <c r="K630" s="474"/>
      <c r="L630" s="40"/>
      <c r="M630" s="40"/>
      <c r="N630" s="40"/>
      <c r="O630" s="40"/>
      <c r="P630" s="40"/>
      <c r="Q630" s="40"/>
      <c r="R630" s="40"/>
      <c r="S630" s="40"/>
      <c r="T630" s="40"/>
      <c r="U630" s="40"/>
      <c r="V630" s="40"/>
      <c r="W630" s="40"/>
      <c r="X630" s="40"/>
      <c r="Y630" s="40"/>
      <c r="Z630" s="40"/>
      <c r="AA630" s="40"/>
      <c r="AB630" s="40"/>
      <c r="AC630" s="40"/>
      <c r="AD630" s="40"/>
      <c r="AE630" s="40"/>
      <c r="AF630" s="44"/>
      <c r="AG630" s="44"/>
      <c r="AH630" s="44"/>
      <c r="AI630" s="44"/>
      <c r="AJ630" s="44"/>
      <c r="AK630" s="44"/>
      <c r="AL630" s="44"/>
      <c r="AM630" s="44"/>
      <c r="AN630" s="44"/>
      <c r="AO630" s="44"/>
      <c r="AP630" s="44"/>
      <c r="AQ630" s="44"/>
      <c r="AR630" s="44"/>
      <c r="AS630" s="44"/>
      <c r="AT630" s="44"/>
      <c r="AU630" s="44"/>
      <c r="AV630" s="44"/>
      <c r="AW630" s="44"/>
      <c r="AX630" s="44"/>
      <c r="AY630" s="44"/>
    </row>
    <row r="631" spans="1:51" x14ac:dyDescent="0.4">
      <c r="A631" s="40"/>
      <c r="B631" s="21"/>
      <c r="C631" s="45"/>
      <c r="D631" s="167"/>
      <c r="E631" s="40"/>
      <c r="F631" s="696"/>
      <c r="G631" s="40"/>
      <c r="H631" s="40"/>
      <c r="I631" s="167"/>
      <c r="J631" s="40"/>
      <c r="K631" s="474"/>
      <c r="L631" s="40"/>
      <c r="M631" s="40"/>
      <c r="N631" s="40"/>
      <c r="O631" s="40"/>
      <c r="P631" s="40"/>
      <c r="Q631" s="40"/>
      <c r="R631" s="40"/>
      <c r="S631" s="40"/>
      <c r="T631" s="40"/>
      <c r="U631" s="40"/>
      <c r="V631" s="40"/>
      <c r="W631" s="40"/>
      <c r="X631" s="40"/>
      <c r="Y631" s="40"/>
      <c r="Z631" s="40"/>
      <c r="AA631" s="40"/>
      <c r="AB631" s="40"/>
      <c r="AC631" s="40"/>
      <c r="AD631" s="40"/>
      <c r="AE631" s="40"/>
      <c r="AF631" s="44"/>
      <c r="AG631" s="44"/>
      <c r="AH631" s="44"/>
      <c r="AI631" s="44"/>
      <c r="AJ631" s="44"/>
      <c r="AK631" s="44"/>
      <c r="AL631" s="44"/>
      <c r="AM631" s="44"/>
      <c r="AN631" s="44"/>
      <c r="AO631" s="44"/>
      <c r="AP631" s="44"/>
      <c r="AQ631" s="44"/>
      <c r="AR631" s="44"/>
      <c r="AS631" s="44"/>
      <c r="AT631" s="44"/>
      <c r="AU631" s="44"/>
      <c r="AV631" s="44"/>
      <c r="AW631" s="44"/>
      <c r="AX631" s="44"/>
      <c r="AY631" s="44"/>
    </row>
    <row r="632" spans="1:51" x14ac:dyDescent="0.4">
      <c r="A632" s="40"/>
      <c r="B632" s="21"/>
      <c r="C632" s="45"/>
      <c r="D632" s="167"/>
      <c r="E632" s="40"/>
      <c r="F632" s="696"/>
      <c r="G632" s="40"/>
      <c r="H632" s="40"/>
      <c r="I632" s="167"/>
      <c r="J632" s="40"/>
      <c r="K632" s="474"/>
      <c r="L632" s="40"/>
      <c r="M632" s="40"/>
      <c r="N632" s="40"/>
      <c r="O632" s="40"/>
      <c r="P632" s="40"/>
      <c r="Q632" s="40"/>
      <c r="R632" s="40"/>
      <c r="S632" s="40"/>
      <c r="T632" s="40"/>
      <c r="U632" s="40"/>
      <c r="V632" s="40"/>
      <c r="W632" s="40"/>
      <c r="X632" s="40"/>
      <c r="Y632" s="40"/>
      <c r="Z632" s="40"/>
      <c r="AA632" s="40"/>
      <c r="AB632" s="40"/>
      <c r="AC632" s="40"/>
      <c r="AD632" s="40"/>
      <c r="AE632" s="40"/>
      <c r="AF632" s="44"/>
      <c r="AG632" s="44"/>
      <c r="AH632" s="44"/>
      <c r="AI632" s="44"/>
      <c r="AJ632" s="44"/>
      <c r="AK632" s="44"/>
      <c r="AL632" s="44"/>
      <c r="AM632" s="44"/>
      <c r="AN632" s="44"/>
      <c r="AO632" s="44"/>
      <c r="AP632" s="44"/>
      <c r="AQ632" s="44"/>
      <c r="AR632" s="44"/>
      <c r="AS632" s="44"/>
      <c r="AT632" s="44"/>
      <c r="AU632" s="44"/>
      <c r="AV632" s="44"/>
      <c r="AW632" s="44"/>
      <c r="AX632" s="44"/>
      <c r="AY632" s="44"/>
    </row>
    <row r="633" spans="1:51" x14ac:dyDescent="0.4">
      <c r="A633" s="40"/>
      <c r="B633" s="21"/>
      <c r="C633" s="45"/>
      <c r="D633" s="167"/>
      <c r="E633" s="40"/>
      <c r="F633" s="696"/>
      <c r="G633" s="40"/>
      <c r="H633" s="40"/>
      <c r="I633" s="167"/>
      <c r="J633" s="40"/>
      <c r="K633" s="474"/>
      <c r="L633" s="40"/>
      <c r="M633" s="40"/>
      <c r="N633" s="40"/>
      <c r="O633" s="40"/>
      <c r="P633" s="40"/>
      <c r="Q633" s="40"/>
      <c r="R633" s="40"/>
      <c r="S633" s="40"/>
      <c r="T633" s="40"/>
      <c r="U633" s="40"/>
      <c r="V633" s="40"/>
      <c r="W633" s="40"/>
      <c r="X633" s="40"/>
      <c r="Y633" s="40"/>
      <c r="Z633" s="40"/>
      <c r="AA633" s="40"/>
      <c r="AB633" s="40"/>
      <c r="AC633" s="40"/>
      <c r="AD633" s="40"/>
      <c r="AE633" s="40"/>
      <c r="AF633" s="44"/>
      <c r="AG633" s="44"/>
      <c r="AH633" s="44"/>
      <c r="AI633" s="44"/>
      <c r="AJ633" s="44"/>
      <c r="AK633" s="44"/>
      <c r="AL633" s="44"/>
      <c r="AM633" s="44"/>
      <c r="AN633" s="44"/>
      <c r="AO633" s="44"/>
      <c r="AP633" s="44"/>
      <c r="AQ633" s="44"/>
      <c r="AR633" s="44"/>
      <c r="AS633" s="44"/>
      <c r="AT633" s="44"/>
      <c r="AU633" s="44"/>
      <c r="AV633" s="44"/>
      <c r="AW633" s="44"/>
      <c r="AX633" s="44"/>
      <c r="AY633" s="44"/>
    </row>
    <row r="634" spans="1:51" x14ac:dyDescent="0.4">
      <c r="A634" s="40"/>
      <c r="B634" s="21"/>
      <c r="C634" s="45"/>
      <c r="D634" s="167"/>
      <c r="E634" s="40"/>
      <c r="F634" s="696"/>
      <c r="G634" s="40"/>
      <c r="H634" s="40"/>
      <c r="I634" s="167"/>
      <c r="J634" s="40"/>
      <c r="K634" s="474"/>
      <c r="L634" s="40"/>
      <c r="M634" s="40"/>
      <c r="N634" s="40"/>
      <c r="O634" s="40"/>
      <c r="P634" s="40"/>
      <c r="Q634" s="40"/>
      <c r="R634" s="40"/>
      <c r="S634" s="40"/>
      <c r="T634" s="40"/>
      <c r="U634" s="40"/>
      <c r="V634" s="40"/>
      <c r="W634" s="40"/>
      <c r="X634" s="40"/>
      <c r="Y634" s="40"/>
      <c r="Z634" s="40"/>
      <c r="AA634" s="40"/>
      <c r="AB634" s="40"/>
      <c r="AC634" s="40"/>
      <c r="AD634" s="40"/>
      <c r="AE634" s="40"/>
      <c r="AF634" s="44"/>
      <c r="AG634" s="44"/>
      <c r="AH634" s="44"/>
      <c r="AI634" s="44"/>
      <c r="AJ634" s="44"/>
      <c r="AK634" s="44"/>
      <c r="AL634" s="44"/>
      <c r="AM634" s="44"/>
      <c r="AN634" s="44"/>
      <c r="AO634" s="44"/>
      <c r="AP634" s="44"/>
      <c r="AQ634" s="44"/>
      <c r="AR634" s="44"/>
      <c r="AS634" s="44"/>
      <c r="AT634" s="44"/>
      <c r="AU634" s="44"/>
      <c r="AV634" s="44"/>
      <c r="AW634" s="44"/>
      <c r="AX634" s="44"/>
      <c r="AY634" s="44"/>
    </row>
    <row r="635" spans="1:51" x14ac:dyDescent="0.4">
      <c r="A635" s="40"/>
      <c r="B635" s="21"/>
      <c r="C635" s="45"/>
      <c r="D635" s="167"/>
      <c r="E635" s="40"/>
      <c r="F635" s="696"/>
      <c r="G635" s="40"/>
      <c r="H635" s="40"/>
      <c r="I635" s="167"/>
      <c r="J635" s="40"/>
      <c r="K635" s="474"/>
      <c r="L635" s="40"/>
      <c r="M635" s="40"/>
      <c r="N635" s="40"/>
      <c r="O635" s="40"/>
      <c r="P635" s="40"/>
      <c r="Q635" s="40"/>
      <c r="R635" s="40"/>
      <c r="S635" s="40"/>
      <c r="T635" s="40"/>
      <c r="U635" s="40"/>
      <c r="V635" s="40"/>
      <c r="W635" s="40"/>
      <c r="X635" s="40"/>
      <c r="Y635" s="40"/>
      <c r="Z635" s="40"/>
      <c r="AA635" s="40"/>
      <c r="AB635" s="40"/>
      <c r="AC635" s="40"/>
      <c r="AD635" s="40"/>
      <c r="AE635" s="40"/>
      <c r="AF635" s="44"/>
      <c r="AG635" s="44"/>
      <c r="AH635" s="44"/>
      <c r="AI635" s="44"/>
      <c r="AJ635" s="44"/>
      <c r="AK635" s="44"/>
      <c r="AL635" s="44"/>
      <c r="AM635" s="44"/>
      <c r="AN635" s="44"/>
      <c r="AO635" s="44"/>
      <c r="AP635" s="44"/>
      <c r="AQ635" s="44"/>
      <c r="AR635" s="44"/>
      <c r="AS635" s="44"/>
      <c r="AT635" s="44"/>
      <c r="AU635" s="44"/>
      <c r="AV635" s="44"/>
      <c r="AW635" s="44"/>
      <c r="AX635" s="44"/>
      <c r="AY635" s="44"/>
    </row>
    <row r="636" spans="1:51" x14ac:dyDescent="0.4">
      <c r="A636" s="40"/>
      <c r="B636" s="21"/>
      <c r="C636" s="45"/>
      <c r="D636" s="167"/>
      <c r="E636" s="40"/>
      <c r="F636" s="696"/>
      <c r="G636" s="40"/>
      <c r="H636" s="40"/>
      <c r="I636" s="167"/>
      <c r="J636" s="40"/>
      <c r="K636" s="474"/>
      <c r="L636" s="40"/>
      <c r="M636" s="40"/>
      <c r="N636" s="40"/>
      <c r="O636" s="40"/>
      <c r="P636" s="40"/>
      <c r="Q636" s="40"/>
      <c r="R636" s="40"/>
      <c r="S636" s="40"/>
      <c r="T636" s="40"/>
      <c r="U636" s="40"/>
      <c r="V636" s="40"/>
      <c r="W636" s="40"/>
      <c r="X636" s="40"/>
      <c r="Y636" s="40"/>
      <c r="Z636" s="40"/>
      <c r="AA636" s="40"/>
      <c r="AB636" s="40"/>
      <c r="AC636" s="40"/>
      <c r="AD636" s="40"/>
      <c r="AE636" s="40"/>
      <c r="AF636" s="44"/>
      <c r="AG636" s="44"/>
      <c r="AH636" s="44"/>
      <c r="AI636" s="44"/>
      <c r="AJ636" s="44"/>
      <c r="AK636" s="44"/>
      <c r="AL636" s="44"/>
      <c r="AM636" s="44"/>
      <c r="AN636" s="44"/>
      <c r="AO636" s="44"/>
      <c r="AP636" s="44"/>
      <c r="AQ636" s="44"/>
      <c r="AR636" s="44"/>
      <c r="AS636" s="44"/>
      <c r="AT636" s="44"/>
      <c r="AU636" s="44"/>
      <c r="AV636" s="44"/>
      <c r="AW636" s="44"/>
      <c r="AX636" s="44"/>
      <c r="AY636" s="44"/>
    </row>
    <row r="637" spans="1:51" x14ac:dyDescent="0.4">
      <c r="A637" s="40"/>
      <c r="B637" s="21"/>
      <c r="C637" s="45"/>
      <c r="D637" s="167"/>
      <c r="E637" s="40"/>
      <c r="F637" s="696"/>
      <c r="G637" s="40"/>
      <c r="H637" s="40"/>
      <c r="I637" s="167"/>
      <c r="J637" s="40"/>
      <c r="K637" s="474"/>
      <c r="L637" s="40"/>
      <c r="M637" s="40"/>
      <c r="N637" s="40"/>
      <c r="O637" s="40"/>
      <c r="P637" s="40"/>
      <c r="Q637" s="40"/>
      <c r="R637" s="40"/>
      <c r="S637" s="40"/>
      <c r="T637" s="40"/>
      <c r="U637" s="40"/>
      <c r="V637" s="40"/>
      <c r="W637" s="40"/>
      <c r="X637" s="40"/>
      <c r="Y637" s="40"/>
      <c r="Z637" s="40"/>
      <c r="AA637" s="40"/>
      <c r="AB637" s="40"/>
      <c r="AC637" s="40"/>
      <c r="AD637" s="40"/>
      <c r="AE637" s="40"/>
      <c r="AF637" s="44"/>
      <c r="AG637" s="44"/>
      <c r="AH637" s="44"/>
      <c r="AI637" s="44"/>
      <c r="AJ637" s="44"/>
      <c r="AK637" s="44"/>
      <c r="AL637" s="44"/>
      <c r="AM637" s="44"/>
      <c r="AN637" s="44"/>
      <c r="AO637" s="44"/>
      <c r="AP637" s="44"/>
      <c r="AQ637" s="44"/>
      <c r="AR637" s="44"/>
      <c r="AS637" s="44"/>
      <c r="AT637" s="44"/>
      <c r="AU637" s="44"/>
      <c r="AV637" s="44"/>
      <c r="AW637" s="44"/>
      <c r="AX637" s="44"/>
      <c r="AY637" s="44"/>
    </row>
    <row r="638" spans="1:51" x14ac:dyDescent="0.4">
      <c r="A638" s="40"/>
      <c r="B638" s="21"/>
      <c r="C638" s="45"/>
      <c r="D638" s="167"/>
      <c r="E638" s="40"/>
      <c r="F638" s="696"/>
      <c r="G638" s="40"/>
      <c r="H638" s="40"/>
      <c r="I638" s="167"/>
      <c r="J638" s="40"/>
      <c r="K638" s="474"/>
      <c r="L638" s="40"/>
      <c r="M638" s="40"/>
      <c r="N638" s="40"/>
      <c r="O638" s="40"/>
      <c r="P638" s="40"/>
      <c r="Q638" s="40"/>
      <c r="R638" s="40"/>
      <c r="S638" s="40"/>
      <c r="T638" s="40"/>
      <c r="U638" s="40"/>
      <c r="V638" s="40"/>
      <c r="W638" s="40"/>
      <c r="X638" s="40"/>
      <c r="Y638" s="40"/>
      <c r="Z638" s="40"/>
      <c r="AA638" s="40"/>
      <c r="AB638" s="40"/>
      <c r="AC638" s="40"/>
      <c r="AD638" s="40"/>
      <c r="AE638" s="40"/>
      <c r="AF638" s="44"/>
      <c r="AG638" s="44"/>
      <c r="AH638" s="44"/>
      <c r="AI638" s="44"/>
      <c r="AJ638" s="44"/>
      <c r="AK638" s="44"/>
      <c r="AL638" s="44"/>
      <c r="AM638" s="44"/>
      <c r="AN638" s="44"/>
      <c r="AO638" s="44"/>
      <c r="AP638" s="44"/>
      <c r="AQ638" s="44"/>
      <c r="AR638" s="44"/>
      <c r="AS638" s="44"/>
      <c r="AT638" s="44"/>
      <c r="AU638" s="44"/>
      <c r="AV638" s="44"/>
      <c r="AW638" s="44"/>
      <c r="AX638" s="44"/>
      <c r="AY638" s="44"/>
    </row>
  </sheetData>
  <sheetProtection algorithmName="SHA-512" hashValue="Zy1IUbmmE8Q53iB5XhHms/cX4fRz9dTXZthRHxn9LKFD8TRENY7L4D84ge8ZtKlsTt8Y/b2f0Yk5VQzXRxjaYQ==" saltValue="HjBFVK4Gv0wLk3Oqk7JVqA==" spinCount="100000" sheet="1" objects="1" scenarios="1"/>
  <mergeCells count="1">
    <mergeCell ref="B2:D2"/>
  </mergeCells>
  <pageMargins left="0.70866141732283472" right="0.70866141732283472" top="0.74803149606299213" bottom="0.74803149606299213" header="0.31496062992125984" footer="0.31496062992125984"/>
  <pageSetup paperSize="9" scale="28"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AEAE40-D225-45DB-9BBB-39DA9353D9A7}">
          <x14:formula1>
            <xm:f>'11 - GLA USE ONLY GFA details'!$D$16:$D$26</xm:f>
          </x14:formula1>
          <xm:sqref>C5:C84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41F9-22C7-4D9C-A22B-E8F271BD89C2}">
  <sheetPr>
    <pageSetUpPr fitToPage="1"/>
  </sheetPr>
  <dimension ref="A1:CY138"/>
  <sheetViews>
    <sheetView zoomScale="70" zoomScaleNormal="70" workbookViewId="0">
      <selection activeCell="C16" sqref="C16"/>
    </sheetView>
  </sheetViews>
  <sheetFormatPr defaultColWidth="9" defaultRowHeight="15" x14ac:dyDescent="0.4"/>
  <cols>
    <col min="1" max="2" width="9" style="39"/>
    <col min="3" max="3" width="62.265625" style="39" customWidth="1"/>
    <col min="4" max="4" width="151.1328125" style="39" customWidth="1"/>
    <col min="5" max="16384" width="9" style="39"/>
  </cols>
  <sheetData>
    <row r="1" spans="1:103" s="42" customFormat="1" ht="15.4" thickBot="1" x14ac:dyDescent="0.45">
      <c r="A1" s="34"/>
      <c r="B1" s="40"/>
      <c r="C1" s="40"/>
      <c r="D1" s="40"/>
      <c r="E1" s="40"/>
      <c r="F1" s="40"/>
      <c r="G1" s="34"/>
      <c r="H1" s="34"/>
      <c r="I1" s="34"/>
      <c r="J1" s="40"/>
      <c r="K1" s="40"/>
      <c r="L1" s="40"/>
      <c r="M1" s="34"/>
      <c r="N1" s="34"/>
      <c r="O1" s="34"/>
      <c r="P1" s="34"/>
      <c r="Q1" s="34"/>
      <c r="R1" s="34"/>
      <c r="S1" s="34"/>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row>
    <row r="2" spans="1:103" s="9" customFormat="1" ht="65.25" customHeight="1" thickBot="1" x14ac:dyDescent="0.45">
      <c r="A2" s="308"/>
      <c r="B2" s="2"/>
      <c r="C2" s="1079" t="s">
        <v>649</v>
      </c>
      <c r="D2" s="1081"/>
      <c r="E2" s="31"/>
      <c r="F2" s="31"/>
      <c r="G2" s="309"/>
      <c r="H2" s="309"/>
      <c r="I2" s="309"/>
      <c r="J2" s="310"/>
      <c r="K2" s="310"/>
      <c r="L2" s="4"/>
      <c r="M2" s="308"/>
      <c r="N2" s="308"/>
      <c r="O2" s="309"/>
      <c r="P2" s="309"/>
      <c r="Q2" s="309"/>
      <c r="R2" s="309"/>
      <c r="S2" s="309"/>
      <c r="T2" s="310"/>
      <c r="U2" s="310"/>
      <c r="V2" s="4"/>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s="42" customFormat="1" x14ac:dyDescent="0.4">
      <c r="A3" s="34"/>
      <c r="B3" s="40"/>
      <c r="C3" s="40"/>
      <c r="D3" s="40"/>
      <c r="E3" s="40"/>
      <c r="F3" s="40"/>
      <c r="G3" s="34"/>
      <c r="H3" s="34"/>
      <c r="I3" s="34"/>
      <c r="J3" s="40"/>
      <c r="K3" s="40"/>
      <c r="L3" s="40"/>
      <c r="M3" s="34"/>
      <c r="N3" s="34"/>
      <c r="O3" s="34"/>
      <c r="P3" s="34"/>
      <c r="Q3" s="34"/>
      <c r="R3" s="34"/>
      <c r="S3" s="34"/>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row>
    <row r="4" spans="1:103" s="42" customFormat="1" ht="15.75" customHeight="1" thickBot="1" x14ac:dyDescent="0.45">
      <c r="A4" s="34"/>
      <c r="B4" s="40"/>
      <c r="C4" s="40"/>
      <c r="D4" s="40"/>
      <c r="E4" s="40"/>
      <c r="F4" s="40"/>
      <c r="G4" s="34"/>
      <c r="H4" s="34"/>
      <c r="I4" s="34"/>
      <c r="J4" s="40"/>
      <c r="K4" s="40"/>
      <c r="L4" s="40"/>
      <c r="M4" s="34"/>
      <c r="N4" s="34"/>
      <c r="O4" s="34"/>
      <c r="P4" s="34"/>
      <c r="Q4" s="34"/>
      <c r="R4" s="34"/>
      <c r="S4" s="34"/>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row>
    <row r="5" spans="1:103" s="42" customFormat="1" ht="24" customHeight="1" x14ac:dyDescent="0.4">
      <c r="A5" s="34"/>
      <c r="B5" s="40"/>
      <c r="C5" s="683" t="s">
        <v>1</v>
      </c>
      <c r="D5" s="781">
        <f>'11 - GLA USE ONLY GFA details'!D8</f>
        <v>0</v>
      </c>
      <c r="F5" s="31"/>
      <c r="G5" s="34"/>
      <c r="H5" s="34"/>
      <c r="I5" s="34"/>
      <c r="J5" s="40"/>
      <c r="K5" s="40"/>
      <c r="L5" s="40"/>
      <c r="M5" s="34"/>
      <c r="N5" s="34"/>
      <c r="O5" s="34"/>
      <c r="P5" s="34"/>
      <c r="Q5" s="34"/>
      <c r="R5" s="34"/>
      <c r="S5" s="34"/>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row>
    <row r="6" spans="1:103" s="42" customFormat="1" ht="20.45" customHeight="1" x14ac:dyDescent="0.4">
      <c r="A6" s="34"/>
      <c r="B6" s="40"/>
      <c r="C6" s="684" t="s">
        <v>647</v>
      </c>
      <c r="D6" s="782">
        <f>'11 - GLA USE ONLY GFA details'!D6</f>
        <v>0</v>
      </c>
      <c r="E6" s="31"/>
      <c r="F6" s="31"/>
      <c r="G6" s="34"/>
      <c r="H6" s="34"/>
      <c r="I6" s="34"/>
      <c r="J6" s="40"/>
      <c r="K6" s="40"/>
      <c r="L6" s="40"/>
      <c r="M6" s="34"/>
      <c r="N6" s="34"/>
      <c r="O6" s="34"/>
      <c r="P6" s="34"/>
      <c r="Q6" s="34"/>
      <c r="R6" s="34"/>
      <c r="S6" s="34"/>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row>
    <row r="7" spans="1:103" s="42" customFormat="1" ht="20.45" customHeight="1" x14ac:dyDescent="0.4">
      <c r="A7" s="34"/>
      <c r="B7" s="40"/>
      <c r="C7" s="684" t="s">
        <v>648</v>
      </c>
      <c r="D7" s="782">
        <f>'11 - GLA USE ONLY GFA details'!D7</f>
        <v>0</v>
      </c>
      <c r="E7" s="31"/>
      <c r="F7" s="31"/>
      <c r="G7" s="34"/>
      <c r="H7" s="34"/>
      <c r="I7" s="34"/>
      <c r="J7" s="40"/>
      <c r="K7" s="40"/>
      <c r="L7" s="40"/>
      <c r="M7" s="34"/>
      <c r="N7" s="34"/>
      <c r="O7" s="34"/>
      <c r="P7" s="34"/>
      <c r="Q7" s="34"/>
      <c r="R7" s="34"/>
      <c r="S7" s="34"/>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row>
    <row r="8" spans="1:103" s="42" customFormat="1" ht="20.45" customHeight="1" x14ac:dyDescent="0.4">
      <c r="A8" s="34"/>
      <c r="B8" s="40"/>
      <c r="C8" s="684" t="s">
        <v>20</v>
      </c>
      <c r="D8" s="685" t="str">
        <f>'1 - Claim Sign off'!D9</f>
        <v xml:space="preserve"> Apr 23 - Jun 23 Q1</v>
      </c>
      <c r="E8" s="25"/>
      <c r="F8" s="31"/>
      <c r="G8" s="34"/>
      <c r="H8" s="34"/>
      <c r="I8" s="34"/>
      <c r="J8" s="40"/>
      <c r="K8" s="40"/>
      <c r="L8" s="40"/>
      <c r="M8" s="34"/>
      <c r="N8" s="34"/>
      <c r="O8" s="34"/>
      <c r="P8" s="34"/>
      <c r="Q8" s="34"/>
      <c r="R8" s="34"/>
      <c r="S8" s="34"/>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row>
    <row r="9" spans="1:103" s="42" customFormat="1" ht="20.45" customHeight="1" x14ac:dyDescent="0.4">
      <c r="A9" s="34"/>
      <c r="B9" s="40"/>
      <c r="C9" s="684" t="s">
        <v>532</v>
      </c>
      <c r="D9" s="686">
        <f>'1 - Claim Sign off'!D20</f>
        <v>0</v>
      </c>
      <c r="E9" s="25"/>
      <c r="F9" s="31"/>
      <c r="G9" s="34"/>
      <c r="H9" s="34"/>
      <c r="I9" s="34"/>
      <c r="J9" s="40"/>
      <c r="K9" s="40"/>
      <c r="L9" s="40"/>
      <c r="M9" s="34"/>
      <c r="N9" s="34"/>
      <c r="O9" s="34"/>
      <c r="P9" s="34"/>
      <c r="Q9" s="34"/>
      <c r="R9" s="34"/>
      <c r="S9" s="34"/>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row>
    <row r="10" spans="1:103" s="42" customFormat="1" ht="20.45" customHeight="1" thickBot="1" x14ac:dyDescent="0.45">
      <c r="A10" s="34"/>
      <c r="B10" s="40"/>
      <c r="C10" s="687" t="s">
        <v>572</v>
      </c>
      <c r="D10" s="688">
        <f>'2 - Transaction List'!AM4</f>
        <v>0</v>
      </c>
      <c r="E10" s="25"/>
      <c r="F10" s="31"/>
      <c r="G10" s="34"/>
      <c r="H10" s="34"/>
      <c r="I10" s="34"/>
      <c r="J10" s="40"/>
      <c r="K10" s="40"/>
      <c r="L10" s="40"/>
      <c r="M10" s="34"/>
      <c r="N10" s="34"/>
      <c r="O10" s="34"/>
      <c r="P10" s="34"/>
      <c r="Q10" s="34"/>
      <c r="R10" s="34"/>
      <c r="S10" s="34"/>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row>
    <row r="11" spans="1:103" ht="22.9" customHeight="1" thickBot="1" x14ac:dyDescent="0.4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row>
    <row r="12" spans="1:103" s="42" customFormat="1" ht="27.75" customHeight="1" thickBot="1" x14ac:dyDescent="0.45">
      <c r="A12" s="34"/>
      <c r="B12" s="40"/>
      <c r="C12" s="689" t="s">
        <v>531</v>
      </c>
      <c r="D12" s="690"/>
      <c r="E12" s="25"/>
      <c r="F12" s="31"/>
      <c r="G12" s="34"/>
      <c r="H12" s="34"/>
      <c r="I12" s="34"/>
      <c r="J12" s="40"/>
      <c r="K12" s="40"/>
      <c r="L12" s="40"/>
      <c r="M12" s="34"/>
      <c r="N12" s="34"/>
      <c r="O12" s="34"/>
      <c r="P12" s="34"/>
      <c r="Q12" s="34"/>
      <c r="R12" s="34"/>
      <c r="S12" s="34"/>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row>
    <row r="13" spans="1:103" ht="22.9" customHeight="1" thickBot="1" x14ac:dyDescent="0.4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row>
    <row r="14" spans="1:103" ht="22.9" customHeight="1" thickBot="1" x14ac:dyDescent="0.45">
      <c r="A14" s="31"/>
      <c r="B14" s="783">
        <v>1</v>
      </c>
      <c r="C14" s="1084" t="s">
        <v>530</v>
      </c>
      <c r="D14" s="1085"/>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row>
    <row r="15" spans="1:103" ht="49.5" customHeight="1" thickBot="1" x14ac:dyDescent="0.45">
      <c r="A15" s="31"/>
      <c r="B15" s="784">
        <v>1.1000000000000001</v>
      </c>
      <c r="C15" s="785" t="s">
        <v>573</v>
      </c>
      <c r="D15" s="678"/>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103" ht="31.5" customHeight="1" x14ac:dyDescent="0.4">
      <c r="A16" s="31"/>
      <c r="B16" s="1027" t="s">
        <v>529</v>
      </c>
      <c r="C16" s="1029"/>
      <c r="D16" s="1028"/>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row>
    <row r="17" spans="1:54" ht="22.9" customHeight="1" thickBot="1" x14ac:dyDescent="0.4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row>
    <row r="18" spans="1:54" ht="22.9" customHeight="1" thickBot="1" x14ac:dyDescent="0.45">
      <c r="A18" s="31"/>
      <c r="B18" s="786">
        <v>2</v>
      </c>
      <c r="C18" s="1086" t="s">
        <v>528</v>
      </c>
      <c r="D18" s="1085"/>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row>
    <row r="19" spans="1:54" ht="30" x14ac:dyDescent="0.4">
      <c r="A19" s="31"/>
      <c r="B19" s="787">
        <v>2.1</v>
      </c>
      <c r="C19" s="788" t="s">
        <v>527</v>
      </c>
      <c r="D19" s="678"/>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row>
    <row r="20" spans="1:54" ht="30" x14ac:dyDescent="0.4">
      <c r="A20" s="31"/>
      <c r="B20" s="789">
        <v>2.2000000000000002</v>
      </c>
      <c r="C20" s="790" t="s">
        <v>526</v>
      </c>
      <c r="D20" s="679"/>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row>
    <row r="21" spans="1:54" ht="22.5" customHeight="1" x14ac:dyDescent="0.4">
      <c r="A21" s="31"/>
      <c r="B21" s="789">
        <v>2.2999999999999998</v>
      </c>
      <c r="C21" s="790" t="s">
        <v>525</v>
      </c>
      <c r="D21" s="679"/>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row>
    <row r="22" spans="1:54" ht="30" x14ac:dyDescent="0.4">
      <c r="A22" s="31"/>
      <c r="B22" s="789">
        <v>2.4</v>
      </c>
      <c r="C22" s="790" t="s">
        <v>524</v>
      </c>
      <c r="D22" s="679"/>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row>
    <row r="23" spans="1:54" ht="30" x14ac:dyDescent="0.4">
      <c r="A23" s="31"/>
      <c r="B23" s="789">
        <v>2.5</v>
      </c>
      <c r="C23" s="790" t="s">
        <v>574</v>
      </c>
      <c r="D23" s="679"/>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row>
    <row r="24" spans="1:54" ht="30" x14ac:dyDescent="0.4">
      <c r="A24" s="31"/>
      <c r="B24" s="789">
        <v>2.6</v>
      </c>
      <c r="C24" s="790" t="s">
        <v>575</v>
      </c>
      <c r="D24" s="679"/>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row>
    <row r="25" spans="1:54" ht="30" x14ac:dyDescent="0.4">
      <c r="A25" s="31"/>
      <c r="B25" s="789">
        <v>2.7</v>
      </c>
      <c r="C25" s="790" t="s">
        <v>523</v>
      </c>
      <c r="D25" s="679"/>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row>
    <row r="26" spans="1:54" ht="30" x14ac:dyDescent="0.4">
      <c r="A26" s="31"/>
      <c r="B26" s="789">
        <v>2.8</v>
      </c>
      <c r="C26" s="790" t="s">
        <v>522</v>
      </c>
      <c r="D26" s="679"/>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row>
    <row r="27" spans="1:54" ht="30" x14ac:dyDescent="0.4">
      <c r="A27" s="31"/>
      <c r="B27" s="789">
        <v>2.9</v>
      </c>
      <c r="C27" s="790" t="s">
        <v>538</v>
      </c>
      <c r="D27" s="679"/>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row>
    <row r="28" spans="1:54" ht="30" x14ac:dyDescent="0.4">
      <c r="A28" s="31"/>
      <c r="B28" s="791">
        <v>2.1</v>
      </c>
      <c r="C28" s="790" t="s">
        <v>539</v>
      </c>
      <c r="D28" s="679"/>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row>
    <row r="29" spans="1:54" ht="45.4" thickBot="1" x14ac:dyDescent="0.45">
      <c r="A29" s="31"/>
      <c r="B29" s="792">
        <v>2.11</v>
      </c>
      <c r="C29" s="793" t="s">
        <v>576</v>
      </c>
      <c r="D29" s="680"/>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row>
    <row r="30" spans="1:54" ht="15.4" thickBot="1" x14ac:dyDescent="0.45">
      <c r="A30" s="31"/>
      <c r="B30" s="794"/>
      <c r="C30" s="41"/>
      <c r="D30" s="4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row>
    <row r="31" spans="1:54" ht="22.9" customHeight="1" thickBot="1" x14ac:dyDescent="0.45">
      <c r="A31" s="31"/>
      <c r="B31" s="783">
        <v>3</v>
      </c>
      <c r="C31" s="1087" t="s">
        <v>521</v>
      </c>
      <c r="D31" s="1083"/>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row>
    <row r="32" spans="1:54" ht="225.4" thickBot="1" x14ac:dyDescent="0.45">
      <c r="A32" s="31"/>
      <c r="B32" s="784">
        <v>3.1</v>
      </c>
      <c r="C32" s="795" t="s">
        <v>577</v>
      </c>
      <c r="D32" s="692"/>
      <c r="E32" s="31"/>
      <c r="F32" s="31"/>
      <c r="G32" s="31"/>
      <c r="H32" s="31"/>
      <c r="I32" s="31"/>
      <c r="J32" s="31" t="s">
        <v>541</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row>
    <row r="33" spans="1:54" ht="20.100000000000001" customHeight="1" x14ac:dyDescent="0.4">
      <c r="A33" s="31"/>
      <c r="B33" s="32"/>
      <c r="C33" s="1027" t="s">
        <v>520</v>
      </c>
      <c r="D33" s="102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row>
    <row r="34" spans="1:54" ht="26.85" customHeight="1" x14ac:dyDescent="0.4">
      <c r="A34" s="31"/>
      <c r="B34" s="31"/>
      <c r="C34" s="796" t="s">
        <v>516</v>
      </c>
      <c r="D34" s="68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row>
    <row r="35" spans="1:54" ht="26.85" customHeight="1" x14ac:dyDescent="0.4">
      <c r="A35" s="31"/>
      <c r="B35" s="31"/>
      <c r="C35" s="796" t="s">
        <v>515</v>
      </c>
      <c r="D35" s="682"/>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row>
    <row r="36" spans="1:54" ht="15.4" thickBot="1" x14ac:dyDescent="0.4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row>
    <row r="37" spans="1:54" ht="22.9" customHeight="1" thickBot="1" x14ac:dyDescent="0.45">
      <c r="A37" s="31"/>
      <c r="B37" s="786">
        <v>4</v>
      </c>
      <c r="C37" s="1082" t="s">
        <v>519</v>
      </c>
      <c r="D37" s="1083"/>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row>
    <row r="38" spans="1:54" ht="30" x14ac:dyDescent="0.4">
      <c r="A38" s="31"/>
      <c r="B38" s="787">
        <v>3.1</v>
      </c>
      <c r="C38" s="788" t="s">
        <v>518</v>
      </c>
      <c r="D38" s="69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row>
    <row r="39" spans="1:54" ht="30" x14ac:dyDescent="0.4">
      <c r="A39" s="31"/>
      <c r="B39" s="789">
        <v>3.2</v>
      </c>
      <c r="C39" s="797" t="s">
        <v>578</v>
      </c>
      <c r="D39" s="69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row>
    <row r="40" spans="1:54" ht="48.75" customHeight="1" thickBot="1" x14ac:dyDescent="0.45">
      <c r="A40" s="31"/>
      <c r="B40" s="798">
        <v>3.1</v>
      </c>
      <c r="C40" s="799" t="s">
        <v>517</v>
      </c>
      <c r="D40" s="692"/>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row>
    <row r="41" spans="1:54" ht="36.75" customHeight="1" x14ac:dyDescent="0.4">
      <c r="A41" s="31"/>
      <c r="B41" s="32"/>
      <c r="C41" s="1027" t="s">
        <v>579</v>
      </c>
      <c r="D41" s="102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row>
    <row r="42" spans="1:54" ht="29.45" customHeight="1" x14ac:dyDescent="0.4">
      <c r="A42" s="31"/>
      <c r="B42" s="31"/>
      <c r="C42" s="796" t="s">
        <v>516</v>
      </c>
      <c r="D42" s="68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row>
    <row r="43" spans="1:54" ht="29.45" customHeight="1" x14ac:dyDescent="0.4">
      <c r="A43" s="31"/>
      <c r="B43" s="31"/>
      <c r="C43" s="796" t="s">
        <v>515</v>
      </c>
      <c r="D43" s="682"/>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row>
    <row r="44" spans="1:54" x14ac:dyDescent="0.4">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row>
    <row r="45" spans="1:54" x14ac:dyDescent="0.4">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row>
    <row r="46" spans="1:54" x14ac:dyDescent="0.4">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row>
    <row r="47" spans="1:54" x14ac:dyDescent="0.4">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row>
    <row r="48" spans="1:54" x14ac:dyDescent="0.4">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row>
    <row r="49" spans="1:54" x14ac:dyDescent="0.4">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row>
    <row r="50" spans="1:54" x14ac:dyDescent="0.4">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row>
    <row r="51" spans="1:54" x14ac:dyDescent="0.4">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row>
    <row r="52" spans="1:54" x14ac:dyDescent="0.4">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row>
    <row r="53" spans="1:54" x14ac:dyDescent="0.4">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row>
    <row r="54" spans="1:54" x14ac:dyDescent="0.4">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row>
    <row r="55" spans="1:54" x14ac:dyDescent="0.4">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row>
    <row r="56" spans="1:54" x14ac:dyDescent="0.4">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row>
    <row r="57" spans="1:54" x14ac:dyDescent="0.4">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row>
    <row r="58" spans="1:54" x14ac:dyDescent="0.4">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x14ac:dyDescent="0.4">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row>
    <row r="60" spans="1:54" x14ac:dyDescent="0.4">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row>
    <row r="61" spans="1:54" x14ac:dyDescent="0.4">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x14ac:dyDescent="0.4">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x14ac:dyDescent="0.4">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x14ac:dyDescent="0.4">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row>
    <row r="65" spans="1:54" x14ac:dyDescent="0.4">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row>
    <row r="66" spans="1:54" x14ac:dyDescent="0.4">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row>
    <row r="67" spans="1:54" x14ac:dyDescent="0.4">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row>
    <row r="68" spans="1:54" x14ac:dyDescent="0.4">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x14ac:dyDescent="0.4">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x14ac:dyDescent="0.4">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x14ac:dyDescent="0.4">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x14ac:dyDescent="0.4">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x14ac:dyDescent="0.4">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row>
    <row r="74" spans="1:54" x14ac:dyDescent="0.4">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row>
    <row r="75" spans="1:54" x14ac:dyDescent="0.4">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row>
    <row r="76" spans="1:54" x14ac:dyDescent="0.4">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row>
    <row r="77" spans="1:54" x14ac:dyDescent="0.4">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row>
    <row r="78" spans="1:54" x14ac:dyDescent="0.4">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row>
    <row r="79" spans="1:54" x14ac:dyDescent="0.4">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row>
    <row r="80" spans="1:54" x14ac:dyDescent="0.4">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row>
    <row r="81" spans="1:54" x14ac:dyDescent="0.4">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row>
    <row r="82" spans="1:54" x14ac:dyDescent="0.4">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row>
    <row r="83" spans="1:54" x14ac:dyDescent="0.4">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row>
    <row r="84" spans="1:54" x14ac:dyDescent="0.4">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row>
    <row r="85" spans="1:54" x14ac:dyDescent="0.4">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row>
    <row r="86" spans="1:54" x14ac:dyDescent="0.4">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row>
    <row r="87" spans="1:54" x14ac:dyDescent="0.4">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row>
    <row r="88" spans="1:54" x14ac:dyDescent="0.4">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row>
    <row r="89" spans="1:54" x14ac:dyDescent="0.4">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row>
    <row r="90" spans="1:54" x14ac:dyDescent="0.4">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row>
    <row r="91" spans="1:54" x14ac:dyDescent="0.4">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row>
    <row r="92" spans="1:54" x14ac:dyDescent="0.4">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row>
    <row r="93" spans="1:54" x14ac:dyDescent="0.4">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row>
    <row r="94" spans="1:54" x14ac:dyDescent="0.4">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row>
    <row r="95" spans="1:54" x14ac:dyDescent="0.4">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row>
    <row r="96" spans="1:54" x14ac:dyDescent="0.4">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row>
    <row r="97" spans="1:54" x14ac:dyDescent="0.4">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row>
    <row r="98" spans="1:54" x14ac:dyDescent="0.4">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row>
    <row r="99" spans="1:54" x14ac:dyDescent="0.4">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row>
    <row r="100" spans="1:54" x14ac:dyDescent="0.4">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row>
    <row r="101" spans="1:54" x14ac:dyDescent="0.4">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row>
    <row r="102" spans="1:54" x14ac:dyDescent="0.4">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row>
    <row r="103" spans="1:54" x14ac:dyDescent="0.4">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row>
    <row r="104" spans="1:54" x14ac:dyDescent="0.4">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row>
    <row r="105" spans="1:54" x14ac:dyDescent="0.4">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row>
    <row r="106" spans="1:54" x14ac:dyDescent="0.4">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row>
    <row r="107" spans="1:54" x14ac:dyDescent="0.4">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row>
    <row r="108" spans="1:54" x14ac:dyDescent="0.4">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row>
    <row r="109" spans="1:54" x14ac:dyDescent="0.4">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row>
    <row r="110" spans="1:54" x14ac:dyDescent="0.4">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row>
    <row r="111" spans="1:54" x14ac:dyDescent="0.4">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row>
    <row r="112" spans="1:54" x14ac:dyDescent="0.4">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row>
    <row r="113" spans="1:54" x14ac:dyDescent="0.4">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row>
    <row r="114" spans="1:54" x14ac:dyDescent="0.4">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row>
    <row r="115" spans="1:54" x14ac:dyDescent="0.4">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row>
    <row r="116" spans="1:54" x14ac:dyDescent="0.4">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row>
    <row r="117" spans="1:54" x14ac:dyDescent="0.4">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row>
    <row r="118" spans="1:54" x14ac:dyDescent="0.4">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row>
    <row r="119" spans="1:54" x14ac:dyDescent="0.4">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row>
    <row r="120" spans="1:54" x14ac:dyDescent="0.4">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row>
    <row r="121" spans="1:54" x14ac:dyDescent="0.4">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row>
    <row r="122" spans="1:54" x14ac:dyDescent="0.4">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row>
    <row r="123" spans="1:54" x14ac:dyDescent="0.4">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row>
    <row r="124" spans="1:54" x14ac:dyDescent="0.4">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row>
    <row r="125" spans="1:54" x14ac:dyDescent="0.4">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row>
    <row r="126" spans="1:54" x14ac:dyDescent="0.4">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row>
    <row r="127" spans="1:54" x14ac:dyDescent="0.4">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row>
    <row r="128" spans="1:54" x14ac:dyDescent="0.4">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row>
    <row r="129" spans="1:54" x14ac:dyDescent="0.4">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row>
    <row r="130" spans="1:54" x14ac:dyDescent="0.4">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row>
    <row r="131" spans="1:54" x14ac:dyDescent="0.4">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row>
    <row r="132" spans="1:54" x14ac:dyDescent="0.4">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row>
    <row r="133" spans="1:54" x14ac:dyDescent="0.4">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row>
    <row r="134" spans="1:54" x14ac:dyDescent="0.4">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row>
    <row r="135" spans="1:54" x14ac:dyDescent="0.4">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row>
    <row r="136" spans="1:54" x14ac:dyDescent="0.4">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row>
    <row r="137" spans="1:54" x14ac:dyDescent="0.4">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row>
    <row r="138" spans="1:54" x14ac:dyDescent="0.4">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row>
  </sheetData>
  <sheetProtection algorithmName="SHA-512" hashValue="CXIynGf/jir/t8G/9AWwk+GB+qc5+vcRbXHHOS8HmZdPyX9txOZ0MJzmrnK+EEOWHjZExeCHTIVx+7pWkmpGDQ==" saltValue="kY3qyFFqye4vtXnhe74CjQ==" spinCount="100000" sheet="1" objects="1" scenarios="1"/>
  <mergeCells count="5">
    <mergeCell ref="C37:D37"/>
    <mergeCell ref="C2:D2"/>
    <mergeCell ref="C14:D14"/>
    <mergeCell ref="C18:D18"/>
    <mergeCell ref="C31:D31"/>
  </mergeCells>
  <pageMargins left="0.70866141732283472" right="0.70866141732283472" top="0.74803149606299213" bottom="0.74803149606299213" header="0.31496062992125984" footer="0.31496062992125984"/>
  <pageSetup paperSize="9" scale="34"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44891A1-E761-45D4-A61F-6E45C0DF4F72}">
          <x14:formula1>
            <xm:f>'ref 2 SLB'!$G$116:$G$118</xm:f>
          </x14:formula1>
          <xm:sqref>D19:D24 D27:D28 D15</xm:sqref>
        </x14:dataValidation>
        <x14:dataValidation type="list" allowBlank="1" showInputMessage="1" showErrorMessage="1" xr:uid="{CF3C4693-96FB-4A3F-8D29-C349457A04CC}">
          <x14:formula1>
            <xm:f>'ref 2 SLB'!$G$116:$G$117</xm:f>
          </x14:formula1>
          <xm:sqref>D25:D26 D38:D39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087C-5F4D-4743-87A4-C9875F55943A}">
  <sheetPr codeName="Sheet8"/>
  <dimension ref="A2:R324"/>
  <sheetViews>
    <sheetView topLeftCell="C1" zoomScale="115" zoomScaleNormal="115" workbookViewId="0">
      <selection activeCell="G29" sqref="G29:G32"/>
    </sheetView>
  </sheetViews>
  <sheetFormatPr defaultColWidth="23.265625" defaultRowHeight="11.65" x14ac:dyDescent="0.35"/>
  <cols>
    <col min="1" max="1" width="23.265625" style="80"/>
    <col min="2" max="2" width="45.265625" style="82" customWidth="1"/>
    <col min="3" max="3" width="38" style="82" customWidth="1"/>
    <col min="4" max="4" width="42.86328125" style="82" customWidth="1"/>
    <col min="5" max="5" width="23.265625" style="80"/>
    <col min="6" max="6" width="29.3984375" style="80" customWidth="1"/>
    <col min="7" max="7" width="68.1328125" style="80" customWidth="1"/>
    <col min="8" max="8" width="58.265625" style="80" customWidth="1"/>
    <col min="9" max="9" width="23.265625" style="80"/>
    <col min="10" max="10" width="67" style="80" customWidth="1"/>
    <col min="11" max="11" width="28.86328125" style="80" customWidth="1"/>
    <col min="12" max="12" width="47.1328125" style="80" customWidth="1"/>
    <col min="13" max="16384" width="23.265625" style="80"/>
  </cols>
  <sheetData>
    <row r="2" spans="1:9" x14ac:dyDescent="0.35">
      <c r="B2" s="107" t="s">
        <v>442</v>
      </c>
      <c r="C2" s="108" t="s">
        <v>443</v>
      </c>
      <c r="D2" s="107" t="s">
        <v>273</v>
      </c>
    </row>
    <row r="3" spans="1:9" x14ac:dyDescent="0.35">
      <c r="B3" s="105">
        <v>1</v>
      </c>
      <c r="C3" s="104" t="s">
        <v>218</v>
      </c>
      <c r="D3" s="106" t="s">
        <v>250</v>
      </c>
      <c r="F3" s="104" t="s">
        <v>276</v>
      </c>
      <c r="H3" s="103" t="s">
        <v>34</v>
      </c>
    </row>
    <row r="4" spans="1:9" x14ac:dyDescent="0.35">
      <c r="B4" s="105">
        <v>2</v>
      </c>
      <c r="C4" s="104" t="s">
        <v>219</v>
      </c>
      <c r="D4" s="106" t="s">
        <v>32</v>
      </c>
      <c r="F4" s="104" t="s">
        <v>277</v>
      </c>
      <c r="H4" s="103" t="s">
        <v>36</v>
      </c>
    </row>
    <row r="5" spans="1:9" x14ac:dyDescent="0.35">
      <c r="B5" s="105">
        <v>3</v>
      </c>
      <c r="C5" s="104" t="s">
        <v>220</v>
      </c>
      <c r="D5" s="106" t="s">
        <v>32</v>
      </c>
      <c r="F5" s="104" t="s">
        <v>78</v>
      </c>
    </row>
    <row r="6" spans="1:9" x14ac:dyDescent="0.35">
      <c r="B6" s="105">
        <v>4</v>
      </c>
      <c r="C6" s="104" t="s">
        <v>221</v>
      </c>
      <c r="D6" s="106" t="s">
        <v>32</v>
      </c>
      <c r="F6" s="104" t="s">
        <v>278</v>
      </c>
    </row>
    <row r="7" spans="1:9" x14ac:dyDescent="0.35">
      <c r="B7" s="105">
        <v>5</v>
      </c>
      <c r="C7" s="104" t="s">
        <v>222</v>
      </c>
      <c r="D7" s="106" t="s">
        <v>32</v>
      </c>
    </row>
    <row r="8" spans="1:9" x14ac:dyDescent="0.35">
      <c r="B8" s="105">
        <v>6</v>
      </c>
      <c r="C8" s="104" t="s">
        <v>223</v>
      </c>
      <c r="D8" s="106" t="s">
        <v>321</v>
      </c>
    </row>
    <row r="9" spans="1:9" x14ac:dyDescent="0.35">
      <c r="B9" s="105">
        <v>7</v>
      </c>
      <c r="C9" s="104" t="s">
        <v>224</v>
      </c>
      <c r="D9" s="106" t="s">
        <v>251</v>
      </c>
    </row>
    <row r="10" spans="1:9" x14ac:dyDescent="0.35">
      <c r="B10" s="105">
        <v>8</v>
      </c>
      <c r="C10" s="104" t="s">
        <v>225</v>
      </c>
      <c r="D10" s="106" t="s">
        <v>251</v>
      </c>
    </row>
    <row r="16" spans="1:9" s="83" customFormat="1" x14ac:dyDescent="0.45">
      <c r="A16" s="83" t="s">
        <v>51</v>
      </c>
      <c r="B16" s="100" t="s">
        <v>249</v>
      </c>
      <c r="C16" s="83" t="s">
        <v>484</v>
      </c>
      <c r="D16" s="100" t="s">
        <v>265</v>
      </c>
      <c r="E16" s="100" t="s">
        <v>274</v>
      </c>
      <c r="F16" s="100" t="s">
        <v>275</v>
      </c>
      <c r="G16" s="100" t="s">
        <v>249</v>
      </c>
      <c r="H16" s="83" t="s">
        <v>684</v>
      </c>
      <c r="I16" s="83" t="s">
        <v>685</v>
      </c>
    </row>
    <row r="17" spans="1:12" x14ac:dyDescent="0.35">
      <c r="A17" s="80">
        <v>1</v>
      </c>
      <c r="B17" s="101" t="s">
        <v>79</v>
      </c>
      <c r="C17" s="80" t="s">
        <v>479</v>
      </c>
      <c r="D17" s="101" t="s">
        <v>266</v>
      </c>
      <c r="E17" s="102" t="s">
        <v>80</v>
      </c>
      <c r="F17" s="102" t="s">
        <v>267</v>
      </c>
      <c r="G17" s="101" t="s">
        <v>79</v>
      </c>
      <c r="H17" s="80" t="s">
        <v>466</v>
      </c>
      <c r="I17" s="80" t="s">
        <v>466</v>
      </c>
      <c r="K17" s="80" t="s">
        <v>451</v>
      </c>
      <c r="L17" s="80" t="s">
        <v>500</v>
      </c>
    </row>
    <row r="18" spans="1:12" x14ac:dyDescent="0.35">
      <c r="A18" s="80">
        <v>2</v>
      </c>
      <c r="B18" s="101" t="s">
        <v>81</v>
      </c>
      <c r="C18" s="80" t="s">
        <v>480</v>
      </c>
      <c r="D18" s="101" t="s">
        <v>266</v>
      </c>
      <c r="E18" s="102" t="s">
        <v>268</v>
      </c>
      <c r="F18" s="102" t="s">
        <v>269</v>
      </c>
      <c r="G18" s="101" t="s">
        <v>81</v>
      </c>
      <c r="H18" s="80" t="s">
        <v>466</v>
      </c>
      <c r="I18" s="80" t="s">
        <v>466</v>
      </c>
      <c r="K18" s="80" t="s">
        <v>452</v>
      </c>
      <c r="L18" s="80" t="s">
        <v>501</v>
      </c>
    </row>
    <row r="19" spans="1:12" x14ac:dyDescent="0.35">
      <c r="A19" s="80">
        <v>3</v>
      </c>
      <c r="B19" s="101" t="s">
        <v>82</v>
      </c>
      <c r="C19" s="80" t="s">
        <v>481</v>
      </c>
      <c r="D19" s="101" t="s">
        <v>266</v>
      </c>
      <c r="E19" s="102" t="s">
        <v>83</v>
      </c>
      <c r="F19" s="102" t="s">
        <v>258</v>
      </c>
      <c r="G19" s="101" t="s">
        <v>82</v>
      </c>
      <c r="H19" s="80" t="s">
        <v>466</v>
      </c>
      <c r="I19" s="80" t="s">
        <v>466</v>
      </c>
    </row>
    <row r="20" spans="1:12" x14ac:dyDescent="0.35">
      <c r="A20" s="80">
        <v>4</v>
      </c>
      <c r="B20" s="101" t="s">
        <v>84</v>
      </c>
      <c r="C20" s="80" t="s">
        <v>482</v>
      </c>
      <c r="D20" s="101" t="s">
        <v>266</v>
      </c>
      <c r="E20" s="102" t="s">
        <v>85</v>
      </c>
      <c r="F20" s="102" t="s">
        <v>270</v>
      </c>
      <c r="G20" s="101" t="s">
        <v>84</v>
      </c>
      <c r="H20" s="80" t="s">
        <v>466</v>
      </c>
      <c r="I20" s="80" t="s">
        <v>466</v>
      </c>
    </row>
    <row r="21" spans="1:12" x14ac:dyDescent="0.35">
      <c r="A21" s="80">
        <v>5</v>
      </c>
      <c r="B21" s="101" t="s">
        <v>244</v>
      </c>
      <c r="C21" s="80" t="s">
        <v>483</v>
      </c>
      <c r="D21" s="101" t="s">
        <v>266</v>
      </c>
      <c r="E21" s="102" t="s">
        <v>271</v>
      </c>
      <c r="F21" s="102" t="s">
        <v>272</v>
      </c>
      <c r="G21" s="101" t="s">
        <v>244</v>
      </c>
      <c r="H21" s="80" t="s">
        <v>453</v>
      </c>
      <c r="I21" s="80" t="s">
        <v>466</v>
      </c>
    </row>
    <row r="22" spans="1:12" x14ac:dyDescent="0.35">
      <c r="A22" s="80">
        <v>6</v>
      </c>
      <c r="B22" s="101" t="s">
        <v>96</v>
      </c>
      <c r="C22" s="80" t="s">
        <v>468</v>
      </c>
      <c r="D22" s="101" t="s">
        <v>36</v>
      </c>
      <c r="E22" s="102" t="s">
        <v>97</v>
      </c>
      <c r="F22" s="102" t="s">
        <v>252</v>
      </c>
      <c r="G22" s="101" t="s">
        <v>96</v>
      </c>
      <c r="H22" s="80" t="s">
        <v>453</v>
      </c>
      <c r="I22" s="80" t="s">
        <v>466</v>
      </c>
    </row>
    <row r="23" spans="1:12" x14ac:dyDescent="0.35">
      <c r="A23" s="80">
        <v>7</v>
      </c>
      <c r="B23" s="101" t="s">
        <v>94</v>
      </c>
      <c r="C23" s="80" t="s">
        <v>469</v>
      </c>
      <c r="D23" s="101" t="s">
        <v>36</v>
      </c>
      <c r="E23" s="102" t="s">
        <v>95</v>
      </c>
      <c r="F23" s="102" t="s">
        <v>253</v>
      </c>
      <c r="G23" s="101" t="s">
        <v>94</v>
      </c>
      <c r="H23" s="80" t="s">
        <v>453</v>
      </c>
      <c r="I23" s="80" t="s">
        <v>466</v>
      </c>
    </row>
    <row r="24" spans="1:12" x14ac:dyDescent="0.35">
      <c r="A24" s="80">
        <v>8</v>
      </c>
      <c r="B24" s="101" t="s">
        <v>92</v>
      </c>
      <c r="C24" s="80" t="s">
        <v>470</v>
      </c>
      <c r="D24" s="101" t="s">
        <v>36</v>
      </c>
      <c r="E24" s="102" t="s">
        <v>93</v>
      </c>
      <c r="F24" s="102" t="s">
        <v>254</v>
      </c>
      <c r="G24" s="101" t="s">
        <v>92</v>
      </c>
      <c r="H24" s="80" t="s">
        <v>453</v>
      </c>
      <c r="I24" s="80" t="s">
        <v>466</v>
      </c>
    </row>
    <row r="25" spans="1:12" x14ac:dyDescent="0.35">
      <c r="A25" s="80">
        <v>9</v>
      </c>
      <c r="B25" s="101" t="s">
        <v>245</v>
      </c>
      <c r="C25" s="80" t="s">
        <v>471</v>
      </c>
      <c r="D25" s="101" t="s">
        <v>36</v>
      </c>
      <c r="E25" s="102" t="s">
        <v>255</v>
      </c>
      <c r="F25" s="102" t="s">
        <v>256</v>
      </c>
      <c r="G25" s="101" t="s">
        <v>245</v>
      </c>
      <c r="H25" s="80" t="s">
        <v>453</v>
      </c>
      <c r="I25" s="80" t="s">
        <v>453</v>
      </c>
    </row>
    <row r="26" spans="1:12" x14ac:dyDescent="0.35">
      <c r="A26" s="80">
        <v>10</v>
      </c>
      <c r="B26" s="101" t="s">
        <v>247</v>
      </c>
      <c r="C26" s="80" t="s">
        <v>472</v>
      </c>
      <c r="D26" s="101" t="s">
        <v>36</v>
      </c>
      <c r="E26" s="102" t="s">
        <v>257</v>
      </c>
      <c r="F26" s="102" t="s">
        <v>258</v>
      </c>
      <c r="G26" s="101" t="s">
        <v>247</v>
      </c>
      <c r="H26" s="80" t="s">
        <v>453</v>
      </c>
      <c r="I26" s="80" t="s">
        <v>453</v>
      </c>
    </row>
    <row r="27" spans="1:12" x14ac:dyDescent="0.35">
      <c r="A27" s="80">
        <v>11</v>
      </c>
      <c r="B27" s="101" t="s">
        <v>198</v>
      </c>
      <c r="C27" s="80" t="s">
        <v>473</v>
      </c>
      <c r="D27" s="101" t="s">
        <v>36</v>
      </c>
      <c r="E27" s="102" t="s">
        <v>259</v>
      </c>
      <c r="F27" s="102" t="s">
        <v>258</v>
      </c>
      <c r="G27" s="101" t="s">
        <v>198</v>
      </c>
      <c r="H27" s="80" t="s">
        <v>453</v>
      </c>
      <c r="I27" s="80" t="s">
        <v>453</v>
      </c>
    </row>
    <row r="28" spans="1:12" x14ac:dyDescent="0.35">
      <c r="A28" s="80">
        <v>12</v>
      </c>
      <c r="B28" s="101" t="s">
        <v>246</v>
      </c>
      <c r="C28" s="80" t="s">
        <v>474</v>
      </c>
      <c r="D28" s="101" t="s">
        <v>36</v>
      </c>
      <c r="E28" s="102" t="s">
        <v>260</v>
      </c>
      <c r="F28" s="102" t="s">
        <v>261</v>
      </c>
      <c r="G28" s="101" t="s">
        <v>246</v>
      </c>
      <c r="H28" s="80" t="s">
        <v>453</v>
      </c>
      <c r="I28" s="80" t="s">
        <v>453</v>
      </c>
    </row>
    <row r="29" spans="1:12" x14ac:dyDescent="0.35">
      <c r="A29" s="80">
        <v>13</v>
      </c>
      <c r="B29" s="101" t="s">
        <v>90</v>
      </c>
      <c r="C29" s="80" t="s">
        <v>475</v>
      </c>
      <c r="D29" s="101" t="s">
        <v>36</v>
      </c>
      <c r="E29" s="102" t="s">
        <v>91</v>
      </c>
      <c r="F29" s="102" t="s">
        <v>258</v>
      </c>
      <c r="G29" s="101" t="s">
        <v>90</v>
      </c>
      <c r="H29" s="80" t="s">
        <v>453</v>
      </c>
      <c r="I29" s="80" t="s">
        <v>466</v>
      </c>
    </row>
    <row r="30" spans="1:12" x14ac:dyDescent="0.35">
      <c r="A30" s="80">
        <v>14</v>
      </c>
      <c r="B30" s="101" t="s">
        <v>88</v>
      </c>
      <c r="C30" s="80" t="s">
        <v>476</v>
      </c>
      <c r="D30" s="101" t="s">
        <v>36</v>
      </c>
      <c r="E30" s="102" t="s">
        <v>89</v>
      </c>
      <c r="F30" s="102" t="s">
        <v>262</v>
      </c>
      <c r="G30" s="101" t="s">
        <v>88</v>
      </c>
      <c r="H30" s="80" t="s">
        <v>453</v>
      </c>
      <c r="I30" s="80" t="s">
        <v>466</v>
      </c>
    </row>
    <row r="31" spans="1:12" x14ac:dyDescent="0.35">
      <c r="A31" s="80">
        <v>15</v>
      </c>
      <c r="B31" s="101" t="s">
        <v>248</v>
      </c>
      <c r="C31" s="80" t="s">
        <v>477</v>
      </c>
      <c r="D31" s="101" t="s">
        <v>36</v>
      </c>
      <c r="E31" s="102" t="s">
        <v>263</v>
      </c>
      <c r="F31" s="102" t="s">
        <v>264</v>
      </c>
      <c r="G31" s="101" t="s">
        <v>248</v>
      </c>
      <c r="H31" s="80" t="s">
        <v>453</v>
      </c>
      <c r="I31" s="80" t="s">
        <v>466</v>
      </c>
    </row>
    <row r="32" spans="1:12" x14ac:dyDescent="0.35">
      <c r="A32" s="80">
        <v>16</v>
      </c>
      <c r="B32" s="101" t="s">
        <v>86</v>
      </c>
      <c r="C32" s="80" t="s">
        <v>478</v>
      </c>
      <c r="D32" s="101" t="s">
        <v>36</v>
      </c>
      <c r="E32" s="102" t="s">
        <v>87</v>
      </c>
      <c r="F32" s="102" t="s">
        <v>258</v>
      </c>
      <c r="G32" s="101" t="s">
        <v>86</v>
      </c>
      <c r="H32" s="80" t="s">
        <v>453</v>
      </c>
      <c r="I32" s="80" t="s">
        <v>466</v>
      </c>
    </row>
    <row r="38" spans="2:8" s="84" customFormat="1" x14ac:dyDescent="0.45">
      <c r="B38" s="109" t="s">
        <v>226</v>
      </c>
      <c r="C38" s="109" t="s">
        <v>273</v>
      </c>
      <c r="D38" s="109" t="s">
        <v>249</v>
      </c>
      <c r="E38" s="109" t="s">
        <v>227</v>
      </c>
      <c r="F38" s="109" t="s">
        <v>209</v>
      </c>
      <c r="G38" s="110" t="s">
        <v>288</v>
      </c>
      <c r="H38" s="110" t="s">
        <v>265</v>
      </c>
    </row>
    <row r="39" spans="2:8" x14ac:dyDescent="0.35">
      <c r="B39" s="103">
        <v>1</v>
      </c>
      <c r="C39" s="103" t="s">
        <v>250</v>
      </c>
      <c r="D39" s="103" t="s">
        <v>79</v>
      </c>
      <c r="E39" s="104" t="s">
        <v>228</v>
      </c>
      <c r="F39" s="104" t="str">
        <f t="shared" ref="F39:F70" si="0">VLOOKUP(D39,$B$17:$F$32,3,FALSE)</f>
        <v xml:space="preserve">Output </v>
      </c>
      <c r="G39" s="104" t="str">
        <f>VLOOKUP(B39,$B$3:$C$10,2,FALSE)</f>
        <v>Programme 1 - E19 - Innovation</v>
      </c>
      <c r="H39" s="103" t="s">
        <v>266</v>
      </c>
    </row>
    <row r="40" spans="2:8" x14ac:dyDescent="0.35">
      <c r="B40" s="103">
        <v>1</v>
      </c>
      <c r="C40" s="103" t="s">
        <v>250</v>
      </c>
      <c r="D40" s="103" t="s">
        <v>82</v>
      </c>
      <c r="E40" s="104" t="s">
        <v>230</v>
      </c>
      <c r="F40" s="104" t="str">
        <f t="shared" si="0"/>
        <v xml:space="preserve">Output </v>
      </c>
      <c r="G40" s="104" t="str">
        <f t="shared" ref="G40:G91" si="1">VLOOKUP(B40,$B$3:$C$10,2,FALSE)</f>
        <v>Programme 1 - E19 - Innovation</v>
      </c>
      <c r="H40" s="103" t="s">
        <v>266</v>
      </c>
    </row>
    <row r="41" spans="2:8" x14ac:dyDescent="0.35">
      <c r="B41" s="103">
        <v>2</v>
      </c>
      <c r="C41" s="103" t="s">
        <v>32</v>
      </c>
      <c r="D41" s="103" t="s">
        <v>81</v>
      </c>
      <c r="E41" s="104" t="s">
        <v>235</v>
      </c>
      <c r="F41" s="104" t="str">
        <f t="shared" si="0"/>
        <v xml:space="preserve">Output </v>
      </c>
      <c r="G41" s="104" t="str">
        <f t="shared" si="1"/>
        <v>Programme 2 - E23 - Supplier-readiness</v>
      </c>
      <c r="H41" s="103" t="s">
        <v>266</v>
      </c>
    </row>
    <row r="42" spans="2:8" x14ac:dyDescent="0.35">
      <c r="B42" s="103">
        <v>2</v>
      </c>
      <c r="C42" s="103" t="s">
        <v>32</v>
      </c>
      <c r="D42" s="103" t="s">
        <v>82</v>
      </c>
      <c r="E42" s="104" t="s">
        <v>230</v>
      </c>
      <c r="F42" s="104" t="str">
        <f t="shared" si="0"/>
        <v xml:space="preserve">Output </v>
      </c>
      <c r="G42" s="104" t="str">
        <f t="shared" si="1"/>
        <v>Programme 2 - E23 - Supplier-readiness</v>
      </c>
      <c r="H42" s="103" t="s">
        <v>266</v>
      </c>
    </row>
    <row r="43" spans="2:8" x14ac:dyDescent="0.35">
      <c r="B43" s="103">
        <v>2</v>
      </c>
      <c r="C43" s="103" t="s">
        <v>32</v>
      </c>
      <c r="D43" s="103" t="s">
        <v>84</v>
      </c>
      <c r="E43" s="104" t="s">
        <v>238</v>
      </c>
      <c r="F43" s="104" t="str">
        <f t="shared" si="0"/>
        <v xml:space="preserve">Output </v>
      </c>
      <c r="G43" s="104" t="str">
        <f t="shared" si="1"/>
        <v>Programme 2 - E23 - Supplier-readiness</v>
      </c>
      <c r="H43" s="103" t="s">
        <v>266</v>
      </c>
    </row>
    <row r="44" spans="2:8" x14ac:dyDescent="0.35">
      <c r="B44" s="103">
        <v>3</v>
      </c>
      <c r="C44" s="103" t="s">
        <v>32</v>
      </c>
      <c r="D44" s="103" t="s">
        <v>81</v>
      </c>
      <c r="E44" s="104" t="s">
        <v>235</v>
      </c>
      <c r="F44" s="104" t="str">
        <f t="shared" si="0"/>
        <v xml:space="preserve">Output </v>
      </c>
      <c r="G44" s="104" t="str">
        <f t="shared" si="1"/>
        <v>Programme 3 - E23 - SME digital divide</v>
      </c>
      <c r="H44" s="103" t="s">
        <v>266</v>
      </c>
    </row>
    <row r="45" spans="2:8" x14ac:dyDescent="0.35">
      <c r="B45" s="103">
        <v>3</v>
      </c>
      <c r="C45" s="103" t="s">
        <v>32</v>
      </c>
      <c r="D45" s="103" t="s">
        <v>82</v>
      </c>
      <c r="E45" s="104" t="s">
        <v>230</v>
      </c>
      <c r="F45" s="104" t="str">
        <f t="shared" si="0"/>
        <v xml:space="preserve">Output </v>
      </c>
      <c r="G45" s="104" t="str">
        <f t="shared" si="1"/>
        <v>Programme 3 - E23 - SME digital divide</v>
      </c>
      <c r="H45" s="103" t="s">
        <v>266</v>
      </c>
    </row>
    <row r="46" spans="2:8" x14ac:dyDescent="0.35">
      <c r="B46" s="103">
        <v>3</v>
      </c>
      <c r="C46" s="103" t="s">
        <v>32</v>
      </c>
      <c r="D46" s="103" t="s">
        <v>84</v>
      </c>
      <c r="E46" s="104" t="s">
        <v>238</v>
      </c>
      <c r="F46" s="104" t="str">
        <f t="shared" si="0"/>
        <v xml:space="preserve">Output </v>
      </c>
      <c r="G46" s="104" t="str">
        <f t="shared" si="1"/>
        <v>Programme 3 - E23 - SME digital divide</v>
      </c>
      <c r="H46" s="103" t="s">
        <v>266</v>
      </c>
    </row>
    <row r="47" spans="2:8" x14ac:dyDescent="0.35">
      <c r="B47" s="103">
        <v>4</v>
      </c>
      <c r="C47" s="103" t="s">
        <v>32</v>
      </c>
      <c r="D47" s="103" t="s">
        <v>81</v>
      </c>
      <c r="E47" s="104" t="s">
        <v>235</v>
      </c>
      <c r="F47" s="104" t="str">
        <f t="shared" si="0"/>
        <v xml:space="preserve">Output </v>
      </c>
      <c r="G47" s="104" t="str">
        <f t="shared" si="1"/>
        <v>Programme 4 - E23 - Growing the local, social economy</v>
      </c>
      <c r="H47" s="103" t="s">
        <v>266</v>
      </c>
    </row>
    <row r="48" spans="2:8" x14ac:dyDescent="0.35">
      <c r="B48" s="103">
        <v>4</v>
      </c>
      <c r="C48" s="103" t="s">
        <v>32</v>
      </c>
      <c r="D48" s="103" t="s">
        <v>82</v>
      </c>
      <c r="E48" s="104" t="s">
        <v>230</v>
      </c>
      <c r="F48" s="104" t="str">
        <f t="shared" si="0"/>
        <v xml:space="preserve">Output </v>
      </c>
      <c r="G48" s="104" t="str">
        <f t="shared" si="1"/>
        <v>Programme 4 - E23 - Growing the local, social economy</v>
      </c>
      <c r="H48" s="103" t="s">
        <v>266</v>
      </c>
    </row>
    <row r="49" spans="2:8" x14ac:dyDescent="0.35">
      <c r="B49" s="103">
        <v>4</v>
      </c>
      <c r="C49" s="103" t="s">
        <v>32</v>
      </c>
      <c r="D49" s="103" t="s">
        <v>84</v>
      </c>
      <c r="E49" s="104" t="s">
        <v>238</v>
      </c>
      <c r="F49" s="104" t="str">
        <f t="shared" si="0"/>
        <v xml:space="preserve">Output </v>
      </c>
      <c r="G49" s="104" t="str">
        <f t="shared" si="1"/>
        <v>Programme 4 - E23 - Growing the local, social economy</v>
      </c>
      <c r="H49" s="103" t="s">
        <v>266</v>
      </c>
    </row>
    <row r="50" spans="2:8" x14ac:dyDescent="0.35">
      <c r="B50" s="103">
        <v>5</v>
      </c>
      <c r="C50" s="103" t="s">
        <v>32</v>
      </c>
      <c r="D50" s="103" t="s">
        <v>81</v>
      </c>
      <c r="E50" s="104" t="s">
        <v>235</v>
      </c>
      <c r="F50" s="104" t="str">
        <f t="shared" si="0"/>
        <v xml:space="preserve">Output </v>
      </c>
      <c r="G50" s="104" t="str">
        <f t="shared" si="1"/>
        <v>Programme 5 - E23 - Property Advice service for SMEs</v>
      </c>
      <c r="H50" s="103" t="s">
        <v>266</v>
      </c>
    </row>
    <row r="51" spans="2:8" x14ac:dyDescent="0.35">
      <c r="B51" s="103">
        <v>5</v>
      </c>
      <c r="C51" s="103" t="s">
        <v>32</v>
      </c>
      <c r="D51" s="103" t="s">
        <v>82</v>
      </c>
      <c r="E51" s="104" t="s">
        <v>230</v>
      </c>
      <c r="F51" s="104" t="str">
        <f t="shared" si="0"/>
        <v xml:space="preserve">Output </v>
      </c>
      <c r="G51" s="104" t="str">
        <f t="shared" si="1"/>
        <v>Programme 5 - E23 - Property Advice service for SMEs</v>
      </c>
      <c r="H51" s="103" t="s">
        <v>266</v>
      </c>
    </row>
    <row r="52" spans="2:8" x14ac:dyDescent="0.35">
      <c r="B52" s="103">
        <v>5</v>
      </c>
      <c r="C52" s="103" t="s">
        <v>32</v>
      </c>
      <c r="D52" s="103" t="s">
        <v>84</v>
      </c>
      <c r="E52" s="104" t="s">
        <v>238</v>
      </c>
      <c r="F52" s="104" t="str">
        <f t="shared" si="0"/>
        <v xml:space="preserve">Output </v>
      </c>
      <c r="G52" s="104" t="str">
        <f t="shared" si="1"/>
        <v>Programme 5 - E23 - Property Advice service for SMEs</v>
      </c>
      <c r="H52" s="103" t="s">
        <v>266</v>
      </c>
    </row>
    <row r="53" spans="2:8" x14ac:dyDescent="0.35">
      <c r="B53" s="103">
        <v>6</v>
      </c>
      <c r="C53" s="103" t="s">
        <v>251</v>
      </c>
      <c r="D53" s="103" t="s">
        <v>81</v>
      </c>
      <c r="E53" s="104" t="s">
        <v>235</v>
      </c>
      <c r="F53" s="104" t="str">
        <f t="shared" si="0"/>
        <v xml:space="preserve">Output </v>
      </c>
      <c r="G53" s="104" t="str">
        <f t="shared" si="1"/>
        <v xml:space="preserve">Programme 6 - E29 - Low carbon </v>
      </c>
      <c r="H53" s="103" t="s">
        <v>266</v>
      </c>
    </row>
    <row r="54" spans="2:8" x14ac:dyDescent="0.35">
      <c r="B54" s="103">
        <v>6</v>
      </c>
      <c r="C54" s="103" t="s">
        <v>251</v>
      </c>
      <c r="D54" s="103" t="s">
        <v>82</v>
      </c>
      <c r="E54" s="104" t="s">
        <v>230</v>
      </c>
      <c r="F54" s="104" t="str">
        <f t="shared" si="0"/>
        <v xml:space="preserve">Output </v>
      </c>
      <c r="G54" s="104" t="str">
        <f t="shared" si="1"/>
        <v xml:space="preserve">Programme 6 - E29 - Low carbon </v>
      </c>
      <c r="H54" s="103" t="s">
        <v>266</v>
      </c>
    </row>
    <row r="55" spans="2:8" x14ac:dyDescent="0.35">
      <c r="B55" s="103">
        <v>6</v>
      </c>
      <c r="C55" s="103" t="s">
        <v>251</v>
      </c>
      <c r="D55" s="103" t="s">
        <v>244</v>
      </c>
      <c r="E55" s="104" t="s">
        <v>242</v>
      </c>
      <c r="F55" s="104" t="str">
        <f t="shared" si="0"/>
        <v xml:space="preserve">Output </v>
      </c>
      <c r="G55" s="104" t="str">
        <f t="shared" si="1"/>
        <v xml:space="preserve">Programme 6 - E29 - Low carbon </v>
      </c>
      <c r="H55" s="103" t="s">
        <v>266</v>
      </c>
    </row>
    <row r="56" spans="2:8" x14ac:dyDescent="0.35">
      <c r="B56" s="103">
        <v>7</v>
      </c>
      <c r="C56" s="103" t="s">
        <v>251</v>
      </c>
      <c r="D56" s="103" t="s">
        <v>81</v>
      </c>
      <c r="E56" s="104" t="s">
        <v>235</v>
      </c>
      <c r="F56" s="104" t="str">
        <f t="shared" si="0"/>
        <v xml:space="preserve">Output </v>
      </c>
      <c r="G56" s="104" t="str">
        <f t="shared" si="1"/>
        <v>Programme 7 - E30 - Support for fast-growing diverse founders</v>
      </c>
      <c r="H56" s="103" t="s">
        <v>266</v>
      </c>
    </row>
    <row r="57" spans="2:8" x14ac:dyDescent="0.35">
      <c r="B57" s="103">
        <v>8</v>
      </c>
      <c r="C57" s="103" t="s">
        <v>251</v>
      </c>
      <c r="D57" s="103" t="s">
        <v>81</v>
      </c>
      <c r="E57" s="104" t="s">
        <v>235</v>
      </c>
      <c r="F57" s="104" t="str">
        <f t="shared" si="0"/>
        <v xml:space="preserve">Output </v>
      </c>
      <c r="G57" s="104" t="str">
        <f t="shared" si="1"/>
        <v>Programme 8 - E30 - Investment-readiness support for diverse founders</v>
      </c>
      <c r="H57" s="103" t="s">
        <v>266</v>
      </c>
    </row>
    <row r="58" spans="2:8" x14ac:dyDescent="0.35">
      <c r="B58" s="104">
        <v>1</v>
      </c>
      <c r="C58" s="104" t="s">
        <v>250</v>
      </c>
      <c r="D58" s="104" t="s">
        <v>92</v>
      </c>
      <c r="E58" s="104" t="s">
        <v>229</v>
      </c>
      <c r="F58" s="104" t="str">
        <f t="shared" si="0"/>
        <v>Outcome</v>
      </c>
      <c r="G58" s="104" t="str">
        <f t="shared" si="1"/>
        <v>Programme 1 - E19 - Innovation</v>
      </c>
      <c r="H58" s="103" t="s">
        <v>36</v>
      </c>
    </row>
    <row r="59" spans="2:8" x14ac:dyDescent="0.35">
      <c r="B59" s="104">
        <v>1</v>
      </c>
      <c r="C59" s="104" t="s">
        <v>250</v>
      </c>
      <c r="D59" s="104" t="s">
        <v>245</v>
      </c>
      <c r="E59" s="104" t="s">
        <v>231</v>
      </c>
      <c r="F59" s="104" t="str">
        <f t="shared" si="0"/>
        <v>Outcome</v>
      </c>
      <c r="G59" s="104" t="str">
        <f t="shared" si="1"/>
        <v>Programme 1 - E19 - Innovation</v>
      </c>
      <c r="H59" s="103" t="s">
        <v>36</v>
      </c>
    </row>
    <row r="60" spans="2:8" x14ac:dyDescent="0.35">
      <c r="B60" s="104">
        <v>1</v>
      </c>
      <c r="C60" s="104" t="s">
        <v>250</v>
      </c>
      <c r="D60" s="104" t="s">
        <v>246</v>
      </c>
      <c r="E60" s="104" t="s">
        <v>232</v>
      </c>
      <c r="F60" s="104" t="str">
        <f t="shared" si="0"/>
        <v>Outcome</v>
      </c>
      <c r="G60" s="104" t="str">
        <f t="shared" si="1"/>
        <v>Programme 1 - E19 - Innovation</v>
      </c>
      <c r="H60" s="103" t="s">
        <v>36</v>
      </c>
    </row>
    <row r="61" spans="2:8" x14ac:dyDescent="0.35">
      <c r="B61" s="104">
        <v>1</v>
      </c>
      <c r="C61" s="104" t="s">
        <v>250</v>
      </c>
      <c r="D61" s="104" t="s">
        <v>247</v>
      </c>
      <c r="E61" s="104" t="s">
        <v>233</v>
      </c>
      <c r="F61" s="104" t="str">
        <f t="shared" si="0"/>
        <v>Outcome</v>
      </c>
      <c r="G61" s="104" t="str">
        <f t="shared" si="1"/>
        <v>Programme 1 - E19 - Innovation</v>
      </c>
      <c r="H61" s="103" t="s">
        <v>36</v>
      </c>
    </row>
    <row r="62" spans="2:8" x14ac:dyDescent="0.35">
      <c r="B62" s="104">
        <v>1</v>
      </c>
      <c r="C62" s="104" t="s">
        <v>250</v>
      </c>
      <c r="D62" s="104" t="s">
        <v>198</v>
      </c>
      <c r="E62" s="104" t="s">
        <v>234</v>
      </c>
      <c r="F62" s="104" t="str">
        <f t="shared" si="0"/>
        <v>Outcome</v>
      </c>
      <c r="G62" s="104" t="str">
        <f t="shared" si="1"/>
        <v>Programme 1 - E19 - Innovation</v>
      </c>
      <c r="H62" s="103" t="s">
        <v>36</v>
      </c>
    </row>
    <row r="63" spans="2:8" x14ac:dyDescent="0.35">
      <c r="B63" s="104">
        <v>2</v>
      </c>
      <c r="C63" s="103" t="s">
        <v>32</v>
      </c>
      <c r="D63" s="104" t="s">
        <v>96</v>
      </c>
      <c r="E63" s="104" t="s">
        <v>236</v>
      </c>
      <c r="F63" s="104" t="str">
        <f t="shared" si="0"/>
        <v>Outcome</v>
      </c>
      <c r="G63" s="104" t="str">
        <f t="shared" si="1"/>
        <v>Programme 2 - E23 - Supplier-readiness</v>
      </c>
      <c r="H63" s="103" t="s">
        <v>36</v>
      </c>
    </row>
    <row r="64" spans="2:8" x14ac:dyDescent="0.35">
      <c r="B64" s="104">
        <v>2</v>
      </c>
      <c r="C64" s="103" t="s">
        <v>32</v>
      </c>
      <c r="D64" s="104" t="s">
        <v>94</v>
      </c>
      <c r="E64" s="104" t="s">
        <v>237</v>
      </c>
      <c r="F64" s="104" t="str">
        <f t="shared" si="0"/>
        <v>Outcome</v>
      </c>
      <c r="G64" s="104" t="str">
        <f t="shared" si="1"/>
        <v>Programme 2 - E23 - Supplier-readiness</v>
      </c>
      <c r="H64" s="103" t="s">
        <v>36</v>
      </c>
    </row>
    <row r="65" spans="2:8" x14ac:dyDescent="0.35">
      <c r="B65" s="104">
        <v>2</v>
      </c>
      <c r="C65" s="103" t="s">
        <v>32</v>
      </c>
      <c r="D65" s="104" t="s">
        <v>88</v>
      </c>
      <c r="E65" s="104" t="s">
        <v>239</v>
      </c>
      <c r="F65" s="104" t="str">
        <f t="shared" si="0"/>
        <v>Outcome</v>
      </c>
      <c r="G65" s="104" t="str">
        <f t="shared" si="1"/>
        <v>Programme 2 - E23 - Supplier-readiness</v>
      </c>
      <c r="H65" s="103" t="s">
        <v>36</v>
      </c>
    </row>
    <row r="66" spans="2:8" x14ac:dyDescent="0.35">
      <c r="B66" s="104">
        <v>2</v>
      </c>
      <c r="C66" s="103" t="s">
        <v>32</v>
      </c>
      <c r="D66" s="104" t="s">
        <v>90</v>
      </c>
      <c r="E66" s="104" t="s">
        <v>240</v>
      </c>
      <c r="F66" s="104" t="str">
        <f t="shared" si="0"/>
        <v>Outcome</v>
      </c>
      <c r="G66" s="104" t="str">
        <f t="shared" si="1"/>
        <v>Programme 2 - E23 - Supplier-readiness</v>
      </c>
      <c r="H66" s="103" t="s">
        <v>36</v>
      </c>
    </row>
    <row r="67" spans="2:8" x14ac:dyDescent="0.35">
      <c r="B67" s="104">
        <v>2</v>
      </c>
      <c r="C67" s="103" t="s">
        <v>32</v>
      </c>
      <c r="D67" s="104" t="s">
        <v>198</v>
      </c>
      <c r="E67" s="104" t="s">
        <v>234</v>
      </c>
      <c r="F67" s="104" t="str">
        <f t="shared" si="0"/>
        <v>Outcome</v>
      </c>
      <c r="G67" s="104" t="str">
        <f t="shared" si="1"/>
        <v>Programme 2 - E23 - Supplier-readiness</v>
      </c>
      <c r="H67" s="103" t="s">
        <v>36</v>
      </c>
    </row>
    <row r="68" spans="2:8" x14ac:dyDescent="0.35">
      <c r="B68" s="104">
        <v>3</v>
      </c>
      <c r="C68" s="103" t="s">
        <v>32</v>
      </c>
      <c r="D68" s="104" t="s">
        <v>96</v>
      </c>
      <c r="E68" s="104" t="s">
        <v>236</v>
      </c>
      <c r="F68" s="104" t="str">
        <f t="shared" si="0"/>
        <v>Outcome</v>
      </c>
      <c r="G68" s="104" t="str">
        <f t="shared" si="1"/>
        <v>Programme 3 - E23 - SME digital divide</v>
      </c>
      <c r="H68" s="103" t="s">
        <v>36</v>
      </c>
    </row>
    <row r="69" spans="2:8" x14ac:dyDescent="0.35">
      <c r="B69" s="104">
        <v>3</v>
      </c>
      <c r="C69" s="103" t="s">
        <v>32</v>
      </c>
      <c r="D69" s="104" t="s">
        <v>94</v>
      </c>
      <c r="E69" s="104" t="s">
        <v>237</v>
      </c>
      <c r="F69" s="104" t="str">
        <f t="shared" si="0"/>
        <v>Outcome</v>
      </c>
      <c r="G69" s="104" t="str">
        <f t="shared" si="1"/>
        <v>Programme 3 - E23 - SME digital divide</v>
      </c>
      <c r="H69" s="103" t="s">
        <v>36</v>
      </c>
    </row>
    <row r="70" spans="2:8" x14ac:dyDescent="0.35">
      <c r="B70" s="104">
        <v>3</v>
      </c>
      <c r="C70" s="103" t="s">
        <v>32</v>
      </c>
      <c r="D70" s="104" t="s">
        <v>88</v>
      </c>
      <c r="E70" s="104" t="s">
        <v>239</v>
      </c>
      <c r="F70" s="104" t="str">
        <f t="shared" si="0"/>
        <v>Outcome</v>
      </c>
      <c r="G70" s="104" t="str">
        <f t="shared" si="1"/>
        <v>Programme 3 - E23 - SME digital divide</v>
      </c>
      <c r="H70" s="103" t="s">
        <v>36</v>
      </c>
    </row>
    <row r="71" spans="2:8" x14ac:dyDescent="0.35">
      <c r="B71" s="104">
        <v>3</v>
      </c>
      <c r="C71" s="103" t="s">
        <v>32</v>
      </c>
      <c r="D71" s="104" t="s">
        <v>90</v>
      </c>
      <c r="E71" s="104" t="s">
        <v>240</v>
      </c>
      <c r="F71" s="104" t="str">
        <f t="shared" ref="F71:F91" si="2">VLOOKUP(D71,$B$17:$F$32,3,FALSE)</f>
        <v>Outcome</v>
      </c>
      <c r="G71" s="104" t="str">
        <f t="shared" si="1"/>
        <v>Programme 3 - E23 - SME digital divide</v>
      </c>
      <c r="H71" s="103" t="s">
        <v>36</v>
      </c>
    </row>
    <row r="72" spans="2:8" x14ac:dyDescent="0.35">
      <c r="B72" s="104">
        <v>3</v>
      </c>
      <c r="C72" s="103" t="s">
        <v>32</v>
      </c>
      <c r="D72" s="104" t="s">
        <v>248</v>
      </c>
      <c r="E72" s="104" t="s">
        <v>241</v>
      </c>
      <c r="F72" s="104" t="str">
        <f t="shared" si="2"/>
        <v>Outcome</v>
      </c>
      <c r="G72" s="104" t="str">
        <f t="shared" si="1"/>
        <v>Programme 3 - E23 - SME digital divide</v>
      </c>
      <c r="H72" s="103" t="s">
        <v>36</v>
      </c>
    </row>
    <row r="73" spans="2:8" x14ac:dyDescent="0.35">
      <c r="B73" s="104">
        <v>3</v>
      </c>
      <c r="C73" s="103" t="s">
        <v>32</v>
      </c>
      <c r="D73" s="104" t="s">
        <v>198</v>
      </c>
      <c r="E73" s="104" t="s">
        <v>234</v>
      </c>
      <c r="F73" s="104" t="str">
        <f t="shared" si="2"/>
        <v>Outcome</v>
      </c>
      <c r="G73" s="104" t="str">
        <f t="shared" si="1"/>
        <v>Programme 3 - E23 - SME digital divide</v>
      </c>
      <c r="H73" s="103" t="s">
        <v>36</v>
      </c>
    </row>
    <row r="74" spans="2:8" x14ac:dyDescent="0.35">
      <c r="B74" s="104">
        <v>4</v>
      </c>
      <c r="C74" s="103" t="s">
        <v>32</v>
      </c>
      <c r="D74" s="104" t="s">
        <v>96</v>
      </c>
      <c r="E74" s="104" t="s">
        <v>236</v>
      </c>
      <c r="F74" s="104" t="str">
        <f t="shared" si="2"/>
        <v>Outcome</v>
      </c>
      <c r="G74" s="104" t="str">
        <f t="shared" si="1"/>
        <v>Programme 4 - E23 - Growing the local, social economy</v>
      </c>
      <c r="H74" s="103" t="s">
        <v>36</v>
      </c>
    </row>
    <row r="75" spans="2:8" x14ac:dyDescent="0.35">
      <c r="B75" s="104">
        <v>4</v>
      </c>
      <c r="C75" s="103" t="s">
        <v>32</v>
      </c>
      <c r="D75" s="104" t="s">
        <v>94</v>
      </c>
      <c r="E75" s="104" t="s">
        <v>237</v>
      </c>
      <c r="F75" s="104" t="str">
        <f t="shared" si="2"/>
        <v>Outcome</v>
      </c>
      <c r="G75" s="104" t="str">
        <f t="shared" si="1"/>
        <v>Programme 4 - E23 - Growing the local, social economy</v>
      </c>
      <c r="H75" s="103" t="s">
        <v>36</v>
      </c>
    </row>
    <row r="76" spans="2:8" x14ac:dyDescent="0.35">
      <c r="B76" s="104">
        <v>4</v>
      </c>
      <c r="C76" s="103" t="s">
        <v>32</v>
      </c>
      <c r="D76" s="104" t="s">
        <v>88</v>
      </c>
      <c r="E76" s="104" t="s">
        <v>239</v>
      </c>
      <c r="F76" s="104" t="str">
        <f t="shared" si="2"/>
        <v>Outcome</v>
      </c>
      <c r="G76" s="104" t="str">
        <f t="shared" si="1"/>
        <v>Programme 4 - E23 - Growing the local, social economy</v>
      </c>
      <c r="H76" s="103" t="s">
        <v>36</v>
      </c>
    </row>
    <row r="77" spans="2:8" x14ac:dyDescent="0.35">
      <c r="B77" s="104">
        <v>4</v>
      </c>
      <c r="C77" s="103" t="s">
        <v>32</v>
      </c>
      <c r="D77" s="104" t="s">
        <v>90</v>
      </c>
      <c r="E77" s="104" t="s">
        <v>240</v>
      </c>
      <c r="F77" s="104" t="str">
        <f t="shared" si="2"/>
        <v>Outcome</v>
      </c>
      <c r="G77" s="104" t="str">
        <f t="shared" si="1"/>
        <v>Programme 4 - E23 - Growing the local, social economy</v>
      </c>
      <c r="H77" s="103" t="s">
        <v>36</v>
      </c>
    </row>
    <row r="78" spans="2:8" x14ac:dyDescent="0.35">
      <c r="B78" s="104">
        <v>4</v>
      </c>
      <c r="C78" s="103" t="s">
        <v>32</v>
      </c>
      <c r="D78" s="104" t="s">
        <v>198</v>
      </c>
      <c r="E78" s="104" t="s">
        <v>234</v>
      </c>
      <c r="F78" s="104" t="str">
        <f t="shared" si="2"/>
        <v>Outcome</v>
      </c>
      <c r="G78" s="104" t="str">
        <f t="shared" si="1"/>
        <v>Programme 4 - E23 - Growing the local, social economy</v>
      </c>
      <c r="H78" s="103" t="s">
        <v>36</v>
      </c>
    </row>
    <row r="79" spans="2:8" x14ac:dyDescent="0.35">
      <c r="B79" s="104">
        <v>5</v>
      </c>
      <c r="C79" s="103" t="s">
        <v>32</v>
      </c>
      <c r="D79" s="104" t="s">
        <v>96</v>
      </c>
      <c r="E79" s="104" t="s">
        <v>236</v>
      </c>
      <c r="F79" s="104" t="str">
        <f t="shared" si="2"/>
        <v>Outcome</v>
      </c>
      <c r="G79" s="104" t="str">
        <f t="shared" si="1"/>
        <v>Programme 5 - E23 - Property Advice service for SMEs</v>
      </c>
      <c r="H79" s="103" t="s">
        <v>36</v>
      </c>
    </row>
    <row r="80" spans="2:8" x14ac:dyDescent="0.35">
      <c r="B80" s="104">
        <v>5</v>
      </c>
      <c r="C80" s="103" t="s">
        <v>32</v>
      </c>
      <c r="D80" s="104" t="s">
        <v>94</v>
      </c>
      <c r="E80" s="104" t="s">
        <v>237</v>
      </c>
      <c r="F80" s="104" t="str">
        <f t="shared" si="2"/>
        <v>Outcome</v>
      </c>
      <c r="G80" s="104" t="str">
        <f t="shared" si="1"/>
        <v>Programme 5 - E23 - Property Advice service for SMEs</v>
      </c>
      <c r="H80" s="103" t="s">
        <v>36</v>
      </c>
    </row>
    <row r="81" spans="2:8" x14ac:dyDescent="0.35">
      <c r="B81" s="104">
        <v>5</v>
      </c>
      <c r="C81" s="103" t="s">
        <v>32</v>
      </c>
      <c r="D81" s="104" t="s">
        <v>88</v>
      </c>
      <c r="E81" s="104" t="s">
        <v>239</v>
      </c>
      <c r="F81" s="104" t="str">
        <f t="shared" si="2"/>
        <v>Outcome</v>
      </c>
      <c r="G81" s="104" t="str">
        <f t="shared" si="1"/>
        <v>Programme 5 - E23 - Property Advice service for SMEs</v>
      </c>
      <c r="H81" s="103" t="s">
        <v>36</v>
      </c>
    </row>
    <row r="82" spans="2:8" x14ac:dyDescent="0.35">
      <c r="B82" s="104">
        <v>5</v>
      </c>
      <c r="C82" s="103" t="s">
        <v>32</v>
      </c>
      <c r="D82" s="104" t="s">
        <v>90</v>
      </c>
      <c r="E82" s="104" t="s">
        <v>240</v>
      </c>
      <c r="F82" s="104" t="str">
        <f t="shared" si="2"/>
        <v>Outcome</v>
      </c>
      <c r="G82" s="104" t="str">
        <f t="shared" si="1"/>
        <v>Programme 5 - E23 - Property Advice service for SMEs</v>
      </c>
      <c r="H82" s="103" t="s">
        <v>36</v>
      </c>
    </row>
    <row r="83" spans="2:8" x14ac:dyDescent="0.35">
      <c r="B83" s="104">
        <v>5</v>
      </c>
      <c r="C83" s="103" t="s">
        <v>32</v>
      </c>
      <c r="D83" s="104" t="s">
        <v>198</v>
      </c>
      <c r="E83" s="104" t="s">
        <v>234</v>
      </c>
      <c r="F83" s="104" t="str">
        <f t="shared" si="2"/>
        <v>Outcome</v>
      </c>
      <c r="G83" s="104" t="str">
        <f t="shared" si="1"/>
        <v>Programme 5 - E23 - Property Advice service for SMEs</v>
      </c>
      <c r="H83" s="103" t="s">
        <v>36</v>
      </c>
    </row>
    <row r="84" spans="2:8" x14ac:dyDescent="0.35">
      <c r="B84" s="104">
        <v>6</v>
      </c>
      <c r="C84" s="103" t="s">
        <v>251</v>
      </c>
      <c r="D84" s="104" t="s">
        <v>96</v>
      </c>
      <c r="E84" s="104" t="s">
        <v>236</v>
      </c>
      <c r="F84" s="104" t="str">
        <f t="shared" si="2"/>
        <v>Outcome</v>
      </c>
      <c r="G84" s="104" t="str">
        <f t="shared" si="1"/>
        <v xml:space="preserve">Programme 6 - E29 - Low carbon </v>
      </c>
      <c r="H84" s="103" t="s">
        <v>36</v>
      </c>
    </row>
    <row r="85" spans="2:8" x14ac:dyDescent="0.35">
      <c r="B85" s="104">
        <v>6</v>
      </c>
      <c r="C85" s="103" t="s">
        <v>251</v>
      </c>
      <c r="D85" s="104" t="s">
        <v>94</v>
      </c>
      <c r="E85" s="104" t="s">
        <v>237</v>
      </c>
      <c r="F85" s="104" t="str">
        <f t="shared" si="2"/>
        <v>Outcome</v>
      </c>
      <c r="G85" s="104" t="str">
        <f t="shared" si="1"/>
        <v xml:space="preserve">Programme 6 - E29 - Low carbon </v>
      </c>
      <c r="H85" s="103" t="s">
        <v>36</v>
      </c>
    </row>
    <row r="86" spans="2:8" x14ac:dyDescent="0.35">
      <c r="B86" s="104">
        <v>6</v>
      </c>
      <c r="C86" s="103" t="s">
        <v>251</v>
      </c>
      <c r="D86" s="104" t="s">
        <v>88</v>
      </c>
      <c r="E86" s="104" t="s">
        <v>239</v>
      </c>
      <c r="F86" s="104" t="str">
        <f t="shared" si="2"/>
        <v>Outcome</v>
      </c>
      <c r="G86" s="104" t="str">
        <f t="shared" si="1"/>
        <v xml:space="preserve">Programme 6 - E29 - Low carbon </v>
      </c>
      <c r="H86" s="103" t="s">
        <v>36</v>
      </c>
    </row>
    <row r="87" spans="2:8" x14ac:dyDescent="0.35">
      <c r="B87" s="104">
        <v>6</v>
      </c>
      <c r="C87" s="103" t="s">
        <v>251</v>
      </c>
      <c r="D87" s="104" t="s">
        <v>246</v>
      </c>
      <c r="E87" s="104" t="s">
        <v>232</v>
      </c>
      <c r="F87" s="104" t="str">
        <f t="shared" si="2"/>
        <v>Outcome</v>
      </c>
      <c r="G87" s="104" t="str">
        <f t="shared" si="1"/>
        <v xml:space="preserve">Programme 6 - E29 - Low carbon </v>
      </c>
      <c r="H87" s="103" t="s">
        <v>36</v>
      </c>
    </row>
    <row r="88" spans="2:8" x14ac:dyDescent="0.35">
      <c r="B88" s="104">
        <v>7</v>
      </c>
      <c r="C88" s="103" t="s">
        <v>251</v>
      </c>
      <c r="D88" s="104" t="s">
        <v>96</v>
      </c>
      <c r="E88" s="104" t="s">
        <v>236</v>
      </c>
      <c r="F88" s="104" t="str">
        <f t="shared" si="2"/>
        <v>Outcome</v>
      </c>
      <c r="G88" s="104" t="str">
        <f t="shared" si="1"/>
        <v>Programme 7 - E30 - Support for fast-growing diverse founders</v>
      </c>
      <c r="H88" s="103" t="s">
        <v>36</v>
      </c>
    </row>
    <row r="89" spans="2:8" x14ac:dyDescent="0.35">
      <c r="B89" s="104">
        <v>7</v>
      </c>
      <c r="C89" s="103" t="s">
        <v>251</v>
      </c>
      <c r="D89" s="104" t="s">
        <v>86</v>
      </c>
      <c r="E89" s="104" t="s">
        <v>243</v>
      </c>
      <c r="F89" s="104" t="str">
        <f t="shared" si="2"/>
        <v>Outcome</v>
      </c>
      <c r="G89" s="104" t="str">
        <f t="shared" si="1"/>
        <v>Programme 7 - E30 - Support for fast-growing diverse founders</v>
      </c>
      <c r="H89" s="103" t="s">
        <v>36</v>
      </c>
    </row>
    <row r="90" spans="2:8" x14ac:dyDescent="0.35">
      <c r="B90" s="104">
        <v>8</v>
      </c>
      <c r="C90" s="103" t="s">
        <v>251</v>
      </c>
      <c r="D90" s="104" t="s">
        <v>96</v>
      </c>
      <c r="E90" s="104" t="s">
        <v>236</v>
      </c>
      <c r="F90" s="104" t="str">
        <f t="shared" si="2"/>
        <v>Outcome</v>
      </c>
      <c r="G90" s="104" t="str">
        <f t="shared" si="1"/>
        <v>Programme 8 - E30 - Investment-readiness support for diverse founders</v>
      </c>
      <c r="H90" s="103" t="s">
        <v>36</v>
      </c>
    </row>
    <row r="91" spans="2:8" x14ac:dyDescent="0.35">
      <c r="B91" s="104">
        <v>8</v>
      </c>
      <c r="C91" s="103" t="s">
        <v>251</v>
      </c>
      <c r="D91" s="104" t="s">
        <v>86</v>
      </c>
      <c r="E91" s="104" t="s">
        <v>243</v>
      </c>
      <c r="F91" s="104" t="str">
        <f t="shared" si="2"/>
        <v>Outcome</v>
      </c>
      <c r="G91" s="104" t="str">
        <f t="shared" si="1"/>
        <v>Programme 8 - E30 - Investment-readiness support for diverse founders</v>
      </c>
      <c r="H91" s="103" t="s">
        <v>36</v>
      </c>
    </row>
    <row r="98" spans="2:7" x14ac:dyDescent="0.35">
      <c r="B98" s="85"/>
      <c r="C98" s="85"/>
      <c r="D98" s="85"/>
      <c r="E98" s="81"/>
      <c r="F98" s="81"/>
    </row>
    <row r="99" spans="2:7" x14ac:dyDescent="0.35">
      <c r="B99" s="114" t="s">
        <v>276</v>
      </c>
      <c r="C99" s="113" t="s">
        <v>60</v>
      </c>
      <c r="D99" s="112" t="s">
        <v>73</v>
      </c>
      <c r="E99" s="111" t="s">
        <v>71</v>
      </c>
      <c r="G99" s="162" t="s">
        <v>466</v>
      </c>
    </row>
    <row r="100" spans="2:7" x14ac:dyDescent="0.35">
      <c r="B100" s="114" t="s">
        <v>277</v>
      </c>
      <c r="C100" s="113" t="s">
        <v>61</v>
      </c>
      <c r="D100" s="112" t="s">
        <v>74</v>
      </c>
      <c r="E100" s="111" t="s">
        <v>72</v>
      </c>
      <c r="G100" s="162" t="s">
        <v>453</v>
      </c>
    </row>
    <row r="101" spans="2:7" x14ac:dyDescent="0.35">
      <c r="B101" s="114" t="s">
        <v>78</v>
      </c>
      <c r="C101" s="113" t="s">
        <v>62</v>
      </c>
      <c r="D101" s="112" t="s">
        <v>75</v>
      </c>
      <c r="E101" s="111" t="s">
        <v>59</v>
      </c>
    </row>
    <row r="102" spans="2:7" x14ac:dyDescent="0.35">
      <c r="B102" s="114" t="s">
        <v>278</v>
      </c>
      <c r="C102" s="113" t="s">
        <v>62</v>
      </c>
      <c r="D102" s="112" t="s">
        <v>76</v>
      </c>
    </row>
    <row r="103" spans="2:7" x14ac:dyDescent="0.35">
      <c r="B103" s="85"/>
      <c r="C103" s="113" t="s">
        <v>63</v>
      </c>
      <c r="D103" s="112" t="s">
        <v>77</v>
      </c>
    </row>
    <row r="104" spans="2:7" x14ac:dyDescent="0.35">
      <c r="B104" s="85"/>
      <c r="C104" s="113" t="s">
        <v>64</v>
      </c>
      <c r="D104" s="112" t="s">
        <v>78</v>
      </c>
      <c r="G104" s="80" t="s">
        <v>500</v>
      </c>
    </row>
    <row r="105" spans="2:7" x14ac:dyDescent="0.35">
      <c r="B105" s="85"/>
      <c r="C105" s="113" t="s">
        <v>65</v>
      </c>
      <c r="D105" s="81"/>
      <c r="G105" s="80" t="s">
        <v>501</v>
      </c>
    </row>
    <row r="106" spans="2:7" x14ac:dyDescent="0.35">
      <c r="B106" s="85"/>
      <c r="C106" s="113" t="s">
        <v>66</v>
      </c>
      <c r="D106" s="81"/>
    </row>
    <row r="107" spans="2:7" x14ac:dyDescent="0.35">
      <c r="B107" s="85"/>
      <c r="C107" s="113" t="s">
        <v>67</v>
      </c>
      <c r="D107" s="81"/>
    </row>
    <row r="108" spans="2:7" x14ac:dyDescent="0.35">
      <c r="B108" s="85"/>
      <c r="C108" s="113" t="s">
        <v>68</v>
      </c>
      <c r="D108" s="81"/>
    </row>
    <row r="109" spans="2:7" x14ac:dyDescent="0.35">
      <c r="B109" s="85"/>
      <c r="C109" s="113" t="s">
        <v>69</v>
      </c>
      <c r="D109" s="81"/>
    </row>
    <row r="110" spans="2:7" x14ac:dyDescent="0.35">
      <c r="B110" s="85"/>
      <c r="C110" s="113" t="s">
        <v>70</v>
      </c>
      <c r="D110" s="81"/>
    </row>
    <row r="111" spans="2:7" x14ac:dyDescent="0.35">
      <c r="B111" s="85"/>
      <c r="C111" s="85"/>
      <c r="D111" s="85"/>
      <c r="E111" s="81"/>
      <c r="F111" s="81"/>
    </row>
    <row r="112" spans="2:7" x14ac:dyDescent="0.35">
      <c r="B112" s="85"/>
      <c r="C112" s="85"/>
      <c r="D112" s="85"/>
      <c r="E112" s="81"/>
      <c r="F112" s="81"/>
    </row>
    <row r="113" spans="1:8" x14ac:dyDescent="0.35">
      <c r="B113" s="85"/>
      <c r="C113" s="85"/>
      <c r="D113" s="85"/>
      <c r="E113" s="81"/>
      <c r="F113" s="81"/>
    </row>
    <row r="114" spans="1:8" x14ac:dyDescent="0.35">
      <c r="B114" s="85"/>
      <c r="C114" s="85"/>
      <c r="D114" s="85"/>
      <c r="E114" s="81"/>
      <c r="F114" s="81"/>
    </row>
    <row r="116" spans="1:8" x14ac:dyDescent="0.35">
      <c r="A116" s="99">
        <v>1</v>
      </c>
      <c r="B116" s="115" t="s">
        <v>279</v>
      </c>
      <c r="C116" s="116" t="s">
        <v>326</v>
      </c>
      <c r="D116" s="117" t="s">
        <v>457</v>
      </c>
      <c r="E116" s="86" t="s">
        <v>127</v>
      </c>
      <c r="G116" s="80" t="s">
        <v>71</v>
      </c>
      <c r="H116" s="80" t="s">
        <v>623</v>
      </c>
    </row>
    <row r="117" spans="1:8" x14ac:dyDescent="0.35">
      <c r="A117" s="99">
        <v>2</v>
      </c>
      <c r="B117" s="115" t="s">
        <v>280</v>
      </c>
      <c r="C117" s="116" t="s">
        <v>280</v>
      </c>
      <c r="D117" s="117" t="s">
        <v>458</v>
      </c>
      <c r="E117" s="86" t="s">
        <v>132</v>
      </c>
      <c r="G117" s="80" t="s">
        <v>72</v>
      </c>
    </row>
    <row r="118" spans="1:8" x14ac:dyDescent="0.35">
      <c r="A118" s="99">
        <v>3</v>
      </c>
      <c r="B118" s="115" t="s">
        <v>281</v>
      </c>
      <c r="C118" s="116" t="s">
        <v>281</v>
      </c>
      <c r="D118" s="117" t="s">
        <v>459</v>
      </c>
      <c r="E118" s="86" t="s">
        <v>467</v>
      </c>
      <c r="G118" s="80" t="s">
        <v>33</v>
      </c>
    </row>
    <row r="119" spans="1:8" x14ac:dyDescent="0.35">
      <c r="A119" s="99">
        <v>4</v>
      </c>
      <c r="B119" s="115" t="s">
        <v>282</v>
      </c>
      <c r="C119" s="116" t="s">
        <v>282</v>
      </c>
      <c r="D119" s="117" t="s">
        <v>460</v>
      </c>
      <c r="E119" s="86" t="s">
        <v>143</v>
      </c>
    </row>
    <row r="120" spans="1:8" x14ac:dyDescent="0.35">
      <c r="A120" s="99">
        <v>5</v>
      </c>
      <c r="B120" s="115" t="s">
        <v>283</v>
      </c>
      <c r="C120" s="116" t="s">
        <v>283</v>
      </c>
      <c r="D120" s="117" t="s">
        <v>461</v>
      </c>
      <c r="E120" s="86" t="s">
        <v>150</v>
      </c>
      <c r="F120" s="80" t="s">
        <v>671</v>
      </c>
    </row>
    <row r="121" spans="1:8" x14ac:dyDescent="0.35">
      <c r="A121" s="99">
        <v>6</v>
      </c>
      <c r="B121" s="115" t="s">
        <v>284</v>
      </c>
      <c r="C121" s="116" t="s">
        <v>284</v>
      </c>
      <c r="D121" s="117" t="s">
        <v>462</v>
      </c>
      <c r="E121" s="86" t="s">
        <v>156</v>
      </c>
      <c r="F121" s="80" t="s">
        <v>156</v>
      </c>
    </row>
    <row r="122" spans="1:8" x14ac:dyDescent="0.35">
      <c r="A122" s="99">
        <v>7</v>
      </c>
      <c r="B122" s="115" t="s">
        <v>285</v>
      </c>
      <c r="C122" s="116" t="s">
        <v>285</v>
      </c>
      <c r="D122" s="117" t="s">
        <v>463</v>
      </c>
      <c r="E122" s="86" t="s">
        <v>163</v>
      </c>
      <c r="F122" s="80" t="s">
        <v>163</v>
      </c>
      <c r="G122" s="80" t="s">
        <v>466</v>
      </c>
    </row>
    <row r="123" spans="1:8" x14ac:dyDescent="0.35">
      <c r="A123" s="99">
        <v>8</v>
      </c>
      <c r="B123" s="115" t="s">
        <v>286</v>
      </c>
      <c r="C123" s="116" t="s">
        <v>286</v>
      </c>
      <c r="D123" s="117" t="s">
        <v>464</v>
      </c>
      <c r="E123" s="86" t="s">
        <v>167</v>
      </c>
      <c r="F123" s="80" t="s">
        <v>167</v>
      </c>
    </row>
    <row r="124" spans="1:8" x14ac:dyDescent="0.35">
      <c r="A124" s="99">
        <v>9</v>
      </c>
      <c r="B124" s="115" t="s">
        <v>287</v>
      </c>
      <c r="C124" s="116" t="s">
        <v>287</v>
      </c>
      <c r="D124" s="117" t="s">
        <v>465</v>
      </c>
      <c r="E124" s="86" t="s">
        <v>173</v>
      </c>
      <c r="F124" s="80" t="s">
        <v>173</v>
      </c>
    </row>
    <row r="125" spans="1:8" x14ac:dyDescent="0.35">
      <c r="E125" s="86" t="s">
        <v>178</v>
      </c>
      <c r="F125" s="80" t="s">
        <v>178</v>
      </c>
    </row>
    <row r="126" spans="1:8" x14ac:dyDescent="0.35">
      <c r="E126" s="86" t="s">
        <v>183</v>
      </c>
      <c r="F126" s="80" t="s">
        <v>183</v>
      </c>
    </row>
    <row r="127" spans="1:8" x14ac:dyDescent="0.35">
      <c r="E127" s="86" t="s">
        <v>187</v>
      </c>
      <c r="F127" s="80" t="s">
        <v>187</v>
      </c>
    </row>
    <row r="149" spans="1:10" x14ac:dyDescent="0.35">
      <c r="A149" s="93" t="s">
        <v>288</v>
      </c>
      <c r="B149" s="93" t="s">
        <v>265</v>
      </c>
      <c r="C149" s="94" t="s">
        <v>226</v>
      </c>
      <c r="D149" s="94" t="s">
        <v>273</v>
      </c>
      <c r="E149" s="94" t="s">
        <v>249</v>
      </c>
      <c r="F149" s="94" t="s">
        <v>227</v>
      </c>
      <c r="G149" s="94" t="s">
        <v>209</v>
      </c>
      <c r="H149" s="95" t="s">
        <v>329</v>
      </c>
      <c r="I149" s="95" t="s">
        <v>333</v>
      </c>
      <c r="J149" s="97" t="s">
        <v>388</v>
      </c>
    </row>
    <row r="150" spans="1:10" x14ac:dyDescent="0.35">
      <c r="A150" s="95" t="s">
        <v>218</v>
      </c>
      <c r="B150" s="96" t="s">
        <v>266</v>
      </c>
      <c r="C150" s="96">
        <v>1</v>
      </c>
      <c r="D150" s="96" t="s">
        <v>250</v>
      </c>
      <c r="E150" s="96" t="s">
        <v>82</v>
      </c>
      <c r="F150" s="95" t="s">
        <v>230</v>
      </c>
      <c r="G150" s="95" t="str">
        <f t="shared" ref="G150:G181" si="3">VLOOKUP(E150,$B$17:$F$32,3,FALSE)</f>
        <v xml:space="preserve">Output </v>
      </c>
      <c r="H150" s="95" t="str">
        <f t="shared" ref="H150:H181" si="4">A150&amp;" ["&amp;B150&amp;"]  "&amp;E150&amp;" - "&amp;F150</f>
        <v>Programme 1 - E19 - Innovation [Output ]  OP12 - Number of enterprises receiving grants </v>
      </c>
      <c r="I150" s="95" t="s">
        <v>335</v>
      </c>
      <c r="J150" s="95" t="s">
        <v>389</v>
      </c>
    </row>
    <row r="151" spans="1:10" x14ac:dyDescent="0.35">
      <c r="A151" s="95" t="s">
        <v>218</v>
      </c>
      <c r="B151" s="96" t="s">
        <v>266</v>
      </c>
      <c r="C151" s="96">
        <v>1</v>
      </c>
      <c r="D151" s="96" t="s">
        <v>250</v>
      </c>
      <c r="E151" s="96" t="s">
        <v>79</v>
      </c>
      <c r="F151" s="95" t="s">
        <v>228</v>
      </c>
      <c r="G151" s="95" t="str">
        <f t="shared" si="3"/>
        <v xml:space="preserve">Output </v>
      </c>
      <c r="H151" s="95" t="str">
        <f t="shared" si="4"/>
        <v>Programme 1 - E19 - Innovation [Output ]  OP10 - Number of organisations receiving non-financial support </v>
      </c>
      <c r="I151" s="95" t="s">
        <v>334</v>
      </c>
      <c r="J151" s="95" t="s">
        <v>390</v>
      </c>
    </row>
    <row r="152" spans="1:10" x14ac:dyDescent="0.35">
      <c r="A152" s="95" t="s">
        <v>218</v>
      </c>
      <c r="B152" s="96" t="s">
        <v>36</v>
      </c>
      <c r="C152" s="95">
        <v>1</v>
      </c>
      <c r="D152" s="95" t="s">
        <v>250</v>
      </c>
      <c r="E152" s="95" t="s">
        <v>246</v>
      </c>
      <c r="F152" s="95" t="s">
        <v>232</v>
      </c>
      <c r="G152" s="95" t="str">
        <f t="shared" si="3"/>
        <v>Outcome</v>
      </c>
      <c r="H152" s="95" t="str">
        <f t="shared" si="4"/>
        <v>Programme 1 - E19 - Innovation [Outcome]  OC14 - Estimated carbon dioxide equivalent reductions as a result of support </v>
      </c>
      <c r="I152" s="95" t="s">
        <v>357</v>
      </c>
      <c r="J152" s="95" t="s">
        <v>391</v>
      </c>
    </row>
    <row r="153" spans="1:10" x14ac:dyDescent="0.35">
      <c r="A153" s="95" t="s">
        <v>218</v>
      </c>
      <c r="B153" s="96" t="s">
        <v>36</v>
      </c>
      <c r="C153" s="95">
        <v>1</v>
      </c>
      <c r="D153" s="95" t="s">
        <v>250</v>
      </c>
      <c r="E153" s="95" t="s">
        <v>198</v>
      </c>
      <c r="F153" s="95" t="s">
        <v>234</v>
      </c>
      <c r="G153" s="95" t="str">
        <f t="shared" si="3"/>
        <v>Outcome</v>
      </c>
      <c r="H153" s="95" t="str">
        <f t="shared" si="4"/>
        <v>Programme 1 - E19 - Innovation [Outcome]  OC13 - Number of enterprises adopting new or improved products or services</v>
      </c>
      <c r="I153" s="95" t="s">
        <v>356</v>
      </c>
      <c r="J153" s="95" t="s">
        <v>392</v>
      </c>
    </row>
    <row r="154" spans="1:10" x14ac:dyDescent="0.35">
      <c r="A154" s="95" t="s">
        <v>218</v>
      </c>
      <c r="B154" s="96" t="s">
        <v>36</v>
      </c>
      <c r="C154" s="95">
        <v>1</v>
      </c>
      <c r="D154" s="95" t="s">
        <v>250</v>
      </c>
      <c r="E154" s="95" t="s">
        <v>247</v>
      </c>
      <c r="F154" s="95" t="s">
        <v>233</v>
      </c>
      <c r="G154" s="95" t="str">
        <f t="shared" si="3"/>
        <v>Outcome</v>
      </c>
      <c r="H154" s="95" t="str">
        <f t="shared" si="4"/>
        <v>Programme 1 - E19 - Innovation [Outcome]  OC12 - Number of enterprises with improved productivity </v>
      </c>
      <c r="I154" s="95" t="s">
        <v>355</v>
      </c>
      <c r="J154" s="95" t="s">
        <v>393</v>
      </c>
    </row>
    <row r="155" spans="1:10" x14ac:dyDescent="0.35">
      <c r="A155" s="95" t="s">
        <v>218</v>
      </c>
      <c r="B155" s="96" t="s">
        <v>36</v>
      </c>
      <c r="C155" s="95">
        <v>1</v>
      </c>
      <c r="D155" s="95" t="s">
        <v>250</v>
      </c>
      <c r="E155" s="95" t="s">
        <v>245</v>
      </c>
      <c r="F155" s="95" t="s">
        <v>231</v>
      </c>
      <c r="G155" s="95" t="str">
        <f t="shared" si="3"/>
        <v>Outcome</v>
      </c>
      <c r="H155" s="95" t="str">
        <f t="shared" si="4"/>
        <v>Programme 1 - E19 - Innovation [Outcome]  OC11 - Number of new to market products </v>
      </c>
      <c r="I155" s="95" t="s">
        <v>354</v>
      </c>
      <c r="J155" s="95" t="s">
        <v>394</v>
      </c>
    </row>
    <row r="156" spans="1:10" x14ac:dyDescent="0.35">
      <c r="A156" s="95" t="s">
        <v>218</v>
      </c>
      <c r="B156" s="96" t="s">
        <v>36</v>
      </c>
      <c r="C156" s="95">
        <v>1</v>
      </c>
      <c r="D156" s="95" t="s">
        <v>250</v>
      </c>
      <c r="E156" s="95" t="s">
        <v>92</v>
      </c>
      <c r="F156" s="95" t="s">
        <v>229</v>
      </c>
      <c r="G156" s="95" t="str">
        <f t="shared" si="3"/>
        <v>Outcome</v>
      </c>
      <c r="H156" s="95" t="str">
        <f t="shared" si="4"/>
        <v>Programme 1 - E19 - Innovation [Outcome]  OC10 - Number of organisations engaged in knowledge transfer activity following support </v>
      </c>
      <c r="I156" s="95" t="s">
        <v>353</v>
      </c>
      <c r="J156" s="95" t="s">
        <v>395</v>
      </c>
    </row>
    <row r="157" spans="1:10" x14ac:dyDescent="0.35">
      <c r="A157" s="95" t="s">
        <v>219</v>
      </c>
      <c r="B157" s="96" t="s">
        <v>266</v>
      </c>
      <c r="C157" s="96">
        <v>2</v>
      </c>
      <c r="D157" s="96" t="s">
        <v>32</v>
      </c>
      <c r="E157" s="96" t="s">
        <v>84</v>
      </c>
      <c r="F157" s="95" t="s">
        <v>238</v>
      </c>
      <c r="G157" s="95" t="str">
        <f t="shared" si="3"/>
        <v xml:space="preserve">Output </v>
      </c>
      <c r="H157" s="95" t="str">
        <f t="shared" si="4"/>
        <v>Programme 2 - E23 - Supplier-readiness [Output ]  OP13 - Number of potential entrepreneurs assisted to be enterprise ready </v>
      </c>
      <c r="I157" s="95" t="s">
        <v>338</v>
      </c>
      <c r="J157" s="95" t="s">
        <v>396</v>
      </c>
    </row>
    <row r="158" spans="1:10" x14ac:dyDescent="0.35">
      <c r="A158" s="95" t="s">
        <v>219</v>
      </c>
      <c r="B158" s="96" t="s">
        <v>266</v>
      </c>
      <c r="C158" s="96">
        <v>2</v>
      </c>
      <c r="D158" s="96" t="s">
        <v>32</v>
      </c>
      <c r="E158" s="96" t="s">
        <v>82</v>
      </c>
      <c r="F158" s="95" t="s">
        <v>230</v>
      </c>
      <c r="G158" s="95" t="str">
        <f t="shared" si="3"/>
        <v xml:space="preserve">Output </v>
      </c>
      <c r="H158" s="95" t="str">
        <f t="shared" si="4"/>
        <v>Programme 2 - E23 - Supplier-readiness [Output ]  OP12 - Number of enterprises receiving grants </v>
      </c>
      <c r="I158" s="95" t="s">
        <v>337</v>
      </c>
      <c r="J158" s="95" t="s">
        <v>397</v>
      </c>
    </row>
    <row r="159" spans="1:10" x14ac:dyDescent="0.35">
      <c r="A159" s="95" t="s">
        <v>219</v>
      </c>
      <c r="B159" s="96" t="s">
        <v>266</v>
      </c>
      <c r="C159" s="96">
        <v>2</v>
      </c>
      <c r="D159" s="96" t="s">
        <v>32</v>
      </c>
      <c r="E159" s="96" t="s">
        <v>81</v>
      </c>
      <c r="F159" s="95" t="s">
        <v>235</v>
      </c>
      <c r="G159" s="95" t="str">
        <f t="shared" si="3"/>
        <v xml:space="preserve">Output </v>
      </c>
      <c r="H159" s="95" t="str">
        <f t="shared" si="4"/>
        <v>Programme 2 - E23 - Supplier-readiness [Output ]  OP11 - Number of enterprises receiving non-financial support  </v>
      </c>
      <c r="I159" s="95" t="s">
        <v>336</v>
      </c>
      <c r="J159" s="95" t="s">
        <v>398</v>
      </c>
    </row>
    <row r="160" spans="1:10" x14ac:dyDescent="0.35">
      <c r="A160" s="95" t="s">
        <v>219</v>
      </c>
      <c r="B160" s="96" t="s">
        <v>36</v>
      </c>
      <c r="C160" s="95">
        <v>2</v>
      </c>
      <c r="D160" s="96" t="s">
        <v>32</v>
      </c>
      <c r="E160" s="95" t="s">
        <v>88</v>
      </c>
      <c r="F160" s="95" t="s">
        <v>239</v>
      </c>
      <c r="G160" s="95" t="str">
        <f t="shared" si="3"/>
        <v>Outcome</v>
      </c>
      <c r="H160" s="95" t="str">
        <f t="shared" si="4"/>
        <v>Programme 2 - E23 - Supplier-readiness [Outcome]  OC16 - Number of new enterprises created as a result of support </v>
      </c>
      <c r="I160" s="95" t="s">
        <v>362</v>
      </c>
      <c r="J160" s="95" t="s">
        <v>399</v>
      </c>
    </row>
    <row r="161" spans="1:10" x14ac:dyDescent="0.35">
      <c r="A161" s="95" t="s">
        <v>219</v>
      </c>
      <c r="B161" s="96" t="s">
        <v>36</v>
      </c>
      <c r="C161" s="95">
        <v>2</v>
      </c>
      <c r="D161" s="96" t="s">
        <v>32</v>
      </c>
      <c r="E161" s="95" t="s">
        <v>90</v>
      </c>
      <c r="F161" s="95" t="s">
        <v>240</v>
      </c>
      <c r="G161" s="95" t="str">
        <f t="shared" si="3"/>
        <v>Outcome</v>
      </c>
      <c r="H161" s="95" t="str">
        <f t="shared" si="4"/>
        <v>Programme 2 - E23 - Supplier-readiness [Outcome]  OC15 - Number of enterprises engaged in new markets </v>
      </c>
      <c r="I161" s="95" t="s">
        <v>361</v>
      </c>
      <c r="J161" s="95" t="s">
        <v>400</v>
      </c>
    </row>
    <row r="162" spans="1:10" x14ac:dyDescent="0.35">
      <c r="A162" s="95" t="s">
        <v>219</v>
      </c>
      <c r="B162" s="96" t="s">
        <v>36</v>
      </c>
      <c r="C162" s="95">
        <v>2</v>
      </c>
      <c r="D162" s="96" t="s">
        <v>32</v>
      </c>
      <c r="E162" s="95" t="s">
        <v>198</v>
      </c>
      <c r="F162" s="95" t="s">
        <v>234</v>
      </c>
      <c r="G162" s="95" t="str">
        <f t="shared" si="3"/>
        <v>Outcome</v>
      </c>
      <c r="H162" s="95" t="str">
        <f t="shared" si="4"/>
        <v>Programme 2 - E23 - Supplier-readiness [Outcome]  OC13 - Number of enterprises adopting new or improved products or services</v>
      </c>
      <c r="I162" s="95" t="s">
        <v>360</v>
      </c>
      <c r="J162" s="95" t="s">
        <v>401</v>
      </c>
    </row>
    <row r="163" spans="1:10" x14ac:dyDescent="0.35">
      <c r="A163" s="95" t="s">
        <v>219</v>
      </c>
      <c r="B163" s="96" t="s">
        <v>36</v>
      </c>
      <c r="C163" s="95">
        <v>2</v>
      </c>
      <c r="D163" s="96" t="s">
        <v>32</v>
      </c>
      <c r="E163" s="95" t="s">
        <v>94</v>
      </c>
      <c r="F163" s="95" t="s">
        <v>237</v>
      </c>
      <c r="G163" s="95" t="str">
        <f t="shared" si="3"/>
        <v>Outcome</v>
      </c>
      <c r="H163" s="95" t="str">
        <f t="shared" si="4"/>
        <v>Programme 2 - E23 - Supplier-readiness [Outcome]  OC02 - Jobs safeguarded as a result of support </v>
      </c>
      <c r="I163" s="95" t="s">
        <v>359</v>
      </c>
      <c r="J163" s="95" t="s">
        <v>402</v>
      </c>
    </row>
    <row r="164" spans="1:10" x14ac:dyDescent="0.35">
      <c r="A164" s="95" t="s">
        <v>219</v>
      </c>
      <c r="B164" s="96" t="s">
        <v>36</v>
      </c>
      <c r="C164" s="95">
        <v>2</v>
      </c>
      <c r="D164" s="96" t="s">
        <v>32</v>
      </c>
      <c r="E164" s="95" t="s">
        <v>96</v>
      </c>
      <c r="F164" s="95" t="s">
        <v>236</v>
      </c>
      <c r="G164" s="95" t="str">
        <f t="shared" si="3"/>
        <v>Outcome</v>
      </c>
      <c r="H164" s="95" t="str">
        <f t="shared" si="4"/>
        <v>Programme 2 - E23 - Supplier-readiness [Outcome]  OC01 - Jobs created as a result of support </v>
      </c>
      <c r="I164" s="95" t="s">
        <v>358</v>
      </c>
      <c r="J164" s="95" t="s">
        <v>403</v>
      </c>
    </row>
    <row r="165" spans="1:10" x14ac:dyDescent="0.35">
      <c r="A165" s="95" t="s">
        <v>220</v>
      </c>
      <c r="B165" s="96" t="s">
        <v>266</v>
      </c>
      <c r="C165" s="96">
        <v>3</v>
      </c>
      <c r="D165" s="96" t="s">
        <v>32</v>
      </c>
      <c r="E165" s="96" t="s">
        <v>84</v>
      </c>
      <c r="F165" s="95" t="s">
        <v>238</v>
      </c>
      <c r="G165" s="95" t="str">
        <f t="shared" si="3"/>
        <v xml:space="preserve">Output </v>
      </c>
      <c r="H165" s="95" t="str">
        <f t="shared" si="4"/>
        <v>Programme 3 - E23 - SME digital divide [Output ]  OP13 - Number of potential entrepreneurs assisted to be enterprise ready </v>
      </c>
      <c r="I165" s="95" t="s">
        <v>341</v>
      </c>
      <c r="J165" s="95" t="s">
        <v>404</v>
      </c>
    </row>
    <row r="166" spans="1:10" x14ac:dyDescent="0.35">
      <c r="A166" s="95" t="s">
        <v>220</v>
      </c>
      <c r="B166" s="96" t="s">
        <v>266</v>
      </c>
      <c r="C166" s="96">
        <v>3</v>
      </c>
      <c r="D166" s="96" t="s">
        <v>32</v>
      </c>
      <c r="E166" s="96" t="s">
        <v>82</v>
      </c>
      <c r="F166" s="95" t="s">
        <v>230</v>
      </c>
      <c r="G166" s="95" t="str">
        <f t="shared" si="3"/>
        <v xml:space="preserve">Output </v>
      </c>
      <c r="H166" s="95" t="str">
        <f t="shared" si="4"/>
        <v>Programme 3 - E23 - SME digital divide [Output ]  OP12 - Number of enterprises receiving grants </v>
      </c>
      <c r="I166" s="95" t="s">
        <v>340</v>
      </c>
      <c r="J166" s="95" t="s">
        <v>405</v>
      </c>
    </row>
    <row r="167" spans="1:10" x14ac:dyDescent="0.35">
      <c r="A167" s="95" t="s">
        <v>220</v>
      </c>
      <c r="B167" s="96" t="s">
        <v>266</v>
      </c>
      <c r="C167" s="96">
        <v>3</v>
      </c>
      <c r="D167" s="96" t="s">
        <v>32</v>
      </c>
      <c r="E167" s="96" t="s">
        <v>81</v>
      </c>
      <c r="F167" s="95" t="s">
        <v>235</v>
      </c>
      <c r="G167" s="95" t="str">
        <f t="shared" si="3"/>
        <v xml:space="preserve">Output </v>
      </c>
      <c r="H167" s="95" t="str">
        <f t="shared" si="4"/>
        <v>Programme 3 - E23 - SME digital divide [Output ]  OP11 - Number of enterprises receiving non-financial support  </v>
      </c>
      <c r="I167" s="95" t="s">
        <v>339</v>
      </c>
      <c r="J167" s="95" t="s">
        <v>406</v>
      </c>
    </row>
    <row r="168" spans="1:10" x14ac:dyDescent="0.35">
      <c r="A168" s="95" t="s">
        <v>220</v>
      </c>
      <c r="B168" s="96" t="s">
        <v>36</v>
      </c>
      <c r="C168" s="95">
        <v>3</v>
      </c>
      <c r="D168" s="96" t="s">
        <v>32</v>
      </c>
      <c r="E168" s="95" t="s">
        <v>248</v>
      </c>
      <c r="F168" s="95" t="s">
        <v>241</v>
      </c>
      <c r="G168" s="95" t="str">
        <f t="shared" si="3"/>
        <v>Outcome</v>
      </c>
      <c r="H168" s="95" t="str">
        <f t="shared" si="4"/>
        <v>Programme 3 - E23 - SME digital divide [Outcome]  OC17 - Premises with improved digital connectivity as a result of support </v>
      </c>
      <c r="I168" s="95" t="s">
        <v>368</v>
      </c>
      <c r="J168" s="95" t="s">
        <v>407</v>
      </c>
    </row>
    <row r="169" spans="1:10" x14ac:dyDescent="0.35">
      <c r="A169" s="95" t="s">
        <v>220</v>
      </c>
      <c r="B169" s="96" t="s">
        <v>36</v>
      </c>
      <c r="C169" s="95">
        <v>3</v>
      </c>
      <c r="D169" s="96" t="s">
        <v>32</v>
      </c>
      <c r="E169" s="95" t="s">
        <v>88</v>
      </c>
      <c r="F169" s="95" t="s">
        <v>239</v>
      </c>
      <c r="G169" s="95" t="str">
        <f t="shared" si="3"/>
        <v>Outcome</v>
      </c>
      <c r="H169" s="95" t="str">
        <f t="shared" si="4"/>
        <v>Programme 3 - E23 - SME digital divide [Outcome]  OC16 - Number of new enterprises created as a result of support </v>
      </c>
      <c r="I169" s="95" t="s">
        <v>367</v>
      </c>
      <c r="J169" s="95" t="s">
        <v>408</v>
      </c>
    </row>
    <row r="170" spans="1:10" x14ac:dyDescent="0.35">
      <c r="A170" s="95" t="s">
        <v>220</v>
      </c>
      <c r="B170" s="96" t="s">
        <v>36</v>
      </c>
      <c r="C170" s="95">
        <v>3</v>
      </c>
      <c r="D170" s="96" t="s">
        <v>32</v>
      </c>
      <c r="E170" s="95" t="s">
        <v>90</v>
      </c>
      <c r="F170" s="95" t="s">
        <v>240</v>
      </c>
      <c r="G170" s="95" t="str">
        <f t="shared" si="3"/>
        <v>Outcome</v>
      </c>
      <c r="H170" s="95" t="str">
        <f t="shared" si="4"/>
        <v>Programme 3 - E23 - SME digital divide [Outcome]  OC15 - Number of enterprises engaged in new markets </v>
      </c>
      <c r="I170" s="95" t="s">
        <v>366</v>
      </c>
      <c r="J170" s="95" t="s">
        <v>409</v>
      </c>
    </row>
    <row r="171" spans="1:10" x14ac:dyDescent="0.35">
      <c r="A171" s="95" t="s">
        <v>220</v>
      </c>
      <c r="B171" s="96" t="s">
        <v>36</v>
      </c>
      <c r="C171" s="95">
        <v>3</v>
      </c>
      <c r="D171" s="96" t="s">
        <v>32</v>
      </c>
      <c r="E171" s="95" t="s">
        <v>198</v>
      </c>
      <c r="F171" s="95" t="s">
        <v>234</v>
      </c>
      <c r="G171" s="95" t="str">
        <f t="shared" si="3"/>
        <v>Outcome</v>
      </c>
      <c r="H171" s="95" t="str">
        <f t="shared" si="4"/>
        <v>Programme 3 - E23 - SME digital divide [Outcome]  OC13 - Number of enterprises adopting new or improved products or services</v>
      </c>
      <c r="I171" s="95" t="s">
        <v>365</v>
      </c>
      <c r="J171" s="95" t="s">
        <v>410</v>
      </c>
    </row>
    <row r="172" spans="1:10" x14ac:dyDescent="0.35">
      <c r="A172" s="95" t="s">
        <v>220</v>
      </c>
      <c r="B172" s="96" t="s">
        <v>36</v>
      </c>
      <c r="C172" s="95">
        <v>3</v>
      </c>
      <c r="D172" s="96" t="s">
        <v>32</v>
      </c>
      <c r="E172" s="95" t="s">
        <v>94</v>
      </c>
      <c r="F172" s="95" t="s">
        <v>237</v>
      </c>
      <c r="G172" s="95" t="str">
        <f t="shared" si="3"/>
        <v>Outcome</v>
      </c>
      <c r="H172" s="95" t="str">
        <f t="shared" si="4"/>
        <v>Programme 3 - E23 - SME digital divide [Outcome]  OC02 - Jobs safeguarded as a result of support </v>
      </c>
      <c r="I172" s="95" t="s">
        <v>364</v>
      </c>
      <c r="J172" s="95" t="s">
        <v>411</v>
      </c>
    </row>
    <row r="173" spans="1:10" x14ac:dyDescent="0.35">
      <c r="A173" s="95" t="s">
        <v>220</v>
      </c>
      <c r="B173" s="96" t="s">
        <v>36</v>
      </c>
      <c r="C173" s="95">
        <v>3</v>
      </c>
      <c r="D173" s="96" t="s">
        <v>32</v>
      </c>
      <c r="E173" s="95" t="s">
        <v>96</v>
      </c>
      <c r="F173" s="95" t="s">
        <v>236</v>
      </c>
      <c r="G173" s="95" t="str">
        <f t="shared" si="3"/>
        <v>Outcome</v>
      </c>
      <c r="H173" s="95" t="str">
        <f t="shared" si="4"/>
        <v>Programme 3 - E23 - SME digital divide [Outcome]  OC01 - Jobs created as a result of support </v>
      </c>
      <c r="I173" s="95" t="s">
        <v>363</v>
      </c>
      <c r="J173" s="95" t="s">
        <v>412</v>
      </c>
    </row>
    <row r="174" spans="1:10" x14ac:dyDescent="0.35">
      <c r="A174" s="95" t="s">
        <v>221</v>
      </c>
      <c r="B174" s="96" t="s">
        <v>266</v>
      </c>
      <c r="C174" s="96">
        <v>4</v>
      </c>
      <c r="D174" s="96" t="s">
        <v>32</v>
      </c>
      <c r="E174" s="96" t="s">
        <v>84</v>
      </c>
      <c r="F174" s="95" t="s">
        <v>238</v>
      </c>
      <c r="G174" s="95" t="str">
        <f t="shared" si="3"/>
        <v xml:space="preserve">Output </v>
      </c>
      <c r="H174" s="95" t="str">
        <f t="shared" si="4"/>
        <v>Programme 4 - E23 - Growing the local, social economy [Output ]  OP13 - Number of potential entrepreneurs assisted to be enterprise ready </v>
      </c>
      <c r="I174" s="95" t="s">
        <v>344</v>
      </c>
      <c r="J174" s="95" t="s">
        <v>413</v>
      </c>
    </row>
    <row r="175" spans="1:10" x14ac:dyDescent="0.35">
      <c r="A175" s="95" t="s">
        <v>221</v>
      </c>
      <c r="B175" s="96" t="s">
        <v>266</v>
      </c>
      <c r="C175" s="96">
        <v>4</v>
      </c>
      <c r="D175" s="96" t="s">
        <v>32</v>
      </c>
      <c r="E175" s="96" t="s">
        <v>82</v>
      </c>
      <c r="F175" s="95" t="s">
        <v>230</v>
      </c>
      <c r="G175" s="95" t="str">
        <f t="shared" si="3"/>
        <v xml:space="preserve">Output </v>
      </c>
      <c r="H175" s="95" t="str">
        <f t="shared" si="4"/>
        <v>Programme 4 - E23 - Growing the local, social economy [Output ]  OP12 - Number of enterprises receiving grants </v>
      </c>
      <c r="I175" s="95" t="s">
        <v>343</v>
      </c>
      <c r="J175" s="95" t="s">
        <v>414</v>
      </c>
    </row>
    <row r="176" spans="1:10" x14ac:dyDescent="0.35">
      <c r="A176" s="95" t="s">
        <v>221</v>
      </c>
      <c r="B176" s="96" t="s">
        <v>266</v>
      </c>
      <c r="C176" s="96">
        <v>4</v>
      </c>
      <c r="D176" s="96" t="s">
        <v>32</v>
      </c>
      <c r="E176" s="96" t="s">
        <v>81</v>
      </c>
      <c r="F176" s="95" t="s">
        <v>235</v>
      </c>
      <c r="G176" s="95" t="str">
        <f t="shared" si="3"/>
        <v xml:space="preserve">Output </v>
      </c>
      <c r="H176" s="95" t="str">
        <f t="shared" si="4"/>
        <v>Programme 4 - E23 - Growing the local, social economy [Output ]  OP11 - Number of enterprises receiving non-financial support  </v>
      </c>
      <c r="I176" s="95" t="s">
        <v>342</v>
      </c>
      <c r="J176" s="95" t="s">
        <v>415</v>
      </c>
    </row>
    <row r="177" spans="1:10" x14ac:dyDescent="0.35">
      <c r="A177" s="95" t="s">
        <v>221</v>
      </c>
      <c r="B177" s="96" t="s">
        <v>36</v>
      </c>
      <c r="C177" s="95">
        <v>4</v>
      </c>
      <c r="D177" s="96" t="s">
        <v>32</v>
      </c>
      <c r="E177" s="95" t="s">
        <v>88</v>
      </c>
      <c r="F177" s="95" t="s">
        <v>239</v>
      </c>
      <c r="G177" s="95" t="str">
        <f t="shared" si="3"/>
        <v>Outcome</v>
      </c>
      <c r="H177" s="95" t="str">
        <f t="shared" si="4"/>
        <v>Programme 4 - E23 - Growing the local, social economy [Outcome]  OC16 - Number of new enterprises created as a result of support </v>
      </c>
      <c r="I177" s="95" t="s">
        <v>373</v>
      </c>
      <c r="J177" s="95" t="s">
        <v>416</v>
      </c>
    </row>
    <row r="178" spans="1:10" x14ac:dyDescent="0.35">
      <c r="A178" s="95" t="s">
        <v>221</v>
      </c>
      <c r="B178" s="96" t="s">
        <v>36</v>
      </c>
      <c r="C178" s="95">
        <v>4</v>
      </c>
      <c r="D178" s="96" t="s">
        <v>32</v>
      </c>
      <c r="E178" s="95" t="s">
        <v>90</v>
      </c>
      <c r="F178" s="95" t="s">
        <v>240</v>
      </c>
      <c r="G178" s="95" t="str">
        <f t="shared" si="3"/>
        <v>Outcome</v>
      </c>
      <c r="H178" s="95" t="str">
        <f t="shared" si="4"/>
        <v>Programme 4 - E23 - Growing the local, social economy [Outcome]  OC15 - Number of enterprises engaged in new markets </v>
      </c>
      <c r="I178" s="95" t="s">
        <v>372</v>
      </c>
      <c r="J178" s="95" t="s">
        <v>417</v>
      </c>
    </row>
    <row r="179" spans="1:10" x14ac:dyDescent="0.35">
      <c r="A179" s="95" t="s">
        <v>221</v>
      </c>
      <c r="B179" s="96" t="s">
        <v>36</v>
      </c>
      <c r="C179" s="95">
        <v>4</v>
      </c>
      <c r="D179" s="96" t="s">
        <v>32</v>
      </c>
      <c r="E179" s="95" t="s">
        <v>198</v>
      </c>
      <c r="F179" s="95" t="s">
        <v>234</v>
      </c>
      <c r="G179" s="95" t="str">
        <f t="shared" si="3"/>
        <v>Outcome</v>
      </c>
      <c r="H179" s="95" t="str">
        <f t="shared" si="4"/>
        <v>Programme 4 - E23 - Growing the local, social economy [Outcome]  OC13 - Number of enterprises adopting new or improved products or services</v>
      </c>
      <c r="I179" s="95" t="s">
        <v>371</v>
      </c>
      <c r="J179" s="95" t="s">
        <v>418</v>
      </c>
    </row>
    <row r="180" spans="1:10" x14ac:dyDescent="0.35">
      <c r="A180" s="95" t="s">
        <v>221</v>
      </c>
      <c r="B180" s="96" t="s">
        <v>36</v>
      </c>
      <c r="C180" s="95">
        <v>4</v>
      </c>
      <c r="D180" s="96" t="s">
        <v>32</v>
      </c>
      <c r="E180" s="95" t="s">
        <v>94</v>
      </c>
      <c r="F180" s="95" t="s">
        <v>237</v>
      </c>
      <c r="G180" s="95" t="str">
        <f t="shared" si="3"/>
        <v>Outcome</v>
      </c>
      <c r="H180" s="95" t="str">
        <f t="shared" si="4"/>
        <v>Programme 4 - E23 - Growing the local, social economy [Outcome]  OC02 - Jobs safeguarded as a result of support </v>
      </c>
      <c r="I180" s="95" t="s">
        <v>370</v>
      </c>
      <c r="J180" s="95" t="s">
        <v>419</v>
      </c>
    </row>
    <row r="181" spans="1:10" x14ac:dyDescent="0.35">
      <c r="A181" s="95" t="s">
        <v>221</v>
      </c>
      <c r="B181" s="96" t="s">
        <v>36</v>
      </c>
      <c r="C181" s="95">
        <v>4</v>
      </c>
      <c r="D181" s="96" t="s">
        <v>32</v>
      </c>
      <c r="E181" s="95" t="s">
        <v>96</v>
      </c>
      <c r="F181" s="95" t="s">
        <v>236</v>
      </c>
      <c r="G181" s="95" t="str">
        <f t="shared" si="3"/>
        <v>Outcome</v>
      </c>
      <c r="H181" s="95" t="str">
        <f t="shared" si="4"/>
        <v>Programme 4 - E23 - Growing the local, social economy [Outcome]  OC01 - Jobs created as a result of support </v>
      </c>
      <c r="I181" s="95" t="s">
        <v>369</v>
      </c>
      <c r="J181" s="95" t="s">
        <v>420</v>
      </c>
    </row>
    <row r="182" spans="1:10" x14ac:dyDescent="0.35">
      <c r="A182" s="95" t="s">
        <v>222</v>
      </c>
      <c r="B182" s="96" t="s">
        <v>266</v>
      </c>
      <c r="C182" s="96">
        <v>5</v>
      </c>
      <c r="D182" s="96" t="s">
        <v>32</v>
      </c>
      <c r="E182" s="96" t="s">
        <v>84</v>
      </c>
      <c r="F182" s="95" t="s">
        <v>238</v>
      </c>
      <c r="G182" s="95" t="str">
        <f t="shared" ref="G182:G202" si="5">VLOOKUP(E182,$B$17:$F$32,3,FALSE)</f>
        <v xml:space="preserve">Output </v>
      </c>
      <c r="H182" s="95" t="str">
        <f t="shared" ref="H182:H202" si="6">A182&amp;" ["&amp;B182&amp;"]  "&amp;E182&amp;" - "&amp;F182</f>
        <v>Programme 5 - E23 - Property Advice service for SMEs [Output ]  OP13 - Number of potential entrepreneurs assisted to be enterprise ready </v>
      </c>
      <c r="I182" s="95" t="s">
        <v>347</v>
      </c>
      <c r="J182" s="95" t="s">
        <v>421</v>
      </c>
    </row>
    <row r="183" spans="1:10" x14ac:dyDescent="0.35">
      <c r="A183" s="95" t="s">
        <v>222</v>
      </c>
      <c r="B183" s="96" t="s">
        <v>266</v>
      </c>
      <c r="C183" s="96">
        <v>5</v>
      </c>
      <c r="D183" s="96" t="s">
        <v>32</v>
      </c>
      <c r="E183" s="96" t="s">
        <v>82</v>
      </c>
      <c r="F183" s="95" t="s">
        <v>230</v>
      </c>
      <c r="G183" s="95" t="str">
        <f t="shared" si="5"/>
        <v xml:space="preserve">Output </v>
      </c>
      <c r="H183" s="95" t="str">
        <f t="shared" si="6"/>
        <v>Programme 5 - E23 - Property Advice service for SMEs [Output ]  OP12 - Number of enterprises receiving grants </v>
      </c>
      <c r="I183" s="95" t="s">
        <v>346</v>
      </c>
      <c r="J183" s="95" t="s">
        <v>422</v>
      </c>
    </row>
    <row r="184" spans="1:10" x14ac:dyDescent="0.35">
      <c r="A184" s="95" t="s">
        <v>222</v>
      </c>
      <c r="B184" s="96" t="s">
        <v>266</v>
      </c>
      <c r="C184" s="96">
        <v>5</v>
      </c>
      <c r="D184" s="96" t="s">
        <v>32</v>
      </c>
      <c r="E184" s="96" t="s">
        <v>81</v>
      </c>
      <c r="F184" s="95" t="s">
        <v>235</v>
      </c>
      <c r="G184" s="95" t="str">
        <f t="shared" si="5"/>
        <v xml:space="preserve">Output </v>
      </c>
      <c r="H184" s="95" t="str">
        <f t="shared" si="6"/>
        <v>Programme 5 - E23 - Property Advice service for SMEs [Output ]  OP11 - Number of enterprises receiving non-financial support  </v>
      </c>
      <c r="I184" s="95" t="s">
        <v>345</v>
      </c>
      <c r="J184" s="95" t="s">
        <v>423</v>
      </c>
    </row>
    <row r="185" spans="1:10" x14ac:dyDescent="0.35">
      <c r="A185" s="95" t="s">
        <v>222</v>
      </c>
      <c r="B185" s="96" t="s">
        <v>36</v>
      </c>
      <c r="C185" s="95">
        <v>5</v>
      </c>
      <c r="D185" s="96" t="s">
        <v>32</v>
      </c>
      <c r="E185" s="95" t="s">
        <v>88</v>
      </c>
      <c r="F185" s="95" t="s">
        <v>239</v>
      </c>
      <c r="G185" s="95" t="str">
        <f t="shared" si="5"/>
        <v>Outcome</v>
      </c>
      <c r="H185" s="95" t="str">
        <f t="shared" si="6"/>
        <v>Programme 5 - E23 - Property Advice service for SMEs [Outcome]  OC16 - Number of new enterprises created as a result of support </v>
      </c>
      <c r="I185" s="95" t="s">
        <v>378</v>
      </c>
      <c r="J185" s="95" t="s">
        <v>424</v>
      </c>
    </row>
    <row r="186" spans="1:10" x14ac:dyDescent="0.35">
      <c r="A186" s="95" t="s">
        <v>222</v>
      </c>
      <c r="B186" s="96" t="s">
        <v>36</v>
      </c>
      <c r="C186" s="95">
        <v>5</v>
      </c>
      <c r="D186" s="96" t="s">
        <v>32</v>
      </c>
      <c r="E186" s="95" t="s">
        <v>90</v>
      </c>
      <c r="F186" s="95" t="s">
        <v>240</v>
      </c>
      <c r="G186" s="95" t="str">
        <f t="shared" si="5"/>
        <v>Outcome</v>
      </c>
      <c r="H186" s="95" t="str">
        <f t="shared" si="6"/>
        <v>Programme 5 - E23 - Property Advice service for SMEs [Outcome]  OC15 - Number of enterprises engaged in new markets </v>
      </c>
      <c r="I186" s="95" t="s">
        <v>377</v>
      </c>
      <c r="J186" s="95" t="s">
        <v>425</v>
      </c>
    </row>
    <row r="187" spans="1:10" x14ac:dyDescent="0.35">
      <c r="A187" s="95" t="s">
        <v>222</v>
      </c>
      <c r="B187" s="96" t="s">
        <v>36</v>
      </c>
      <c r="C187" s="95">
        <v>5</v>
      </c>
      <c r="D187" s="96" t="s">
        <v>32</v>
      </c>
      <c r="E187" s="95" t="s">
        <v>198</v>
      </c>
      <c r="F187" s="95" t="s">
        <v>234</v>
      </c>
      <c r="G187" s="95" t="str">
        <f t="shared" si="5"/>
        <v>Outcome</v>
      </c>
      <c r="H187" s="95" t="str">
        <f t="shared" si="6"/>
        <v>Programme 5 - E23 - Property Advice service for SMEs [Outcome]  OC13 - Number of enterprises adopting new or improved products or services</v>
      </c>
      <c r="I187" s="95" t="s">
        <v>376</v>
      </c>
      <c r="J187" s="95" t="s">
        <v>426</v>
      </c>
    </row>
    <row r="188" spans="1:10" x14ac:dyDescent="0.35">
      <c r="A188" s="95" t="s">
        <v>222</v>
      </c>
      <c r="B188" s="96" t="s">
        <v>36</v>
      </c>
      <c r="C188" s="95">
        <v>5</v>
      </c>
      <c r="D188" s="96" t="s">
        <v>32</v>
      </c>
      <c r="E188" s="95" t="s">
        <v>94</v>
      </c>
      <c r="F188" s="95" t="s">
        <v>237</v>
      </c>
      <c r="G188" s="95" t="str">
        <f t="shared" si="5"/>
        <v>Outcome</v>
      </c>
      <c r="H188" s="95" t="str">
        <f t="shared" si="6"/>
        <v>Programme 5 - E23 - Property Advice service for SMEs [Outcome]  OC02 - Jobs safeguarded as a result of support </v>
      </c>
      <c r="I188" s="95" t="s">
        <v>375</v>
      </c>
      <c r="J188" s="95" t="s">
        <v>427</v>
      </c>
    </row>
    <row r="189" spans="1:10" x14ac:dyDescent="0.35">
      <c r="A189" s="95" t="s">
        <v>222</v>
      </c>
      <c r="B189" s="96" t="s">
        <v>36</v>
      </c>
      <c r="C189" s="95">
        <v>5</v>
      </c>
      <c r="D189" s="96" t="s">
        <v>32</v>
      </c>
      <c r="E189" s="95" t="s">
        <v>96</v>
      </c>
      <c r="F189" s="95" t="s">
        <v>236</v>
      </c>
      <c r="G189" s="95" t="str">
        <f t="shared" si="5"/>
        <v>Outcome</v>
      </c>
      <c r="H189" s="95" t="str">
        <f t="shared" si="6"/>
        <v>Programme 5 - E23 - Property Advice service for SMEs [Outcome]  OC01 - Jobs created as a result of support </v>
      </c>
      <c r="I189" s="95" t="s">
        <v>374</v>
      </c>
      <c r="J189" s="95" t="s">
        <v>428</v>
      </c>
    </row>
    <row r="190" spans="1:10" x14ac:dyDescent="0.35">
      <c r="A190" s="95" t="s">
        <v>223</v>
      </c>
      <c r="B190" s="96" t="s">
        <v>266</v>
      </c>
      <c r="C190" s="96">
        <v>6</v>
      </c>
      <c r="D190" s="96" t="s">
        <v>251</v>
      </c>
      <c r="E190" s="96" t="s">
        <v>244</v>
      </c>
      <c r="F190" s="95" t="s">
        <v>242</v>
      </c>
      <c r="G190" s="95" t="str">
        <f t="shared" si="5"/>
        <v xml:space="preserve">Output </v>
      </c>
      <c r="H190" s="95" t="str">
        <f t="shared" si="6"/>
        <v>Programme 6 - E29 - Low carbon  [Output ]  OP14 - Number of decarbonisation plans developed as a result of support </v>
      </c>
      <c r="I190" s="95" t="s">
        <v>350</v>
      </c>
      <c r="J190" s="95" t="s">
        <v>429</v>
      </c>
    </row>
    <row r="191" spans="1:10" x14ac:dyDescent="0.35">
      <c r="A191" s="95" t="s">
        <v>223</v>
      </c>
      <c r="B191" s="96" t="s">
        <v>266</v>
      </c>
      <c r="C191" s="96">
        <v>6</v>
      </c>
      <c r="D191" s="96" t="s">
        <v>251</v>
      </c>
      <c r="E191" s="96" t="s">
        <v>82</v>
      </c>
      <c r="F191" s="95" t="s">
        <v>230</v>
      </c>
      <c r="G191" s="95" t="str">
        <f t="shared" si="5"/>
        <v xml:space="preserve">Output </v>
      </c>
      <c r="H191" s="95" t="str">
        <f t="shared" si="6"/>
        <v>Programme 6 - E29 - Low carbon  [Output ]  OP12 - Number of enterprises receiving grants </v>
      </c>
      <c r="I191" s="95" t="s">
        <v>349</v>
      </c>
      <c r="J191" s="95" t="s">
        <v>430</v>
      </c>
    </row>
    <row r="192" spans="1:10" x14ac:dyDescent="0.35">
      <c r="A192" s="95" t="s">
        <v>223</v>
      </c>
      <c r="B192" s="96" t="s">
        <v>266</v>
      </c>
      <c r="C192" s="96">
        <v>6</v>
      </c>
      <c r="D192" s="96" t="s">
        <v>251</v>
      </c>
      <c r="E192" s="96" t="s">
        <v>81</v>
      </c>
      <c r="F192" s="95" t="s">
        <v>235</v>
      </c>
      <c r="G192" s="95" t="str">
        <f t="shared" si="5"/>
        <v xml:space="preserve">Output </v>
      </c>
      <c r="H192" s="95" t="str">
        <f t="shared" si="6"/>
        <v>Programme 6 - E29 - Low carbon  [Output ]  OP11 - Number of enterprises receiving non-financial support  </v>
      </c>
      <c r="I192" s="95" t="s">
        <v>348</v>
      </c>
      <c r="J192" s="95" t="s">
        <v>431</v>
      </c>
    </row>
    <row r="193" spans="1:10" x14ac:dyDescent="0.35">
      <c r="A193" s="95" t="s">
        <v>223</v>
      </c>
      <c r="B193" s="96" t="s">
        <v>36</v>
      </c>
      <c r="C193" s="95">
        <v>6</v>
      </c>
      <c r="D193" s="96" t="s">
        <v>251</v>
      </c>
      <c r="E193" s="95" t="s">
        <v>88</v>
      </c>
      <c r="F193" s="95" t="s">
        <v>239</v>
      </c>
      <c r="G193" s="95" t="str">
        <f t="shared" si="5"/>
        <v>Outcome</v>
      </c>
      <c r="H193" s="95" t="str">
        <f t="shared" si="6"/>
        <v>Programme 6 - E29 - Low carbon  [Outcome]  OC16 - Number of new enterprises created as a result of support </v>
      </c>
      <c r="I193" s="95" t="s">
        <v>382</v>
      </c>
      <c r="J193" s="95" t="s">
        <v>432</v>
      </c>
    </row>
    <row r="194" spans="1:10" x14ac:dyDescent="0.35">
      <c r="A194" s="95" t="s">
        <v>223</v>
      </c>
      <c r="B194" s="96" t="s">
        <v>36</v>
      </c>
      <c r="C194" s="95">
        <v>6</v>
      </c>
      <c r="D194" s="96" t="s">
        <v>251</v>
      </c>
      <c r="E194" s="95" t="s">
        <v>246</v>
      </c>
      <c r="F194" s="95" t="s">
        <v>232</v>
      </c>
      <c r="G194" s="95" t="str">
        <f t="shared" si="5"/>
        <v>Outcome</v>
      </c>
      <c r="H194" s="95" t="str">
        <f t="shared" si="6"/>
        <v>Programme 6 - E29 - Low carbon  [Outcome]  OC14 - Estimated carbon dioxide equivalent reductions as a result of support </v>
      </c>
      <c r="I194" s="95" t="s">
        <v>381</v>
      </c>
      <c r="J194" s="95" t="s">
        <v>433</v>
      </c>
    </row>
    <row r="195" spans="1:10" x14ac:dyDescent="0.35">
      <c r="A195" s="95" t="s">
        <v>223</v>
      </c>
      <c r="B195" s="96" t="s">
        <v>36</v>
      </c>
      <c r="C195" s="95">
        <v>6</v>
      </c>
      <c r="D195" s="96" t="s">
        <v>251</v>
      </c>
      <c r="E195" s="95" t="s">
        <v>94</v>
      </c>
      <c r="F195" s="95" t="s">
        <v>237</v>
      </c>
      <c r="G195" s="95" t="str">
        <f t="shared" si="5"/>
        <v>Outcome</v>
      </c>
      <c r="H195" s="95" t="str">
        <f t="shared" si="6"/>
        <v>Programme 6 - E29 - Low carbon  [Outcome]  OC02 - Jobs safeguarded as a result of support </v>
      </c>
      <c r="I195" s="95" t="s">
        <v>380</v>
      </c>
      <c r="J195" s="95" t="s">
        <v>434</v>
      </c>
    </row>
    <row r="196" spans="1:10" x14ac:dyDescent="0.35">
      <c r="A196" s="95" t="s">
        <v>223</v>
      </c>
      <c r="B196" s="96" t="s">
        <v>36</v>
      </c>
      <c r="C196" s="95">
        <v>6</v>
      </c>
      <c r="D196" s="96" t="s">
        <v>251</v>
      </c>
      <c r="E196" s="95" t="s">
        <v>96</v>
      </c>
      <c r="F196" s="95" t="s">
        <v>236</v>
      </c>
      <c r="G196" s="95" t="str">
        <f t="shared" si="5"/>
        <v>Outcome</v>
      </c>
      <c r="H196" s="95" t="str">
        <f t="shared" si="6"/>
        <v>Programme 6 - E29 - Low carbon  [Outcome]  OC01 - Jobs created as a result of support </v>
      </c>
      <c r="I196" s="95" t="s">
        <v>379</v>
      </c>
      <c r="J196" s="95" t="s">
        <v>435</v>
      </c>
    </row>
    <row r="197" spans="1:10" x14ac:dyDescent="0.35">
      <c r="A197" s="95" t="s">
        <v>224</v>
      </c>
      <c r="B197" s="96" t="s">
        <v>266</v>
      </c>
      <c r="C197" s="96">
        <v>7</v>
      </c>
      <c r="D197" s="96" t="s">
        <v>251</v>
      </c>
      <c r="E197" s="96" t="s">
        <v>81</v>
      </c>
      <c r="F197" s="95" t="s">
        <v>235</v>
      </c>
      <c r="G197" s="95" t="str">
        <f t="shared" si="5"/>
        <v xml:space="preserve">Output </v>
      </c>
      <c r="H197" s="95" t="str">
        <f t="shared" si="6"/>
        <v>Programme 7 - E30 - Support for fast-growing diverse founders [Output ]  OP11 - Number of enterprises receiving non-financial support  </v>
      </c>
      <c r="I197" s="95" t="s">
        <v>351</v>
      </c>
      <c r="J197" s="95" t="s">
        <v>436</v>
      </c>
    </row>
    <row r="198" spans="1:10" x14ac:dyDescent="0.35">
      <c r="A198" s="95" t="s">
        <v>224</v>
      </c>
      <c r="B198" s="96" t="s">
        <v>36</v>
      </c>
      <c r="C198" s="95">
        <v>7</v>
      </c>
      <c r="D198" s="96" t="s">
        <v>251</v>
      </c>
      <c r="E198" s="95" t="s">
        <v>86</v>
      </c>
      <c r="F198" s="95" t="s">
        <v>243</v>
      </c>
      <c r="G198" s="95" t="str">
        <f t="shared" si="5"/>
        <v>Outcome</v>
      </c>
      <c r="H198" s="95" t="str">
        <f t="shared" si="6"/>
        <v>Programme 7 - E30 - Support for fast-growing diverse founders [Outcome]  OC18 - Increased number of enterprises supported </v>
      </c>
      <c r="I198" s="95" t="s">
        <v>384</v>
      </c>
      <c r="J198" s="95" t="s">
        <v>437</v>
      </c>
    </row>
    <row r="199" spans="1:10" x14ac:dyDescent="0.35">
      <c r="A199" s="95" t="s">
        <v>224</v>
      </c>
      <c r="B199" s="96" t="s">
        <v>36</v>
      </c>
      <c r="C199" s="95">
        <v>7</v>
      </c>
      <c r="D199" s="96" t="s">
        <v>251</v>
      </c>
      <c r="E199" s="95" t="s">
        <v>96</v>
      </c>
      <c r="F199" s="95" t="s">
        <v>236</v>
      </c>
      <c r="G199" s="95" t="str">
        <f t="shared" si="5"/>
        <v>Outcome</v>
      </c>
      <c r="H199" s="95" t="str">
        <f t="shared" si="6"/>
        <v>Programme 7 - E30 - Support for fast-growing diverse founders [Outcome]  OC01 - Jobs created as a result of support </v>
      </c>
      <c r="I199" s="95" t="s">
        <v>383</v>
      </c>
      <c r="J199" s="95" t="s">
        <v>438</v>
      </c>
    </row>
    <row r="200" spans="1:10" x14ac:dyDescent="0.35">
      <c r="A200" s="95" t="s">
        <v>225</v>
      </c>
      <c r="B200" s="96" t="s">
        <v>266</v>
      </c>
      <c r="C200" s="96">
        <v>8</v>
      </c>
      <c r="D200" s="96" t="s">
        <v>251</v>
      </c>
      <c r="E200" s="96" t="s">
        <v>81</v>
      </c>
      <c r="F200" s="95" t="s">
        <v>235</v>
      </c>
      <c r="G200" s="95" t="str">
        <f t="shared" si="5"/>
        <v xml:space="preserve">Output </v>
      </c>
      <c r="H200" s="95" t="str">
        <f t="shared" si="6"/>
        <v>Programme 8 - E30 - Investment-readiness support for diverse founders [Output ]  OP11 - Number of enterprises receiving non-financial support  </v>
      </c>
      <c r="I200" s="95" t="s">
        <v>352</v>
      </c>
      <c r="J200" s="95" t="s">
        <v>439</v>
      </c>
    </row>
    <row r="201" spans="1:10" x14ac:dyDescent="0.35">
      <c r="A201" s="95" t="s">
        <v>225</v>
      </c>
      <c r="B201" s="96" t="s">
        <v>36</v>
      </c>
      <c r="C201" s="95">
        <v>8</v>
      </c>
      <c r="D201" s="96" t="s">
        <v>251</v>
      </c>
      <c r="E201" s="95" t="s">
        <v>86</v>
      </c>
      <c r="F201" s="95" t="s">
        <v>243</v>
      </c>
      <c r="G201" s="95" t="str">
        <f t="shared" si="5"/>
        <v>Outcome</v>
      </c>
      <c r="H201" s="95" t="str">
        <f t="shared" si="6"/>
        <v>Programme 8 - E30 - Investment-readiness support for diverse founders [Outcome]  OC18 - Increased number of enterprises supported </v>
      </c>
      <c r="I201" s="95" t="s">
        <v>386</v>
      </c>
      <c r="J201" s="95" t="s">
        <v>440</v>
      </c>
    </row>
    <row r="202" spans="1:10" x14ac:dyDescent="0.35">
      <c r="A202" s="95" t="s">
        <v>225</v>
      </c>
      <c r="B202" s="96" t="s">
        <v>36</v>
      </c>
      <c r="C202" s="95">
        <v>8</v>
      </c>
      <c r="D202" s="96" t="s">
        <v>251</v>
      </c>
      <c r="E202" s="95" t="s">
        <v>96</v>
      </c>
      <c r="F202" s="95" t="s">
        <v>236</v>
      </c>
      <c r="G202" s="95" t="str">
        <f t="shared" si="5"/>
        <v>Outcome</v>
      </c>
      <c r="H202" s="95" t="str">
        <f t="shared" si="6"/>
        <v>Programme 8 - E30 - Investment-readiness support for diverse founders [Outcome]  OC01 - Jobs created as a result of support </v>
      </c>
      <c r="I202" s="95" t="s">
        <v>385</v>
      </c>
      <c r="J202" s="95" t="s">
        <v>441</v>
      </c>
    </row>
    <row r="215" spans="1:18" s="89" customFormat="1" ht="40.15" customHeight="1" x14ac:dyDescent="0.35">
      <c r="A215" s="86" t="s">
        <v>447</v>
      </c>
      <c r="B215" s="87" t="s">
        <v>108</v>
      </c>
      <c r="C215" s="87" t="s">
        <v>109</v>
      </c>
      <c r="D215" s="87" t="s">
        <v>110</v>
      </c>
      <c r="E215" s="87"/>
      <c r="F215" s="87" t="s">
        <v>111</v>
      </c>
      <c r="G215" s="87" t="s">
        <v>112</v>
      </c>
      <c r="H215" s="87" t="s">
        <v>113</v>
      </c>
      <c r="I215" s="87" t="s">
        <v>114</v>
      </c>
      <c r="J215" s="87" t="s">
        <v>115</v>
      </c>
      <c r="K215" s="87" t="s">
        <v>116</v>
      </c>
      <c r="L215" s="88" t="s">
        <v>117</v>
      </c>
      <c r="M215" s="87" t="s">
        <v>118</v>
      </c>
      <c r="N215" s="87" t="s">
        <v>119</v>
      </c>
      <c r="O215" s="87" t="s">
        <v>120</v>
      </c>
      <c r="P215" s="86"/>
      <c r="Q215" s="86"/>
      <c r="R215" s="86"/>
    </row>
    <row r="216" spans="1:18" s="89" customFormat="1" x14ac:dyDescent="0.35">
      <c r="A216" s="86" t="s">
        <v>127</v>
      </c>
      <c r="B216" s="86">
        <v>1</v>
      </c>
      <c r="C216" s="86" t="s">
        <v>121</v>
      </c>
      <c r="D216" s="86"/>
      <c r="E216" s="86"/>
      <c r="F216" s="90" t="s">
        <v>122</v>
      </c>
      <c r="G216" s="90" t="s">
        <v>21</v>
      </c>
      <c r="H216" s="90" t="s">
        <v>123</v>
      </c>
      <c r="I216" s="90" t="s">
        <v>124</v>
      </c>
      <c r="J216" s="90" t="s">
        <v>125</v>
      </c>
      <c r="K216" s="91">
        <v>44652</v>
      </c>
      <c r="L216" s="91">
        <v>44742</v>
      </c>
      <c r="M216" s="92">
        <v>44772</v>
      </c>
      <c r="N216" s="86">
        <v>2022</v>
      </c>
      <c r="O216" s="86" t="s">
        <v>126</v>
      </c>
      <c r="P216" s="86"/>
      <c r="Q216" s="86"/>
      <c r="R216" s="86"/>
    </row>
    <row r="217" spans="1:18" s="89" customFormat="1" x14ac:dyDescent="0.35">
      <c r="A217" s="86" t="s">
        <v>132</v>
      </c>
      <c r="B217" s="86">
        <v>2</v>
      </c>
      <c r="C217" s="86" t="s">
        <v>128</v>
      </c>
      <c r="D217" s="86"/>
      <c r="E217" s="86"/>
      <c r="F217" s="90" t="s">
        <v>122</v>
      </c>
      <c r="G217" s="90" t="s">
        <v>21</v>
      </c>
      <c r="H217" s="90" t="s">
        <v>123</v>
      </c>
      <c r="I217" s="90" t="s">
        <v>129</v>
      </c>
      <c r="J217" s="90" t="s">
        <v>130</v>
      </c>
      <c r="K217" s="91">
        <v>44743</v>
      </c>
      <c r="L217" s="91">
        <v>44834</v>
      </c>
      <c r="M217" s="92">
        <v>44864</v>
      </c>
      <c r="N217" s="86">
        <v>2022</v>
      </c>
      <c r="O217" s="86" t="s">
        <v>131</v>
      </c>
      <c r="P217" s="86"/>
      <c r="Q217" s="86"/>
      <c r="R217" s="86"/>
    </row>
    <row r="218" spans="1:18" s="89" customFormat="1" x14ac:dyDescent="0.35">
      <c r="A218" s="86" t="s">
        <v>467</v>
      </c>
      <c r="B218" s="86">
        <v>3</v>
      </c>
      <c r="C218" s="86" t="s">
        <v>133</v>
      </c>
      <c r="D218" s="86"/>
      <c r="E218" s="86"/>
      <c r="F218" s="90" t="s">
        <v>122</v>
      </c>
      <c r="G218" s="90" t="s">
        <v>21</v>
      </c>
      <c r="H218" s="90" t="s">
        <v>123</v>
      </c>
      <c r="I218" s="90" t="s">
        <v>134</v>
      </c>
      <c r="J218" s="90" t="s">
        <v>135</v>
      </c>
      <c r="K218" s="91">
        <v>44835</v>
      </c>
      <c r="L218" s="91">
        <v>44926</v>
      </c>
      <c r="M218" s="92">
        <v>44957</v>
      </c>
      <c r="N218" s="86">
        <v>2022</v>
      </c>
      <c r="O218" s="86" t="s">
        <v>136</v>
      </c>
      <c r="P218" s="86"/>
      <c r="Q218" s="86"/>
      <c r="R218" s="86"/>
    </row>
    <row r="219" spans="1:18" s="89" customFormat="1" x14ac:dyDescent="0.35">
      <c r="A219" s="86" t="s">
        <v>143</v>
      </c>
      <c r="B219" s="86">
        <v>4</v>
      </c>
      <c r="C219" s="86" t="s">
        <v>138</v>
      </c>
      <c r="D219" s="86">
        <v>1</v>
      </c>
      <c r="E219" s="86" t="s">
        <v>22</v>
      </c>
      <c r="F219" s="90" t="s">
        <v>122</v>
      </c>
      <c r="G219" s="90" t="s">
        <v>23</v>
      </c>
      <c r="H219" s="90" t="s">
        <v>139</v>
      </c>
      <c r="I219" s="90" t="s">
        <v>140</v>
      </c>
      <c r="J219" s="90" t="s">
        <v>141</v>
      </c>
      <c r="K219" s="91">
        <v>44927</v>
      </c>
      <c r="L219" s="91">
        <v>45016</v>
      </c>
      <c r="M219" s="92">
        <v>45046</v>
      </c>
      <c r="N219" s="86">
        <v>2023</v>
      </c>
      <c r="O219" s="86" t="s">
        <v>142</v>
      </c>
      <c r="P219" s="86" t="s">
        <v>144</v>
      </c>
      <c r="Q219" s="86" t="s">
        <v>145</v>
      </c>
      <c r="R219" s="86" t="s">
        <v>146</v>
      </c>
    </row>
    <row r="220" spans="1:18" s="89" customFormat="1" x14ac:dyDescent="0.35">
      <c r="A220" s="86" t="s">
        <v>150</v>
      </c>
      <c r="B220" s="86">
        <v>5</v>
      </c>
      <c r="C220" s="86" t="s">
        <v>147</v>
      </c>
      <c r="D220" s="86">
        <v>2</v>
      </c>
      <c r="E220" s="86" t="s">
        <v>24</v>
      </c>
      <c r="F220" s="90" t="s">
        <v>148</v>
      </c>
      <c r="G220" s="90" t="s">
        <v>23</v>
      </c>
      <c r="H220" s="90" t="s">
        <v>139</v>
      </c>
      <c r="I220" s="90" t="s">
        <v>124</v>
      </c>
      <c r="J220" s="90" t="s">
        <v>149</v>
      </c>
      <c r="K220" s="91">
        <v>45017</v>
      </c>
      <c r="L220" s="91">
        <v>45107</v>
      </c>
      <c r="M220" s="92">
        <v>45137</v>
      </c>
      <c r="N220" s="86">
        <v>2023</v>
      </c>
      <c r="O220" s="86" t="s">
        <v>126</v>
      </c>
      <c r="P220" s="86" t="s">
        <v>151</v>
      </c>
      <c r="Q220" s="86" t="s">
        <v>152</v>
      </c>
      <c r="R220" s="86" t="s">
        <v>153</v>
      </c>
    </row>
    <row r="221" spans="1:18" s="89" customFormat="1" x14ac:dyDescent="0.35">
      <c r="A221" s="86" t="s">
        <v>156</v>
      </c>
      <c r="B221" s="86">
        <v>6</v>
      </c>
      <c r="C221" s="86" t="s">
        <v>154</v>
      </c>
      <c r="D221" s="86">
        <v>3</v>
      </c>
      <c r="E221" s="86" t="s">
        <v>2</v>
      </c>
      <c r="F221" s="90" t="s">
        <v>148</v>
      </c>
      <c r="G221" s="90" t="s">
        <v>23</v>
      </c>
      <c r="H221" s="90" t="s">
        <v>139</v>
      </c>
      <c r="I221" s="90" t="s">
        <v>129</v>
      </c>
      <c r="J221" s="90" t="s">
        <v>155</v>
      </c>
      <c r="K221" s="91">
        <v>45108</v>
      </c>
      <c r="L221" s="91">
        <v>45199</v>
      </c>
      <c r="M221" s="92">
        <v>45229</v>
      </c>
      <c r="N221" s="86">
        <v>2023</v>
      </c>
      <c r="O221" s="86" t="s">
        <v>131</v>
      </c>
      <c r="P221" s="86" t="s">
        <v>157</v>
      </c>
      <c r="Q221" s="86" t="s">
        <v>158</v>
      </c>
      <c r="R221" s="86" t="s">
        <v>159</v>
      </c>
    </row>
    <row r="222" spans="1:18" s="89" customFormat="1" x14ac:dyDescent="0.35">
      <c r="A222" s="86" t="s">
        <v>163</v>
      </c>
      <c r="B222" s="86">
        <v>7</v>
      </c>
      <c r="C222" s="86" t="s">
        <v>160</v>
      </c>
      <c r="D222" s="86">
        <v>4</v>
      </c>
      <c r="E222" s="86" t="s">
        <v>25</v>
      </c>
      <c r="F222" s="90" t="s">
        <v>148</v>
      </c>
      <c r="G222" s="90" t="s">
        <v>27</v>
      </c>
      <c r="H222" s="90" t="s">
        <v>161</v>
      </c>
      <c r="I222" s="90" t="s">
        <v>134</v>
      </c>
      <c r="J222" s="90" t="s">
        <v>162</v>
      </c>
      <c r="K222" s="91">
        <v>45200</v>
      </c>
      <c r="L222" s="91">
        <v>45291</v>
      </c>
      <c r="M222" s="92">
        <v>45322</v>
      </c>
      <c r="N222" s="86">
        <v>2023</v>
      </c>
      <c r="O222" s="86" t="s">
        <v>136</v>
      </c>
      <c r="P222" s="86" t="s">
        <v>164</v>
      </c>
      <c r="Q222" s="86" t="s">
        <v>165</v>
      </c>
      <c r="R222" s="92">
        <v>45322</v>
      </c>
    </row>
    <row r="223" spans="1:18" s="89" customFormat="1" x14ac:dyDescent="0.35">
      <c r="A223" s="86" t="s">
        <v>167</v>
      </c>
      <c r="B223" s="86">
        <v>8</v>
      </c>
      <c r="C223" s="86" t="s">
        <v>166</v>
      </c>
      <c r="D223" s="86">
        <v>5</v>
      </c>
      <c r="E223" s="86" t="s">
        <v>26</v>
      </c>
      <c r="F223" s="90" t="s">
        <v>148</v>
      </c>
      <c r="G223" s="90" t="s">
        <v>23</v>
      </c>
      <c r="H223" s="90" t="s">
        <v>139</v>
      </c>
      <c r="I223" s="90" t="s">
        <v>140</v>
      </c>
      <c r="J223" s="90" t="s">
        <v>141</v>
      </c>
      <c r="K223" s="91">
        <v>45292</v>
      </c>
      <c r="L223" s="91">
        <v>45382</v>
      </c>
      <c r="M223" s="92">
        <v>45412</v>
      </c>
      <c r="N223" s="86">
        <v>2024</v>
      </c>
      <c r="O223" s="86" t="s">
        <v>142</v>
      </c>
      <c r="P223" s="86" t="s">
        <v>168</v>
      </c>
      <c r="Q223" s="86" t="s">
        <v>169</v>
      </c>
      <c r="R223" s="86" t="s">
        <v>170</v>
      </c>
    </row>
    <row r="224" spans="1:18" s="89" customFormat="1" x14ac:dyDescent="0.35">
      <c r="A224" s="86" t="s">
        <v>173</v>
      </c>
      <c r="B224" s="86">
        <v>9</v>
      </c>
      <c r="C224" s="86" t="s">
        <v>171</v>
      </c>
      <c r="D224" s="86">
        <v>6</v>
      </c>
      <c r="E224" s="86" t="s">
        <v>28</v>
      </c>
      <c r="F224" s="90" t="s">
        <v>172</v>
      </c>
      <c r="G224" s="90" t="s">
        <v>21</v>
      </c>
      <c r="H224" s="90" t="s">
        <v>123</v>
      </c>
      <c r="I224" s="90" t="s">
        <v>124</v>
      </c>
      <c r="J224" s="90" t="s">
        <v>125</v>
      </c>
      <c r="K224" s="91">
        <v>45383</v>
      </c>
      <c r="L224" s="91">
        <v>45473</v>
      </c>
      <c r="M224" s="92">
        <v>45503</v>
      </c>
      <c r="N224" s="86">
        <v>2024</v>
      </c>
      <c r="O224" s="86" t="s">
        <v>126</v>
      </c>
      <c r="P224" s="86" t="s">
        <v>174</v>
      </c>
      <c r="Q224" s="86" t="s">
        <v>175</v>
      </c>
      <c r="R224" s="86" t="s">
        <v>176</v>
      </c>
    </row>
    <row r="225" spans="1:18" s="89" customFormat="1" x14ac:dyDescent="0.35">
      <c r="A225" s="86" t="s">
        <v>178</v>
      </c>
      <c r="B225" s="86">
        <v>10</v>
      </c>
      <c r="C225" s="86" t="s">
        <v>177</v>
      </c>
      <c r="D225" s="86">
        <v>7</v>
      </c>
      <c r="E225" s="86" t="s">
        <v>29</v>
      </c>
      <c r="F225" s="90" t="s">
        <v>172</v>
      </c>
      <c r="G225" s="90" t="s">
        <v>21</v>
      </c>
      <c r="H225" s="90" t="s">
        <v>123</v>
      </c>
      <c r="I225" s="90" t="s">
        <v>129</v>
      </c>
      <c r="J225" s="90" t="s">
        <v>130</v>
      </c>
      <c r="K225" s="91">
        <v>45474</v>
      </c>
      <c r="L225" s="91">
        <v>45565</v>
      </c>
      <c r="M225" s="92">
        <v>45595</v>
      </c>
      <c r="N225" s="86">
        <v>2024</v>
      </c>
      <c r="O225" s="86" t="s">
        <v>131</v>
      </c>
      <c r="P225" s="86" t="s">
        <v>179</v>
      </c>
      <c r="Q225" s="86" t="s">
        <v>180</v>
      </c>
      <c r="R225" s="86" t="s">
        <v>181</v>
      </c>
    </row>
    <row r="226" spans="1:18" s="89" customFormat="1" x14ac:dyDescent="0.35">
      <c r="A226" s="86" t="s">
        <v>183</v>
      </c>
      <c r="B226" s="86">
        <v>11</v>
      </c>
      <c r="C226" s="86" t="s">
        <v>182</v>
      </c>
      <c r="D226" s="86">
        <v>8</v>
      </c>
      <c r="E226" s="86" t="s">
        <v>30</v>
      </c>
      <c r="F226" s="90" t="s">
        <v>172</v>
      </c>
      <c r="G226" s="90" t="s">
        <v>21</v>
      </c>
      <c r="H226" s="90" t="s">
        <v>123</v>
      </c>
      <c r="I226" s="90" t="s">
        <v>134</v>
      </c>
      <c r="J226" s="90" t="s">
        <v>135</v>
      </c>
      <c r="K226" s="91">
        <v>45566</v>
      </c>
      <c r="L226" s="91">
        <v>45657</v>
      </c>
      <c r="M226" s="92">
        <v>45688</v>
      </c>
      <c r="N226" s="86">
        <v>2024</v>
      </c>
      <c r="O226" s="86" t="s">
        <v>136</v>
      </c>
      <c r="P226" s="86" t="s">
        <v>184</v>
      </c>
      <c r="Q226" s="86" t="s">
        <v>185</v>
      </c>
      <c r="R226" s="92">
        <v>45688</v>
      </c>
    </row>
    <row r="227" spans="1:18" s="89" customFormat="1" x14ac:dyDescent="0.35">
      <c r="A227" s="86" t="s">
        <v>187</v>
      </c>
      <c r="B227" s="86">
        <v>12</v>
      </c>
      <c r="C227" s="86" t="s">
        <v>186</v>
      </c>
      <c r="D227" s="86">
        <v>9</v>
      </c>
      <c r="E227" s="86" t="s">
        <v>31</v>
      </c>
      <c r="F227" s="90" t="s">
        <v>172</v>
      </c>
      <c r="G227" s="90" t="s">
        <v>23</v>
      </c>
      <c r="H227" s="90" t="s">
        <v>139</v>
      </c>
      <c r="I227" s="90" t="s">
        <v>140</v>
      </c>
      <c r="J227" s="90" t="s">
        <v>141</v>
      </c>
      <c r="K227" s="91">
        <v>45658</v>
      </c>
      <c r="L227" s="91">
        <v>45747</v>
      </c>
      <c r="M227" s="92">
        <v>45777</v>
      </c>
      <c r="N227" s="86">
        <v>2025</v>
      </c>
      <c r="O227" s="86" t="s">
        <v>142</v>
      </c>
      <c r="P227" s="86" t="s">
        <v>188</v>
      </c>
      <c r="Q227" s="86" t="s">
        <v>189</v>
      </c>
      <c r="R227" s="92">
        <v>45761</v>
      </c>
    </row>
    <row r="239" spans="1:18" s="98" customFormat="1" x14ac:dyDescent="0.35">
      <c r="A239" s="94" t="s">
        <v>288</v>
      </c>
      <c r="B239" s="94" t="s">
        <v>265</v>
      </c>
      <c r="C239" s="94" t="s">
        <v>226</v>
      </c>
      <c r="D239" s="94" t="s">
        <v>273</v>
      </c>
      <c r="E239" s="94" t="s">
        <v>249</v>
      </c>
      <c r="F239" s="94" t="s">
        <v>227</v>
      </c>
      <c r="G239" s="94" t="s">
        <v>209</v>
      </c>
      <c r="H239" s="97" t="s">
        <v>388</v>
      </c>
    </row>
    <row r="240" spans="1:18" x14ac:dyDescent="0.35">
      <c r="A240" s="95" t="str">
        <f t="shared" ref="A240:A271" si="7">VLOOKUP(C240,$B$3:$C$10,2,FALSE)</f>
        <v>Programme 1 - E19 - Innovation</v>
      </c>
      <c r="B240" s="96" t="s">
        <v>266</v>
      </c>
      <c r="C240" s="96">
        <v>1</v>
      </c>
      <c r="D240" s="96" t="s">
        <v>250</v>
      </c>
      <c r="E240" s="96" t="s">
        <v>82</v>
      </c>
      <c r="F240" s="95" t="s">
        <v>230</v>
      </c>
      <c r="G240" s="95" t="str">
        <f t="shared" ref="G240:G271" si="8">VLOOKUP(E240,$B$17:$F$32,3,FALSE)</f>
        <v xml:space="preserve">Output </v>
      </c>
      <c r="H240" s="95" t="str">
        <f t="shared" ref="H240:H271" si="9">"["&amp;A240&amp;"]["&amp;B240&amp;"] - "&amp;E240&amp;" - "&amp;F240&amp;"]"</f>
        <v>[Programme 1 - E19 - Innovation][Output ] - OP12 - Number of enterprises receiving grants ]</v>
      </c>
    </row>
    <row r="241" spans="1:8" x14ac:dyDescent="0.35">
      <c r="A241" s="95" t="str">
        <f t="shared" si="7"/>
        <v>Programme 1 - E19 - Innovation</v>
      </c>
      <c r="B241" s="96" t="s">
        <v>266</v>
      </c>
      <c r="C241" s="96">
        <v>1</v>
      </c>
      <c r="D241" s="96" t="s">
        <v>250</v>
      </c>
      <c r="E241" s="96" t="s">
        <v>79</v>
      </c>
      <c r="F241" s="95" t="s">
        <v>228</v>
      </c>
      <c r="G241" s="95" t="str">
        <f t="shared" si="8"/>
        <v xml:space="preserve">Output </v>
      </c>
      <c r="H241" s="95" t="str">
        <f t="shared" si="9"/>
        <v>[Programme 1 - E19 - Innovation][Output ] - OP10 - Number of organisations receiving non-financial support ]</v>
      </c>
    </row>
    <row r="242" spans="1:8" x14ac:dyDescent="0.35">
      <c r="A242" s="95" t="str">
        <f t="shared" si="7"/>
        <v>Programme 1 - E19 - Innovation</v>
      </c>
      <c r="B242" s="96" t="s">
        <v>36</v>
      </c>
      <c r="C242" s="95">
        <v>1</v>
      </c>
      <c r="D242" s="95" t="s">
        <v>250</v>
      </c>
      <c r="E242" s="95" t="s">
        <v>246</v>
      </c>
      <c r="F242" s="95" t="s">
        <v>232</v>
      </c>
      <c r="G242" s="95" t="str">
        <f t="shared" si="8"/>
        <v>Outcome</v>
      </c>
      <c r="H242" s="95" t="str">
        <f t="shared" si="9"/>
        <v>[Programme 1 - E19 - Innovation][Outcome] - OC14 - Estimated carbon dioxide equivalent reductions as a result of support ]</v>
      </c>
    </row>
    <row r="243" spans="1:8" x14ac:dyDescent="0.35">
      <c r="A243" s="95" t="str">
        <f t="shared" si="7"/>
        <v>Programme 1 - E19 - Innovation</v>
      </c>
      <c r="B243" s="96" t="s">
        <v>36</v>
      </c>
      <c r="C243" s="95">
        <v>1</v>
      </c>
      <c r="D243" s="95" t="s">
        <v>250</v>
      </c>
      <c r="E243" s="95" t="s">
        <v>198</v>
      </c>
      <c r="F243" s="95" t="s">
        <v>234</v>
      </c>
      <c r="G243" s="95" t="str">
        <f t="shared" si="8"/>
        <v>Outcome</v>
      </c>
      <c r="H243" s="95" t="str">
        <f t="shared" si="9"/>
        <v>[Programme 1 - E19 - Innovation][Outcome] - OC13 - Number of enterprises adopting new or improved products or services]</v>
      </c>
    </row>
    <row r="244" spans="1:8" x14ac:dyDescent="0.35">
      <c r="A244" s="95" t="str">
        <f t="shared" si="7"/>
        <v>Programme 1 - E19 - Innovation</v>
      </c>
      <c r="B244" s="96" t="s">
        <v>36</v>
      </c>
      <c r="C244" s="95">
        <v>1</v>
      </c>
      <c r="D244" s="95" t="s">
        <v>250</v>
      </c>
      <c r="E244" s="95" t="s">
        <v>247</v>
      </c>
      <c r="F244" s="95" t="s">
        <v>233</v>
      </c>
      <c r="G244" s="95" t="str">
        <f t="shared" si="8"/>
        <v>Outcome</v>
      </c>
      <c r="H244" s="95" t="str">
        <f t="shared" si="9"/>
        <v>[Programme 1 - E19 - Innovation][Outcome] - OC12 - Number of enterprises with improved productivity ]</v>
      </c>
    </row>
    <row r="245" spans="1:8" x14ac:dyDescent="0.35">
      <c r="A245" s="95" t="str">
        <f t="shared" si="7"/>
        <v>Programme 1 - E19 - Innovation</v>
      </c>
      <c r="B245" s="96" t="s">
        <v>36</v>
      </c>
      <c r="C245" s="95">
        <v>1</v>
      </c>
      <c r="D245" s="95" t="s">
        <v>250</v>
      </c>
      <c r="E245" s="95" t="s">
        <v>245</v>
      </c>
      <c r="F245" s="95" t="s">
        <v>231</v>
      </c>
      <c r="G245" s="95" t="str">
        <f t="shared" si="8"/>
        <v>Outcome</v>
      </c>
      <c r="H245" s="95" t="str">
        <f t="shared" si="9"/>
        <v>[Programme 1 - E19 - Innovation][Outcome] - OC11 - Number of new to market products ]</v>
      </c>
    </row>
    <row r="246" spans="1:8" x14ac:dyDescent="0.35">
      <c r="A246" s="95" t="str">
        <f t="shared" si="7"/>
        <v>Programme 1 - E19 - Innovation</v>
      </c>
      <c r="B246" s="96" t="s">
        <v>36</v>
      </c>
      <c r="C246" s="95">
        <v>1</v>
      </c>
      <c r="D246" s="95" t="s">
        <v>250</v>
      </c>
      <c r="E246" s="95" t="s">
        <v>92</v>
      </c>
      <c r="F246" s="95" t="s">
        <v>229</v>
      </c>
      <c r="G246" s="95" t="str">
        <f t="shared" si="8"/>
        <v>Outcome</v>
      </c>
      <c r="H246" s="95" t="str">
        <f t="shared" si="9"/>
        <v>[Programme 1 - E19 - Innovation][Outcome] - OC10 - Number of organisations engaged in knowledge transfer activity following support ]</v>
      </c>
    </row>
    <row r="247" spans="1:8" x14ac:dyDescent="0.35">
      <c r="A247" s="95" t="str">
        <f t="shared" si="7"/>
        <v>Programme 2 - E23 - Supplier-readiness</v>
      </c>
      <c r="B247" s="96" t="s">
        <v>266</v>
      </c>
      <c r="C247" s="96">
        <v>2</v>
      </c>
      <c r="D247" s="96" t="s">
        <v>32</v>
      </c>
      <c r="E247" s="96" t="s">
        <v>84</v>
      </c>
      <c r="F247" s="95" t="s">
        <v>238</v>
      </c>
      <c r="G247" s="95" t="str">
        <f t="shared" si="8"/>
        <v xml:space="preserve">Output </v>
      </c>
      <c r="H247" s="95" t="str">
        <f t="shared" si="9"/>
        <v>[Programme 2 - E23 - Supplier-readiness][Output ] - OP13 - Number of potential entrepreneurs assisted to be enterprise ready ]</v>
      </c>
    </row>
    <row r="248" spans="1:8" x14ac:dyDescent="0.35">
      <c r="A248" s="95" t="str">
        <f t="shared" si="7"/>
        <v>Programme 2 - E23 - Supplier-readiness</v>
      </c>
      <c r="B248" s="96" t="s">
        <v>266</v>
      </c>
      <c r="C248" s="96">
        <v>2</v>
      </c>
      <c r="D248" s="96" t="s">
        <v>32</v>
      </c>
      <c r="E248" s="96" t="s">
        <v>82</v>
      </c>
      <c r="F248" s="95" t="s">
        <v>230</v>
      </c>
      <c r="G248" s="95" t="str">
        <f t="shared" si="8"/>
        <v xml:space="preserve">Output </v>
      </c>
      <c r="H248" s="95" t="str">
        <f t="shared" si="9"/>
        <v>[Programme 2 - E23 - Supplier-readiness][Output ] - OP12 - Number of enterprises receiving grants ]</v>
      </c>
    </row>
    <row r="249" spans="1:8" x14ac:dyDescent="0.35">
      <c r="A249" s="95" t="str">
        <f t="shared" si="7"/>
        <v>Programme 2 - E23 - Supplier-readiness</v>
      </c>
      <c r="B249" s="96" t="s">
        <v>266</v>
      </c>
      <c r="C249" s="96">
        <v>2</v>
      </c>
      <c r="D249" s="96" t="s">
        <v>32</v>
      </c>
      <c r="E249" s="96" t="s">
        <v>81</v>
      </c>
      <c r="F249" s="95" t="s">
        <v>235</v>
      </c>
      <c r="G249" s="95" t="str">
        <f t="shared" si="8"/>
        <v xml:space="preserve">Output </v>
      </c>
      <c r="H249" s="95" t="str">
        <f t="shared" si="9"/>
        <v>[Programme 2 - E23 - Supplier-readiness][Output ] - OP11 - Number of enterprises receiving non-financial support  ]</v>
      </c>
    </row>
    <row r="250" spans="1:8" x14ac:dyDescent="0.35">
      <c r="A250" s="95" t="str">
        <f t="shared" si="7"/>
        <v>Programme 2 - E23 - Supplier-readiness</v>
      </c>
      <c r="B250" s="96" t="s">
        <v>36</v>
      </c>
      <c r="C250" s="95">
        <v>2</v>
      </c>
      <c r="D250" s="96" t="s">
        <v>32</v>
      </c>
      <c r="E250" s="95" t="s">
        <v>88</v>
      </c>
      <c r="F250" s="95" t="s">
        <v>239</v>
      </c>
      <c r="G250" s="95" t="str">
        <f t="shared" si="8"/>
        <v>Outcome</v>
      </c>
      <c r="H250" s="95" t="str">
        <f t="shared" si="9"/>
        <v>[Programme 2 - E23 - Supplier-readiness][Outcome] - OC16 - Number of new enterprises created as a result of support ]</v>
      </c>
    </row>
    <row r="251" spans="1:8" x14ac:dyDescent="0.35">
      <c r="A251" s="95" t="str">
        <f t="shared" si="7"/>
        <v>Programme 2 - E23 - Supplier-readiness</v>
      </c>
      <c r="B251" s="96" t="s">
        <v>36</v>
      </c>
      <c r="C251" s="95">
        <v>2</v>
      </c>
      <c r="D251" s="96" t="s">
        <v>32</v>
      </c>
      <c r="E251" s="95" t="s">
        <v>90</v>
      </c>
      <c r="F251" s="95" t="s">
        <v>240</v>
      </c>
      <c r="G251" s="95" t="str">
        <f t="shared" si="8"/>
        <v>Outcome</v>
      </c>
      <c r="H251" s="95" t="str">
        <f t="shared" si="9"/>
        <v>[Programme 2 - E23 - Supplier-readiness][Outcome] - OC15 - Number of enterprises engaged in new markets ]</v>
      </c>
    </row>
    <row r="252" spans="1:8" x14ac:dyDescent="0.35">
      <c r="A252" s="95" t="str">
        <f t="shared" si="7"/>
        <v>Programme 2 - E23 - Supplier-readiness</v>
      </c>
      <c r="B252" s="96" t="s">
        <v>36</v>
      </c>
      <c r="C252" s="95">
        <v>2</v>
      </c>
      <c r="D252" s="96" t="s">
        <v>32</v>
      </c>
      <c r="E252" s="95" t="s">
        <v>198</v>
      </c>
      <c r="F252" s="95" t="s">
        <v>234</v>
      </c>
      <c r="G252" s="95" t="str">
        <f t="shared" si="8"/>
        <v>Outcome</v>
      </c>
      <c r="H252" s="95" t="str">
        <f t="shared" si="9"/>
        <v>[Programme 2 - E23 - Supplier-readiness][Outcome] - OC13 - Number of enterprises adopting new or improved products or services]</v>
      </c>
    </row>
    <row r="253" spans="1:8" x14ac:dyDescent="0.35">
      <c r="A253" s="95" t="str">
        <f t="shared" si="7"/>
        <v>Programme 2 - E23 - Supplier-readiness</v>
      </c>
      <c r="B253" s="96" t="s">
        <v>36</v>
      </c>
      <c r="C253" s="95">
        <v>2</v>
      </c>
      <c r="D253" s="96" t="s">
        <v>32</v>
      </c>
      <c r="E253" s="95" t="s">
        <v>94</v>
      </c>
      <c r="F253" s="95" t="s">
        <v>237</v>
      </c>
      <c r="G253" s="95" t="str">
        <f t="shared" si="8"/>
        <v>Outcome</v>
      </c>
      <c r="H253" s="95" t="str">
        <f t="shared" si="9"/>
        <v>[Programme 2 - E23 - Supplier-readiness][Outcome] - OC02 - Jobs safeguarded as a result of support ]</v>
      </c>
    </row>
    <row r="254" spans="1:8" x14ac:dyDescent="0.35">
      <c r="A254" s="95" t="str">
        <f t="shared" si="7"/>
        <v>Programme 2 - E23 - Supplier-readiness</v>
      </c>
      <c r="B254" s="96" t="s">
        <v>36</v>
      </c>
      <c r="C254" s="95">
        <v>2</v>
      </c>
      <c r="D254" s="96" t="s">
        <v>32</v>
      </c>
      <c r="E254" s="95" t="s">
        <v>96</v>
      </c>
      <c r="F254" s="95" t="s">
        <v>236</v>
      </c>
      <c r="G254" s="95" t="str">
        <f t="shared" si="8"/>
        <v>Outcome</v>
      </c>
      <c r="H254" s="95" t="str">
        <f t="shared" si="9"/>
        <v>[Programme 2 - E23 - Supplier-readiness][Outcome] - OC01 - Jobs created as a result of support ]</v>
      </c>
    </row>
    <row r="255" spans="1:8" x14ac:dyDescent="0.35">
      <c r="A255" s="95" t="str">
        <f t="shared" si="7"/>
        <v>Programme 3 - E23 - SME digital divide</v>
      </c>
      <c r="B255" s="96" t="s">
        <v>266</v>
      </c>
      <c r="C255" s="96">
        <v>3</v>
      </c>
      <c r="D255" s="96" t="s">
        <v>32</v>
      </c>
      <c r="E255" s="96" t="s">
        <v>84</v>
      </c>
      <c r="F255" s="95" t="s">
        <v>238</v>
      </c>
      <c r="G255" s="95" t="str">
        <f t="shared" si="8"/>
        <v xml:space="preserve">Output </v>
      </c>
      <c r="H255" s="95" t="str">
        <f t="shared" si="9"/>
        <v>[Programme 3 - E23 - SME digital divide][Output ] - OP13 - Number of potential entrepreneurs assisted to be enterprise ready ]</v>
      </c>
    </row>
    <row r="256" spans="1:8" x14ac:dyDescent="0.35">
      <c r="A256" s="95" t="str">
        <f t="shared" si="7"/>
        <v>Programme 3 - E23 - SME digital divide</v>
      </c>
      <c r="B256" s="96" t="s">
        <v>266</v>
      </c>
      <c r="C256" s="96">
        <v>3</v>
      </c>
      <c r="D256" s="96" t="s">
        <v>32</v>
      </c>
      <c r="E256" s="96" t="s">
        <v>82</v>
      </c>
      <c r="F256" s="95" t="s">
        <v>230</v>
      </c>
      <c r="G256" s="95" t="str">
        <f t="shared" si="8"/>
        <v xml:space="preserve">Output </v>
      </c>
      <c r="H256" s="95" t="str">
        <f t="shared" si="9"/>
        <v>[Programme 3 - E23 - SME digital divide][Output ] - OP12 - Number of enterprises receiving grants ]</v>
      </c>
    </row>
    <row r="257" spans="1:8" x14ac:dyDescent="0.35">
      <c r="A257" s="95" t="str">
        <f t="shared" si="7"/>
        <v>Programme 3 - E23 - SME digital divide</v>
      </c>
      <c r="B257" s="96" t="s">
        <v>266</v>
      </c>
      <c r="C257" s="96">
        <v>3</v>
      </c>
      <c r="D257" s="96" t="s">
        <v>32</v>
      </c>
      <c r="E257" s="96" t="s">
        <v>81</v>
      </c>
      <c r="F257" s="95" t="s">
        <v>235</v>
      </c>
      <c r="G257" s="95" t="str">
        <f t="shared" si="8"/>
        <v xml:space="preserve">Output </v>
      </c>
      <c r="H257" s="95" t="str">
        <f t="shared" si="9"/>
        <v>[Programme 3 - E23 - SME digital divide][Output ] - OP11 - Number of enterprises receiving non-financial support  ]</v>
      </c>
    </row>
    <row r="258" spans="1:8" x14ac:dyDescent="0.35">
      <c r="A258" s="95" t="str">
        <f t="shared" si="7"/>
        <v>Programme 3 - E23 - SME digital divide</v>
      </c>
      <c r="B258" s="96" t="s">
        <v>36</v>
      </c>
      <c r="C258" s="95">
        <v>3</v>
      </c>
      <c r="D258" s="96" t="s">
        <v>32</v>
      </c>
      <c r="E258" s="95" t="s">
        <v>248</v>
      </c>
      <c r="F258" s="95" t="s">
        <v>241</v>
      </c>
      <c r="G258" s="95" t="str">
        <f t="shared" si="8"/>
        <v>Outcome</v>
      </c>
      <c r="H258" s="95" t="str">
        <f t="shared" si="9"/>
        <v>[Programme 3 - E23 - SME digital divide][Outcome] - OC17 - Premises with improved digital connectivity as a result of support ]</v>
      </c>
    </row>
    <row r="259" spans="1:8" x14ac:dyDescent="0.35">
      <c r="A259" s="95" t="str">
        <f t="shared" si="7"/>
        <v>Programme 3 - E23 - SME digital divide</v>
      </c>
      <c r="B259" s="96" t="s">
        <v>36</v>
      </c>
      <c r="C259" s="95">
        <v>3</v>
      </c>
      <c r="D259" s="96" t="s">
        <v>32</v>
      </c>
      <c r="E259" s="95" t="s">
        <v>88</v>
      </c>
      <c r="F259" s="95" t="s">
        <v>239</v>
      </c>
      <c r="G259" s="95" t="str">
        <f t="shared" si="8"/>
        <v>Outcome</v>
      </c>
      <c r="H259" s="95" t="str">
        <f t="shared" si="9"/>
        <v>[Programme 3 - E23 - SME digital divide][Outcome] - OC16 - Number of new enterprises created as a result of support ]</v>
      </c>
    </row>
    <row r="260" spans="1:8" x14ac:dyDescent="0.35">
      <c r="A260" s="95" t="str">
        <f t="shared" si="7"/>
        <v>Programme 3 - E23 - SME digital divide</v>
      </c>
      <c r="B260" s="96" t="s">
        <v>36</v>
      </c>
      <c r="C260" s="95">
        <v>3</v>
      </c>
      <c r="D260" s="96" t="s">
        <v>32</v>
      </c>
      <c r="E260" s="95" t="s">
        <v>90</v>
      </c>
      <c r="F260" s="95" t="s">
        <v>240</v>
      </c>
      <c r="G260" s="95" t="str">
        <f t="shared" si="8"/>
        <v>Outcome</v>
      </c>
      <c r="H260" s="95" t="str">
        <f t="shared" si="9"/>
        <v>[Programme 3 - E23 - SME digital divide][Outcome] - OC15 - Number of enterprises engaged in new markets ]</v>
      </c>
    </row>
    <row r="261" spans="1:8" x14ac:dyDescent="0.35">
      <c r="A261" s="95" t="str">
        <f t="shared" si="7"/>
        <v>Programme 3 - E23 - SME digital divide</v>
      </c>
      <c r="B261" s="96" t="s">
        <v>36</v>
      </c>
      <c r="C261" s="95">
        <v>3</v>
      </c>
      <c r="D261" s="96" t="s">
        <v>32</v>
      </c>
      <c r="E261" s="95" t="s">
        <v>198</v>
      </c>
      <c r="F261" s="95" t="s">
        <v>234</v>
      </c>
      <c r="G261" s="95" t="str">
        <f t="shared" si="8"/>
        <v>Outcome</v>
      </c>
      <c r="H261" s="95" t="str">
        <f t="shared" si="9"/>
        <v>[Programme 3 - E23 - SME digital divide][Outcome] - OC13 - Number of enterprises adopting new or improved products or services]</v>
      </c>
    </row>
    <row r="262" spans="1:8" x14ac:dyDescent="0.35">
      <c r="A262" s="95" t="str">
        <f t="shared" si="7"/>
        <v>Programme 3 - E23 - SME digital divide</v>
      </c>
      <c r="B262" s="96" t="s">
        <v>36</v>
      </c>
      <c r="C262" s="95">
        <v>3</v>
      </c>
      <c r="D262" s="96" t="s">
        <v>32</v>
      </c>
      <c r="E262" s="95" t="s">
        <v>94</v>
      </c>
      <c r="F262" s="95" t="s">
        <v>237</v>
      </c>
      <c r="G262" s="95" t="str">
        <f t="shared" si="8"/>
        <v>Outcome</v>
      </c>
      <c r="H262" s="95" t="str">
        <f t="shared" si="9"/>
        <v>[Programme 3 - E23 - SME digital divide][Outcome] - OC02 - Jobs safeguarded as a result of support ]</v>
      </c>
    </row>
    <row r="263" spans="1:8" x14ac:dyDescent="0.35">
      <c r="A263" s="95" t="str">
        <f t="shared" si="7"/>
        <v>Programme 3 - E23 - SME digital divide</v>
      </c>
      <c r="B263" s="96" t="s">
        <v>36</v>
      </c>
      <c r="C263" s="95">
        <v>3</v>
      </c>
      <c r="D263" s="96" t="s">
        <v>32</v>
      </c>
      <c r="E263" s="95" t="s">
        <v>96</v>
      </c>
      <c r="F263" s="95" t="s">
        <v>236</v>
      </c>
      <c r="G263" s="95" t="str">
        <f t="shared" si="8"/>
        <v>Outcome</v>
      </c>
      <c r="H263" s="95" t="str">
        <f t="shared" si="9"/>
        <v>[Programme 3 - E23 - SME digital divide][Outcome] - OC01 - Jobs created as a result of support ]</v>
      </c>
    </row>
    <row r="264" spans="1:8" x14ac:dyDescent="0.35">
      <c r="A264" s="95" t="str">
        <f t="shared" si="7"/>
        <v>Programme 4 - E23 - Growing the local, social economy</v>
      </c>
      <c r="B264" s="96" t="s">
        <v>266</v>
      </c>
      <c r="C264" s="96">
        <v>4</v>
      </c>
      <c r="D264" s="96" t="s">
        <v>32</v>
      </c>
      <c r="E264" s="96" t="s">
        <v>84</v>
      </c>
      <c r="F264" s="95" t="s">
        <v>238</v>
      </c>
      <c r="G264" s="95" t="str">
        <f t="shared" si="8"/>
        <v xml:space="preserve">Output </v>
      </c>
      <c r="H264" s="95" t="str">
        <f t="shared" si="9"/>
        <v>[Programme 4 - E23 - Growing the local, social economy][Output ] - OP13 - Number of potential entrepreneurs assisted to be enterprise ready ]</v>
      </c>
    </row>
    <row r="265" spans="1:8" x14ac:dyDescent="0.35">
      <c r="A265" s="95" t="str">
        <f t="shared" si="7"/>
        <v>Programme 4 - E23 - Growing the local, social economy</v>
      </c>
      <c r="B265" s="96" t="s">
        <v>266</v>
      </c>
      <c r="C265" s="96">
        <v>4</v>
      </c>
      <c r="D265" s="96" t="s">
        <v>32</v>
      </c>
      <c r="E265" s="96" t="s">
        <v>82</v>
      </c>
      <c r="F265" s="95" t="s">
        <v>230</v>
      </c>
      <c r="G265" s="95" t="str">
        <f t="shared" si="8"/>
        <v xml:space="preserve">Output </v>
      </c>
      <c r="H265" s="95" t="str">
        <f t="shared" si="9"/>
        <v>[Programme 4 - E23 - Growing the local, social economy][Output ] - OP12 - Number of enterprises receiving grants ]</v>
      </c>
    </row>
    <row r="266" spans="1:8" x14ac:dyDescent="0.35">
      <c r="A266" s="95" t="str">
        <f t="shared" si="7"/>
        <v>Programme 4 - E23 - Growing the local, social economy</v>
      </c>
      <c r="B266" s="96" t="s">
        <v>266</v>
      </c>
      <c r="C266" s="96">
        <v>4</v>
      </c>
      <c r="D266" s="96" t="s">
        <v>32</v>
      </c>
      <c r="E266" s="96" t="s">
        <v>81</v>
      </c>
      <c r="F266" s="95" t="s">
        <v>235</v>
      </c>
      <c r="G266" s="95" t="str">
        <f t="shared" si="8"/>
        <v xml:space="preserve">Output </v>
      </c>
      <c r="H266" s="95" t="str">
        <f t="shared" si="9"/>
        <v>[Programme 4 - E23 - Growing the local, social economy][Output ] - OP11 - Number of enterprises receiving non-financial support  ]</v>
      </c>
    </row>
    <row r="267" spans="1:8" x14ac:dyDescent="0.35">
      <c r="A267" s="95" t="str">
        <f t="shared" si="7"/>
        <v>Programme 4 - E23 - Growing the local, social economy</v>
      </c>
      <c r="B267" s="96" t="s">
        <v>36</v>
      </c>
      <c r="C267" s="95">
        <v>4</v>
      </c>
      <c r="D267" s="96" t="s">
        <v>32</v>
      </c>
      <c r="E267" s="95" t="s">
        <v>88</v>
      </c>
      <c r="F267" s="95" t="s">
        <v>239</v>
      </c>
      <c r="G267" s="95" t="str">
        <f t="shared" si="8"/>
        <v>Outcome</v>
      </c>
      <c r="H267" s="95" t="str">
        <f t="shared" si="9"/>
        <v>[Programme 4 - E23 - Growing the local, social economy][Outcome] - OC16 - Number of new enterprises created as a result of support ]</v>
      </c>
    </row>
    <row r="268" spans="1:8" x14ac:dyDescent="0.35">
      <c r="A268" s="95" t="str">
        <f t="shared" si="7"/>
        <v>Programme 4 - E23 - Growing the local, social economy</v>
      </c>
      <c r="B268" s="96" t="s">
        <v>36</v>
      </c>
      <c r="C268" s="95">
        <v>4</v>
      </c>
      <c r="D268" s="96" t="s">
        <v>32</v>
      </c>
      <c r="E268" s="95" t="s">
        <v>90</v>
      </c>
      <c r="F268" s="95" t="s">
        <v>240</v>
      </c>
      <c r="G268" s="95" t="str">
        <f t="shared" si="8"/>
        <v>Outcome</v>
      </c>
      <c r="H268" s="95" t="str">
        <f t="shared" si="9"/>
        <v>[Programme 4 - E23 - Growing the local, social economy][Outcome] - OC15 - Number of enterprises engaged in new markets ]</v>
      </c>
    </row>
    <row r="269" spans="1:8" x14ac:dyDescent="0.35">
      <c r="A269" s="95" t="str">
        <f t="shared" si="7"/>
        <v>Programme 4 - E23 - Growing the local, social economy</v>
      </c>
      <c r="B269" s="96" t="s">
        <v>36</v>
      </c>
      <c r="C269" s="95">
        <v>4</v>
      </c>
      <c r="D269" s="96" t="s">
        <v>32</v>
      </c>
      <c r="E269" s="95" t="s">
        <v>198</v>
      </c>
      <c r="F269" s="95" t="s">
        <v>234</v>
      </c>
      <c r="G269" s="95" t="str">
        <f t="shared" si="8"/>
        <v>Outcome</v>
      </c>
      <c r="H269" s="95" t="str">
        <f t="shared" si="9"/>
        <v>[Programme 4 - E23 - Growing the local, social economy][Outcome] - OC13 - Number of enterprises adopting new or improved products or services]</v>
      </c>
    </row>
    <row r="270" spans="1:8" x14ac:dyDescent="0.35">
      <c r="A270" s="95" t="str">
        <f t="shared" si="7"/>
        <v>Programme 4 - E23 - Growing the local, social economy</v>
      </c>
      <c r="B270" s="96" t="s">
        <v>36</v>
      </c>
      <c r="C270" s="95">
        <v>4</v>
      </c>
      <c r="D270" s="96" t="s">
        <v>32</v>
      </c>
      <c r="E270" s="95" t="s">
        <v>94</v>
      </c>
      <c r="F270" s="95" t="s">
        <v>237</v>
      </c>
      <c r="G270" s="95" t="str">
        <f t="shared" si="8"/>
        <v>Outcome</v>
      </c>
      <c r="H270" s="95" t="str">
        <f t="shared" si="9"/>
        <v>[Programme 4 - E23 - Growing the local, social economy][Outcome] - OC02 - Jobs safeguarded as a result of support ]</v>
      </c>
    </row>
    <row r="271" spans="1:8" x14ac:dyDescent="0.35">
      <c r="A271" s="95" t="str">
        <f t="shared" si="7"/>
        <v>Programme 4 - E23 - Growing the local, social economy</v>
      </c>
      <c r="B271" s="96" t="s">
        <v>36</v>
      </c>
      <c r="C271" s="95">
        <v>4</v>
      </c>
      <c r="D271" s="96" t="s">
        <v>32</v>
      </c>
      <c r="E271" s="95" t="s">
        <v>96</v>
      </c>
      <c r="F271" s="95" t="s">
        <v>236</v>
      </c>
      <c r="G271" s="95" t="str">
        <f t="shared" si="8"/>
        <v>Outcome</v>
      </c>
      <c r="H271" s="95" t="str">
        <f t="shared" si="9"/>
        <v>[Programme 4 - E23 - Growing the local, social economy][Outcome] - OC01 - Jobs created as a result of support ]</v>
      </c>
    </row>
    <row r="272" spans="1:8" x14ac:dyDescent="0.35">
      <c r="A272" s="95" t="str">
        <f t="shared" ref="A272:A292" si="10">VLOOKUP(C272,$B$3:$C$10,2,FALSE)</f>
        <v>Programme 5 - E23 - Property Advice service for SMEs</v>
      </c>
      <c r="B272" s="96" t="s">
        <v>266</v>
      </c>
      <c r="C272" s="96">
        <v>5</v>
      </c>
      <c r="D272" s="96" t="s">
        <v>32</v>
      </c>
      <c r="E272" s="96" t="s">
        <v>84</v>
      </c>
      <c r="F272" s="95" t="s">
        <v>238</v>
      </c>
      <c r="G272" s="95" t="str">
        <f t="shared" ref="G272:G292" si="11">VLOOKUP(E272,$B$17:$F$32,3,FALSE)</f>
        <v xml:space="preserve">Output </v>
      </c>
      <c r="H272" s="95" t="str">
        <f t="shared" ref="H272:H292" si="12">"["&amp;A272&amp;"]["&amp;B272&amp;"] - "&amp;E272&amp;" - "&amp;F272&amp;"]"</f>
        <v>[Programme 5 - E23 - Property Advice service for SMEs][Output ] - OP13 - Number of potential entrepreneurs assisted to be enterprise ready ]</v>
      </c>
    </row>
    <row r="273" spans="1:8" x14ac:dyDescent="0.35">
      <c r="A273" s="95" t="str">
        <f t="shared" si="10"/>
        <v>Programme 5 - E23 - Property Advice service for SMEs</v>
      </c>
      <c r="B273" s="96" t="s">
        <v>266</v>
      </c>
      <c r="C273" s="96">
        <v>5</v>
      </c>
      <c r="D273" s="96" t="s">
        <v>32</v>
      </c>
      <c r="E273" s="96" t="s">
        <v>82</v>
      </c>
      <c r="F273" s="95" t="s">
        <v>230</v>
      </c>
      <c r="G273" s="95" t="str">
        <f t="shared" si="11"/>
        <v xml:space="preserve">Output </v>
      </c>
      <c r="H273" s="95" t="str">
        <f t="shared" si="12"/>
        <v>[Programme 5 - E23 - Property Advice service for SMEs][Output ] - OP12 - Number of enterprises receiving grants ]</v>
      </c>
    </row>
    <row r="274" spans="1:8" x14ac:dyDescent="0.35">
      <c r="A274" s="95" t="str">
        <f t="shared" si="10"/>
        <v>Programme 5 - E23 - Property Advice service for SMEs</v>
      </c>
      <c r="B274" s="96" t="s">
        <v>266</v>
      </c>
      <c r="C274" s="96">
        <v>5</v>
      </c>
      <c r="D274" s="96" t="s">
        <v>32</v>
      </c>
      <c r="E274" s="96" t="s">
        <v>81</v>
      </c>
      <c r="F274" s="95" t="s">
        <v>235</v>
      </c>
      <c r="G274" s="95" t="str">
        <f t="shared" si="11"/>
        <v xml:space="preserve">Output </v>
      </c>
      <c r="H274" s="95" t="str">
        <f t="shared" si="12"/>
        <v>[Programme 5 - E23 - Property Advice service for SMEs][Output ] - OP11 - Number of enterprises receiving non-financial support  ]</v>
      </c>
    </row>
    <row r="275" spans="1:8" x14ac:dyDescent="0.35">
      <c r="A275" s="95" t="str">
        <f t="shared" si="10"/>
        <v>Programme 5 - E23 - Property Advice service for SMEs</v>
      </c>
      <c r="B275" s="96" t="s">
        <v>36</v>
      </c>
      <c r="C275" s="95">
        <v>5</v>
      </c>
      <c r="D275" s="96" t="s">
        <v>32</v>
      </c>
      <c r="E275" s="95" t="s">
        <v>88</v>
      </c>
      <c r="F275" s="95" t="s">
        <v>239</v>
      </c>
      <c r="G275" s="95" t="str">
        <f t="shared" si="11"/>
        <v>Outcome</v>
      </c>
      <c r="H275" s="95" t="str">
        <f t="shared" si="12"/>
        <v>[Programme 5 - E23 - Property Advice service for SMEs][Outcome] - OC16 - Number of new enterprises created as a result of support ]</v>
      </c>
    </row>
    <row r="276" spans="1:8" x14ac:dyDescent="0.35">
      <c r="A276" s="95" t="str">
        <f t="shared" si="10"/>
        <v>Programme 5 - E23 - Property Advice service for SMEs</v>
      </c>
      <c r="B276" s="96" t="s">
        <v>36</v>
      </c>
      <c r="C276" s="95">
        <v>5</v>
      </c>
      <c r="D276" s="96" t="s">
        <v>32</v>
      </c>
      <c r="E276" s="95" t="s">
        <v>90</v>
      </c>
      <c r="F276" s="95" t="s">
        <v>240</v>
      </c>
      <c r="G276" s="95" t="str">
        <f t="shared" si="11"/>
        <v>Outcome</v>
      </c>
      <c r="H276" s="95" t="str">
        <f t="shared" si="12"/>
        <v>[Programme 5 - E23 - Property Advice service for SMEs][Outcome] - OC15 - Number of enterprises engaged in new markets ]</v>
      </c>
    </row>
    <row r="277" spans="1:8" x14ac:dyDescent="0.35">
      <c r="A277" s="95" t="str">
        <f t="shared" si="10"/>
        <v>Programme 5 - E23 - Property Advice service for SMEs</v>
      </c>
      <c r="B277" s="96" t="s">
        <v>36</v>
      </c>
      <c r="C277" s="95">
        <v>5</v>
      </c>
      <c r="D277" s="96" t="s">
        <v>32</v>
      </c>
      <c r="E277" s="95" t="s">
        <v>198</v>
      </c>
      <c r="F277" s="95" t="s">
        <v>234</v>
      </c>
      <c r="G277" s="95" t="str">
        <f t="shared" si="11"/>
        <v>Outcome</v>
      </c>
      <c r="H277" s="95" t="str">
        <f t="shared" si="12"/>
        <v>[Programme 5 - E23 - Property Advice service for SMEs][Outcome] - OC13 - Number of enterprises adopting new or improved products or services]</v>
      </c>
    </row>
    <row r="278" spans="1:8" x14ac:dyDescent="0.35">
      <c r="A278" s="95" t="str">
        <f t="shared" si="10"/>
        <v>Programme 5 - E23 - Property Advice service for SMEs</v>
      </c>
      <c r="B278" s="96" t="s">
        <v>36</v>
      </c>
      <c r="C278" s="95">
        <v>5</v>
      </c>
      <c r="D278" s="96" t="s">
        <v>32</v>
      </c>
      <c r="E278" s="95" t="s">
        <v>94</v>
      </c>
      <c r="F278" s="95" t="s">
        <v>237</v>
      </c>
      <c r="G278" s="95" t="str">
        <f t="shared" si="11"/>
        <v>Outcome</v>
      </c>
      <c r="H278" s="95" t="str">
        <f t="shared" si="12"/>
        <v>[Programme 5 - E23 - Property Advice service for SMEs][Outcome] - OC02 - Jobs safeguarded as a result of support ]</v>
      </c>
    </row>
    <row r="279" spans="1:8" x14ac:dyDescent="0.35">
      <c r="A279" s="95" t="str">
        <f t="shared" si="10"/>
        <v>Programme 5 - E23 - Property Advice service for SMEs</v>
      </c>
      <c r="B279" s="96" t="s">
        <v>36</v>
      </c>
      <c r="C279" s="95">
        <v>5</v>
      </c>
      <c r="D279" s="96" t="s">
        <v>32</v>
      </c>
      <c r="E279" s="95" t="s">
        <v>96</v>
      </c>
      <c r="F279" s="95" t="s">
        <v>236</v>
      </c>
      <c r="G279" s="95" t="str">
        <f t="shared" si="11"/>
        <v>Outcome</v>
      </c>
      <c r="H279" s="95" t="str">
        <f t="shared" si="12"/>
        <v>[Programme 5 - E23 - Property Advice service for SMEs][Outcome] - OC01 - Jobs created as a result of support ]</v>
      </c>
    </row>
    <row r="280" spans="1:8" x14ac:dyDescent="0.35">
      <c r="A280" s="95" t="str">
        <f t="shared" si="10"/>
        <v xml:space="preserve">Programme 6 - E29 - Low carbon </v>
      </c>
      <c r="B280" s="96" t="s">
        <v>266</v>
      </c>
      <c r="C280" s="96">
        <v>6</v>
      </c>
      <c r="D280" s="96" t="s">
        <v>251</v>
      </c>
      <c r="E280" s="96" t="s">
        <v>244</v>
      </c>
      <c r="F280" s="95" t="s">
        <v>242</v>
      </c>
      <c r="G280" s="95" t="str">
        <f t="shared" si="11"/>
        <v xml:space="preserve">Output </v>
      </c>
      <c r="H280" s="95" t="str">
        <f t="shared" si="12"/>
        <v>[Programme 6 - E29 - Low carbon ][Output ] - OP14 - Number of decarbonisation plans developed as a result of support ]</v>
      </c>
    </row>
    <row r="281" spans="1:8" x14ac:dyDescent="0.35">
      <c r="A281" s="95" t="str">
        <f t="shared" si="10"/>
        <v xml:space="preserve">Programme 6 - E29 - Low carbon </v>
      </c>
      <c r="B281" s="96" t="s">
        <v>266</v>
      </c>
      <c r="C281" s="96">
        <v>6</v>
      </c>
      <c r="D281" s="96" t="s">
        <v>251</v>
      </c>
      <c r="E281" s="96" t="s">
        <v>82</v>
      </c>
      <c r="F281" s="95" t="s">
        <v>230</v>
      </c>
      <c r="G281" s="95" t="str">
        <f t="shared" si="11"/>
        <v xml:space="preserve">Output </v>
      </c>
      <c r="H281" s="95" t="str">
        <f t="shared" si="12"/>
        <v>[Programme 6 - E29 - Low carbon ][Output ] - OP12 - Number of enterprises receiving grants ]</v>
      </c>
    </row>
    <row r="282" spans="1:8" x14ac:dyDescent="0.35">
      <c r="A282" s="95" t="str">
        <f t="shared" si="10"/>
        <v xml:space="preserve">Programme 6 - E29 - Low carbon </v>
      </c>
      <c r="B282" s="96" t="s">
        <v>266</v>
      </c>
      <c r="C282" s="96">
        <v>6</v>
      </c>
      <c r="D282" s="96" t="s">
        <v>251</v>
      </c>
      <c r="E282" s="96" t="s">
        <v>81</v>
      </c>
      <c r="F282" s="95" t="s">
        <v>235</v>
      </c>
      <c r="G282" s="95" t="str">
        <f t="shared" si="11"/>
        <v xml:space="preserve">Output </v>
      </c>
      <c r="H282" s="95" t="str">
        <f t="shared" si="12"/>
        <v>[Programme 6 - E29 - Low carbon ][Output ] - OP11 - Number of enterprises receiving non-financial support  ]</v>
      </c>
    </row>
    <row r="283" spans="1:8" x14ac:dyDescent="0.35">
      <c r="A283" s="95" t="str">
        <f t="shared" si="10"/>
        <v xml:space="preserve">Programme 6 - E29 - Low carbon </v>
      </c>
      <c r="B283" s="96" t="s">
        <v>36</v>
      </c>
      <c r="C283" s="95">
        <v>6</v>
      </c>
      <c r="D283" s="96" t="s">
        <v>251</v>
      </c>
      <c r="E283" s="95" t="s">
        <v>88</v>
      </c>
      <c r="F283" s="95" t="s">
        <v>239</v>
      </c>
      <c r="G283" s="95" t="str">
        <f t="shared" si="11"/>
        <v>Outcome</v>
      </c>
      <c r="H283" s="95" t="str">
        <f t="shared" si="12"/>
        <v>[Programme 6 - E29 - Low carbon ][Outcome] - OC16 - Number of new enterprises created as a result of support ]</v>
      </c>
    </row>
    <row r="284" spans="1:8" x14ac:dyDescent="0.35">
      <c r="A284" s="95" t="str">
        <f t="shared" si="10"/>
        <v xml:space="preserve">Programme 6 - E29 - Low carbon </v>
      </c>
      <c r="B284" s="96" t="s">
        <v>36</v>
      </c>
      <c r="C284" s="95">
        <v>6</v>
      </c>
      <c r="D284" s="96" t="s">
        <v>251</v>
      </c>
      <c r="E284" s="95" t="s">
        <v>246</v>
      </c>
      <c r="F284" s="95" t="s">
        <v>232</v>
      </c>
      <c r="G284" s="95" t="str">
        <f t="shared" si="11"/>
        <v>Outcome</v>
      </c>
      <c r="H284" s="95" t="str">
        <f t="shared" si="12"/>
        <v>[Programme 6 - E29 - Low carbon ][Outcome] - OC14 - Estimated carbon dioxide equivalent reductions as a result of support ]</v>
      </c>
    </row>
    <row r="285" spans="1:8" x14ac:dyDescent="0.35">
      <c r="A285" s="95" t="str">
        <f t="shared" si="10"/>
        <v xml:space="preserve">Programme 6 - E29 - Low carbon </v>
      </c>
      <c r="B285" s="96" t="s">
        <v>36</v>
      </c>
      <c r="C285" s="95">
        <v>6</v>
      </c>
      <c r="D285" s="96" t="s">
        <v>251</v>
      </c>
      <c r="E285" s="95" t="s">
        <v>94</v>
      </c>
      <c r="F285" s="95" t="s">
        <v>237</v>
      </c>
      <c r="G285" s="95" t="str">
        <f t="shared" si="11"/>
        <v>Outcome</v>
      </c>
      <c r="H285" s="95" t="str">
        <f t="shared" si="12"/>
        <v>[Programme 6 - E29 - Low carbon ][Outcome] - OC02 - Jobs safeguarded as a result of support ]</v>
      </c>
    </row>
    <row r="286" spans="1:8" x14ac:dyDescent="0.35">
      <c r="A286" s="95" t="str">
        <f t="shared" si="10"/>
        <v xml:space="preserve">Programme 6 - E29 - Low carbon </v>
      </c>
      <c r="B286" s="96" t="s">
        <v>36</v>
      </c>
      <c r="C286" s="95">
        <v>6</v>
      </c>
      <c r="D286" s="96" t="s">
        <v>251</v>
      </c>
      <c r="E286" s="95" t="s">
        <v>96</v>
      </c>
      <c r="F286" s="95" t="s">
        <v>236</v>
      </c>
      <c r="G286" s="95" t="str">
        <f t="shared" si="11"/>
        <v>Outcome</v>
      </c>
      <c r="H286" s="95" t="str">
        <f t="shared" si="12"/>
        <v>[Programme 6 - E29 - Low carbon ][Outcome] - OC01 - Jobs created as a result of support ]</v>
      </c>
    </row>
    <row r="287" spans="1:8" x14ac:dyDescent="0.35">
      <c r="A287" s="95" t="str">
        <f t="shared" si="10"/>
        <v>Programme 7 - E30 - Support for fast-growing diverse founders</v>
      </c>
      <c r="B287" s="96" t="s">
        <v>266</v>
      </c>
      <c r="C287" s="96">
        <v>7</v>
      </c>
      <c r="D287" s="96" t="s">
        <v>251</v>
      </c>
      <c r="E287" s="96" t="s">
        <v>81</v>
      </c>
      <c r="F287" s="95" t="s">
        <v>235</v>
      </c>
      <c r="G287" s="95" t="str">
        <f t="shared" si="11"/>
        <v xml:space="preserve">Output </v>
      </c>
      <c r="H287" s="95" t="str">
        <f t="shared" si="12"/>
        <v>[Programme 7 - E30 - Support for fast-growing diverse founders][Output ] - OP11 - Number of enterprises receiving non-financial support  ]</v>
      </c>
    </row>
    <row r="288" spans="1:8" x14ac:dyDescent="0.35">
      <c r="A288" s="95" t="str">
        <f t="shared" si="10"/>
        <v>Programme 7 - E30 - Support for fast-growing diverse founders</v>
      </c>
      <c r="B288" s="96" t="s">
        <v>36</v>
      </c>
      <c r="C288" s="95">
        <v>7</v>
      </c>
      <c r="D288" s="96" t="s">
        <v>251</v>
      </c>
      <c r="E288" s="95" t="s">
        <v>86</v>
      </c>
      <c r="F288" s="95" t="s">
        <v>243</v>
      </c>
      <c r="G288" s="95" t="str">
        <f t="shared" si="11"/>
        <v>Outcome</v>
      </c>
      <c r="H288" s="95" t="str">
        <f t="shared" si="12"/>
        <v>[Programme 7 - E30 - Support for fast-growing diverse founders][Outcome] - OC18 - Increased number of enterprises supported ]</v>
      </c>
    </row>
    <row r="289" spans="1:8" x14ac:dyDescent="0.35">
      <c r="A289" s="95" t="str">
        <f t="shared" si="10"/>
        <v>Programme 7 - E30 - Support for fast-growing diverse founders</v>
      </c>
      <c r="B289" s="96" t="s">
        <v>36</v>
      </c>
      <c r="C289" s="95">
        <v>7</v>
      </c>
      <c r="D289" s="96" t="s">
        <v>251</v>
      </c>
      <c r="E289" s="95" t="s">
        <v>96</v>
      </c>
      <c r="F289" s="95" t="s">
        <v>236</v>
      </c>
      <c r="G289" s="95" t="str">
        <f t="shared" si="11"/>
        <v>Outcome</v>
      </c>
      <c r="H289" s="95" t="str">
        <f t="shared" si="12"/>
        <v>[Programme 7 - E30 - Support for fast-growing diverse founders][Outcome] - OC01 - Jobs created as a result of support ]</v>
      </c>
    </row>
    <row r="290" spans="1:8" x14ac:dyDescent="0.35">
      <c r="A290" s="95" t="str">
        <f t="shared" si="10"/>
        <v>Programme 8 - E30 - Investment-readiness support for diverse founders</v>
      </c>
      <c r="B290" s="96" t="s">
        <v>266</v>
      </c>
      <c r="C290" s="96">
        <v>8</v>
      </c>
      <c r="D290" s="96" t="s">
        <v>251</v>
      </c>
      <c r="E290" s="96" t="s">
        <v>81</v>
      </c>
      <c r="F290" s="95" t="s">
        <v>235</v>
      </c>
      <c r="G290" s="95" t="str">
        <f t="shared" si="11"/>
        <v xml:space="preserve">Output </v>
      </c>
      <c r="H290" s="95" t="str">
        <f t="shared" si="12"/>
        <v>[Programme 8 - E30 - Investment-readiness support for diverse founders][Output ] - OP11 - Number of enterprises receiving non-financial support  ]</v>
      </c>
    </row>
    <row r="291" spans="1:8" x14ac:dyDescent="0.35">
      <c r="A291" s="95" t="str">
        <f t="shared" si="10"/>
        <v>Programme 8 - E30 - Investment-readiness support for diverse founders</v>
      </c>
      <c r="B291" s="96" t="s">
        <v>36</v>
      </c>
      <c r="C291" s="95">
        <v>8</v>
      </c>
      <c r="D291" s="96" t="s">
        <v>251</v>
      </c>
      <c r="E291" s="95" t="s">
        <v>86</v>
      </c>
      <c r="F291" s="95" t="s">
        <v>243</v>
      </c>
      <c r="G291" s="95" t="str">
        <f t="shared" si="11"/>
        <v>Outcome</v>
      </c>
      <c r="H291" s="95" t="str">
        <f t="shared" si="12"/>
        <v>[Programme 8 - E30 - Investment-readiness support for diverse founders][Outcome] - OC18 - Increased number of enterprises supported ]</v>
      </c>
    </row>
    <row r="292" spans="1:8" x14ac:dyDescent="0.35">
      <c r="A292" s="95" t="str">
        <f t="shared" si="10"/>
        <v>Programme 8 - E30 - Investment-readiness support for diverse founders</v>
      </c>
      <c r="B292" s="96" t="s">
        <v>36</v>
      </c>
      <c r="C292" s="95">
        <v>8</v>
      </c>
      <c r="D292" s="96" t="s">
        <v>251</v>
      </c>
      <c r="E292" s="95" t="s">
        <v>96</v>
      </c>
      <c r="F292" s="95" t="s">
        <v>236</v>
      </c>
      <c r="G292" s="95" t="str">
        <f t="shared" si="11"/>
        <v>Outcome</v>
      </c>
      <c r="H292" s="95" t="str">
        <f t="shared" si="12"/>
        <v>[Programme 8 - E30 - Investment-readiness support for diverse founders][Outcome] - OC01 - Jobs created as a result of support ]</v>
      </c>
    </row>
    <row r="302" spans="1:8" x14ac:dyDescent="0.35">
      <c r="B302" s="82" t="s">
        <v>587</v>
      </c>
    </row>
    <row r="305" spans="2:9" x14ac:dyDescent="0.35">
      <c r="B305" s="491" t="s">
        <v>48</v>
      </c>
      <c r="C305" s="491" t="s">
        <v>588</v>
      </c>
      <c r="D305" s="491" t="s">
        <v>589</v>
      </c>
      <c r="E305" s="491"/>
      <c r="F305" s="491" t="s">
        <v>44</v>
      </c>
      <c r="G305" s="491"/>
      <c r="H305" s="491"/>
      <c r="I305" s="491"/>
    </row>
    <row r="306" spans="2:9" x14ac:dyDescent="0.35">
      <c r="B306" s="491" t="s">
        <v>49</v>
      </c>
      <c r="C306" s="491" t="s">
        <v>590</v>
      </c>
      <c r="D306" s="491" t="s">
        <v>591</v>
      </c>
      <c r="E306" s="491"/>
      <c r="F306" s="491" t="s">
        <v>45</v>
      </c>
      <c r="G306" s="491"/>
      <c r="H306" s="491"/>
      <c r="I306" s="491"/>
    </row>
    <row r="307" spans="2:9" x14ac:dyDescent="0.35">
      <c r="B307" s="491" t="s">
        <v>50</v>
      </c>
      <c r="C307" s="491" t="s">
        <v>592</v>
      </c>
      <c r="D307" s="491" t="s">
        <v>593</v>
      </c>
      <c r="E307" s="491"/>
      <c r="F307" s="491" t="s">
        <v>46</v>
      </c>
      <c r="G307" s="491"/>
      <c r="H307" s="491"/>
      <c r="I307" s="491"/>
    </row>
    <row r="308" spans="2:9" x14ac:dyDescent="0.35">
      <c r="B308" s="491"/>
      <c r="C308" s="491" t="s">
        <v>594</v>
      </c>
      <c r="D308" s="491" t="s">
        <v>595</v>
      </c>
      <c r="E308" s="491"/>
      <c r="F308" s="491"/>
      <c r="G308" s="491"/>
      <c r="H308" s="491"/>
      <c r="I308" s="491"/>
    </row>
    <row r="309" spans="2:9" x14ac:dyDescent="0.35">
      <c r="B309" s="491"/>
      <c r="C309" s="491" t="s">
        <v>596</v>
      </c>
      <c r="D309" s="491" t="s">
        <v>597</v>
      </c>
      <c r="E309" s="491"/>
      <c r="F309" s="491"/>
      <c r="G309" s="491"/>
      <c r="H309" s="491"/>
      <c r="I309" s="491"/>
    </row>
    <row r="310" spans="2:9" x14ac:dyDescent="0.35">
      <c r="B310" s="491"/>
      <c r="C310" s="491" t="s">
        <v>598</v>
      </c>
      <c r="D310" s="491" t="s">
        <v>599</v>
      </c>
      <c r="E310" s="491"/>
      <c r="F310" s="491"/>
      <c r="G310" s="491"/>
      <c r="H310" s="491"/>
      <c r="I310" s="491"/>
    </row>
    <row r="311" spans="2:9" x14ac:dyDescent="0.35">
      <c r="B311" s="491"/>
      <c r="C311" s="491" t="s">
        <v>600</v>
      </c>
      <c r="D311" s="491" t="s">
        <v>601</v>
      </c>
      <c r="E311" s="491"/>
      <c r="F311" s="491"/>
      <c r="G311" s="491"/>
      <c r="H311" s="491"/>
      <c r="I311" s="491"/>
    </row>
    <row r="312" spans="2:9" x14ac:dyDescent="0.35">
      <c r="B312" s="491"/>
      <c r="C312" s="491" t="s">
        <v>602</v>
      </c>
      <c r="D312" s="491" t="s">
        <v>603</v>
      </c>
      <c r="E312" s="491"/>
      <c r="F312" s="491"/>
      <c r="G312" s="491"/>
      <c r="H312" s="491"/>
      <c r="I312" s="491"/>
    </row>
    <row r="313" spans="2:9" x14ac:dyDescent="0.35">
      <c r="B313" s="491"/>
      <c r="C313" s="491" t="s">
        <v>604</v>
      </c>
      <c r="D313" s="491" t="s">
        <v>605</v>
      </c>
      <c r="E313" s="491"/>
      <c r="F313" s="491"/>
      <c r="G313" s="491"/>
      <c r="H313" s="491"/>
      <c r="I313" s="491"/>
    </row>
    <row r="314" spans="2:9" x14ac:dyDescent="0.35">
      <c r="B314" s="491"/>
      <c r="C314" s="491" t="s">
        <v>606</v>
      </c>
      <c r="D314" s="491" t="s">
        <v>607</v>
      </c>
      <c r="E314" s="491"/>
      <c r="F314" s="491"/>
      <c r="G314" s="491"/>
      <c r="H314" s="491"/>
      <c r="I314" s="491"/>
    </row>
    <row r="315" spans="2:9" x14ac:dyDescent="0.35">
      <c r="B315" s="491"/>
      <c r="C315" s="491" t="s">
        <v>608</v>
      </c>
      <c r="D315" s="491" t="s">
        <v>609</v>
      </c>
      <c r="E315" s="491"/>
      <c r="F315" s="491"/>
      <c r="G315" s="491"/>
      <c r="H315" s="491"/>
      <c r="I315" s="491"/>
    </row>
    <row r="316" spans="2:9" x14ac:dyDescent="0.35">
      <c r="B316" s="491"/>
      <c r="C316" s="491" t="s">
        <v>610</v>
      </c>
      <c r="D316" s="491" t="s">
        <v>611</v>
      </c>
      <c r="E316" s="491"/>
      <c r="F316" s="491"/>
      <c r="G316" s="491"/>
      <c r="H316" s="491"/>
      <c r="I316" s="491"/>
    </row>
    <row r="317" spans="2:9" x14ac:dyDescent="0.35">
      <c r="B317" s="491"/>
      <c r="C317" s="491" t="s">
        <v>612</v>
      </c>
      <c r="D317" s="491" t="s">
        <v>613</v>
      </c>
      <c r="E317" s="491"/>
      <c r="F317" s="491"/>
      <c r="G317" s="491"/>
      <c r="H317" s="491"/>
      <c r="I317" s="491"/>
    </row>
    <row r="318" spans="2:9" x14ac:dyDescent="0.35">
      <c r="B318" s="491"/>
      <c r="C318" s="491" t="s">
        <v>614</v>
      </c>
      <c r="D318" s="491" t="s">
        <v>615</v>
      </c>
      <c r="E318" s="491"/>
      <c r="F318" s="491"/>
      <c r="G318" s="491"/>
      <c r="H318" s="491"/>
      <c r="I318" s="491"/>
    </row>
    <row r="319" spans="2:9" x14ac:dyDescent="0.35">
      <c r="B319" s="491"/>
      <c r="C319" s="491" t="s">
        <v>616</v>
      </c>
      <c r="D319" s="491" t="s">
        <v>617</v>
      </c>
      <c r="E319" s="491"/>
      <c r="F319" s="491"/>
      <c r="G319" s="491"/>
      <c r="H319" s="491"/>
      <c r="I319" s="491"/>
    </row>
    <row r="320" spans="2:9" x14ac:dyDescent="0.35">
      <c r="B320" s="491"/>
      <c r="C320" s="491" t="s">
        <v>618</v>
      </c>
      <c r="D320" s="491" t="s">
        <v>33</v>
      </c>
      <c r="E320" s="491"/>
      <c r="F320" s="491"/>
      <c r="G320" s="491"/>
      <c r="H320" s="491"/>
      <c r="I320" s="491"/>
    </row>
    <row r="321" spans="2:9" x14ac:dyDescent="0.35">
      <c r="B321" s="491"/>
      <c r="C321" s="491" t="s">
        <v>619</v>
      </c>
      <c r="D321" s="491"/>
      <c r="E321" s="491"/>
      <c r="F321" s="491"/>
      <c r="G321" s="491"/>
      <c r="H321" s="491"/>
      <c r="I321" s="491"/>
    </row>
    <row r="322" spans="2:9" x14ac:dyDescent="0.35">
      <c r="B322" s="491"/>
      <c r="C322" s="491" t="s">
        <v>620</v>
      </c>
      <c r="D322" s="491"/>
      <c r="E322" s="491"/>
      <c r="F322" s="491"/>
      <c r="G322" s="491"/>
      <c r="H322" s="491"/>
      <c r="I322" s="491"/>
    </row>
    <row r="323" spans="2:9" x14ac:dyDescent="0.35">
      <c r="B323" s="491"/>
      <c r="C323" s="491" t="s">
        <v>33</v>
      </c>
      <c r="D323" s="491"/>
      <c r="E323" s="491"/>
      <c r="F323" s="491"/>
      <c r="G323" s="491"/>
      <c r="H323" s="491"/>
      <c r="I323" s="491"/>
    </row>
    <row r="324" spans="2:9" x14ac:dyDescent="0.35">
      <c r="B324" s="491"/>
      <c r="C324" s="491"/>
      <c r="D324" s="491"/>
      <c r="E324" s="491"/>
      <c r="F324" s="491"/>
      <c r="G324" s="491"/>
      <c r="H324" s="491"/>
      <c r="I324" s="491"/>
    </row>
  </sheetData>
  <sortState xmlns:xlrd2="http://schemas.microsoft.com/office/spreadsheetml/2017/richdata2" ref="A17:G32">
    <sortCondition ref="A17:A32"/>
  </sortState>
  <dataValidations disablePrompts="1" count="1">
    <dataValidation allowBlank="1" showInputMessage="1" showErrorMessage="1" sqref="C4:G4" xr:uid="{5CB228BD-26BE-4E88-AC61-438261FA5CC3}"/>
  </dataValidations>
  <pageMargins left="0.7" right="0.7" top="0.75" bottom="0.75" header="0.3" footer="0.3"/>
  <pageSetup paperSize="9"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A95C-8BF5-4AC2-AEFE-52BF15A783E4}">
  <sheetPr codeName="Sheet3">
    <pageSetUpPr fitToPage="1"/>
  </sheetPr>
  <dimension ref="B1:X77"/>
  <sheetViews>
    <sheetView zoomScale="70" zoomScaleNormal="70" workbookViewId="0">
      <selection activeCell="D11" sqref="D11"/>
    </sheetView>
  </sheetViews>
  <sheetFormatPr defaultColWidth="9" defaultRowHeight="16.5" customHeight="1" x14ac:dyDescent="0.5"/>
  <cols>
    <col min="1" max="1" width="9" style="40"/>
    <col min="2" max="2" width="16.86328125" style="46" customWidth="1"/>
    <col min="3" max="3" width="97.3984375" style="40" customWidth="1"/>
    <col min="4" max="4" width="56.265625" style="40" customWidth="1"/>
    <col min="5" max="18" width="19" style="40" customWidth="1"/>
    <col min="19" max="19" width="21.59765625" style="597" customWidth="1"/>
    <col min="20" max="20" width="18.3984375" style="40" customWidth="1"/>
    <col min="21" max="21" width="11.265625" style="40" customWidth="1"/>
    <col min="22" max="22" width="11" style="40" customWidth="1"/>
    <col min="23" max="23" width="20.59765625" style="40" customWidth="1"/>
    <col min="24" max="24" width="35.265625" style="573" customWidth="1"/>
    <col min="25" max="16384" width="9" style="40"/>
  </cols>
  <sheetData>
    <row r="1" spans="2:24" ht="16.5" customHeight="1" thickBot="1" x14ac:dyDescent="0.55000000000000004"/>
    <row r="2" spans="2:24" ht="48.75" customHeight="1" thickBot="1" x14ac:dyDescent="0.55000000000000004">
      <c r="C2" s="1091" t="s">
        <v>629</v>
      </c>
      <c r="D2" s="1092"/>
      <c r="E2" s="1092"/>
      <c r="F2" s="1092"/>
      <c r="G2" s="1092"/>
      <c r="H2" s="1092"/>
      <c r="I2" s="1093"/>
    </row>
    <row r="3" spans="2:24" ht="48.75" customHeight="1" thickBot="1" x14ac:dyDescent="0.55000000000000004">
      <c r="C3" s="624"/>
      <c r="D3" s="624"/>
      <c r="E3" s="624"/>
      <c r="F3" s="624"/>
      <c r="G3" s="624"/>
      <c r="H3" s="624"/>
      <c r="I3" s="624"/>
    </row>
    <row r="4" spans="2:24" s="14" customFormat="1" ht="48.75" customHeight="1" thickBot="1" x14ac:dyDescent="0.45">
      <c r="B4" s="48"/>
      <c r="C4" s="621" t="s">
        <v>626</v>
      </c>
      <c r="D4" s="818"/>
      <c r="E4" s="625"/>
      <c r="F4" s="625"/>
      <c r="G4" s="1099" t="s">
        <v>670</v>
      </c>
      <c r="H4" s="1099"/>
      <c r="I4" s="1099"/>
      <c r="J4" s="816"/>
      <c r="S4" s="622"/>
      <c r="X4" s="623"/>
    </row>
    <row r="5" spans="2:24" ht="32.25" customHeight="1" thickBot="1" x14ac:dyDescent="0.55000000000000004">
      <c r="G5" s="1099"/>
      <c r="H5" s="1099"/>
      <c r="I5" s="1099"/>
      <c r="J5" s="816"/>
    </row>
    <row r="6" spans="2:24" ht="27.75" customHeight="1" x14ac:dyDescent="0.5">
      <c r="C6" s="454" t="s">
        <v>204</v>
      </c>
      <c r="D6" s="521"/>
      <c r="G6" s="816"/>
      <c r="H6" s="816"/>
      <c r="I6" s="816"/>
      <c r="J6" s="816"/>
      <c r="K6" s="816"/>
    </row>
    <row r="7" spans="2:24" ht="27.75" customHeight="1" x14ac:dyDescent="0.5">
      <c r="C7" s="455" t="s">
        <v>205</v>
      </c>
      <c r="D7" s="462"/>
      <c r="G7" s="816"/>
      <c r="H7" s="816"/>
      <c r="I7" s="816"/>
      <c r="J7" s="816"/>
      <c r="K7" s="816"/>
    </row>
    <row r="8" spans="2:24" ht="27.75" customHeight="1" x14ac:dyDescent="0.5">
      <c r="C8" s="455" t="s">
        <v>206</v>
      </c>
      <c r="D8" s="462"/>
      <c r="G8" s="816"/>
      <c r="H8" s="816"/>
      <c r="I8" s="816"/>
      <c r="J8" s="816"/>
      <c r="K8" s="816"/>
    </row>
    <row r="9" spans="2:24" ht="17.649999999999999" customHeight="1" x14ac:dyDescent="0.5">
      <c r="C9" s="455" t="s">
        <v>624</v>
      </c>
      <c r="D9" s="463"/>
      <c r="G9" s="816"/>
      <c r="H9" s="816"/>
      <c r="I9" s="816"/>
      <c r="J9" s="816"/>
      <c r="K9" s="816"/>
    </row>
    <row r="10" spans="2:24" ht="17.649999999999999" x14ac:dyDescent="0.5">
      <c r="C10" s="455" t="s">
        <v>202</v>
      </c>
      <c r="D10" s="463"/>
      <c r="G10" s="816"/>
      <c r="H10" s="816"/>
      <c r="I10" s="816"/>
      <c r="J10" s="816"/>
      <c r="K10" s="816"/>
    </row>
    <row r="11" spans="2:24" ht="17.649999999999999" x14ac:dyDescent="0.5">
      <c r="C11" s="455" t="s">
        <v>201</v>
      </c>
      <c r="D11" s="823"/>
      <c r="G11" s="816"/>
      <c r="H11" s="816"/>
      <c r="I11" s="816"/>
      <c r="J11" s="816"/>
      <c r="K11" s="816"/>
    </row>
    <row r="12" spans="2:24" ht="17.649999999999999" x14ac:dyDescent="0.5">
      <c r="C12" s="455" t="s">
        <v>200</v>
      </c>
      <c r="D12" s="464"/>
      <c r="E12" s="19"/>
      <c r="G12" s="816"/>
      <c r="H12" s="816"/>
      <c r="I12" s="816"/>
      <c r="J12" s="816"/>
      <c r="K12" s="816"/>
    </row>
    <row r="13" spans="2:24" ht="17.649999999999999" x14ac:dyDescent="0.5">
      <c r="C13" s="455" t="s">
        <v>199</v>
      </c>
      <c r="D13" s="824">
        <f>D11+D12</f>
        <v>0</v>
      </c>
      <c r="E13" s="19"/>
      <c r="G13" s="816"/>
      <c r="H13" s="816"/>
      <c r="I13" s="816"/>
      <c r="J13" s="816"/>
      <c r="K13" s="816"/>
    </row>
    <row r="14" spans="2:24" ht="17.649999999999999" x14ac:dyDescent="0.5">
      <c r="C14" s="455" t="s">
        <v>331</v>
      </c>
      <c r="D14" s="462"/>
      <c r="E14" s="19"/>
      <c r="G14" s="816"/>
      <c r="H14" s="816"/>
      <c r="I14" s="816"/>
      <c r="J14" s="816"/>
      <c r="K14" s="816"/>
    </row>
    <row r="15" spans="2:24" ht="17.649999999999999" x14ac:dyDescent="0.5">
      <c r="C15" s="455" t="s">
        <v>634</v>
      </c>
      <c r="D15" s="462"/>
      <c r="E15" s="19"/>
      <c r="G15" s="816"/>
      <c r="H15" s="816"/>
      <c r="I15" s="816"/>
      <c r="J15" s="816"/>
      <c r="K15" s="816"/>
    </row>
    <row r="16" spans="2:24" ht="17.649999999999999" x14ac:dyDescent="0.5">
      <c r="C16" s="455" t="s">
        <v>680</v>
      </c>
      <c r="D16" s="817">
        <f>D8</f>
        <v>0</v>
      </c>
      <c r="E16" s="19"/>
      <c r="G16" s="816"/>
      <c r="H16" s="816"/>
      <c r="I16" s="816"/>
      <c r="J16" s="816"/>
      <c r="K16" s="816"/>
    </row>
    <row r="17" spans="2:6" ht="17.649999999999999" x14ac:dyDescent="0.5">
      <c r="C17" s="455" t="s">
        <v>290</v>
      </c>
      <c r="D17" s="462"/>
      <c r="E17" s="19"/>
    </row>
    <row r="18" spans="2:6" ht="17.649999999999999" x14ac:dyDescent="0.5">
      <c r="C18" s="455" t="s">
        <v>291</v>
      </c>
      <c r="D18" s="462"/>
      <c r="E18" s="19"/>
    </row>
    <row r="19" spans="2:6" ht="17.649999999999999" x14ac:dyDescent="0.5">
      <c r="C19" s="455" t="s">
        <v>292</v>
      </c>
      <c r="D19" s="462"/>
      <c r="E19" s="19"/>
    </row>
    <row r="20" spans="2:6" ht="17.649999999999999" x14ac:dyDescent="0.5">
      <c r="C20" s="455" t="s">
        <v>293</v>
      </c>
      <c r="D20" s="462"/>
      <c r="E20" s="19"/>
    </row>
    <row r="21" spans="2:6" ht="17.649999999999999" x14ac:dyDescent="0.5">
      <c r="C21" s="455" t="s">
        <v>294</v>
      </c>
      <c r="D21" s="462"/>
      <c r="E21" s="19"/>
    </row>
    <row r="22" spans="2:6" ht="17.649999999999999" x14ac:dyDescent="0.5">
      <c r="C22" s="455" t="s">
        <v>295</v>
      </c>
      <c r="D22" s="462"/>
      <c r="E22" s="19"/>
    </row>
    <row r="23" spans="2:6" ht="17.649999999999999" x14ac:dyDescent="0.5">
      <c r="C23" s="455" t="s">
        <v>296</v>
      </c>
      <c r="D23" s="462"/>
      <c r="E23" s="19"/>
    </row>
    <row r="24" spans="2:6" ht="17.649999999999999" x14ac:dyDescent="0.5">
      <c r="C24" s="455" t="s">
        <v>297</v>
      </c>
      <c r="D24" s="462"/>
      <c r="E24" s="19"/>
    </row>
    <row r="25" spans="2:6" ht="17.649999999999999" x14ac:dyDescent="0.5">
      <c r="C25" s="455" t="s">
        <v>298</v>
      </c>
      <c r="D25" s="462"/>
      <c r="E25" s="19"/>
    </row>
    <row r="26" spans="2:6" ht="17.649999999999999" x14ac:dyDescent="0.5">
      <c r="C26" s="455" t="s">
        <v>299</v>
      </c>
      <c r="D26" s="462"/>
      <c r="E26" s="19"/>
    </row>
    <row r="27" spans="2:6" ht="17.649999999999999" x14ac:dyDescent="0.5">
      <c r="C27" s="455" t="s">
        <v>330</v>
      </c>
      <c r="D27" s="465"/>
      <c r="E27" s="19"/>
    </row>
    <row r="28" spans="2:6" ht="18" thickBot="1" x14ac:dyDescent="0.55000000000000004">
      <c r="C28" s="456" t="s">
        <v>203</v>
      </c>
      <c r="D28" s="466"/>
      <c r="E28" s="19"/>
    </row>
    <row r="31" spans="2:6" ht="16.5" customHeight="1" thickBot="1" x14ac:dyDescent="0.55000000000000004"/>
    <row r="32" spans="2:6" ht="31.5" customHeight="1" thickBot="1" x14ac:dyDescent="0.55000000000000004">
      <c r="B32" s="40"/>
      <c r="C32" s="632" t="s">
        <v>226</v>
      </c>
      <c r="D32" s="635" t="s">
        <v>324</v>
      </c>
      <c r="E32" s="633" t="s">
        <v>627</v>
      </c>
      <c r="F32" s="634" t="s">
        <v>628</v>
      </c>
    </row>
    <row r="33" spans="2:24" ht="16.5" customHeight="1" x14ac:dyDescent="0.5">
      <c r="B33" s="40"/>
      <c r="C33" s="630" t="s">
        <v>218</v>
      </c>
      <c r="D33" s="631"/>
      <c r="E33" s="636" t="s">
        <v>250</v>
      </c>
      <c r="F33" s="637" t="str">
        <f>IF(D33="","",D33)</f>
        <v/>
      </c>
    </row>
    <row r="34" spans="2:24" ht="16.5" customHeight="1" x14ac:dyDescent="0.5">
      <c r="B34" s="40"/>
      <c r="C34" s="628" t="s">
        <v>219</v>
      </c>
      <c r="D34" s="626"/>
      <c r="E34" s="1094" t="s">
        <v>32</v>
      </c>
      <c r="F34" s="1096" t="str">
        <f>IF(SUM(D34:D37)=0,"",SUM(D34:D37))</f>
        <v/>
      </c>
    </row>
    <row r="35" spans="2:24" ht="16.5" customHeight="1" x14ac:dyDescent="0.5">
      <c r="B35" s="40"/>
      <c r="C35" s="628" t="s">
        <v>220</v>
      </c>
      <c r="D35" s="626"/>
      <c r="E35" s="1094"/>
      <c r="F35" s="1097"/>
    </row>
    <row r="36" spans="2:24" ht="16.5" customHeight="1" x14ac:dyDescent="0.5">
      <c r="B36" s="40"/>
      <c r="C36" s="628" t="s">
        <v>221</v>
      </c>
      <c r="D36" s="626"/>
      <c r="E36" s="1094"/>
      <c r="F36" s="1097"/>
    </row>
    <row r="37" spans="2:24" ht="16.5" customHeight="1" x14ac:dyDescent="0.5">
      <c r="B37" s="40"/>
      <c r="C37" s="628" t="s">
        <v>222</v>
      </c>
      <c r="D37" s="626"/>
      <c r="E37" s="1094"/>
      <c r="F37" s="1097"/>
    </row>
    <row r="38" spans="2:24" ht="16.5" customHeight="1" x14ac:dyDescent="0.5">
      <c r="B38" s="40"/>
      <c r="C38" s="628" t="s">
        <v>223</v>
      </c>
      <c r="D38" s="626"/>
      <c r="E38" s="839" t="s">
        <v>321</v>
      </c>
      <c r="F38" s="840" t="str">
        <f>IF(D38="","",D38)</f>
        <v/>
      </c>
    </row>
    <row r="39" spans="2:24" ht="16.5" customHeight="1" x14ac:dyDescent="0.5">
      <c r="B39" s="40"/>
      <c r="C39" s="628" t="s">
        <v>224</v>
      </c>
      <c r="D39" s="626"/>
      <c r="E39" s="1094" t="s">
        <v>251</v>
      </c>
      <c r="F39" s="1096" t="str">
        <f>IF(SUM(D39:D40)=0,"",SUM(D39:D40))</f>
        <v/>
      </c>
    </row>
    <row r="40" spans="2:24" ht="16.5" customHeight="1" thickBot="1" x14ac:dyDescent="0.55000000000000004">
      <c r="B40" s="40"/>
      <c r="C40" s="629" t="s">
        <v>225</v>
      </c>
      <c r="D40" s="627"/>
      <c r="E40" s="1095"/>
      <c r="F40" s="1098"/>
    </row>
    <row r="41" spans="2:24" ht="26.25" customHeight="1" thickBot="1" x14ac:dyDescent="0.55000000000000004">
      <c r="C41" s="457" t="s">
        <v>325</v>
      </c>
      <c r="D41" s="658">
        <f>SUM(D33:D40)</f>
        <v>0</v>
      </c>
      <c r="E41" s="40" t="str">
        <f>IF(D41="","",IF(D41&lt;&gt;S55,"Error: UKSPF total does not match profiled total",""))</f>
        <v>Error: UKSPF total does not match profiled total</v>
      </c>
    </row>
    <row r="43" spans="2:24" ht="16.5" customHeight="1" thickBot="1" x14ac:dyDescent="0.55000000000000004">
      <c r="P43" s="31"/>
    </row>
    <row r="44" spans="2:24" s="18" customFormat="1" ht="34.5" customHeight="1" thickBot="1" x14ac:dyDescent="0.45">
      <c r="B44" s="22"/>
      <c r="C44" s="1102" t="s">
        <v>301</v>
      </c>
      <c r="D44" s="1104" t="s">
        <v>302</v>
      </c>
      <c r="E44" s="1101"/>
      <c r="F44" s="1101"/>
      <c r="G44" s="1101"/>
      <c r="H44" s="1105"/>
      <c r="I44" s="1106" t="s">
        <v>303</v>
      </c>
      <c r="J44" s="1101"/>
      <c r="K44" s="1101"/>
      <c r="L44" s="1101"/>
      <c r="M44" s="1105"/>
      <c r="N44" s="1100" t="s">
        <v>304</v>
      </c>
      <c r="O44" s="1101"/>
      <c r="P44" s="1101"/>
      <c r="Q44" s="1101"/>
      <c r="R44" s="1101"/>
      <c r="S44" s="843"/>
      <c r="T44" s="458"/>
      <c r="U44" s="458"/>
      <c r="V44" s="458"/>
      <c r="W44" s="458"/>
      <c r="X44" s="574"/>
    </row>
    <row r="45" spans="2:24" s="18" customFormat="1" ht="34.5" customHeight="1" thickBot="1" x14ac:dyDescent="0.45">
      <c r="B45" s="22"/>
      <c r="C45" s="1103"/>
      <c r="D45" s="600" t="s">
        <v>306</v>
      </c>
      <c r="E45" s="601" t="s">
        <v>307</v>
      </c>
      <c r="F45" s="601" t="s">
        <v>308</v>
      </c>
      <c r="G45" s="602" t="s">
        <v>309</v>
      </c>
      <c r="H45" s="603" t="s">
        <v>310</v>
      </c>
      <c r="I45" s="604" t="s">
        <v>311</v>
      </c>
      <c r="J45" s="605" t="s">
        <v>312</v>
      </c>
      <c r="K45" s="605" t="s">
        <v>313</v>
      </c>
      <c r="L45" s="606" t="s">
        <v>314</v>
      </c>
      <c r="M45" s="607" t="s">
        <v>315</v>
      </c>
      <c r="N45" s="608" t="s">
        <v>316</v>
      </c>
      <c r="O45" s="609" t="s">
        <v>317</v>
      </c>
      <c r="P45" s="609" t="s">
        <v>318</v>
      </c>
      <c r="Q45" s="610" t="s">
        <v>319</v>
      </c>
      <c r="R45" s="611" t="s">
        <v>332</v>
      </c>
      <c r="S45" s="844" t="s">
        <v>305</v>
      </c>
      <c r="T45" s="458"/>
      <c r="U45" s="458"/>
      <c r="V45" s="458"/>
      <c r="W45" s="458"/>
      <c r="X45" s="576" t="s">
        <v>35</v>
      </c>
    </row>
    <row r="46" spans="2:24" ht="16.5" customHeight="1" x14ac:dyDescent="0.4">
      <c r="B46" s="46" t="str">
        <f>IF(S46="","","GFA")</f>
        <v/>
      </c>
      <c r="C46" s="578" t="s">
        <v>457</v>
      </c>
      <c r="D46" s="467"/>
      <c r="E46" s="467"/>
      <c r="F46" s="467"/>
      <c r="G46" s="467"/>
      <c r="H46" s="459" t="str">
        <f>IF(SUM(D46,E46,F46,G46,I46,J46,K46,L46,N46,O46,P46,Q46)&gt;0,SUM(D46:G46),"")</f>
        <v/>
      </c>
      <c r="I46" s="467"/>
      <c r="J46" s="467"/>
      <c r="K46" s="467"/>
      <c r="L46" s="468"/>
      <c r="M46" s="460" t="str">
        <f t="shared" ref="M46:M54" si="0">IF(SUM(I46:L46)=0,"",SUM(I46:L46))</f>
        <v/>
      </c>
      <c r="N46" s="467"/>
      <c r="O46" s="467"/>
      <c r="P46" s="467"/>
      <c r="Q46" s="468"/>
      <c r="R46" s="565" t="str">
        <f t="shared" ref="R46:R54" si="1">IF(SUM(N46:Q46)=0,"",SUM(N46:Q46))</f>
        <v/>
      </c>
      <c r="S46" s="1030" t="str">
        <f>IF(ROUND(SUM(H46,M46,R46),2)=0,"",ROUND(SUM(H46,M46,R46),2))</f>
        <v/>
      </c>
      <c r="T46" s="461"/>
      <c r="U46" s="461"/>
      <c r="V46" s="461"/>
      <c r="W46" s="458"/>
      <c r="X46" s="577" t="str">
        <f t="shared" ref="X46:X54" si="2">B46</f>
        <v/>
      </c>
    </row>
    <row r="47" spans="2:24" ht="16.5" customHeight="1" x14ac:dyDescent="0.4">
      <c r="B47" s="46" t="str">
        <f t="shared" ref="B47:B54" si="3">IF(S47="","","GFA")</f>
        <v/>
      </c>
      <c r="C47" s="578" t="s">
        <v>458</v>
      </c>
      <c r="D47" s="467"/>
      <c r="E47" s="579"/>
      <c r="F47" s="579"/>
      <c r="G47" s="580"/>
      <c r="H47" s="581" t="str">
        <f t="shared" ref="H47:H54" si="4">IF(SUM(D47,E47,F47,G47,I47,J47,K47,L47,N47,O47,P47,Q47)&gt;0,SUM(D47:G47),"")</f>
        <v/>
      </c>
      <c r="I47" s="582"/>
      <c r="J47" s="579"/>
      <c r="K47" s="579"/>
      <c r="L47" s="580"/>
      <c r="M47" s="581" t="str">
        <f t="shared" si="0"/>
        <v/>
      </c>
      <c r="N47" s="582"/>
      <c r="O47" s="579"/>
      <c r="P47" s="579"/>
      <c r="Q47" s="580"/>
      <c r="R47" s="566" t="str">
        <f t="shared" si="1"/>
        <v/>
      </c>
      <c r="S47" s="616" t="str">
        <f t="shared" ref="S47:S55" si="5">IF(ROUND(SUM(H47,M47,R47),2)=0,"",ROUND(SUM(H47,M47,R47),2))</f>
        <v/>
      </c>
      <c r="T47" s="461"/>
      <c r="U47" s="461"/>
      <c r="V47" s="461"/>
      <c r="W47" s="458"/>
      <c r="X47" s="577" t="str">
        <f t="shared" si="2"/>
        <v/>
      </c>
    </row>
    <row r="48" spans="2:24" ht="16.5" customHeight="1" x14ac:dyDescent="0.4">
      <c r="B48" s="46" t="str">
        <f t="shared" si="3"/>
        <v/>
      </c>
      <c r="C48" s="578" t="s">
        <v>459</v>
      </c>
      <c r="D48" s="467"/>
      <c r="E48" s="579"/>
      <c r="F48" s="579"/>
      <c r="G48" s="580"/>
      <c r="H48" s="581" t="str">
        <f t="shared" si="4"/>
        <v/>
      </c>
      <c r="I48" s="582"/>
      <c r="J48" s="579"/>
      <c r="K48" s="579"/>
      <c r="L48" s="580"/>
      <c r="M48" s="581" t="str">
        <f t="shared" si="0"/>
        <v/>
      </c>
      <c r="N48" s="582"/>
      <c r="O48" s="579"/>
      <c r="P48" s="579"/>
      <c r="Q48" s="580"/>
      <c r="R48" s="566" t="str">
        <f t="shared" si="1"/>
        <v/>
      </c>
      <c r="S48" s="616" t="str">
        <f t="shared" si="5"/>
        <v/>
      </c>
      <c r="T48" s="461"/>
      <c r="U48" s="461"/>
      <c r="V48" s="461"/>
      <c r="W48" s="458"/>
      <c r="X48" s="577" t="str">
        <f t="shared" si="2"/>
        <v/>
      </c>
    </row>
    <row r="49" spans="2:24" ht="16.5" customHeight="1" x14ac:dyDescent="0.4">
      <c r="B49" s="46" t="str">
        <f t="shared" si="3"/>
        <v/>
      </c>
      <c r="C49" s="578" t="s">
        <v>460</v>
      </c>
      <c r="D49" s="467"/>
      <c r="E49" s="579"/>
      <c r="F49" s="579"/>
      <c r="G49" s="580"/>
      <c r="H49" s="581" t="str">
        <f t="shared" si="4"/>
        <v/>
      </c>
      <c r="I49" s="582"/>
      <c r="J49" s="579"/>
      <c r="K49" s="579"/>
      <c r="L49" s="580"/>
      <c r="M49" s="581" t="str">
        <f t="shared" si="0"/>
        <v/>
      </c>
      <c r="N49" s="582"/>
      <c r="O49" s="579"/>
      <c r="P49" s="579"/>
      <c r="Q49" s="580"/>
      <c r="R49" s="566" t="str">
        <f t="shared" si="1"/>
        <v/>
      </c>
      <c r="S49" s="616" t="str">
        <f t="shared" si="5"/>
        <v/>
      </c>
      <c r="T49" s="461"/>
      <c r="U49" s="461"/>
      <c r="V49" s="461"/>
      <c r="W49" s="458"/>
      <c r="X49" s="577" t="str">
        <f t="shared" si="2"/>
        <v/>
      </c>
    </row>
    <row r="50" spans="2:24" ht="16.5" customHeight="1" x14ac:dyDescent="0.4">
      <c r="B50" s="46" t="str">
        <f t="shared" si="3"/>
        <v/>
      </c>
      <c r="C50" s="578" t="s">
        <v>461</v>
      </c>
      <c r="D50" s="582"/>
      <c r="E50" s="579"/>
      <c r="F50" s="579"/>
      <c r="G50" s="580"/>
      <c r="H50" s="581" t="str">
        <f t="shared" si="4"/>
        <v/>
      </c>
      <c r="I50" s="582"/>
      <c r="J50" s="579"/>
      <c r="K50" s="579"/>
      <c r="L50" s="580"/>
      <c r="M50" s="581" t="str">
        <f t="shared" si="0"/>
        <v/>
      </c>
      <c r="N50" s="582"/>
      <c r="O50" s="579"/>
      <c r="P50" s="579"/>
      <c r="Q50" s="580"/>
      <c r="R50" s="566" t="str">
        <f t="shared" si="1"/>
        <v/>
      </c>
      <c r="S50" s="616" t="str">
        <f t="shared" si="5"/>
        <v/>
      </c>
      <c r="T50" s="461"/>
      <c r="U50" s="461"/>
      <c r="V50" s="461"/>
      <c r="W50" s="458"/>
      <c r="X50" s="577" t="str">
        <f t="shared" si="2"/>
        <v/>
      </c>
    </row>
    <row r="51" spans="2:24" ht="16.5" customHeight="1" x14ac:dyDescent="0.4">
      <c r="B51" s="46" t="str">
        <f t="shared" si="3"/>
        <v/>
      </c>
      <c r="C51" s="578" t="s">
        <v>462</v>
      </c>
      <c r="D51" s="582"/>
      <c r="E51" s="579"/>
      <c r="F51" s="579"/>
      <c r="G51" s="580"/>
      <c r="H51" s="581" t="str">
        <f t="shared" si="4"/>
        <v/>
      </c>
      <c r="I51" s="582"/>
      <c r="J51" s="579"/>
      <c r="K51" s="579"/>
      <c r="L51" s="580"/>
      <c r="M51" s="581" t="str">
        <f t="shared" si="0"/>
        <v/>
      </c>
      <c r="N51" s="582"/>
      <c r="O51" s="579"/>
      <c r="P51" s="579"/>
      <c r="Q51" s="580"/>
      <c r="R51" s="566" t="str">
        <f t="shared" si="1"/>
        <v/>
      </c>
      <c r="S51" s="616" t="str">
        <f t="shared" si="5"/>
        <v/>
      </c>
      <c r="T51" s="461"/>
      <c r="U51" s="461"/>
      <c r="V51" s="461"/>
      <c r="W51" s="458"/>
      <c r="X51" s="577" t="str">
        <f t="shared" si="2"/>
        <v/>
      </c>
    </row>
    <row r="52" spans="2:24" ht="16.5" customHeight="1" x14ac:dyDescent="0.4">
      <c r="B52" s="46" t="str">
        <f t="shared" si="3"/>
        <v/>
      </c>
      <c r="C52" s="578" t="s">
        <v>463</v>
      </c>
      <c r="D52" s="582"/>
      <c r="E52" s="579"/>
      <c r="F52" s="579"/>
      <c r="G52" s="580"/>
      <c r="H52" s="581" t="str">
        <f t="shared" si="4"/>
        <v/>
      </c>
      <c r="I52" s="582"/>
      <c r="J52" s="579"/>
      <c r="K52" s="579"/>
      <c r="L52" s="580"/>
      <c r="M52" s="581" t="str">
        <f t="shared" si="0"/>
        <v/>
      </c>
      <c r="N52" s="582"/>
      <c r="O52" s="579"/>
      <c r="P52" s="579"/>
      <c r="Q52" s="580"/>
      <c r="R52" s="566" t="str">
        <f t="shared" si="1"/>
        <v/>
      </c>
      <c r="S52" s="616" t="str">
        <f t="shared" si="5"/>
        <v/>
      </c>
      <c r="T52" s="461"/>
      <c r="U52" s="461"/>
      <c r="V52" s="461"/>
      <c r="W52" s="458"/>
      <c r="X52" s="577" t="str">
        <f t="shared" si="2"/>
        <v/>
      </c>
    </row>
    <row r="53" spans="2:24" ht="16.5" customHeight="1" x14ac:dyDescent="0.4">
      <c r="B53" s="46" t="str">
        <f t="shared" si="3"/>
        <v/>
      </c>
      <c r="C53" s="578" t="s">
        <v>464</v>
      </c>
      <c r="D53" s="582"/>
      <c r="E53" s="579"/>
      <c r="F53" s="579"/>
      <c r="G53" s="580"/>
      <c r="H53" s="581" t="str">
        <f t="shared" si="4"/>
        <v/>
      </c>
      <c r="I53" s="582"/>
      <c r="J53" s="579"/>
      <c r="K53" s="579"/>
      <c r="L53" s="580"/>
      <c r="M53" s="581" t="str">
        <f t="shared" si="0"/>
        <v/>
      </c>
      <c r="N53" s="582"/>
      <c r="O53" s="579"/>
      <c r="P53" s="579"/>
      <c r="Q53" s="580"/>
      <c r="R53" s="566" t="str">
        <f t="shared" si="1"/>
        <v/>
      </c>
      <c r="S53" s="616" t="str">
        <f t="shared" si="5"/>
        <v/>
      </c>
      <c r="T53" s="461"/>
      <c r="U53" s="461"/>
      <c r="V53" s="461"/>
      <c r="W53" s="458"/>
      <c r="X53" s="577" t="str">
        <f t="shared" si="2"/>
        <v/>
      </c>
    </row>
    <row r="54" spans="2:24" ht="24" customHeight="1" thickBot="1" x14ac:dyDescent="0.45">
      <c r="B54" s="46" t="str">
        <f t="shared" si="3"/>
        <v/>
      </c>
      <c r="C54" s="453" t="s">
        <v>465</v>
      </c>
      <c r="D54" s="583"/>
      <c r="E54" s="584"/>
      <c r="F54" s="584"/>
      <c r="G54" s="585"/>
      <c r="H54" s="78" t="str">
        <f t="shared" si="4"/>
        <v/>
      </c>
      <c r="I54" s="583"/>
      <c r="J54" s="584"/>
      <c r="K54" s="584"/>
      <c r="L54" s="585"/>
      <c r="M54" s="78" t="str">
        <f t="shared" si="0"/>
        <v/>
      </c>
      <c r="N54" s="583"/>
      <c r="O54" s="584"/>
      <c r="P54" s="584"/>
      <c r="Q54" s="585"/>
      <c r="R54" s="567" t="str">
        <f t="shared" si="1"/>
        <v/>
      </c>
      <c r="S54" s="617" t="str">
        <f t="shared" si="5"/>
        <v/>
      </c>
      <c r="T54" s="461"/>
      <c r="U54" s="461"/>
      <c r="V54" s="461"/>
      <c r="W54" s="458"/>
      <c r="X54" s="577" t="str">
        <f t="shared" si="2"/>
        <v/>
      </c>
    </row>
    <row r="55" spans="2:24" ht="18.75" customHeight="1" x14ac:dyDescent="0.5">
      <c r="D55" s="820">
        <f>SUM(D46:D54)</f>
        <v>0</v>
      </c>
      <c r="E55" s="821">
        <f t="shared" ref="E55:R55" si="6">SUM(E46:E54)</f>
        <v>0</v>
      </c>
      <c r="F55" s="821">
        <f t="shared" si="6"/>
        <v>0</v>
      </c>
      <c r="G55" s="821">
        <f t="shared" si="6"/>
        <v>0</v>
      </c>
      <c r="H55" s="821">
        <f t="shared" si="6"/>
        <v>0</v>
      </c>
      <c r="I55" s="821">
        <f t="shared" si="6"/>
        <v>0</v>
      </c>
      <c r="J55" s="821">
        <f t="shared" si="6"/>
        <v>0</v>
      </c>
      <c r="K55" s="821">
        <f t="shared" si="6"/>
        <v>0</v>
      </c>
      <c r="L55" s="821">
        <f t="shared" si="6"/>
        <v>0</v>
      </c>
      <c r="M55" s="821">
        <f t="shared" si="6"/>
        <v>0</v>
      </c>
      <c r="N55" s="821">
        <f t="shared" si="6"/>
        <v>0</v>
      </c>
      <c r="O55" s="821">
        <f t="shared" si="6"/>
        <v>0</v>
      </c>
      <c r="P55" s="821">
        <f t="shared" si="6"/>
        <v>0</v>
      </c>
      <c r="Q55" s="821">
        <f t="shared" si="6"/>
        <v>0</v>
      </c>
      <c r="R55" s="821">
        <f t="shared" si="6"/>
        <v>0</v>
      </c>
      <c r="S55" s="822" t="str">
        <f t="shared" si="5"/>
        <v/>
      </c>
      <c r="T55" s="461"/>
      <c r="U55" s="461"/>
      <c r="V55" s="461"/>
      <c r="W55" s="458"/>
      <c r="X55" s="575"/>
    </row>
    <row r="56" spans="2:24" ht="16.5" customHeight="1" thickBot="1" x14ac:dyDescent="0.55000000000000004">
      <c r="W56" s="18"/>
    </row>
    <row r="57" spans="2:24" ht="16.5" customHeight="1" thickBot="1" x14ac:dyDescent="0.55000000000000004">
      <c r="T57" s="1088" t="s">
        <v>621</v>
      </c>
      <c r="U57" s="1089"/>
      <c r="V57" s="1090"/>
      <c r="W57" s="458"/>
      <c r="X57" s="575"/>
    </row>
    <row r="58" spans="2:24" s="18" customFormat="1" ht="48" customHeight="1" thickBot="1" x14ac:dyDescent="0.45">
      <c r="B58" s="46"/>
      <c r="C58" s="594" t="s">
        <v>327</v>
      </c>
      <c r="D58" s="612" t="s">
        <v>127</v>
      </c>
      <c r="E58" s="613" t="s">
        <v>132</v>
      </c>
      <c r="F58" s="613" t="s">
        <v>137</v>
      </c>
      <c r="G58" s="614" t="s">
        <v>143</v>
      </c>
      <c r="H58" s="594" t="s">
        <v>310</v>
      </c>
      <c r="I58" s="612" t="s">
        <v>150</v>
      </c>
      <c r="J58" s="613" t="s">
        <v>156</v>
      </c>
      <c r="K58" s="613" t="s">
        <v>163</v>
      </c>
      <c r="L58" s="614" t="s">
        <v>167</v>
      </c>
      <c r="M58" s="594" t="s">
        <v>315</v>
      </c>
      <c r="N58" s="612" t="s">
        <v>173</v>
      </c>
      <c r="O58" s="613" t="s">
        <v>178</v>
      </c>
      <c r="P58" s="613" t="s">
        <v>183</v>
      </c>
      <c r="Q58" s="614" t="s">
        <v>187</v>
      </c>
      <c r="R58" s="615" t="s">
        <v>332</v>
      </c>
      <c r="S58" s="598" t="s">
        <v>305</v>
      </c>
      <c r="T58" s="835" t="s">
        <v>583</v>
      </c>
      <c r="U58" s="825" t="s">
        <v>584</v>
      </c>
      <c r="V58" s="830" t="s">
        <v>585</v>
      </c>
      <c r="W58" s="595" t="s">
        <v>320</v>
      </c>
      <c r="X58" s="872" t="s">
        <v>35</v>
      </c>
    </row>
    <row r="59" spans="2:24" ht="21" customHeight="1" x14ac:dyDescent="0.4">
      <c r="B59" s="46" t="str">
        <f t="shared" ref="B59:B63" si="7">IF(S59="","","GFA")</f>
        <v/>
      </c>
      <c r="C59" s="672" t="s">
        <v>479</v>
      </c>
      <c r="D59" s="76"/>
      <c r="E59" s="77"/>
      <c r="F59" s="77"/>
      <c r="G59" s="77"/>
      <c r="H59" s="79" t="str">
        <f t="shared" ref="H59:H63" si="8">IF(SUM(D59,E59,F59,G59,I59,J59,K59,L59,N59,O59,P59,Q59)&gt;0,SUM(D59:G59),"")</f>
        <v/>
      </c>
      <c r="I59" s="76"/>
      <c r="J59" s="76"/>
      <c r="K59" s="76"/>
      <c r="L59" s="76"/>
      <c r="M59" s="79" t="str">
        <f t="shared" ref="M59:M60" si="9">IF(SUM($D59,$E59,$F59,$G59,$I59,$J59,$K59,$L59,$N59,$O59,$P59,$Q59)&gt;0,SUM(I59:L59),"")</f>
        <v/>
      </c>
      <c r="N59" s="76"/>
      <c r="O59" s="76"/>
      <c r="P59" s="76"/>
      <c r="Q59" s="76"/>
      <c r="R59" s="568" t="str">
        <f t="shared" ref="R59:R60" si="10">IF(SUM($D59,$E59,$F59,$G59,$I59,$J59,$K59,$L59,$N59,$O59,$P59,$Q59)&gt;0,SUM(N59:Q59),"")</f>
        <v/>
      </c>
      <c r="S59" s="618" t="str">
        <f t="shared" ref="S59:S63" si="11">IF(ROUND(SUM(H59,M59,R59),2)=0,"",ROUND(SUM(H59,M59,R59),2))</f>
        <v/>
      </c>
      <c r="T59" s="836"/>
      <c r="U59" s="826"/>
      <c r="V59" s="831"/>
      <c r="W59" s="575" t="s">
        <v>267</v>
      </c>
      <c r="X59" s="577" t="str">
        <f>B59</f>
        <v/>
      </c>
    </row>
    <row r="60" spans="2:24" ht="21" customHeight="1" x14ac:dyDescent="0.4">
      <c r="B60" s="46" t="str">
        <f t="shared" si="7"/>
        <v/>
      </c>
      <c r="C60" s="673" t="s">
        <v>480</v>
      </c>
      <c r="D60" s="819"/>
      <c r="E60" s="530"/>
      <c r="F60" s="530"/>
      <c r="G60" s="586"/>
      <c r="H60" s="587" t="str">
        <f t="shared" si="8"/>
        <v/>
      </c>
      <c r="I60" s="588"/>
      <c r="J60" s="530"/>
      <c r="K60" s="530"/>
      <c r="L60" s="586"/>
      <c r="M60" s="587" t="str">
        <f t="shared" si="9"/>
        <v/>
      </c>
      <c r="N60" s="588"/>
      <c r="O60" s="530"/>
      <c r="P60" s="530"/>
      <c r="Q60" s="586"/>
      <c r="R60" s="569" t="str">
        <f t="shared" si="10"/>
        <v/>
      </c>
      <c r="S60" s="618" t="str">
        <f t="shared" si="11"/>
        <v/>
      </c>
      <c r="T60" s="837"/>
      <c r="U60" s="827"/>
      <c r="V60" s="832"/>
      <c r="W60" s="575" t="s">
        <v>269</v>
      </c>
      <c r="X60" s="577" t="str">
        <f>B60</f>
        <v/>
      </c>
    </row>
    <row r="61" spans="2:24" ht="21" customHeight="1" x14ac:dyDescent="0.4">
      <c r="B61" s="46" t="str">
        <f t="shared" si="7"/>
        <v/>
      </c>
      <c r="C61" s="673" t="s">
        <v>481</v>
      </c>
      <c r="D61" s="588"/>
      <c r="E61" s="530"/>
      <c r="F61" s="530"/>
      <c r="G61" s="586"/>
      <c r="H61" s="587" t="str">
        <f>IF(SUM($D61,$E61,$F61,$G61,$I61,$J61,$K61,$L61,$N61,$O61,$P61,$Q61)&gt;0,SUM(D61:G61),"")</f>
        <v/>
      </c>
      <c r="I61" s="588"/>
      <c r="J61" s="530"/>
      <c r="K61" s="530"/>
      <c r="L61" s="586"/>
      <c r="M61" s="587" t="str">
        <f>IF(SUM($D61,$E61,$F61,$G61,$I61,$J61,$K61,$L61,$N61,$O61,$P61,$Q61)&gt;0,SUM(I61:L61),"")</f>
        <v/>
      </c>
      <c r="N61" s="588"/>
      <c r="O61" s="530"/>
      <c r="P61" s="530"/>
      <c r="Q61" s="586"/>
      <c r="R61" s="569" t="str">
        <f>IF(SUM($D61,$E61,$F61,$G61,$I61,$J61,$K61,$L61,$N61,$O61,$P61,$Q61)&gt;0,SUM(N61:Q61),"")</f>
        <v/>
      </c>
      <c r="S61" s="618" t="str">
        <f t="shared" si="11"/>
        <v/>
      </c>
      <c r="T61" s="836"/>
      <c r="U61" s="826"/>
      <c r="V61" s="831"/>
      <c r="W61" s="575" t="s">
        <v>258</v>
      </c>
      <c r="X61" s="577" t="str">
        <f>B61</f>
        <v/>
      </c>
    </row>
    <row r="62" spans="2:24" ht="21" customHeight="1" x14ac:dyDescent="0.4">
      <c r="B62" s="46" t="str">
        <f t="shared" si="7"/>
        <v/>
      </c>
      <c r="C62" s="673" t="s">
        <v>482</v>
      </c>
      <c r="D62" s="588"/>
      <c r="E62" s="530"/>
      <c r="F62" s="530"/>
      <c r="G62" s="586"/>
      <c r="H62" s="587" t="str">
        <f t="shared" si="8"/>
        <v/>
      </c>
      <c r="I62" s="588"/>
      <c r="J62" s="530"/>
      <c r="K62" s="530"/>
      <c r="L62" s="586"/>
      <c r="M62" s="587" t="str">
        <f t="shared" ref="M62:M63" si="12">IF(SUM($D62,$E62,$F62,$G62,$I62,$J62,$K62,$L62,$N62,$O62,$P62,$Q62)&gt;0,SUM(I62:L62),"")</f>
        <v/>
      </c>
      <c r="N62" s="588"/>
      <c r="O62" s="530"/>
      <c r="P62" s="530"/>
      <c r="Q62" s="586"/>
      <c r="R62" s="569" t="str">
        <f t="shared" ref="R62:R63" si="13">IF(SUM($D62,$E62,$F62,$G62,$I62,$J62,$K62,$L62,$N62,$O62,$P62,$Q62)&gt;0,SUM(N62:Q62),"")</f>
        <v/>
      </c>
      <c r="S62" s="618" t="str">
        <f t="shared" si="11"/>
        <v/>
      </c>
      <c r="T62" s="836"/>
      <c r="U62" s="826"/>
      <c r="V62" s="831"/>
      <c r="W62" s="575" t="s">
        <v>270</v>
      </c>
      <c r="X62" s="577" t="str">
        <f>B62</f>
        <v/>
      </c>
    </row>
    <row r="63" spans="2:24" ht="21" customHeight="1" thickBot="1" x14ac:dyDescent="0.45">
      <c r="B63" s="46" t="str">
        <f t="shared" si="7"/>
        <v/>
      </c>
      <c r="C63" s="674" t="s">
        <v>483</v>
      </c>
      <c r="D63" s="591"/>
      <c r="E63" s="589"/>
      <c r="F63" s="589"/>
      <c r="G63" s="590"/>
      <c r="H63" s="330" t="str">
        <f t="shared" si="8"/>
        <v/>
      </c>
      <c r="I63" s="591"/>
      <c r="J63" s="589"/>
      <c r="K63" s="589"/>
      <c r="L63" s="590"/>
      <c r="M63" s="330" t="str">
        <f t="shared" si="12"/>
        <v/>
      </c>
      <c r="N63" s="591"/>
      <c r="O63" s="589"/>
      <c r="P63" s="589"/>
      <c r="Q63" s="590"/>
      <c r="R63" s="570" t="str">
        <f t="shared" si="13"/>
        <v/>
      </c>
      <c r="S63" s="618" t="str">
        <f t="shared" si="11"/>
        <v/>
      </c>
      <c r="T63" s="838"/>
      <c r="U63" s="833"/>
      <c r="V63" s="834"/>
      <c r="W63" s="575" t="s">
        <v>272</v>
      </c>
      <c r="X63" s="577" t="str">
        <f>B63</f>
        <v/>
      </c>
    </row>
    <row r="64" spans="2:24" s="18" customFormat="1" ht="42.95" customHeight="1" thickBot="1" x14ac:dyDescent="0.45">
      <c r="B64" s="46"/>
      <c r="C64" s="594" t="s">
        <v>328</v>
      </c>
      <c r="D64" s="612" t="s">
        <v>127</v>
      </c>
      <c r="E64" s="613" t="s">
        <v>132</v>
      </c>
      <c r="F64" s="613" t="s">
        <v>137</v>
      </c>
      <c r="G64" s="614" t="s">
        <v>143</v>
      </c>
      <c r="H64" s="594" t="s">
        <v>310</v>
      </c>
      <c r="I64" s="612" t="s">
        <v>150</v>
      </c>
      <c r="J64" s="613" t="s">
        <v>156</v>
      </c>
      <c r="K64" s="613" t="s">
        <v>163</v>
      </c>
      <c r="L64" s="614" t="s">
        <v>167</v>
      </c>
      <c r="M64" s="594" t="s">
        <v>315</v>
      </c>
      <c r="N64" s="612" t="s">
        <v>173</v>
      </c>
      <c r="O64" s="613" t="s">
        <v>178</v>
      </c>
      <c r="P64" s="613" t="s">
        <v>183</v>
      </c>
      <c r="Q64" s="614" t="s">
        <v>187</v>
      </c>
      <c r="R64" s="615" t="s">
        <v>332</v>
      </c>
      <c r="S64" s="598" t="s">
        <v>305</v>
      </c>
      <c r="T64" s="595" t="s">
        <v>320</v>
      </c>
      <c r="U64" s="828"/>
      <c r="V64" s="828"/>
      <c r="W64" s="458"/>
      <c r="X64" s="872" t="s">
        <v>35</v>
      </c>
    </row>
    <row r="65" spans="2:24" ht="18.95" customHeight="1" x14ac:dyDescent="0.4">
      <c r="B65" s="46" t="str">
        <f t="shared" ref="B65:B75" si="14">IF(S65="","","GFA")</f>
        <v/>
      </c>
      <c r="C65" s="673" t="s">
        <v>468</v>
      </c>
      <c r="D65" s="334"/>
      <c r="E65" s="331"/>
      <c r="F65" s="331"/>
      <c r="G65" s="332"/>
      <c r="H65" s="333" t="str">
        <f t="shared" ref="H65:H75" si="15">IF(SUM(D65,E65,F65,G65,I65,J65,K65,L65,N65,O65,P65,Q65)&gt;0,SUM(D65:G65),"")</f>
        <v/>
      </c>
      <c r="I65" s="334"/>
      <c r="J65" s="331"/>
      <c r="K65" s="331"/>
      <c r="L65" s="332"/>
      <c r="M65" s="333" t="str">
        <f t="shared" ref="M65:M75" si="16">IF(SUM($D65,$E65,$F65,$G65,$I65,$J65,$K65,$L65,$N65,$O65,$P65,$Q65)&gt;0,SUM(I65:L65),"")</f>
        <v/>
      </c>
      <c r="N65" s="334"/>
      <c r="O65" s="331"/>
      <c r="P65" s="331"/>
      <c r="Q65" s="332"/>
      <c r="R65" s="571" t="str">
        <f t="shared" ref="R65:R75" si="17">IF(SUM($D65,$E65,$F65,$G65,$I65,$J65,$K65,$L65,$N65,$O65,$P65,$Q65)&gt;0,SUM(N65:Q65),"")</f>
        <v/>
      </c>
      <c r="S65" s="619" t="str">
        <f t="shared" ref="S65:S75" si="18">IF(ROUND(SUM(H65,M65,R65),2)=0,"",ROUND(SUM(H65,M65,R65),2))</f>
        <v/>
      </c>
      <c r="T65" s="575" t="s">
        <v>252</v>
      </c>
      <c r="U65" s="829"/>
      <c r="V65" s="829"/>
      <c r="W65" s="461"/>
      <c r="X65" s="577" t="str">
        <f t="shared" ref="X65:X75" si="19">B65</f>
        <v/>
      </c>
    </row>
    <row r="66" spans="2:24" ht="18.95" customHeight="1" x14ac:dyDescent="0.4">
      <c r="B66" s="46" t="str">
        <f t="shared" si="14"/>
        <v/>
      </c>
      <c r="C66" s="673" t="s">
        <v>469</v>
      </c>
      <c r="D66" s="671"/>
      <c r="E66" s="592"/>
      <c r="F66" s="592"/>
      <c r="G66" s="596"/>
      <c r="H66" s="593" t="str">
        <f t="shared" si="15"/>
        <v/>
      </c>
      <c r="I66" s="334"/>
      <c r="J66" s="331"/>
      <c r="K66" s="331"/>
      <c r="L66" s="332"/>
      <c r="M66" s="593" t="str">
        <f t="shared" si="16"/>
        <v/>
      </c>
      <c r="N66" s="334"/>
      <c r="O66" s="331"/>
      <c r="P66" s="331"/>
      <c r="Q66" s="332"/>
      <c r="R66" s="572" t="str">
        <f t="shared" si="17"/>
        <v/>
      </c>
      <c r="S66" s="619" t="str">
        <f t="shared" si="18"/>
        <v/>
      </c>
      <c r="T66" s="575" t="s">
        <v>253</v>
      </c>
      <c r="U66" s="829"/>
      <c r="V66" s="829"/>
      <c r="W66" s="461"/>
      <c r="X66" s="577" t="str">
        <f t="shared" si="19"/>
        <v/>
      </c>
    </row>
    <row r="67" spans="2:24" ht="18.95" customHeight="1" x14ac:dyDescent="0.4">
      <c r="B67" s="46" t="str">
        <f t="shared" si="14"/>
        <v/>
      </c>
      <c r="C67" s="673" t="s">
        <v>470</v>
      </c>
      <c r="D67" s="588"/>
      <c r="E67" s="530"/>
      <c r="F67" s="530"/>
      <c r="G67" s="586"/>
      <c r="H67" s="587" t="str">
        <f t="shared" si="15"/>
        <v/>
      </c>
      <c r="I67" s="588"/>
      <c r="J67" s="530"/>
      <c r="K67" s="530"/>
      <c r="L67" s="586"/>
      <c r="M67" s="587" t="str">
        <f t="shared" si="16"/>
        <v/>
      </c>
      <c r="N67" s="588"/>
      <c r="O67" s="530"/>
      <c r="P67" s="530"/>
      <c r="Q67" s="586"/>
      <c r="R67" s="569" t="str">
        <f t="shared" si="17"/>
        <v/>
      </c>
      <c r="S67" s="618" t="str">
        <f t="shared" si="18"/>
        <v/>
      </c>
      <c r="T67" s="575" t="s">
        <v>254</v>
      </c>
      <c r="U67" s="829"/>
      <c r="V67" s="829"/>
      <c r="W67" s="461"/>
      <c r="X67" s="577" t="str">
        <f t="shared" si="19"/>
        <v/>
      </c>
    </row>
    <row r="68" spans="2:24" ht="18.95" customHeight="1" x14ac:dyDescent="0.4">
      <c r="B68" s="46" t="str">
        <f t="shared" si="14"/>
        <v/>
      </c>
      <c r="C68" s="673" t="s">
        <v>471</v>
      </c>
      <c r="D68" s="588"/>
      <c r="E68" s="530"/>
      <c r="F68" s="530"/>
      <c r="G68" s="586"/>
      <c r="H68" s="587" t="str">
        <f t="shared" si="15"/>
        <v/>
      </c>
      <c r="I68" s="588"/>
      <c r="J68" s="530"/>
      <c r="K68" s="530"/>
      <c r="L68" s="586"/>
      <c r="M68" s="587" t="str">
        <f t="shared" si="16"/>
        <v/>
      </c>
      <c r="N68" s="588"/>
      <c r="O68" s="530"/>
      <c r="P68" s="530"/>
      <c r="Q68" s="586"/>
      <c r="R68" s="569" t="str">
        <f t="shared" si="17"/>
        <v/>
      </c>
      <c r="S68" s="618" t="str">
        <f t="shared" si="18"/>
        <v/>
      </c>
      <c r="T68" s="575" t="s">
        <v>256</v>
      </c>
      <c r="U68" s="829"/>
      <c r="V68" s="829"/>
      <c r="W68" s="461"/>
      <c r="X68" s="577" t="str">
        <f t="shared" si="19"/>
        <v/>
      </c>
    </row>
    <row r="69" spans="2:24" ht="18.95" customHeight="1" x14ac:dyDescent="0.4">
      <c r="B69" s="46" t="str">
        <f t="shared" si="14"/>
        <v/>
      </c>
      <c r="C69" s="673" t="s">
        <v>472</v>
      </c>
      <c r="D69" s="588"/>
      <c r="E69" s="530"/>
      <c r="F69" s="530"/>
      <c r="G69" s="586"/>
      <c r="H69" s="587" t="str">
        <f t="shared" si="15"/>
        <v/>
      </c>
      <c r="I69" s="588"/>
      <c r="J69" s="530"/>
      <c r="K69" s="530"/>
      <c r="L69" s="586"/>
      <c r="M69" s="587" t="str">
        <f t="shared" si="16"/>
        <v/>
      </c>
      <c r="N69" s="588"/>
      <c r="O69" s="530"/>
      <c r="P69" s="530"/>
      <c r="Q69" s="586"/>
      <c r="R69" s="569" t="str">
        <f t="shared" si="17"/>
        <v/>
      </c>
      <c r="S69" s="618" t="str">
        <f t="shared" si="18"/>
        <v/>
      </c>
      <c r="T69" s="575" t="s">
        <v>258</v>
      </c>
      <c r="U69" s="829"/>
      <c r="V69" s="829"/>
      <c r="W69" s="461"/>
      <c r="X69" s="577" t="str">
        <f t="shared" si="19"/>
        <v/>
      </c>
    </row>
    <row r="70" spans="2:24" ht="18.95" customHeight="1" x14ac:dyDescent="0.4">
      <c r="B70" s="46" t="str">
        <f t="shared" si="14"/>
        <v/>
      </c>
      <c r="C70" s="673" t="s">
        <v>473</v>
      </c>
      <c r="D70" s="588"/>
      <c r="E70" s="530"/>
      <c r="F70" s="530"/>
      <c r="G70" s="586"/>
      <c r="H70" s="587" t="str">
        <f t="shared" si="15"/>
        <v/>
      </c>
      <c r="I70" s="588"/>
      <c r="J70" s="530"/>
      <c r="K70" s="530"/>
      <c r="L70" s="586"/>
      <c r="M70" s="587" t="str">
        <f t="shared" si="16"/>
        <v/>
      </c>
      <c r="N70" s="588"/>
      <c r="O70" s="530"/>
      <c r="P70" s="530"/>
      <c r="Q70" s="586"/>
      <c r="R70" s="569" t="str">
        <f t="shared" si="17"/>
        <v/>
      </c>
      <c r="S70" s="618" t="str">
        <f t="shared" si="18"/>
        <v/>
      </c>
      <c r="T70" s="575" t="s">
        <v>258</v>
      </c>
      <c r="U70" s="829"/>
      <c r="V70" s="829"/>
      <c r="W70" s="461"/>
      <c r="X70" s="577" t="str">
        <f t="shared" si="19"/>
        <v/>
      </c>
    </row>
    <row r="71" spans="2:24" ht="18.95" customHeight="1" x14ac:dyDescent="0.4">
      <c r="B71" s="46" t="str">
        <f t="shared" si="14"/>
        <v/>
      </c>
      <c r="C71" s="673" t="s">
        <v>474</v>
      </c>
      <c r="D71" s="588"/>
      <c r="E71" s="530"/>
      <c r="F71" s="530"/>
      <c r="G71" s="586"/>
      <c r="H71" s="587" t="str">
        <f t="shared" si="15"/>
        <v/>
      </c>
      <c r="I71" s="588"/>
      <c r="J71" s="530"/>
      <c r="K71" s="530"/>
      <c r="L71" s="586"/>
      <c r="M71" s="587" t="str">
        <f t="shared" si="16"/>
        <v/>
      </c>
      <c r="N71" s="588"/>
      <c r="O71" s="530"/>
      <c r="P71" s="530"/>
      <c r="Q71" s="586"/>
      <c r="R71" s="569" t="str">
        <f t="shared" si="17"/>
        <v/>
      </c>
      <c r="S71" s="618" t="str">
        <f t="shared" si="18"/>
        <v/>
      </c>
      <c r="T71" s="575" t="s">
        <v>261</v>
      </c>
      <c r="U71" s="829"/>
      <c r="V71" s="829"/>
      <c r="W71" s="461"/>
      <c r="X71" s="577" t="str">
        <f t="shared" si="19"/>
        <v/>
      </c>
    </row>
    <row r="72" spans="2:24" ht="18.95" customHeight="1" x14ac:dyDescent="0.4">
      <c r="B72" s="46" t="str">
        <f t="shared" si="14"/>
        <v/>
      </c>
      <c r="C72" s="673" t="s">
        <v>475</v>
      </c>
      <c r="D72" s="588"/>
      <c r="E72" s="530"/>
      <c r="F72" s="530"/>
      <c r="G72" s="586"/>
      <c r="H72" s="587" t="str">
        <f t="shared" si="15"/>
        <v/>
      </c>
      <c r="I72" s="588"/>
      <c r="J72" s="530"/>
      <c r="K72" s="530"/>
      <c r="L72" s="586"/>
      <c r="M72" s="587" t="str">
        <f t="shared" si="16"/>
        <v/>
      </c>
      <c r="N72" s="588"/>
      <c r="O72" s="530"/>
      <c r="P72" s="530"/>
      <c r="Q72" s="586"/>
      <c r="R72" s="569" t="str">
        <f t="shared" si="17"/>
        <v/>
      </c>
      <c r="S72" s="618" t="str">
        <f t="shared" si="18"/>
        <v/>
      </c>
      <c r="T72" s="575" t="s">
        <v>258</v>
      </c>
      <c r="U72" s="829"/>
      <c r="V72" s="829"/>
      <c r="W72" s="461"/>
      <c r="X72" s="577" t="str">
        <f t="shared" si="19"/>
        <v/>
      </c>
    </row>
    <row r="73" spans="2:24" ht="18.95" customHeight="1" x14ac:dyDescent="0.4">
      <c r="B73" s="46" t="str">
        <f t="shared" si="14"/>
        <v/>
      </c>
      <c r="C73" s="673" t="s">
        <v>476</v>
      </c>
      <c r="D73" s="588"/>
      <c r="E73" s="530"/>
      <c r="F73" s="530"/>
      <c r="G73" s="586"/>
      <c r="H73" s="587" t="str">
        <f t="shared" si="15"/>
        <v/>
      </c>
      <c r="I73" s="588"/>
      <c r="J73" s="530"/>
      <c r="K73" s="530"/>
      <c r="L73" s="586"/>
      <c r="M73" s="587" t="str">
        <f t="shared" si="16"/>
        <v/>
      </c>
      <c r="N73" s="588"/>
      <c r="O73" s="530"/>
      <c r="P73" s="530"/>
      <c r="Q73" s="586"/>
      <c r="R73" s="569" t="str">
        <f t="shared" si="17"/>
        <v/>
      </c>
      <c r="S73" s="618" t="str">
        <f t="shared" si="18"/>
        <v/>
      </c>
      <c r="T73" s="575" t="s">
        <v>262</v>
      </c>
      <c r="U73" s="829"/>
      <c r="V73" s="829"/>
      <c r="W73" s="461"/>
      <c r="X73" s="577" t="str">
        <f t="shared" si="19"/>
        <v/>
      </c>
    </row>
    <row r="74" spans="2:24" ht="18.95" customHeight="1" x14ac:dyDescent="0.4">
      <c r="B74" s="46" t="str">
        <f t="shared" si="14"/>
        <v/>
      </c>
      <c r="C74" s="673" t="s">
        <v>477</v>
      </c>
      <c r="D74" s="588"/>
      <c r="E74" s="530"/>
      <c r="F74" s="530"/>
      <c r="G74" s="586"/>
      <c r="H74" s="587" t="str">
        <f t="shared" si="15"/>
        <v/>
      </c>
      <c r="I74" s="588"/>
      <c r="J74" s="530"/>
      <c r="K74" s="530"/>
      <c r="L74" s="586"/>
      <c r="M74" s="587" t="str">
        <f t="shared" si="16"/>
        <v/>
      </c>
      <c r="N74" s="588"/>
      <c r="O74" s="530"/>
      <c r="P74" s="530"/>
      <c r="Q74" s="586"/>
      <c r="R74" s="569" t="str">
        <f t="shared" si="17"/>
        <v/>
      </c>
      <c r="S74" s="618" t="str">
        <f t="shared" si="18"/>
        <v/>
      </c>
      <c r="T74" s="575" t="s">
        <v>264</v>
      </c>
      <c r="U74" s="829"/>
      <c r="V74" s="829"/>
      <c r="W74" s="461"/>
      <c r="X74" s="577" t="str">
        <f t="shared" si="19"/>
        <v/>
      </c>
    </row>
    <row r="75" spans="2:24" ht="18.95" customHeight="1" thickBot="1" x14ac:dyDescent="0.45">
      <c r="B75" s="46" t="str">
        <f t="shared" si="14"/>
        <v/>
      </c>
      <c r="C75" s="674" t="s">
        <v>478</v>
      </c>
      <c r="D75" s="591"/>
      <c r="E75" s="589"/>
      <c r="F75" s="589"/>
      <c r="G75" s="590"/>
      <c r="H75" s="330" t="str">
        <f t="shared" si="15"/>
        <v/>
      </c>
      <c r="I75" s="591"/>
      <c r="J75" s="589"/>
      <c r="K75" s="589"/>
      <c r="L75" s="590"/>
      <c r="M75" s="330" t="str">
        <f t="shared" si="16"/>
        <v/>
      </c>
      <c r="N75" s="591"/>
      <c r="O75" s="589"/>
      <c r="P75" s="589"/>
      <c r="Q75" s="590"/>
      <c r="R75" s="570" t="str">
        <f t="shared" si="17"/>
        <v/>
      </c>
      <c r="S75" s="620" t="str">
        <f t="shared" si="18"/>
        <v/>
      </c>
      <c r="T75" s="575" t="s">
        <v>258</v>
      </c>
      <c r="U75" s="829"/>
      <c r="V75" s="829"/>
      <c r="W75" s="461"/>
      <c r="X75" s="577" t="str">
        <f t="shared" si="19"/>
        <v/>
      </c>
    </row>
    <row r="76" spans="2:24" ht="29.45" customHeight="1" x14ac:dyDescent="0.5"/>
    <row r="77" spans="2:24" ht="29.45" customHeight="1" x14ac:dyDescent="0.5"/>
  </sheetData>
  <sheetProtection algorithmName="SHA-512" hashValue="XZ9uhZk9FrapCNmpDWL8ftc8lz6sCNmHDb3eSeybCb/IT9AWfl337iuyYA2Ww0/kgcTqyLm8Y75EgJd/MInf5Q==" saltValue="bKttilkXPn/LWV4gYyylSQ==" spinCount="100000" sheet="1" objects="1" scenarios="1"/>
  <mergeCells count="11">
    <mergeCell ref="T57:V57"/>
    <mergeCell ref="C2:I2"/>
    <mergeCell ref="E34:E37"/>
    <mergeCell ref="E39:E40"/>
    <mergeCell ref="F34:F37"/>
    <mergeCell ref="F39:F40"/>
    <mergeCell ref="G4:I5"/>
    <mergeCell ref="N44:R44"/>
    <mergeCell ref="C44:C45"/>
    <mergeCell ref="D44:H44"/>
    <mergeCell ref="I44:M44"/>
  </mergeCells>
  <phoneticPr fontId="4" type="noConversion"/>
  <conditionalFormatting sqref="B46:B75">
    <cfRule type="notContainsBlanks" dxfId="1" priority="2">
      <formula>LEN(TRIM(B46))&gt;0</formula>
    </cfRule>
  </conditionalFormatting>
  <conditionalFormatting sqref="E41">
    <cfRule type="notContainsBlanks" dxfId="0" priority="1">
      <formula>LEN(TRIM(E41))&gt;0</formula>
    </cfRule>
  </conditionalFormatting>
  <dataValidations count="2">
    <dataValidation type="list" allowBlank="1" showInputMessage="1" showErrorMessage="1" sqref="D4" xr:uid="{0BD9AFD6-49FD-4E23-B062-EC6C322C76F1}">
      <formula1>"1,2,3,4,5"</formula1>
    </dataValidation>
    <dataValidation type="list" allowBlank="1" showInputMessage="1" showErrorMessage="1" sqref="D9" xr:uid="{BE3CC6F3-A758-4A4D-BB0F-DB9057D5C891}">
      <formula1>$E$33:$E$40</formula1>
    </dataValidation>
  </dataValidations>
  <pageMargins left="0.70866141732283472" right="0.70866141732283472" top="0.74803149606299213" bottom="0.74803149606299213" header="0.31496062992125984" footer="0.31496062992125984"/>
  <pageSetup paperSize="9" scale="22" fitToHeight="2" orientation="landscape"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F365E-9CCC-48A9-8AFF-D75D59FD22BD}">
  <sheetPr codeName="Sheet2">
    <tabColor theme="9" tint="-0.499984740745262"/>
    <pageSetUpPr fitToPage="1"/>
  </sheetPr>
  <dimension ref="A1:AO74"/>
  <sheetViews>
    <sheetView tabSelected="1" zoomScale="60" zoomScaleNormal="60" workbookViewId="0">
      <selection activeCell="D22" sqref="D22"/>
    </sheetView>
  </sheetViews>
  <sheetFormatPr defaultColWidth="8.73046875" defaultRowHeight="15" x14ac:dyDescent="0.4"/>
  <cols>
    <col min="1" max="1" width="8.73046875" style="40"/>
    <col min="2" max="2" width="23.265625" style="40" customWidth="1"/>
    <col min="3" max="3" width="106.59765625" style="40" customWidth="1"/>
    <col min="4" max="4" width="115.1328125" style="40" customWidth="1"/>
    <col min="5" max="5" width="9.73046875" style="639" customWidth="1"/>
    <col min="6" max="6" width="8.73046875" style="40" customWidth="1"/>
    <col min="7" max="7" width="99.1328125" style="40" customWidth="1"/>
    <col min="8" max="16384" width="8.73046875" style="40"/>
  </cols>
  <sheetData>
    <row r="1" spans="1:41" ht="17.649999999999999" customHeight="1" thickBot="1" x14ac:dyDescent="0.45"/>
    <row r="2" spans="1:41" s="9" customFormat="1" ht="58.15" customHeight="1" thickBot="1" x14ac:dyDescent="0.45">
      <c r="A2" s="2"/>
      <c r="B2" s="1033" t="s">
        <v>534</v>
      </c>
      <c r="C2" s="1034"/>
      <c r="D2" s="1035"/>
      <c r="E2" s="640"/>
      <c r="F2" s="133"/>
      <c r="G2" s="71"/>
      <c r="H2" s="71"/>
      <c r="I2" s="71"/>
      <c r="J2" s="71"/>
      <c r="K2" s="5"/>
      <c r="L2" s="6"/>
      <c r="M2" s="6"/>
      <c r="N2" s="7"/>
      <c r="O2" s="6"/>
      <c r="P2" s="6"/>
      <c r="Q2" s="6"/>
      <c r="R2" s="6"/>
      <c r="S2" s="7"/>
      <c r="T2" s="8"/>
      <c r="U2" s="2"/>
      <c r="V2" s="2"/>
      <c r="W2" s="2"/>
      <c r="X2" s="2"/>
      <c r="Y2" s="2"/>
      <c r="Z2" s="2"/>
      <c r="AA2" s="2"/>
      <c r="AB2" s="2"/>
      <c r="AC2" s="2"/>
      <c r="AD2" s="2"/>
      <c r="AE2" s="2"/>
      <c r="AF2" s="2"/>
      <c r="AG2" s="2"/>
      <c r="AH2" s="2"/>
      <c r="AI2" s="2"/>
      <c r="AJ2" s="2"/>
      <c r="AK2" s="2"/>
      <c r="AL2" s="2"/>
      <c r="AM2" s="2"/>
      <c r="AN2" s="2"/>
      <c r="AO2" s="2"/>
    </row>
    <row r="3" spans="1:41" ht="26.65" customHeight="1" thickBot="1" x14ac:dyDescent="0.45">
      <c r="B3" s="64" t="str">
        <f>Guidance!B1</f>
        <v>Version 3 - July 2023</v>
      </c>
    </row>
    <row r="4" spans="1:41" ht="16.5" customHeight="1" x14ac:dyDescent="0.4">
      <c r="B4" s="177"/>
      <c r="C4" s="178"/>
      <c r="D4" s="178"/>
      <c r="E4" s="641"/>
      <c r="F4" s="178"/>
      <c r="G4" s="179"/>
    </row>
    <row r="5" spans="1:41" ht="30.75" customHeight="1" x14ac:dyDescent="0.4">
      <c r="A5" s="1032"/>
      <c r="B5" s="180"/>
      <c r="C5" s="404" t="s">
        <v>1</v>
      </c>
      <c r="D5" s="677">
        <f>'11 - GLA USE ONLY GFA details'!D8</f>
        <v>0</v>
      </c>
      <c r="E5" s="642"/>
      <c r="F5" s="182"/>
      <c r="G5" s="183"/>
    </row>
    <row r="6" spans="1:41" ht="30.75" customHeight="1" x14ac:dyDescent="0.4">
      <c r="A6" s="1032"/>
      <c r="B6" s="180"/>
      <c r="C6" s="404" t="s">
        <v>632</v>
      </c>
      <c r="D6" s="677">
        <f>'11 - GLA USE ONLY GFA details'!D6</f>
        <v>0</v>
      </c>
      <c r="E6" s="642"/>
      <c r="F6" s="182"/>
      <c r="G6" s="183"/>
    </row>
    <row r="7" spans="1:41" ht="25.35" customHeight="1" x14ac:dyDescent="0.4">
      <c r="A7" s="1032"/>
      <c r="B7" s="180"/>
      <c r="C7" s="404" t="s">
        <v>644</v>
      </c>
      <c r="D7" s="656">
        <f>'11 - GLA USE ONLY GFA details'!D7</f>
        <v>0</v>
      </c>
      <c r="E7" s="643"/>
      <c r="F7" s="182"/>
      <c r="G7" s="183"/>
    </row>
    <row r="8" spans="1:41" ht="31.9" customHeight="1" thickBot="1" x14ac:dyDescent="0.45">
      <c r="A8" s="1032"/>
      <c r="B8" s="180"/>
      <c r="C8" s="404" t="s">
        <v>631</v>
      </c>
      <c r="D8" s="655">
        <f>'11 - GLA USE ONLY GFA details'!D4</f>
        <v>0</v>
      </c>
      <c r="E8" s="643"/>
      <c r="F8" s="182"/>
      <c r="G8" s="183"/>
    </row>
    <row r="9" spans="1:41" ht="31.15" customHeight="1" thickBot="1" x14ac:dyDescent="0.45">
      <c r="A9" s="1032"/>
      <c r="B9" s="180"/>
      <c r="C9" s="404" t="s">
        <v>646</v>
      </c>
      <c r="D9" s="450" t="s">
        <v>150</v>
      </c>
      <c r="E9" s="644"/>
      <c r="F9" s="182"/>
      <c r="G9" s="183"/>
    </row>
    <row r="10" spans="1:41" ht="36.4" customHeight="1" x14ac:dyDescent="0.4">
      <c r="B10" s="180"/>
      <c r="C10" s="657" t="s">
        <v>580</v>
      </c>
      <c r="D10" s="184"/>
      <c r="E10" s="645"/>
      <c r="F10" s="182"/>
      <c r="G10" s="183"/>
    </row>
    <row r="11" spans="1:41" ht="19.5" customHeight="1" x14ac:dyDescent="0.4">
      <c r="B11" s="944" t="str">
        <f>IF(AND(D11&lt;&gt;"",'11 - GLA USE ONLY GFA details'!B46&lt;&gt;"GFA"),"*Error: Non GFA spend in TL",'11 - GLA USE ONLY GFA details'!B46)</f>
        <v/>
      </c>
      <c r="C11" s="943" t="s">
        <v>457</v>
      </c>
      <c r="D11" s="185" t="str">
        <f>IF('11 - GLA USE ONLY GFA details'!S46="","",ROUND(SUMIF('2 - Transaction List'!$C$3:$O$200,C11,'2 - Transaction List'!$O$3:$O$200),2))</f>
        <v/>
      </c>
      <c r="E11" s="986"/>
      <c r="F11" s="182"/>
      <c r="G11" s="183"/>
    </row>
    <row r="12" spans="1:41" ht="19.5" customHeight="1" x14ac:dyDescent="0.4">
      <c r="B12" s="944" t="str">
        <f>IF(AND(D12&lt;&gt;"",'11 - GLA USE ONLY GFA details'!B47&lt;&gt;"GFA"),"*Error: Non GFA spend in TL",'11 - GLA USE ONLY GFA details'!B47)</f>
        <v/>
      </c>
      <c r="C12" s="943" t="s">
        <v>458</v>
      </c>
      <c r="D12" s="185" t="str">
        <f>IF('11 - GLA USE ONLY GFA details'!S47="","",ROUND(SUMIF('2 - Transaction List'!$C$3:$O$200,C12,'2 - Transaction List'!$O$3:$O$200),2))</f>
        <v/>
      </c>
      <c r="E12" s="986"/>
      <c r="F12" s="182"/>
      <c r="G12" s="183"/>
    </row>
    <row r="13" spans="1:41" ht="19.5" customHeight="1" x14ac:dyDescent="0.4">
      <c r="B13" s="944" t="str">
        <f>IF(AND(D13&lt;&gt;"",'11 - GLA USE ONLY GFA details'!B48&lt;&gt;"GFA"),"*Error: Non GFA spend in TL",'11 - GLA USE ONLY GFA details'!B48)</f>
        <v/>
      </c>
      <c r="C13" s="943" t="s">
        <v>459</v>
      </c>
      <c r="D13" s="185" t="str">
        <f>IF('11 - GLA USE ONLY GFA details'!S48="","",ROUND(SUMIF('2 - Transaction List'!$C$3:$O$200,C13,'2 - Transaction List'!$O$3:$O$200),2))</f>
        <v/>
      </c>
      <c r="E13" s="986"/>
      <c r="F13" s="182"/>
      <c r="G13" s="183"/>
    </row>
    <row r="14" spans="1:41" ht="19.5" customHeight="1" x14ac:dyDescent="0.4">
      <c r="B14" s="944" t="str">
        <f>IF(AND(D14&lt;&gt;"",'11 - GLA USE ONLY GFA details'!B49&lt;&gt;"GFA"),"*Error: Non GFA spend in TL",'11 - GLA USE ONLY GFA details'!B49)</f>
        <v/>
      </c>
      <c r="C14" s="943" t="s">
        <v>460</v>
      </c>
      <c r="D14" s="185" t="str">
        <f>IF('11 - GLA USE ONLY GFA details'!S49="","",ROUND(SUMIF('2 - Transaction List'!$C$3:$O$200,C14,'2 - Transaction List'!$O$3:$O$200),2))</f>
        <v/>
      </c>
      <c r="E14" s="986"/>
      <c r="F14" s="182"/>
      <c r="G14" s="183"/>
    </row>
    <row r="15" spans="1:41" ht="19.5" customHeight="1" x14ac:dyDescent="0.4">
      <c r="B15" s="944" t="str">
        <f>IF(AND(D15&lt;&gt;"",'11 - GLA USE ONLY GFA details'!B50&lt;&gt;"GFA"),"*Error: Non GFA spend in TL",'11 - GLA USE ONLY GFA details'!B50)</f>
        <v/>
      </c>
      <c r="C15" s="943" t="s">
        <v>461</v>
      </c>
      <c r="D15" s="185" t="str">
        <f>IF('11 - GLA USE ONLY GFA details'!S50="","",ROUND(SUMIF('2 - Transaction List'!$C$3:$O$200,C15,'2 - Transaction List'!$O$3:$O$200),2))</f>
        <v/>
      </c>
      <c r="E15" s="986"/>
      <c r="F15" s="182"/>
      <c r="G15" s="183"/>
    </row>
    <row r="16" spans="1:41" ht="19.5" customHeight="1" x14ac:dyDescent="0.4">
      <c r="B16" s="944" t="str">
        <f>IF(AND(D16&lt;&gt;"",'11 - GLA USE ONLY GFA details'!B51&lt;&gt;"GFA"),"*Error: Non GFA spend in TL",'11 - GLA USE ONLY GFA details'!B51)</f>
        <v/>
      </c>
      <c r="C16" s="943" t="s">
        <v>462</v>
      </c>
      <c r="D16" s="185" t="str">
        <f>IF('11 - GLA USE ONLY GFA details'!S51="","",ROUND(SUMIF('2 - Transaction List'!$C$3:$O$200,C16,'2 - Transaction List'!$O$3:$O$200),2))</f>
        <v/>
      </c>
      <c r="E16" s="986"/>
      <c r="F16" s="182"/>
      <c r="G16" s="183"/>
    </row>
    <row r="17" spans="2:7" ht="19.5" customHeight="1" x14ac:dyDescent="0.4">
      <c r="B17" s="944" t="str">
        <f>IF(AND(D17&lt;&gt;"",'11 - GLA USE ONLY GFA details'!B52&lt;&gt;"GFA"),"*Error: Non GFA spend in TL",'11 - GLA USE ONLY GFA details'!B52)</f>
        <v/>
      </c>
      <c r="C17" s="943" t="s">
        <v>463</v>
      </c>
      <c r="D17" s="185" t="str">
        <f>IF('11 - GLA USE ONLY GFA details'!S52="","",ROUND(SUMIF('2 - Transaction List'!$C$3:$O$200,C17,'2 - Transaction List'!$O$3:$O$200),2))</f>
        <v/>
      </c>
      <c r="E17" s="986"/>
      <c r="F17" s="182"/>
      <c r="G17" s="183"/>
    </row>
    <row r="18" spans="2:7" ht="19.5" customHeight="1" x14ac:dyDescent="0.4">
      <c r="B18" s="944" t="str">
        <f>IF(AND(D18&lt;&gt;"",'11 - GLA USE ONLY GFA details'!B53&lt;&gt;"GFA"),"*Error: Non GFA spend in TL",'11 - GLA USE ONLY GFA details'!B53)</f>
        <v/>
      </c>
      <c r="C18" s="943" t="s">
        <v>464</v>
      </c>
      <c r="D18" s="185" t="str">
        <f>IF('11 - GLA USE ONLY GFA details'!S53="","",ROUND(SUMIF('2 - Transaction List'!$C$3:$O$200,C18,'2 - Transaction List'!$O$3:$O$200),2))</f>
        <v/>
      </c>
      <c r="E18" s="986"/>
      <c r="F18" s="182"/>
      <c r="G18" s="183"/>
    </row>
    <row r="19" spans="2:7" ht="19.5" customHeight="1" x14ac:dyDescent="0.4">
      <c r="B19" s="944" t="str">
        <f>IF(AND(D19&lt;&gt;"",'11 - GLA USE ONLY GFA details'!B54&lt;&gt;"GFA"),"*Error: Non GFA spend in TL",'11 - GLA USE ONLY GFA details'!B54)</f>
        <v/>
      </c>
      <c r="C19" s="943" t="s">
        <v>465</v>
      </c>
      <c r="D19" s="185" t="str">
        <f>IF('11 - GLA USE ONLY GFA details'!S54="","",ROUND(SUMIF('2 - Transaction List'!$C$3:$O$200,C19,'2 - Transaction List'!$O$3:$O$200),2))</f>
        <v/>
      </c>
      <c r="E19" s="986"/>
      <c r="F19" s="182"/>
      <c r="G19" s="183"/>
    </row>
    <row r="20" spans="2:7" ht="29.25" customHeight="1" x14ac:dyDescent="0.4">
      <c r="B20" s="676"/>
      <c r="C20" s="405" t="s">
        <v>455</v>
      </c>
      <c r="D20" s="403">
        <f>SUM(D11:D19)</f>
        <v>0</v>
      </c>
      <c r="E20" s="646"/>
      <c r="F20" s="182"/>
      <c r="G20" s="183"/>
    </row>
    <row r="21" spans="2:7" ht="24" customHeight="1" x14ac:dyDescent="0.4">
      <c r="B21" s="676"/>
      <c r="C21" s="187" t="s">
        <v>645</v>
      </c>
      <c r="D21" s="770">
        <f>HLOOKUP(D9,'3 - Expenditure forecast'!$C$6:$R$20,14,FALSE)</f>
        <v>0</v>
      </c>
      <c r="E21" s="646"/>
      <c r="F21" s="182"/>
      <c r="G21" s="183"/>
    </row>
    <row r="22" spans="2:7" ht="21" customHeight="1" x14ac:dyDescent="0.4">
      <c r="B22" s="676"/>
      <c r="C22" s="404" t="s">
        <v>547</v>
      </c>
      <c r="D22" s="366"/>
      <c r="E22" s="646"/>
      <c r="F22" s="182"/>
      <c r="G22" s="183"/>
    </row>
    <row r="23" spans="2:7" ht="21" customHeight="1" x14ac:dyDescent="0.4">
      <c r="B23" s="676"/>
      <c r="C23" s="404" t="s">
        <v>548</v>
      </c>
      <c r="D23" s="366"/>
      <c r="E23" s="646"/>
      <c r="F23" s="182"/>
      <c r="G23" s="183"/>
    </row>
    <row r="24" spans="2:7" ht="35.65" customHeight="1" x14ac:dyDescent="0.4">
      <c r="B24" s="676"/>
      <c r="C24" s="405" t="s">
        <v>546</v>
      </c>
      <c r="D24" s="406">
        <f>D20-D22-D23</f>
        <v>0</v>
      </c>
      <c r="E24" s="645"/>
      <c r="F24" s="182"/>
      <c r="G24" s="183"/>
    </row>
    <row r="25" spans="2:7" ht="14.85" customHeight="1" x14ac:dyDescent="0.4">
      <c r="B25" s="676"/>
      <c r="C25" s="187"/>
      <c r="D25" s="186"/>
      <c r="E25" s="645"/>
      <c r="F25" s="182"/>
      <c r="G25" s="183"/>
    </row>
    <row r="26" spans="2:7" ht="33.4" customHeight="1" x14ac:dyDescent="0.4">
      <c r="B26" s="676"/>
      <c r="C26" s="188" t="s">
        <v>581</v>
      </c>
      <c r="D26" s="186"/>
      <c r="E26" s="644"/>
      <c r="F26" s="182"/>
      <c r="G26" s="183"/>
    </row>
    <row r="27" spans="2:7" ht="19.5" customHeight="1" x14ac:dyDescent="0.4">
      <c r="B27" s="944" t="str">
        <f>'11 - GLA USE ONLY GFA details'!B59</f>
        <v/>
      </c>
      <c r="C27" s="943" t="str">
        <f>IF('11 - GLA USE ONLY GFA details'!C59="","",'11 - GLA USE ONLY GFA details'!C59)</f>
        <v>OP10 - Number of organisations receiving non-financial support</v>
      </c>
      <c r="D27" s="654" t="str">
        <f>IF('11 - GLA USE ONLY GFA details'!S59="","",SUMIF('4 - Output &amp; Outcome List'!$F$4:$H$101,'1 - Claim Sign off'!C27,'4 - Output &amp; Outcome List'!$H$4:$H$101))</f>
        <v/>
      </c>
      <c r="E27" s="945" t="s">
        <v>79</v>
      </c>
      <c r="F27" s="182"/>
      <c r="G27" s="183"/>
    </row>
    <row r="28" spans="2:7" ht="19.5" customHeight="1" x14ac:dyDescent="0.4">
      <c r="B28" s="944" t="str">
        <f>'11 - GLA USE ONLY GFA details'!B60</f>
        <v/>
      </c>
      <c r="C28" s="943" t="str">
        <f>IF('11 - GLA USE ONLY GFA details'!C60="","",'11 - GLA USE ONLY GFA details'!C60)</f>
        <v xml:space="preserve">OP11 - Number of enterprises receiving non-financial support </v>
      </c>
      <c r="D28" s="654" t="str">
        <f>IF('11 - GLA USE ONLY GFA details'!S60="","",SUMIF('4 - Output &amp; Outcome List'!$F$4:$H$101,'1 - Claim Sign off'!C28,'4 - Output &amp; Outcome List'!$H$4:$H$101))</f>
        <v/>
      </c>
      <c r="E28" s="945" t="s">
        <v>81</v>
      </c>
      <c r="F28" s="182"/>
      <c r="G28" s="183"/>
    </row>
    <row r="29" spans="2:7" ht="19.5" customHeight="1" x14ac:dyDescent="0.4">
      <c r="B29" s="944" t="str">
        <f>'11 - GLA USE ONLY GFA details'!B61</f>
        <v/>
      </c>
      <c r="C29" s="943" t="str">
        <f>IF('11 - GLA USE ONLY GFA details'!C61="","",'11 - GLA USE ONLY GFA details'!C61)</f>
        <v>OP12 - Number of enterprises receiving grants</v>
      </c>
      <c r="D29" s="654" t="str">
        <f>IF('11 - GLA USE ONLY GFA details'!S61="","",SUMIF('4 - Output &amp; Outcome List'!$F$4:$H$101,'1 - Claim Sign off'!C29,'4 - Output &amp; Outcome List'!$H$4:$H$101))</f>
        <v/>
      </c>
      <c r="E29" s="945" t="s">
        <v>82</v>
      </c>
      <c r="F29" s="182"/>
      <c r="G29" s="183"/>
    </row>
    <row r="30" spans="2:7" ht="19.5" customHeight="1" x14ac:dyDescent="0.4">
      <c r="B30" s="944" t="str">
        <f>'11 - GLA USE ONLY GFA details'!B62</f>
        <v/>
      </c>
      <c r="C30" s="943" t="str">
        <f>IF('11 - GLA USE ONLY GFA details'!C62="","",'11 - GLA USE ONLY GFA details'!C62)</f>
        <v>OP13 - Number of potential entrepreneurs assisted to be enterprise ready</v>
      </c>
      <c r="D30" s="654" t="str">
        <f>IF('11 - GLA USE ONLY GFA details'!S62="","",SUMIF('4 - Output &amp; Outcome List'!$F$4:$H$101,'1 - Claim Sign off'!C30,'4 - Output &amp; Outcome List'!$H$4:$H$101))</f>
        <v/>
      </c>
      <c r="E30" s="945" t="s">
        <v>84</v>
      </c>
      <c r="F30" s="182"/>
      <c r="G30" s="183"/>
    </row>
    <row r="31" spans="2:7" ht="19.5" customHeight="1" x14ac:dyDescent="0.4">
      <c r="B31" s="944" t="str">
        <f>'11 - GLA USE ONLY GFA details'!B63</f>
        <v/>
      </c>
      <c r="C31" s="943" t="str">
        <f>IF('11 - GLA USE ONLY GFA details'!C63="","",'11 - GLA USE ONLY GFA details'!C63)</f>
        <v>OP14 - Number of decarbonisation plans developed as a result of support</v>
      </c>
      <c r="D31" s="654" t="str">
        <f>IF('11 - GLA USE ONLY GFA details'!S63="","",SUMIF('4 - Output &amp; Outcome List'!$F$4:$H$101,'1 - Claim Sign off'!C31,'4 - Output &amp; Outcome List'!$H$4:$H$101))</f>
        <v/>
      </c>
      <c r="E31" s="945" t="s">
        <v>244</v>
      </c>
      <c r="F31" s="182"/>
      <c r="G31" s="183"/>
    </row>
    <row r="32" spans="2:7" ht="14.85" customHeight="1" x14ac:dyDescent="0.4">
      <c r="B32" s="676"/>
      <c r="C32" s="181"/>
      <c r="D32" s="189"/>
      <c r="E32" s="650"/>
      <c r="F32" s="182"/>
      <c r="G32" s="183"/>
    </row>
    <row r="33" spans="2:7" ht="49.15" customHeight="1" x14ac:dyDescent="0.4">
      <c r="B33" s="676"/>
      <c r="C33" s="188" t="s">
        <v>582</v>
      </c>
      <c r="D33" s="186"/>
      <c r="E33" s="651"/>
      <c r="F33" s="182"/>
      <c r="G33" s="183"/>
    </row>
    <row r="34" spans="2:7" ht="19.5" customHeight="1" x14ac:dyDescent="0.4">
      <c r="B34" s="944" t="str">
        <f>'11 - GLA USE ONLY GFA details'!B65</f>
        <v/>
      </c>
      <c r="C34" s="943" t="str">
        <f>IF('11 - GLA USE ONLY GFA details'!C65="","",'11 - GLA USE ONLY GFA details'!C65)</f>
        <v>OC01 - Jobs created as a result of support</v>
      </c>
      <c r="D34" s="652" t="str">
        <f>IF('11 - GLA USE ONLY GFA details'!S65="","",SUMIF('4 - Output &amp; Outcome List'!$F$4:$H$101,'1 - Claim Sign off'!C34,'4 - Output &amp; Outcome List'!$H$4:$H$101))</f>
        <v/>
      </c>
      <c r="E34" s="946" t="s">
        <v>96</v>
      </c>
      <c r="F34" s="182"/>
      <c r="G34" s="183"/>
    </row>
    <row r="35" spans="2:7" ht="19.5" customHeight="1" x14ac:dyDescent="0.4">
      <c r="B35" s="944" t="str">
        <f>'11 - GLA USE ONLY GFA details'!B66</f>
        <v/>
      </c>
      <c r="C35" s="943" t="str">
        <f>IF('11 - GLA USE ONLY GFA details'!C66="","",'11 - GLA USE ONLY GFA details'!C66)</f>
        <v xml:space="preserve">OC02 - Jobs safeguarded as a result of support </v>
      </c>
      <c r="D35" s="652" t="str">
        <f>IF('11 - GLA USE ONLY GFA details'!S66="","",SUMIF('4 - Output &amp; Outcome List'!$F$4:$H$101,'1 - Claim Sign off'!C35,'4 - Output &amp; Outcome List'!$H$4:$H$101))</f>
        <v/>
      </c>
      <c r="E35" s="947" t="s">
        <v>94</v>
      </c>
      <c r="F35" s="182"/>
      <c r="G35" s="183"/>
    </row>
    <row r="36" spans="2:7" ht="19.5" customHeight="1" x14ac:dyDescent="0.4">
      <c r="B36" s="944" t="str">
        <f>'11 - GLA USE ONLY GFA details'!B67</f>
        <v/>
      </c>
      <c r="C36" s="943" t="str">
        <f>IF('11 - GLA USE ONLY GFA details'!C67="","",'11 - GLA USE ONLY GFA details'!C67)</f>
        <v>OC10 - Number of organisations engaged in knowledge transfer activity following support</v>
      </c>
      <c r="D36" s="653" t="str">
        <f>IF('11 - GLA USE ONLY GFA details'!S67="","",SUMIF('4 - Output &amp; Outcome List'!$F$4:$H$101,'1 - Claim Sign off'!C36,'4 - Output &amp; Outcome List'!$H$4:$H$101))</f>
        <v/>
      </c>
      <c r="E36" s="947" t="s">
        <v>92</v>
      </c>
      <c r="F36" s="182"/>
      <c r="G36" s="183"/>
    </row>
    <row r="37" spans="2:7" ht="19.5" customHeight="1" x14ac:dyDescent="0.4">
      <c r="B37" s="944" t="str">
        <f>'11 - GLA USE ONLY GFA details'!B68</f>
        <v/>
      </c>
      <c r="C37" s="943" t="str">
        <f>IF('11 - GLA USE ONLY GFA details'!C68="","",'11 - GLA USE ONLY GFA details'!C68)</f>
        <v>OC11 - Number of new to market products</v>
      </c>
      <c r="D37" s="653" t="str">
        <f>IF('11 - GLA USE ONLY GFA details'!S68="","",SUMIF('4 - Output &amp; Outcome List'!$F$4:$H$101,'1 - Claim Sign off'!C37,'4 - Output &amp; Outcome List'!$H$4:$H$101))</f>
        <v/>
      </c>
      <c r="E37" s="947" t="s">
        <v>245</v>
      </c>
      <c r="F37" s="182"/>
      <c r="G37" s="183"/>
    </row>
    <row r="38" spans="2:7" ht="19.5" customHeight="1" x14ac:dyDescent="0.4">
      <c r="B38" s="944" t="str">
        <f>'11 - GLA USE ONLY GFA details'!B69</f>
        <v/>
      </c>
      <c r="C38" s="943" t="str">
        <f>IF('11 - GLA USE ONLY GFA details'!C69="","",'11 - GLA USE ONLY GFA details'!C69)</f>
        <v xml:space="preserve">OC12 - Number of enterprises with improved productivity </v>
      </c>
      <c r="D38" s="653" t="str">
        <f>IF('11 - GLA USE ONLY GFA details'!S69="","",SUMIF('4 - Output &amp; Outcome List'!$F$4:$H$101,'1 - Claim Sign off'!C38,'4 - Output &amp; Outcome List'!$H$4:$H$101))</f>
        <v/>
      </c>
      <c r="E38" s="947" t="s">
        <v>247</v>
      </c>
      <c r="F38" s="182"/>
      <c r="G38" s="183"/>
    </row>
    <row r="39" spans="2:7" ht="19.5" customHeight="1" x14ac:dyDescent="0.4">
      <c r="B39" s="944" t="str">
        <f>'11 - GLA USE ONLY GFA details'!B70</f>
        <v/>
      </c>
      <c r="C39" s="943" t="str">
        <f>IF('11 - GLA USE ONLY GFA details'!C70="","",'11 - GLA USE ONLY GFA details'!C70)</f>
        <v xml:space="preserve">OC13 - Number of enterprises adopting new or improved products or services </v>
      </c>
      <c r="D39" s="653" t="str">
        <f>IF('11 - GLA USE ONLY GFA details'!S70="","",SUMIF('4 - Output &amp; Outcome List'!$F$4:$H$101,'1 - Claim Sign off'!C39,'4 - Output &amp; Outcome List'!$H$4:$H$101))</f>
        <v/>
      </c>
      <c r="E39" s="947" t="s">
        <v>198</v>
      </c>
      <c r="F39" s="182"/>
      <c r="G39" s="183"/>
    </row>
    <row r="40" spans="2:7" ht="19.5" customHeight="1" x14ac:dyDescent="0.4">
      <c r="B40" s="944" t="str">
        <f>'11 - GLA USE ONLY GFA details'!B71</f>
        <v/>
      </c>
      <c r="C40" s="943" t="str">
        <f>IF('11 - GLA USE ONLY GFA details'!C71="","",'11 - GLA USE ONLY GFA details'!C71)</f>
        <v>OC14 - Estimated Carbon dioxide equivalent reductions as a result of support</v>
      </c>
      <c r="D40" s="653" t="str">
        <f>IF('11 - GLA USE ONLY GFA details'!S71="","",SUMIF('4 - Output &amp; Outcome List'!$F$4:$H$101,'1 - Claim Sign off'!C40,'4 - Output &amp; Outcome List'!$H$4:$H$101))</f>
        <v/>
      </c>
      <c r="E40" s="947" t="s">
        <v>246</v>
      </c>
      <c r="F40" s="182"/>
      <c r="G40" s="183"/>
    </row>
    <row r="41" spans="2:7" ht="19.5" customHeight="1" x14ac:dyDescent="0.4">
      <c r="B41" s="944" t="str">
        <f>'11 - GLA USE ONLY GFA details'!B72</f>
        <v/>
      </c>
      <c r="C41" s="943" t="str">
        <f>IF('11 - GLA USE ONLY GFA details'!C72="","",'11 - GLA USE ONLY GFA details'!C72)</f>
        <v xml:space="preserve">OC15 - Number of enterprises engaged in new markets </v>
      </c>
      <c r="D41" s="653" t="str">
        <f>IF('11 - GLA USE ONLY GFA details'!S72="","",SUMIF('4 - Output &amp; Outcome List'!$F$4:$H$101,'1 - Claim Sign off'!C41,'4 - Output &amp; Outcome List'!$H$4:$H$101))</f>
        <v/>
      </c>
      <c r="E41" s="947" t="s">
        <v>90</v>
      </c>
      <c r="F41" s="182"/>
      <c r="G41" s="183"/>
    </row>
    <row r="42" spans="2:7" ht="19.5" customHeight="1" x14ac:dyDescent="0.4">
      <c r="B42" s="944" t="str">
        <f>'11 - GLA USE ONLY GFA details'!B73</f>
        <v/>
      </c>
      <c r="C42" s="943" t="str">
        <f>IF('11 - GLA USE ONLY GFA details'!C73="","",'11 - GLA USE ONLY GFA details'!C73)</f>
        <v>OC16 - Number of new enterprises created as a result of support</v>
      </c>
      <c r="D42" s="653" t="str">
        <f>IF('11 - GLA USE ONLY GFA details'!S73="","",SUMIF('4 - Output &amp; Outcome List'!$F$4:$H$101,'1 - Claim Sign off'!C42,'4 - Output &amp; Outcome List'!$H$4:$H$101))</f>
        <v/>
      </c>
      <c r="E42" s="946" t="s">
        <v>88</v>
      </c>
      <c r="F42" s="182"/>
      <c r="G42" s="183"/>
    </row>
    <row r="43" spans="2:7" ht="19.5" customHeight="1" x14ac:dyDescent="0.4">
      <c r="B43" s="944" t="str">
        <f>'11 - GLA USE ONLY GFA details'!B74</f>
        <v/>
      </c>
      <c r="C43" s="943" t="str">
        <f>IF('11 - GLA USE ONLY GFA details'!C74="","",'11 - GLA USE ONLY GFA details'!C74)</f>
        <v>OC17 - Premises with improved digital connectivity as a result of support</v>
      </c>
      <c r="D43" s="653" t="str">
        <f>IF('11 - GLA USE ONLY GFA details'!S74="","",SUMIF('4 - Output &amp; Outcome List'!$F$4:$H$101,'1 - Claim Sign off'!C43,'4 - Output &amp; Outcome List'!$H$4:$H$101))</f>
        <v/>
      </c>
      <c r="E43" s="946" t="s">
        <v>248</v>
      </c>
      <c r="F43" s="182"/>
      <c r="G43" s="183"/>
    </row>
    <row r="44" spans="2:7" ht="19.5" customHeight="1" x14ac:dyDescent="0.4">
      <c r="B44" s="944" t="str">
        <f>'11 - GLA USE ONLY GFA details'!B75</f>
        <v/>
      </c>
      <c r="C44" s="943" t="str">
        <f>IF('11 - GLA USE ONLY GFA details'!C75="","",'11 - GLA USE ONLY GFA details'!C75)</f>
        <v>OC18 - Increased number of enterprises supported</v>
      </c>
      <c r="D44" s="653" t="str">
        <f>IF('11 - GLA USE ONLY GFA details'!S75="","",SUMIF('4 - Output &amp; Outcome List'!$F$4:$H$101,'1 - Claim Sign off'!C44,'4 - Output &amp; Outcome List'!$H$4:$H$101))</f>
        <v/>
      </c>
      <c r="E44" s="946" t="s">
        <v>86</v>
      </c>
      <c r="F44" s="182"/>
      <c r="G44" s="183"/>
    </row>
    <row r="45" spans="2:7" ht="14.85" customHeight="1" x14ac:dyDescent="0.4">
      <c r="B45" s="437"/>
      <c r="C45" s="181"/>
      <c r="D45" s="189"/>
      <c r="E45" s="646"/>
      <c r="F45" s="182"/>
      <c r="G45" s="183"/>
    </row>
    <row r="46" spans="2:7" ht="24.4" customHeight="1" x14ac:dyDescent="0.4">
      <c r="B46" s="180"/>
      <c r="C46" s="181"/>
      <c r="D46" s="181"/>
      <c r="E46" s="646"/>
      <c r="F46" s="182"/>
      <c r="G46" s="183"/>
    </row>
    <row r="47" spans="2:7" ht="21.4" customHeight="1" x14ac:dyDescent="0.4">
      <c r="B47" s="180"/>
      <c r="C47" s="190" t="s">
        <v>3</v>
      </c>
      <c r="D47" s="307"/>
      <c r="E47" s="645"/>
      <c r="F47" s="182"/>
      <c r="G47" s="183"/>
    </row>
    <row r="48" spans="2:7" ht="21.4" customHeight="1" x14ac:dyDescent="0.4">
      <c r="B48" s="180"/>
      <c r="C48" s="190" t="s">
        <v>4</v>
      </c>
      <c r="D48" s="307"/>
      <c r="E48" s="645"/>
      <c r="F48" s="182"/>
      <c r="G48" s="183"/>
    </row>
    <row r="49" spans="2:7" ht="21.4" customHeight="1" x14ac:dyDescent="0.4">
      <c r="B49" s="180"/>
      <c r="C49" s="191"/>
      <c r="D49" s="182"/>
      <c r="E49" s="644"/>
      <c r="F49" s="182"/>
      <c r="G49" s="183"/>
    </row>
    <row r="50" spans="2:7" ht="21.4" customHeight="1" x14ac:dyDescent="0.4">
      <c r="B50" s="180"/>
      <c r="C50" s="190" t="s">
        <v>5</v>
      </c>
      <c r="D50" s="307"/>
      <c r="E50" s="645"/>
      <c r="F50" s="182"/>
      <c r="G50" s="183"/>
    </row>
    <row r="51" spans="2:7" ht="21.4" customHeight="1" x14ac:dyDescent="0.4">
      <c r="B51" s="180"/>
      <c r="C51" s="190" t="s">
        <v>4</v>
      </c>
      <c r="D51" s="307"/>
      <c r="E51" s="645"/>
      <c r="F51" s="182"/>
      <c r="G51" s="183"/>
    </row>
    <row r="52" spans="2:7" ht="24.4" customHeight="1" x14ac:dyDescent="0.4">
      <c r="B52" s="180"/>
      <c r="C52" s="192"/>
      <c r="D52" s="192"/>
      <c r="E52" s="647"/>
      <c r="F52" s="182"/>
      <c r="G52" s="183"/>
    </row>
    <row r="53" spans="2:7" ht="24.4" customHeight="1" x14ac:dyDescent="0.4">
      <c r="B53" s="193"/>
      <c r="C53" s="194" t="s">
        <v>485</v>
      </c>
      <c r="D53" s="195"/>
      <c r="E53" s="648"/>
      <c r="F53" s="195"/>
      <c r="G53" s="196"/>
    </row>
    <row r="54" spans="2:7" ht="26.85" customHeight="1" x14ac:dyDescent="0.4">
      <c r="B54" s="180"/>
      <c r="C54" s="987" t="s">
        <v>6</v>
      </c>
      <c r="D54" s="987"/>
      <c r="E54" s="642"/>
      <c r="F54" s="197"/>
      <c r="G54" s="183"/>
    </row>
    <row r="55" spans="2:7" ht="26.85" customHeight="1" x14ac:dyDescent="0.4">
      <c r="B55" s="180"/>
      <c r="C55" s="181" t="s">
        <v>7</v>
      </c>
      <c r="D55" s="181"/>
      <c r="E55" s="642"/>
      <c r="F55" s="197"/>
      <c r="G55" s="183"/>
    </row>
    <row r="56" spans="2:7" ht="26.85" customHeight="1" x14ac:dyDescent="0.4">
      <c r="B56" s="180"/>
      <c r="C56" s="987" t="s">
        <v>8</v>
      </c>
      <c r="D56" s="987"/>
      <c r="E56" s="642"/>
      <c r="F56" s="197"/>
      <c r="G56" s="183"/>
    </row>
    <row r="57" spans="2:7" ht="26.85" customHeight="1" x14ac:dyDescent="0.4">
      <c r="B57" s="180"/>
      <c r="C57" s="181" t="s">
        <v>9</v>
      </c>
      <c r="D57" s="181"/>
      <c r="E57" s="642"/>
      <c r="F57" s="197"/>
      <c r="G57" s="183"/>
    </row>
    <row r="58" spans="2:7" ht="24.4" customHeight="1" thickBot="1" x14ac:dyDescent="0.45">
      <c r="B58" s="180"/>
      <c r="C58" s="182"/>
      <c r="D58" s="182"/>
      <c r="E58" s="642"/>
      <c r="F58" s="197"/>
      <c r="G58" s="183"/>
    </row>
    <row r="59" spans="2:7" ht="24.4" customHeight="1" x14ac:dyDescent="0.4">
      <c r="B59" s="180"/>
      <c r="C59" s="1040" t="s">
        <v>10</v>
      </c>
      <c r="D59" s="1041"/>
      <c r="E59" s="642"/>
      <c r="F59" s="197"/>
      <c r="G59" s="183"/>
    </row>
    <row r="60" spans="2:7" ht="70.900000000000006" customHeight="1" x14ac:dyDescent="0.4">
      <c r="B60" s="180"/>
      <c r="C60" s="1036" t="s">
        <v>456</v>
      </c>
      <c r="D60" s="1037"/>
      <c r="E60" s="642"/>
      <c r="F60" s="197"/>
      <c r="G60" s="183"/>
    </row>
    <row r="61" spans="2:7" s="64" customFormat="1" ht="24.4" customHeight="1" x14ac:dyDescent="0.45">
      <c r="B61" s="564"/>
      <c r="C61" s="1038" t="s">
        <v>11</v>
      </c>
      <c r="D61" s="1039"/>
      <c r="E61" s="646"/>
      <c r="F61" s="562"/>
      <c r="G61" s="563"/>
    </row>
    <row r="62" spans="2:7" s="64" customFormat="1" ht="16.899999999999999" customHeight="1" x14ac:dyDescent="0.45">
      <c r="B62" s="564"/>
      <c r="C62" s="1038" t="s">
        <v>12</v>
      </c>
      <c r="D62" s="1039"/>
      <c r="E62" s="646"/>
      <c r="F62" s="562"/>
      <c r="G62" s="563"/>
    </row>
    <row r="63" spans="2:7" s="64" customFormat="1" ht="16.899999999999999" customHeight="1" x14ac:dyDescent="0.45">
      <c r="B63" s="564"/>
      <c r="C63" s="1038" t="s">
        <v>13</v>
      </c>
      <c r="D63" s="1039"/>
      <c r="E63" s="646"/>
      <c r="F63" s="562"/>
      <c r="G63" s="563"/>
    </row>
    <row r="64" spans="2:7" s="64" customFormat="1" ht="16.899999999999999" customHeight="1" x14ac:dyDescent="0.45">
      <c r="B64" s="564"/>
      <c r="C64" s="1036" t="s">
        <v>14</v>
      </c>
      <c r="D64" s="1037"/>
      <c r="E64" s="646"/>
      <c r="F64" s="562"/>
      <c r="G64" s="563"/>
    </row>
    <row r="65" spans="2:7" s="64" customFormat="1" ht="16.899999999999999" customHeight="1" x14ac:dyDescent="0.45">
      <c r="B65" s="564"/>
      <c r="C65" s="1038" t="s">
        <v>15</v>
      </c>
      <c r="D65" s="1039"/>
      <c r="E65" s="646"/>
      <c r="F65" s="562"/>
      <c r="G65" s="563"/>
    </row>
    <row r="66" spans="2:7" s="64" customFormat="1" ht="16.899999999999999" customHeight="1" thickBot="1" x14ac:dyDescent="0.5">
      <c r="B66" s="564"/>
      <c r="C66" s="1038" t="s">
        <v>16</v>
      </c>
      <c r="D66" s="1039"/>
      <c r="E66" s="646"/>
      <c r="F66" s="562"/>
      <c r="G66" s="563"/>
    </row>
    <row r="67" spans="2:7" ht="24.4" customHeight="1" x14ac:dyDescent="0.4">
      <c r="B67" s="180"/>
      <c r="C67" s="704" t="s">
        <v>17</v>
      </c>
      <c r="D67" s="451"/>
      <c r="E67" s="642"/>
      <c r="F67" s="197"/>
      <c r="G67" s="183"/>
    </row>
    <row r="68" spans="2:7" ht="24.4" customHeight="1" x14ac:dyDescent="0.4">
      <c r="B68" s="180"/>
      <c r="C68" s="705" t="s">
        <v>18</v>
      </c>
      <c r="D68" s="706"/>
      <c r="E68" s="642"/>
      <c r="F68" s="197"/>
      <c r="G68" s="183"/>
    </row>
    <row r="69" spans="2:7" ht="41.75" customHeight="1" x14ac:dyDescent="0.4">
      <c r="B69" s="180"/>
      <c r="C69" s="705" t="s">
        <v>654</v>
      </c>
      <c r="D69" s="706"/>
      <c r="E69" s="642"/>
      <c r="F69" s="197"/>
      <c r="G69" s="183"/>
    </row>
    <row r="70" spans="2:7" ht="24.4" customHeight="1" thickBot="1" x14ac:dyDescent="0.45">
      <c r="B70" s="180"/>
      <c r="C70" s="707" t="s">
        <v>19</v>
      </c>
      <c r="D70" s="708"/>
      <c r="E70" s="642"/>
      <c r="F70" s="197"/>
      <c r="G70" s="183"/>
    </row>
    <row r="71" spans="2:7" x14ac:dyDescent="0.4">
      <c r="B71" s="180"/>
      <c r="C71" s="182"/>
      <c r="D71" s="182"/>
      <c r="E71" s="642"/>
      <c r="F71" s="197"/>
      <c r="G71" s="183"/>
    </row>
    <row r="72" spans="2:7" x14ac:dyDescent="0.4">
      <c r="B72" s="180"/>
      <c r="C72" s="182"/>
      <c r="D72" s="182"/>
      <c r="E72" s="642"/>
      <c r="F72" s="197"/>
      <c r="G72" s="183"/>
    </row>
    <row r="73" spans="2:7" x14ac:dyDescent="0.4">
      <c r="B73" s="180"/>
      <c r="C73" s="182"/>
      <c r="D73" s="182"/>
      <c r="E73" s="642"/>
      <c r="F73" s="197"/>
      <c r="G73" s="183"/>
    </row>
    <row r="74" spans="2:7" ht="15.4" thickBot="1" x14ac:dyDescent="0.45">
      <c r="B74" s="198"/>
      <c r="C74" s="199"/>
      <c r="D74" s="199"/>
      <c r="E74" s="649"/>
      <c r="F74" s="199"/>
      <c r="G74" s="200"/>
    </row>
  </sheetData>
  <dataConsolidate/>
  <mergeCells count="10">
    <mergeCell ref="A5:A9"/>
    <mergeCell ref="B2:D2"/>
    <mergeCell ref="C64:D64"/>
    <mergeCell ref="C66:D66"/>
    <mergeCell ref="C65:D65"/>
    <mergeCell ref="C60:D60"/>
    <mergeCell ref="C59:D59"/>
    <mergeCell ref="C61:D61"/>
    <mergeCell ref="C62:D62"/>
    <mergeCell ref="C63:D63"/>
  </mergeCells>
  <phoneticPr fontId="4" type="noConversion"/>
  <conditionalFormatting sqref="C11:C19">
    <cfRule type="expression" dxfId="73" priority="2">
      <formula>$B11="GFA"</formula>
    </cfRule>
  </conditionalFormatting>
  <conditionalFormatting sqref="C34:C44 C27:C31">
    <cfRule type="expression" dxfId="72" priority="1">
      <formula>$B27="GFA"</formula>
    </cfRule>
  </conditionalFormatting>
  <pageMargins left="0.70866141732283472" right="0.70866141732283472" top="0.74803149606299213" bottom="0.74803149606299213" header="0.31496062992125984" footer="0.31496062992125984"/>
  <pageSetup paperSize="9" scale="2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C618A64-A90A-44AE-AF88-7C089A752269}">
          <x14:formula1>
            <xm:f>'ref 2 SLB'!$E$120:$E$127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0E6CA-CD5C-4C3F-B224-B90E627B136B}">
  <sheetPr codeName="Sheet4">
    <tabColor rgb="FFFF0000"/>
    <pageSetUpPr fitToPage="1"/>
  </sheetPr>
  <dimension ref="A1:CB412"/>
  <sheetViews>
    <sheetView topLeftCell="H1" zoomScale="70" zoomScaleNormal="70" zoomScaleSheetLayoutView="40" workbookViewId="0">
      <selection activeCell="K44" sqref="K44"/>
    </sheetView>
  </sheetViews>
  <sheetFormatPr defaultColWidth="9" defaultRowHeight="13.9" x14ac:dyDescent="0.35"/>
  <cols>
    <col min="1" max="1" width="48.86328125" style="140" customWidth="1"/>
    <col min="2" max="2" width="9.1328125" style="119" customWidth="1"/>
    <col min="3" max="3" width="53.265625" style="132" customWidth="1"/>
    <col min="4" max="4" width="67.86328125" style="132" customWidth="1"/>
    <col min="5" max="5" width="56.265625" style="132" customWidth="1"/>
    <col min="6" max="6" width="24.73046875" style="130" customWidth="1"/>
    <col min="7" max="8" width="20.73046875" style="131" customWidth="1"/>
    <col min="9" max="9" width="72.265625" style="132" customWidth="1"/>
    <col min="10" max="12" width="18.59765625" style="538" customWidth="1"/>
    <col min="13" max="13" width="11.1328125" style="128" customWidth="1"/>
    <col min="14" max="14" width="15" style="553" customWidth="1"/>
    <col min="15" max="15" width="24.73046875" style="554" customWidth="1"/>
    <col min="16" max="16" width="8.265625" style="121" customWidth="1"/>
    <col min="17" max="17" width="16.73046875" style="49" customWidth="1"/>
    <col min="18" max="18" width="71.1328125" style="544" customWidth="1"/>
    <col min="19" max="19" width="59.59765625" style="49" customWidth="1"/>
    <col min="20" max="20" width="22.1328125" style="49" customWidth="1"/>
    <col min="21" max="21" width="16" style="326" customWidth="1"/>
    <col min="22" max="25" width="16" style="49" customWidth="1"/>
    <col min="26" max="26" width="22.1328125" style="49" customWidth="1"/>
    <col min="27" max="27" width="12.59765625" style="261" customWidth="1"/>
    <col min="28" max="28" width="13.3984375" style="261" customWidth="1"/>
    <col min="29" max="29" width="20.86328125" style="261" customWidth="1"/>
    <col min="30" max="30" width="30.3984375" style="49" customWidth="1"/>
    <col min="31" max="31" width="17" style="262" customWidth="1"/>
    <col min="32" max="32" width="18.3984375" style="262" customWidth="1"/>
    <col min="33" max="33" width="21" style="262" customWidth="1"/>
    <col min="34" max="35" width="9" style="121"/>
    <col min="36" max="36" width="24.73046875" style="121" customWidth="1"/>
    <col min="37" max="39" width="22.86328125" style="121" customWidth="1"/>
    <col min="40" max="79" width="9" style="121"/>
    <col min="80" max="80" width="150" style="121" customWidth="1"/>
    <col min="81" max="16384" width="9" style="121"/>
  </cols>
  <sheetData>
    <row r="1" spans="1:80" ht="25.9" customHeight="1" thickBot="1" x14ac:dyDescent="0.4">
      <c r="A1" s="141"/>
      <c r="B1" s="988"/>
      <c r="C1" s="992"/>
      <c r="D1" s="990"/>
      <c r="E1" s="992"/>
      <c r="F1" s="992"/>
      <c r="G1" s="992"/>
      <c r="H1" s="992"/>
      <c r="I1" s="992"/>
      <c r="J1" s="992"/>
      <c r="K1" s="992"/>
      <c r="L1" s="992"/>
      <c r="M1" s="992"/>
      <c r="N1" s="992"/>
      <c r="O1" s="992"/>
      <c r="P1" s="268"/>
      <c r="Q1" s="1045" t="s">
        <v>387</v>
      </c>
      <c r="R1" s="1046"/>
      <c r="S1" s="1046"/>
      <c r="T1" s="1046"/>
      <c r="U1" s="1046"/>
      <c r="V1" s="1046"/>
      <c r="W1" s="1046"/>
      <c r="X1" s="1046"/>
      <c r="Y1" s="1046"/>
      <c r="Z1" s="1047"/>
      <c r="AA1" s="1048" t="s">
        <v>488</v>
      </c>
      <c r="AB1" s="1042"/>
      <c r="AC1" s="1042"/>
      <c r="AD1" s="1042"/>
      <c r="AE1" s="1042"/>
      <c r="AF1" s="1043"/>
      <c r="AG1" s="1044"/>
      <c r="AH1" s="268"/>
      <c r="AI1" s="268"/>
      <c r="AJ1" s="268"/>
      <c r="AK1" s="268"/>
      <c r="AL1" s="268"/>
      <c r="AM1" s="268"/>
      <c r="AN1" s="268"/>
      <c r="AO1" s="268"/>
      <c r="AP1" s="268"/>
      <c r="AQ1" s="268"/>
      <c r="AR1" s="268"/>
      <c r="AS1" s="268"/>
      <c r="AT1" s="268"/>
      <c r="AU1" s="268"/>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s="558" customFormat="1" ht="120.75" customHeight="1" thickBot="1" x14ac:dyDescent="0.5">
      <c r="A2" s="555" t="s">
        <v>487</v>
      </c>
      <c r="B2" s="989" t="s">
        <v>449</v>
      </c>
      <c r="C2" s="993" t="s">
        <v>564</v>
      </c>
      <c r="D2" s="991" t="s">
        <v>678</v>
      </c>
      <c r="E2" s="994" t="s">
        <v>563</v>
      </c>
      <c r="F2" s="994" t="s">
        <v>486</v>
      </c>
      <c r="G2" s="995" t="s">
        <v>565</v>
      </c>
      <c r="H2" s="995" t="s">
        <v>566</v>
      </c>
      <c r="I2" s="994" t="s">
        <v>682</v>
      </c>
      <c r="J2" s="996" t="s">
        <v>567</v>
      </c>
      <c r="K2" s="996" t="s">
        <v>444</v>
      </c>
      <c r="L2" s="996" t="s">
        <v>568</v>
      </c>
      <c r="M2" s="994" t="s">
        <v>509</v>
      </c>
      <c r="N2" s="996" t="s">
        <v>569</v>
      </c>
      <c r="O2" s="996" t="s">
        <v>570</v>
      </c>
      <c r="P2" s="556"/>
      <c r="Q2" s="930" t="s">
        <v>450</v>
      </c>
      <c r="R2" s="931" t="s">
        <v>504</v>
      </c>
      <c r="S2" s="931" t="s">
        <v>505</v>
      </c>
      <c r="T2" s="931" t="s">
        <v>506</v>
      </c>
      <c r="U2" s="932" t="s">
        <v>544</v>
      </c>
      <c r="V2" s="931" t="s">
        <v>507</v>
      </c>
      <c r="W2" s="931" t="s">
        <v>692</v>
      </c>
      <c r="X2" s="931" t="s">
        <v>542</v>
      </c>
      <c r="Y2" s="931" t="s">
        <v>650</v>
      </c>
      <c r="Z2" s="933" t="s">
        <v>543</v>
      </c>
      <c r="AA2" s="934" t="s">
        <v>454</v>
      </c>
      <c r="AB2" s="935" t="s">
        <v>508</v>
      </c>
      <c r="AC2" s="935" t="s">
        <v>562</v>
      </c>
      <c r="AD2" s="936" t="s">
        <v>289</v>
      </c>
      <c r="AE2" s="935" t="s">
        <v>445</v>
      </c>
      <c r="AF2" s="937" t="s">
        <v>446</v>
      </c>
      <c r="AG2" s="938" t="s">
        <v>448</v>
      </c>
      <c r="AH2" s="556"/>
      <c r="AI2" s="556"/>
      <c r="AJ2" s="557"/>
      <c r="AK2" s="557" t="s">
        <v>511</v>
      </c>
      <c r="AL2" s="557" t="s">
        <v>300</v>
      </c>
      <c r="AM2" s="557" t="s">
        <v>512</v>
      </c>
      <c r="AN2" s="556"/>
      <c r="AO2" s="556"/>
      <c r="AP2" s="556"/>
      <c r="AQ2" s="556"/>
      <c r="AR2" s="556"/>
      <c r="AS2" s="556"/>
      <c r="AT2" s="556"/>
      <c r="AU2" s="556"/>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1:80" ht="16.899999999999999" customHeight="1" x14ac:dyDescent="0.35">
      <c r="A3" s="142" t="str">
        <f>IF(AC3="Non contracted","*Error: Ineligible non contracted cost category selected",IF(C3="","",IF(D3="","*Error: Lead or delivery partner name missing",IF(C3="","*Error:cost catetgory missing",IF(E3="","*Error: supplier / staff name missing",IF(F3="","*Error: Invoice / Pay ref missing",IF(G3="","*Error: Invoice / pay date missing",IF(H3="","*Error: defrayal date missing",IF(I3="","*Error: description of cost missing",IF(J3="","*Error: total invoice value missing",IF(K3="","*Error: Irrecoverable VAT missing",IF(L3="","*Error: total ineligible value missing",IF(AA3="N","*Error: defrayal date before invoice date",IF(AB3="N","*Error: defrayal date after claim period",""))))))))))))))</f>
        <v/>
      </c>
      <c r="B3" s="284">
        <v>1</v>
      </c>
      <c r="C3" s="282"/>
      <c r="D3" s="263"/>
      <c r="E3" s="915"/>
      <c r="F3" s="264"/>
      <c r="G3" s="265"/>
      <c r="H3" s="265"/>
      <c r="I3" s="263"/>
      <c r="J3" s="531"/>
      <c r="K3" s="531"/>
      <c r="L3" s="532"/>
      <c r="M3" s="291" t="str">
        <f>IF(C3="","",IF(C3="1 - Staff cost ( including FRICs)","Y","N"))</f>
        <v/>
      </c>
      <c r="N3" s="545" t="str">
        <f>IF(L3="","",IF(M3="Y",L3*20%,0))</f>
        <v/>
      </c>
      <c r="O3" s="546" t="str">
        <f>IF(L3="","",SUM(N3,L3))</f>
        <v/>
      </c>
      <c r="P3" s="268"/>
      <c r="Q3" s="272"/>
      <c r="R3" s="539"/>
      <c r="S3" s="257"/>
      <c r="T3" s="258"/>
      <c r="U3" s="327" t="str">
        <f>IF(T3="","",IF(T3&lt;0,"overclaim","underclaim"))</f>
        <v/>
      </c>
      <c r="V3" s="373" t="str">
        <f>IF(T3="","",IF(M3="N",0,Y3-N3))</f>
        <v/>
      </c>
      <c r="W3" s="373" t="str">
        <f>IF(Q3&lt;&gt;"",L3,"")</f>
        <v/>
      </c>
      <c r="X3" s="373" t="str">
        <f>IF(Q3&lt;&gt;"",W3+T3,"")</f>
        <v/>
      </c>
      <c r="Y3" s="373" t="str">
        <f>IF(Q3="","",IF(M3="N",0,X3*20%))</f>
        <v/>
      </c>
      <c r="Z3" s="374" t="str">
        <f>IF(Q3="","",X3+Y3)</f>
        <v/>
      </c>
      <c r="AA3" s="137" t="str">
        <f t="shared" ref="AA3" si="0">IF(C3="","",IF(AND(G3="",H3=""),"",IF(H3&lt;G3,"N","Y")))</f>
        <v/>
      </c>
      <c r="AB3" s="137" t="str">
        <f>IF(C3="","",IF(AA3="N","N",IF(H3&lt;=AF3,"Y","N")))</f>
        <v/>
      </c>
      <c r="AC3" s="267" t="str">
        <f>IF(C3="","",IF(VLOOKUP(C3,'11 - GLA USE ONLY GFA details'!$C$46:$X$54,22,FALSE)="GFA","Contracted","non contracted"))</f>
        <v/>
      </c>
      <c r="AD3" s="267" t="str">
        <f>IF(C3="","",'1 - Claim Sign off'!$D$9)</f>
        <v/>
      </c>
      <c r="AE3" s="137" t="str">
        <f>IF(C3="","",VLOOKUP($AD$3,'ref 2 SLB'!$A$216:$Q$227,11,FALSE))</f>
        <v/>
      </c>
      <c r="AF3" s="137" t="str">
        <f>IF(C3="","",VLOOKUP($AD$3,'ref 2 SLB'!$A$216:$Q$227,12,FALSE))</f>
        <v/>
      </c>
      <c r="AG3" s="273" t="str">
        <f>IF(C3="","",VLOOKUP($AD$3,'ref 2 SLB'!$A$216:$Q$227,13,FALSE))</f>
        <v/>
      </c>
      <c r="AH3" s="268"/>
      <c r="AI3" s="268"/>
      <c r="AJ3" s="294" t="s">
        <v>513</v>
      </c>
      <c r="AK3" s="295">
        <f>SUM(L3:L200)</f>
        <v>0</v>
      </c>
      <c r="AL3" s="295">
        <f>SUM(N3:N200)</f>
        <v>0</v>
      </c>
      <c r="AM3" s="295">
        <f>SUM(O3:O200)</f>
        <v>0</v>
      </c>
      <c r="AN3" s="268"/>
      <c r="AO3" s="268"/>
      <c r="AP3" s="268"/>
      <c r="AQ3" s="268"/>
      <c r="AR3" s="268"/>
      <c r="AS3" s="268"/>
      <c r="AT3" s="268"/>
      <c r="AU3" s="268"/>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row>
    <row r="4" spans="1:80" ht="16.899999999999999" customHeight="1" x14ac:dyDescent="0.35">
      <c r="A4" s="142" t="str">
        <f t="shared" ref="A4:A67" si="1">IF(AC4="Non contracted","*Error: Ineligible non contracted cost category selected",IF(C4="","",IF(D4="","*Error: Lead or delivery partner name missing",IF(C4="","*Error:cost catetgory missing",IF(E4="","*Error: supplier / staff name missing",IF(F4="","*Error: Invoice / Pay ref missing",IF(G4="","*Error: Invoice / pay date missing",IF(H4="","*Error: defrayal date missing",IF(I4="","*Error: description of cost missing",IF(J4="","*Error: total invoice value missing",IF(K4="","*Error: Irrecoverable VAT missing",IF(L4="","*Error: total ineligible value missing",IF(AA4="N","*Error: defrayal date before invoice date",IF(AB4="N","*Error: defrayal date after claim period",""))))))))))))))</f>
        <v/>
      </c>
      <c r="B4" s="285" t="str">
        <f>IFERROR(IF(C4="","",B3+1),"**Check row with blank Cost Category")</f>
        <v/>
      </c>
      <c r="C4" s="283"/>
      <c r="D4" s="134"/>
      <c r="E4" s="134"/>
      <c r="F4" s="135"/>
      <c r="G4" s="136"/>
      <c r="H4" s="136"/>
      <c r="I4" s="134"/>
      <c r="J4" s="533"/>
      <c r="K4" s="533"/>
      <c r="L4" s="534"/>
      <c r="M4" s="292" t="str">
        <f t="shared" ref="M4:M67" si="2">IF(C4="","",IF(C4="1 - Staff cost ( including FRICs)","Y","N"))</f>
        <v/>
      </c>
      <c r="N4" s="547" t="str">
        <f t="shared" ref="N4:N67" si="3">IF(L4="","",IF(M4="Y",L4*20%,0))</f>
        <v/>
      </c>
      <c r="O4" s="548" t="str">
        <f t="shared" ref="O4:O67" si="4">IF(L4="","",SUM(N4,L4))</f>
        <v/>
      </c>
      <c r="P4" s="268"/>
      <c r="Q4" s="274"/>
      <c r="R4" s="540"/>
      <c r="S4" s="259"/>
      <c r="T4" s="260"/>
      <c r="U4" s="328" t="str">
        <f t="shared" ref="U4:U67" si="5">IF(T4="","",IF(T4&lt;0,"overclaim","underclaim"))</f>
        <v/>
      </c>
      <c r="V4" s="375" t="str">
        <f t="shared" ref="V4:V67" si="6">IF(T4="","",IF(M4="N",0,Y4-N4))</f>
        <v/>
      </c>
      <c r="W4" s="375" t="str">
        <f t="shared" ref="W4:W67" si="7">IF(Q4&lt;&gt;"",L4,"")</f>
        <v/>
      </c>
      <c r="X4" s="375" t="str">
        <f t="shared" ref="X4:X67" si="8">IF(Q4&lt;&gt;"",W4+T4,"")</f>
        <v/>
      </c>
      <c r="Y4" s="375" t="str">
        <f t="shared" ref="Y4:Y67" si="9">IF(Q4="","",IF(M4="N",0,X4*20%))</f>
        <v/>
      </c>
      <c r="Z4" s="376" t="str">
        <f t="shared" ref="Z4:Z67" si="10">IF(Q4="","",X4+Y4)</f>
        <v/>
      </c>
      <c r="AA4" s="138" t="str">
        <f t="shared" ref="AA4:AA67" si="11">IF(C4="","",IF(AND(G4="",H4=""),"",IF(H4&lt;G4,"N","Y")))</f>
        <v/>
      </c>
      <c r="AB4" s="559" t="str">
        <f t="shared" ref="AB4:AB67" si="12">IF(C4="","",IF(AA4="N","N",IF(H4&lt;=AF4,"Y","N")))</f>
        <v/>
      </c>
      <c r="AC4" s="559" t="str">
        <f>IF(C4="","",IF(VLOOKUP(C4,'11 - GLA USE ONLY GFA details'!$C$46:$X$54,22,FALSE)="GFA","Contracted","non contracted"))</f>
        <v/>
      </c>
      <c r="AD4" s="560" t="str">
        <f>IF(C4="","",'1 - Claim Sign off'!$D$9)</f>
        <v/>
      </c>
      <c r="AE4" s="138" t="str">
        <f>IF(C4="","",VLOOKUP($AD$3,'ref 2 SLB'!$A$216:$Q$227,11,FALSE))</f>
        <v/>
      </c>
      <c r="AF4" s="138" t="str">
        <f>IF(C4="","",VLOOKUP($AD$3,'ref 2 SLB'!$A$216:$Q$227,12,FALSE))</f>
        <v/>
      </c>
      <c r="AG4" s="275" t="str">
        <f>IF(C4="","",VLOOKUP($AD$3,'ref 2 SLB'!$A$216:$Q$227,13,FALSE))</f>
        <v/>
      </c>
      <c r="AH4" s="268"/>
      <c r="AI4" s="268"/>
      <c r="AJ4" s="294" t="s">
        <v>510</v>
      </c>
      <c r="AK4" s="295">
        <f>SUM(T3:T200)</f>
        <v>0</v>
      </c>
      <c r="AL4" s="295">
        <f>SUM(V3:V200)</f>
        <v>0</v>
      </c>
      <c r="AM4" s="295">
        <f>AK4+AL4</f>
        <v>0</v>
      </c>
      <c r="AN4" s="268"/>
      <c r="AO4" s="268"/>
      <c r="AP4" s="268"/>
      <c r="AQ4" s="268"/>
      <c r="AR4" s="268"/>
      <c r="AS4" s="268"/>
      <c r="AT4" s="268"/>
      <c r="AU4" s="268"/>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row>
    <row r="5" spans="1:80" ht="16.899999999999999" customHeight="1" x14ac:dyDescent="0.35">
      <c r="A5" s="142" t="str">
        <f t="shared" si="1"/>
        <v/>
      </c>
      <c r="B5" s="285" t="str">
        <f t="shared" ref="B5:B68" si="13">IFERROR(IF(C5="","",B4+1),"**Check row with blank Cost Category")</f>
        <v/>
      </c>
      <c r="C5" s="283"/>
      <c r="D5" s="134"/>
      <c r="E5" s="134"/>
      <c r="F5" s="135"/>
      <c r="G5" s="136"/>
      <c r="H5" s="136"/>
      <c r="I5" s="134"/>
      <c r="J5" s="533"/>
      <c r="K5" s="533"/>
      <c r="L5" s="534"/>
      <c r="M5" s="292" t="str">
        <f t="shared" si="2"/>
        <v/>
      </c>
      <c r="N5" s="547" t="str">
        <f t="shared" si="3"/>
        <v/>
      </c>
      <c r="O5" s="548" t="str">
        <f t="shared" si="4"/>
        <v/>
      </c>
      <c r="P5" s="268"/>
      <c r="Q5" s="274"/>
      <c r="R5" s="540"/>
      <c r="S5" s="259"/>
      <c r="T5" s="260"/>
      <c r="U5" s="328" t="str">
        <f t="shared" si="5"/>
        <v/>
      </c>
      <c r="V5" s="375" t="str">
        <f t="shared" si="6"/>
        <v/>
      </c>
      <c r="W5" s="375" t="str">
        <f t="shared" si="7"/>
        <v/>
      </c>
      <c r="X5" s="375" t="str">
        <f t="shared" si="8"/>
        <v/>
      </c>
      <c r="Y5" s="375" t="str">
        <f t="shared" si="9"/>
        <v/>
      </c>
      <c r="Z5" s="376" t="str">
        <f t="shared" si="10"/>
        <v/>
      </c>
      <c r="AA5" s="138" t="str">
        <f t="shared" si="11"/>
        <v/>
      </c>
      <c r="AB5" s="138" t="str">
        <f t="shared" si="12"/>
        <v/>
      </c>
      <c r="AC5" s="138" t="str">
        <f>IF(C5="","",IF(VLOOKUP(C5,'11 - GLA USE ONLY GFA details'!$C$46:$X$54,22,FALSE)="GFA","Contracted","non contracted"))</f>
        <v/>
      </c>
      <c r="AD5" s="266" t="str">
        <f>IF(C5="","",'1 - Claim Sign off'!$D$9)</f>
        <v/>
      </c>
      <c r="AE5" s="138" t="str">
        <f>IF(C5="","",VLOOKUP($AD$3,'ref 2 SLB'!$A$216:$Q$227,11,FALSE))</f>
        <v/>
      </c>
      <c r="AF5" s="138" t="str">
        <f>IF(C5="","",VLOOKUP($AD$3,'ref 2 SLB'!$A$216:$Q$227,12,FALSE))</f>
        <v/>
      </c>
      <c r="AG5" s="275" t="str">
        <f>IF(C5="","",VLOOKUP($AD$3,'ref 2 SLB'!$A$216:$Q$227,13,FALSE))</f>
        <v/>
      </c>
      <c r="AH5" s="268"/>
      <c r="AI5" s="268"/>
      <c r="AJ5" s="294" t="s">
        <v>514</v>
      </c>
      <c r="AK5" s="295">
        <f>SUM(AK3:AK4)</f>
        <v>0</v>
      </c>
      <c r="AL5" s="295">
        <f>SUM(AL3:AL4)</f>
        <v>0</v>
      </c>
      <c r="AM5" s="295">
        <f>SUM(AM3:AM4)</f>
        <v>0</v>
      </c>
      <c r="AN5" s="268"/>
      <c r="AO5" s="268"/>
      <c r="AP5" s="268"/>
      <c r="AQ5" s="268"/>
      <c r="AR5" s="268"/>
      <c r="AS5" s="268"/>
      <c r="AT5" s="268"/>
      <c r="AU5" s="268"/>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row>
    <row r="6" spans="1:80" ht="16.899999999999999" customHeight="1" x14ac:dyDescent="0.35">
      <c r="A6" s="142" t="str">
        <f t="shared" si="1"/>
        <v/>
      </c>
      <c r="B6" s="285" t="str">
        <f t="shared" si="13"/>
        <v/>
      </c>
      <c r="C6" s="283"/>
      <c r="D6" s="134"/>
      <c r="E6" s="134"/>
      <c r="F6" s="135"/>
      <c r="G6" s="136"/>
      <c r="H6" s="136"/>
      <c r="I6" s="134"/>
      <c r="J6" s="533"/>
      <c r="K6" s="533"/>
      <c r="L6" s="534"/>
      <c r="M6" s="292" t="str">
        <f t="shared" si="2"/>
        <v/>
      </c>
      <c r="N6" s="547" t="str">
        <f t="shared" si="3"/>
        <v/>
      </c>
      <c r="O6" s="548" t="str">
        <f t="shared" si="4"/>
        <v/>
      </c>
      <c r="P6" s="268"/>
      <c r="Q6" s="274"/>
      <c r="R6" s="540"/>
      <c r="S6" s="259"/>
      <c r="T6" s="260"/>
      <c r="U6" s="328" t="str">
        <f t="shared" si="5"/>
        <v/>
      </c>
      <c r="V6" s="375" t="str">
        <f t="shared" si="6"/>
        <v/>
      </c>
      <c r="W6" s="375" t="str">
        <f t="shared" si="7"/>
        <v/>
      </c>
      <c r="X6" s="375" t="str">
        <f t="shared" si="8"/>
        <v/>
      </c>
      <c r="Y6" s="375" t="str">
        <f t="shared" si="9"/>
        <v/>
      </c>
      <c r="Z6" s="376" t="str">
        <f t="shared" si="10"/>
        <v/>
      </c>
      <c r="AA6" s="138" t="str">
        <f t="shared" si="11"/>
        <v/>
      </c>
      <c r="AB6" s="138" t="str">
        <f t="shared" si="12"/>
        <v/>
      </c>
      <c r="AC6" s="138" t="str">
        <f>IF(C6="","",IF(VLOOKUP(C6,'11 - GLA USE ONLY GFA details'!$C$46:$X$54,22,FALSE)="GFA","Contracted","non contracted"))</f>
        <v/>
      </c>
      <c r="AD6" s="266" t="str">
        <f>IF(C6="","",'1 - Claim Sign off'!$D$9)</f>
        <v/>
      </c>
      <c r="AE6" s="138" t="str">
        <f>IF(C6="","",VLOOKUP($AD$3,'ref 2 SLB'!$A$216:$Q$227,11,FALSE))</f>
        <v/>
      </c>
      <c r="AF6" s="138" t="str">
        <f>IF(C6="","",VLOOKUP($AD$3,'ref 2 SLB'!$A$216:$Q$227,12,FALSE))</f>
        <v/>
      </c>
      <c r="AG6" s="275" t="str">
        <f>IF(C6="","",VLOOKUP($AD$3,'ref 2 SLB'!$A$216:$Q$227,13,FALSE))</f>
        <v/>
      </c>
      <c r="AH6" s="268"/>
      <c r="AI6" s="268"/>
      <c r="AJ6" s="268"/>
      <c r="AK6" s="268"/>
      <c r="AL6" s="268"/>
      <c r="AM6" s="268"/>
      <c r="AN6" s="268"/>
      <c r="AO6" s="268"/>
      <c r="AP6" s="268"/>
      <c r="AQ6" s="268"/>
      <c r="AR6" s="268"/>
      <c r="AS6" s="268"/>
      <c r="AT6" s="268"/>
      <c r="AU6" s="268"/>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80" ht="16.899999999999999" customHeight="1" x14ac:dyDescent="0.35">
      <c r="A7" s="142" t="str">
        <f t="shared" si="1"/>
        <v/>
      </c>
      <c r="B7" s="285" t="str">
        <f t="shared" si="13"/>
        <v/>
      </c>
      <c r="C7" s="283"/>
      <c r="D7" s="134"/>
      <c r="E7" s="134"/>
      <c r="F7" s="135"/>
      <c r="G7" s="136"/>
      <c r="H7" s="136"/>
      <c r="I7" s="134"/>
      <c r="J7" s="533"/>
      <c r="K7" s="533"/>
      <c r="L7" s="534"/>
      <c r="M7" s="292" t="str">
        <f t="shared" si="2"/>
        <v/>
      </c>
      <c r="N7" s="547" t="str">
        <f t="shared" si="3"/>
        <v/>
      </c>
      <c r="O7" s="548" t="str">
        <f t="shared" si="4"/>
        <v/>
      </c>
      <c r="P7" s="268"/>
      <c r="Q7" s="274"/>
      <c r="R7" s="540"/>
      <c r="S7" s="259"/>
      <c r="T7" s="260"/>
      <c r="U7" s="328" t="str">
        <f t="shared" si="5"/>
        <v/>
      </c>
      <c r="V7" s="375" t="str">
        <f t="shared" si="6"/>
        <v/>
      </c>
      <c r="W7" s="375" t="str">
        <f t="shared" si="7"/>
        <v/>
      </c>
      <c r="X7" s="375" t="str">
        <f t="shared" si="8"/>
        <v/>
      </c>
      <c r="Y7" s="375" t="str">
        <f t="shared" si="9"/>
        <v/>
      </c>
      <c r="Z7" s="376" t="str">
        <f t="shared" si="10"/>
        <v/>
      </c>
      <c r="AA7" s="138" t="str">
        <f t="shared" si="11"/>
        <v/>
      </c>
      <c r="AB7" s="138" t="str">
        <f t="shared" si="12"/>
        <v/>
      </c>
      <c r="AC7" s="138" t="str">
        <f>IF(C7="","",IF(VLOOKUP(C7,'11 - GLA USE ONLY GFA details'!$C$46:$X$54,22,FALSE)="GFA","Contracted","non contracted"))</f>
        <v/>
      </c>
      <c r="AD7" s="266" t="str">
        <f>IF(C7="","",'1 - Claim Sign off'!$D$9)</f>
        <v/>
      </c>
      <c r="AE7" s="138" t="str">
        <f>IF(C7="","",VLOOKUP($AD$3,'ref 2 SLB'!$A$216:$Q$227,11,FALSE))</f>
        <v/>
      </c>
      <c r="AF7" s="138" t="str">
        <f>IF(C7="","",VLOOKUP($AD$3,'ref 2 SLB'!$A$216:$Q$227,12,FALSE))</f>
        <v/>
      </c>
      <c r="AG7" s="275" t="str">
        <f>IF(C7="","",VLOOKUP($AD$3,'ref 2 SLB'!$A$216:$Q$227,13,FALSE))</f>
        <v/>
      </c>
      <c r="AH7" s="268"/>
      <c r="AI7" s="268"/>
      <c r="AJ7" s="268"/>
      <c r="AK7" s="268"/>
      <c r="AL7" s="268"/>
      <c r="AM7" s="268"/>
      <c r="AN7" s="268"/>
      <c r="AO7" s="268"/>
      <c r="AP7" s="268"/>
      <c r="AQ7" s="268"/>
      <c r="AR7" s="268"/>
      <c r="AS7" s="268"/>
      <c r="AT7" s="268"/>
      <c r="AU7" s="268"/>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80" ht="16.899999999999999" customHeight="1" x14ac:dyDescent="0.35">
      <c r="A8" s="142" t="str">
        <f t="shared" si="1"/>
        <v/>
      </c>
      <c r="B8" s="285" t="str">
        <f t="shared" si="13"/>
        <v/>
      </c>
      <c r="C8" s="283"/>
      <c r="D8" s="134"/>
      <c r="E8" s="134"/>
      <c r="F8" s="135"/>
      <c r="G8" s="136"/>
      <c r="H8" s="136"/>
      <c r="I8" s="134"/>
      <c r="J8" s="533"/>
      <c r="K8" s="533"/>
      <c r="L8" s="534"/>
      <c r="M8" s="292" t="str">
        <f t="shared" si="2"/>
        <v/>
      </c>
      <c r="N8" s="547" t="str">
        <f t="shared" si="3"/>
        <v/>
      </c>
      <c r="O8" s="548" t="str">
        <f t="shared" si="4"/>
        <v/>
      </c>
      <c r="P8" s="268"/>
      <c r="Q8" s="274"/>
      <c r="R8" s="540"/>
      <c r="S8" s="259"/>
      <c r="T8" s="260"/>
      <c r="U8" s="328" t="str">
        <f t="shared" si="5"/>
        <v/>
      </c>
      <c r="V8" s="375" t="str">
        <f t="shared" si="6"/>
        <v/>
      </c>
      <c r="W8" s="375" t="str">
        <f t="shared" si="7"/>
        <v/>
      </c>
      <c r="X8" s="375" t="str">
        <f t="shared" si="8"/>
        <v/>
      </c>
      <c r="Y8" s="375" t="str">
        <f t="shared" si="9"/>
        <v/>
      </c>
      <c r="Z8" s="376" t="str">
        <f t="shared" si="10"/>
        <v/>
      </c>
      <c r="AA8" s="138" t="str">
        <f t="shared" si="11"/>
        <v/>
      </c>
      <c r="AB8" s="138" t="str">
        <f t="shared" si="12"/>
        <v/>
      </c>
      <c r="AC8" s="138" t="str">
        <f>IF(C8="","",IF(VLOOKUP(C8,'11 - GLA USE ONLY GFA details'!$C$46:$X$54,22,FALSE)="GFA","Contracted","non contracted"))</f>
        <v/>
      </c>
      <c r="AD8" s="266" t="str">
        <f>IF(C8="","",'1 - Claim Sign off'!$D$9)</f>
        <v/>
      </c>
      <c r="AE8" s="138" t="str">
        <f>IF(C8="","",VLOOKUP($AD$3,'ref 2 SLB'!$A$216:$Q$227,11,FALSE))</f>
        <v/>
      </c>
      <c r="AF8" s="138" t="str">
        <f>IF(C8="","",VLOOKUP($AD$3,'ref 2 SLB'!$A$216:$Q$227,12,FALSE))</f>
        <v/>
      </c>
      <c r="AG8" s="275" t="str">
        <f>IF(C8="","",VLOOKUP($AD$3,'ref 2 SLB'!$A$216:$Q$227,13,FALSE))</f>
        <v/>
      </c>
      <c r="AH8" s="268"/>
      <c r="AI8" s="268"/>
      <c r="AJ8" s="693" t="s">
        <v>651</v>
      </c>
      <c r="AK8" s="693" t="s">
        <v>652</v>
      </c>
      <c r="AL8" s="268"/>
      <c r="AM8" s="268"/>
      <c r="AN8" s="268"/>
      <c r="AO8" s="268"/>
      <c r="AP8" s="268"/>
      <c r="AQ8" s="268"/>
      <c r="AR8" s="268"/>
      <c r="AS8" s="268"/>
      <c r="AT8" s="268"/>
      <c r="AU8" s="268"/>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ht="16.899999999999999" customHeight="1" x14ac:dyDescent="0.35">
      <c r="A9" s="142" t="str">
        <f t="shared" si="1"/>
        <v/>
      </c>
      <c r="B9" s="285" t="str">
        <f t="shared" si="13"/>
        <v/>
      </c>
      <c r="C9" s="283"/>
      <c r="D9" s="134"/>
      <c r="E9" s="134"/>
      <c r="F9" s="135"/>
      <c r="G9" s="136"/>
      <c r="H9" s="136"/>
      <c r="I9" s="134"/>
      <c r="J9" s="533"/>
      <c r="K9" s="533"/>
      <c r="L9" s="534"/>
      <c r="M9" s="292" t="str">
        <f t="shared" si="2"/>
        <v/>
      </c>
      <c r="N9" s="547" t="str">
        <f t="shared" si="3"/>
        <v/>
      </c>
      <c r="O9" s="548" t="str">
        <f t="shared" si="4"/>
        <v/>
      </c>
      <c r="P9" s="268"/>
      <c r="Q9" s="274"/>
      <c r="R9" s="540"/>
      <c r="S9" s="259"/>
      <c r="T9" s="260"/>
      <c r="U9" s="328" t="str">
        <f t="shared" si="5"/>
        <v/>
      </c>
      <c r="V9" s="375" t="str">
        <f t="shared" si="6"/>
        <v/>
      </c>
      <c r="W9" s="375" t="str">
        <f t="shared" si="7"/>
        <v/>
      </c>
      <c r="X9" s="375" t="str">
        <f t="shared" si="8"/>
        <v/>
      </c>
      <c r="Y9" s="375" t="str">
        <f t="shared" si="9"/>
        <v/>
      </c>
      <c r="Z9" s="376" t="str">
        <f t="shared" si="10"/>
        <v/>
      </c>
      <c r="AA9" s="138" t="str">
        <f t="shared" si="11"/>
        <v/>
      </c>
      <c r="AB9" s="138" t="str">
        <f t="shared" si="12"/>
        <v/>
      </c>
      <c r="AC9" s="138" t="str">
        <f>IF(C9="","",IF(VLOOKUP(C9,'11 - GLA USE ONLY GFA details'!$C$46:$X$54,22,FALSE)="GFA","Contracted","non contracted"))</f>
        <v/>
      </c>
      <c r="AD9" s="266" t="str">
        <f>IF(C9="","",'1 - Claim Sign off'!$D$9)</f>
        <v/>
      </c>
      <c r="AE9" s="138" t="str">
        <f>IF(C9="","",VLOOKUP($AD$3,'ref 2 SLB'!$A$216:$Q$227,11,FALSE))</f>
        <v/>
      </c>
      <c r="AF9" s="138" t="str">
        <f>IF(C9="","",VLOOKUP($AD$3,'ref 2 SLB'!$A$216:$Q$227,12,FALSE))</f>
        <v/>
      </c>
      <c r="AG9" s="275" t="str">
        <f>IF(C9="","",VLOOKUP($AD$3,'ref 2 SLB'!$A$216:$Q$227,13,FALSE))</f>
        <v/>
      </c>
      <c r="AH9" s="268"/>
      <c r="AI9" s="268"/>
      <c r="AJ9" s="694">
        <f ca="1">SUMIF(Q3:$AA$200,"sample",$W$3:$W$200)</f>
        <v>0</v>
      </c>
      <c r="AK9" s="695" t="str">
        <f ca="1">IF(AJ9=0,"",AJ9/AM3)</f>
        <v/>
      </c>
      <c r="AL9" s="268"/>
      <c r="AM9" s="268"/>
      <c r="AN9" s="268"/>
      <c r="AO9" s="268"/>
      <c r="AP9" s="268"/>
      <c r="AQ9" s="268"/>
      <c r="AR9" s="268"/>
      <c r="AS9" s="268"/>
      <c r="AT9" s="268"/>
      <c r="AU9" s="268"/>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ht="16.899999999999999" customHeight="1" x14ac:dyDescent="0.35">
      <c r="A10" s="142" t="str">
        <f t="shared" si="1"/>
        <v/>
      </c>
      <c r="B10" s="285" t="str">
        <f t="shared" si="13"/>
        <v/>
      </c>
      <c r="C10" s="283"/>
      <c r="D10" s="134"/>
      <c r="E10" s="134"/>
      <c r="F10" s="135"/>
      <c r="G10" s="136"/>
      <c r="H10" s="136"/>
      <c r="I10" s="134"/>
      <c r="J10" s="533"/>
      <c r="K10" s="533"/>
      <c r="L10" s="534"/>
      <c r="M10" s="292" t="str">
        <f t="shared" si="2"/>
        <v/>
      </c>
      <c r="N10" s="547" t="str">
        <f t="shared" si="3"/>
        <v/>
      </c>
      <c r="O10" s="548" t="str">
        <f t="shared" si="4"/>
        <v/>
      </c>
      <c r="P10" s="268"/>
      <c r="Q10" s="274"/>
      <c r="R10" s="540"/>
      <c r="S10" s="259"/>
      <c r="T10" s="260"/>
      <c r="U10" s="328" t="str">
        <f t="shared" si="5"/>
        <v/>
      </c>
      <c r="V10" s="375" t="str">
        <f t="shared" si="6"/>
        <v/>
      </c>
      <c r="W10" s="375" t="str">
        <f t="shared" si="7"/>
        <v/>
      </c>
      <c r="X10" s="375" t="str">
        <f t="shared" si="8"/>
        <v/>
      </c>
      <c r="Y10" s="375" t="str">
        <f t="shared" si="9"/>
        <v/>
      </c>
      <c r="Z10" s="376" t="str">
        <f t="shared" si="10"/>
        <v/>
      </c>
      <c r="AA10" s="138" t="str">
        <f t="shared" si="11"/>
        <v/>
      </c>
      <c r="AB10" s="138" t="str">
        <f t="shared" si="12"/>
        <v/>
      </c>
      <c r="AC10" s="138" t="str">
        <f>IF(C10="","",IF(VLOOKUP(C10,'11 - GLA USE ONLY GFA details'!$C$46:$X$54,22,FALSE)="GFA","Contracted","non contracted"))</f>
        <v/>
      </c>
      <c r="AD10" s="266" t="str">
        <f>IF(C10="","",'1 - Claim Sign off'!$D$9)</f>
        <v/>
      </c>
      <c r="AE10" s="138" t="str">
        <f>IF(C10="","",VLOOKUP($AD$3,'ref 2 SLB'!$A$216:$Q$227,11,FALSE))</f>
        <v/>
      </c>
      <c r="AF10" s="138" t="str">
        <f>IF(C10="","",VLOOKUP($AD$3,'ref 2 SLB'!$A$216:$Q$227,12,FALSE))</f>
        <v/>
      </c>
      <c r="AG10" s="275" t="str">
        <f>IF(C10="","",VLOOKUP($AD$3,'ref 2 SLB'!$A$216:$Q$227,13,FALSE))</f>
        <v/>
      </c>
      <c r="AH10" s="268"/>
      <c r="AI10" s="268"/>
      <c r="AJ10" s="268"/>
      <c r="AK10" s="268"/>
      <c r="AL10" s="268"/>
      <c r="AM10" s="268"/>
      <c r="AN10" s="268"/>
      <c r="AO10" s="268"/>
      <c r="AP10" s="268"/>
      <c r="AQ10" s="268"/>
      <c r="AR10" s="268"/>
      <c r="AS10" s="268"/>
      <c r="AT10" s="268"/>
      <c r="AU10" s="268"/>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ht="16.899999999999999" customHeight="1" x14ac:dyDescent="0.35">
      <c r="A11" s="142" t="str">
        <f t="shared" si="1"/>
        <v/>
      </c>
      <c r="B11" s="285" t="str">
        <f t="shared" si="13"/>
        <v/>
      </c>
      <c r="C11" s="283"/>
      <c r="D11" s="134"/>
      <c r="E11" s="134"/>
      <c r="F11" s="135"/>
      <c r="G11" s="136"/>
      <c r="H11" s="136"/>
      <c r="I11" s="134"/>
      <c r="J11" s="533"/>
      <c r="K11" s="533"/>
      <c r="L11" s="534"/>
      <c r="M11" s="292" t="str">
        <f t="shared" si="2"/>
        <v/>
      </c>
      <c r="N11" s="547" t="str">
        <f t="shared" si="3"/>
        <v/>
      </c>
      <c r="O11" s="548" t="str">
        <f t="shared" si="4"/>
        <v/>
      </c>
      <c r="P11" s="268"/>
      <c r="Q11" s="274"/>
      <c r="R11" s="540"/>
      <c r="S11" s="259"/>
      <c r="T11" s="260"/>
      <c r="U11" s="328" t="str">
        <f t="shared" si="5"/>
        <v/>
      </c>
      <c r="V11" s="375" t="str">
        <f t="shared" si="6"/>
        <v/>
      </c>
      <c r="W11" s="375" t="str">
        <f t="shared" si="7"/>
        <v/>
      </c>
      <c r="X11" s="375" t="str">
        <f t="shared" si="8"/>
        <v/>
      </c>
      <c r="Y11" s="375" t="str">
        <f t="shared" si="9"/>
        <v/>
      </c>
      <c r="Z11" s="376" t="str">
        <f t="shared" si="10"/>
        <v/>
      </c>
      <c r="AA11" s="138" t="str">
        <f t="shared" si="11"/>
        <v/>
      </c>
      <c r="AB11" s="138" t="str">
        <f t="shared" si="12"/>
        <v/>
      </c>
      <c r="AC11" s="138" t="str">
        <f>IF(C11="","",IF(VLOOKUP(C11,'11 - GLA USE ONLY GFA details'!$C$46:$X$54,22,FALSE)="GFA","Contracted","non contracted"))</f>
        <v/>
      </c>
      <c r="AD11" s="266" t="str">
        <f>IF(C11="","",'1 - Claim Sign off'!$D$9)</f>
        <v/>
      </c>
      <c r="AE11" s="138" t="str">
        <f>IF(C11="","",VLOOKUP($AD$3,'ref 2 SLB'!$A$216:$Q$227,11,FALSE))</f>
        <v/>
      </c>
      <c r="AF11" s="138" t="str">
        <f>IF(C11="","",VLOOKUP($AD$3,'ref 2 SLB'!$A$216:$Q$227,12,FALSE))</f>
        <v/>
      </c>
      <c r="AG11" s="275" t="str">
        <f>IF(C11="","",VLOOKUP($AD$3,'ref 2 SLB'!$A$216:$Q$227,13,FALSE))</f>
        <v/>
      </c>
      <c r="AH11" s="268"/>
      <c r="AI11" s="268"/>
      <c r="AJ11" s="268"/>
      <c r="AK11" s="268"/>
      <c r="AL11" s="268"/>
      <c r="AM11" s="268"/>
      <c r="AN11" s="268"/>
      <c r="AO11" s="268"/>
      <c r="AP11" s="268"/>
      <c r="AQ11" s="268"/>
      <c r="AR11" s="268"/>
      <c r="AS11" s="268"/>
      <c r="AT11" s="268"/>
      <c r="AU11" s="268"/>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ht="16.899999999999999" customHeight="1" x14ac:dyDescent="0.35">
      <c r="A12" s="142" t="str">
        <f t="shared" si="1"/>
        <v/>
      </c>
      <c r="B12" s="285" t="str">
        <f t="shared" si="13"/>
        <v/>
      </c>
      <c r="C12" s="283"/>
      <c r="D12" s="134"/>
      <c r="E12" s="134"/>
      <c r="F12" s="135"/>
      <c r="G12" s="136"/>
      <c r="H12" s="136"/>
      <c r="I12" s="134"/>
      <c r="J12" s="533"/>
      <c r="K12" s="533"/>
      <c r="L12" s="534"/>
      <c r="M12" s="292" t="str">
        <f t="shared" si="2"/>
        <v/>
      </c>
      <c r="N12" s="547" t="str">
        <f t="shared" si="3"/>
        <v/>
      </c>
      <c r="O12" s="548" t="str">
        <f t="shared" si="4"/>
        <v/>
      </c>
      <c r="P12" s="268"/>
      <c r="Q12" s="274"/>
      <c r="R12" s="540"/>
      <c r="S12" s="259"/>
      <c r="T12" s="260"/>
      <c r="U12" s="328" t="str">
        <f t="shared" si="5"/>
        <v/>
      </c>
      <c r="V12" s="375" t="str">
        <f t="shared" si="6"/>
        <v/>
      </c>
      <c r="W12" s="375" t="str">
        <f t="shared" si="7"/>
        <v/>
      </c>
      <c r="X12" s="375" t="str">
        <f t="shared" si="8"/>
        <v/>
      </c>
      <c r="Y12" s="375" t="str">
        <f t="shared" si="9"/>
        <v/>
      </c>
      <c r="Z12" s="376" t="str">
        <f t="shared" si="10"/>
        <v/>
      </c>
      <c r="AA12" s="138" t="str">
        <f t="shared" si="11"/>
        <v/>
      </c>
      <c r="AB12" s="138" t="str">
        <f t="shared" si="12"/>
        <v/>
      </c>
      <c r="AC12" s="138" t="str">
        <f>IF(C12="","",IF(VLOOKUP(C12,'11 - GLA USE ONLY GFA details'!$C$46:$X$54,22,FALSE)="GFA","Contracted","non contracted"))</f>
        <v/>
      </c>
      <c r="AD12" s="266" t="str">
        <f>IF(C12="","",'1 - Claim Sign off'!$D$9)</f>
        <v/>
      </c>
      <c r="AE12" s="138" t="str">
        <f>IF(C12="","",VLOOKUP($AD$3,'ref 2 SLB'!$A$216:$Q$227,11,FALSE))</f>
        <v/>
      </c>
      <c r="AF12" s="138" t="str">
        <f>IF(C12="","",VLOOKUP($AD$3,'ref 2 SLB'!$A$216:$Q$227,12,FALSE))</f>
        <v/>
      </c>
      <c r="AG12" s="275" t="str">
        <f>IF(C12="","",VLOOKUP($AD$3,'ref 2 SLB'!$A$216:$Q$227,13,FALSE))</f>
        <v/>
      </c>
      <c r="AH12" s="268"/>
      <c r="AI12" s="268"/>
      <c r="AJ12" s="268"/>
      <c r="AK12" s="268"/>
      <c r="AL12" s="268"/>
      <c r="AM12" s="268"/>
      <c r="AN12" s="268"/>
      <c r="AO12" s="268"/>
      <c r="AP12" s="268"/>
      <c r="AQ12" s="268"/>
      <c r="AR12" s="268"/>
      <c r="AS12" s="268"/>
      <c r="AT12" s="268"/>
      <c r="AU12" s="268"/>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ht="16.899999999999999" customHeight="1" x14ac:dyDescent="0.35">
      <c r="A13" s="142" t="str">
        <f t="shared" si="1"/>
        <v/>
      </c>
      <c r="B13" s="285" t="str">
        <f t="shared" si="13"/>
        <v/>
      </c>
      <c r="C13" s="283"/>
      <c r="D13" s="134"/>
      <c r="E13" s="134"/>
      <c r="F13" s="135"/>
      <c r="G13" s="136"/>
      <c r="H13" s="136"/>
      <c r="I13" s="134"/>
      <c r="J13" s="533"/>
      <c r="K13" s="533"/>
      <c r="L13" s="534"/>
      <c r="M13" s="292" t="str">
        <f t="shared" si="2"/>
        <v/>
      </c>
      <c r="N13" s="547" t="str">
        <f t="shared" si="3"/>
        <v/>
      </c>
      <c r="O13" s="548" t="str">
        <f t="shared" si="4"/>
        <v/>
      </c>
      <c r="P13" s="268"/>
      <c r="Q13" s="274"/>
      <c r="R13" s="540"/>
      <c r="S13" s="259"/>
      <c r="T13" s="260"/>
      <c r="U13" s="328" t="str">
        <f t="shared" si="5"/>
        <v/>
      </c>
      <c r="V13" s="375" t="str">
        <f t="shared" si="6"/>
        <v/>
      </c>
      <c r="W13" s="375" t="str">
        <f t="shared" si="7"/>
        <v/>
      </c>
      <c r="X13" s="375" t="str">
        <f t="shared" si="8"/>
        <v/>
      </c>
      <c r="Y13" s="375" t="str">
        <f t="shared" si="9"/>
        <v/>
      </c>
      <c r="Z13" s="376" t="str">
        <f t="shared" si="10"/>
        <v/>
      </c>
      <c r="AA13" s="138" t="str">
        <f t="shared" si="11"/>
        <v/>
      </c>
      <c r="AB13" s="138" t="str">
        <f t="shared" si="12"/>
        <v/>
      </c>
      <c r="AC13" s="138" t="str">
        <f>IF(C13="","",IF(VLOOKUP(C13,'11 - GLA USE ONLY GFA details'!$C$46:$X$54,22,FALSE)="GFA","Contracted","non contracted"))</f>
        <v/>
      </c>
      <c r="AD13" s="266" t="str">
        <f>IF(C13="","",'1 - Claim Sign off'!$D$9)</f>
        <v/>
      </c>
      <c r="AE13" s="138" t="str">
        <f>IF(C13="","",VLOOKUP($AD$3,'ref 2 SLB'!$A$216:$Q$227,11,FALSE))</f>
        <v/>
      </c>
      <c r="AF13" s="138" t="str">
        <f>IF(C13="","",VLOOKUP($AD$3,'ref 2 SLB'!$A$216:$Q$227,12,FALSE))</f>
        <v/>
      </c>
      <c r="AG13" s="275" t="str">
        <f>IF(C13="","",VLOOKUP($AD$3,'ref 2 SLB'!$A$216:$Q$227,13,FALSE))</f>
        <v/>
      </c>
      <c r="AH13" s="268"/>
      <c r="AI13" s="268"/>
      <c r="AJ13" s="268"/>
      <c r="AK13" s="268"/>
      <c r="AL13" s="268"/>
      <c r="AM13" s="268"/>
      <c r="AN13" s="268"/>
      <c r="AO13" s="268"/>
      <c r="AP13" s="268"/>
      <c r="AQ13" s="268"/>
      <c r="AR13" s="268"/>
      <c r="AS13" s="268"/>
      <c r="AT13" s="268"/>
      <c r="AU13" s="268"/>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80" ht="16.899999999999999" customHeight="1" x14ac:dyDescent="0.35">
      <c r="A14" s="142" t="str">
        <f t="shared" si="1"/>
        <v/>
      </c>
      <c r="B14" s="285" t="str">
        <f t="shared" si="13"/>
        <v/>
      </c>
      <c r="C14" s="283"/>
      <c r="D14" s="134"/>
      <c r="E14" s="134"/>
      <c r="F14" s="135"/>
      <c r="G14" s="136"/>
      <c r="H14" s="136"/>
      <c r="I14" s="134"/>
      <c r="J14" s="533"/>
      <c r="K14" s="533"/>
      <c r="L14" s="534"/>
      <c r="M14" s="292" t="str">
        <f t="shared" si="2"/>
        <v/>
      </c>
      <c r="N14" s="547" t="str">
        <f t="shared" si="3"/>
        <v/>
      </c>
      <c r="O14" s="548" t="str">
        <f t="shared" si="4"/>
        <v/>
      </c>
      <c r="P14" s="268"/>
      <c r="Q14" s="274"/>
      <c r="R14" s="540"/>
      <c r="S14" s="259"/>
      <c r="T14" s="260"/>
      <c r="U14" s="328" t="str">
        <f t="shared" si="5"/>
        <v/>
      </c>
      <c r="V14" s="375" t="str">
        <f t="shared" si="6"/>
        <v/>
      </c>
      <c r="W14" s="375" t="str">
        <f t="shared" si="7"/>
        <v/>
      </c>
      <c r="X14" s="375" t="str">
        <f t="shared" si="8"/>
        <v/>
      </c>
      <c r="Y14" s="375" t="str">
        <f t="shared" si="9"/>
        <v/>
      </c>
      <c r="Z14" s="376" t="str">
        <f t="shared" si="10"/>
        <v/>
      </c>
      <c r="AA14" s="138" t="str">
        <f t="shared" si="11"/>
        <v/>
      </c>
      <c r="AB14" s="138" t="str">
        <f t="shared" si="12"/>
        <v/>
      </c>
      <c r="AC14" s="138" t="str">
        <f>IF(C14="","",IF(VLOOKUP(C14,'11 - GLA USE ONLY GFA details'!$C$46:$X$54,22,FALSE)="GFA","Contracted","non contracted"))</f>
        <v/>
      </c>
      <c r="AD14" s="266" t="str">
        <f>IF(C14="","",'1 - Claim Sign off'!$D$9)</f>
        <v/>
      </c>
      <c r="AE14" s="138" t="str">
        <f>IF(C14="","",VLOOKUP($AD$3,'ref 2 SLB'!$A$216:$Q$227,11,FALSE))</f>
        <v/>
      </c>
      <c r="AF14" s="138" t="str">
        <f>IF(C14="","",VLOOKUP($AD$3,'ref 2 SLB'!$A$216:$Q$227,12,FALSE))</f>
        <v/>
      </c>
      <c r="AG14" s="275" t="str">
        <f>IF(C14="","",VLOOKUP($AD$3,'ref 2 SLB'!$A$216:$Q$227,13,FALSE))</f>
        <v/>
      </c>
      <c r="AH14" s="268"/>
      <c r="AI14" s="268"/>
      <c r="AJ14" s="268"/>
      <c r="AK14" s="268"/>
      <c r="AL14" s="268"/>
      <c r="AM14" s="268"/>
      <c r="AN14" s="268"/>
      <c r="AO14" s="268"/>
      <c r="AP14" s="268"/>
      <c r="AQ14" s="268"/>
      <c r="AR14" s="268"/>
      <c r="AS14" s="268"/>
      <c r="AT14" s="268"/>
      <c r="AU14" s="268"/>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80" ht="16.899999999999999" customHeight="1" x14ac:dyDescent="0.35">
      <c r="A15" s="142" t="str">
        <f t="shared" si="1"/>
        <v/>
      </c>
      <c r="B15" s="285" t="str">
        <f t="shared" si="13"/>
        <v/>
      </c>
      <c r="C15" s="283"/>
      <c r="D15" s="134"/>
      <c r="E15" s="134"/>
      <c r="F15" s="135"/>
      <c r="G15" s="136"/>
      <c r="H15" s="136"/>
      <c r="I15" s="134"/>
      <c r="J15" s="533"/>
      <c r="K15" s="533"/>
      <c r="L15" s="534"/>
      <c r="M15" s="292" t="str">
        <f t="shared" si="2"/>
        <v/>
      </c>
      <c r="N15" s="547" t="str">
        <f t="shared" si="3"/>
        <v/>
      </c>
      <c r="O15" s="548" t="str">
        <f t="shared" si="4"/>
        <v/>
      </c>
      <c r="P15" s="268"/>
      <c r="Q15" s="274"/>
      <c r="R15" s="540"/>
      <c r="S15" s="259"/>
      <c r="T15" s="260"/>
      <c r="U15" s="328" t="str">
        <f t="shared" si="5"/>
        <v/>
      </c>
      <c r="V15" s="375" t="str">
        <f t="shared" si="6"/>
        <v/>
      </c>
      <c r="W15" s="375" t="str">
        <f t="shared" si="7"/>
        <v/>
      </c>
      <c r="X15" s="375" t="str">
        <f t="shared" si="8"/>
        <v/>
      </c>
      <c r="Y15" s="375" t="str">
        <f t="shared" si="9"/>
        <v/>
      </c>
      <c r="Z15" s="376" t="str">
        <f t="shared" si="10"/>
        <v/>
      </c>
      <c r="AA15" s="138" t="str">
        <f t="shared" si="11"/>
        <v/>
      </c>
      <c r="AB15" s="138" t="str">
        <f t="shared" si="12"/>
        <v/>
      </c>
      <c r="AC15" s="138" t="str">
        <f>IF(C15="","",IF(VLOOKUP(C15,'11 - GLA USE ONLY GFA details'!$C$46:$X$54,22,FALSE)="GFA","Contracted","non contracted"))</f>
        <v/>
      </c>
      <c r="AD15" s="266" t="str">
        <f>IF(C15="","",'1 - Claim Sign off'!$D$9)</f>
        <v/>
      </c>
      <c r="AE15" s="138" t="str">
        <f>IF(C15="","",VLOOKUP($AD$3,'ref 2 SLB'!$A$216:$Q$227,11,FALSE))</f>
        <v/>
      </c>
      <c r="AF15" s="138" t="str">
        <f>IF(C15="","",VLOOKUP($AD$3,'ref 2 SLB'!$A$216:$Q$227,12,FALSE))</f>
        <v/>
      </c>
      <c r="AG15" s="275" t="str">
        <f>IF(C15="","",VLOOKUP($AD$3,'ref 2 SLB'!$A$216:$Q$227,13,FALSE))</f>
        <v/>
      </c>
      <c r="AH15" s="268"/>
      <c r="AI15" s="268"/>
      <c r="AJ15" s="268"/>
      <c r="AK15" s="268"/>
      <c r="AL15" s="268"/>
      <c r="AM15" s="268"/>
      <c r="AN15" s="268"/>
      <c r="AO15" s="268"/>
      <c r="AP15" s="268"/>
      <c r="AQ15" s="268"/>
      <c r="AR15" s="268"/>
      <c r="AS15" s="268"/>
      <c r="AT15" s="268"/>
      <c r="AU15" s="268"/>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80" ht="16.899999999999999" customHeight="1" x14ac:dyDescent="0.35">
      <c r="A16" s="142" t="str">
        <f t="shared" si="1"/>
        <v/>
      </c>
      <c r="B16" s="285" t="str">
        <f t="shared" si="13"/>
        <v/>
      </c>
      <c r="C16" s="283"/>
      <c r="D16" s="134"/>
      <c r="E16" s="134"/>
      <c r="F16" s="135"/>
      <c r="G16" s="136"/>
      <c r="H16" s="136"/>
      <c r="I16" s="134"/>
      <c r="J16" s="533"/>
      <c r="K16" s="533"/>
      <c r="L16" s="534"/>
      <c r="M16" s="292" t="str">
        <f t="shared" si="2"/>
        <v/>
      </c>
      <c r="N16" s="547" t="str">
        <f t="shared" si="3"/>
        <v/>
      </c>
      <c r="O16" s="548" t="str">
        <f t="shared" si="4"/>
        <v/>
      </c>
      <c r="P16" s="268"/>
      <c r="Q16" s="274"/>
      <c r="R16" s="540"/>
      <c r="S16" s="259"/>
      <c r="T16" s="260"/>
      <c r="U16" s="328" t="str">
        <f t="shared" si="5"/>
        <v/>
      </c>
      <c r="V16" s="375" t="str">
        <f t="shared" si="6"/>
        <v/>
      </c>
      <c r="W16" s="375" t="str">
        <f t="shared" si="7"/>
        <v/>
      </c>
      <c r="X16" s="375" t="str">
        <f t="shared" si="8"/>
        <v/>
      </c>
      <c r="Y16" s="375" t="str">
        <f t="shared" si="9"/>
        <v/>
      </c>
      <c r="Z16" s="376" t="str">
        <f t="shared" si="10"/>
        <v/>
      </c>
      <c r="AA16" s="138" t="str">
        <f t="shared" si="11"/>
        <v/>
      </c>
      <c r="AB16" s="138" t="str">
        <f t="shared" si="12"/>
        <v/>
      </c>
      <c r="AC16" s="138" t="str">
        <f>IF(C16="","",IF(VLOOKUP(C16,'11 - GLA USE ONLY GFA details'!$C$46:$X$54,22,FALSE)="GFA","Contracted","non contracted"))</f>
        <v/>
      </c>
      <c r="AD16" s="266" t="str">
        <f>IF(C16="","",'1 - Claim Sign off'!$D$9)</f>
        <v/>
      </c>
      <c r="AE16" s="138" t="str">
        <f>IF(C16="","",VLOOKUP($AD$3,'ref 2 SLB'!$A$216:$Q$227,11,FALSE))</f>
        <v/>
      </c>
      <c r="AF16" s="138" t="str">
        <f>IF(C16="","",VLOOKUP($AD$3,'ref 2 SLB'!$A$216:$Q$227,12,FALSE))</f>
        <v/>
      </c>
      <c r="AG16" s="275" t="str">
        <f>IF(C16="","",VLOOKUP($AD$3,'ref 2 SLB'!$A$216:$Q$227,13,FALSE))</f>
        <v/>
      </c>
      <c r="AH16" s="268"/>
      <c r="AI16" s="268"/>
      <c r="AJ16" s="268"/>
      <c r="AK16" s="268"/>
      <c r="AL16" s="268"/>
      <c r="AM16" s="268"/>
      <c r="AN16" s="268"/>
      <c r="AO16" s="268"/>
      <c r="AP16" s="268"/>
      <c r="AQ16" s="268"/>
      <c r="AR16" s="268"/>
      <c r="AS16" s="268"/>
      <c r="AT16" s="268"/>
      <c r="AU16" s="268"/>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6.899999999999999" customHeight="1" x14ac:dyDescent="0.35">
      <c r="A17" s="142" t="str">
        <f t="shared" si="1"/>
        <v/>
      </c>
      <c r="B17" s="285" t="str">
        <f t="shared" si="13"/>
        <v/>
      </c>
      <c r="C17" s="283"/>
      <c r="D17" s="134"/>
      <c r="E17" s="134"/>
      <c r="F17" s="135"/>
      <c r="G17" s="136"/>
      <c r="H17" s="136"/>
      <c r="I17" s="134"/>
      <c r="J17" s="533"/>
      <c r="K17" s="533"/>
      <c r="L17" s="534"/>
      <c r="M17" s="292" t="str">
        <f t="shared" si="2"/>
        <v/>
      </c>
      <c r="N17" s="547" t="str">
        <f t="shared" si="3"/>
        <v/>
      </c>
      <c r="O17" s="548" t="str">
        <f t="shared" si="4"/>
        <v/>
      </c>
      <c r="P17" s="268"/>
      <c r="Q17" s="274"/>
      <c r="R17" s="540"/>
      <c r="S17" s="259"/>
      <c r="T17" s="260"/>
      <c r="U17" s="328" t="str">
        <f t="shared" si="5"/>
        <v/>
      </c>
      <c r="V17" s="375" t="str">
        <f t="shared" si="6"/>
        <v/>
      </c>
      <c r="W17" s="375" t="str">
        <f t="shared" si="7"/>
        <v/>
      </c>
      <c r="X17" s="375" t="str">
        <f t="shared" si="8"/>
        <v/>
      </c>
      <c r="Y17" s="375" t="str">
        <f t="shared" si="9"/>
        <v/>
      </c>
      <c r="Z17" s="376" t="str">
        <f t="shared" si="10"/>
        <v/>
      </c>
      <c r="AA17" s="138" t="str">
        <f t="shared" si="11"/>
        <v/>
      </c>
      <c r="AB17" s="138" t="str">
        <f t="shared" si="12"/>
        <v/>
      </c>
      <c r="AC17" s="138" t="str">
        <f>IF(C17="","",IF(VLOOKUP(C17,'11 - GLA USE ONLY GFA details'!$C$46:$X$54,22,FALSE)="GFA","Contracted","non contracted"))</f>
        <v/>
      </c>
      <c r="AD17" s="266" t="str">
        <f>IF(C17="","",'1 - Claim Sign off'!$D$9)</f>
        <v/>
      </c>
      <c r="AE17" s="138" t="str">
        <f>IF(C17="","",VLOOKUP($AD$3,'ref 2 SLB'!$A$216:$Q$227,11,FALSE))</f>
        <v/>
      </c>
      <c r="AF17" s="138" t="str">
        <f>IF(C17="","",VLOOKUP($AD$3,'ref 2 SLB'!$A$216:$Q$227,12,FALSE))</f>
        <v/>
      </c>
      <c r="AG17" s="275" t="str">
        <f>IF(C17="","",VLOOKUP($AD$3,'ref 2 SLB'!$A$216:$Q$227,13,FALSE))</f>
        <v/>
      </c>
      <c r="AH17" s="268"/>
      <c r="AI17" s="268"/>
      <c r="AJ17" s="268"/>
      <c r="AK17" s="268"/>
      <c r="AL17" s="268"/>
      <c r="AM17" s="268"/>
      <c r="AN17" s="268"/>
      <c r="AO17" s="268"/>
      <c r="AP17" s="268"/>
      <c r="AQ17" s="268"/>
      <c r="AR17" s="268"/>
      <c r="AS17" s="268"/>
      <c r="AT17" s="268"/>
      <c r="AU17" s="268"/>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6.899999999999999" customHeight="1" x14ac:dyDescent="0.35">
      <c r="A18" s="142" t="str">
        <f t="shared" si="1"/>
        <v/>
      </c>
      <c r="B18" s="285" t="str">
        <f t="shared" si="13"/>
        <v/>
      </c>
      <c r="C18" s="283"/>
      <c r="D18" s="134"/>
      <c r="E18" s="134"/>
      <c r="F18" s="135"/>
      <c r="G18" s="136"/>
      <c r="H18" s="136"/>
      <c r="I18" s="134"/>
      <c r="J18" s="533"/>
      <c r="K18" s="533"/>
      <c r="L18" s="534"/>
      <c r="M18" s="292" t="str">
        <f t="shared" si="2"/>
        <v/>
      </c>
      <c r="N18" s="547" t="str">
        <f t="shared" si="3"/>
        <v/>
      </c>
      <c r="O18" s="548" t="str">
        <f t="shared" si="4"/>
        <v/>
      </c>
      <c r="P18" s="268"/>
      <c r="Q18" s="274"/>
      <c r="R18" s="540"/>
      <c r="S18" s="259"/>
      <c r="T18" s="260"/>
      <c r="U18" s="328" t="str">
        <f t="shared" si="5"/>
        <v/>
      </c>
      <c r="V18" s="375" t="str">
        <f t="shared" si="6"/>
        <v/>
      </c>
      <c r="W18" s="375" t="str">
        <f t="shared" si="7"/>
        <v/>
      </c>
      <c r="X18" s="375" t="str">
        <f t="shared" si="8"/>
        <v/>
      </c>
      <c r="Y18" s="375" t="str">
        <f t="shared" si="9"/>
        <v/>
      </c>
      <c r="Z18" s="376" t="str">
        <f t="shared" si="10"/>
        <v/>
      </c>
      <c r="AA18" s="138" t="str">
        <f t="shared" si="11"/>
        <v/>
      </c>
      <c r="AB18" s="138" t="str">
        <f t="shared" si="12"/>
        <v/>
      </c>
      <c r="AC18" s="138" t="str">
        <f>IF(C18="","",IF(VLOOKUP(C18,'11 - GLA USE ONLY GFA details'!$C$46:$X$54,22,FALSE)="GFA","Contracted","non contracted"))</f>
        <v/>
      </c>
      <c r="AD18" s="266" t="str">
        <f>IF(C18="","",'1 - Claim Sign off'!$D$9)</f>
        <v/>
      </c>
      <c r="AE18" s="138" t="str">
        <f>IF(C18="","",VLOOKUP($AD$3,'ref 2 SLB'!$A$216:$Q$227,11,FALSE))</f>
        <v/>
      </c>
      <c r="AF18" s="138" t="str">
        <f>IF(C18="","",VLOOKUP($AD$3,'ref 2 SLB'!$A$216:$Q$227,12,FALSE))</f>
        <v/>
      </c>
      <c r="AG18" s="275" t="str">
        <f>IF(C18="","",VLOOKUP($AD$3,'ref 2 SLB'!$A$216:$Q$227,13,FALSE))</f>
        <v/>
      </c>
      <c r="AH18" s="268"/>
      <c r="AI18" s="268"/>
      <c r="AJ18" s="268"/>
      <c r="AK18" s="268"/>
      <c r="AL18" s="268"/>
      <c r="AM18" s="268"/>
      <c r="AN18" s="268"/>
      <c r="AO18" s="268"/>
      <c r="AP18" s="268"/>
      <c r="AQ18" s="268"/>
      <c r="AR18" s="268"/>
      <c r="AS18" s="268"/>
      <c r="AT18" s="268"/>
      <c r="AU18" s="268"/>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6.899999999999999" customHeight="1" x14ac:dyDescent="0.35">
      <c r="A19" s="142" t="str">
        <f t="shared" si="1"/>
        <v/>
      </c>
      <c r="B19" s="285" t="str">
        <f t="shared" si="13"/>
        <v/>
      </c>
      <c r="C19" s="283"/>
      <c r="D19" s="134"/>
      <c r="E19" s="134"/>
      <c r="F19" s="135"/>
      <c r="G19" s="136"/>
      <c r="H19" s="136"/>
      <c r="I19" s="134"/>
      <c r="J19" s="533"/>
      <c r="K19" s="533"/>
      <c r="L19" s="534"/>
      <c r="M19" s="292" t="str">
        <f t="shared" si="2"/>
        <v/>
      </c>
      <c r="N19" s="547" t="str">
        <f t="shared" si="3"/>
        <v/>
      </c>
      <c r="O19" s="548" t="str">
        <f t="shared" si="4"/>
        <v/>
      </c>
      <c r="P19" s="268"/>
      <c r="Q19" s="274"/>
      <c r="R19" s="540"/>
      <c r="S19" s="259"/>
      <c r="T19" s="260"/>
      <c r="U19" s="328" t="str">
        <f t="shared" si="5"/>
        <v/>
      </c>
      <c r="V19" s="375" t="str">
        <f t="shared" si="6"/>
        <v/>
      </c>
      <c r="W19" s="375" t="str">
        <f t="shared" si="7"/>
        <v/>
      </c>
      <c r="X19" s="375" t="str">
        <f t="shared" si="8"/>
        <v/>
      </c>
      <c r="Y19" s="375" t="str">
        <f t="shared" si="9"/>
        <v/>
      </c>
      <c r="Z19" s="376" t="str">
        <f t="shared" si="10"/>
        <v/>
      </c>
      <c r="AA19" s="138" t="str">
        <f t="shared" si="11"/>
        <v/>
      </c>
      <c r="AB19" s="138" t="str">
        <f t="shared" si="12"/>
        <v/>
      </c>
      <c r="AC19" s="138" t="str">
        <f>IF(C19="","",IF(VLOOKUP(C19,'11 - GLA USE ONLY GFA details'!$C$46:$X$54,22,FALSE)="GFA","Contracted","non contracted"))</f>
        <v/>
      </c>
      <c r="AD19" s="266" t="str">
        <f>IF(C19="","",'1 - Claim Sign off'!$D$9)</f>
        <v/>
      </c>
      <c r="AE19" s="138" t="str">
        <f>IF(C19="","",VLOOKUP($AD$3,'ref 2 SLB'!$A$216:$Q$227,11,FALSE))</f>
        <v/>
      </c>
      <c r="AF19" s="138" t="str">
        <f>IF(C19="","",VLOOKUP($AD$3,'ref 2 SLB'!$A$216:$Q$227,12,FALSE))</f>
        <v/>
      </c>
      <c r="AG19" s="275" t="str">
        <f>IF(C19="","",VLOOKUP($AD$3,'ref 2 SLB'!$A$216:$Q$227,13,FALSE))</f>
        <v/>
      </c>
      <c r="AH19" s="268"/>
      <c r="AI19" s="268"/>
      <c r="AJ19" s="268"/>
      <c r="AK19" s="268"/>
      <c r="AL19" s="268"/>
      <c r="AM19" s="268"/>
      <c r="AN19" s="268"/>
      <c r="AO19" s="268"/>
      <c r="AP19" s="268"/>
      <c r="AQ19" s="268"/>
      <c r="AR19" s="268"/>
      <c r="AS19" s="268"/>
      <c r="AT19" s="268"/>
      <c r="AU19" s="268"/>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6.899999999999999" customHeight="1" x14ac:dyDescent="0.35">
      <c r="A20" s="142" t="str">
        <f t="shared" si="1"/>
        <v/>
      </c>
      <c r="B20" s="285" t="str">
        <f t="shared" si="13"/>
        <v/>
      </c>
      <c r="C20" s="283"/>
      <c r="D20" s="134"/>
      <c r="E20" s="134"/>
      <c r="F20" s="135"/>
      <c r="G20" s="136"/>
      <c r="H20" s="136"/>
      <c r="I20" s="134"/>
      <c r="J20" s="533"/>
      <c r="K20" s="533"/>
      <c r="L20" s="534"/>
      <c r="M20" s="292" t="str">
        <f t="shared" si="2"/>
        <v/>
      </c>
      <c r="N20" s="547" t="str">
        <f t="shared" si="3"/>
        <v/>
      </c>
      <c r="O20" s="548" t="str">
        <f t="shared" si="4"/>
        <v/>
      </c>
      <c r="P20" s="268"/>
      <c r="Q20" s="274"/>
      <c r="R20" s="540"/>
      <c r="S20" s="259"/>
      <c r="T20" s="260"/>
      <c r="U20" s="328" t="str">
        <f t="shared" si="5"/>
        <v/>
      </c>
      <c r="V20" s="375" t="str">
        <f t="shared" si="6"/>
        <v/>
      </c>
      <c r="W20" s="375" t="str">
        <f t="shared" si="7"/>
        <v/>
      </c>
      <c r="X20" s="375" t="str">
        <f t="shared" si="8"/>
        <v/>
      </c>
      <c r="Y20" s="375" t="str">
        <f t="shared" si="9"/>
        <v/>
      </c>
      <c r="Z20" s="376" t="str">
        <f t="shared" si="10"/>
        <v/>
      </c>
      <c r="AA20" s="138" t="str">
        <f t="shared" si="11"/>
        <v/>
      </c>
      <c r="AB20" s="138" t="str">
        <f t="shared" si="12"/>
        <v/>
      </c>
      <c r="AC20" s="138" t="str">
        <f>IF(C20="","",IF(VLOOKUP(C20,'11 - GLA USE ONLY GFA details'!$C$46:$X$54,22,FALSE)="GFA","Contracted","non contracted"))</f>
        <v/>
      </c>
      <c r="AD20" s="266" t="str">
        <f>IF(C20="","",'1 - Claim Sign off'!$D$9)</f>
        <v/>
      </c>
      <c r="AE20" s="138" t="str">
        <f>IF(C20="","",VLOOKUP($AD$3,'ref 2 SLB'!$A$216:$Q$227,11,FALSE))</f>
        <v/>
      </c>
      <c r="AF20" s="138" t="str">
        <f>IF(C20="","",VLOOKUP($AD$3,'ref 2 SLB'!$A$216:$Q$227,12,FALSE))</f>
        <v/>
      </c>
      <c r="AG20" s="275" t="str">
        <f>IF(C20="","",VLOOKUP($AD$3,'ref 2 SLB'!$A$216:$Q$227,13,FALSE))</f>
        <v/>
      </c>
      <c r="AH20" s="268"/>
      <c r="AI20" s="268"/>
      <c r="AJ20" s="268"/>
      <c r="AK20" s="268"/>
      <c r="AL20" s="268"/>
      <c r="AM20" s="268"/>
      <c r="AN20" s="268"/>
      <c r="AO20" s="268"/>
      <c r="AP20" s="268"/>
      <c r="AQ20" s="268"/>
      <c r="AR20" s="268"/>
      <c r="AS20" s="268"/>
      <c r="AT20" s="268"/>
      <c r="AU20" s="268"/>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6.899999999999999" customHeight="1" x14ac:dyDescent="0.35">
      <c r="A21" s="142" t="str">
        <f t="shared" si="1"/>
        <v/>
      </c>
      <c r="B21" s="285" t="str">
        <f t="shared" si="13"/>
        <v/>
      </c>
      <c r="C21" s="283"/>
      <c r="D21" s="134"/>
      <c r="E21" s="134"/>
      <c r="F21" s="135"/>
      <c r="G21" s="136"/>
      <c r="H21" s="136"/>
      <c r="I21" s="134"/>
      <c r="J21" s="533"/>
      <c r="K21" s="533"/>
      <c r="L21" s="534"/>
      <c r="M21" s="292" t="str">
        <f t="shared" si="2"/>
        <v/>
      </c>
      <c r="N21" s="547" t="str">
        <f t="shared" si="3"/>
        <v/>
      </c>
      <c r="O21" s="548" t="str">
        <f t="shared" si="4"/>
        <v/>
      </c>
      <c r="P21" s="268"/>
      <c r="Q21" s="274"/>
      <c r="R21" s="540"/>
      <c r="S21" s="259"/>
      <c r="T21" s="260"/>
      <c r="U21" s="328" t="str">
        <f t="shared" si="5"/>
        <v/>
      </c>
      <c r="V21" s="375" t="str">
        <f t="shared" si="6"/>
        <v/>
      </c>
      <c r="W21" s="375" t="str">
        <f t="shared" si="7"/>
        <v/>
      </c>
      <c r="X21" s="375" t="str">
        <f t="shared" si="8"/>
        <v/>
      </c>
      <c r="Y21" s="375" t="str">
        <f t="shared" si="9"/>
        <v/>
      </c>
      <c r="Z21" s="376" t="str">
        <f t="shared" si="10"/>
        <v/>
      </c>
      <c r="AA21" s="138" t="str">
        <f t="shared" si="11"/>
        <v/>
      </c>
      <c r="AB21" s="138" t="str">
        <f t="shared" si="12"/>
        <v/>
      </c>
      <c r="AC21" s="138" t="str">
        <f>IF(C21="","",IF(VLOOKUP(C21,'11 - GLA USE ONLY GFA details'!$C$46:$X$54,22,FALSE)="GFA","Contracted","non contracted"))</f>
        <v/>
      </c>
      <c r="AD21" s="266" t="str">
        <f>IF(C21="","",'1 - Claim Sign off'!$D$9)</f>
        <v/>
      </c>
      <c r="AE21" s="138" t="str">
        <f>IF(C21="","",VLOOKUP($AD$3,'ref 2 SLB'!$A$216:$Q$227,11,FALSE))</f>
        <v/>
      </c>
      <c r="AF21" s="138" t="str">
        <f>IF(C21="","",VLOOKUP($AD$3,'ref 2 SLB'!$A$216:$Q$227,12,FALSE))</f>
        <v/>
      </c>
      <c r="AG21" s="275" t="str">
        <f>IF(C21="","",VLOOKUP($AD$3,'ref 2 SLB'!$A$216:$Q$227,13,FALSE))</f>
        <v/>
      </c>
      <c r="AH21" s="268"/>
      <c r="AI21" s="268"/>
      <c r="AJ21" s="268"/>
      <c r="AK21" s="268"/>
      <c r="AL21" s="268"/>
      <c r="AM21" s="268"/>
      <c r="AN21" s="268"/>
      <c r="AO21" s="268"/>
      <c r="AP21" s="268"/>
      <c r="AQ21" s="268"/>
      <c r="AR21" s="268"/>
      <c r="AS21" s="268"/>
      <c r="AT21" s="268"/>
      <c r="AU21" s="268"/>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6.899999999999999" customHeight="1" x14ac:dyDescent="0.35">
      <c r="A22" s="142" t="str">
        <f t="shared" si="1"/>
        <v/>
      </c>
      <c r="B22" s="285" t="str">
        <f t="shared" si="13"/>
        <v/>
      </c>
      <c r="C22" s="283"/>
      <c r="D22" s="134"/>
      <c r="E22" s="134"/>
      <c r="F22" s="135"/>
      <c r="G22" s="136"/>
      <c r="H22" s="136"/>
      <c r="I22" s="134"/>
      <c r="J22" s="533"/>
      <c r="K22" s="533"/>
      <c r="L22" s="534"/>
      <c r="M22" s="292" t="str">
        <f t="shared" si="2"/>
        <v/>
      </c>
      <c r="N22" s="547" t="str">
        <f t="shared" si="3"/>
        <v/>
      </c>
      <c r="O22" s="548" t="str">
        <f t="shared" si="4"/>
        <v/>
      </c>
      <c r="P22" s="268"/>
      <c r="Q22" s="274"/>
      <c r="R22" s="540"/>
      <c r="S22" s="259"/>
      <c r="T22" s="260"/>
      <c r="U22" s="328" t="str">
        <f t="shared" si="5"/>
        <v/>
      </c>
      <c r="V22" s="375" t="str">
        <f t="shared" si="6"/>
        <v/>
      </c>
      <c r="W22" s="375" t="str">
        <f t="shared" si="7"/>
        <v/>
      </c>
      <c r="X22" s="375" t="str">
        <f t="shared" si="8"/>
        <v/>
      </c>
      <c r="Y22" s="375" t="str">
        <f t="shared" si="9"/>
        <v/>
      </c>
      <c r="Z22" s="376" t="str">
        <f t="shared" si="10"/>
        <v/>
      </c>
      <c r="AA22" s="138" t="str">
        <f t="shared" si="11"/>
        <v/>
      </c>
      <c r="AB22" s="138" t="str">
        <f t="shared" si="12"/>
        <v/>
      </c>
      <c r="AC22" s="138" t="str">
        <f>IF(C22="","",IF(VLOOKUP(C22,'11 - GLA USE ONLY GFA details'!$C$46:$X$54,22,FALSE)="GFA","Contracted","non contracted"))</f>
        <v/>
      </c>
      <c r="AD22" s="266" t="str">
        <f>IF(C22="","",'1 - Claim Sign off'!$D$9)</f>
        <v/>
      </c>
      <c r="AE22" s="138" t="str">
        <f>IF(C22="","",VLOOKUP($AD$3,'ref 2 SLB'!$A$216:$Q$227,11,FALSE))</f>
        <v/>
      </c>
      <c r="AF22" s="138" t="str">
        <f>IF(C22="","",VLOOKUP($AD$3,'ref 2 SLB'!$A$216:$Q$227,12,FALSE))</f>
        <v/>
      </c>
      <c r="AG22" s="275" t="str">
        <f>IF(C22="","",VLOOKUP($AD$3,'ref 2 SLB'!$A$216:$Q$227,13,FALSE))</f>
        <v/>
      </c>
      <c r="AH22" s="268"/>
      <c r="AI22" s="268"/>
      <c r="AJ22" s="268"/>
      <c r="AK22" s="268"/>
      <c r="AL22" s="268"/>
      <c r="AM22" s="268"/>
      <c r="AN22" s="268"/>
      <c r="AO22" s="268"/>
      <c r="AP22" s="268"/>
      <c r="AQ22" s="268"/>
      <c r="AR22" s="268"/>
      <c r="AS22" s="268"/>
      <c r="AT22" s="268"/>
      <c r="AU22" s="268"/>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6.899999999999999" customHeight="1" x14ac:dyDescent="0.35">
      <c r="A23" s="142" t="str">
        <f t="shared" si="1"/>
        <v/>
      </c>
      <c r="B23" s="285" t="str">
        <f t="shared" si="13"/>
        <v/>
      </c>
      <c r="C23" s="283"/>
      <c r="D23" s="134"/>
      <c r="E23" s="134"/>
      <c r="F23" s="135"/>
      <c r="G23" s="136"/>
      <c r="H23" s="136"/>
      <c r="I23" s="134"/>
      <c r="J23" s="533"/>
      <c r="K23" s="533"/>
      <c r="L23" s="534"/>
      <c r="M23" s="292" t="str">
        <f t="shared" si="2"/>
        <v/>
      </c>
      <c r="N23" s="547" t="str">
        <f t="shared" si="3"/>
        <v/>
      </c>
      <c r="O23" s="548" t="str">
        <f t="shared" si="4"/>
        <v/>
      </c>
      <c r="P23" s="268"/>
      <c r="Q23" s="274"/>
      <c r="R23" s="540"/>
      <c r="S23" s="259"/>
      <c r="T23" s="260"/>
      <c r="U23" s="328" t="str">
        <f t="shared" si="5"/>
        <v/>
      </c>
      <c r="V23" s="375" t="str">
        <f t="shared" si="6"/>
        <v/>
      </c>
      <c r="W23" s="375" t="str">
        <f t="shared" si="7"/>
        <v/>
      </c>
      <c r="X23" s="375" t="str">
        <f t="shared" si="8"/>
        <v/>
      </c>
      <c r="Y23" s="375" t="str">
        <f t="shared" si="9"/>
        <v/>
      </c>
      <c r="Z23" s="376" t="str">
        <f t="shared" si="10"/>
        <v/>
      </c>
      <c r="AA23" s="138" t="str">
        <f t="shared" si="11"/>
        <v/>
      </c>
      <c r="AB23" s="138" t="str">
        <f t="shared" si="12"/>
        <v/>
      </c>
      <c r="AC23" s="138" t="str">
        <f>IF(C23="","",IF(VLOOKUP(C23,'11 - GLA USE ONLY GFA details'!$C$46:$X$54,22,FALSE)="GFA","Contracted","non contracted"))</f>
        <v/>
      </c>
      <c r="AD23" s="266" t="str">
        <f>IF(C23="","",'1 - Claim Sign off'!$D$9)</f>
        <v/>
      </c>
      <c r="AE23" s="138" t="str">
        <f>IF(C23="","",VLOOKUP($AD$3,'ref 2 SLB'!$A$216:$Q$227,11,FALSE))</f>
        <v/>
      </c>
      <c r="AF23" s="138" t="str">
        <f>IF(C23="","",VLOOKUP($AD$3,'ref 2 SLB'!$A$216:$Q$227,12,FALSE))</f>
        <v/>
      </c>
      <c r="AG23" s="275" t="str">
        <f>IF(C23="","",VLOOKUP($AD$3,'ref 2 SLB'!$A$216:$Q$227,13,FALSE))</f>
        <v/>
      </c>
      <c r="AH23" s="268"/>
      <c r="AI23" s="268"/>
      <c r="AJ23" s="268"/>
      <c r="AK23" s="268"/>
      <c r="AL23" s="268"/>
      <c r="AM23" s="268"/>
      <c r="AN23" s="268"/>
      <c r="AO23" s="268"/>
      <c r="AP23" s="268"/>
      <c r="AQ23" s="268"/>
      <c r="AR23" s="268"/>
      <c r="AS23" s="268"/>
      <c r="AT23" s="268"/>
      <c r="AU23" s="268"/>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6.899999999999999" customHeight="1" x14ac:dyDescent="0.35">
      <c r="A24" s="142" t="str">
        <f t="shared" si="1"/>
        <v/>
      </c>
      <c r="B24" s="285" t="str">
        <f t="shared" si="13"/>
        <v/>
      </c>
      <c r="C24" s="283"/>
      <c r="D24" s="134"/>
      <c r="E24" s="134"/>
      <c r="F24" s="135"/>
      <c r="G24" s="136"/>
      <c r="H24" s="136"/>
      <c r="I24" s="134"/>
      <c r="J24" s="533"/>
      <c r="K24" s="533"/>
      <c r="L24" s="534"/>
      <c r="M24" s="292" t="str">
        <f t="shared" si="2"/>
        <v/>
      </c>
      <c r="N24" s="547" t="str">
        <f t="shared" si="3"/>
        <v/>
      </c>
      <c r="O24" s="548" t="str">
        <f t="shared" si="4"/>
        <v/>
      </c>
      <c r="P24" s="268"/>
      <c r="Q24" s="274"/>
      <c r="R24" s="540"/>
      <c r="S24" s="259"/>
      <c r="T24" s="260"/>
      <c r="U24" s="328" t="str">
        <f t="shared" si="5"/>
        <v/>
      </c>
      <c r="V24" s="375" t="str">
        <f t="shared" si="6"/>
        <v/>
      </c>
      <c r="W24" s="375" t="str">
        <f t="shared" si="7"/>
        <v/>
      </c>
      <c r="X24" s="375" t="str">
        <f t="shared" si="8"/>
        <v/>
      </c>
      <c r="Y24" s="375" t="str">
        <f t="shared" si="9"/>
        <v/>
      </c>
      <c r="Z24" s="376" t="str">
        <f t="shared" si="10"/>
        <v/>
      </c>
      <c r="AA24" s="138" t="str">
        <f t="shared" si="11"/>
        <v/>
      </c>
      <c r="AB24" s="138" t="str">
        <f t="shared" si="12"/>
        <v/>
      </c>
      <c r="AC24" s="138" t="str">
        <f>IF(C24="","",IF(VLOOKUP(C24,'11 - GLA USE ONLY GFA details'!$C$46:$X$54,22,FALSE)="GFA","Contracted","non contracted"))</f>
        <v/>
      </c>
      <c r="AD24" s="266" t="str">
        <f>IF(C24="","",'1 - Claim Sign off'!$D$9)</f>
        <v/>
      </c>
      <c r="AE24" s="138" t="str">
        <f>IF(C24="","",VLOOKUP($AD$3,'ref 2 SLB'!$A$216:$Q$227,11,FALSE))</f>
        <v/>
      </c>
      <c r="AF24" s="138" t="str">
        <f>IF(C24="","",VLOOKUP($AD$3,'ref 2 SLB'!$A$216:$Q$227,12,FALSE))</f>
        <v/>
      </c>
      <c r="AG24" s="275" t="str">
        <f>IF(C24="","",VLOOKUP($AD$3,'ref 2 SLB'!$A$216:$Q$227,13,FALSE))</f>
        <v/>
      </c>
      <c r="AH24" s="268"/>
      <c r="AI24" s="268"/>
      <c r="AJ24" s="268"/>
      <c r="AK24" s="268"/>
      <c r="AL24" s="268"/>
      <c r="AM24" s="268"/>
      <c r="AN24" s="268"/>
      <c r="AO24" s="268"/>
      <c r="AP24" s="268"/>
      <c r="AQ24" s="268"/>
      <c r="AR24" s="268"/>
      <c r="AS24" s="268"/>
      <c r="AT24" s="268"/>
      <c r="AU24" s="268"/>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6.899999999999999" customHeight="1" x14ac:dyDescent="0.35">
      <c r="A25" s="142" t="str">
        <f t="shared" si="1"/>
        <v/>
      </c>
      <c r="B25" s="285" t="str">
        <f t="shared" si="13"/>
        <v/>
      </c>
      <c r="C25" s="283"/>
      <c r="D25" s="134"/>
      <c r="E25" s="134"/>
      <c r="F25" s="135"/>
      <c r="G25" s="136"/>
      <c r="H25" s="136"/>
      <c r="I25" s="134"/>
      <c r="J25" s="533"/>
      <c r="K25" s="533"/>
      <c r="L25" s="534"/>
      <c r="M25" s="292" t="str">
        <f t="shared" si="2"/>
        <v/>
      </c>
      <c r="N25" s="547" t="str">
        <f t="shared" si="3"/>
        <v/>
      </c>
      <c r="O25" s="548" t="str">
        <f t="shared" si="4"/>
        <v/>
      </c>
      <c r="P25" s="268"/>
      <c r="Q25" s="274"/>
      <c r="R25" s="540"/>
      <c r="S25" s="259"/>
      <c r="T25" s="260"/>
      <c r="U25" s="328" t="str">
        <f t="shared" si="5"/>
        <v/>
      </c>
      <c r="V25" s="375" t="str">
        <f t="shared" si="6"/>
        <v/>
      </c>
      <c r="W25" s="375" t="str">
        <f t="shared" si="7"/>
        <v/>
      </c>
      <c r="X25" s="375" t="str">
        <f t="shared" si="8"/>
        <v/>
      </c>
      <c r="Y25" s="375" t="str">
        <f t="shared" si="9"/>
        <v/>
      </c>
      <c r="Z25" s="376" t="str">
        <f t="shared" si="10"/>
        <v/>
      </c>
      <c r="AA25" s="138" t="str">
        <f t="shared" si="11"/>
        <v/>
      </c>
      <c r="AB25" s="138" t="str">
        <f t="shared" si="12"/>
        <v/>
      </c>
      <c r="AC25" s="138" t="str">
        <f>IF(C25="","",IF(VLOOKUP(C25,'11 - GLA USE ONLY GFA details'!$C$46:$X$54,22,FALSE)="GFA","Contracted","non contracted"))</f>
        <v/>
      </c>
      <c r="AD25" s="266" t="str">
        <f>IF(C25="","",'1 - Claim Sign off'!$D$9)</f>
        <v/>
      </c>
      <c r="AE25" s="138" t="str">
        <f>IF(C25="","",VLOOKUP($AD$3,'ref 2 SLB'!$A$216:$Q$227,11,FALSE))</f>
        <v/>
      </c>
      <c r="AF25" s="138" t="str">
        <f>IF(C25="","",VLOOKUP($AD$3,'ref 2 SLB'!$A$216:$Q$227,12,FALSE))</f>
        <v/>
      </c>
      <c r="AG25" s="275" t="str">
        <f>IF(C25="","",VLOOKUP($AD$3,'ref 2 SLB'!$A$216:$Q$227,13,FALSE))</f>
        <v/>
      </c>
      <c r="AH25" s="268"/>
      <c r="AI25" s="268"/>
      <c r="AJ25" s="268"/>
      <c r="AK25" s="268"/>
      <c r="AL25" s="268"/>
      <c r="AM25" s="268"/>
      <c r="AN25" s="268"/>
      <c r="AO25" s="268"/>
      <c r="AP25" s="268"/>
      <c r="AQ25" s="268"/>
      <c r="AR25" s="268"/>
      <c r="AS25" s="268"/>
      <c r="AT25" s="268"/>
      <c r="AU25" s="268"/>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6.899999999999999" customHeight="1" x14ac:dyDescent="0.35">
      <c r="A26" s="142" t="str">
        <f t="shared" si="1"/>
        <v/>
      </c>
      <c r="B26" s="285" t="str">
        <f t="shared" si="13"/>
        <v/>
      </c>
      <c r="C26" s="283"/>
      <c r="D26" s="134"/>
      <c r="E26" s="134"/>
      <c r="F26" s="135"/>
      <c r="G26" s="136"/>
      <c r="H26" s="136"/>
      <c r="I26" s="134"/>
      <c r="J26" s="533"/>
      <c r="K26" s="533"/>
      <c r="L26" s="534"/>
      <c r="M26" s="292" t="str">
        <f t="shared" si="2"/>
        <v/>
      </c>
      <c r="N26" s="547" t="str">
        <f t="shared" si="3"/>
        <v/>
      </c>
      <c r="O26" s="548" t="str">
        <f t="shared" si="4"/>
        <v/>
      </c>
      <c r="P26" s="268"/>
      <c r="Q26" s="274"/>
      <c r="R26" s="540"/>
      <c r="S26" s="259"/>
      <c r="T26" s="260"/>
      <c r="U26" s="328" t="str">
        <f t="shared" si="5"/>
        <v/>
      </c>
      <c r="V26" s="375" t="str">
        <f t="shared" si="6"/>
        <v/>
      </c>
      <c r="W26" s="375" t="str">
        <f t="shared" si="7"/>
        <v/>
      </c>
      <c r="X26" s="375" t="str">
        <f t="shared" si="8"/>
        <v/>
      </c>
      <c r="Y26" s="375" t="str">
        <f t="shared" si="9"/>
        <v/>
      </c>
      <c r="Z26" s="376" t="str">
        <f t="shared" si="10"/>
        <v/>
      </c>
      <c r="AA26" s="138" t="str">
        <f t="shared" si="11"/>
        <v/>
      </c>
      <c r="AB26" s="138" t="str">
        <f t="shared" si="12"/>
        <v/>
      </c>
      <c r="AC26" s="138" t="str">
        <f>IF(C26="","",IF(VLOOKUP(C26,'11 - GLA USE ONLY GFA details'!$C$46:$X$54,22,FALSE)="GFA","Contracted","non contracted"))</f>
        <v/>
      </c>
      <c r="AD26" s="266" t="str">
        <f>IF(C26="","",'1 - Claim Sign off'!$D$9)</f>
        <v/>
      </c>
      <c r="AE26" s="138" t="str">
        <f>IF(C26="","",VLOOKUP($AD$3,'ref 2 SLB'!$A$216:$Q$227,11,FALSE))</f>
        <v/>
      </c>
      <c r="AF26" s="138" t="str">
        <f>IF(C26="","",VLOOKUP($AD$3,'ref 2 SLB'!$A$216:$Q$227,12,FALSE))</f>
        <v/>
      </c>
      <c r="AG26" s="275" t="str">
        <f>IF(C26="","",VLOOKUP($AD$3,'ref 2 SLB'!$A$216:$Q$227,13,FALSE))</f>
        <v/>
      </c>
      <c r="AH26" s="268"/>
      <c r="AI26" s="268"/>
      <c r="AJ26" s="268"/>
      <c r="AK26" s="268"/>
      <c r="AL26" s="268"/>
      <c r="AM26" s="268"/>
      <c r="AN26" s="268"/>
      <c r="AO26" s="268"/>
      <c r="AP26" s="268"/>
      <c r="AQ26" s="268"/>
      <c r="AR26" s="268"/>
      <c r="AS26" s="268"/>
      <c r="AT26" s="268"/>
      <c r="AU26" s="268"/>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6.899999999999999" customHeight="1" x14ac:dyDescent="0.35">
      <c r="A27" s="142" t="str">
        <f t="shared" si="1"/>
        <v/>
      </c>
      <c r="B27" s="285" t="str">
        <f t="shared" si="13"/>
        <v/>
      </c>
      <c r="C27" s="283"/>
      <c r="D27" s="134"/>
      <c r="E27" s="134"/>
      <c r="F27" s="135"/>
      <c r="G27" s="136"/>
      <c r="H27" s="136"/>
      <c r="I27" s="134"/>
      <c r="J27" s="533"/>
      <c r="K27" s="533"/>
      <c r="L27" s="534"/>
      <c r="M27" s="292" t="str">
        <f t="shared" si="2"/>
        <v/>
      </c>
      <c r="N27" s="547" t="str">
        <f t="shared" si="3"/>
        <v/>
      </c>
      <c r="O27" s="548" t="str">
        <f t="shared" si="4"/>
        <v/>
      </c>
      <c r="P27" s="268"/>
      <c r="Q27" s="274"/>
      <c r="R27" s="540"/>
      <c r="S27" s="259"/>
      <c r="T27" s="260"/>
      <c r="U27" s="328" t="str">
        <f t="shared" si="5"/>
        <v/>
      </c>
      <c r="V27" s="375" t="str">
        <f t="shared" si="6"/>
        <v/>
      </c>
      <c r="W27" s="375" t="str">
        <f t="shared" si="7"/>
        <v/>
      </c>
      <c r="X27" s="375" t="str">
        <f t="shared" si="8"/>
        <v/>
      </c>
      <c r="Y27" s="375" t="str">
        <f t="shared" si="9"/>
        <v/>
      </c>
      <c r="Z27" s="376" t="str">
        <f t="shared" si="10"/>
        <v/>
      </c>
      <c r="AA27" s="138" t="str">
        <f t="shared" si="11"/>
        <v/>
      </c>
      <c r="AB27" s="138" t="str">
        <f t="shared" si="12"/>
        <v/>
      </c>
      <c r="AC27" s="138" t="str">
        <f>IF(C27="","",IF(VLOOKUP(C27,'11 - GLA USE ONLY GFA details'!$C$46:$X$54,22,FALSE)="GFA","Contracted","non contracted"))</f>
        <v/>
      </c>
      <c r="AD27" s="266" t="str">
        <f>IF(C27="","",'1 - Claim Sign off'!$D$9)</f>
        <v/>
      </c>
      <c r="AE27" s="138" t="str">
        <f>IF(C27="","",VLOOKUP($AD$3,'ref 2 SLB'!$A$216:$Q$227,11,FALSE))</f>
        <v/>
      </c>
      <c r="AF27" s="138" t="str">
        <f>IF(C27="","",VLOOKUP($AD$3,'ref 2 SLB'!$A$216:$Q$227,12,FALSE))</f>
        <v/>
      </c>
      <c r="AG27" s="275" t="str">
        <f>IF(C27="","",VLOOKUP($AD$3,'ref 2 SLB'!$A$216:$Q$227,13,FALSE))</f>
        <v/>
      </c>
      <c r="AH27" s="268"/>
      <c r="AI27" s="268"/>
      <c r="AJ27" s="268"/>
      <c r="AK27" s="268"/>
      <c r="AL27" s="268"/>
      <c r="AM27" s="268"/>
      <c r="AN27" s="268"/>
      <c r="AO27" s="268"/>
      <c r="AP27" s="268"/>
      <c r="AQ27" s="268"/>
      <c r="AR27" s="268"/>
      <c r="AS27" s="268"/>
      <c r="AT27" s="268"/>
      <c r="AU27" s="268"/>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6.899999999999999" customHeight="1" x14ac:dyDescent="0.35">
      <c r="A28" s="142" t="str">
        <f t="shared" si="1"/>
        <v/>
      </c>
      <c r="B28" s="285" t="str">
        <f t="shared" si="13"/>
        <v/>
      </c>
      <c r="C28" s="283"/>
      <c r="D28" s="134"/>
      <c r="E28" s="134"/>
      <c r="F28" s="135"/>
      <c r="G28" s="136"/>
      <c r="H28" s="136"/>
      <c r="I28" s="134"/>
      <c r="J28" s="533"/>
      <c r="K28" s="533"/>
      <c r="L28" s="534"/>
      <c r="M28" s="292" t="str">
        <f t="shared" si="2"/>
        <v/>
      </c>
      <c r="N28" s="547" t="str">
        <f t="shared" si="3"/>
        <v/>
      </c>
      <c r="O28" s="548" t="str">
        <f t="shared" si="4"/>
        <v/>
      </c>
      <c r="P28" s="268"/>
      <c r="Q28" s="274"/>
      <c r="R28" s="540"/>
      <c r="S28" s="259"/>
      <c r="T28" s="260"/>
      <c r="U28" s="328" t="str">
        <f t="shared" si="5"/>
        <v/>
      </c>
      <c r="V28" s="375" t="str">
        <f t="shared" si="6"/>
        <v/>
      </c>
      <c r="W28" s="375" t="str">
        <f t="shared" si="7"/>
        <v/>
      </c>
      <c r="X28" s="375" t="str">
        <f t="shared" si="8"/>
        <v/>
      </c>
      <c r="Y28" s="375" t="str">
        <f t="shared" si="9"/>
        <v/>
      </c>
      <c r="Z28" s="376" t="str">
        <f t="shared" si="10"/>
        <v/>
      </c>
      <c r="AA28" s="138" t="str">
        <f t="shared" si="11"/>
        <v/>
      </c>
      <c r="AB28" s="138" t="str">
        <f t="shared" si="12"/>
        <v/>
      </c>
      <c r="AC28" s="138" t="str">
        <f>IF(C28="","",IF(VLOOKUP(C28,'11 - GLA USE ONLY GFA details'!$C$46:$X$54,22,FALSE)="GFA","Contracted","non contracted"))</f>
        <v/>
      </c>
      <c r="AD28" s="266" t="str">
        <f>IF(C28="","",'1 - Claim Sign off'!$D$9)</f>
        <v/>
      </c>
      <c r="AE28" s="138" t="str">
        <f>IF(C28="","",VLOOKUP($AD$3,'ref 2 SLB'!$A$216:$Q$227,11,FALSE))</f>
        <v/>
      </c>
      <c r="AF28" s="138" t="str">
        <f>IF(C28="","",VLOOKUP($AD$3,'ref 2 SLB'!$A$216:$Q$227,12,FALSE))</f>
        <v/>
      </c>
      <c r="AG28" s="275" t="str">
        <f>IF(C28="","",VLOOKUP($AD$3,'ref 2 SLB'!$A$216:$Q$227,13,FALSE))</f>
        <v/>
      </c>
      <c r="AH28" s="268"/>
      <c r="AI28" s="268"/>
      <c r="AJ28" s="268"/>
      <c r="AK28" s="268"/>
      <c r="AL28" s="268"/>
      <c r="AM28" s="268"/>
      <c r="AN28" s="268"/>
      <c r="AO28" s="268"/>
      <c r="AP28" s="268"/>
      <c r="AQ28" s="268"/>
      <c r="AR28" s="268"/>
      <c r="AS28" s="268"/>
      <c r="AT28" s="268"/>
      <c r="AU28" s="268"/>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6.899999999999999" customHeight="1" x14ac:dyDescent="0.35">
      <c r="A29" s="142" t="str">
        <f t="shared" si="1"/>
        <v/>
      </c>
      <c r="B29" s="285" t="str">
        <f t="shared" si="13"/>
        <v/>
      </c>
      <c r="C29" s="283"/>
      <c r="D29" s="134"/>
      <c r="E29" s="134"/>
      <c r="F29" s="135"/>
      <c r="G29" s="136"/>
      <c r="H29" s="136"/>
      <c r="I29" s="134"/>
      <c r="J29" s="533"/>
      <c r="K29" s="533"/>
      <c r="L29" s="534"/>
      <c r="M29" s="292" t="str">
        <f t="shared" si="2"/>
        <v/>
      </c>
      <c r="N29" s="547" t="str">
        <f t="shared" si="3"/>
        <v/>
      </c>
      <c r="O29" s="548" t="str">
        <f t="shared" si="4"/>
        <v/>
      </c>
      <c r="P29" s="268"/>
      <c r="Q29" s="274"/>
      <c r="R29" s="540"/>
      <c r="S29" s="259"/>
      <c r="T29" s="260"/>
      <c r="U29" s="328" t="str">
        <f t="shared" si="5"/>
        <v/>
      </c>
      <c r="V29" s="375" t="str">
        <f t="shared" si="6"/>
        <v/>
      </c>
      <c r="W29" s="375" t="str">
        <f t="shared" si="7"/>
        <v/>
      </c>
      <c r="X29" s="375" t="str">
        <f t="shared" si="8"/>
        <v/>
      </c>
      <c r="Y29" s="375" t="str">
        <f t="shared" si="9"/>
        <v/>
      </c>
      <c r="Z29" s="376" t="str">
        <f t="shared" si="10"/>
        <v/>
      </c>
      <c r="AA29" s="138" t="str">
        <f t="shared" si="11"/>
        <v/>
      </c>
      <c r="AB29" s="138" t="str">
        <f t="shared" si="12"/>
        <v/>
      </c>
      <c r="AC29" s="138" t="str">
        <f>IF(C29="","",IF(VLOOKUP(C29,'11 - GLA USE ONLY GFA details'!$C$46:$X$54,22,FALSE)="GFA","Contracted","non contracted"))</f>
        <v/>
      </c>
      <c r="AD29" s="266" t="str">
        <f>IF(C29="","",'1 - Claim Sign off'!$D$9)</f>
        <v/>
      </c>
      <c r="AE29" s="138" t="str">
        <f>IF(C29="","",VLOOKUP($AD$3,'ref 2 SLB'!$A$216:$Q$227,11,FALSE))</f>
        <v/>
      </c>
      <c r="AF29" s="138" t="str">
        <f>IF(C29="","",VLOOKUP($AD$3,'ref 2 SLB'!$A$216:$Q$227,12,FALSE))</f>
        <v/>
      </c>
      <c r="AG29" s="275" t="str">
        <f>IF(C29="","",VLOOKUP($AD$3,'ref 2 SLB'!$A$216:$Q$227,13,FALSE))</f>
        <v/>
      </c>
      <c r="AH29" s="268"/>
      <c r="AI29" s="268"/>
      <c r="AJ29" s="268"/>
      <c r="AK29" s="268"/>
      <c r="AL29" s="268"/>
      <c r="AM29" s="268"/>
      <c r="AN29" s="268"/>
      <c r="AO29" s="268"/>
      <c r="AP29" s="268"/>
      <c r="AQ29" s="268"/>
      <c r="AR29" s="268"/>
      <c r="AS29" s="268"/>
      <c r="AT29" s="268"/>
      <c r="AU29" s="268"/>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6.899999999999999" customHeight="1" x14ac:dyDescent="0.35">
      <c r="A30" s="142" t="str">
        <f t="shared" si="1"/>
        <v/>
      </c>
      <c r="B30" s="285" t="str">
        <f t="shared" si="13"/>
        <v/>
      </c>
      <c r="C30" s="283"/>
      <c r="D30" s="134"/>
      <c r="E30" s="134"/>
      <c r="F30" s="135"/>
      <c r="G30" s="136"/>
      <c r="H30" s="136"/>
      <c r="I30" s="134"/>
      <c r="J30" s="533"/>
      <c r="K30" s="533"/>
      <c r="L30" s="534"/>
      <c r="M30" s="292" t="str">
        <f t="shared" si="2"/>
        <v/>
      </c>
      <c r="N30" s="547" t="str">
        <f t="shared" si="3"/>
        <v/>
      </c>
      <c r="O30" s="548" t="str">
        <f t="shared" si="4"/>
        <v/>
      </c>
      <c r="P30" s="268"/>
      <c r="Q30" s="274"/>
      <c r="R30" s="540"/>
      <c r="S30" s="259"/>
      <c r="T30" s="260"/>
      <c r="U30" s="328" t="str">
        <f t="shared" si="5"/>
        <v/>
      </c>
      <c r="V30" s="375" t="str">
        <f t="shared" si="6"/>
        <v/>
      </c>
      <c r="W30" s="375" t="str">
        <f t="shared" si="7"/>
        <v/>
      </c>
      <c r="X30" s="375" t="str">
        <f t="shared" si="8"/>
        <v/>
      </c>
      <c r="Y30" s="375" t="str">
        <f t="shared" si="9"/>
        <v/>
      </c>
      <c r="Z30" s="376" t="str">
        <f t="shared" si="10"/>
        <v/>
      </c>
      <c r="AA30" s="138" t="str">
        <f t="shared" si="11"/>
        <v/>
      </c>
      <c r="AB30" s="138" t="str">
        <f t="shared" si="12"/>
        <v/>
      </c>
      <c r="AC30" s="138" t="str">
        <f>IF(C30="","",IF(VLOOKUP(C30,'11 - GLA USE ONLY GFA details'!$C$46:$X$54,22,FALSE)="GFA","Contracted","non contracted"))</f>
        <v/>
      </c>
      <c r="AD30" s="266" t="str">
        <f>IF(C30="","",'1 - Claim Sign off'!$D$9)</f>
        <v/>
      </c>
      <c r="AE30" s="138" t="str">
        <f>IF(C30="","",VLOOKUP($AD$3,'ref 2 SLB'!$A$216:$Q$227,11,FALSE))</f>
        <v/>
      </c>
      <c r="AF30" s="138" t="str">
        <f>IF(C30="","",VLOOKUP($AD$3,'ref 2 SLB'!$A$216:$Q$227,12,FALSE))</f>
        <v/>
      </c>
      <c r="AG30" s="275" t="str">
        <f>IF(C30="","",VLOOKUP($AD$3,'ref 2 SLB'!$A$216:$Q$227,13,FALSE))</f>
        <v/>
      </c>
      <c r="AH30" s="268"/>
      <c r="AI30" s="268"/>
      <c r="AJ30" s="268"/>
      <c r="AK30" s="268"/>
      <c r="AL30" s="268"/>
      <c r="AM30" s="268"/>
      <c r="AN30" s="268"/>
      <c r="AO30" s="268"/>
      <c r="AP30" s="268"/>
      <c r="AQ30" s="268"/>
      <c r="AR30" s="268"/>
      <c r="AS30" s="268"/>
      <c r="AT30" s="268"/>
      <c r="AU30" s="268"/>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6.899999999999999" customHeight="1" x14ac:dyDescent="0.35">
      <c r="A31" s="142" t="str">
        <f t="shared" si="1"/>
        <v/>
      </c>
      <c r="B31" s="285" t="str">
        <f t="shared" si="13"/>
        <v/>
      </c>
      <c r="C31" s="283"/>
      <c r="D31" s="134"/>
      <c r="E31" s="134"/>
      <c r="F31" s="135"/>
      <c r="G31" s="136"/>
      <c r="H31" s="136"/>
      <c r="I31" s="134"/>
      <c r="J31" s="533"/>
      <c r="K31" s="533"/>
      <c r="L31" s="534"/>
      <c r="M31" s="292" t="str">
        <f t="shared" si="2"/>
        <v/>
      </c>
      <c r="N31" s="547" t="str">
        <f t="shared" si="3"/>
        <v/>
      </c>
      <c r="O31" s="548" t="str">
        <f t="shared" si="4"/>
        <v/>
      </c>
      <c r="P31" s="268"/>
      <c r="Q31" s="274"/>
      <c r="R31" s="540"/>
      <c r="S31" s="259"/>
      <c r="T31" s="260"/>
      <c r="U31" s="328" t="str">
        <f t="shared" si="5"/>
        <v/>
      </c>
      <c r="V31" s="375" t="str">
        <f t="shared" si="6"/>
        <v/>
      </c>
      <c r="W31" s="375" t="str">
        <f t="shared" si="7"/>
        <v/>
      </c>
      <c r="X31" s="375" t="str">
        <f t="shared" si="8"/>
        <v/>
      </c>
      <c r="Y31" s="375" t="str">
        <f t="shared" si="9"/>
        <v/>
      </c>
      <c r="Z31" s="376" t="str">
        <f t="shared" si="10"/>
        <v/>
      </c>
      <c r="AA31" s="138" t="str">
        <f t="shared" si="11"/>
        <v/>
      </c>
      <c r="AB31" s="138" t="str">
        <f t="shared" si="12"/>
        <v/>
      </c>
      <c r="AC31" s="138" t="str">
        <f>IF(C31="","",IF(VLOOKUP(C31,'11 - GLA USE ONLY GFA details'!$C$46:$X$54,22,FALSE)="GFA","Contracted","non contracted"))</f>
        <v/>
      </c>
      <c r="AD31" s="266" t="str">
        <f>IF(C31="","",'1 - Claim Sign off'!$D$9)</f>
        <v/>
      </c>
      <c r="AE31" s="138" t="str">
        <f>IF(C31="","",VLOOKUP($AD$3,'ref 2 SLB'!$A$216:$Q$227,11,FALSE))</f>
        <v/>
      </c>
      <c r="AF31" s="138" t="str">
        <f>IF(C31="","",VLOOKUP($AD$3,'ref 2 SLB'!$A$216:$Q$227,12,FALSE))</f>
        <v/>
      </c>
      <c r="AG31" s="275" t="str">
        <f>IF(C31="","",VLOOKUP($AD$3,'ref 2 SLB'!$A$216:$Q$227,13,FALSE))</f>
        <v/>
      </c>
      <c r="AH31" s="268"/>
      <c r="AI31" s="268"/>
      <c r="AJ31" s="268"/>
      <c r="AK31" s="268"/>
      <c r="AL31" s="268"/>
      <c r="AM31" s="268"/>
      <c r="AN31" s="268"/>
      <c r="AO31" s="268"/>
      <c r="AP31" s="268"/>
      <c r="AQ31" s="268"/>
      <c r="AR31" s="268"/>
      <c r="AS31" s="268"/>
      <c r="AT31" s="268"/>
      <c r="AU31" s="268"/>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6.899999999999999" customHeight="1" x14ac:dyDescent="0.35">
      <c r="A32" s="142" t="str">
        <f t="shared" si="1"/>
        <v/>
      </c>
      <c r="B32" s="285" t="str">
        <f t="shared" si="13"/>
        <v/>
      </c>
      <c r="C32" s="283"/>
      <c r="D32" s="134"/>
      <c r="E32" s="134"/>
      <c r="F32" s="135"/>
      <c r="G32" s="136"/>
      <c r="H32" s="136"/>
      <c r="I32" s="134"/>
      <c r="J32" s="533"/>
      <c r="K32" s="533"/>
      <c r="L32" s="534"/>
      <c r="M32" s="292" t="str">
        <f t="shared" si="2"/>
        <v/>
      </c>
      <c r="N32" s="547" t="str">
        <f t="shared" si="3"/>
        <v/>
      </c>
      <c r="O32" s="548" t="str">
        <f t="shared" si="4"/>
        <v/>
      </c>
      <c r="P32" s="268"/>
      <c r="Q32" s="274"/>
      <c r="R32" s="540"/>
      <c r="S32" s="259"/>
      <c r="T32" s="260"/>
      <c r="U32" s="328" t="str">
        <f t="shared" si="5"/>
        <v/>
      </c>
      <c r="V32" s="375" t="str">
        <f t="shared" si="6"/>
        <v/>
      </c>
      <c r="W32" s="375" t="str">
        <f t="shared" si="7"/>
        <v/>
      </c>
      <c r="X32" s="375" t="str">
        <f t="shared" si="8"/>
        <v/>
      </c>
      <c r="Y32" s="375" t="str">
        <f t="shared" si="9"/>
        <v/>
      </c>
      <c r="Z32" s="376" t="str">
        <f t="shared" si="10"/>
        <v/>
      </c>
      <c r="AA32" s="138" t="str">
        <f t="shared" si="11"/>
        <v/>
      </c>
      <c r="AB32" s="138" t="str">
        <f t="shared" si="12"/>
        <v/>
      </c>
      <c r="AC32" s="138" t="str">
        <f>IF(C32="","",IF(VLOOKUP(C32,'11 - GLA USE ONLY GFA details'!$C$46:$X$54,22,FALSE)="GFA","Contracted","non contracted"))</f>
        <v/>
      </c>
      <c r="AD32" s="266" t="str">
        <f>IF(C32="","",'1 - Claim Sign off'!$D$9)</f>
        <v/>
      </c>
      <c r="AE32" s="138" t="str">
        <f>IF(C32="","",VLOOKUP($AD$3,'ref 2 SLB'!$A$216:$Q$227,11,FALSE))</f>
        <v/>
      </c>
      <c r="AF32" s="138" t="str">
        <f>IF(C32="","",VLOOKUP($AD$3,'ref 2 SLB'!$A$216:$Q$227,12,FALSE))</f>
        <v/>
      </c>
      <c r="AG32" s="275" t="str">
        <f>IF(C32="","",VLOOKUP($AD$3,'ref 2 SLB'!$A$216:$Q$227,13,FALSE))</f>
        <v/>
      </c>
      <c r="AH32" s="268"/>
      <c r="AI32" s="268"/>
      <c r="AJ32" s="268"/>
      <c r="AK32" s="268"/>
      <c r="AL32" s="268"/>
      <c r="AM32" s="268"/>
      <c r="AN32" s="268"/>
      <c r="AO32" s="268"/>
      <c r="AP32" s="268"/>
      <c r="AQ32" s="268"/>
      <c r="AR32" s="268"/>
      <c r="AS32" s="268"/>
      <c r="AT32" s="268"/>
      <c r="AU32" s="268"/>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6.899999999999999" customHeight="1" x14ac:dyDescent="0.35">
      <c r="A33" s="142" t="str">
        <f t="shared" si="1"/>
        <v/>
      </c>
      <c r="B33" s="285" t="str">
        <f t="shared" si="13"/>
        <v/>
      </c>
      <c r="C33" s="283"/>
      <c r="D33" s="134"/>
      <c r="E33" s="134"/>
      <c r="F33" s="135"/>
      <c r="G33" s="136"/>
      <c r="H33" s="136"/>
      <c r="I33" s="134"/>
      <c r="J33" s="533"/>
      <c r="K33" s="533"/>
      <c r="L33" s="534"/>
      <c r="M33" s="292" t="str">
        <f t="shared" si="2"/>
        <v/>
      </c>
      <c r="N33" s="547" t="str">
        <f t="shared" si="3"/>
        <v/>
      </c>
      <c r="O33" s="548" t="str">
        <f t="shared" si="4"/>
        <v/>
      </c>
      <c r="P33" s="268"/>
      <c r="Q33" s="274"/>
      <c r="R33" s="540"/>
      <c r="S33" s="259"/>
      <c r="T33" s="260"/>
      <c r="U33" s="328" t="str">
        <f t="shared" si="5"/>
        <v/>
      </c>
      <c r="V33" s="375" t="str">
        <f t="shared" si="6"/>
        <v/>
      </c>
      <c r="W33" s="375" t="str">
        <f t="shared" si="7"/>
        <v/>
      </c>
      <c r="X33" s="375" t="str">
        <f t="shared" si="8"/>
        <v/>
      </c>
      <c r="Y33" s="375" t="str">
        <f t="shared" si="9"/>
        <v/>
      </c>
      <c r="Z33" s="376" t="str">
        <f t="shared" si="10"/>
        <v/>
      </c>
      <c r="AA33" s="138" t="str">
        <f t="shared" si="11"/>
        <v/>
      </c>
      <c r="AB33" s="138" t="str">
        <f t="shared" si="12"/>
        <v/>
      </c>
      <c r="AC33" s="138" t="str">
        <f>IF(C33="","",IF(VLOOKUP(C33,'11 - GLA USE ONLY GFA details'!$C$46:$X$54,22,FALSE)="GFA","Contracted","non contracted"))</f>
        <v/>
      </c>
      <c r="AD33" s="266" t="str">
        <f>IF(C33="","",'1 - Claim Sign off'!$D$9)</f>
        <v/>
      </c>
      <c r="AE33" s="138" t="str">
        <f>IF(C33="","",VLOOKUP($AD$3,'ref 2 SLB'!$A$216:$Q$227,11,FALSE))</f>
        <v/>
      </c>
      <c r="AF33" s="138" t="str">
        <f>IF(C33="","",VLOOKUP($AD$3,'ref 2 SLB'!$A$216:$Q$227,12,FALSE))</f>
        <v/>
      </c>
      <c r="AG33" s="275" t="str">
        <f>IF(C33="","",VLOOKUP($AD$3,'ref 2 SLB'!$A$216:$Q$227,13,FALSE))</f>
        <v/>
      </c>
      <c r="AH33" s="268"/>
      <c r="AI33" s="268"/>
      <c r="AJ33" s="268"/>
      <c r="AK33" s="268"/>
      <c r="AL33" s="268"/>
      <c r="AM33" s="268"/>
      <c r="AN33" s="268"/>
      <c r="AO33" s="268"/>
      <c r="AP33" s="268"/>
      <c r="AQ33" s="268"/>
      <c r="AR33" s="268"/>
      <c r="AS33" s="268"/>
      <c r="AT33" s="268"/>
      <c r="AU33" s="268"/>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6.899999999999999" customHeight="1" x14ac:dyDescent="0.35">
      <c r="A34" s="142" t="str">
        <f t="shared" si="1"/>
        <v/>
      </c>
      <c r="B34" s="285" t="str">
        <f t="shared" si="13"/>
        <v/>
      </c>
      <c r="C34" s="283"/>
      <c r="D34" s="134"/>
      <c r="E34" s="134"/>
      <c r="F34" s="135"/>
      <c r="G34" s="136"/>
      <c r="H34" s="136"/>
      <c r="I34" s="134"/>
      <c r="J34" s="533"/>
      <c r="K34" s="533"/>
      <c r="L34" s="534"/>
      <c r="M34" s="292" t="str">
        <f t="shared" si="2"/>
        <v/>
      </c>
      <c r="N34" s="547" t="str">
        <f t="shared" si="3"/>
        <v/>
      </c>
      <c r="O34" s="548" t="str">
        <f t="shared" si="4"/>
        <v/>
      </c>
      <c r="P34" s="268"/>
      <c r="Q34" s="274"/>
      <c r="R34" s="540"/>
      <c r="S34" s="259"/>
      <c r="T34" s="260"/>
      <c r="U34" s="328" t="str">
        <f t="shared" si="5"/>
        <v/>
      </c>
      <c r="V34" s="375" t="str">
        <f t="shared" si="6"/>
        <v/>
      </c>
      <c r="W34" s="375" t="str">
        <f t="shared" si="7"/>
        <v/>
      </c>
      <c r="X34" s="375" t="str">
        <f t="shared" si="8"/>
        <v/>
      </c>
      <c r="Y34" s="375" t="str">
        <f t="shared" si="9"/>
        <v/>
      </c>
      <c r="Z34" s="376" t="str">
        <f t="shared" si="10"/>
        <v/>
      </c>
      <c r="AA34" s="138" t="str">
        <f t="shared" si="11"/>
        <v/>
      </c>
      <c r="AB34" s="138" t="str">
        <f t="shared" si="12"/>
        <v/>
      </c>
      <c r="AC34" s="138" t="str">
        <f>IF(C34="","",IF(VLOOKUP(C34,'11 - GLA USE ONLY GFA details'!$C$46:$X$54,22,FALSE)="GFA","Contracted","non contracted"))</f>
        <v/>
      </c>
      <c r="AD34" s="266" t="str">
        <f>IF(C34="","",'1 - Claim Sign off'!$D$9)</f>
        <v/>
      </c>
      <c r="AE34" s="138" t="str">
        <f>IF(C34="","",VLOOKUP($AD$3,'ref 2 SLB'!$A$216:$Q$227,11,FALSE))</f>
        <v/>
      </c>
      <c r="AF34" s="138" t="str">
        <f>IF(C34="","",VLOOKUP($AD$3,'ref 2 SLB'!$A$216:$Q$227,12,FALSE))</f>
        <v/>
      </c>
      <c r="AG34" s="275" t="str">
        <f>IF(C34="","",VLOOKUP($AD$3,'ref 2 SLB'!$A$216:$Q$227,13,FALSE))</f>
        <v/>
      </c>
      <c r="AH34" s="268"/>
      <c r="AI34" s="268"/>
      <c r="AJ34" s="268"/>
      <c r="AK34" s="268"/>
      <c r="AL34" s="268"/>
      <c r="AM34" s="268"/>
      <c r="AN34" s="268"/>
      <c r="AO34" s="268"/>
      <c r="AP34" s="268"/>
      <c r="AQ34" s="268"/>
      <c r="AR34" s="268"/>
      <c r="AS34" s="268"/>
      <c r="AT34" s="268"/>
      <c r="AU34" s="268"/>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6.899999999999999" customHeight="1" x14ac:dyDescent="0.35">
      <c r="A35" s="142" t="str">
        <f t="shared" si="1"/>
        <v/>
      </c>
      <c r="B35" s="285" t="str">
        <f t="shared" si="13"/>
        <v/>
      </c>
      <c r="C35" s="283"/>
      <c r="D35" s="134"/>
      <c r="E35" s="134"/>
      <c r="F35" s="135"/>
      <c r="G35" s="136"/>
      <c r="H35" s="136"/>
      <c r="I35" s="134"/>
      <c r="J35" s="533"/>
      <c r="K35" s="533"/>
      <c r="L35" s="534"/>
      <c r="M35" s="292" t="str">
        <f t="shared" si="2"/>
        <v/>
      </c>
      <c r="N35" s="547" t="str">
        <f t="shared" si="3"/>
        <v/>
      </c>
      <c r="O35" s="548" t="str">
        <f t="shared" si="4"/>
        <v/>
      </c>
      <c r="P35" s="268"/>
      <c r="Q35" s="274"/>
      <c r="R35" s="540"/>
      <c r="S35" s="259"/>
      <c r="T35" s="260"/>
      <c r="U35" s="328" t="str">
        <f t="shared" si="5"/>
        <v/>
      </c>
      <c r="V35" s="375" t="str">
        <f t="shared" si="6"/>
        <v/>
      </c>
      <c r="W35" s="375" t="str">
        <f t="shared" si="7"/>
        <v/>
      </c>
      <c r="X35" s="375" t="str">
        <f t="shared" si="8"/>
        <v/>
      </c>
      <c r="Y35" s="375" t="str">
        <f t="shared" si="9"/>
        <v/>
      </c>
      <c r="Z35" s="376" t="str">
        <f t="shared" si="10"/>
        <v/>
      </c>
      <c r="AA35" s="138" t="str">
        <f t="shared" si="11"/>
        <v/>
      </c>
      <c r="AB35" s="138" t="str">
        <f t="shared" si="12"/>
        <v/>
      </c>
      <c r="AC35" s="138" t="str">
        <f>IF(C35="","",IF(VLOOKUP(C35,'11 - GLA USE ONLY GFA details'!$C$46:$X$54,22,FALSE)="GFA","Contracted","non contracted"))</f>
        <v/>
      </c>
      <c r="AD35" s="266" t="str">
        <f>IF(C35="","",'1 - Claim Sign off'!$D$9)</f>
        <v/>
      </c>
      <c r="AE35" s="138" t="str">
        <f>IF(C35="","",VLOOKUP($AD$3,'ref 2 SLB'!$A$216:$Q$227,11,FALSE))</f>
        <v/>
      </c>
      <c r="AF35" s="138" t="str">
        <f>IF(C35="","",VLOOKUP($AD$3,'ref 2 SLB'!$A$216:$Q$227,12,FALSE))</f>
        <v/>
      </c>
      <c r="AG35" s="275" t="str">
        <f>IF(C35="","",VLOOKUP($AD$3,'ref 2 SLB'!$A$216:$Q$227,13,FALSE))</f>
        <v/>
      </c>
      <c r="AH35" s="268"/>
      <c r="AI35" s="268"/>
      <c r="AJ35" s="268"/>
      <c r="AK35" s="268"/>
      <c r="AL35" s="268"/>
      <c r="AM35" s="268"/>
      <c r="AN35" s="268"/>
      <c r="AO35" s="268"/>
      <c r="AP35" s="268"/>
      <c r="AQ35" s="268"/>
      <c r="AR35" s="268"/>
      <c r="AS35" s="268"/>
      <c r="AT35" s="268"/>
      <c r="AU35" s="268"/>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6.899999999999999" customHeight="1" x14ac:dyDescent="0.35">
      <c r="A36" s="142" t="str">
        <f t="shared" si="1"/>
        <v/>
      </c>
      <c r="B36" s="285" t="str">
        <f t="shared" si="13"/>
        <v/>
      </c>
      <c r="C36" s="283"/>
      <c r="D36" s="134"/>
      <c r="E36" s="134"/>
      <c r="F36" s="135"/>
      <c r="G36" s="136"/>
      <c r="H36" s="136"/>
      <c r="I36" s="134"/>
      <c r="J36" s="533"/>
      <c r="K36" s="533"/>
      <c r="L36" s="534"/>
      <c r="M36" s="292" t="str">
        <f t="shared" si="2"/>
        <v/>
      </c>
      <c r="N36" s="547" t="str">
        <f t="shared" si="3"/>
        <v/>
      </c>
      <c r="O36" s="548" t="str">
        <f t="shared" si="4"/>
        <v/>
      </c>
      <c r="P36" s="268"/>
      <c r="Q36" s="274"/>
      <c r="R36" s="540"/>
      <c r="S36" s="259"/>
      <c r="T36" s="260"/>
      <c r="U36" s="328" t="str">
        <f t="shared" si="5"/>
        <v/>
      </c>
      <c r="V36" s="375" t="str">
        <f t="shared" si="6"/>
        <v/>
      </c>
      <c r="W36" s="375" t="str">
        <f t="shared" si="7"/>
        <v/>
      </c>
      <c r="X36" s="375" t="str">
        <f t="shared" si="8"/>
        <v/>
      </c>
      <c r="Y36" s="375" t="str">
        <f t="shared" si="9"/>
        <v/>
      </c>
      <c r="Z36" s="376" t="str">
        <f t="shared" si="10"/>
        <v/>
      </c>
      <c r="AA36" s="138" t="str">
        <f t="shared" si="11"/>
        <v/>
      </c>
      <c r="AB36" s="138" t="str">
        <f t="shared" si="12"/>
        <v/>
      </c>
      <c r="AC36" s="138" t="str">
        <f>IF(C36="","",IF(VLOOKUP(C36,'11 - GLA USE ONLY GFA details'!$C$46:$X$54,22,FALSE)="GFA","Contracted","non contracted"))</f>
        <v/>
      </c>
      <c r="AD36" s="266" t="str">
        <f>IF(C36="","",'1 - Claim Sign off'!$D$9)</f>
        <v/>
      </c>
      <c r="AE36" s="138" t="str">
        <f>IF(C36="","",VLOOKUP($AD$3,'ref 2 SLB'!$A$216:$Q$227,11,FALSE))</f>
        <v/>
      </c>
      <c r="AF36" s="138" t="str">
        <f>IF(C36="","",VLOOKUP($AD$3,'ref 2 SLB'!$A$216:$Q$227,12,FALSE))</f>
        <v/>
      </c>
      <c r="AG36" s="275" t="str">
        <f>IF(C36="","",VLOOKUP($AD$3,'ref 2 SLB'!$A$216:$Q$227,13,FALSE))</f>
        <v/>
      </c>
      <c r="AH36" s="268"/>
      <c r="AI36" s="268"/>
      <c r="AJ36" s="268"/>
      <c r="AK36" s="268"/>
      <c r="AL36" s="268"/>
      <c r="AM36" s="268"/>
      <c r="AN36" s="268"/>
      <c r="AO36" s="268"/>
      <c r="AP36" s="268"/>
      <c r="AQ36" s="268"/>
      <c r="AR36" s="268"/>
      <c r="AS36" s="268"/>
      <c r="AT36" s="268"/>
      <c r="AU36" s="268"/>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6.899999999999999" customHeight="1" x14ac:dyDescent="0.35">
      <c r="A37" s="142" t="str">
        <f t="shared" si="1"/>
        <v/>
      </c>
      <c r="B37" s="285" t="str">
        <f t="shared" si="13"/>
        <v/>
      </c>
      <c r="C37" s="283"/>
      <c r="D37" s="134"/>
      <c r="E37" s="134"/>
      <c r="F37" s="135"/>
      <c r="G37" s="136"/>
      <c r="H37" s="136"/>
      <c r="I37" s="134"/>
      <c r="J37" s="533"/>
      <c r="K37" s="533"/>
      <c r="L37" s="534"/>
      <c r="M37" s="292" t="str">
        <f t="shared" si="2"/>
        <v/>
      </c>
      <c r="N37" s="547" t="str">
        <f t="shared" si="3"/>
        <v/>
      </c>
      <c r="O37" s="548" t="str">
        <f t="shared" si="4"/>
        <v/>
      </c>
      <c r="P37" s="268"/>
      <c r="Q37" s="274"/>
      <c r="R37" s="540"/>
      <c r="S37" s="259"/>
      <c r="T37" s="260"/>
      <c r="U37" s="328" t="str">
        <f t="shared" si="5"/>
        <v/>
      </c>
      <c r="V37" s="375" t="str">
        <f t="shared" si="6"/>
        <v/>
      </c>
      <c r="W37" s="375" t="str">
        <f t="shared" si="7"/>
        <v/>
      </c>
      <c r="X37" s="375" t="str">
        <f t="shared" si="8"/>
        <v/>
      </c>
      <c r="Y37" s="375" t="str">
        <f t="shared" si="9"/>
        <v/>
      </c>
      <c r="Z37" s="376" t="str">
        <f t="shared" si="10"/>
        <v/>
      </c>
      <c r="AA37" s="138" t="str">
        <f t="shared" si="11"/>
        <v/>
      </c>
      <c r="AB37" s="138" t="str">
        <f t="shared" si="12"/>
        <v/>
      </c>
      <c r="AC37" s="138" t="str">
        <f>IF(C37="","",IF(VLOOKUP(C37,'11 - GLA USE ONLY GFA details'!$C$46:$X$54,22,FALSE)="GFA","Contracted","non contracted"))</f>
        <v/>
      </c>
      <c r="AD37" s="266" t="str">
        <f>IF(C37="","",'1 - Claim Sign off'!$D$9)</f>
        <v/>
      </c>
      <c r="AE37" s="138" t="str">
        <f>IF(C37="","",VLOOKUP($AD$3,'ref 2 SLB'!$A$216:$Q$227,11,FALSE))</f>
        <v/>
      </c>
      <c r="AF37" s="138" t="str">
        <f>IF(C37="","",VLOOKUP($AD$3,'ref 2 SLB'!$A$216:$Q$227,12,FALSE))</f>
        <v/>
      </c>
      <c r="AG37" s="275" t="str">
        <f>IF(C37="","",VLOOKUP($AD$3,'ref 2 SLB'!$A$216:$Q$227,13,FALSE))</f>
        <v/>
      </c>
      <c r="AH37" s="268"/>
      <c r="AI37" s="268"/>
      <c r="AJ37" s="268"/>
      <c r="AK37" s="268"/>
      <c r="AL37" s="268"/>
      <c r="AM37" s="268"/>
      <c r="AN37" s="268"/>
      <c r="AO37" s="268"/>
      <c r="AP37" s="268"/>
      <c r="AQ37" s="268"/>
      <c r="AR37" s="268"/>
      <c r="AS37" s="268"/>
      <c r="AT37" s="268"/>
      <c r="AU37" s="268"/>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6.899999999999999" customHeight="1" x14ac:dyDescent="0.35">
      <c r="A38" s="142" t="str">
        <f t="shared" si="1"/>
        <v/>
      </c>
      <c r="B38" s="285" t="str">
        <f t="shared" si="13"/>
        <v/>
      </c>
      <c r="C38" s="283"/>
      <c r="D38" s="134"/>
      <c r="E38" s="134"/>
      <c r="F38" s="135"/>
      <c r="G38" s="136"/>
      <c r="H38" s="136"/>
      <c r="I38" s="134"/>
      <c r="J38" s="533"/>
      <c r="K38" s="533"/>
      <c r="L38" s="534"/>
      <c r="M38" s="292" t="str">
        <f t="shared" si="2"/>
        <v/>
      </c>
      <c r="N38" s="547" t="str">
        <f t="shared" si="3"/>
        <v/>
      </c>
      <c r="O38" s="548" t="str">
        <f t="shared" si="4"/>
        <v/>
      </c>
      <c r="P38" s="268"/>
      <c r="Q38" s="274"/>
      <c r="R38" s="540"/>
      <c r="S38" s="259"/>
      <c r="T38" s="260"/>
      <c r="U38" s="328" t="str">
        <f t="shared" si="5"/>
        <v/>
      </c>
      <c r="V38" s="375" t="str">
        <f t="shared" si="6"/>
        <v/>
      </c>
      <c r="W38" s="375" t="str">
        <f t="shared" si="7"/>
        <v/>
      </c>
      <c r="X38" s="375" t="str">
        <f t="shared" si="8"/>
        <v/>
      </c>
      <c r="Y38" s="375" t="str">
        <f t="shared" si="9"/>
        <v/>
      </c>
      <c r="Z38" s="376" t="str">
        <f t="shared" si="10"/>
        <v/>
      </c>
      <c r="AA38" s="138" t="str">
        <f t="shared" si="11"/>
        <v/>
      </c>
      <c r="AB38" s="138" t="str">
        <f t="shared" si="12"/>
        <v/>
      </c>
      <c r="AC38" s="138" t="str">
        <f>IF(C38="","",IF(VLOOKUP(C38,'11 - GLA USE ONLY GFA details'!$C$46:$X$54,22,FALSE)="GFA","Contracted","non contracted"))</f>
        <v/>
      </c>
      <c r="AD38" s="266" t="str">
        <f>IF(C38="","",'1 - Claim Sign off'!$D$9)</f>
        <v/>
      </c>
      <c r="AE38" s="138" t="str">
        <f>IF(C38="","",VLOOKUP($AD$3,'ref 2 SLB'!$A$216:$Q$227,11,FALSE))</f>
        <v/>
      </c>
      <c r="AF38" s="138" t="str">
        <f>IF(C38="","",VLOOKUP($AD$3,'ref 2 SLB'!$A$216:$Q$227,12,FALSE))</f>
        <v/>
      </c>
      <c r="AG38" s="275" t="str">
        <f>IF(C38="","",VLOOKUP($AD$3,'ref 2 SLB'!$A$216:$Q$227,13,FALSE))</f>
        <v/>
      </c>
      <c r="AH38" s="268"/>
      <c r="AI38" s="268"/>
      <c r="AJ38" s="268"/>
      <c r="AK38" s="268"/>
      <c r="AL38" s="268"/>
      <c r="AM38" s="268"/>
      <c r="AN38" s="268"/>
      <c r="AO38" s="268"/>
      <c r="AP38" s="268"/>
      <c r="AQ38" s="268"/>
      <c r="AR38" s="268"/>
      <c r="AS38" s="268"/>
      <c r="AT38" s="268"/>
      <c r="AU38" s="268"/>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6.899999999999999" customHeight="1" x14ac:dyDescent="0.35">
      <c r="A39" s="142" t="str">
        <f t="shared" si="1"/>
        <v/>
      </c>
      <c r="B39" s="285" t="str">
        <f t="shared" si="13"/>
        <v/>
      </c>
      <c r="C39" s="283"/>
      <c r="D39" s="134"/>
      <c r="E39" s="134"/>
      <c r="F39" s="135"/>
      <c r="G39" s="136"/>
      <c r="H39" s="136"/>
      <c r="I39" s="134"/>
      <c r="J39" s="533"/>
      <c r="K39" s="533"/>
      <c r="L39" s="534"/>
      <c r="M39" s="292" t="str">
        <f t="shared" si="2"/>
        <v/>
      </c>
      <c r="N39" s="547" t="str">
        <f t="shared" si="3"/>
        <v/>
      </c>
      <c r="O39" s="548" t="str">
        <f t="shared" si="4"/>
        <v/>
      </c>
      <c r="P39" s="268"/>
      <c r="Q39" s="274"/>
      <c r="R39" s="540"/>
      <c r="S39" s="259"/>
      <c r="T39" s="260"/>
      <c r="U39" s="328" t="str">
        <f t="shared" si="5"/>
        <v/>
      </c>
      <c r="V39" s="375" t="str">
        <f t="shared" si="6"/>
        <v/>
      </c>
      <c r="W39" s="375" t="str">
        <f t="shared" si="7"/>
        <v/>
      </c>
      <c r="X39" s="375" t="str">
        <f t="shared" si="8"/>
        <v/>
      </c>
      <c r="Y39" s="375" t="str">
        <f t="shared" si="9"/>
        <v/>
      </c>
      <c r="Z39" s="376" t="str">
        <f t="shared" si="10"/>
        <v/>
      </c>
      <c r="AA39" s="138" t="str">
        <f t="shared" si="11"/>
        <v/>
      </c>
      <c r="AB39" s="138" t="str">
        <f t="shared" si="12"/>
        <v/>
      </c>
      <c r="AC39" s="138" t="str">
        <f>IF(C39="","",IF(VLOOKUP(C39,'11 - GLA USE ONLY GFA details'!$C$46:$X$54,22,FALSE)="GFA","Contracted","non contracted"))</f>
        <v/>
      </c>
      <c r="AD39" s="266" t="str">
        <f>IF(C39="","",'1 - Claim Sign off'!$D$9)</f>
        <v/>
      </c>
      <c r="AE39" s="138" t="str">
        <f>IF(C39="","",VLOOKUP($AD$3,'ref 2 SLB'!$A$216:$Q$227,11,FALSE))</f>
        <v/>
      </c>
      <c r="AF39" s="138" t="str">
        <f>IF(C39="","",VLOOKUP($AD$3,'ref 2 SLB'!$A$216:$Q$227,12,FALSE))</f>
        <v/>
      </c>
      <c r="AG39" s="275" t="str">
        <f>IF(C39="","",VLOOKUP($AD$3,'ref 2 SLB'!$A$216:$Q$227,13,FALSE))</f>
        <v/>
      </c>
      <c r="AH39" s="268"/>
      <c r="AI39" s="268"/>
      <c r="AJ39" s="268"/>
      <c r="AK39" s="268"/>
      <c r="AL39" s="268"/>
      <c r="AM39" s="268"/>
      <c r="AN39" s="268"/>
      <c r="AO39" s="268"/>
      <c r="AP39" s="268"/>
      <c r="AQ39" s="268"/>
      <c r="AR39" s="268"/>
      <c r="AS39" s="268"/>
      <c r="AT39" s="268"/>
      <c r="AU39" s="268"/>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6.899999999999999" customHeight="1" x14ac:dyDescent="0.35">
      <c r="A40" s="142" t="str">
        <f t="shared" si="1"/>
        <v/>
      </c>
      <c r="B40" s="285" t="str">
        <f t="shared" si="13"/>
        <v/>
      </c>
      <c r="C40" s="283"/>
      <c r="D40" s="134"/>
      <c r="E40" s="134"/>
      <c r="F40" s="135"/>
      <c r="G40" s="136"/>
      <c r="H40" s="136"/>
      <c r="I40" s="134"/>
      <c r="J40" s="533"/>
      <c r="K40" s="533"/>
      <c r="L40" s="534"/>
      <c r="M40" s="292" t="str">
        <f t="shared" si="2"/>
        <v/>
      </c>
      <c r="N40" s="547" t="str">
        <f t="shared" si="3"/>
        <v/>
      </c>
      <c r="O40" s="548" t="str">
        <f t="shared" si="4"/>
        <v/>
      </c>
      <c r="P40" s="268"/>
      <c r="Q40" s="274"/>
      <c r="R40" s="540"/>
      <c r="S40" s="259"/>
      <c r="T40" s="260"/>
      <c r="U40" s="328" t="str">
        <f t="shared" si="5"/>
        <v/>
      </c>
      <c r="V40" s="375" t="str">
        <f t="shared" si="6"/>
        <v/>
      </c>
      <c r="W40" s="375" t="str">
        <f t="shared" si="7"/>
        <v/>
      </c>
      <c r="X40" s="375" t="str">
        <f t="shared" si="8"/>
        <v/>
      </c>
      <c r="Y40" s="375" t="str">
        <f t="shared" si="9"/>
        <v/>
      </c>
      <c r="Z40" s="376" t="str">
        <f t="shared" si="10"/>
        <v/>
      </c>
      <c r="AA40" s="138" t="str">
        <f t="shared" si="11"/>
        <v/>
      </c>
      <c r="AB40" s="138" t="str">
        <f t="shared" si="12"/>
        <v/>
      </c>
      <c r="AC40" s="138" t="str">
        <f>IF(C40="","",IF(VLOOKUP(C40,'11 - GLA USE ONLY GFA details'!$C$46:$X$54,22,FALSE)="GFA","Contracted","non contracted"))</f>
        <v/>
      </c>
      <c r="AD40" s="266" t="str">
        <f>IF(C40="","",'1 - Claim Sign off'!$D$9)</f>
        <v/>
      </c>
      <c r="AE40" s="138" t="str">
        <f>IF(C40="","",VLOOKUP($AD$3,'ref 2 SLB'!$A$216:$Q$227,11,FALSE))</f>
        <v/>
      </c>
      <c r="AF40" s="138" t="str">
        <f>IF(C40="","",VLOOKUP($AD$3,'ref 2 SLB'!$A$216:$Q$227,12,FALSE))</f>
        <v/>
      </c>
      <c r="AG40" s="275" t="str">
        <f>IF(C40="","",VLOOKUP($AD$3,'ref 2 SLB'!$A$216:$Q$227,13,FALSE))</f>
        <v/>
      </c>
      <c r="AH40" s="268"/>
      <c r="AI40" s="268"/>
      <c r="AJ40" s="268"/>
      <c r="AK40" s="268"/>
      <c r="AL40" s="268"/>
      <c r="AM40" s="268"/>
      <c r="AN40" s="268"/>
      <c r="AO40" s="268"/>
      <c r="AP40" s="268"/>
      <c r="AQ40" s="268"/>
      <c r="AR40" s="268"/>
      <c r="AS40" s="268"/>
      <c r="AT40" s="268"/>
      <c r="AU40" s="268"/>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6.899999999999999" customHeight="1" x14ac:dyDescent="0.35">
      <c r="A41" s="142" t="str">
        <f t="shared" si="1"/>
        <v/>
      </c>
      <c r="B41" s="285" t="str">
        <f t="shared" si="13"/>
        <v/>
      </c>
      <c r="C41" s="283"/>
      <c r="D41" s="134"/>
      <c r="E41" s="134"/>
      <c r="F41" s="135"/>
      <c r="G41" s="136"/>
      <c r="H41" s="136"/>
      <c r="I41" s="134"/>
      <c r="J41" s="533"/>
      <c r="K41" s="533"/>
      <c r="L41" s="534"/>
      <c r="M41" s="292" t="str">
        <f t="shared" si="2"/>
        <v/>
      </c>
      <c r="N41" s="547" t="str">
        <f t="shared" si="3"/>
        <v/>
      </c>
      <c r="O41" s="548" t="str">
        <f t="shared" si="4"/>
        <v/>
      </c>
      <c r="P41" s="268"/>
      <c r="Q41" s="274"/>
      <c r="R41" s="540"/>
      <c r="S41" s="259"/>
      <c r="T41" s="260"/>
      <c r="U41" s="328" t="str">
        <f t="shared" si="5"/>
        <v/>
      </c>
      <c r="V41" s="375" t="str">
        <f t="shared" si="6"/>
        <v/>
      </c>
      <c r="W41" s="375" t="str">
        <f t="shared" si="7"/>
        <v/>
      </c>
      <c r="X41" s="375" t="str">
        <f t="shared" si="8"/>
        <v/>
      </c>
      <c r="Y41" s="375" t="str">
        <f t="shared" si="9"/>
        <v/>
      </c>
      <c r="Z41" s="376" t="str">
        <f t="shared" si="10"/>
        <v/>
      </c>
      <c r="AA41" s="138" t="str">
        <f t="shared" si="11"/>
        <v/>
      </c>
      <c r="AB41" s="138" t="str">
        <f t="shared" si="12"/>
        <v/>
      </c>
      <c r="AC41" s="138" t="str">
        <f>IF(C41="","",IF(VLOOKUP(C41,'11 - GLA USE ONLY GFA details'!$C$46:$X$54,22,FALSE)="GFA","Contracted","non contracted"))</f>
        <v/>
      </c>
      <c r="AD41" s="266" t="str">
        <f>IF(C41="","",'1 - Claim Sign off'!$D$9)</f>
        <v/>
      </c>
      <c r="AE41" s="138" t="str">
        <f>IF(C41="","",VLOOKUP($AD$3,'ref 2 SLB'!$A$216:$Q$227,11,FALSE))</f>
        <v/>
      </c>
      <c r="AF41" s="138" t="str">
        <f>IF(C41="","",VLOOKUP($AD$3,'ref 2 SLB'!$A$216:$Q$227,12,FALSE))</f>
        <v/>
      </c>
      <c r="AG41" s="275" t="str">
        <f>IF(C41="","",VLOOKUP($AD$3,'ref 2 SLB'!$A$216:$Q$227,13,FALSE))</f>
        <v/>
      </c>
      <c r="AH41" s="268"/>
      <c r="AI41" s="268"/>
      <c r="AJ41" s="268"/>
      <c r="AK41" s="268"/>
      <c r="AL41" s="268"/>
      <c r="AM41" s="268"/>
      <c r="AN41" s="268"/>
      <c r="AO41" s="268"/>
      <c r="AP41" s="268"/>
      <c r="AQ41" s="268"/>
      <c r="AR41" s="268"/>
      <c r="AS41" s="268"/>
      <c r="AT41" s="268"/>
      <c r="AU41" s="268"/>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6.899999999999999" customHeight="1" x14ac:dyDescent="0.35">
      <c r="A42" s="142" t="str">
        <f t="shared" si="1"/>
        <v/>
      </c>
      <c r="B42" s="285" t="str">
        <f t="shared" si="13"/>
        <v/>
      </c>
      <c r="C42" s="283"/>
      <c r="D42" s="134"/>
      <c r="E42" s="134"/>
      <c r="F42" s="135"/>
      <c r="G42" s="136"/>
      <c r="H42" s="136"/>
      <c r="I42" s="134"/>
      <c r="J42" s="533"/>
      <c r="K42" s="533"/>
      <c r="L42" s="534"/>
      <c r="M42" s="292" t="str">
        <f t="shared" si="2"/>
        <v/>
      </c>
      <c r="N42" s="547" t="str">
        <f t="shared" si="3"/>
        <v/>
      </c>
      <c r="O42" s="548" t="str">
        <f t="shared" si="4"/>
        <v/>
      </c>
      <c r="P42" s="268"/>
      <c r="Q42" s="274"/>
      <c r="R42" s="540"/>
      <c r="S42" s="259"/>
      <c r="T42" s="260"/>
      <c r="U42" s="328" t="str">
        <f t="shared" si="5"/>
        <v/>
      </c>
      <c r="V42" s="375" t="str">
        <f t="shared" si="6"/>
        <v/>
      </c>
      <c r="W42" s="375" t="str">
        <f t="shared" si="7"/>
        <v/>
      </c>
      <c r="X42" s="375" t="str">
        <f t="shared" si="8"/>
        <v/>
      </c>
      <c r="Y42" s="375" t="str">
        <f t="shared" si="9"/>
        <v/>
      </c>
      <c r="Z42" s="376" t="str">
        <f t="shared" si="10"/>
        <v/>
      </c>
      <c r="AA42" s="138" t="str">
        <f t="shared" si="11"/>
        <v/>
      </c>
      <c r="AB42" s="138" t="str">
        <f t="shared" si="12"/>
        <v/>
      </c>
      <c r="AC42" s="138" t="str">
        <f>IF(C42="","",IF(VLOOKUP(C42,'11 - GLA USE ONLY GFA details'!$C$46:$X$54,22,FALSE)="GFA","Contracted","non contracted"))</f>
        <v/>
      </c>
      <c r="AD42" s="266" t="str">
        <f>IF(C42="","",'1 - Claim Sign off'!$D$9)</f>
        <v/>
      </c>
      <c r="AE42" s="138" t="str">
        <f>IF(C42="","",VLOOKUP($AD$3,'ref 2 SLB'!$A$216:$Q$227,11,FALSE))</f>
        <v/>
      </c>
      <c r="AF42" s="138" t="str">
        <f>IF(C42="","",VLOOKUP($AD$3,'ref 2 SLB'!$A$216:$Q$227,12,FALSE))</f>
        <v/>
      </c>
      <c r="AG42" s="275" t="str">
        <f>IF(C42="","",VLOOKUP($AD$3,'ref 2 SLB'!$A$216:$Q$227,13,FALSE))</f>
        <v/>
      </c>
      <c r="AH42" s="268"/>
      <c r="AI42" s="268"/>
      <c r="AJ42" s="268"/>
      <c r="AK42" s="268"/>
      <c r="AL42" s="268"/>
      <c r="AM42" s="268"/>
      <c r="AN42" s="268"/>
      <c r="AO42" s="268"/>
      <c r="AP42" s="268"/>
      <c r="AQ42" s="268"/>
      <c r="AR42" s="268"/>
      <c r="AS42" s="268"/>
      <c r="AT42" s="268"/>
      <c r="AU42" s="268"/>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6.899999999999999" customHeight="1" x14ac:dyDescent="0.35">
      <c r="A43" s="142" t="str">
        <f t="shared" si="1"/>
        <v/>
      </c>
      <c r="B43" s="285" t="str">
        <f t="shared" si="13"/>
        <v/>
      </c>
      <c r="C43" s="283"/>
      <c r="D43" s="134"/>
      <c r="E43" s="134"/>
      <c r="F43" s="135"/>
      <c r="G43" s="136"/>
      <c r="H43" s="136"/>
      <c r="I43" s="134"/>
      <c r="J43" s="533"/>
      <c r="K43" s="533"/>
      <c r="L43" s="534"/>
      <c r="M43" s="292" t="str">
        <f t="shared" si="2"/>
        <v/>
      </c>
      <c r="N43" s="547" t="str">
        <f t="shared" si="3"/>
        <v/>
      </c>
      <c r="O43" s="548" t="str">
        <f t="shared" si="4"/>
        <v/>
      </c>
      <c r="P43" s="268"/>
      <c r="Q43" s="274"/>
      <c r="R43" s="540"/>
      <c r="S43" s="259"/>
      <c r="T43" s="260"/>
      <c r="U43" s="328" t="str">
        <f t="shared" si="5"/>
        <v/>
      </c>
      <c r="V43" s="375" t="str">
        <f t="shared" si="6"/>
        <v/>
      </c>
      <c r="W43" s="375" t="str">
        <f t="shared" si="7"/>
        <v/>
      </c>
      <c r="X43" s="375" t="str">
        <f t="shared" si="8"/>
        <v/>
      </c>
      <c r="Y43" s="375" t="str">
        <f t="shared" si="9"/>
        <v/>
      </c>
      <c r="Z43" s="376" t="str">
        <f t="shared" si="10"/>
        <v/>
      </c>
      <c r="AA43" s="138" t="str">
        <f t="shared" si="11"/>
        <v/>
      </c>
      <c r="AB43" s="138" t="str">
        <f t="shared" si="12"/>
        <v/>
      </c>
      <c r="AC43" s="138" t="str">
        <f>IF(C43="","",IF(VLOOKUP(C43,'11 - GLA USE ONLY GFA details'!$C$46:$X$54,22,FALSE)="GFA","Contracted","non contracted"))</f>
        <v/>
      </c>
      <c r="AD43" s="266" t="str">
        <f>IF(C43="","",'1 - Claim Sign off'!$D$9)</f>
        <v/>
      </c>
      <c r="AE43" s="138" t="str">
        <f>IF(C43="","",VLOOKUP($AD$3,'ref 2 SLB'!$A$216:$Q$227,11,FALSE))</f>
        <v/>
      </c>
      <c r="AF43" s="138" t="str">
        <f>IF(C43="","",VLOOKUP($AD$3,'ref 2 SLB'!$A$216:$Q$227,12,FALSE))</f>
        <v/>
      </c>
      <c r="AG43" s="275" t="str">
        <f>IF(C43="","",VLOOKUP($AD$3,'ref 2 SLB'!$A$216:$Q$227,13,FALSE))</f>
        <v/>
      </c>
      <c r="AH43" s="268"/>
      <c r="AI43" s="268"/>
      <c r="AJ43" s="268"/>
      <c r="AK43" s="268"/>
      <c r="AL43" s="268"/>
      <c r="AM43" s="268"/>
      <c r="AN43" s="268"/>
      <c r="AO43" s="268"/>
      <c r="AP43" s="268"/>
      <c r="AQ43" s="268"/>
      <c r="AR43" s="268"/>
      <c r="AS43" s="268"/>
      <c r="AT43" s="268"/>
      <c r="AU43" s="268"/>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6.899999999999999" customHeight="1" x14ac:dyDescent="0.35">
      <c r="A44" s="142" t="str">
        <f t="shared" si="1"/>
        <v/>
      </c>
      <c r="B44" s="285" t="str">
        <f t="shared" si="13"/>
        <v/>
      </c>
      <c r="C44" s="283"/>
      <c r="D44" s="134"/>
      <c r="E44" s="134"/>
      <c r="F44" s="135"/>
      <c r="G44" s="136"/>
      <c r="H44" s="136"/>
      <c r="I44" s="134"/>
      <c r="J44" s="533"/>
      <c r="K44" s="533"/>
      <c r="L44" s="534"/>
      <c r="M44" s="292" t="str">
        <f t="shared" si="2"/>
        <v/>
      </c>
      <c r="N44" s="547" t="str">
        <f t="shared" si="3"/>
        <v/>
      </c>
      <c r="O44" s="548" t="str">
        <f t="shared" si="4"/>
        <v/>
      </c>
      <c r="P44" s="268"/>
      <c r="Q44" s="274"/>
      <c r="R44" s="540"/>
      <c r="S44" s="259"/>
      <c r="T44" s="260"/>
      <c r="U44" s="328" t="str">
        <f t="shared" si="5"/>
        <v/>
      </c>
      <c r="V44" s="375" t="str">
        <f t="shared" si="6"/>
        <v/>
      </c>
      <c r="W44" s="375" t="str">
        <f t="shared" si="7"/>
        <v/>
      </c>
      <c r="X44" s="375" t="str">
        <f t="shared" si="8"/>
        <v/>
      </c>
      <c r="Y44" s="375" t="str">
        <f t="shared" si="9"/>
        <v/>
      </c>
      <c r="Z44" s="376" t="str">
        <f t="shared" si="10"/>
        <v/>
      </c>
      <c r="AA44" s="138" t="str">
        <f t="shared" si="11"/>
        <v/>
      </c>
      <c r="AB44" s="138" t="str">
        <f t="shared" si="12"/>
        <v/>
      </c>
      <c r="AC44" s="138" t="str">
        <f>IF(C44="","",IF(VLOOKUP(C44,'11 - GLA USE ONLY GFA details'!$C$46:$X$54,22,FALSE)="GFA","Contracted","non contracted"))</f>
        <v/>
      </c>
      <c r="AD44" s="266" t="str">
        <f>IF(C44="","",'1 - Claim Sign off'!$D$9)</f>
        <v/>
      </c>
      <c r="AE44" s="138" t="str">
        <f>IF(C44="","",VLOOKUP($AD$3,'ref 2 SLB'!$A$216:$Q$227,11,FALSE))</f>
        <v/>
      </c>
      <c r="AF44" s="138" t="str">
        <f>IF(C44="","",VLOOKUP($AD$3,'ref 2 SLB'!$A$216:$Q$227,12,FALSE))</f>
        <v/>
      </c>
      <c r="AG44" s="275" t="str">
        <f>IF(C44="","",VLOOKUP($AD$3,'ref 2 SLB'!$A$216:$Q$227,13,FALSE))</f>
        <v/>
      </c>
      <c r="AH44" s="268"/>
      <c r="AI44" s="268"/>
      <c r="AJ44" s="268"/>
      <c r="AK44" s="268"/>
      <c r="AL44" s="268"/>
      <c r="AM44" s="268"/>
      <c r="AN44" s="268"/>
      <c r="AO44" s="268"/>
      <c r="AP44" s="268"/>
      <c r="AQ44" s="268"/>
      <c r="AR44" s="268"/>
      <c r="AS44" s="268"/>
      <c r="AT44" s="268"/>
      <c r="AU44" s="268"/>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6.899999999999999" customHeight="1" x14ac:dyDescent="0.35">
      <c r="A45" s="142" t="str">
        <f t="shared" si="1"/>
        <v/>
      </c>
      <c r="B45" s="285" t="str">
        <f t="shared" si="13"/>
        <v/>
      </c>
      <c r="C45" s="283"/>
      <c r="D45" s="134"/>
      <c r="E45" s="134"/>
      <c r="F45" s="135"/>
      <c r="G45" s="136"/>
      <c r="H45" s="136"/>
      <c r="I45" s="134"/>
      <c r="J45" s="533"/>
      <c r="K45" s="533"/>
      <c r="L45" s="534"/>
      <c r="M45" s="292" t="str">
        <f t="shared" si="2"/>
        <v/>
      </c>
      <c r="N45" s="547" t="str">
        <f t="shared" si="3"/>
        <v/>
      </c>
      <c r="O45" s="548" t="str">
        <f t="shared" si="4"/>
        <v/>
      </c>
      <c r="P45" s="268"/>
      <c r="Q45" s="274"/>
      <c r="R45" s="540"/>
      <c r="S45" s="259"/>
      <c r="T45" s="260"/>
      <c r="U45" s="328" t="str">
        <f t="shared" si="5"/>
        <v/>
      </c>
      <c r="V45" s="375" t="str">
        <f t="shared" si="6"/>
        <v/>
      </c>
      <c r="W45" s="375" t="str">
        <f t="shared" si="7"/>
        <v/>
      </c>
      <c r="X45" s="375" t="str">
        <f t="shared" si="8"/>
        <v/>
      </c>
      <c r="Y45" s="375" t="str">
        <f t="shared" si="9"/>
        <v/>
      </c>
      <c r="Z45" s="376" t="str">
        <f t="shared" si="10"/>
        <v/>
      </c>
      <c r="AA45" s="138" t="str">
        <f t="shared" si="11"/>
        <v/>
      </c>
      <c r="AB45" s="138" t="str">
        <f t="shared" si="12"/>
        <v/>
      </c>
      <c r="AC45" s="138" t="str">
        <f>IF(C45="","",IF(VLOOKUP(C45,'11 - GLA USE ONLY GFA details'!$C$46:$X$54,22,FALSE)="GFA","Contracted","non contracted"))</f>
        <v/>
      </c>
      <c r="AD45" s="266" t="str">
        <f>IF(C45="","",'1 - Claim Sign off'!$D$9)</f>
        <v/>
      </c>
      <c r="AE45" s="138" t="str">
        <f>IF(C45="","",VLOOKUP($AD$3,'ref 2 SLB'!$A$216:$Q$227,11,FALSE))</f>
        <v/>
      </c>
      <c r="AF45" s="138" t="str">
        <f>IF(C45="","",VLOOKUP($AD$3,'ref 2 SLB'!$A$216:$Q$227,12,FALSE))</f>
        <v/>
      </c>
      <c r="AG45" s="275" t="str">
        <f>IF(C45="","",VLOOKUP($AD$3,'ref 2 SLB'!$A$216:$Q$227,13,FALSE))</f>
        <v/>
      </c>
      <c r="AH45" s="268"/>
      <c r="AI45" s="268"/>
      <c r="AJ45" s="268"/>
      <c r="AK45" s="268"/>
      <c r="AL45" s="268"/>
      <c r="AM45" s="268"/>
      <c r="AN45" s="268"/>
      <c r="AO45" s="268"/>
      <c r="AP45" s="268"/>
      <c r="AQ45" s="268"/>
      <c r="AR45" s="268"/>
      <c r="AS45" s="268"/>
      <c r="AT45" s="268"/>
      <c r="AU45" s="268"/>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6.899999999999999" customHeight="1" x14ac:dyDescent="0.35">
      <c r="A46" s="142" t="str">
        <f t="shared" si="1"/>
        <v/>
      </c>
      <c r="B46" s="285" t="str">
        <f t="shared" si="13"/>
        <v/>
      </c>
      <c r="C46" s="283"/>
      <c r="D46" s="134"/>
      <c r="E46" s="134"/>
      <c r="F46" s="135"/>
      <c r="G46" s="136"/>
      <c r="H46" s="136"/>
      <c r="I46" s="134"/>
      <c r="J46" s="533"/>
      <c r="K46" s="533"/>
      <c r="L46" s="534"/>
      <c r="M46" s="292" t="str">
        <f t="shared" si="2"/>
        <v/>
      </c>
      <c r="N46" s="547" t="str">
        <f t="shared" si="3"/>
        <v/>
      </c>
      <c r="O46" s="548" t="str">
        <f t="shared" si="4"/>
        <v/>
      </c>
      <c r="P46" s="268"/>
      <c r="Q46" s="274"/>
      <c r="R46" s="540"/>
      <c r="S46" s="259"/>
      <c r="T46" s="260"/>
      <c r="U46" s="328" t="str">
        <f t="shared" si="5"/>
        <v/>
      </c>
      <c r="V46" s="375" t="str">
        <f t="shared" si="6"/>
        <v/>
      </c>
      <c r="W46" s="375" t="str">
        <f t="shared" si="7"/>
        <v/>
      </c>
      <c r="X46" s="375" t="str">
        <f t="shared" si="8"/>
        <v/>
      </c>
      <c r="Y46" s="375" t="str">
        <f t="shared" si="9"/>
        <v/>
      </c>
      <c r="Z46" s="376" t="str">
        <f t="shared" si="10"/>
        <v/>
      </c>
      <c r="AA46" s="138" t="str">
        <f t="shared" si="11"/>
        <v/>
      </c>
      <c r="AB46" s="138" t="str">
        <f t="shared" si="12"/>
        <v/>
      </c>
      <c r="AC46" s="138" t="str">
        <f>IF(C46="","",IF(VLOOKUP(C46,'11 - GLA USE ONLY GFA details'!$C$46:$X$54,22,FALSE)="GFA","Contracted","non contracted"))</f>
        <v/>
      </c>
      <c r="AD46" s="266" t="str">
        <f>IF(C46="","",'1 - Claim Sign off'!$D$9)</f>
        <v/>
      </c>
      <c r="AE46" s="138" t="str">
        <f>IF(C46="","",VLOOKUP($AD$3,'ref 2 SLB'!$A$216:$Q$227,11,FALSE))</f>
        <v/>
      </c>
      <c r="AF46" s="138" t="str">
        <f>IF(C46="","",VLOOKUP($AD$3,'ref 2 SLB'!$A$216:$Q$227,12,FALSE))</f>
        <v/>
      </c>
      <c r="AG46" s="275" t="str">
        <f>IF(C46="","",VLOOKUP($AD$3,'ref 2 SLB'!$A$216:$Q$227,13,FALSE))</f>
        <v/>
      </c>
      <c r="AH46" s="268"/>
      <c r="AI46" s="268"/>
      <c r="AJ46" s="268"/>
      <c r="AK46" s="268"/>
      <c r="AL46" s="268"/>
      <c r="AM46" s="268"/>
      <c r="AN46" s="268"/>
      <c r="AO46" s="268"/>
      <c r="AP46" s="268"/>
      <c r="AQ46" s="268"/>
      <c r="AR46" s="268"/>
      <c r="AS46" s="268"/>
      <c r="AT46" s="268"/>
      <c r="AU46" s="268"/>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6.899999999999999" customHeight="1" x14ac:dyDescent="0.35">
      <c r="A47" s="142" t="str">
        <f t="shared" si="1"/>
        <v/>
      </c>
      <c r="B47" s="285" t="str">
        <f t="shared" si="13"/>
        <v/>
      </c>
      <c r="C47" s="283"/>
      <c r="D47" s="134"/>
      <c r="E47" s="134"/>
      <c r="F47" s="135"/>
      <c r="G47" s="136"/>
      <c r="H47" s="136"/>
      <c r="I47" s="134"/>
      <c r="J47" s="533"/>
      <c r="K47" s="533"/>
      <c r="L47" s="534"/>
      <c r="M47" s="292" t="str">
        <f t="shared" si="2"/>
        <v/>
      </c>
      <c r="N47" s="547" t="str">
        <f t="shared" si="3"/>
        <v/>
      </c>
      <c r="O47" s="548" t="str">
        <f t="shared" si="4"/>
        <v/>
      </c>
      <c r="P47" s="268"/>
      <c r="Q47" s="274"/>
      <c r="R47" s="540"/>
      <c r="S47" s="259"/>
      <c r="T47" s="260"/>
      <c r="U47" s="328" t="str">
        <f t="shared" si="5"/>
        <v/>
      </c>
      <c r="V47" s="375" t="str">
        <f t="shared" si="6"/>
        <v/>
      </c>
      <c r="W47" s="375" t="str">
        <f t="shared" si="7"/>
        <v/>
      </c>
      <c r="X47" s="375" t="str">
        <f t="shared" si="8"/>
        <v/>
      </c>
      <c r="Y47" s="375" t="str">
        <f t="shared" si="9"/>
        <v/>
      </c>
      <c r="Z47" s="376" t="str">
        <f t="shared" si="10"/>
        <v/>
      </c>
      <c r="AA47" s="138" t="str">
        <f t="shared" si="11"/>
        <v/>
      </c>
      <c r="AB47" s="138" t="str">
        <f t="shared" si="12"/>
        <v/>
      </c>
      <c r="AC47" s="138" t="str">
        <f>IF(C47="","",IF(VLOOKUP(C47,'11 - GLA USE ONLY GFA details'!$C$46:$X$54,22,FALSE)="GFA","Contracted","non contracted"))</f>
        <v/>
      </c>
      <c r="AD47" s="266" t="str">
        <f>IF(C47="","",'1 - Claim Sign off'!$D$9)</f>
        <v/>
      </c>
      <c r="AE47" s="138" t="str">
        <f>IF(C47="","",VLOOKUP($AD$3,'ref 2 SLB'!$A$216:$Q$227,11,FALSE))</f>
        <v/>
      </c>
      <c r="AF47" s="138" t="str">
        <f>IF(C47="","",VLOOKUP($AD$3,'ref 2 SLB'!$A$216:$Q$227,12,FALSE))</f>
        <v/>
      </c>
      <c r="AG47" s="275" t="str">
        <f>IF(C47="","",VLOOKUP($AD$3,'ref 2 SLB'!$A$216:$Q$227,13,FALSE))</f>
        <v/>
      </c>
      <c r="AH47" s="268"/>
      <c r="AI47" s="268"/>
      <c r="AJ47" s="268"/>
      <c r="AK47" s="268"/>
      <c r="AL47" s="268"/>
      <c r="AM47" s="268"/>
      <c r="AN47" s="268"/>
      <c r="AO47" s="268"/>
      <c r="AP47" s="268"/>
      <c r="AQ47" s="268"/>
      <c r="AR47" s="268"/>
      <c r="AS47" s="268"/>
      <c r="AT47" s="268"/>
      <c r="AU47" s="268"/>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6.899999999999999" customHeight="1" x14ac:dyDescent="0.35">
      <c r="A48" s="142" t="str">
        <f t="shared" si="1"/>
        <v/>
      </c>
      <c r="B48" s="285" t="str">
        <f t="shared" si="13"/>
        <v/>
      </c>
      <c r="C48" s="283"/>
      <c r="D48" s="134"/>
      <c r="E48" s="134"/>
      <c r="F48" s="135"/>
      <c r="G48" s="136"/>
      <c r="H48" s="136"/>
      <c r="I48" s="134"/>
      <c r="J48" s="533"/>
      <c r="K48" s="533"/>
      <c r="L48" s="534"/>
      <c r="M48" s="292" t="str">
        <f t="shared" si="2"/>
        <v/>
      </c>
      <c r="N48" s="547" t="str">
        <f t="shared" si="3"/>
        <v/>
      </c>
      <c r="O48" s="548" t="str">
        <f t="shared" si="4"/>
        <v/>
      </c>
      <c r="P48" s="268"/>
      <c r="Q48" s="274"/>
      <c r="R48" s="540"/>
      <c r="S48" s="259"/>
      <c r="T48" s="260"/>
      <c r="U48" s="328" t="str">
        <f t="shared" si="5"/>
        <v/>
      </c>
      <c r="V48" s="375" t="str">
        <f t="shared" si="6"/>
        <v/>
      </c>
      <c r="W48" s="375" t="str">
        <f t="shared" si="7"/>
        <v/>
      </c>
      <c r="X48" s="375" t="str">
        <f t="shared" si="8"/>
        <v/>
      </c>
      <c r="Y48" s="375" t="str">
        <f t="shared" si="9"/>
        <v/>
      </c>
      <c r="Z48" s="376" t="str">
        <f t="shared" si="10"/>
        <v/>
      </c>
      <c r="AA48" s="138" t="str">
        <f t="shared" si="11"/>
        <v/>
      </c>
      <c r="AB48" s="138" t="str">
        <f t="shared" si="12"/>
        <v/>
      </c>
      <c r="AC48" s="138" t="str">
        <f>IF(C48="","",IF(VLOOKUP(C48,'11 - GLA USE ONLY GFA details'!$C$46:$X$54,22,FALSE)="GFA","Contracted","non contracted"))</f>
        <v/>
      </c>
      <c r="AD48" s="266" t="str">
        <f>IF(C48="","",'1 - Claim Sign off'!$D$9)</f>
        <v/>
      </c>
      <c r="AE48" s="138" t="str">
        <f>IF(C48="","",VLOOKUP($AD$3,'ref 2 SLB'!$A$216:$Q$227,11,FALSE))</f>
        <v/>
      </c>
      <c r="AF48" s="138" t="str">
        <f>IF(C48="","",VLOOKUP($AD$3,'ref 2 SLB'!$A$216:$Q$227,12,FALSE))</f>
        <v/>
      </c>
      <c r="AG48" s="275" t="str">
        <f>IF(C48="","",VLOOKUP($AD$3,'ref 2 SLB'!$A$216:$Q$227,13,FALSE))</f>
        <v/>
      </c>
      <c r="AH48" s="268"/>
      <c r="AI48" s="268"/>
      <c r="AJ48" s="268"/>
      <c r="AK48" s="268"/>
      <c r="AL48" s="268"/>
      <c r="AM48" s="268"/>
      <c r="AN48" s="268"/>
      <c r="AO48" s="268"/>
      <c r="AP48" s="268"/>
      <c r="AQ48" s="268"/>
      <c r="AR48" s="268"/>
      <c r="AS48" s="268"/>
      <c r="AT48" s="268"/>
      <c r="AU48" s="268"/>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6.899999999999999" customHeight="1" x14ac:dyDescent="0.35">
      <c r="A49" s="142" t="str">
        <f t="shared" si="1"/>
        <v/>
      </c>
      <c r="B49" s="285" t="str">
        <f t="shared" si="13"/>
        <v/>
      </c>
      <c r="C49" s="283"/>
      <c r="D49" s="134"/>
      <c r="E49" s="134"/>
      <c r="F49" s="135"/>
      <c r="G49" s="136"/>
      <c r="H49" s="136"/>
      <c r="I49" s="134"/>
      <c r="J49" s="533"/>
      <c r="K49" s="533"/>
      <c r="L49" s="534"/>
      <c r="M49" s="292" t="str">
        <f t="shared" si="2"/>
        <v/>
      </c>
      <c r="N49" s="547" t="str">
        <f t="shared" si="3"/>
        <v/>
      </c>
      <c r="O49" s="548" t="str">
        <f t="shared" si="4"/>
        <v/>
      </c>
      <c r="P49" s="268"/>
      <c r="Q49" s="274"/>
      <c r="R49" s="540"/>
      <c r="S49" s="259"/>
      <c r="T49" s="260"/>
      <c r="U49" s="328" t="str">
        <f t="shared" si="5"/>
        <v/>
      </c>
      <c r="V49" s="375" t="str">
        <f t="shared" si="6"/>
        <v/>
      </c>
      <c r="W49" s="375" t="str">
        <f t="shared" si="7"/>
        <v/>
      </c>
      <c r="X49" s="375" t="str">
        <f t="shared" si="8"/>
        <v/>
      </c>
      <c r="Y49" s="375" t="str">
        <f t="shared" si="9"/>
        <v/>
      </c>
      <c r="Z49" s="376" t="str">
        <f t="shared" si="10"/>
        <v/>
      </c>
      <c r="AA49" s="138" t="str">
        <f t="shared" si="11"/>
        <v/>
      </c>
      <c r="AB49" s="138" t="str">
        <f t="shared" si="12"/>
        <v/>
      </c>
      <c r="AC49" s="138" t="str">
        <f>IF(C49="","",IF(VLOOKUP(C49,'11 - GLA USE ONLY GFA details'!$C$46:$X$54,22,FALSE)="GFA","Contracted","non contracted"))</f>
        <v/>
      </c>
      <c r="AD49" s="266" t="str">
        <f>IF(C49="","",'1 - Claim Sign off'!$D$9)</f>
        <v/>
      </c>
      <c r="AE49" s="138" t="str">
        <f>IF(C49="","",VLOOKUP($AD$3,'ref 2 SLB'!$A$216:$Q$227,11,FALSE))</f>
        <v/>
      </c>
      <c r="AF49" s="138" t="str">
        <f>IF(C49="","",VLOOKUP($AD$3,'ref 2 SLB'!$A$216:$Q$227,12,FALSE))</f>
        <v/>
      </c>
      <c r="AG49" s="275" t="str">
        <f>IF(C49="","",VLOOKUP($AD$3,'ref 2 SLB'!$A$216:$Q$227,13,FALSE))</f>
        <v/>
      </c>
      <c r="AH49" s="268"/>
      <c r="AI49" s="268"/>
      <c r="AJ49" s="268"/>
      <c r="AK49" s="268"/>
      <c r="AL49" s="268"/>
      <c r="AM49" s="268"/>
      <c r="AN49" s="268"/>
      <c r="AO49" s="268"/>
      <c r="AP49" s="268"/>
      <c r="AQ49" s="268"/>
      <c r="AR49" s="268"/>
      <c r="AS49" s="268"/>
      <c r="AT49" s="268"/>
      <c r="AU49" s="268"/>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6.899999999999999" customHeight="1" x14ac:dyDescent="0.35">
      <c r="A50" s="142" t="str">
        <f t="shared" si="1"/>
        <v/>
      </c>
      <c r="B50" s="285" t="str">
        <f t="shared" si="13"/>
        <v/>
      </c>
      <c r="C50" s="283"/>
      <c r="D50" s="134"/>
      <c r="E50" s="134"/>
      <c r="F50" s="135"/>
      <c r="G50" s="136"/>
      <c r="H50" s="136"/>
      <c r="I50" s="134"/>
      <c r="J50" s="533"/>
      <c r="K50" s="533"/>
      <c r="L50" s="534"/>
      <c r="M50" s="292" t="str">
        <f t="shared" si="2"/>
        <v/>
      </c>
      <c r="N50" s="547" t="str">
        <f t="shared" si="3"/>
        <v/>
      </c>
      <c r="O50" s="548" t="str">
        <f t="shared" si="4"/>
        <v/>
      </c>
      <c r="P50" s="268"/>
      <c r="Q50" s="274"/>
      <c r="R50" s="540"/>
      <c r="S50" s="259"/>
      <c r="T50" s="260"/>
      <c r="U50" s="328" t="str">
        <f t="shared" si="5"/>
        <v/>
      </c>
      <c r="V50" s="375" t="str">
        <f t="shared" si="6"/>
        <v/>
      </c>
      <c r="W50" s="375" t="str">
        <f t="shared" si="7"/>
        <v/>
      </c>
      <c r="X50" s="375" t="str">
        <f t="shared" si="8"/>
        <v/>
      </c>
      <c r="Y50" s="375" t="str">
        <f t="shared" si="9"/>
        <v/>
      </c>
      <c r="Z50" s="376" t="str">
        <f t="shared" si="10"/>
        <v/>
      </c>
      <c r="AA50" s="138" t="str">
        <f t="shared" si="11"/>
        <v/>
      </c>
      <c r="AB50" s="138" t="str">
        <f t="shared" si="12"/>
        <v/>
      </c>
      <c r="AC50" s="138" t="str">
        <f>IF(C50="","",IF(VLOOKUP(C50,'11 - GLA USE ONLY GFA details'!$C$46:$X$54,22,FALSE)="GFA","Contracted","non contracted"))</f>
        <v/>
      </c>
      <c r="AD50" s="266" t="str">
        <f>IF(C50="","",'1 - Claim Sign off'!$D$9)</f>
        <v/>
      </c>
      <c r="AE50" s="138" t="str">
        <f>IF(C50="","",VLOOKUP($AD$3,'ref 2 SLB'!$A$216:$Q$227,11,FALSE))</f>
        <v/>
      </c>
      <c r="AF50" s="138" t="str">
        <f>IF(C50="","",VLOOKUP($AD$3,'ref 2 SLB'!$A$216:$Q$227,12,FALSE))</f>
        <v/>
      </c>
      <c r="AG50" s="275" t="str">
        <f>IF(C50="","",VLOOKUP($AD$3,'ref 2 SLB'!$A$216:$Q$227,13,FALSE))</f>
        <v/>
      </c>
      <c r="AH50" s="268"/>
      <c r="AI50" s="268"/>
      <c r="AJ50" s="268"/>
      <c r="AK50" s="268"/>
      <c r="AL50" s="268"/>
      <c r="AM50" s="268"/>
      <c r="AN50" s="268"/>
      <c r="AO50" s="268"/>
      <c r="AP50" s="268"/>
      <c r="AQ50" s="268"/>
      <c r="AR50" s="268"/>
      <c r="AS50" s="268"/>
      <c r="AT50" s="268"/>
      <c r="AU50" s="268"/>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6.899999999999999" customHeight="1" x14ac:dyDescent="0.35">
      <c r="A51" s="142" t="str">
        <f t="shared" si="1"/>
        <v/>
      </c>
      <c r="B51" s="285" t="str">
        <f t="shared" si="13"/>
        <v/>
      </c>
      <c r="C51" s="283"/>
      <c r="D51" s="134"/>
      <c r="E51" s="134"/>
      <c r="F51" s="135"/>
      <c r="G51" s="136"/>
      <c r="H51" s="136"/>
      <c r="I51" s="134"/>
      <c r="J51" s="533"/>
      <c r="K51" s="533"/>
      <c r="L51" s="534"/>
      <c r="M51" s="292" t="str">
        <f t="shared" si="2"/>
        <v/>
      </c>
      <c r="N51" s="547" t="str">
        <f t="shared" si="3"/>
        <v/>
      </c>
      <c r="O51" s="548" t="str">
        <f t="shared" si="4"/>
        <v/>
      </c>
      <c r="P51" s="268"/>
      <c r="Q51" s="274"/>
      <c r="R51" s="540"/>
      <c r="S51" s="259"/>
      <c r="T51" s="260"/>
      <c r="U51" s="328" t="str">
        <f t="shared" si="5"/>
        <v/>
      </c>
      <c r="V51" s="375" t="str">
        <f t="shared" si="6"/>
        <v/>
      </c>
      <c r="W51" s="375" t="str">
        <f t="shared" si="7"/>
        <v/>
      </c>
      <c r="X51" s="375" t="str">
        <f t="shared" si="8"/>
        <v/>
      </c>
      <c r="Y51" s="375" t="str">
        <f t="shared" si="9"/>
        <v/>
      </c>
      <c r="Z51" s="376" t="str">
        <f t="shared" si="10"/>
        <v/>
      </c>
      <c r="AA51" s="138" t="str">
        <f t="shared" si="11"/>
        <v/>
      </c>
      <c r="AB51" s="138" t="str">
        <f t="shared" si="12"/>
        <v/>
      </c>
      <c r="AC51" s="138" t="str">
        <f>IF(C51="","",IF(VLOOKUP(C51,'11 - GLA USE ONLY GFA details'!$C$46:$X$54,22,FALSE)="GFA","Contracted","non contracted"))</f>
        <v/>
      </c>
      <c r="AD51" s="266" t="str">
        <f>IF(C51="","",'1 - Claim Sign off'!$D$9)</f>
        <v/>
      </c>
      <c r="AE51" s="138" t="str">
        <f>IF(C51="","",VLOOKUP($AD$3,'ref 2 SLB'!$A$216:$Q$227,11,FALSE))</f>
        <v/>
      </c>
      <c r="AF51" s="138" t="str">
        <f>IF(C51="","",VLOOKUP($AD$3,'ref 2 SLB'!$A$216:$Q$227,12,FALSE))</f>
        <v/>
      </c>
      <c r="AG51" s="275" t="str">
        <f>IF(C51="","",VLOOKUP($AD$3,'ref 2 SLB'!$A$216:$Q$227,13,FALSE))</f>
        <v/>
      </c>
      <c r="AH51" s="268"/>
      <c r="AI51" s="268"/>
      <c r="AJ51" s="268"/>
      <c r="AK51" s="268"/>
      <c r="AL51" s="268"/>
      <c r="AM51" s="268"/>
      <c r="AN51" s="268"/>
      <c r="AO51" s="268"/>
      <c r="AP51" s="268"/>
      <c r="AQ51" s="268"/>
      <c r="AR51" s="268"/>
      <c r="AS51" s="268"/>
      <c r="AT51" s="268"/>
      <c r="AU51" s="268"/>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6.899999999999999" customHeight="1" x14ac:dyDescent="0.35">
      <c r="A52" s="142" t="str">
        <f t="shared" si="1"/>
        <v/>
      </c>
      <c r="B52" s="285" t="str">
        <f t="shared" si="13"/>
        <v/>
      </c>
      <c r="C52" s="283"/>
      <c r="D52" s="134"/>
      <c r="E52" s="134"/>
      <c r="F52" s="135"/>
      <c r="G52" s="136"/>
      <c r="H52" s="136"/>
      <c r="I52" s="134"/>
      <c r="J52" s="533"/>
      <c r="K52" s="533"/>
      <c r="L52" s="534"/>
      <c r="M52" s="292" t="str">
        <f t="shared" si="2"/>
        <v/>
      </c>
      <c r="N52" s="547" t="str">
        <f t="shared" si="3"/>
        <v/>
      </c>
      <c r="O52" s="548" t="str">
        <f t="shared" si="4"/>
        <v/>
      </c>
      <c r="P52" s="268"/>
      <c r="Q52" s="274"/>
      <c r="R52" s="540"/>
      <c r="S52" s="259"/>
      <c r="T52" s="260"/>
      <c r="U52" s="328" t="str">
        <f t="shared" si="5"/>
        <v/>
      </c>
      <c r="V52" s="375" t="str">
        <f t="shared" si="6"/>
        <v/>
      </c>
      <c r="W52" s="375" t="str">
        <f t="shared" si="7"/>
        <v/>
      </c>
      <c r="X52" s="375" t="str">
        <f t="shared" si="8"/>
        <v/>
      </c>
      <c r="Y52" s="375" t="str">
        <f t="shared" si="9"/>
        <v/>
      </c>
      <c r="Z52" s="376" t="str">
        <f t="shared" si="10"/>
        <v/>
      </c>
      <c r="AA52" s="138" t="str">
        <f t="shared" si="11"/>
        <v/>
      </c>
      <c r="AB52" s="138" t="str">
        <f t="shared" si="12"/>
        <v/>
      </c>
      <c r="AC52" s="138" t="str">
        <f>IF(C52="","",IF(VLOOKUP(C52,'11 - GLA USE ONLY GFA details'!$C$46:$X$54,22,FALSE)="GFA","Contracted","non contracted"))</f>
        <v/>
      </c>
      <c r="AD52" s="266" t="str">
        <f>IF(C52="","",'1 - Claim Sign off'!$D$9)</f>
        <v/>
      </c>
      <c r="AE52" s="138" t="str">
        <f>IF(C52="","",VLOOKUP($AD$3,'ref 2 SLB'!$A$216:$Q$227,11,FALSE))</f>
        <v/>
      </c>
      <c r="AF52" s="138" t="str">
        <f>IF(C52="","",VLOOKUP($AD$3,'ref 2 SLB'!$A$216:$Q$227,12,FALSE))</f>
        <v/>
      </c>
      <c r="AG52" s="275" t="str">
        <f>IF(C52="","",VLOOKUP($AD$3,'ref 2 SLB'!$A$216:$Q$227,13,FALSE))</f>
        <v/>
      </c>
      <c r="AH52" s="268"/>
      <c r="AI52" s="268"/>
      <c r="AJ52" s="268"/>
      <c r="AK52" s="268"/>
      <c r="AL52" s="268"/>
      <c r="AM52" s="268"/>
      <c r="AN52" s="268"/>
      <c r="AO52" s="268"/>
      <c r="AP52" s="268"/>
      <c r="AQ52" s="268"/>
      <c r="AR52" s="268"/>
      <c r="AS52" s="268"/>
      <c r="AT52" s="268"/>
      <c r="AU52" s="268"/>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6.899999999999999" customHeight="1" x14ac:dyDescent="0.35">
      <c r="A53" s="142" t="str">
        <f t="shared" si="1"/>
        <v/>
      </c>
      <c r="B53" s="285" t="str">
        <f t="shared" si="13"/>
        <v/>
      </c>
      <c r="C53" s="283"/>
      <c r="D53" s="134"/>
      <c r="E53" s="134"/>
      <c r="F53" s="135"/>
      <c r="G53" s="136"/>
      <c r="H53" s="136"/>
      <c r="I53" s="134"/>
      <c r="J53" s="533"/>
      <c r="K53" s="533"/>
      <c r="L53" s="534"/>
      <c r="M53" s="292" t="str">
        <f t="shared" si="2"/>
        <v/>
      </c>
      <c r="N53" s="547" t="str">
        <f t="shared" si="3"/>
        <v/>
      </c>
      <c r="O53" s="548" t="str">
        <f t="shared" si="4"/>
        <v/>
      </c>
      <c r="P53" s="268"/>
      <c r="Q53" s="274"/>
      <c r="R53" s="540"/>
      <c r="S53" s="259"/>
      <c r="T53" s="260"/>
      <c r="U53" s="328" t="str">
        <f t="shared" si="5"/>
        <v/>
      </c>
      <c r="V53" s="375" t="str">
        <f t="shared" si="6"/>
        <v/>
      </c>
      <c r="W53" s="375" t="str">
        <f t="shared" si="7"/>
        <v/>
      </c>
      <c r="X53" s="375" t="str">
        <f t="shared" si="8"/>
        <v/>
      </c>
      <c r="Y53" s="375" t="str">
        <f t="shared" si="9"/>
        <v/>
      </c>
      <c r="Z53" s="376" t="str">
        <f t="shared" si="10"/>
        <v/>
      </c>
      <c r="AA53" s="138" t="str">
        <f t="shared" si="11"/>
        <v/>
      </c>
      <c r="AB53" s="138" t="str">
        <f t="shared" si="12"/>
        <v/>
      </c>
      <c r="AC53" s="138" t="str">
        <f>IF(C53="","",IF(VLOOKUP(C53,'11 - GLA USE ONLY GFA details'!$C$46:$X$54,22,FALSE)="GFA","Contracted","non contracted"))</f>
        <v/>
      </c>
      <c r="AD53" s="266" t="str">
        <f>IF(C53="","",'1 - Claim Sign off'!$D$9)</f>
        <v/>
      </c>
      <c r="AE53" s="138" t="str">
        <f>IF(C53="","",VLOOKUP($AD$3,'ref 2 SLB'!$A$216:$Q$227,11,FALSE))</f>
        <v/>
      </c>
      <c r="AF53" s="138" t="str">
        <f>IF(C53="","",VLOOKUP($AD$3,'ref 2 SLB'!$A$216:$Q$227,12,FALSE))</f>
        <v/>
      </c>
      <c r="AG53" s="275" t="str">
        <f>IF(C53="","",VLOOKUP($AD$3,'ref 2 SLB'!$A$216:$Q$227,13,FALSE))</f>
        <v/>
      </c>
      <c r="AH53" s="268"/>
      <c r="AI53" s="268"/>
      <c r="AJ53" s="268"/>
      <c r="AK53" s="268"/>
      <c r="AL53" s="268"/>
      <c r="AM53" s="268"/>
      <c r="AN53" s="268"/>
      <c r="AO53" s="268"/>
      <c r="AP53" s="268"/>
      <c r="AQ53" s="268"/>
      <c r="AR53" s="268"/>
      <c r="AS53" s="268"/>
      <c r="AT53" s="268"/>
      <c r="AU53" s="268"/>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6.899999999999999" customHeight="1" x14ac:dyDescent="0.35">
      <c r="A54" s="142" t="str">
        <f t="shared" si="1"/>
        <v/>
      </c>
      <c r="B54" s="285" t="str">
        <f t="shared" si="13"/>
        <v/>
      </c>
      <c r="C54" s="283"/>
      <c r="D54" s="134"/>
      <c r="E54" s="134"/>
      <c r="F54" s="135"/>
      <c r="G54" s="136"/>
      <c r="H54" s="136"/>
      <c r="I54" s="134"/>
      <c r="J54" s="533"/>
      <c r="K54" s="533"/>
      <c r="L54" s="534"/>
      <c r="M54" s="292" t="str">
        <f t="shared" si="2"/>
        <v/>
      </c>
      <c r="N54" s="547" t="str">
        <f t="shared" si="3"/>
        <v/>
      </c>
      <c r="O54" s="548" t="str">
        <f t="shared" si="4"/>
        <v/>
      </c>
      <c r="P54" s="268"/>
      <c r="Q54" s="274"/>
      <c r="R54" s="540"/>
      <c r="S54" s="259"/>
      <c r="T54" s="260"/>
      <c r="U54" s="328" t="str">
        <f t="shared" si="5"/>
        <v/>
      </c>
      <c r="V54" s="375" t="str">
        <f t="shared" si="6"/>
        <v/>
      </c>
      <c r="W54" s="375" t="str">
        <f t="shared" si="7"/>
        <v/>
      </c>
      <c r="X54" s="375" t="str">
        <f t="shared" si="8"/>
        <v/>
      </c>
      <c r="Y54" s="375" t="str">
        <f t="shared" si="9"/>
        <v/>
      </c>
      <c r="Z54" s="376" t="str">
        <f t="shared" si="10"/>
        <v/>
      </c>
      <c r="AA54" s="138" t="str">
        <f t="shared" si="11"/>
        <v/>
      </c>
      <c r="AB54" s="138" t="str">
        <f t="shared" si="12"/>
        <v/>
      </c>
      <c r="AC54" s="138" t="str">
        <f>IF(C54="","",IF(VLOOKUP(C54,'11 - GLA USE ONLY GFA details'!$C$46:$X$54,22,FALSE)="GFA","Contracted","non contracted"))</f>
        <v/>
      </c>
      <c r="AD54" s="266" t="str">
        <f>IF(C54="","",'1 - Claim Sign off'!$D$9)</f>
        <v/>
      </c>
      <c r="AE54" s="138" t="str">
        <f>IF(C54="","",VLOOKUP($AD$3,'ref 2 SLB'!$A$216:$Q$227,11,FALSE))</f>
        <v/>
      </c>
      <c r="AF54" s="138" t="str">
        <f>IF(C54="","",VLOOKUP($AD$3,'ref 2 SLB'!$A$216:$Q$227,12,FALSE))</f>
        <v/>
      </c>
      <c r="AG54" s="275" t="str">
        <f>IF(C54="","",VLOOKUP($AD$3,'ref 2 SLB'!$A$216:$Q$227,13,FALSE))</f>
        <v/>
      </c>
      <c r="AH54" s="268"/>
      <c r="AI54" s="268"/>
      <c r="AJ54" s="268"/>
      <c r="AK54" s="268"/>
      <c r="AL54" s="268"/>
      <c r="AM54" s="268"/>
      <c r="AN54" s="268"/>
      <c r="AO54" s="268"/>
      <c r="AP54" s="268"/>
      <c r="AQ54" s="268"/>
      <c r="AR54" s="268"/>
      <c r="AS54" s="268"/>
      <c r="AT54" s="268"/>
      <c r="AU54" s="268"/>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6.899999999999999" customHeight="1" x14ac:dyDescent="0.35">
      <c r="A55" s="142" t="str">
        <f t="shared" si="1"/>
        <v/>
      </c>
      <c r="B55" s="285" t="str">
        <f t="shared" si="13"/>
        <v/>
      </c>
      <c r="C55" s="283"/>
      <c r="D55" s="134"/>
      <c r="E55" s="134"/>
      <c r="F55" s="135"/>
      <c r="G55" s="136"/>
      <c r="H55" s="136"/>
      <c r="I55" s="134"/>
      <c r="J55" s="533"/>
      <c r="K55" s="533"/>
      <c r="L55" s="534"/>
      <c r="M55" s="292" t="str">
        <f t="shared" si="2"/>
        <v/>
      </c>
      <c r="N55" s="547" t="str">
        <f t="shared" si="3"/>
        <v/>
      </c>
      <c r="O55" s="548" t="str">
        <f t="shared" si="4"/>
        <v/>
      </c>
      <c r="P55" s="268"/>
      <c r="Q55" s="274"/>
      <c r="R55" s="540"/>
      <c r="S55" s="259"/>
      <c r="T55" s="260"/>
      <c r="U55" s="328" t="str">
        <f t="shared" si="5"/>
        <v/>
      </c>
      <c r="V55" s="375" t="str">
        <f t="shared" si="6"/>
        <v/>
      </c>
      <c r="W55" s="375" t="str">
        <f t="shared" si="7"/>
        <v/>
      </c>
      <c r="X55" s="375" t="str">
        <f t="shared" si="8"/>
        <v/>
      </c>
      <c r="Y55" s="375" t="str">
        <f t="shared" si="9"/>
        <v/>
      </c>
      <c r="Z55" s="376" t="str">
        <f t="shared" si="10"/>
        <v/>
      </c>
      <c r="AA55" s="138" t="str">
        <f t="shared" si="11"/>
        <v/>
      </c>
      <c r="AB55" s="138" t="str">
        <f t="shared" si="12"/>
        <v/>
      </c>
      <c r="AC55" s="138" t="str">
        <f>IF(C55="","",IF(VLOOKUP(C55,'11 - GLA USE ONLY GFA details'!$C$46:$X$54,22,FALSE)="GFA","Contracted","non contracted"))</f>
        <v/>
      </c>
      <c r="AD55" s="266" t="str">
        <f>IF(C55="","",'1 - Claim Sign off'!$D$9)</f>
        <v/>
      </c>
      <c r="AE55" s="138" t="str">
        <f>IF(C55="","",VLOOKUP($AD$3,'ref 2 SLB'!$A$216:$Q$227,11,FALSE))</f>
        <v/>
      </c>
      <c r="AF55" s="138" t="str">
        <f>IF(C55="","",VLOOKUP($AD$3,'ref 2 SLB'!$A$216:$Q$227,12,FALSE))</f>
        <v/>
      </c>
      <c r="AG55" s="275" t="str">
        <f>IF(C55="","",VLOOKUP($AD$3,'ref 2 SLB'!$A$216:$Q$227,13,FALSE))</f>
        <v/>
      </c>
      <c r="AH55" s="268"/>
      <c r="AI55" s="268"/>
      <c r="AJ55" s="268"/>
      <c r="AK55" s="268"/>
      <c r="AL55" s="268"/>
      <c r="AM55" s="268"/>
      <c r="AN55" s="268"/>
      <c r="AO55" s="268"/>
      <c r="AP55" s="268"/>
      <c r="AQ55" s="268"/>
      <c r="AR55" s="268"/>
      <c r="AS55" s="268"/>
      <c r="AT55" s="268"/>
      <c r="AU55" s="268"/>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6.899999999999999" customHeight="1" x14ac:dyDescent="0.35">
      <c r="A56" s="142" t="str">
        <f t="shared" si="1"/>
        <v/>
      </c>
      <c r="B56" s="285" t="str">
        <f t="shared" si="13"/>
        <v/>
      </c>
      <c r="C56" s="283"/>
      <c r="D56" s="134"/>
      <c r="E56" s="134"/>
      <c r="F56" s="135"/>
      <c r="G56" s="136"/>
      <c r="H56" s="136"/>
      <c r="I56" s="134"/>
      <c r="J56" s="533"/>
      <c r="K56" s="533"/>
      <c r="L56" s="534"/>
      <c r="M56" s="292" t="str">
        <f t="shared" si="2"/>
        <v/>
      </c>
      <c r="N56" s="547" t="str">
        <f t="shared" si="3"/>
        <v/>
      </c>
      <c r="O56" s="548" t="str">
        <f t="shared" si="4"/>
        <v/>
      </c>
      <c r="P56" s="268"/>
      <c r="Q56" s="274"/>
      <c r="R56" s="540"/>
      <c r="S56" s="259"/>
      <c r="T56" s="260"/>
      <c r="U56" s="328" t="str">
        <f t="shared" si="5"/>
        <v/>
      </c>
      <c r="V56" s="375" t="str">
        <f t="shared" si="6"/>
        <v/>
      </c>
      <c r="W56" s="375" t="str">
        <f t="shared" si="7"/>
        <v/>
      </c>
      <c r="X56" s="375" t="str">
        <f t="shared" si="8"/>
        <v/>
      </c>
      <c r="Y56" s="375" t="str">
        <f t="shared" si="9"/>
        <v/>
      </c>
      <c r="Z56" s="376" t="str">
        <f t="shared" si="10"/>
        <v/>
      </c>
      <c r="AA56" s="138" t="str">
        <f t="shared" si="11"/>
        <v/>
      </c>
      <c r="AB56" s="138" t="str">
        <f t="shared" si="12"/>
        <v/>
      </c>
      <c r="AC56" s="138" t="str">
        <f>IF(C56="","",IF(VLOOKUP(C56,'11 - GLA USE ONLY GFA details'!$C$46:$X$54,22,FALSE)="GFA","Contracted","non contracted"))</f>
        <v/>
      </c>
      <c r="AD56" s="266" t="str">
        <f>IF(C56="","",'1 - Claim Sign off'!$D$9)</f>
        <v/>
      </c>
      <c r="AE56" s="138" t="str">
        <f>IF(C56="","",VLOOKUP($AD$3,'ref 2 SLB'!$A$216:$Q$227,11,FALSE))</f>
        <v/>
      </c>
      <c r="AF56" s="138" t="str">
        <f>IF(C56="","",VLOOKUP($AD$3,'ref 2 SLB'!$A$216:$Q$227,12,FALSE))</f>
        <v/>
      </c>
      <c r="AG56" s="275" t="str">
        <f>IF(C56="","",VLOOKUP($AD$3,'ref 2 SLB'!$A$216:$Q$227,13,FALSE))</f>
        <v/>
      </c>
      <c r="AH56" s="268"/>
      <c r="AI56" s="268"/>
      <c r="AJ56" s="268"/>
      <c r="AK56" s="268"/>
      <c r="AL56" s="268"/>
      <c r="AM56" s="268"/>
      <c r="AN56" s="268"/>
      <c r="AO56" s="268"/>
      <c r="AP56" s="268"/>
      <c r="AQ56" s="268"/>
      <c r="AR56" s="268"/>
      <c r="AS56" s="268"/>
      <c r="AT56" s="268"/>
      <c r="AU56" s="268"/>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6.899999999999999" customHeight="1" x14ac:dyDescent="0.35">
      <c r="A57" s="142" t="str">
        <f t="shared" si="1"/>
        <v/>
      </c>
      <c r="B57" s="285" t="str">
        <f t="shared" si="13"/>
        <v/>
      </c>
      <c r="C57" s="283"/>
      <c r="D57" s="134"/>
      <c r="E57" s="134"/>
      <c r="F57" s="135"/>
      <c r="G57" s="136"/>
      <c r="H57" s="136"/>
      <c r="I57" s="134"/>
      <c r="J57" s="533"/>
      <c r="K57" s="533"/>
      <c r="L57" s="534"/>
      <c r="M57" s="292" t="str">
        <f t="shared" si="2"/>
        <v/>
      </c>
      <c r="N57" s="547" t="str">
        <f t="shared" si="3"/>
        <v/>
      </c>
      <c r="O57" s="548" t="str">
        <f t="shared" si="4"/>
        <v/>
      </c>
      <c r="P57" s="268"/>
      <c r="Q57" s="274"/>
      <c r="R57" s="540"/>
      <c r="S57" s="259"/>
      <c r="T57" s="260"/>
      <c r="U57" s="328" t="str">
        <f t="shared" si="5"/>
        <v/>
      </c>
      <c r="V57" s="375" t="str">
        <f t="shared" si="6"/>
        <v/>
      </c>
      <c r="W57" s="375" t="str">
        <f t="shared" si="7"/>
        <v/>
      </c>
      <c r="X57" s="375" t="str">
        <f t="shared" si="8"/>
        <v/>
      </c>
      <c r="Y57" s="375" t="str">
        <f t="shared" si="9"/>
        <v/>
      </c>
      <c r="Z57" s="376" t="str">
        <f t="shared" si="10"/>
        <v/>
      </c>
      <c r="AA57" s="138" t="str">
        <f t="shared" si="11"/>
        <v/>
      </c>
      <c r="AB57" s="138" t="str">
        <f t="shared" si="12"/>
        <v/>
      </c>
      <c r="AC57" s="138" t="str">
        <f>IF(C57="","",IF(VLOOKUP(C57,'11 - GLA USE ONLY GFA details'!$C$46:$X$54,22,FALSE)="GFA","Contracted","non contracted"))</f>
        <v/>
      </c>
      <c r="AD57" s="266" t="str">
        <f>IF(C57="","",'1 - Claim Sign off'!$D$9)</f>
        <v/>
      </c>
      <c r="AE57" s="138" t="str">
        <f>IF(C57="","",VLOOKUP($AD$3,'ref 2 SLB'!$A$216:$Q$227,11,FALSE))</f>
        <v/>
      </c>
      <c r="AF57" s="138" t="str">
        <f>IF(C57="","",VLOOKUP($AD$3,'ref 2 SLB'!$A$216:$Q$227,12,FALSE))</f>
        <v/>
      </c>
      <c r="AG57" s="275" t="str">
        <f>IF(C57="","",VLOOKUP($AD$3,'ref 2 SLB'!$A$216:$Q$227,13,FALSE))</f>
        <v/>
      </c>
      <c r="AH57" s="268"/>
      <c r="AI57" s="268"/>
      <c r="AJ57" s="268"/>
      <c r="AK57" s="268"/>
      <c r="AL57" s="268"/>
      <c r="AM57" s="268"/>
      <c r="AN57" s="268"/>
      <c r="AO57" s="268"/>
      <c r="AP57" s="268"/>
      <c r="AQ57" s="268"/>
      <c r="AR57" s="268"/>
      <c r="AS57" s="268"/>
      <c r="AT57" s="268"/>
      <c r="AU57" s="268"/>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6.899999999999999" customHeight="1" x14ac:dyDescent="0.35">
      <c r="A58" s="142" t="str">
        <f t="shared" si="1"/>
        <v/>
      </c>
      <c r="B58" s="285" t="str">
        <f t="shared" si="13"/>
        <v/>
      </c>
      <c r="C58" s="283"/>
      <c r="D58" s="134"/>
      <c r="E58" s="134"/>
      <c r="F58" s="135"/>
      <c r="G58" s="136"/>
      <c r="H58" s="136"/>
      <c r="I58" s="134"/>
      <c r="J58" s="533"/>
      <c r="K58" s="533"/>
      <c r="L58" s="534"/>
      <c r="M58" s="292" t="str">
        <f t="shared" si="2"/>
        <v/>
      </c>
      <c r="N58" s="547" t="str">
        <f t="shared" si="3"/>
        <v/>
      </c>
      <c r="O58" s="548" t="str">
        <f t="shared" si="4"/>
        <v/>
      </c>
      <c r="P58" s="268"/>
      <c r="Q58" s="274"/>
      <c r="R58" s="540"/>
      <c r="S58" s="259"/>
      <c r="T58" s="260"/>
      <c r="U58" s="328" t="str">
        <f t="shared" si="5"/>
        <v/>
      </c>
      <c r="V58" s="375" t="str">
        <f t="shared" si="6"/>
        <v/>
      </c>
      <c r="W58" s="375" t="str">
        <f t="shared" si="7"/>
        <v/>
      </c>
      <c r="X58" s="375" t="str">
        <f t="shared" si="8"/>
        <v/>
      </c>
      <c r="Y58" s="375" t="str">
        <f t="shared" si="9"/>
        <v/>
      </c>
      <c r="Z58" s="376" t="str">
        <f t="shared" si="10"/>
        <v/>
      </c>
      <c r="AA58" s="138" t="str">
        <f t="shared" si="11"/>
        <v/>
      </c>
      <c r="AB58" s="138" t="str">
        <f t="shared" si="12"/>
        <v/>
      </c>
      <c r="AC58" s="138" t="str">
        <f>IF(C58="","",IF(VLOOKUP(C58,'11 - GLA USE ONLY GFA details'!$C$46:$X$54,22,FALSE)="GFA","Contracted","non contracted"))</f>
        <v/>
      </c>
      <c r="AD58" s="266" t="str">
        <f>IF(C58="","",'1 - Claim Sign off'!$D$9)</f>
        <v/>
      </c>
      <c r="AE58" s="138" t="str">
        <f>IF(C58="","",VLOOKUP($AD$3,'ref 2 SLB'!$A$216:$Q$227,11,FALSE))</f>
        <v/>
      </c>
      <c r="AF58" s="138" t="str">
        <f>IF(C58="","",VLOOKUP($AD$3,'ref 2 SLB'!$A$216:$Q$227,12,FALSE))</f>
        <v/>
      </c>
      <c r="AG58" s="275" t="str">
        <f>IF(C58="","",VLOOKUP($AD$3,'ref 2 SLB'!$A$216:$Q$227,13,FALSE))</f>
        <v/>
      </c>
      <c r="AH58" s="268"/>
      <c r="AI58" s="268"/>
      <c r="AJ58" s="268"/>
      <c r="AK58" s="268"/>
      <c r="AL58" s="268"/>
      <c r="AM58" s="268"/>
      <c r="AN58" s="268"/>
      <c r="AO58" s="268"/>
      <c r="AP58" s="268"/>
      <c r="AQ58" s="268"/>
      <c r="AR58" s="268"/>
      <c r="AS58" s="268"/>
      <c r="AT58" s="268"/>
      <c r="AU58" s="268"/>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6.899999999999999" customHeight="1" x14ac:dyDescent="0.35">
      <c r="A59" s="142" t="str">
        <f t="shared" si="1"/>
        <v/>
      </c>
      <c r="B59" s="285" t="str">
        <f t="shared" si="13"/>
        <v/>
      </c>
      <c r="C59" s="283"/>
      <c r="D59" s="134"/>
      <c r="E59" s="134"/>
      <c r="F59" s="135"/>
      <c r="G59" s="136"/>
      <c r="H59" s="136"/>
      <c r="I59" s="134"/>
      <c r="J59" s="533"/>
      <c r="K59" s="533"/>
      <c r="L59" s="534"/>
      <c r="M59" s="292" t="str">
        <f t="shared" si="2"/>
        <v/>
      </c>
      <c r="N59" s="547" t="str">
        <f t="shared" si="3"/>
        <v/>
      </c>
      <c r="O59" s="548" t="str">
        <f t="shared" si="4"/>
        <v/>
      </c>
      <c r="P59" s="268"/>
      <c r="Q59" s="274"/>
      <c r="R59" s="540"/>
      <c r="S59" s="259"/>
      <c r="T59" s="260"/>
      <c r="U59" s="328" t="str">
        <f t="shared" si="5"/>
        <v/>
      </c>
      <c r="V59" s="375" t="str">
        <f t="shared" si="6"/>
        <v/>
      </c>
      <c r="W59" s="375" t="str">
        <f t="shared" si="7"/>
        <v/>
      </c>
      <c r="X59" s="375" t="str">
        <f t="shared" si="8"/>
        <v/>
      </c>
      <c r="Y59" s="375" t="str">
        <f t="shared" si="9"/>
        <v/>
      </c>
      <c r="Z59" s="376" t="str">
        <f t="shared" si="10"/>
        <v/>
      </c>
      <c r="AA59" s="138" t="str">
        <f t="shared" si="11"/>
        <v/>
      </c>
      <c r="AB59" s="138" t="str">
        <f t="shared" si="12"/>
        <v/>
      </c>
      <c r="AC59" s="138" t="str">
        <f>IF(C59="","",IF(VLOOKUP(C59,'11 - GLA USE ONLY GFA details'!$C$46:$X$54,22,FALSE)="GFA","Contracted","non contracted"))</f>
        <v/>
      </c>
      <c r="AD59" s="266" t="str">
        <f>IF(C59="","",'1 - Claim Sign off'!$D$9)</f>
        <v/>
      </c>
      <c r="AE59" s="138" t="str">
        <f>IF(C59="","",VLOOKUP($AD$3,'ref 2 SLB'!$A$216:$Q$227,11,FALSE))</f>
        <v/>
      </c>
      <c r="AF59" s="138" t="str">
        <f>IF(C59="","",VLOOKUP($AD$3,'ref 2 SLB'!$A$216:$Q$227,12,FALSE))</f>
        <v/>
      </c>
      <c r="AG59" s="275" t="str">
        <f>IF(C59="","",VLOOKUP($AD$3,'ref 2 SLB'!$A$216:$Q$227,13,FALSE))</f>
        <v/>
      </c>
      <c r="AH59" s="268"/>
      <c r="AI59" s="268"/>
      <c r="AJ59" s="268"/>
      <c r="AK59" s="268"/>
      <c r="AL59" s="268"/>
      <c r="AM59" s="268"/>
      <c r="AN59" s="268"/>
      <c r="AO59" s="268"/>
      <c r="AP59" s="268"/>
      <c r="AQ59" s="268"/>
      <c r="AR59" s="268"/>
      <c r="AS59" s="268"/>
      <c r="AT59" s="268"/>
      <c r="AU59" s="268"/>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6.899999999999999" customHeight="1" x14ac:dyDescent="0.35">
      <c r="A60" s="142" t="str">
        <f t="shared" si="1"/>
        <v/>
      </c>
      <c r="B60" s="285" t="str">
        <f t="shared" si="13"/>
        <v/>
      </c>
      <c r="C60" s="283"/>
      <c r="D60" s="134"/>
      <c r="E60" s="134"/>
      <c r="F60" s="135"/>
      <c r="G60" s="136"/>
      <c r="H60" s="136"/>
      <c r="I60" s="134"/>
      <c r="J60" s="533"/>
      <c r="K60" s="533"/>
      <c r="L60" s="534"/>
      <c r="M60" s="292" t="str">
        <f t="shared" si="2"/>
        <v/>
      </c>
      <c r="N60" s="547" t="str">
        <f t="shared" si="3"/>
        <v/>
      </c>
      <c r="O60" s="548" t="str">
        <f t="shared" si="4"/>
        <v/>
      </c>
      <c r="P60" s="268"/>
      <c r="Q60" s="274"/>
      <c r="R60" s="540"/>
      <c r="S60" s="259"/>
      <c r="T60" s="260"/>
      <c r="U60" s="328" t="str">
        <f t="shared" si="5"/>
        <v/>
      </c>
      <c r="V60" s="375" t="str">
        <f t="shared" si="6"/>
        <v/>
      </c>
      <c r="W60" s="375" t="str">
        <f t="shared" si="7"/>
        <v/>
      </c>
      <c r="X60" s="375" t="str">
        <f t="shared" si="8"/>
        <v/>
      </c>
      <c r="Y60" s="375" t="str">
        <f t="shared" si="9"/>
        <v/>
      </c>
      <c r="Z60" s="376" t="str">
        <f t="shared" si="10"/>
        <v/>
      </c>
      <c r="AA60" s="138" t="str">
        <f t="shared" si="11"/>
        <v/>
      </c>
      <c r="AB60" s="138" t="str">
        <f t="shared" si="12"/>
        <v/>
      </c>
      <c r="AC60" s="138" t="str">
        <f>IF(C60="","",IF(VLOOKUP(C60,'11 - GLA USE ONLY GFA details'!$C$46:$X$54,22,FALSE)="GFA","Contracted","non contracted"))</f>
        <v/>
      </c>
      <c r="AD60" s="266" t="str">
        <f>IF(C60="","",'1 - Claim Sign off'!$D$9)</f>
        <v/>
      </c>
      <c r="AE60" s="138" t="str">
        <f>IF(C60="","",VLOOKUP($AD$3,'ref 2 SLB'!$A$216:$Q$227,11,FALSE))</f>
        <v/>
      </c>
      <c r="AF60" s="138" t="str">
        <f>IF(C60="","",VLOOKUP($AD$3,'ref 2 SLB'!$A$216:$Q$227,12,FALSE))</f>
        <v/>
      </c>
      <c r="AG60" s="275" t="str">
        <f>IF(C60="","",VLOOKUP($AD$3,'ref 2 SLB'!$A$216:$Q$227,13,FALSE))</f>
        <v/>
      </c>
      <c r="AH60" s="268"/>
      <c r="AI60" s="268"/>
      <c r="AJ60" s="268"/>
      <c r="AK60" s="268"/>
      <c r="AL60" s="268"/>
      <c r="AM60" s="268"/>
      <c r="AN60" s="268"/>
      <c r="AO60" s="268"/>
      <c r="AP60" s="268"/>
      <c r="AQ60" s="268"/>
      <c r="AR60" s="268"/>
      <c r="AS60" s="268"/>
      <c r="AT60" s="268"/>
      <c r="AU60" s="268"/>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6.899999999999999" customHeight="1" x14ac:dyDescent="0.35">
      <c r="A61" s="142" t="str">
        <f t="shared" si="1"/>
        <v/>
      </c>
      <c r="B61" s="285" t="str">
        <f t="shared" si="13"/>
        <v/>
      </c>
      <c r="C61" s="283"/>
      <c r="D61" s="134"/>
      <c r="E61" s="134"/>
      <c r="F61" s="135"/>
      <c r="G61" s="136"/>
      <c r="H61" s="136"/>
      <c r="I61" s="134"/>
      <c r="J61" s="533"/>
      <c r="K61" s="533"/>
      <c r="L61" s="534"/>
      <c r="M61" s="292" t="str">
        <f t="shared" si="2"/>
        <v/>
      </c>
      <c r="N61" s="547" t="str">
        <f t="shared" si="3"/>
        <v/>
      </c>
      <c r="O61" s="548" t="str">
        <f t="shared" si="4"/>
        <v/>
      </c>
      <c r="P61" s="268"/>
      <c r="Q61" s="274"/>
      <c r="R61" s="540"/>
      <c r="S61" s="259"/>
      <c r="T61" s="260"/>
      <c r="U61" s="328" t="str">
        <f t="shared" si="5"/>
        <v/>
      </c>
      <c r="V61" s="375" t="str">
        <f t="shared" si="6"/>
        <v/>
      </c>
      <c r="W61" s="375" t="str">
        <f t="shared" si="7"/>
        <v/>
      </c>
      <c r="X61" s="375" t="str">
        <f t="shared" si="8"/>
        <v/>
      </c>
      <c r="Y61" s="375" t="str">
        <f t="shared" si="9"/>
        <v/>
      </c>
      <c r="Z61" s="376" t="str">
        <f t="shared" si="10"/>
        <v/>
      </c>
      <c r="AA61" s="138" t="str">
        <f t="shared" si="11"/>
        <v/>
      </c>
      <c r="AB61" s="138" t="str">
        <f t="shared" si="12"/>
        <v/>
      </c>
      <c r="AC61" s="138" t="str">
        <f>IF(C61="","",IF(VLOOKUP(C61,'11 - GLA USE ONLY GFA details'!$C$46:$X$54,22,FALSE)="GFA","Contracted","non contracted"))</f>
        <v/>
      </c>
      <c r="AD61" s="266" t="str">
        <f>IF(C61="","",'1 - Claim Sign off'!$D$9)</f>
        <v/>
      </c>
      <c r="AE61" s="138" t="str">
        <f>IF(C61="","",VLOOKUP($AD$3,'ref 2 SLB'!$A$216:$Q$227,11,FALSE))</f>
        <v/>
      </c>
      <c r="AF61" s="138" t="str">
        <f>IF(C61="","",VLOOKUP($AD$3,'ref 2 SLB'!$A$216:$Q$227,12,FALSE))</f>
        <v/>
      </c>
      <c r="AG61" s="275" t="str">
        <f>IF(C61="","",VLOOKUP($AD$3,'ref 2 SLB'!$A$216:$Q$227,13,FALSE))</f>
        <v/>
      </c>
      <c r="AH61" s="268"/>
      <c r="AI61" s="268"/>
      <c r="AJ61" s="268"/>
      <c r="AK61" s="268"/>
      <c r="AL61" s="268"/>
      <c r="AM61" s="268"/>
      <c r="AN61" s="268"/>
      <c r="AO61" s="268"/>
      <c r="AP61" s="268"/>
      <c r="AQ61" s="268"/>
      <c r="AR61" s="268"/>
      <c r="AS61" s="268"/>
      <c r="AT61" s="268"/>
      <c r="AU61" s="268"/>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ht="16.899999999999999" customHeight="1" x14ac:dyDescent="0.35">
      <c r="A62" s="142" t="str">
        <f t="shared" si="1"/>
        <v/>
      </c>
      <c r="B62" s="285" t="str">
        <f t="shared" si="13"/>
        <v/>
      </c>
      <c r="C62" s="283"/>
      <c r="D62" s="134"/>
      <c r="E62" s="134"/>
      <c r="F62" s="135"/>
      <c r="G62" s="136"/>
      <c r="H62" s="136"/>
      <c r="I62" s="134"/>
      <c r="J62" s="533"/>
      <c r="K62" s="533"/>
      <c r="L62" s="534"/>
      <c r="M62" s="292" t="str">
        <f t="shared" si="2"/>
        <v/>
      </c>
      <c r="N62" s="547" t="str">
        <f t="shared" si="3"/>
        <v/>
      </c>
      <c r="O62" s="548" t="str">
        <f t="shared" si="4"/>
        <v/>
      </c>
      <c r="P62" s="268"/>
      <c r="Q62" s="274"/>
      <c r="R62" s="540"/>
      <c r="S62" s="259"/>
      <c r="T62" s="260"/>
      <c r="U62" s="328" t="str">
        <f t="shared" si="5"/>
        <v/>
      </c>
      <c r="V62" s="375" t="str">
        <f t="shared" si="6"/>
        <v/>
      </c>
      <c r="W62" s="375" t="str">
        <f t="shared" si="7"/>
        <v/>
      </c>
      <c r="X62" s="375" t="str">
        <f t="shared" si="8"/>
        <v/>
      </c>
      <c r="Y62" s="375" t="str">
        <f t="shared" si="9"/>
        <v/>
      </c>
      <c r="Z62" s="376" t="str">
        <f t="shared" si="10"/>
        <v/>
      </c>
      <c r="AA62" s="138" t="str">
        <f t="shared" si="11"/>
        <v/>
      </c>
      <c r="AB62" s="138" t="str">
        <f t="shared" si="12"/>
        <v/>
      </c>
      <c r="AC62" s="138" t="str">
        <f>IF(C62="","",IF(VLOOKUP(C62,'11 - GLA USE ONLY GFA details'!$C$46:$X$54,22,FALSE)="GFA","Contracted","non contracted"))</f>
        <v/>
      </c>
      <c r="AD62" s="266" t="str">
        <f>IF(C62="","",'1 - Claim Sign off'!$D$9)</f>
        <v/>
      </c>
      <c r="AE62" s="138" t="str">
        <f>IF(C62="","",VLOOKUP($AD$3,'ref 2 SLB'!$A$216:$Q$227,11,FALSE))</f>
        <v/>
      </c>
      <c r="AF62" s="138" t="str">
        <f>IF(C62="","",VLOOKUP($AD$3,'ref 2 SLB'!$A$216:$Q$227,12,FALSE))</f>
        <v/>
      </c>
      <c r="AG62" s="275" t="str">
        <f>IF(C62="","",VLOOKUP($AD$3,'ref 2 SLB'!$A$216:$Q$227,13,FALSE))</f>
        <v/>
      </c>
      <c r="AH62" s="268"/>
      <c r="AI62" s="268"/>
      <c r="AJ62" s="268"/>
      <c r="AK62" s="268"/>
      <c r="AL62" s="268"/>
      <c r="AM62" s="268"/>
      <c r="AN62" s="268"/>
      <c r="AO62" s="268"/>
      <c r="AP62" s="268"/>
      <c r="AQ62" s="268"/>
      <c r="AR62" s="268"/>
      <c r="AS62" s="268"/>
      <c r="AT62" s="268"/>
      <c r="AU62" s="268"/>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ht="16.899999999999999" customHeight="1" x14ac:dyDescent="0.35">
      <c r="A63" s="142" t="str">
        <f t="shared" si="1"/>
        <v/>
      </c>
      <c r="B63" s="285" t="str">
        <f t="shared" si="13"/>
        <v/>
      </c>
      <c r="C63" s="283"/>
      <c r="D63" s="134"/>
      <c r="E63" s="134"/>
      <c r="F63" s="135"/>
      <c r="G63" s="136"/>
      <c r="H63" s="136"/>
      <c r="I63" s="134"/>
      <c r="J63" s="533"/>
      <c r="K63" s="533"/>
      <c r="L63" s="534"/>
      <c r="M63" s="292" t="str">
        <f t="shared" si="2"/>
        <v/>
      </c>
      <c r="N63" s="547" t="str">
        <f t="shared" si="3"/>
        <v/>
      </c>
      <c r="O63" s="548" t="str">
        <f t="shared" si="4"/>
        <v/>
      </c>
      <c r="P63" s="268"/>
      <c r="Q63" s="274"/>
      <c r="R63" s="540"/>
      <c r="S63" s="259"/>
      <c r="T63" s="260"/>
      <c r="U63" s="328" t="str">
        <f t="shared" si="5"/>
        <v/>
      </c>
      <c r="V63" s="375" t="str">
        <f t="shared" si="6"/>
        <v/>
      </c>
      <c r="W63" s="375" t="str">
        <f t="shared" si="7"/>
        <v/>
      </c>
      <c r="X63" s="375" t="str">
        <f t="shared" si="8"/>
        <v/>
      </c>
      <c r="Y63" s="375" t="str">
        <f t="shared" si="9"/>
        <v/>
      </c>
      <c r="Z63" s="376" t="str">
        <f t="shared" si="10"/>
        <v/>
      </c>
      <c r="AA63" s="138" t="str">
        <f t="shared" si="11"/>
        <v/>
      </c>
      <c r="AB63" s="138" t="str">
        <f t="shared" si="12"/>
        <v/>
      </c>
      <c r="AC63" s="138" t="str">
        <f>IF(C63="","",IF(VLOOKUP(C63,'11 - GLA USE ONLY GFA details'!$C$46:$X$54,22,FALSE)="GFA","Contracted","non contracted"))</f>
        <v/>
      </c>
      <c r="AD63" s="266" t="str">
        <f>IF(C63="","",'1 - Claim Sign off'!$D$9)</f>
        <v/>
      </c>
      <c r="AE63" s="138" t="str">
        <f>IF(C63="","",VLOOKUP($AD$3,'ref 2 SLB'!$A$216:$Q$227,11,FALSE))</f>
        <v/>
      </c>
      <c r="AF63" s="138" t="str">
        <f>IF(C63="","",VLOOKUP($AD$3,'ref 2 SLB'!$A$216:$Q$227,12,FALSE))</f>
        <v/>
      </c>
      <c r="AG63" s="275" t="str">
        <f>IF(C63="","",VLOOKUP($AD$3,'ref 2 SLB'!$A$216:$Q$227,13,FALSE))</f>
        <v/>
      </c>
      <c r="AH63" s="268"/>
      <c r="AI63" s="268"/>
      <c r="AJ63" s="268"/>
      <c r="AK63" s="268"/>
      <c r="AL63" s="268"/>
      <c r="AM63" s="268"/>
      <c r="AN63" s="268"/>
      <c r="AO63" s="268"/>
      <c r="AP63" s="268"/>
      <c r="AQ63" s="268"/>
      <c r="AR63" s="268"/>
      <c r="AS63" s="268"/>
      <c r="AT63" s="268"/>
      <c r="AU63" s="268"/>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ht="16.899999999999999" customHeight="1" x14ac:dyDescent="0.35">
      <c r="A64" s="142" t="str">
        <f t="shared" si="1"/>
        <v/>
      </c>
      <c r="B64" s="285" t="str">
        <f t="shared" si="13"/>
        <v/>
      </c>
      <c r="C64" s="283"/>
      <c r="D64" s="134"/>
      <c r="E64" s="134"/>
      <c r="F64" s="135"/>
      <c r="G64" s="136"/>
      <c r="H64" s="136"/>
      <c r="I64" s="134"/>
      <c r="J64" s="533"/>
      <c r="K64" s="533"/>
      <c r="L64" s="534"/>
      <c r="M64" s="292" t="str">
        <f t="shared" si="2"/>
        <v/>
      </c>
      <c r="N64" s="547" t="str">
        <f t="shared" si="3"/>
        <v/>
      </c>
      <c r="O64" s="548" t="str">
        <f t="shared" si="4"/>
        <v/>
      </c>
      <c r="P64" s="268"/>
      <c r="Q64" s="274"/>
      <c r="R64" s="540"/>
      <c r="S64" s="259"/>
      <c r="T64" s="260"/>
      <c r="U64" s="328" t="str">
        <f t="shared" si="5"/>
        <v/>
      </c>
      <c r="V64" s="375" t="str">
        <f t="shared" si="6"/>
        <v/>
      </c>
      <c r="W64" s="375" t="str">
        <f t="shared" si="7"/>
        <v/>
      </c>
      <c r="X64" s="375" t="str">
        <f t="shared" si="8"/>
        <v/>
      </c>
      <c r="Y64" s="375" t="str">
        <f t="shared" si="9"/>
        <v/>
      </c>
      <c r="Z64" s="376" t="str">
        <f t="shared" si="10"/>
        <v/>
      </c>
      <c r="AA64" s="138" t="str">
        <f t="shared" si="11"/>
        <v/>
      </c>
      <c r="AB64" s="138" t="str">
        <f t="shared" si="12"/>
        <v/>
      </c>
      <c r="AC64" s="138" t="str">
        <f>IF(C64="","",IF(VLOOKUP(C64,'11 - GLA USE ONLY GFA details'!$C$46:$X$54,22,FALSE)="GFA","Contracted","non contracted"))</f>
        <v/>
      </c>
      <c r="AD64" s="266" t="str">
        <f>IF(C64="","",'1 - Claim Sign off'!$D$9)</f>
        <v/>
      </c>
      <c r="AE64" s="138" t="str">
        <f>IF(C64="","",VLOOKUP($AD$3,'ref 2 SLB'!$A$216:$Q$227,11,FALSE))</f>
        <v/>
      </c>
      <c r="AF64" s="138" t="str">
        <f>IF(C64="","",VLOOKUP($AD$3,'ref 2 SLB'!$A$216:$Q$227,12,FALSE))</f>
        <v/>
      </c>
      <c r="AG64" s="275" t="str">
        <f>IF(C64="","",VLOOKUP($AD$3,'ref 2 SLB'!$A$216:$Q$227,13,FALSE))</f>
        <v/>
      </c>
      <c r="AH64" s="268"/>
      <c r="AI64" s="268"/>
      <c r="AJ64" s="268"/>
      <c r="AK64" s="268"/>
      <c r="AL64" s="268"/>
      <c r="AM64" s="268"/>
      <c r="AN64" s="268"/>
      <c r="AO64" s="268"/>
      <c r="AP64" s="268"/>
      <c r="AQ64" s="268"/>
      <c r="AR64" s="268"/>
      <c r="AS64" s="268"/>
      <c r="AT64" s="268"/>
      <c r="AU64" s="268"/>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6.899999999999999" customHeight="1" x14ac:dyDescent="0.35">
      <c r="A65" s="142" t="str">
        <f t="shared" si="1"/>
        <v/>
      </c>
      <c r="B65" s="285" t="str">
        <f t="shared" si="13"/>
        <v/>
      </c>
      <c r="C65" s="283"/>
      <c r="D65" s="134"/>
      <c r="E65" s="134"/>
      <c r="F65" s="135"/>
      <c r="G65" s="136"/>
      <c r="H65" s="136"/>
      <c r="I65" s="134"/>
      <c r="J65" s="533"/>
      <c r="K65" s="533"/>
      <c r="L65" s="534"/>
      <c r="M65" s="292" t="str">
        <f t="shared" si="2"/>
        <v/>
      </c>
      <c r="N65" s="547" t="str">
        <f t="shared" si="3"/>
        <v/>
      </c>
      <c r="O65" s="548" t="str">
        <f t="shared" si="4"/>
        <v/>
      </c>
      <c r="P65" s="268"/>
      <c r="Q65" s="274"/>
      <c r="R65" s="540"/>
      <c r="S65" s="259"/>
      <c r="T65" s="260"/>
      <c r="U65" s="328" t="str">
        <f t="shared" si="5"/>
        <v/>
      </c>
      <c r="V65" s="375" t="str">
        <f t="shared" si="6"/>
        <v/>
      </c>
      <c r="W65" s="375" t="str">
        <f t="shared" si="7"/>
        <v/>
      </c>
      <c r="X65" s="375" t="str">
        <f t="shared" si="8"/>
        <v/>
      </c>
      <c r="Y65" s="375" t="str">
        <f t="shared" si="9"/>
        <v/>
      </c>
      <c r="Z65" s="376" t="str">
        <f t="shared" si="10"/>
        <v/>
      </c>
      <c r="AA65" s="138" t="str">
        <f t="shared" si="11"/>
        <v/>
      </c>
      <c r="AB65" s="138" t="str">
        <f t="shared" si="12"/>
        <v/>
      </c>
      <c r="AC65" s="138" t="str">
        <f>IF(C65="","",IF(VLOOKUP(C65,'11 - GLA USE ONLY GFA details'!$C$46:$X$54,22,FALSE)="GFA","Contracted","non contracted"))</f>
        <v/>
      </c>
      <c r="AD65" s="266" t="str">
        <f>IF(C65="","",'1 - Claim Sign off'!$D$9)</f>
        <v/>
      </c>
      <c r="AE65" s="138" t="str">
        <f>IF(C65="","",VLOOKUP($AD$3,'ref 2 SLB'!$A$216:$Q$227,11,FALSE))</f>
        <v/>
      </c>
      <c r="AF65" s="138" t="str">
        <f>IF(C65="","",VLOOKUP($AD$3,'ref 2 SLB'!$A$216:$Q$227,12,FALSE))</f>
        <v/>
      </c>
      <c r="AG65" s="275" t="str">
        <f>IF(C65="","",VLOOKUP($AD$3,'ref 2 SLB'!$A$216:$Q$227,13,FALSE))</f>
        <v/>
      </c>
      <c r="AH65" s="268"/>
      <c r="AI65" s="268"/>
      <c r="AJ65" s="268"/>
      <c r="AK65" s="268"/>
      <c r="AL65" s="268"/>
      <c r="AM65" s="268"/>
      <c r="AN65" s="268"/>
      <c r="AO65" s="268"/>
      <c r="AP65" s="268"/>
      <c r="AQ65" s="268"/>
      <c r="AR65" s="268"/>
      <c r="AS65" s="268"/>
      <c r="AT65" s="268"/>
      <c r="AU65" s="268"/>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ht="16.899999999999999" customHeight="1" x14ac:dyDescent="0.35">
      <c r="A66" s="142" t="str">
        <f t="shared" si="1"/>
        <v/>
      </c>
      <c r="B66" s="285" t="str">
        <f t="shared" si="13"/>
        <v/>
      </c>
      <c r="C66" s="283"/>
      <c r="D66" s="134"/>
      <c r="E66" s="134"/>
      <c r="F66" s="135"/>
      <c r="G66" s="136"/>
      <c r="H66" s="136"/>
      <c r="I66" s="134"/>
      <c r="J66" s="533"/>
      <c r="K66" s="533"/>
      <c r="L66" s="534"/>
      <c r="M66" s="292" t="str">
        <f t="shared" si="2"/>
        <v/>
      </c>
      <c r="N66" s="547" t="str">
        <f t="shared" si="3"/>
        <v/>
      </c>
      <c r="O66" s="548" t="str">
        <f t="shared" si="4"/>
        <v/>
      </c>
      <c r="P66" s="268"/>
      <c r="Q66" s="274"/>
      <c r="R66" s="540"/>
      <c r="S66" s="259"/>
      <c r="T66" s="260"/>
      <c r="U66" s="328" t="str">
        <f t="shared" si="5"/>
        <v/>
      </c>
      <c r="V66" s="375" t="str">
        <f t="shared" si="6"/>
        <v/>
      </c>
      <c r="W66" s="375" t="str">
        <f t="shared" si="7"/>
        <v/>
      </c>
      <c r="X66" s="375" t="str">
        <f t="shared" si="8"/>
        <v/>
      </c>
      <c r="Y66" s="375" t="str">
        <f t="shared" si="9"/>
        <v/>
      </c>
      <c r="Z66" s="376" t="str">
        <f t="shared" si="10"/>
        <v/>
      </c>
      <c r="AA66" s="138" t="str">
        <f t="shared" si="11"/>
        <v/>
      </c>
      <c r="AB66" s="138" t="str">
        <f t="shared" si="12"/>
        <v/>
      </c>
      <c r="AC66" s="138" t="str">
        <f>IF(C66="","",IF(VLOOKUP(C66,'11 - GLA USE ONLY GFA details'!$C$46:$X$54,22,FALSE)="GFA","Contracted","non contracted"))</f>
        <v/>
      </c>
      <c r="AD66" s="266" t="str">
        <f>IF(C66="","",'1 - Claim Sign off'!$D$9)</f>
        <v/>
      </c>
      <c r="AE66" s="138" t="str">
        <f>IF(C66="","",VLOOKUP($AD$3,'ref 2 SLB'!$A$216:$Q$227,11,FALSE))</f>
        <v/>
      </c>
      <c r="AF66" s="138" t="str">
        <f>IF(C66="","",VLOOKUP($AD$3,'ref 2 SLB'!$A$216:$Q$227,12,FALSE))</f>
        <v/>
      </c>
      <c r="AG66" s="275" t="str">
        <f>IF(C66="","",VLOOKUP($AD$3,'ref 2 SLB'!$A$216:$Q$227,13,FALSE))</f>
        <v/>
      </c>
      <c r="AH66" s="268"/>
      <c r="AI66" s="268"/>
      <c r="AJ66" s="268"/>
      <c r="AK66" s="268"/>
      <c r="AL66" s="268"/>
      <c r="AM66" s="268"/>
      <c r="AN66" s="268"/>
      <c r="AO66" s="268"/>
      <c r="AP66" s="268"/>
      <c r="AQ66" s="268"/>
      <c r="AR66" s="268"/>
      <c r="AS66" s="268"/>
      <c r="AT66" s="268"/>
      <c r="AU66" s="268"/>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ht="16.899999999999999" customHeight="1" x14ac:dyDescent="0.35">
      <c r="A67" s="142" t="str">
        <f t="shared" si="1"/>
        <v/>
      </c>
      <c r="B67" s="285" t="str">
        <f t="shared" si="13"/>
        <v/>
      </c>
      <c r="C67" s="283"/>
      <c r="D67" s="134"/>
      <c r="E67" s="134"/>
      <c r="F67" s="135"/>
      <c r="G67" s="136"/>
      <c r="H67" s="136"/>
      <c r="I67" s="134"/>
      <c r="J67" s="533"/>
      <c r="K67" s="533"/>
      <c r="L67" s="534"/>
      <c r="M67" s="292" t="str">
        <f t="shared" si="2"/>
        <v/>
      </c>
      <c r="N67" s="547" t="str">
        <f t="shared" si="3"/>
        <v/>
      </c>
      <c r="O67" s="548" t="str">
        <f t="shared" si="4"/>
        <v/>
      </c>
      <c r="P67" s="268"/>
      <c r="Q67" s="274"/>
      <c r="R67" s="540"/>
      <c r="S67" s="259"/>
      <c r="T67" s="260"/>
      <c r="U67" s="328" t="str">
        <f t="shared" si="5"/>
        <v/>
      </c>
      <c r="V67" s="375" t="str">
        <f t="shared" si="6"/>
        <v/>
      </c>
      <c r="W67" s="375" t="str">
        <f t="shared" si="7"/>
        <v/>
      </c>
      <c r="X67" s="375" t="str">
        <f t="shared" si="8"/>
        <v/>
      </c>
      <c r="Y67" s="375" t="str">
        <f t="shared" si="9"/>
        <v/>
      </c>
      <c r="Z67" s="376" t="str">
        <f t="shared" si="10"/>
        <v/>
      </c>
      <c r="AA67" s="138" t="str">
        <f t="shared" si="11"/>
        <v/>
      </c>
      <c r="AB67" s="138" t="str">
        <f t="shared" si="12"/>
        <v/>
      </c>
      <c r="AC67" s="138" t="str">
        <f>IF(C67="","",IF(VLOOKUP(C67,'11 - GLA USE ONLY GFA details'!$C$46:$X$54,22,FALSE)="GFA","Contracted","non contracted"))</f>
        <v/>
      </c>
      <c r="AD67" s="266" t="str">
        <f>IF(C67="","",'1 - Claim Sign off'!$D$9)</f>
        <v/>
      </c>
      <c r="AE67" s="138" t="str">
        <f>IF(C67="","",VLOOKUP($AD$3,'ref 2 SLB'!$A$216:$Q$227,11,FALSE))</f>
        <v/>
      </c>
      <c r="AF67" s="138" t="str">
        <f>IF(C67="","",VLOOKUP($AD$3,'ref 2 SLB'!$A$216:$Q$227,12,FALSE))</f>
        <v/>
      </c>
      <c r="AG67" s="275" t="str">
        <f>IF(C67="","",VLOOKUP($AD$3,'ref 2 SLB'!$A$216:$Q$227,13,FALSE))</f>
        <v/>
      </c>
      <c r="AH67" s="268"/>
      <c r="AI67" s="268"/>
      <c r="AJ67" s="268"/>
      <c r="AK67" s="268"/>
      <c r="AL67" s="268"/>
      <c r="AM67" s="268"/>
      <c r="AN67" s="268"/>
      <c r="AO67" s="268"/>
      <c r="AP67" s="268"/>
      <c r="AQ67" s="268"/>
      <c r="AR67" s="268"/>
      <c r="AS67" s="268"/>
      <c r="AT67" s="268"/>
      <c r="AU67" s="268"/>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ht="16.899999999999999" customHeight="1" x14ac:dyDescent="0.35">
      <c r="A68" s="142" t="str">
        <f t="shared" ref="A68:A131" si="14">IF(AC68="Non contracted","*Error: Ineligible non contracted cost category selected",IF(C68="","",IF(D68="","*Error: Lead or delivery partner name missing",IF(C68="","*Error:cost catetgory missing",IF(E68="","*Error: supplier / staff name missing",IF(F68="","*Error: Invoice / Pay ref missing",IF(G68="","*Error: Invoice / pay date missing",IF(H68="","*Error: defrayal date missing",IF(I68="","*Error: description of cost missing",IF(J68="","*Error: total invoice value missing",IF(K68="","*Error: Irrecoverable VAT missing",IF(L68="","*Error: total ineligible value missing",IF(AA68="N","*Error: defrayal date before invoice date",IF(AB68="N","*Error: defrayal date after claim period",""))))))))))))))</f>
        <v/>
      </c>
      <c r="B68" s="285" t="str">
        <f t="shared" si="13"/>
        <v/>
      </c>
      <c r="C68" s="283"/>
      <c r="D68" s="134"/>
      <c r="E68" s="134"/>
      <c r="F68" s="135"/>
      <c r="G68" s="136"/>
      <c r="H68" s="136"/>
      <c r="I68" s="134"/>
      <c r="J68" s="533"/>
      <c r="K68" s="533"/>
      <c r="L68" s="534"/>
      <c r="M68" s="292" t="str">
        <f t="shared" ref="M68:M131" si="15">IF(C68="","",IF(C68="1 - Staff cost ( including FRICs)","Y","N"))</f>
        <v/>
      </c>
      <c r="N68" s="547" t="str">
        <f t="shared" ref="N68:N131" si="16">IF(L68="","",IF(M68="Y",L68*20%,0))</f>
        <v/>
      </c>
      <c r="O68" s="548" t="str">
        <f t="shared" ref="O68:O131" si="17">IF(L68="","",SUM(N68,L68))</f>
        <v/>
      </c>
      <c r="P68" s="268"/>
      <c r="Q68" s="274"/>
      <c r="R68" s="540"/>
      <c r="S68" s="259"/>
      <c r="T68" s="260"/>
      <c r="U68" s="328" t="str">
        <f t="shared" ref="U68:U131" si="18">IF(T68="","",IF(T68&lt;0,"overclaim","underclaim"))</f>
        <v/>
      </c>
      <c r="V68" s="375" t="str">
        <f t="shared" ref="V68:V131" si="19">IF(T68="","",IF(M68="N",0,Y68-N68))</f>
        <v/>
      </c>
      <c r="W68" s="375" t="str">
        <f t="shared" ref="W68:W131" si="20">IF(Q68&lt;&gt;"",L68,"")</f>
        <v/>
      </c>
      <c r="X68" s="375" t="str">
        <f t="shared" ref="X68:X131" si="21">IF(Q68&lt;&gt;"",W68+T68,"")</f>
        <v/>
      </c>
      <c r="Y68" s="375" t="str">
        <f t="shared" ref="Y68:Y131" si="22">IF(Q68="","",IF(M68="N",0,X68*20%))</f>
        <v/>
      </c>
      <c r="Z68" s="376" t="str">
        <f t="shared" ref="Z68:Z131" si="23">IF(Q68="","",X68+Y68)</f>
        <v/>
      </c>
      <c r="AA68" s="138" t="str">
        <f t="shared" ref="AA68:AA131" si="24">IF(C68="","",IF(AND(G68="",H68=""),"",IF(H68&lt;G68,"N","Y")))</f>
        <v/>
      </c>
      <c r="AB68" s="138" t="str">
        <f t="shared" ref="AB68:AB131" si="25">IF(C68="","",IF(AA68="N","N",IF(H68&lt;=AF68,"Y","N")))</f>
        <v/>
      </c>
      <c r="AC68" s="138" t="str">
        <f>IF(C68="","",IF(VLOOKUP(C68,'11 - GLA USE ONLY GFA details'!$C$46:$X$54,22,FALSE)="GFA","Contracted","non contracted"))</f>
        <v/>
      </c>
      <c r="AD68" s="266" t="str">
        <f>IF(C68="","",'1 - Claim Sign off'!$D$9)</f>
        <v/>
      </c>
      <c r="AE68" s="138" t="str">
        <f>IF(C68="","",VLOOKUP($AD$3,'ref 2 SLB'!$A$216:$Q$227,11,FALSE))</f>
        <v/>
      </c>
      <c r="AF68" s="138" t="str">
        <f>IF(C68="","",VLOOKUP($AD$3,'ref 2 SLB'!$A$216:$Q$227,12,FALSE))</f>
        <v/>
      </c>
      <c r="AG68" s="275" t="str">
        <f>IF(C68="","",VLOOKUP($AD$3,'ref 2 SLB'!$A$216:$Q$227,13,FALSE))</f>
        <v/>
      </c>
      <c r="AH68" s="268"/>
      <c r="AI68" s="268"/>
      <c r="AJ68" s="268"/>
      <c r="AK68" s="268"/>
      <c r="AL68" s="268"/>
      <c r="AM68" s="268"/>
      <c r="AN68" s="268"/>
      <c r="AO68" s="268"/>
      <c r="AP68" s="268"/>
      <c r="AQ68" s="268"/>
      <c r="AR68" s="268"/>
      <c r="AS68" s="268"/>
      <c r="AT68" s="268"/>
      <c r="AU68" s="268"/>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ht="16.899999999999999" customHeight="1" x14ac:dyDescent="0.35">
      <c r="A69" s="142" t="str">
        <f t="shared" si="14"/>
        <v/>
      </c>
      <c r="B69" s="285" t="str">
        <f t="shared" ref="B69:B132" si="26">IFERROR(IF(C69="","",B68+1),"**Check row with blank Cost Category")</f>
        <v/>
      </c>
      <c r="C69" s="283"/>
      <c r="D69" s="134"/>
      <c r="E69" s="134"/>
      <c r="F69" s="135"/>
      <c r="G69" s="136"/>
      <c r="H69" s="136"/>
      <c r="I69" s="134"/>
      <c r="J69" s="533"/>
      <c r="K69" s="533"/>
      <c r="L69" s="534"/>
      <c r="M69" s="292" t="str">
        <f t="shared" si="15"/>
        <v/>
      </c>
      <c r="N69" s="547" t="str">
        <f t="shared" si="16"/>
        <v/>
      </c>
      <c r="O69" s="548" t="str">
        <f t="shared" si="17"/>
        <v/>
      </c>
      <c r="P69" s="268"/>
      <c r="Q69" s="274"/>
      <c r="R69" s="540"/>
      <c r="S69" s="259"/>
      <c r="T69" s="260"/>
      <c r="U69" s="328" t="str">
        <f t="shared" si="18"/>
        <v/>
      </c>
      <c r="V69" s="375" t="str">
        <f t="shared" si="19"/>
        <v/>
      </c>
      <c r="W69" s="375" t="str">
        <f t="shared" si="20"/>
        <v/>
      </c>
      <c r="X69" s="375" t="str">
        <f t="shared" si="21"/>
        <v/>
      </c>
      <c r="Y69" s="375" t="str">
        <f t="shared" si="22"/>
        <v/>
      </c>
      <c r="Z69" s="376" t="str">
        <f t="shared" si="23"/>
        <v/>
      </c>
      <c r="AA69" s="138" t="str">
        <f t="shared" si="24"/>
        <v/>
      </c>
      <c r="AB69" s="138" t="str">
        <f t="shared" si="25"/>
        <v/>
      </c>
      <c r="AC69" s="138" t="str">
        <f>IF(C69="","",IF(VLOOKUP(C69,'11 - GLA USE ONLY GFA details'!$C$46:$X$54,22,FALSE)="GFA","Contracted","non contracted"))</f>
        <v/>
      </c>
      <c r="AD69" s="266" t="str">
        <f>IF(C69="","",'1 - Claim Sign off'!$D$9)</f>
        <v/>
      </c>
      <c r="AE69" s="138" t="str">
        <f>IF(C69="","",VLOOKUP($AD$3,'ref 2 SLB'!$A$216:$Q$227,11,FALSE))</f>
        <v/>
      </c>
      <c r="AF69" s="138" t="str">
        <f>IF(C69="","",VLOOKUP($AD$3,'ref 2 SLB'!$A$216:$Q$227,12,FALSE))</f>
        <v/>
      </c>
      <c r="AG69" s="275" t="str">
        <f>IF(C69="","",VLOOKUP($AD$3,'ref 2 SLB'!$A$216:$Q$227,13,FALSE))</f>
        <v/>
      </c>
      <c r="AH69" s="268"/>
      <c r="AI69" s="268"/>
      <c r="AJ69" s="268"/>
      <c r="AK69" s="268"/>
      <c r="AL69" s="268"/>
      <c r="AM69" s="268"/>
      <c r="AN69" s="268"/>
      <c r="AO69" s="268"/>
      <c r="AP69" s="268"/>
      <c r="AQ69" s="268"/>
      <c r="AR69" s="268"/>
      <c r="AS69" s="268"/>
      <c r="AT69" s="268"/>
      <c r="AU69" s="268"/>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ht="16.899999999999999" customHeight="1" x14ac:dyDescent="0.35">
      <c r="A70" s="142" t="str">
        <f t="shared" si="14"/>
        <v/>
      </c>
      <c r="B70" s="285" t="str">
        <f t="shared" si="26"/>
        <v/>
      </c>
      <c r="C70" s="283"/>
      <c r="D70" s="134"/>
      <c r="E70" s="134"/>
      <c r="F70" s="135"/>
      <c r="G70" s="136"/>
      <c r="H70" s="136"/>
      <c r="I70" s="134"/>
      <c r="J70" s="533"/>
      <c r="K70" s="533"/>
      <c r="L70" s="534"/>
      <c r="M70" s="292" t="str">
        <f t="shared" si="15"/>
        <v/>
      </c>
      <c r="N70" s="547" t="str">
        <f t="shared" si="16"/>
        <v/>
      </c>
      <c r="O70" s="548" t="str">
        <f t="shared" si="17"/>
        <v/>
      </c>
      <c r="P70" s="268"/>
      <c r="Q70" s="274"/>
      <c r="R70" s="540"/>
      <c r="S70" s="259"/>
      <c r="T70" s="260"/>
      <c r="U70" s="328" t="str">
        <f t="shared" si="18"/>
        <v/>
      </c>
      <c r="V70" s="375" t="str">
        <f t="shared" si="19"/>
        <v/>
      </c>
      <c r="W70" s="375" t="str">
        <f t="shared" si="20"/>
        <v/>
      </c>
      <c r="X70" s="375" t="str">
        <f t="shared" si="21"/>
        <v/>
      </c>
      <c r="Y70" s="375" t="str">
        <f t="shared" si="22"/>
        <v/>
      </c>
      <c r="Z70" s="376" t="str">
        <f t="shared" si="23"/>
        <v/>
      </c>
      <c r="AA70" s="138" t="str">
        <f t="shared" si="24"/>
        <v/>
      </c>
      <c r="AB70" s="138" t="str">
        <f t="shared" si="25"/>
        <v/>
      </c>
      <c r="AC70" s="138" t="str">
        <f>IF(C70="","",IF(VLOOKUP(C70,'11 - GLA USE ONLY GFA details'!$C$46:$X$54,22,FALSE)="GFA","Contracted","non contracted"))</f>
        <v/>
      </c>
      <c r="AD70" s="266" t="str">
        <f>IF(C70="","",'1 - Claim Sign off'!$D$9)</f>
        <v/>
      </c>
      <c r="AE70" s="138" t="str">
        <f>IF(C70="","",VLOOKUP($AD$3,'ref 2 SLB'!$A$216:$Q$227,11,FALSE))</f>
        <v/>
      </c>
      <c r="AF70" s="138" t="str">
        <f>IF(C70="","",VLOOKUP($AD$3,'ref 2 SLB'!$A$216:$Q$227,12,FALSE))</f>
        <v/>
      </c>
      <c r="AG70" s="275" t="str">
        <f>IF(C70="","",VLOOKUP($AD$3,'ref 2 SLB'!$A$216:$Q$227,13,FALSE))</f>
        <v/>
      </c>
      <c r="AH70" s="268"/>
      <c r="AI70" s="268"/>
      <c r="AJ70" s="268"/>
      <c r="AK70" s="268"/>
      <c r="AL70" s="268"/>
      <c r="AM70" s="268"/>
      <c r="AN70" s="268"/>
      <c r="AO70" s="268"/>
      <c r="AP70" s="268"/>
      <c r="AQ70" s="268"/>
      <c r="AR70" s="268"/>
      <c r="AS70" s="268"/>
      <c r="AT70" s="268"/>
      <c r="AU70" s="268"/>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6.899999999999999" customHeight="1" x14ac:dyDescent="0.35">
      <c r="A71" s="142" t="str">
        <f t="shared" si="14"/>
        <v/>
      </c>
      <c r="B71" s="285" t="str">
        <f t="shared" si="26"/>
        <v/>
      </c>
      <c r="C71" s="283"/>
      <c r="D71" s="134"/>
      <c r="E71" s="134"/>
      <c r="F71" s="135"/>
      <c r="G71" s="136"/>
      <c r="H71" s="136"/>
      <c r="I71" s="134"/>
      <c r="J71" s="533"/>
      <c r="K71" s="533"/>
      <c r="L71" s="534"/>
      <c r="M71" s="292" t="str">
        <f t="shared" si="15"/>
        <v/>
      </c>
      <c r="N71" s="547" t="str">
        <f t="shared" si="16"/>
        <v/>
      </c>
      <c r="O71" s="548" t="str">
        <f t="shared" si="17"/>
        <v/>
      </c>
      <c r="P71" s="268"/>
      <c r="Q71" s="274"/>
      <c r="R71" s="540"/>
      <c r="S71" s="259"/>
      <c r="T71" s="260"/>
      <c r="U71" s="328" t="str">
        <f t="shared" si="18"/>
        <v/>
      </c>
      <c r="V71" s="375" t="str">
        <f t="shared" si="19"/>
        <v/>
      </c>
      <c r="W71" s="375" t="str">
        <f t="shared" si="20"/>
        <v/>
      </c>
      <c r="X71" s="375" t="str">
        <f t="shared" si="21"/>
        <v/>
      </c>
      <c r="Y71" s="375" t="str">
        <f t="shared" si="22"/>
        <v/>
      </c>
      <c r="Z71" s="376" t="str">
        <f t="shared" si="23"/>
        <v/>
      </c>
      <c r="AA71" s="138" t="str">
        <f t="shared" si="24"/>
        <v/>
      </c>
      <c r="AB71" s="138" t="str">
        <f t="shared" si="25"/>
        <v/>
      </c>
      <c r="AC71" s="138" t="str">
        <f>IF(C71="","",IF(VLOOKUP(C71,'11 - GLA USE ONLY GFA details'!$C$46:$X$54,22,FALSE)="GFA","Contracted","non contracted"))</f>
        <v/>
      </c>
      <c r="AD71" s="266" t="str">
        <f>IF(C71="","",'1 - Claim Sign off'!$D$9)</f>
        <v/>
      </c>
      <c r="AE71" s="138" t="str">
        <f>IF(C71="","",VLOOKUP($AD$3,'ref 2 SLB'!$A$216:$Q$227,11,FALSE))</f>
        <v/>
      </c>
      <c r="AF71" s="138" t="str">
        <f>IF(C71="","",VLOOKUP($AD$3,'ref 2 SLB'!$A$216:$Q$227,12,FALSE))</f>
        <v/>
      </c>
      <c r="AG71" s="275" t="str">
        <f>IF(C71="","",VLOOKUP($AD$3,'ref 2 SLB'!$A$216:$Q$227,13,FALSE))</f>
        <v/>
      </c>
      <c r="AH71" s="268"/>
      <c r="AI71" s="268"/>
      <c r="AJ71" s="268"/>
      <c r="AK71" s="268"/>
      <c r="AL71" s="268"/>
      <c r="AM71" s="268"/>
      <c r="AN71" s="268"/>
      <c r="AO71" s="268"/>
      <c r="AP71" s="268"/>
      <c r="AQ71" s="268"/>
      <c r="AR71" s="268"/>
      <c r="AS71" s="268"/>
      <c r="AT71" s="268"/>
      <c r="AU71" s="268"/>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ht="16.899999999999999" customHeight="1" x14ac:dyDescent="0.35">
      <c r="A72" s="142" t="str">
        <f t="shared" si="14"/>
        <v/>
      </c>
      <c r="B72" s="285" t="str">
        <f t="shared" si="26"/>
        <v/>
      </c>
      <c r="C72" s="283"/>
      <c r="D72" s="134"/>
      <c r="E72" s="134"/>
      <c r="F72" s="135"/>
      <c r="G72" s="136"/>
      <c r="H72" s="136"/>
      <c r="I72" s="134"/>
      <c r="J72" s="533"/>
      <c r="K72" s="533"/>
      <c r="L72" s="534"/>
      <c r="M72" s="292" t="str">
        <f t="shared" si="15"/>
        <v/>
      </c>
      <c r="N72" s="547" t="str">
        <f t="shared" si="16"/>
        <v/>
      </c>
      <c r="O72" s="548" t="str">
        <f t="shared" si="17"/>
        <v/>
      </c>
      <c r="P72" s="268"/>
      <c r="Q72" s="274"/>
      <c r="R72" s="540"/>
      <c r="S72" s="259"/>
      <c r="T72" s="260"/>
      <c r="U72" s="328" t="str">
        <f t="shared" si="18"/>
        <v/>
      </c>
      <c r="V72" s="375" t="str">
        <f t="shared" si="19"/>
        <v/>
      </c>
      <c r="W72" s="375" t="str">
        <f t="shared" si="20"/>
        <v/>
      </c>
      <c r="X72" s="375" t="str">
        <f t="shared" si="21"/>
        <v/>
      </c>
      <c r="Y72" s="375" t="str">
        <f t="shared" si="22"/>
        <v/>
      </c>
      <c r="Z72" s="376" t="str">
        <f t="shared" si="23"/>
        <v/>
      </c>
      <c r="AA72" s="138" t="str">
        <f t="shared" si="24"/>
        <v/>
      </c>
      <c r="AB72" s="138" t="str">
        <f t="shared" si="25"/>
        <v/>
      </c>
      <c r="AC72" s="138" t="str">
        <f>IF(C72="","",IF(VLOOKUP(C72,'11 - GLA USE ONLY GFA details'!$C$46:$X$54,22,FALSE)="GFA","Contracted","non contracted"))</f>
        <v/>
      </c>
      <c r="AD72" s="266" t="str">
        <f>IF(C72="","",'1 - Claim Sign off'!$D$9)</f>
        <v/>
      </c>
      <c r="AE72" s="138" t="str">
        <f>IF(C72="","",VLOOKUP($AD$3,'ref 2 SLB'!$A$216:$Q$227,11,FALSE))</f>
        <v/>
      </c>
      <c r="AF72" s="138" t="str">
        <f>IF(C72="","",VLOOKUP($AD$3,'ref 2 SLB'!$A$216:$Q$227,12,FALSE))</f>
        <v/>
      </c>
      <c r="AG72" s="275" t="str">
        <f>IF(C72="","",VLOOKUP($AD$3,'ref 2 SLB'!$A$216:$Q$227,13,FALSE))</f>
        <v/>
      </c>
      <c r="AH72" s="268"/>
      <c r="AI72" s="268"/>
      <c r="AJ72" s="268"/>
      <c r="AK72" s="268"/>
      <c r="AL72" s="268"/>
      <c r="AM72" s="268"/>
      <c r="AN72" s="268"/>
      <c r="AO72" s="268"/>
      <c r="AP72" s="268"/>
      <c r="AQ72" s="268"/>
      <c r="AR72" s="268"/>
      <c r="AS72" s="268"/>
      <c r="AT72" s="268"/>
      <c r="AU72" s="268"/>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6.899999999999999" customHeight="1" x14ac:dyDescent="0.35">
      <c r="A73" s="142" t="str">
        <f t="shared" si="14"/>
        <v/>
      </c>
      <c r="B73" s="285" t="str">
        <f t="shared" si="26"/>
        <v/>
      </c>
      <c r="C73" s="283"/>
      <c r="D73" s="134"/>
      <c r="E73" s="134"/>
      <c r="F73" s="135"/>
      <c r="G73" s="136"/>
      <c r="H73" s="136"/>
      <c r="I73" s="134"/>
      <c r="J73" s="533"/>
      <c r="K73" s="533"/>
      <c r="L73" s="534"/>
      <c r="M73" s="292" t="str">
        <f t="shared" si="15"/>
        <v/>
      </c>
      <c r="N73" s="547" t="str">
        <f t="shared" si="16"/>
        <v/>
      </c>
      <c r="O73" s="548" t="str">
        <f t="shared" si="17"/>
        <v/>
      </c>
      <c r="P73" s="268"/>
      <c r="Q73" s="274"/>
      <c r="R73" s="540"/>
      <c r="S73" s="259"/>
      <c r="T73" s="260"/>
      <c r="U73" s="328" t="str">
        <f t="shared" si="18"/>
        <v/>
      </c>
      <c r="V73" s="375" t="str">
        <f t="shared" si="19"/>
        <v/>
      </c>
      <c r="W73" s="375" t="str">
        <f t="shared" si="20"/>
        <v/>
      </c>
      <c r="X73" s="375" t="str">
        <f t="shared" si="21"/>
        <v/>
      </c>
      <c r="Y73" s="375" t="str">
        <f t="shared" si="22"/>
        <v/>
      </c>
      <c r="Z73" s="376" t="str">
        <f t="shared" si="23"/>
        <v/>
      </c>
      <c r="AA73" s="138" t="str">
        <f t="shared" si="24"/>
        <v/>
      </c>
      <c r="AB73" s="138" t="str">
        <f t="shared" si="25"/>
        <v/>
      </c>
      <c r="AC73" s="138" t="str">
        <f>IF(C73="","",IF(VLOOKUP(C73,'11 - GLA USE ONLY GFA details'!$C$46:$X$54,22,FALSE)="GFA","Contracted","non contracted"))</f>
        <v/>
      </c>
      <c r="AD73" s="266" t="str">
        <f>IF(C73="","",'1 - Claim Sign off'!$D$9)</f>
        <v/>
      </c>
      <c r="AE73" s="138" t="str">
        <f>IF(C73="","",VLOOKUP($AD$3,'ref 2 SLB'!$A$216:$Q$227,11,FALSE))</f>
        <v/>
      </c>
      <c r="AF73" s="138" t="str">
        <f>IF(C73="","",VLOOKUP($AD$3,'ref 2 SLB'!$A$216:$Q$227,12,FALSE))</f>
        <v/>
      </c>
      <c r="AG73" s="275" t="str">
        <f>IF(C73="","",VLOOKUP($AD$3,'ref 2 SLB'!$A$216:$Q$227,13,FALSE))</f>
        <v/>
      </c>
      <c r="AH73" s="268"/>
      <c r="AI73" s="268"/>
      <c r="AJ73" s="268"/>
      <c r="AK73" s="268"/>
      <c r="AL73" s="268"/>
      <c r="AM73" s="268"/>
      <c r="AN73" s="268"/>
      <c r="AO73" s="268"/>
      <c r="AP73" s="268"/>
      <c r="AQ73" s="268"/>
      <c r="AR73" s="268"/>
      <c r="AS73" s="268"/>
      <c r="AT73" s="268"/>
      <c r="AU73" s="268"/>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6.899999999999999" customHeight="1" x14ac:dyDescent="0.35">
      <c r="A74" s="142" t="str">
        <f t="shared" si="14"/>
        <v/>
      </c>
      <c r="B74" s="285" t="str">
        <f t="shared" si="26"/>
        <v/>
      </c>
      <c r="C74" s="283"/>
      <c r="D74" s="134"/>
      <c r="E74" s="134"/>
      <c r="F74" s="135"/>
      <c r="G74" s="136"/>
      <c r="H74" s="136"/>
      <c r="I74" s="134"/>
      <c r="J74" s="533"/>
      <c r="K74" s="533"/>
      <c r="L74" s="534"/>
      <c r="M74" s="292" t="str">
        <f t="shared" si="15"/>
        <v/>
      </c>
      <c r="N74" s="547" t="str">
        <f t="shared" si="16"/>
        <v/>
      </c>
      <c r="O74" s="548" t="str">
        <f t="shared" si="17"/>
        <v/>
      </c>
      <c r="P74" s="268"/>
      <c r="Q74" s="274"/>
      <c r="R74" s="540"/>
      <c r="S74" s="259"/>
      <c r="T74" s="260"/>
      <c r="U74" s="328" t="str">
        <f t="shared" si="18"/>
        <v/>
      </c>
      <c r="V74" s="375" t="str">
        <f t="shared" si="19"/>
        <v/>
      </c>
      <c r="W74" s="375" t="str">
        <f t="shared" si="20"/>
        <v/>
      </c>
      <c r="X74" s="375" t="str">
        <f t="shared" si="21"/>
        <v/>
      </c>
      <c r="Y74" s="375" t="str">
        <f t="shared" si="22"/>
        <v/>
      </c>
      <c r="Z74" s="376" t="str">
        <f t="shared" si="23"/>
        <v/>
      </c>
      <c r="AA74" s="138" t="str">
        <f t="shared" si="24"/>
        <v/>
      </c>
      <c r="AB74" s="138" t="str">
        <f t="shared" si="25"/>
        <v/>
      </c>
      <c r="AC74" s="138" t="str">
        <f>IF(C74="","",IF(VLOOKUP(C74,'11 - GLA USE ONLY GFA details'!$C$46:$X$54,22,FALSE)="GFA","Contracted","non contracted"))</f>
        <v/>
      </c>
      <c r="AD74" s="266" t="str">
        <f>IF(C74="","",'1 - Claim Sign off'!$D$9)</f>
        <v/>
      </c>
      <c r="AE74" s="138" t="str">
        <f>IF(C74="","",VLOOKUP($AD$3,'ref 2 SLB'!$A$216:$Q$227,11,FALSE))</f>
        <v/>
      </c>
      <c r="AF74" s="138" t="str">
        <f>IF(C74="","",VLOOKUP($AD$3,'ref 2 SLB'!$A$216:$Q$227,12,FALSE))</f>
        <v/>
      </c>
      <c r="AG74" s="275" t="str">
        <f>IF(C74="","",VLOOKUP($AD$3,'ref 2 SLB'!$A$216:$Q$227,13,FALSE))</f>
        <v/>
      </c>
      <c r="AH74" s="268"/>
      <c r="AI74" s="268"/>
      <c r="AJ74" s="268"/>
      <c r="AK74" s="268"/>
      <c r="AL74" s="268"/>
      <c r="AM74" s="268"/>
      <c r="AN74" s="268"/>
      <c r="AO74" s="268"/>
      <c r="AP74" s="268"/>
      <c r="AQ74" s="268"/>
      <c r="AR74" s="268"/>
      <c r="AS74" s="268"/>
      <c r="AT74" s="268"/>
      <c r="AU74" s="268"/>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ht="16.899999999999999" customHeight="1" x14ac:dyDescent="0.35">
      <c r="A75" s="142" t="str">
        <f t="shared" si="14"/>
        <v/>
      </c>
      <c r="B75" s="285" t="str">
        <f t="shared" si="26"/>
        <v/>
      </c>
      <c r="C75" s="283"/>
      <c r="D75" s="134"/>
      <c r="E75" s="134"/>
      <c r="F75" s="135"/>
      <c r="G75" s="136"/>
      <c r="H75" s="136"/>
      <c r="I75" s="134"/>
      <c r="J75" s="533"/>
      <c r="K75" s="533"/>
      <c r="L75" s="534"/>
      <c r="M75" s="292" t="str">
        <f t="shared" si="15"/>
        <v/>
      </c>
      <c r="N75" s="547" t="str">
        <f t="shared" si="16"/>
        <v/>
      </c>
      <c r="O75" s="548" t="str">
        <f t="shared" si="17"/>
        <v/>
      </c>
      <c r="P75" s="268"/>
      <c r="Q75" s="274"/>
      <c r="R75" s="540"/>
      <c r="S75" s="259"/>
      <c r="T75" s="260"/>
      <c r="U75" s="328" t="str">
        <f t="shared" si="18"/>
        <v/>
      </c>
      <c r="V75" s="375" t="str">
        <f t="shared" si="19"/>
        <v/>
      </c>
      <c r="W75" s="375" t="str">
        <f t="shared" si="20"/>
        <v/>
      </c>
      <c r="X75" s="375" t="str">
        <f t="shared" si="21"/>
        <v/>
      </c>
      <c r="Y75" s="375" t="str">
        <f t="shared" si="22"/>
        <v/>
      </c>
      <c r="Z75" s="376" t="str">
        <f t="shared" si="23"/>
        <v/>
      </c>
      <c r="AA75" s="138" t="str">
        <f t="shared" si="24"/>
        <v/>
      </c>
      <c r="AB75" s="138" t="str">
        <f t="shared" si="25"/>
        <v/>
      </c>
      <c r="AC75" s="138" t="str">
        <f>IF(C75="","",IF(VLOOKUP(C75,'11 - GLA USE ONLY GFA details'!$C$46:$X$54,22,FALSE)="GFA","Contracted","non contracted"))</f>
        <v/>
      </c>
      <c r="AD75" s="266" t="str">
        <f>IF(C75="","",'1 - Claim Sign off'!$D$9)</f>
        <v/>
      </c>
      <c r="AE75" s="138" t="str">
        <f>IF(C75="","",VLOOKUP($AD$3,'ref 2 SLB'!$A$216:$Q$227,11,FALSE))</f>
        <v/>
      </c>
      <c r="AF75" s="138" t="str">
        <f>IF(C75="","",VLOOKUP($AD$3,'ref 2 SLB'!$A$216:$Q$227,12,FALSE))</f>
        <v/>
      </c>
      <c r="AG75" s="275" t="str">
        <f>IF(C75="","",VLOOKUP($AD$3,'ref 2 SLB'!$A$216:$Q$227,13,FALSE))</f>
        <v/>
      </c>
      <c r="AH75" s="268"/>
      <c r="AI75" s="268"/>
      <c r="AJ75" s="268"/>
      <c r="AK75" s="268"/>
      <c r="AL75" s="268"/>
      <c r="AM75" s="268"/>
      <c r="AN75" s="268"/>
      <c r="AO75" s="268"/>
      <c r="AP75" s="268"/>
      <c r="AQ75" s="268"/>
      <c r="AR75" s="268"/>
      <c r="AS75" s="268"/>
      <c r="AT75" s="268"/>
      <c r="AU75" s="268"/>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ht="16.899999999999999" customHeight="1" x14ac:dyDescent="0.35">
      <c r="A76" s="142" t="str">
        <f t="shared" si="14"/>
        <v/>
      </c>
      <c r="B76" s="285" t="str">
        <f t="shared" si="26"/>
        <v/>
      </c>
      <c r="C76" s="283"/>
      <c r="D76" s="134"/>
      <c r="E76" s="134"/>
      <c r="F76" s="135"/>
      <c r="G76" s="136"/>
      <c r="H76" s="136"/>
      <c r="I76" s="134"/>
      <c r="J76" s="533"/>
      <c r="K76" s="533"/>
      <c r="L76" s="534"/>
      <c r="M76" s="292" t="str">
        <f t="shared" si="15"/>
        <v/>
      </c>
      <c r="N76" s="547" t="str">
        <f t="shared" si="16"/>
        <v/>
      </c>
      <c r="O76" s="548" t="str">
        <f t="shared" si="17"/>
        <v/>
      </c>
      <c r="P76" s="268"/>
      <c r="Q76" s="274"/>
      <c r="R76" s="540"/>
      <c r="S76" s="259"/>
      <c r="T76" s="260"/>
      <c r="U76" s="328" t="str">
        <f t="shared" si="18"/>
        <v/>
      </c>
      <c r="V76" s="375" t="str">
        <f t="shared" si="19"/>
        <v/>
      </c>
      <c r="W76" s="375" t="str">
        <f t="shared" si="20"/>
        <v/>
      </c>
      <c r="X76" s="375" t="str">
        <f t="shared" si="21"/>
        <v/>
      </c>
      <c r="Y76" s="375" t="str">
        <f t="shared" si="22"/>
        <v/>
      </c>
      <c r="Z76" s="376" t="str">
        <f t="shared" si="23"/>
        <v/>
      </c>
      <c r="AA76" s="138" t="str">
        <f t="shared" si="24"/>
        <v/>
      </c>
      <c r="AB76" s="138" t="str">
        <f t="shared" si="25"/>
        <v/>
      </c>
      <c r="AC76" s="138" t="str">
        <f>IF(C76="","",IF(VLOOKUP(C76,'11 - GLA USE ONLY GFA details'!$C$46:$X$54,22,FALSE)="GFA","Contracted","non contracted"))</f>
        <v/>
      </c>
      <c r="AD76" s="266" t="str">
        <f>IF(C76="","",'1 - Claim Sign off'!$D$9)</f>
        <v/>
      </c>
      <c r="AE76" s="138" t="str">
        <f>IF(C76="","",VLOOKUP($AD$3,'ref 2 SLB'!$A$216:$Q$227,11,FALSE))</f>
        <v/>
      </c>
      <c r="AF76" s="138" t="str">
        <f>IF(C76="","",VLOOKUP($AD$3,'ref 2 SLB'!$A$216:$Q$227,12,FALSE))</f>
        <v/>
      </c>
      <c r="AG76" s="275" t="str">
        <f>IF(C76="","",VLOOKUP($AD$3,'ref 2 SLB'!$A$216:$Q$227,13,FALSE))</f>
        <v/>
      </c>
      <c r="AH76" s="268"/>
      <c r="AI76" s="268"/>
      <c r="AJ76" s="268"/>
      <c r="AK76" s="268"/>
      <c r="AL76" s="268"/>
      <c r="AM76" s="268"/>
      <c r="AN76" s="268"/>
      <c r="AO76" s="268"/>
      <c r="AP76" s="268"/>
      <c r="AQ76" s="268"/>
      <c r="AR76" s="268"/>
      <c r="AS76" s="268"/>
      <c r="AT76" s="268"/>
      <c r="AU76" s="268"/>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ht="16.899999999999999" customHeight="1" x14ac:dyDescent="0.35">
      <c r="A77" s="142" t="str">
        <f t="shared" si="14"/>
        <v/>
      </c>
      <c r="B77" s="285" t="str">
        <f t="shared" si="26"/>
        <v/>
      </c>
      <c r="C77" s="283"/>
      <c r="D77" s="134"/>
      <c r="E77" s="134"/>
      <c r="F77" s="135"/>
      <c r="G77" s="136"/>
      <c r="H77" s="136"/>
      <c r="I77" s="134"/>
      <c r="J77" s="533"/>
      <c r="K77" s="533"/>
      <c r="L77" s="534"/>
      <c r="M77" s="292" t="str">
        <f t="shared" si="15"/>
        <v/>
      </c>
      <c r="N77" s="547" t="str">
        <f t="shared" si="16"/>
        <v/>
      </c>
      <c r="O77" s="548" t="str">
        <f t="shared" si="17"/>
        <v/>
      </c>
      <c r="P77" s="268"/>
      <c r="Q77" s="274"/>
      <c r="R77" s="540"/>
      <c r="S77" s="259"/>
      <c r="T77" s="260"/>
      <c r="U77" s="328" t="str">
        <f t="shared" si="18"/>
        <v/>
      </c>
      <c r="V77" s="375" t="str">
        <f t="shared" si="19"/>
        <v/>
      </c>
      <c r="W77" s="375" t="str">
        <f t="shared" si="20"/>
        <v/>
      </c>
      <c r="X77" s="375" t="str">
        <f t="shared" si="21"/>
        <v/>
      </c>
      <c r="Y77" s="375" t="str">
        <f t="shared" si="22"/>
        <v/>
      </c>
      <c r="Z77" s="376" t="str">
        <f t="shared" si="23"/>
        <v/>
      </c>
      <c r="AA77" s="138" t="str">
        <f t="shared" si="24"/>
        <v/>
      </c>
      <c r="AB77" s="138" t="str">
        <f t="shared" si="25"/>
        <v/>
      </c>
      <c r="AC77" s="138" t="str">
        <f>IF(C77="","",IF(VLOOKUP(C77,'11 - GLA USE ONLY GFA details'!$C$46:$X$54,22,FALSE)="GFA","Contracted","non contracted"))</f>
        <v/>
      </c>
      <c r="AD77" s="266" t="str">
        <f>IF(C77="","",'1 - Claim Sign off'!$D$9)</f>
        <v/>
      </c>
      <c r="AE77" s="138" t="str">
        <f>IF(C77="","",VLOOKUP($AD$3,'ref 2 SLB'!$A$216:$Q$227,11,FALSE))</f>
        <v/>
      </c>
      <c r="AF77" s="138" t="str">
        <f>IF(C77="","",VLOOKUP($AD$3,'ref 2 SLB'!$A$216:$Q$227,12,FALSE))</f>
        <v/>
      </c>
      <c r="AG77" s="275" t="str">
        <f>IF(C77="","",VLOOKUP($AD$3,'ref 2 SLB'!$A$216:$Q$227,13,FALSE))</f>
        <v/>
      </c>
      <c r="AH77" s="268"/>
      <c r="AI77" s="268"/>
      <c r="AJ77" s="268"/>
      <c r="AK77" s="268"/>
      <c r="AL77" s="268"/>
      <c r="AM77" s="268"/>
      <c r="AN77" s="268"/>
      <c r="AO77" s="268"/>
      <c r="AP77" s="268"/>
      <c r="AQ77" s="268"/>
      <c r="AR77" s="268"/>
      <c r="AS77" s="268"/>
      <c r="AT77" s="268"/>
      <c r="AU77" s="268"/>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ht="16.899999999999999" customHeight="1" x14ac:dyDescent="0.35">
      <c r="A78" s="142" t="str">
        <f t="shared" si="14"/>
        <v/>
      </c>
      <c r="B78" s="285" t="str">
        <f t="shared" si="26"/>
        <v/>
      </c>
      <c r="C78" s="283"/>
      <c r="D78" s="134"/>
      <c r="E78" s="134"/>
      <c r="F78" s="135"/>
      <c r="G78" s="136"/>
      <c r="H78" s="136"/>
      <c r="I78" s="134"/>
      <c r="J78" s="533"/>
      <c r="K78" s="533"/>
      <c r="L78" s="534"/>
      <c r="M78" s="292" t="str">
        <f t="shared" si="15"/>
        <v/>
      </c>
      <c r="N78" s="547" t="str">
        <f t="shared" si="16"/>
        <v/>
      </c>
      <c r="O78" s="548" t="str">
        <f t="shared" si="17"/>
        <v/>
      </c>
      <c r="P78" s="268"/>
      <c r="Q78" s="274"/>
      <c r="R78" s="540"/>
      <c r="S78" s="259"/>
      <c r="T78" s="260"/>
      <c r="U78" s="328" t="str">
        <f t="shared" si="18"/>
        <v/>
      </c>
      <c r="V78" s="375" t="str">
        <f t="shared" si="19"/>
        <v/>
      </c>
      <c r="W78" s="375" t="str">
        <f t="shared" si="20"/>
        <v/>
      </c>
      <c r="X78" s="375" t="str">
        <f t="shared" si="21"/>
        <v/>
      </c>
      <c r="Y78" s="375" t="str">
        <f t="shared" si="22"/>
        <v/>
      </c>
      <c r="Z78" s="376" t="str">
        <f t="shared" si="23"/>
        <v/>
      </c>
      <c r="AA78" s="138" t="str">
        <f t="shared" si="24"/>
        <v/>
      </c>
      <c r="AB78" s="138" t="str">
        <f t="shared" si="25"/>
        <v/>
      </c>
      <c r="AC78" s="138" t="str">
        <f>IF(C78="","",IF(VLOOKUP(C78,'11 - GLA USE ONLY GFA details'!$C$46:$X$54,22,FALSE)="GFA","Contracted","non contracted"))</f>
        <v/>
      </c>
      <c r="AD78" s="266" t="str">
        <f>IF(C78="","",'1 - Claim Sign off'!$D$9)</f>
        <v/>
      </c>
      <c r="AE78" s="138" t="str">
        <f>IF(C78="","",VLOOKUP($AD$3,'ref 2 SLB'!$A$216:$Q$227,11,FALSE))</f>
        <v/>
      </c>
      <c r="AF78" s="138" t="str">
        <f>IF(C78="","",VLOOKUP($AD$3,'ref 2 SLB'!$A$216:$Q$227,12,FALSE))</f>
        <v/>
      </c>
      <c r="AG78" s="275" t="str">
        <f>IF(C78="","",VLOOKUP($AD$3,'ref 2 SLB'!$A$216:$Q$227,13,FALSE))</f>
        <v/>
      </c>
      <c r="AH78" s="268"/>
      <c r="AI78" s="268"/>
      <c r="AJ78" s="268"/>
      <c r="AK78" s="268"/>
      <c r="AL78" s="268"/>
      <c r="AM78" s="268"/>
      <c r="AN78" s="268"/>
      <c r="AO78" s="268"/>
      <c r="AP78" s="268"/>
      <c r="AQ78" s="268"/>
      <c r="AR78" s="268"/>
      <c r="AS78" s="268"/>
      <c r="AT78" s="268"/>
      <c r="AU78" s="268"/>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ht="16.899999999999999" customHeight="1" x14ac:dyDescent="0.35">
      <c r="A79" s="142" t="str">
        <f t="shared" si="14"/>
        <v/>
      </c>
      <c r="B79" s="285" t="str">
        <f t="shared" si="26"/>
        <v/>
      </c>
      <c r="C79" s="283"/>
      <c r="D79" s="134"/>
      <c r="E79" s="134"/>
      <c r="F79" s="135"/>
      <c r="G79" s="136"/>
      <c r="H79" s="136"/>
      <c r="I79" s="134"/>
      <c r="J79" s="533"/>
      <c r="K79" s="533"/>
      <c r="L79" s="534"/>
      <c r="M79" s="292" t="str">
        <f t="shared" si="15"/>
        <v/>
      </c>
      <c r="N79" s="547" t="str">
        <f t="shared" si="16"/>
        <v/>
      </c>
      <c r="O79" s="548" t="str">
        <f t="shared" si="17"/>
        <v/>
      </c>
      <c r="P79" s="268"/>
      <c r="Q79" s="274"/>
      <c r="R79" s="540"/>
      <c r="S79" s="259"/>
      <c r="T79" s="260"/>
      <c r="U79" s="328" t="str">
        <f t="shared" si="18"/>
        <v/>
      </c>
      <c r="V79" s="375" t="str">
        <f t="shared" si="19"/>
        <v/>
      </c>
      <c r="W79" s="375" t="str">
        <f t="shared" si="20"/>
        <v/>
      </c>
      <c r="X79" s="375" t="str">
        <f t="shared" si="21"/>
        <v/>
      </c>
      <c r="Y79" s="375" t="str">
        <f t="shared" si="22"/>
        <v/>
      </c>
      <c r="Z79" s="376" t="str">
        <f t="shared" si="23"/>
        <v/>
      </c>
      <c r="AA79" s="138" t="str">
        <f t="shared" si="24"/>
        <v/>
      </c>
      <c r="AB79" s="138" t="str">
        <f t="shared" si="25"/>
        <v/>
      </c>
      <c r="AC79" s="138" t="str">
        <f>IF(C79="","",IF(VLOOKUP(C79,'11 - GLA USE ONLY GFA details'!$C$46:$X$54,22,FALSE)="GFA","Contracted","non contracted"))</f>
        <v/>
      </c>
      <c r="AD79" s="266" t="str">
        <f>IF(C79="","",'1 - Claim Sign off'!$D$9)</f>
        <v/>
      </c>
      <c r="AE79" s="138" t="str">
        <f>IF(C79="","",VLOOKUP($AD$3,'ref 2 SLB'!$A$216:$Q$227,11,FALSE))</f>
        <v/>
      </c>
      <c r="AF79" s="138" t="str">
        <f>IF(C79="","",VLOOKUP($AD$3,'ref 2 SLB'!$A$216:$Q$227,12,FALSE))</f>
        <v/>
      </c>
      <c r="AG79" s="275" t="str">
        <f>IF(C79="","",VLOOKUP($AD$3,'ref 2 SLB'!$A$216:$Q$227,13,FALSE))</f>
        <v/>
      </c>
      <c r="AH79" s="268"/>
      <c r="AI79" s="268"/>
      <c r="AJ79" s="268"/>
      <c r="AK79" s="268"/>
      <c r="AL79" s="268"/>
      <c r="AM79" s="268"/>
      <c r="AN79" s="268"/>
      <c r="AO79" s="268"/>
      <c r="AP79" s="268"/>
      <c r="AQ79" s="268"/>
      <c r="AR79" s="268"/>
      <c r="AS79" s="268"/>
      <c r="AT79" s="268"/>
      <c r="AU79" s="268"/>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ht="16.899999999999999" customHeight="1" x14ac:dyDescent="0.35">
      <c r="A80" s="142" t="str">
        <f t="shared" si="14"/>
        <v/>
      </c>
      <c r="B80" s="285" t="str">
        <f t="shared" si="26"/>
        <v/>
      </c>
      <c r="C80" s="283"/>
      <c r="D80" s="134"/>
      <c r="E80" s="134"/>
      <c r="F80" s="135"/>
      <c r="G80" s="136"/>
      <c r="H80" s="136"/>
      <c r="I80" s="134"/>
      <c r="J80" s="533"/>
      <c r="K80" s="533"/>
      <c r="L80" s="534"/>
      <c r="M80" s="292" t="str">
        <f t="shared" si="15"/>
        <v/>
      </c>
      <c r="N80" s="547" t="str">
        <f t="shared" si="16"/>
        <v/>
      </c>
      <c r="O80" s="548" t="str">
        <f t="shared" si="17"/>
        <v/>
      </c>
      <c r="P80" s="268"/>
      <c r="Q80" s="274"/>
      <c r="R80" s="540"/>
      <c r="S80" s="259"/>
      <c r="T80" s="260"/>
      <c r="U80" s="328" t="str">
        <f t="shared" si="18"/>
        <v/>
      </c>
      <c r="V80" s="375" t="str">
        <f t="shared" si="19"/>
        <v/>
      </c>
      <c r="W80" s="375" t="str">
        <f t="shared" si="20"/>
        <v/>
      </c>
      <c r="X80" s="375" t="str">
        <f t="shared" si="21"/>
        <v/>
      </c>
      <c r="Y80" s="375" t="str">
        <f t="shared" si="22"/>
        <v/>
      </c>
      <c r="Z80" s="376" t="str">
        <f t="shared" si="23"/>
        <v/>
      </c>
      <c r="AA80" s="138" t="str">
        <f t="shared" si="24"/>
        <v/>
      </c>
      <c r="AB80" s="138" t="str">
        <f t="shared" si="25"/>
        <v/>
      </c>
      <c r="AC80" s="138" t="str">
        <f>IF(C80="","",IF(VLOOKUP(C80,'11 - GLA USE ONLY GFA details'!$C$46:$X$54,22,FALSE)="GFA","Contracted","non contracted"))</f>
        <v/>
      </c>
      <c r="AD80" s="266" t="str">
        <f>IF(C80="","",'1 - Claim Sign off'!$D$9)</f>
        <v/>
      </c>
      <c r="AE80" s="138" t="str">
        <f>IF(C80="","",VLOOKUP($AD$3,'ref 2 SLB'!$A$216:$Q$227,11,FALSE))</f>
        <v/>
      </c>
      <c r="AF80" s="138" t="str">
        <f>IF(C80="","",VLOOKUP($AD$3,'ref 2 SLB'!$A$216:$Q$227,12,FALSE))</f>
        <v/>
      </c>
      <c r="AG80" s="275" t="str">
        <f>IF(C80="","",VLOOKUP($AD$3,'ref 2 SLB'!$A$216:$Q$227,13,FALSE))</f>
        <v/>
      </c>
      <c r="AH80" s="268"/>
      <c r="AI80" s="268"/>
      <c r="AJ80" s="268"/>
      <c r="AK80" s="268"/>
      <c r="AL80" s="268"/>
      <c r="AM80" s="268"/>
      <c r="AN80" s="268"/>
      <c r="AO80" s="268"/>
      <c r="AP80" s="268"/>
      <c r="AQ80" s="268"/>
      <c r="AR80" s="268"/>
      <c r="AS80" s="268"/>
      <c r="AT80" s="268"/>
      <c r="AU80" s="268"/>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ht="16.899999999999999" customHeight="1" x14ac:dyDescent="0.35">
      <c r="A81" s="142" t="str">
        <f t="shared" si="14"/>
        <v/>
      </c>
      <c r="B81" s="285" t="str">
        <f t="shared" si="26"/>
        <v/>
      </c>
      <c r="C81" s="283"/>
      <c r="D81" s="134"/>
      <c r="E81" s="134"/>
      <c r="F81" s="135"/>
      <c r="G81" s="136"/>
      <c r="H81" s="136"/>
      <c r="I81" s="134"/>
      <c r="J81" s="533"/>
      <c r="K81" s="533"/>
      <c r="L81" s="534"/>
      <c r="M81" s="292" t="str">
        <f t="shared" si="15"/>
        <v/>
      </c>
      <c r="N81" s="547" t="str">
        <f t="shared" si="16"/>
        <v/>
      </c>
      <c r="O81" s="548" t="str">
        <f t="shared" si="17"/>
        <v/>
      </c>
      <c r="P81" s="268"/>
      <c r="Q81" s="274"/>
      <c r="R81" s="540"/>
      <c r="S81" s="259"/>
      <c r="T81" s="260"/>
      <c r="U81" s="328" t="str">
        <f t="shared" si="18"/>
        <v/>
      </c>
      <c r="V81" s="375" t="str">
        <f t="shared" si="19"/>
        <v/>
      </c>
      <c r="W81" s="375" t="str">
        <f t="shared" si="20"/>
        <v/>
      </c>
      <c r="X81" s="375" t="str">
        <f t="shared" si="21"/>
        <v/>
      </c>
      <c r="Y81" s="375" t="str">
        <f t="shared" si="22"/>
        <v/>
      </c>
      <c r="Z81" s="376" t="str">
        <f t="shared" si="23"/>
        <v/>
      </c>
      <c r="AA81" s="138" t="str">
        <f t="shared" si="24"/>
        <v/>
      </c>
      <c r="AB81" s="138" t="str">
        <f t="shared" si="25"/>
        <v/>
      </c>
      <c r="AC81" s="138" t="str">
        <f>IF(C81="","",IF(VLOOKUP(C81,'11 - GLA USE ONLY GFA details'!$C$46:$X$54,22,FALSE)="GFA","Contracted","non contracted"))</f>
        <v/>
      </c>
      <c r="AD81" s="266" t="str">
        <f>IF(C81="","",'1 - Claim Sign off'!$D$9)</f>
        <v/>
      </c>
      <c r="AE81" s="138" t="str">
        <f>IF(C81="","",VLOOKUP($AD$3,'ref 2 SLB'!$A$216:$Q$227,11,FALSE))</f>
        <v/>
      </c>
      <c r="AF81" s="138" t="str">
        <f>IF(C81="","",VLOOKUP($AD$3,'ref 2 SLB'!$A$216:$Q$227,12,FALSE))</f>
        <v/>
      </c>
      <c r="AG81" s="275" t="str">
        <f>IF(C81="","",VLOOKUP($AD$3,'ref 2 SLB'!$A$216:$Q$227,13,FALSE))</f>
        <v/>
      </c>
      <c r="AH81" s="268"/>
      <c r="AI81" s="268"/>
      <c r="AJ81" s="268"/>
      <c r="AK81" s="268"/>
      <c r="AL81" s="268"/>
      <c r="AM81" s="268"/>
      <c r="AN81" s="268"/>
      <c r="AO81" s="268"/>
      <c r="AP81" s="268"/>
      <c r="AQ81" s="268"/>
      <c r="AR81" s="268"/>
      <c r="AS81" s="268"/>
      <c r="AT81" s="268"/>
      <c r="AU81" s="268"/>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ht="16.899999999999999" customHeight="1" x14ac:dyDescent="0.35">
      <c r="A82" s="142" t="str">
        <f t="shared" si="14"/>
        <v/>
      </c>
      <c r="B82" s="285" t="str">
        <f t="shared" si="26"/>
        <v/>
      </c>
      <c r="C82" s="283"/>
      <c r="D82" s="134"/>
      <c r="E82" s="134"/>
      <c r="F82" s="135"/>
      <c r="G82" s="136"/>
      <c r="H82" s="136"/>
      <c r="I82" s="134"/>
      <c r="J82" s="533"/>
      <c r="K82" s="533"/>
      <c r="L82" s="534"/>
      <c r="M82" s="292" t="str">
        <f t="shared" si="15"/>
        <v/>
      </c>
      <c r="N82" s="547" t="str">
        <f t="shared" si="16"/>
        <v/>
      </c>
      <c r="O82" s="548" t="str">
        <f t="shared" si="17"/>
        <v/>
      </c>
      <c r="P82" s="268"/>
      <c r="Q82" s="274"/>
      <c r="R82" s="540"/>
      <c r="S82" s="259"/>
      <c r="T82" s="260"/>
      <c r="U82" s="328" t="str">
        <f t="shared" si="18"/>
        <v/>
      </c>
      <c r="V82" s="375" t="str">
        <f t="shared" si="19"/>
        <v/>
      </c>
      <c r="W82" s="375" t="str">
        <f t="shared" si="20"/>
        <v/>
      </c>
      <c r="X82" s="375" t="str">
        <f t="shared" si="21"/>
        <v/>
      </c>
      <c r="Y82" s="375" t="str">
        <f t="shared" si="22"/>
        <v/>
      </c>
      <c r="Z82" s="376" t="str">
        <f t="shared" si="23"/>
        <v/>
      </c>
      <c r="AA82" s="138" t="str">
        <f t="shared" si="24"/>
        <v/>
      </c>
      <c r="AB82" s="138" t="str">
        <f t="shared" si="25"/>
        <v/>
      </c>
      <c r="AC82" s="138" t="str">
        <f>IF(C82="","",IF(VLOOKUP(C82,'11 - GLA USE ONLY GFA details'!$C$46:$X$54,22,FALSE)="GFA","Contracted","non contracted"))</f>
        <v/>
      </c>
      <c r="AD82" s="266" t="str">
        <f>IF(C82="","",'1 - Claim Sign off'!$D$9)</f>
        <v/>
      </c>
      <c r="AE82" s="138" t="str">
        <f>IF(C82="","",VLOOKUP($AD$3,'ref 2 SLB'!$A$216:$Q$227,11,FALSE))</f>
        <v/>
      </c>
      <c r="AF82" s="138" t="str">
        <f>IF(C82="","",VLOOKUP($AD$3,'ref 2 SLB'!$A$216:$Q$227,12,FALSE))</f>
        <v/>
      </c>
      <c r="AG82" s="275" t="str">
        <f>IF(C82="","",VLOOKUP($AD$3,'ref 2 SLB'!$A$216:$Q$227,13,FALSE))</f>
        <v/>
      </c>
      <c r="AH82" s="268"/>
      <c r="AI82" s="268"/>
      <c r="AJ82" s="268"/>
      <c r="AK82" s="268"/>
      <c r="AL82" s="268"/>
      <c r="AM82" s="268"/>
      <c r="AN82" s="268"/>
      <c r="AO82" s="268"/>
      <c r="AP82" s="268"/>
      <c r="AQ82" s="268"/>
      <c r="AR82" s="268"/>
      <c r="AS82" s="268"/>
      <c r="AT82" s="268"/>
      <c r="AU82" s="268"/>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ht="16.899999999999999" customHeight="1" x14ac:dyDescent="0.35">
      <c r="A83" s="142" t="str">
        <f t="shared" si="14"/>
        <v/>
      </c>
      <c r="B83" s="285" t="str">
        <f t="shared" si="26"/>
        <v/>
      </c>
      <c r="C83" s="283"/>
      <c r="D83" s="134"/>
      <c r="E83" s="134"/>
      <c r="F83" s="135"/>
      <c r="G83" s="136"/>
      <c r="H83" s="136"/>
      <c r="I83" s="134"/>
      <c r="J83" s="533"/>
      <c r="K83" s="533"/>
      <c r="L83" s="534"/>
      <c r="M83" s="292" t="str">
        <f t="shared" si="15"/>
        <v/>
      </c>
      <c r="N83" s="547" t="str">
        <f t="shared" si="16"/>
        <v/>
      </c>
      <c r="O83" s="548" t="str">
        <f t="shared" si="17"/>
        <v/>
      </c>
      <c r="P83" s="268"/>
      <c r="Q83" s="274"/>
      <c r="R83" s="540"/>
      <c r="S83" s="259"/>
      <c r="T83" s="260"/>
      <c r="U83" s="328" t="str">
        <f t="shared" si="18"/>
        <v/>
      </c>
      <c r="V83" s="375" t="str">
        <f t="shared" si="19"/>
        <v/>
      </c>
      <c r="W83" s="375" t="str">
        <f t="shared" si="20"/>
        <v/>
      </c>
      <c r="X83" s="375" t="str">
        <f t="shared" si="21"/>
        <v/>
      </c>
      <c r="Y83" s="375" t="str">
        <f t="shared" si="22"/>
        <v/>
      </c>
      <c r="Z83" s="376" t="str">
        <f t="shared" si="23"/>
        <v/>
      </c>
      <c r="AA83" s="138" t="str">
        <f t="shared" si="24"/>
        <v/>
      </c>
      <c r="AB83" s="138" t="str">
        <f t="shared" si="25"/>
        <v/>
      </c>
      <c r="AC83" s="138" t="str">
        <f>IF(C83="","",IF(VLOOKUP(C83,'11 - GLA USE ONLY GFA details'!$C$46:$X$54,22,FALSE)="GFA","Contracted","non contracted"))</f>
        <v/>
      </c>
      <c r="AD83" s="266" t="str">
        <f>IF(C83="","",'1 - Claim Sign off'!$D$9)</f>
        <v/>
      </c>
      <c r="AE83" s="138" t="str">
        <f>IF(C83="","",VLOOKUP($AD$3,'ref 2 SLB'!$A$216:$Q$227,11,FALSE))</f>
        <v/>
      </c>
      <c r="AF83" s="138" t="str">
        <f>IF(C83="","",VLOOKUP($AD$3,'ref 2 SLB'!$A$216:$Q$227,12,FALSE))</f>
        <v/>
      </c>
      <c r="AG83" s="275" t="str">
        <f>IF(C83="","",VLOOKUP($AD$3,'ref 2 SLB'!$A$216:$Q$227,13,FALSE))</f>
        <v/>
      </c>
      <c r="AH83" s="268"/>
      <c r="AI83" s="268"/>
      <c r="AJ83" s="268"/>
      <c r="AK83" s="268"/>
      <c r="AL83" s="268"/>
      <c r="AM83" s="268"/>
      <c r="AN83" s="268"/>
      <c r="AO83" s="268"/>
      <c r="AP83" s="268"/>
      <c r="AQ83" s="268"/>
      <c r="AR83" s="268"/>
      <c r="AS83" s="268"/>
      <c r="AT83" s="268"/>
      <c r="AU83" s="268"/>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ht="16.899999999999999" customHeight="1" x14ac:dyDescent="0.35">
      <c r="A84" s="142" t="str">
        <f t="shared" si="14"/>
        <v/>
      </c>
      <c r="B84" s="285" t="str">
        <f t="shared" si="26"/>
        <v/>
      </c>
      <c r="C84" s="283"/>
      <c r="D84" s="134"/>
      <c r="E84" s="134"/>
      <c r="F84" s="135"/>
      <c r="G84" s="136"/>
      <c r="H84" s="136"/>
      <c r="I84" s="134"/>
      <c r="J84" s="533"/>
      <c r="K84" s="533"/>
      <c r="L84" s="534"/>
      <c r="M84" s="292" t="str">
        <f t="shared" si="15"/>
        <v/>
      </c>
      <c r="N84" s="547" t="str">
        <f t="shared" si="16"/>
        <v/>
      </c>
      <c r="O84" s="548" t="str">
        <f t="shared" si="17"/>
        <v/>
      </c>
      <c r="P84" s="268"/>
      <c r="Q84" s="274"/>
      <c r="R84" s="540"/>
      <c r="S84" s="259"/>
      <c r="T84" s="260"/>
      <c r="U84" s="328" t="str">
        <f t="shared" si="18"/>
        <v/>
      </c>
      <c r="V84" s="375" t="str">
        <f t="shared" si="19"/>
        <v/>
      </c>
      <c r="W84" s="375" t="str">
        <f t="shared" si="20"/>
        <v/>
      </c>
      <c r="X84" s="375" t="str">
        <f t="shared" si="21"/>
        <v/>
      </c>
      <c r="Y84" s="375" t="str">
        <f t="shared" si="22"/>
        <v/>
      </c>
      <c r="Z84" s="376" t="str">
        <f t="shared" si="23"/>
        <v/>
      </c>
      <c r="AA84" s="138" t="str">
        <f t="shared" si="24"/>
        <v/>
      </c>
      <c r="AB84" s="138" t="str">
        <f t="shared" si="25"/>
        <v/>
      </c>
      <c r="AC84" s="138" t="str">
        <f>IF(C84="","",IF(VLOOKUP(C84,'11 - GLA USE ONLY GFA details'!$C$46:$X$54,22,FALSE)="GFA","Contracted","non contracted"))</f>
        <v/>
      </c>
      <c r="AD84" s="266" t="str">
        <f>IF(C84="","",'1 - Claim Sign off'!$D$9)</f>
        <v/>
      </c>
      <c r="AE84" s="138" t="str">
        <f>IF(C84="","",VLOOKUP($AD$3,'ref 2 SLB'!$A$216:$Q$227,11,FALSE))</f>
        <v/>
      </c>
      <c r="AF84" s="138" t="str">
        <f>IF(C84="","",VLOOKUP($AD$3,'ref 2 SLB'!$A$216:$Q$227,12,FALSE))</f>
        <v/>
      </c>
      <c r="AG84" s="275" t="str">
        <f>IF(C84="","",VLOOKUP($AD$3,'ref 2 SLB'!$A$216:$Q$227,13,FALSE))</f>
        <v/>
      </c>
      <c r="AH84" s="268"/>
      <c r="AI84" s="268"/>
      <c r="AJ84" s="268"/>
      <c r="AK84" s="268"/>
      <c r="AL84" s="268"/>
      <c r="AM84" s="268"/>
      <c r="AN84" s="268"/>
      <c r="AO84" s="268"/>
      <c r="AP84" s="268"/>
      <c r="AQ84" s="268"/>
      <c r="AR84" s="268"/>
      <c r="AS84" s="268"/>
      <c r="AT84" s="268"/>
      <c r="AU84" s="268"/>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ht="16.899999999999999" customHeight="1" x14ac:dyDescent="0.35">
      <c r="A85" s="142" t="str">
        <f t="shared" si="14"/>
        <v/>
      </c>
      <c r="B85" s="285" t="str">
        <f t="shared" si="26"/>
        <v/>
      </c>
      <c r="C85" s="283"/>
      <c r="D85" s="134"/>
      <c r="E85" s="134"/>
      <c r="F85" s="135"/>
      <c r="G85" s="136"/>
      <c r="H85" s="136"/>
      <c r="I85" s="134"/>
      <c r="J85" s="533"/>
      <c r="K85" s="533"/>
      <c r="L85" s="534"/>
      <c r="M85" s="292" t="str">
        <f t="shared" si="15"/>
        <v/>
      </c>
      <c r="N85" s="547" t="str">
        <f t="shared" si="16"/>
        <v/>
      </c>
      <c r="O85" s="548" t="str">
        <f t="shared" si="17"/>
        <v/>
      </c>
      <c r="P85" s="268"/>
      <c r="Q85" s="274"/>
      <c r="R85" s="540"/>
      <c r="S85" s="259"/>
      <c r="T85" s="260"/>
      <c r="U85" s="328" t="str">
        <f t="shared" si="18"/>
        <v/>
      </c>
      <c r="V85" s="375" t="str">
        <f t="shared" si="19"/>
        <v/>
      </c>
      <c r="W85" s="375" t="str">
        <f t="shared" si="20"/>
        <v/>
      </c>
      <c r="X85" s="375" t="str">
        <f t="shared" si="21"/>
        <v/>
      </c>
      <c r="Y85" s="375" t="str">
        <f t="shared" si="22"/>
        <v/>
      </c>
      <c r="Z85" s="376" t="str">
        <f t="shared" si="23"/>
        <v/>
      </c>
      <c r="AA85" s="138" t="str">
        <f t="shared" si="24"/>
        <v/>
      </c>
      <c r="AB85" s="138" t="str">
        <f t="shared" si="25"/>
        <v/>
      </c>
      <c r="AC85" s="138" t="str">
        <f>IF(C85="","",IF(VLOOKUP(C85,'11 - GLA USE ONLY GFA details'!$C$46:$X$54,22,FALSE)="GFA","Contracted","non contracted"))</f>
        <v/>
      </c>
      <c r="AD85" s="266" t="str">
        <f>IF(C85="","",'1 - Claim Sign off'!$D$9)</f>
        <v/>
      </c>
      <c r="AE85" s="138" t="str">
        <f>IF(C85="","",VLOOKUP($AD$3,'ref 2 SLB'!$A$216:$Q$227,11,FALSE))</f>
        <v/>
      </c>
      <c r="AF85" s="138" t="str">
        <f>IF(C85="","",VLOOKUP($AD$3,'ref 2 SLB'!$A$216:$Q$227,12,FALSE))</f>
        <v/>
      </c>
      <c r="AG85" s="275" t="str">
        <f>IF(C85="","",VLOOKUP($AD$3,'ref 2 SLB'!$A$216:$Q$227,13,FALSE))</f>
        <v/>
      </c>
      <c r="AH85" s="268"/>
      <c r="AI85" s="268"/>
      <c r="AJ85" s="268"/>
      <c r="AK85" s="268"/>
      <c r="AL85" s="268"/>
      <c r="AM85" s="268"/>
      <c r="AN85" s="268"/>
      <c r="AO85" s="268"/>
      <c r="AP85" s="268"/>
      <c r="AQ85" s="268"/>
      <c r="AR85" s="268"/>
      <c r="AS85" s="268"/>
      <c r="AT85" s="268"/>
      <c r="AU85" s="268"/>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ht="16.899999999999999" customHeight="1" x14ac:dyDescent="0.35">
      <c r="A86" s="142" t="str">
        <f t="shared" si="14"/>
        <v/>
      </c>
      <c r="B86" s="285" t="str">
        <f t="shared" si="26"/>
        <v/>
      </c>
      <c r="C86" s="283"/>
      <c r="D86" s="134"/>
      <c r="E86" s="134"/>
      <c r="F86" s="135"/>
      <c r="G86" s="136"/>
      <c r="H86" s="136"/>
      <c r="I86" s="134"/>
      <c r="J86" s="533"/>
      <c r="K86" s="533"/>
      <c r="L86" s="534"/>
      <c r="M86" s="292" t="str">
        <f t="shared" si="15"/>
        <v/>
      </c>
      <c r="N86" s="547" t="str">
        <f t="shared" si="16"/>
        <v/>
      </c>
      <c r="O86" s="548" t="str">
        <f t="shared" si="17"/>
        <v/>
      </c>
      <c r="P86" s="268"/>
      <c r="Q86" s="274"/>
      <c r="R86" s="540"/>
      <c r="S86" s="259"/>
      <c r="T86" s="260"/>
      <c r="U86" s="328" t="str">
        <f t="shared" si="18"/>
        <v/>
      </c>
      <c r="V86" s="375" t="str">
        <f t="shared" si="19"/>
        <v/>
      </c>
      <c r="W86" s="375" t="str">
        <f t="shared" si="20"/>
        <v/>
      </c>
      <c r="X86" s="375" t="str">
        <f t="shared" si="21"/>
        <v/>
      </c>
      <c r="Y86" s="375" t="str">
        <f t="shared" si="22"/>
        <v/>
      </c>
      <c r="Z86" s="376" t="str">
        <f t="shared" si="23"/>
        <v/>
      </c>
      <c r="AA86" s="138" t="str">
        <f t="shared" si="24"/>
        <v/>
      </c>
      <c r="AB86" s="138" t="str">
        <f t="shared" si="25"/>
        <v/>
      </c>
      <c r="AC86" s="138" t="str">
        <f>IF(C86="","",IF(VLOOKUP(C86,'11 - GLA USE ONLY GFA details'!$C$46:$X$54,22,FALSE)="GFA","Contracted","non contracted"))</f>
        <v/>
      </c>
      <c r="AD86" s="266" t="str">
        <f>IF(C86="","",'1 - Claim Sign off'!$D$9)</f>
        <v/>
      </c>
      <c r="AE86" s="138" t="str">
        <f>IF(C86="","",VLOOKUP($AD$3,'ref 2 SLB'!$A$216:$Q$227,11,FALSE))</f>
        <v/>
      </c>
      <c r="AF86" s="138" t="str">
        <f>IF(C86="","",VLOOKUP($AD$3,'ref 2 SLB'!$A$216:$Q$227,12,FALSE))</f>
        <v/>
      </c>
      <c r="AG86" s="275" t="str">
        <f>IF(C86="","",VLOOKUP($AD$3,'ref 2 SLB'!$A$216:$Q$227,13,FALSE))</f>
        <v/>
      </c>
      <c r="AH86" s="268"/>
      <c r="AI86" s="268"/>
      <c r="AJ86" s="268"/>
      <c r="AK86" s="268"/>
      <c r="AL86" s="268"/>
      <c r="AM86" s="268"/>
      <c r="AN86" s="268"/>
      <c r="AO86" s="268"/>
      <c r="AP86" s="268"/>
      <c r="AQ86" s="268"/>
      <c r="AR86" s="268"/>
      <c r="AS86" s="268"/>
      <c r="AT86" s="268"/>
      <c r="AU86" s="268"/>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ht="16.899999999999999" customHeight="1" x14ac:dyDescent="0.35">
      <c r="A87" s="142" t="str">
        <f t="shared" si="14"/>
        <v/>
      </c>
      <c r="B87" s="285" t="str">
        <f t="shared" si="26"/>
        <v/>
      </c>
      <c r="C87" s="283"/>
      <c r="D87" s="134"/>
      <c r="E87" s="134"/>
      <c r="F87" s="135"/>
      <c r="G87" s="136"/>
      <c r="H87" s="136"/>
      <c r="I87" s="134"/>
      <c r="J87" s="533"/>
      <c r="K87" s="533"/>
      <c r="L87" s="534"/>
      <c r="M87" s="292" t="str">
        <f t="shared" si="15"/>
        <v/>
      </c>
      <c r="N87" s="547" t="str">
        <f t="shared" si="16"/>
        <v/>
      </c>
      <c r="O87" s="548" t="str">
        <f t="shared" si="17"/>
        <v/>
      </c>
      <c r="P87" s="268"/>
      <c r="Q87" s="274"/>
      <c r="R87" s="540"/>
      <c r="S87" s="259"/>
      <c r="T87" s="260"/>
      <c r="U87" s="328" t="str">
        <f t="shared" si="18"/>
        <v/>
      </c>
      <c r="V87" s="375" t="str">
        <f t="shared" si="19"/>
        <v/>
      </c>
      <c r="W87" s="375" t="str">
        <f t="shared" si="20"/>
        <v/>
      </c>
      <c r="X87" s="375" t="str">
        <f t="shared" si="21"/>
        <v/>
      </c>
      <c r="Y87" s="375" t="str">
        <f t="shared" si="22"/>
        <v/>
      </c>
      <c r="Z87" s="376" t="str">
        <f t="shared" si="23"/>
        <v/>
      </c>
      <c r="AA87" s="138" t="str">
        <f t="shared" si="24"/>
        <v/>
      </c>
      <c r="AB87" s="138" t="str">
        <f t="shared" si="25"/>
        <v/>
      </c>
      <c r="AC87" s="138" t="str">
        <f>IF(C87="","",IF(VLOOKUP(C87,'11 - GLA USE ONLY GFA details'!$C$46:$X$54,22,FALSE)="GFA","Contracted","non contracted"))</f>
        <v/>
      </c>
      <c r="AD87" s="266" t="str">
        <f>IF(C87="","",'1 - Claim Sign off'!$D$9)</f>
        <v/>
      </c>
      <c r="AE87" s="138" t="str">
        <f>IF(C87="","",VLOOKUP($AD$3,'ref 2 SLB'!$A$216:$Q$227,11,FALSE))</f>
        <v/>
      </c>
      <c r="AF87" s="138" t="str">
        <f>IF(C87="","",VLOOKUP($AD$3,'ref 2 SLB'!$A$216:$Q$227,12,FALSE))</f>
        <v/>
      </c>
      <c r="AG87" s="275" t="str">
        <f>IF(C87="","",VLOOKUP($AD$3,'ref 2 SLB'!$A$216:$Q$227,13,FALSE))</f>
        <v/>
      </c>
      <c r="AH87" s="268"/>
      <c r="AI87" s="268"/>
      <c r="AJ87" s="268"/>
      <c r="AK87" s="268"/>
      <c r="AL87" s="268"/>
      <c r="AM87" s="268"/>
      <c r="AN87" s="268"/>
      <c r="AO87" s="268"/>
      <c r="AP87" s="268"/>
      <c r="AQ87" s="268"/>
      <c r="AR87" s="268"/>
      <c r="AS87" s="268"/>
      <c r="AT87" s="268"/>
      <c r="AU87" s="268"/>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ht="16.899999999999999" customHeight="1" x14ac:dyDescent="0.35">
      <c r="A88" s="142" t="str">
        <f t="shared" si="14"/>
        <v/>
      </c>
      <c r="B88" s="285" t="str">
        <f t="shared" si="26"/>
        <v/>
      </c>
      <c r="C88" s="283"/>
      <c r="D88" s="134"/>
      <c r="E88" s="134"/>
      <c r="F88" s="135"/>
      <c r="G88" s="136"/>
      <c r="H88" s="136"/>
      <c r="I88" s="134"/>
      <c r="J88" s="533"/>
      <c r="K88" s="533"/>
      <c r="L88" s="534"/>
      <c r="M88" s="292" t="str">
        <f t="shared" si="15"/>
        <v/>
      </c>
      <c r="N88" s="547" t="str">
        <f t="shared" si="16"/>
        <v/>
      </c>
      <c r="O88" s="548" t="str">
        <f t="shared" si="17"/>
        <v/>
      </c>
      <c r="P88" s="268"/>
      <c r="Q88" s="274"/>
      <c r="R88" s="540"/>
      <c r="S88" s="259"/>
      <c r="T88" s="260"/>
      <c r="U88" s="328" t="str">
        <f t="shared" si="18"/>
        <v/>
      </c>
      <c r="V88" s="375" t="str">
        <f t="shared" si="19"/>
        <v/>
      </c>
      <c r="W88" s="375" t="str">
        <f t="shared" si="20"/>
        <v/>
      </c>
      <c r="X88" s="375" t="str">
        <f t="shared" si="21"/>
        <v/>
      </c>
      <c r="Y88" s="375" t="str">
        <f t="shared" si="22"/>
        <v/>
      </c>
      <c r="Z88" s="376" t="str">
        <f t="shared" si="23"/>
        <v/>
      </c>
      <c r="AA88" s="138" t="str">
        <f t="shared" si="24"/>
        <v/>
      </c>
      <c r="AB88" s="138" t="str">
        <f t="shared" si="25"/>
        <v/>
      </c>
      <c r="AC88" s="138" t="str">
        <f>IF(C88="","",IF(VLOOKUP(C88,'11 - GLA USE ONLY GFA details'!$C$46:$X$54,22,FALSE)="GFA","Contracted","non contracted"))</f>
        <v/>
      </c>
      <c r="AD88" s="266" t="str">
        <f>IF(C88="","",'1 - Claim Sign off'!$D$9)</f>
        <v/>
      </c>
      <c r="AE88" s="138" t="str">
        <f>IF(C88="","",VLOOKUP($AD$3,'ref 2 SLB'!$A$216:$Q$227,11,FALSE))</f>
        <v/>
      </c>
      <c r="AF88" s="138" t="str">
        <f>IF(C88="","",VLOOKUP($AD$3,'ref 2 SLB'!$A$216:$Q$227,12,FALSE))</f>
        <v/>
      </c>
      <c r="AG88" s="275" t="str">
        <f>IF(C88="","",VLOOKUP($AD$3,'ref 2 SLB'!$A$216:$Q$227,13,FALSE))</f>
        <v/>
      </c>
      <c r="AH88" s="268"/>
      <c r="AI88" s="268"/>
      <c r="AJ88" s="268"/>
      <c r="AK88" s="268"/>
      <c r="AL88" s="268"/>
      <c r="AM88" s="268"/>
      <c r="AN88" s="268"/>
      <c r="AO88" s="268"/>
      <c r="AP88" s="268"/>
      <c r="AQ88" s="268"/>
      <c r="AR88" s="268"/>
      <c r="AS88" s="268"/>
      <c r="AT88" s="268"/>
      <c r="AU88" s="268"/>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ht="16.899999999999999" customHeight="1" x14ac:dyDescent="0.35">
      <c r="A89" s="142" t="str">
        <f t="shared" si="14"/>
        <v/>
      </c>
      <c r="B89" s="285" t="str">
        <f t="shared" si="26"/>
        <v/>
      </c>
      <c r="C89" s="283"/>
      <c r="D89" s="134"/>
      <c r="E89" s="134"/>
      <c r="F89" s="135"/>
      <c r="G89" s="136"/>
      <c r="H89" s="136"/>
      <c r="I89" s="134"/>
      <c r="J89" s="533"/>
      <c r="K89" s="533"/>
      <c r="L89" s="534"/>
      <c r="M89" s="292" t="str">
        <f t="shared" si="15"/>
        <v/>
      </c>
      <c r="N89" s="547" t="str">
        <f t="shared" si="16"/>
        <v/>
      </c>
      <c r="O89" s="548" t="str">
        <f t="shared" si="17"/>
        <v/>
      </c>
      <c r="P89" s="268"/>
      <c r="Q89" s="274"/>
      <c r="R89" s="540"/>
      <c r="S89" s="259"/>
      <c r="T89" s="260"/>
      <c r="U89" s="328" t="str">
        <f t="shared" si="18"/>
        <v/>
      </c>
      <c r="V89" s="375" t="str">
        <f t="shared" si="19"/>
        <v/>
      </c>
      <c r="W89" s="375" t="str">
        <f t="shared" si="20"/>
        <v/>
      </c>
      <c r="X89" s="375" t="str">
        <f t="shared" si="21"/>
        <v/>
      </c>
      <c r="Y89" s="375" t="str">
        <f t="shared" si="22"/>
        <v/>
      </c>
      <c r="Z89" s="376" t="str">
        <f t="shared" si="23"/>
        <v/>
      </c>
      <c r="AA89" s="138" t="str">
        <f t="shared" si="24"/>
        <v/>
      </c>
      <c r="AB89" s="138" t="str">
        <f t="shared" si="25"/>
        <v/>
      </c>
      <c r="AC89" s="138" t="str">
        <f>IF(C89="","",IF(VLOOKUP(C89,'11 - GLA USE ONLY GFA details'!$C$46:$X$54,22,FALSE)="GFA","Contracted","non contracted"))</f>
        <v/>
      </c>
      <c r="AD89" s="266" t="str">
        <f>IF(C89="","",'1 - Claim Sign off'!$D$9)</f>
        <v/>
      </c>
      <c r="AE89" s="138" t="str">
        <f>IF(C89="","",VLOOKUP($AD$3,'ref 2 SLB'!$A$216:$Q$227,11,FALSE))</f>
        <v/>
      </c>
      <c r="AF89" s="138" t="str">
        <f>IF(C89="","",VLOOKUP($AD$3,'ref 2 SLB'!$A$216:$Q$227,12,FALSE))</f>
        <v/>
      </c>
      <c r="AG89" s="275" t="str">
        <f>IF(C89="","",VLOOKUP($AD$3,'ref 2 SLB'!$A$216:$Q$227,13,FALSE))</f>
        <v/>
      </c>
      <c r="AH89" s="268"/>
      <c r="AI89" s="268"/>
      <c r="AJ89" s="268"/>
      <c r="AK89" s="268"/>
      <c r="AL89" s="268"/>
      <c r="AM89" s="268"/>
      <c r="AN89" s="268"/>
      <c r="AO89" s="268"/>
      <c r="AP89" s="268"/>
      <c r="AQ89" s="268"/>
      <c r="AR89" s="268"/>
      <c r="AS89" s="268"/>
      <c r="AT89" s="268"/>
      <c r="AU89" s="268"/>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16.899999999999999" customHeight="1" x14ac:dyDescent="0.35">
      <c r="A90" s="142" t="str">
        <f t="shared" si="14"/>
        <v/>
      </c>
      <c r="B90" s="285" t="str">
        <f t="shared" si="26"/>
        <v/>
      </c>
      <c r="C90" s="283"/>
      <c r="D90" s="134"/>
      <c r="E90" s="134"/>
      <c r="F90" s="135"/>
      <c r="G90" s="136"/>
      <c r="H90" s="136"/>
      <c r="I90" s="134"/>
      <c r="J90" s="533"/>
      <c r="K90" s="533"/>
      <c r="L90" s="534"/>
      <c r="M90" s="292" t="str">
        <f t="shared" si="15"/>
        <v/>
      </c>
      <c r="N90" s="547" t="str">
        <f t="shared" si="16"/>
        <v/>
      </c>
      <c r="O90" s="548" t="str">
        <f t="shared" si="17"/>
        <v/>
      </c>
      <c r="P90" s="268"/>
      <c r="Q90" s="274"/>
      <c r="R90" s="540"/>
      <c r="S90" s="259"/>
      <c r="T90" s="260"/>
      <c r="U90" s="328" t="str">
        <f t="shared" si="18"/>
        <v/>
      </c>
      <c r="V90" s="375" t="str">
        <f t="shared" si="19"/>
        <v/>
      </c>
      <c r="W90" s="375" t="str">
        <f t="shared" si="20"/>
        <v/>
      </c>
      <c r="X90" s="375" t="str">
        <f t="shared" si="21"/>
        <v/>
      </c>
      <c r="Y90" s="375" t="str">
        <f t="shared" si="22"/>
        <v/>
      </c>
      <c r="Z90" s="376" t="str">
        <f t="shared" si="23"/>
        <v/>
      </c>
      <c r="AA90" s="138" t="str">
        <f t="shared" si="24"/>
        <v/>
      </c>
      <c r="AB90" s="138" t="str">
        <f t="shared" si="25"/>
        <v/>
      </c>
      <c r="AC90" s="138" t="str">
        <f>IF(C90="","",IF(VLOOKUP(C90,'11 - GLA USE ONLY GFA details'!$C$46:$X$54,22,FALSE)="GFA","Contracted","non contracted"))</f>
        <v/>
      </c>
      <c r="AD90" s="266" t="str">
        <f>IF(C90="","",'1 - Claim Sign off'!$D$9)</f>
        <v/>
      </c>
      <c r="AE90" s="138" t="str">
        <f>IF(C90="","",VLOOKUP($AD$3,'ref 2 SLB'!$A$216:$Q$227,11,FALSE))</f>
        <v/>
      </c>
      <c r="AF90" s="138" t="str">
        <f>IF(C90="","",VLOOKUP($AD$3,'ref 2 SLB'!$A$216:$Q$227,12,FALSE))</f>
        <v/>
      </c>
      <c r="AG90" s="275" t="str">
        <f>IF(C90="","",VLOOKUP($AD$3,'ref 2 SLB'!$A$216:$Q$227,13,FALSE))</f>
        <v/>
      </c>
      <c r="AH90" s="268"/>
      <c r="AI90" s="268"/>
      <c r="AJ90" s="268"/>
      <c r="AK90" s="268"/>
      <c r="AL90" s="268"/>
      <c r="AM90" s="268"/>
      <c r="AN90" s="268"/>
      <c r="AO90" s="268"/>
      <c r="AP90" s="268"/>
      <c r="AQ90" s="268"/>
      <c r="AR90" s="268"/>
      <c r="AS90" s="268"/>
      <c r="AT90" s="268"/>
      <c r="AU90" s="268"/>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16.899999999999999" customHeight="1" x14ac:dyDescent="0.35">
      <c r="A91" s="142" t="str">
        <f t="shared" si="14"/>
        <v/>
      </c>
      <c r="B91" s="285" t="str">
        <f t="shared" si="26"/>
        <v/>
      </c>
      <c r="C91" s="283"/>
      <c r="D91" s="134"/>
      <c r="E91" s="134"/>
      <c r="F91" s="135"/>
      <c r="G91" s="136"/>
      <c r="H91" s="136"/>
      <c r="I91" s="134"/>
      <c r="J91" s="533"/>
      <c r="K91" s="533"/>
      <c r="L91" s="534"/>
      <c r="M91" s="292" t="str">
        <f t="shared" si="15"/>
        <v/>
      </c>
      <c r="N91" s="547" t="str">
        <f t="shared" si="16"/>
        <v/>
      </c>
      <c r="O91" s="548" t="str">
        <f t="shared" si="17"/>
        <v/>
      </c>
      <c r="P91" s="268"/>
      <c r="Q91" s="274"/>
      <c r="R91" s="540"/>
      <c r="S91" s="259"/>
      <c r="T91" s="260"/>
      <c r="U91" s="328" t="str">
        <f t="shared" si="18"/>
        <v/>
      </c>
      <c r="V91" s="375" t="str">
        <f t="shared" si="19"/>
        <v/>
      </c>
      <c r="W91" s="375" t="str">
        <f t="shared" si="20"/>
        <v/>
      </c>
      <c r="X91" s="375" t="str">
        <f t="shared" si="21"/>
        <v/>
      </c>
      <c r="Y91" s="375" t="str">
        <f t="shared" si="22"/>
        <v/>
      </c>
      <c r="Z91" s="376" t="str">
        <f t="shared" si="23"/>
        <v/>
      </c>
      <c r="AA91" s="138" t="str">
        <f t="shared" si="24"/>
        <v/>
      </c>
      <c r="AB91" s="138" t="str">
        <f t="shared" si="25"/>
        <v/>
      </c>
      <c r="AC91" s="138" t="str">
        <f>IF(C91="","",IF(VLOOKUP(C91,'11 - GLA USE ONLY GFA details'!$C$46:$X$54,22,FALSE)="GFA","Contracted","non contracted"))</f>
        <v/>
      </c>
      <c r="AD91" s="266" t="str">
        <f>IF(C91="","",'1 - Claim Sign off'!$D$9)</f>
        <v/>
      </c>
      <c r="AE91" s="138" t="str">
        <f>IF(C91="","",VLOOKUP($AD$3,'ref 2 SLB'!$A$216:$Q$227,11,FALSE))</f>
        <v/>
      </c>
      <c r="AF91" s="138" t="str">
        <f>IF(C91="","",VLOOKUP($AD$3,'ref 2 SLB'!$A$216:$Q$227,12,FALSE))</f>
        <v/>
      </c>
      <c r="AG91" s="275" t="str">
        <f>IF(C91="","",VLOOKUP($AD$3,'ref 2 SLB'!$A$216:$Q$227,13,FALSE))</f>
        <v/>
      </c>
      <c r="AH91" s="268"/>
      <c r="AI91" s="268"/>
      <c r="AJ91" s="268"/>
      <c r="AK91" s="268"/>
      <c r="AL91" s="268"/>
      <c r="AM91" s="268"/>
      <c r="AN91" s="268"/>
      <c r="AO91" s="268"/>
      <c r="AP91" s="268"/>
      <c r="AQ91" s="268"/>
      <c r="AR91" s="268"/>
      <c r="AS91" s="268"/>
      <c r="AT91" s="268"/>
      <c r="AU91" s="268"/>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16.899999999999999" customHeight="1" x14ac:dyDescent="0.35">
      <c r="A92" s="142" t="str">
        <f t="shared" si="14"/>
        <v/>
      </c>
      <c r="B92" s="285" t="str">
        <f t="shared" si="26"/>
        <v/>
      </c>
      <c r="C92" s="283"/>
      <c r="D92" s="134"/>
      <c r="E92" s="134"/>
      <c r="F92" s="135"/>
      <c r="G92" s="136"/>
      <c r="H92" s="136"/>
      <c r="I92" s="134"/>
      <c r="J92" s="533"/>
      <c r="K92" s="533"/>
      <c r="L92" s="534"/>
      <c r="M92" s="292" t="str">
        <f t="shared" si="15"/>
        <v/>
      </c>
      <c r="N92" s="547" t="str">
        <f t="shared" si="16"/>
        <v/>
      </c>
      <c r="O92" s="548" t="str">
        <f t="shared" si="17"/>
        <v/>
      </c>
      <c r="P92" s="268"/>
      <c r="Q92" s="274"/>
      <c r="R92" s="540"/>
      <c r="S92" s="259"/>
      <c r="T92" s="260"/>
      <c r="U92" s="328" t="str">
        <f t="shared" si="18"/>
        <v/>
      </c>
      <c r="V92" s="375" t="str">
        <f t="shared" si="19"/>
        <v/>
      </c>
      <c r="W92" s="375" t="str">
        <f t="shared" si="20"/>
        <v/>
      </c>
      <c r="X92" s="375" t="str">
        <f t="shared" si="21"/>
        <v/>
      </c>
      <c r="Y92" s="375" t="str">
        <f t="shared" si="22"/>
        <v/>
      </c>
      <c r="Z92" s="376" t="str">
        <f t="shared" si="23"/>
        <v/>
      </c>
      <c r="AA92" s="138" t="str">
        <f t="shared" si="24"/>
        <v/>
      </c>
      <c r="AB92" s="138" t="str">
        <f t="shared" si="25"/>
        <v/>
      </c>
      <c r="AC92" s="138" t="str">
        <f>IF(C92="","",IF(VLOOKUP(C92,'11 - GLA USE ONLY GFA details'!$C$46:$X$54,22,FALSE)="GFA","Contracted","non contracted"))</f>
        <v/>
      </c>
      <c r="AD92" s="266" t="str">
        <f>IF(C92="","",'1 - Claim Sign off'!$D$9)</f>
        <v/>
      </c>
      <c r="AE92" s="138" t="str">
        <f>IF(C92="","",VLOOKUP($AD$3,'ref 2 SLB'!$A$216:$Q$227,11,FALSE))</f>
        <v/>
      </c>
      <c r="AF92" s="138" t="str">
        <f>IF(C92="","",VLOOKUP($AD$3,'ref 2 SLB'!$A$216:$Q$227,12,FALSE))</f>
        <v/>
      </c>
      <c r="AG92" s="275" t="str">
        <f>IF(C92="","",VLOOKUP($AD$3,'ref 2 SLB'!$A$216:$Q$227,13,FALSE))</f>
        <v/>
      </c>
      <c r="AH92" s="268"/>
      <c r="AI92" s="268"/>
      <c r="AJ92" s="268"/>
      <c r="AK92" s="268"/>
      <c r="AL92" s="268"/>
      <c r="AM92" s="268"/>
      <c r="AN92" s="268"/>
      <c r="AO92" s="268"/>
      <c r="AP92" s="268"/>
      <c r="AQ92" s="268"/>
      <c r="AR92" s="268"/>
      <c r="AS92" s="268"/>
      <c r="AT92" s="268"/>
      <c r="AU92" s="268"/>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16.899999999999999" customHeight="1" x14ac:dyDescent="0.35">
      <c r="A93" s="142" t="str">
        <f t="shared" si="14"/>
        <v/>
      </c>
      <c r="B93" s="285" t="str">
        <f t="shared" si="26"/>
        <v/>
      </c>
      <c r="C93" s="283"/>
      <c r="D93" s="134"/>
      <c r="E93" s="134"/>
      <c r="F93" s="135"/>
      <c r="G93" s="136"/>
      <c r="H93" s="136"/>
      <c r="I93" s="134"/>
      <c r="J93" s="533"/>
      <c r="K93" s="533"/>
      <c r="L93" s="534"/>
      <c r="M93" s="292" t="str">
        <f t="shared" si="15"/>
        <v/>
      </c>
      <c r="N93" s="547" t="str">
        <f t="shared" si="16"/>
        <v/>
      </c>
      <c r="O93" s="548" t="str">
        <f t="shared" si="17"/>
        <v/>
      </c>
      <c r="P93" s="268"/>
      <c r="Q93" s="274"/>
      <c r="R93" s="540"/>
      <c r="S93" s="259"/>
      <c r="T93" s="260"/>
      <c r="U93" s="328" t="str">
        <f t="shared" si="18"/>
        <v/>
      </c>
      <c r="V93" s="375" t="str">
        <f t="shared" si="19"/>
        <v/>
      </c>
      <c r="W93" s="375" t="str">
        <f t="shared" si="20"/>
        <v/>
      </c>
      <c r="X93" s="375" t="str">
        <f t="shared" si="21"/>
        <v/>
      </c>
      <c r="Y93" s="375" t="str">
        <f t="shared" si="22"/>
        <v/>
      </c>
      <c r="Z93" s="376" t="str">
        <f t="shared" si="23"/>
        <v/>
      </c>
      <c r="AA93" s="138" t="str">
        <f t="shared" si="24"/>
        <v/>
      </c>
      <c r="AB93" s="138" t="str">
        <f t="shared" si="25"/>
        <v/>
      </c>
      <c r="AC93" s="138" t="str">
        <f>IF(C93="","",IF(VLOOKUP(C93,'11 - GLA USE ONLY GFA details'!$C$46:$X$54,22,FALSE)="GFA","Contracted","non contracted"))</f>
        <v/>
      </c>
      <c r="AD93" s="266" t="str">
        <f>IF(C93="","",'1 - Claim Sign off'!$D$9)</f>
        <v/>
      </c>
      <c r="AE93" s="138" t="str">
        <f>IF(C93="","",VLOOKUP($AD$3,'ref 2 SLB'!$A$216:$Q$227,11,FALSE))</f>
        <v/>
      </c>
      <c r="AF93" s="138" t="str">
        <f>IF(C93="","",VLOOKUP($AD$3,'ref 2 SLB'!$A$216:$Q$227,12,FALSE))</f>
        <v/>
      </c>
      <c r="AG93" s="275" t="str">
        <f>IF(C93="","",VLOOKUP($AD$3,'ref 2 SLB'!$A$216:$Q$227,13,FALSE))</f>
        <v/>
      </c>
      <c r="AH93" s="268"/>
      <c r="AI93" s="268"/>
      <c r="AJ93" s="268"/>
      <c r="AK93" s="268"/>
      <c r="AL93" s="268"/>
      <c r="AM93" s="268"/>
      <c r="AN93" s="268"/>
      <c r="AO93" s="268"/>
      <c r="AP93" s="268"/>
      <c r="AQ93" s="268"/>
      <c r="AR93" s="268"/>
      <c r="AS93" s="268"/>
      <c r="AT93" s="268"/>
      <c r="AU93" s="268"/>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16.899999999999999" customHeight="1" x14ac:dyDescent="0.35">
      <c r="A94" s="142" t="str">
        <f t="shared" si="14"/>
        <v/>
      </c>
      <c r="B94" s="285" t="str">
        <f t="shared" si="26"/>
        <v/>
      </c>
      <c r="C94" s="283"/>
      <c r="D94" s="134"/>
      <c r="E94" s="134"/>
      <c r="F94" s="135"/>
      <c r="G94" s="136"/>
      <c r="H94" s="136"/>
      <c r="I94" s="134"/>
      <c r="J94" s="533"/>
      <c r="K94" s="533"/>
      <c r="L94" s="534"/>
      <c r="M94" s="292" t="str">
        <f t="shared" si="15"/>
        <v/>
      </c>
      <c r="N94" s="547" t="str">
        <f t="shared" si="16"/>
        <v/>
      </c>
      <c r="O94" s="548" t="str">
        <f t="shared" si="17"/>
        <v/>
      </c>
      <c r="P94" s="268"/>
      <c r="Q94" s="274"/>
      <c r="R94" s="540"/>
      <c r="S94" s="259"/>
      <c r="T94" s="260"/>
      <c r="U94" s="328" t="str">
        <f t="shared" si="18"/>
        <v/>
      </c>
      <c r="V94" s="375" t="str">
        <f t="shared" si="19"/>
        <v/>
      </c>
      <c r="W94" s="375" t="str">
        <f t="shared" si="20"/>
        <v/>
      </c>
      <c r="X94" s="375" t="str">
        <f t="shared" si="21"/>
        <v/>
      </c>
      <c r="Y94" s="375" t="str">
        <f t="shared" si="22"/>
        <v/>
      </c>
      <c r="Z94" s="376" t="str">
        <f t="shared" si="23"/>
        <v/>
      </c>
      <c r="AA94" s="138" t="str">
        <f t="shared" si="24"/>
        <v/>
      </c>
      <c r="AB94" s="138" t="str">
        <f t="shared" si="25"/>
        <v/>
      </c>
      <c r="AC94" s="138" t="str">
        <f>IF(C94="","",IF(VLOOKUP(C94,'11 - GLA USE ONLY GFA details'!$C$46:$X$54,22,FALSE)="GFA","Contracted","non contracted"))</f>
        <v/>
      </c>
      <c r="AD94" s="266" t="str">
        <f>IF(C94="","",'1 - Claim Sign off'!$D$9)</f>
        <v/>
      </c>
      <c r="AE94" s="138" t="str">
        <f>IF(C94="","",VLOOKUP($AD$3,'ref 2 SLB'!$A$216:$Q$227,11,FALSE))</f>
        <v/>
      </c>
      <c r="AF94" s="138" t="str">
        <f>IF(C94="","",VLOOKUP($AD$3,'ref 2 SLB'!$A$216:$Q$227,12,FALSE))</f>
        <v/>
      </c>
      <c r="AG94" s="275" t="str">
        <f>IF(C94="","",VLOOKUP($AD$3,'ref 2 SLB'!$A$216:$Q$227,13,FALSE))</f>
        <v/>
      </c>
      <c r="AH94" s="268"/>
      <c r="AI94" s="268"/>
      <c r="AJ94" s="268"/>
      <c r="AK94" s="268"/>
      <c r="AL94" s="268"/>
      <c r="AM94" s="268"/>
      <c r="AN94" s="268"/>
      <c r="AO94" s="268"/>
      <c r="AP94" s="268"/>
      <c r="AQ94" s="268"/>
      <c r="AR94" s="268"/>
      <c r="AS94" s="268"/>
      <c r="AT94" s="268"/>
      <c r="AU94" s="268"/>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16.899999999999999" customHeight="1" x14ac:dyDescent="0.35">
      <c r="A95" s="142" t="str">
        <f t="shared" si="14"/>
        <v/>
      </c>
      <c r="B95" s="285" t="str">
        <f t="shared" si="26"/>
        <v/>
      </c>
      <c r="C95" s="283"/>
      <c r="D95" s="134"/>
      <c r="E95" s="134"/>
      <c r="F95" s="135"/>
      <c r="G95" s="136"/>
      <c r="H95" s="136"/>
      <c r="I95" s="134"/>
      <c r="J95" s="533"/>
      <c r="K95" s="533"/>
      <c r="L95" s="534"/>
      <c r="M95" s="292" t="str">
        <f t="shared" si="15"/>
        <v/>
      </c>
      <c r="N95" s="547" t="str">
        <f t="shared" si="16"/>
        <v/>
      </c>
      <c r="O95" s="548" t="str">
        <f t="shared" si="17"/>
        <v/>
      </c>
      <c r="P95" s="268"/>
      <c r="Q95" s="274"/>
      <c r="R95" s="540"/>
      <c r="S95" s="259"/>
      <c r="T95" s="260"/>
      <c r="U95" s="328" t="str">
        <f t="shared" si="18"/>
        <v/>
      </c>
      <c r="V95" s="375" t="str">
        <f t="shared" si="19"/>
        <v/>
      </c>
      <c r="W95" s="375" t="str">
        <f t="shared" si="20"/>
        <v/>
      </c>
      <c r="X95" s="375" t="str">
        <f t="shared" si="21"/>
        <v/>
      </c>
      <c r="Y95" s="375" t="str">
        <f t="shared" si="22"/>
        <v/>
      </c>
      <c r="Z95" s="376" t="str">
        <f t="shared" si="23"/>
        <v/>
      </c>
      <c r="AA95" s="138" t="str">
        <f t="shared" si="24"/>
        <v/>
      </c>
      <c r="AB95" s="138" t="str">
        <f t="shared" si="25"/>
        <v/>
      </c>
      <c r="AC95" s="138" t="str">
        <f>IF(C95="","",IF(VLOOKUP(C95,'11 - GLA USE ONLY GFA details'!$C$46:$X$54,22,FALSE)="GFA","Contracted","non contracted"))</f>
        <v/>
      </c>
      <c r="AD95" s="266" t="str">
        <f>IF(C95="","",'1 - Claim Sign off'!$D$9)</f>
        <v/>
      </c>
      <c r="AE95" s="138" t="str">
        <f>IF(C95="","",VLOOKUP($AD$3,'ref 2 SLB'!$A$216:$Q$227,11,FALSE))</f>
        <v/>
      </c>
      <c r="AF95" s="138" t="str">
        <f>IF(C95="","",VLOOKUP($AD$3,'ref 2 SLB'!$A$216:$Q$227,12,FALSE))</f>
        <v/>
      </c>
      <c r="AG95" s="275" t="str">
        <f>IF(C95="","",VLOOKUP($AD$3,'ref 2 SLB'!$A$216:$Q$227,13,FALSE))</f>
        <v/>
      </c>
      <c r="AH95" s="268"/>
      <c r="AI95" s="268"/>
      <c r="AJ95" s="268"/>
      <c r="AK95" s="268"/>
      <c r="AL95" s="268"/>
      <c r="AM95" s="268"/>
      <c r="AN95" s="268"/>
      <c r="AO95" s="268"/>
      <c r="AP95" s="268"/>
      <c r="AQ95" s="268"/>
      <c r="AR95" s="268"/>
      <c r="AS95" s="268"/>
      <c r="AT95" s="268"/>
      <c r="AU95" s="268"/>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16.899999999999999" customHeight="1" x14ac:dyDescent="0.35">
      <c r="A96" s="142" t="str">
        <f t="shared" si="14"/>
        <v/>
      </c>
      <c r="B96" s="285" t="str">
        <f t="shared" si="26"/>
        <v/>
      </c>
      <c r="C96" s="283"/>
      <c r="D96" s="134"/>
      <c r="E96" s="134"/>
      <c r="F96" s="135"/>
      <c r="G96" s="136"/>
      <c r="H96" s="136"/>
      <c r="I96" s="134"/>
      <c r="J96" s="533"/>
      <c r="K96" s="533"/>
      <c r="L96" s="534"/>
      <c r="M96" s="292" t="str">
        <f t="shared" si="15"/>
        <v/>
      </c>
      <c r="N96" s="547" t="str">
        <f t="shared" si="16"/>
        <v/>
      </c>
      <c r="O96" s="548" t="str">
        <f t="shared" si="17"/>
        <v/>
      </c>
      <c r="P96" s="268"/>
      <c r="Q96" s="274"/>
      <c r="R96" s="540"/>
      <c r="S96" s="259"/>
      <c r="T96" s="260"/>
      <c r="U96" s="328" t="str">
        <f t="shared" si="18"/>
        <v/>
      </c>
      <c r="V96" s="375" t="str">
        <f t="shared" si="19"/>
        <v/>
      </c>
      <c r="W96" s="375" t="str">
        <f t="shared" si="20"/>
        <v/>
      </c>
      <c r="X96" s="375" t="str">
        <f t="shared" si="21"/>
        <v/>
      </c>
      <c r="Y96" s="375" t="str">
        <f t="shared" si="22"/>
        <v/>
      </c>
      <c r="Z96" s="376" t="str">
        <f t="shared" si="23"/>
        <v/>
      </c>
      <c r="AA96" s="138" t="str">
        <f t="shared" si="24"/>
        <v/>
      </c>
      <c r="AB96" s="138" t="str">
        <f t="shared" si="25"/>
        <v/>
      </c>
      <c r="AC96" s="138" t="str">
        <f>IF(C96="","",IF(VLOOKUP(C96,'11 - GLA USE ONLY GFA details'!$C$46:$X$54,22,FALSE)="GFA","Contracted","non contracted"))</f>
        <v/>
      </c>
      <c r="AD96" s="266" t="str">
        <f>IF(C96="","",'1 - Claim Sign off'!$D$9)</f>
        <v/>
      </c>
      <c r="AE96" s="138" t="str">
        <f>IF(C96="","",VLOOKUP($AD$3,'ref 2 SLB'!$A$216:$Q$227,11,FALSE))</f>
        <v/>
      </c>
      <c r="AF96" s="138" t="str">
        <f>IF(C96="","",VLOOKUP($AD$3,'ref 2 SLB'!$A$216:$Q$227,12,FALSE))</f>
        <v/>
      </c>
      <c r="AG96" s="275" t="str">
        <f>IF(C96="","",VLOOKUP($AD$3,'ref 2 SLB'!$A$216:$Q$227,13,FALSE))</f>
        <v/>
      </c>
      <c r="AH96" s="268"/>
      <c r="AI96" s="268"/>
      <c r="AJ96" s="268"/>
      <c r="AK96" s="268"/>
      <c r="AL96" s="268"/>
      <c r="AM96" s="268"/>
      <c r="AN96" s="268"/>
      <c r="AO96" s="268"/>
      <c r="AP96" s="268"/>
      <c r="AQ96" s="268"/>
      <c r="AR96" s="268"/>
      <c r="AS96" s="268"/>
      <c r="AT96" s="268"/>
      <c r="AU96" s="268"/>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16.899999999999999" customHeight="1" x14ac:dyDescent="0.35">
      <c r="A97" s="142" t="str">
        <f t="shared" si="14"/>
        <v/>
      </c>
      <c r="B97" s="285" t="str">
        <f t="shared" si="26"/>
        <v/>
      </c>
      <c r="C97" s="283"/>
      <c r="D97" s="134"/>
      <c r="E97" s="134"/>
      <c r="F97" s="135"/>
      <c r="G97" s="136"/>
      <c r="H97" s="136"/>
      <c r="I97" s="134"/>
      <c r="J97" s="533"/>
      <c r="K97" s="533"/>
      <c r="L97" s="534"/>
      <c r="M97" s="292" t="str">
        <f t="shared" si="15"/>
        <v/>
      </c>
      <c r="N97" s="547" t="str">
        <f t="shared" si="16"/>
        <v/>
      </c>
      <c r="O97" s="548" t="str">
        <f t="shared" si="17"/>
        <v/>
      </c>
      <c r="P97" s="268"/>
      <c r="Q97" s="274"/>
      <c r="R97" s="540"/>
      <c r="S97" s="259"/>
      <c r="T97" s="260"/>
      <c r="U97" s="328" t="str">
        <f t="shared" si="18"/>
        <v/>
      </c>
      <c r="V97" s="375" t="str">
        <f t="shared" si="19"/>
        <v/>
      </c>
      <c r="W97" s="375" t="str">
        <f t="shared" si="20"/>
        <v/>
      </c>
      <c r="X97" s="375" t="str">
        <f t="shared" si="21"/>
        <v/>
      </c>
      <c r="Y97" s="375" t="str">
        <f t="shared" si="22"/>
        <v/>
      </c>
      <c r="Z97" s="376" t="str">
        <f t="shared" si="23"/>
        <v/>
      </c>
      <c r="AA97" s="138" t="str">
        <f t="shared" si="24"/>
        <v/>
      </c>
      <c r="AB97" s="138" t="str">
        <f t="shared" si="25"/>
        <v/>
      </c>
      <c r="AC97" s="138" t="str">
        <f>IF(C97="","",IF(VLOOKUP(C97,'11 - GLA USE ONLY GFA details'!$C$46:$X$54,22,FALSE)="GFA","Contracted","non contracted"))</f>
        <v/>
      </c>
      <c r="AD97" s="266" t="str">
        <f>IF(C97="","",'1 - Claim Sign off'!$D$9)</f>
        <v/>
      </c>
      <c r="AE97" s="138" t="str">
        <f>IF(C97="","",VLOOKUP($AD$3,'ref 2 SLB'!$A$216:$Q$227,11,FALSE))</f>
        <v/>
      </c>
      <c r="AF97" s="138" t="str">
        <f>IF(C97="","",VLOOKUP($AD$3,'ref 2 SLB'!$A$216:$Q$227,12,FALSE))</f>
        <v/>
      </c>
      <c r="AG97" s="275" t="str">
        <f>IF(C97="","",VLOOKUP($AD$3,'ref 2 SLB'!$A$216:$Q$227,13,FALSE))</f>
        <v/>
      </c>
      <c r="AH97" s="268"/>
      <c r="AI97" s="268"/>
      <c r="AJ97" s="268"/>
      <c r="AK97" s="268"/>
      <c r="AL97" s="268"/>
      <c r="AM97" s="268"/>
      <c r="AN97" s="268"/>
      <c r="AO97" s="268"/>
      <c r="AP97" s="268"/>
      <c r="AQ97" s="268"/>
      <c r="AR97" s="268"/>
      <c r="AS97" s="268"/>
      <c r="AT97" s="268"/>
      <c r="AU97" s="268"/>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16.899999999999999" customHeight="1" x14ac:dyDescent="0.35">
      <c r="A98" s="142" t="str">
        <f t="shared" si="14"/>
        <v/>
      </c>
      <c r="B98" s="285" t="str">
        <f t="shared" si="26"/>
        <v/>
      </c>
      <c r="C98" s="283"/>
      <c r="D98" s="134"/>
      <c r="E98" s="134"/>
      <c r="F98" s="135"/>
      <c r="G98" s="136"/>
      <c r="H98" s="136"/>
      <c r="I98" s="134"/>
      <c r="J98" s="533"/>
      <c r="K98" s="533"/>
      <c r="L98" s="534"/>
      <c r="M98" s="292" t="str">
        <f t="shared" si="15"/>
        <v/>
      </c>
      <c r="N98" s="547" t="str">
        <f t="shared" si="16"/>
        <v/>
      </c>
      <c r="O98" s="548" t="str">
        <f t="shared" si="17"/>
        <v/>
      </c>
      <c r="P98" s="268"/>
      <c r="Q98" s="274"/>
      <c r="R98" s="540"/>
      <c r="S98" s="259"/>
      <c r="T98" s="260"/>
      <c r="U98" s="328" t="str">
        <f t="shared" si="18"/>
        <v/>
      </c>
      <c r="V98" s="375" t="str">
        <f t="shared" si="19"/>
        <v/>
      </c>
      <c r="W98" s="375" t="str">
        <f t="shared" si="20"/>
        <v/>
      </c>
      <c r="X98" s="375" t="str">
        <f t="shared" si="21"/>
        <v/>
      </c>
      <c r="Y98" s="375" t="str">
        <f t="shared" si="22"/>
        <v/>
      </c>
      <c r="Z98" s="376" t="str">
        <f t="shared" si="23"/>
        <v/>
      </c>
      <c r="AA98" s="138" t="str">
        <f t="shared" si="24"/>
        <v/>
      </c>
      <c r="AB98" s="138" t="str">
        <f t="shared" si="25"/>
        <v/>
      </c>
      <c r="AC98" s="138" t="str">
        <f>IF(C98="","",IF(VLOOKUP(C98,'11 - GLA USE ONLY GFA details'!$C$46:$X$54,22,FALSE)="GFA","Contracted","non contracted"))</f>
        <v/>
      </c>
      <c r="AD98" s="266" t="str">
        <f>IF(C98="","",'1 - Claim Sign off'!$D$9)</f>
        <v/>
      </c>
      <c r="AE98" s="138" t="str">
        <f>IF(C98="","",VLOOKUP($AD$3,'ref 2 SLB'!$A$216:$Q$227,11,FALSE))</f>
        <v/>
      </c>
      <c r="AF98" s="138" t="str">
        <f>IF(C98="","",VLOOKUP($AD$3,'ref 2 SLB'!$A$216:$Q$227,12,FALSE))</f>
        <v/>
      </c>
      <c r="AG98" s="275" t="str">
        <f>IF(C98="","",VLOOKUP($AD$3,'ref 2 SLB'!$A$216:$Q$227,13,FALSE))</f>
        <v/>
      </c>
      <c r="AH98" s="268"/>
      <c r="AI98" s="268"/>
      <c r="AJ98" s="268"/>
      <c r="AK98" s="268"/>
      <c r="AL98" s="268"/>
      <c r="AM98" s="268"/>
      <c r="AN98" s="268"/>
      <c r="AO98" s="268"/>
      <c r="AP98" s="268"/>
      <c r="AQ98" s="268"/>
      <c r="AR98" s="268"/>
      <c r="AS98" s="268"/>
      <c r="AT98" s="268"/>
      <c r="AU98" s="268"/>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16.899999999999999" customHeight="1" x14ac:dyDescent="0.35">
      <c r="A99" s="142" t="str">
        <f t="shared" si="14"/>
        <v/>
      </c>
      <c r="B99" s="285" t="str">
        <f t="shared" si="26"/>
        <v/>
      </c>
      <c r="C99" s="283"/>
      <c r="D99" s="134"/>
      <c r="E99" s="134"/>
      <c r="F99" s="135"/>
      <c r="G99" s="136"/>
      <c r="H99" s="136"/>
      <c r="I99" s="134"/>
      <c r="J99" s="533"/>
      <c r="K99" s="533"/>
      <c r="L99" s="534"/>
      <c r="M99" s="292" t="str">
        <f t="shared" si="15"/>
        <v/>
      </c>
      <c r="N99" s="547" t="str">
        <f t="shared" si="16"/>
        <v/>
      </c>
      <c r="O99" s="548" t="str">
        <f t="shared" si="17"/>
        <v/>
      </c>
      <c r="P99" s="268"/>
      <c r="Q99" s="274"/>
      <c r="R99" s="540"/>
      <c r="S99" s="259"/>
      <c r="T99" s="260"/>
      <c r="U99" s="328" t="str">
        <f t="shared" si="18"/>
        <v/>
      </c>
      <c r="V99" s="375" t="str">
        <f t="shared" si="19"/>
        <v/>
      </c>
      <c r="W99" s="375" t="str">
        <f t="shared" si="20"/>
        <v/>
      </c>
      <c r="X99" s="375" t="str">
        <f t="shared" si="21"/>
        <v/>
      </c>
      <c r="Y99" s="375" t="str">
        <f t="shared" si="22"/>
        <v/>
      </c>
      <c r="Z99" s="376" t="str">
        <f t="shared" si="23"/>
        <v/>
      </c>
      <c r="AA99" s="138" t="str">
        <f t="shared" si="24"/>
        <v/>
      </c>
      <c r="AB99" s="138" t="str">
        <f t="shared" si="25"/>
        <v/>
      </c>
      <c r="AC99" s="138" t="str">
        <f>IF(C99="","",IF(VLOOKUP(C99,'11 - GLA USE ONLY GFA details'!$C$46:$X$54,22,FALSE)="GFA","Contracted","non contracted"))</f>
        <v/>
      </c>
      <c r="AD99" s="266" t="str">
        <f>IF(C99="","",'1 - Claim Sign off'!$D$9)</f>
        <v/>
      </c>
      <c r="AE99" s="138" t="str">
        <f>IF(C99="","",VLOOKUP($AD$3,'ref 2 SLB'!$A$216:$Q$227,11,FALSE))</f>
        <v/>
      </c>
      <c r="AF99" s="138" t="str">
        <f>IF(C99="","",VLOOKUP($AD$3,'ref 2 SLB'!$A$216:$Q$227,12,FALSE))</f>
        <v/>
      </c>
      <c r="AG99" s="275" t="str">
        <f>IF(C99="","",VLOOKUP($AD$3,'ref 2 SLB'!$A$216:$Q$227,13,FALSE))</f>
        <v/>
      </c>
      <c r="AH99" s="268"/>
      <c r="AI99" s="268"/>
      <c r="AJ99" s="268"/>
      <c r="AK99" s="268"/>
      <c r="AL99" s="268"/>
      <c r="AM99" s="268"/>
      <c r="AN99" s="268"/>
      <c r="AO99" s="268"/>
      <c r="AP99" s="268"/>
      <c r="AQ99" s="268"/>
      <c r="AR99" s="268"/>
      <c r="AS99" s="268"/>
      <c r="AT99" s="268"/>
      <c r="AU99" s="268"/>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16.899999999999999" customHeight="1" x14ac:dyDescent="0.35">
      <c r="A100" s="142" t="str">
        <f t="shared" si="14"/>
        <v/>
      </c>
      <c r="B100" s="285" t="str">
        <f t="shared" si="26"/>
        <v/>
      </c>
      <c r="C100" s="283"/>
      <c r="D100" s="134"/>
      <c r="E100" s="134"/>
      <c r="F100" s="135"/>
      <c r="G100" s="136"/>
      <c r="H100" s="136"/>
      <c r="I100" s="134"/>
      <c r="J100" s="533"/>
      <c r="K100" s="533"/>
      <c r="L100" s="534"/>
      <c r="M100" s="292" t="str">
        <f t="shared" si="15"/>
        <v/>
      </c>
      <c r="N100" s="547" t="str">
        <f t="shared" si="16"/>
        <v/>
      </c>
      <c r="O100" s="548" t="str">
        <f t="shared" si="17"/>
        <v/>
      </c>
      <c r="P100" s="268"/>
      <c r="Q100" s="274"/>
      <c r="R100" s="540"/>
      <c r="S100" s="259"/>
      <c r="T100" s="260"/>
      <c r="U100" s="328" t="str">
        <f t="shared" si="18"/>
        <v/>
      </c>
      <c r="V100" s="375" t="str">
        <f t="shared" si="19"/>
        <v/>
      </c>
      <c r="W100" s="375" t="str">
        <f t="shared" si="20"/>
        <v/>
      </c>
      <c r="X100" s="375" t="str">
        <f t="shared" si="21"/>
        <v/>
      </c>
      <c r="Y100" s="375" t="str">
        <f t="shared" si="22"/>
        <v/>
      </c>
      <c r="Z100" s="376" t="str">
        <f t="shared" si="23"/>
        <v/>
      </c>
      <c r="AA100" s="138" t="str">
        <f t="shared" si="24"/>
        <v/>
      </c>
      <c r="AB100" s="138" t="str">
        <f t="shared" si="25"/>
        <v/>
      </c>
      <c r="AC100" s="138" t="str">
        <f>IF(C100="","",IF(VLOOKUP(C100,'11 - GLA USE ONLY GFA details'!$C$46:$X$54,22,FALSE)="GFA","Contracted","non contracted"))</f>
        <v/>
      </c>
      <c r="AD100" s="266" t="str">
        <f>IF(C100="","",'1 - Claim Sign off'!$D$9)</f>
        <v/>
      </c>
      <c r="AE100" s="138" t="str">
        <f>IF(C100="","",VLOOKUP($AD$3,'ref 2 SLB'!$A$216:$Q$227,11,FALSE))</f>
        <v/>
      </c>
      <c r="AF100" s="138" t="str">
        <f>IF(C100="","",VLOOKUP($AD$3,'ref 2 SLB'!$A$216:$Q$227,12,FALSE))</f>
        <v/>
      </c>
      <c r="AG100" s="275" t="str">
        <f>IF(C100="","",VLOOKUP($AD$3,'ref 2 SLB'!$A$216:$Q$227,13,FALSE))</f>
        <v/>
      </c>
      <c r="AH100" s="268"/>
      <c r="AI100" s="268"/>
      <c r="AJ100" s="268"/>
      <c r="AK100" s="268"/>
      <c r="AL100" s="268"/>
      <c r="AM100" s="268"/>
      <c r="AN100" s="268"/>
      <c r="AO100" s="268"/>
      <c r="AP100" s="268"/>
      <c r="AQ100" s="268"/>
      <c r="AR100" s="268"/>
      <c r="AS100" s="268"/>
      <c r="AT100" s="268"/>
      <c r="AU100" s="268"/>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16.899999999999999" customHeight="1" x14ac:dyDescent="0.35">
      <c r="A101" s="142" t="str">
        <f t="shared" si="14"/>
        <v/>
      </c>
      <c r="B101" s="285" t="str">
        <f t="shared" si="26"/>
        <v/>
      </c>
      <c r="C101" s="283"/>
      <c r="D101" s="134"/>
      <c r="E101" s="134"/>
      <c r="F101" s="135"/>
      <c r="G101" s="136"/>
      <c r="H101" s="136"/>
      <c r="I101" s="134"/>
      <c r="J101" s="533"/>
      <c r="K101" s="533"/>
      <c r="L101" s="534"/>
      <c r="M101" s="292" t="str">
        <f t="shared" si="15"/>
        <v/>
      </c>
      <c r="N101" s="547" t="str">
        <f t="shared" si="16"/>
        <v/>
      </c>
      <c r="O101" s="548" t="str">
        <f t="shared" si="17"/>
        <v/>
      </c>
      <c r="P101" s="268"/>
      <c r="Q101" s="274"/>
      <c r="R101" s="540"/>
      <c r="S101" s="259"/>
      <c r="T101" s="260"/>
      <c r="U101" s="328" t="str">
        <f t="shared" si="18"/>
        <v/>
      </c>
      <c r="V101" s="375" t="str">
        <f t="shared" si="19"/>
        <v/>
      </c>
      <c r="W101" s="375" t="str">
        <f t="shared" si="20"/>
        <v/>
      </c>
      <c r="X101" s="375" t="str">
        <f t="shared" si="21"/>
        <v/>
      </c>
      <c r="Y101" s="375" t="str">
        <f t="shared" si="22"/>
        <v/>
      </c>
      <c r="Z101" s="376" t="str">
        <f t="shared" si="23"/>
        <v/>
      </c>
      <c r="AA101" s="138" t="str">
        <f t="shared" si="24"/>
        <v/>
      </c>
      <c r="AB101" s="138" t="str">
        <f t="shared" si="25"/>
        <v/>
      </c>
      <c r="AC101" s="138" t="str">
        <f>IF(C101="","",IF(VLOOKUP(C101,'11 - GLA USE ONLY GFA details'!$C$46:$X$54,22,FALSE)="GFA","Contracted","non contracted"))</f>
        <v/>
      </c>
      <c r="AD101" s="266" t="str">
        <f>IF(C101="","",'1 - Claim Sign off'!$D$9)</f>
        <v/>
      </c>
      <c r="AE101" s="138" t="str">
        <f>IF(C101="","",VLOOKUP($AD$3,'ref 2 SLB'!$A$216:$Q$227,11,FALSE))</f>
        <v/>
      </c>
      <c r="AF101" s="138" t="str">
        <f>IF(C101="","",VLOOKUP($AD$3,'ref 2 SLB'!$A$216:$Q$227,12,FALSE))</f>
        <v/>
      </c>
      <c r="AG101" s="275" t="str">
        <f>IF(C101="","",VLOOKUP($AD$3,'ref 2 SLB'!$A$216:$Q$227,13,FALSE))</f>
        <v/>
      </c>
      <c r="AH101" s="268"/>
      <c r="AI101" s="268"/>
      <c r="AJ101" s="268"/>
      <c r="AK101" s="268"/>
      <c r="AL101" s="268"/>
      <c r="AM101" s="268"/>
      <c r="AN101" s="268"/>
      <c r="AO101" s="268"/>
      <c r="AP101" s="268"/>
      <c r="AQ101" s="268"/>
      <c r="AR101" s="268"/>
      <c r="AS101" s="268"/>
      <c r="AT101" s="268"/>
      <c r="AU101" s="268"/>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16.899999999999999" customHeight="1" x14ac:dyDescent="0.35">
      <c r="A102" s="142" t="str">
        <f t="shared" si="14"/>
        <v/>
      </c>
      <c r="B102" s="285" t="str">
        <f t="shared" si="26"/>
        <v/>
      </c>
      <c r="C102" s="283"/>
      <c r="D102" s="134"/>
      <c r="E102" s="134"/>
      <c r="F102" s="135"/>
      <c r="G102" s="136"/>
      <c r="H102" s="136"/>
      <c r="I102" s="134"/>
      <c r="J102" s="533"/>
      <c r="K102" s="533"/>
      <c r="L102" s="534"/>
      <c r="M102" s="292" t="str">
        <f t="shared" si="15"/>
        <v/>
      </c>
      <c r="N102" s="547" t="str">
        <f t="shared" si="16"/>
        <v/>
      </c>
      <c r="O102" s="548" t="str">
        <f t="shared" si="17"/>
        <v/>
      </c>
      <c r="P102" s="268"/>
      <c r="Q102" s="274"/>
      <c r="R102" s="540"/>
      <c r="S102" s="259"/>
      <c r="T102" s="260"/>
      <c r="U102" s="328" t="str">
        <f t="shared" si="18"/>
        <v/>
      </c>
      <c r="V102" s="375" t="str">
        <f t="shared" si="19"/>
        <v/>
      </c>
      <c r="W102" s="375" t="str">
        <f t="shared" si="20"/>
        <v/>
      </c>
      <c r="X102" s="375" t="str">
        <f t="shared" si="21"/>
        <v/>
      </c>
      <c r="Y102" s="375" t="str">
        <f t="shared" si="22"/>
        <v/>
      </c>
      <c r="Z102" s="376" t="str">
        <f t="shared" si="23"/>
        <v/>
      </c>
      <c r="AA102" s="138" t="str">
        <f t="shared" si="24"/>
        <v/>
      </c>
      <c r="AB102" s="138" t="str">
        <f t="shared" si="25"/>
        <v/>
      </c>
      <c r="AC102" s="138" t="str">
        <f>IF(C102="","",IF(VLOOKUP(C102,'11 - GLA USE ONLY GFA details'!$C$46:$X$54,22,FALSE)="GFA","Contracted","non contracted"))</f>
        <v/>
      </c>
      <c r="AD102" s="266" t="str">
        <f>IF(C102="","",'1 - Claim Sign off'!$D$9)</f>
        <v/>
      </c>
      <c r="AE102" s="138" t="str">
        <f>IF(C102="","",VLOOKUP($AD$3,'ref 2 SLB'!$A$216:$Q$227,11,FALSE))</f>
        <v/>
      </c>
      <c r="AF102" s="138" t="str">
        <f>IF(C102="","",VLOOKUP($AD$3,'ref 2 SLB'!$A$216:$Q$227,12,FALSE))</f>
        <v/>
      </c>
      <c r="AG102" s="275" t="str">
        <f>IF(C102="","",VLOOKUP($AD$3,'ref 2 SLB'!$A$216:$Q$227,13,FALSE))</f>
        <v/>
      </c>
      <c r="AH102" s="268"/>
      <c r="AI102" s="268"/>
      <c r="AJ102" s="268"/>
      <c r="AK102" s="268"/>
      <c r="AL102" s="268"/>
      <c r="AM102" s="268"/>
      <c r="AN102" s="268"/>
      <c r="AO102" s="268"/>
      <c r="AP102" s="268"/>
      <c r="AQ102" s="268"/>
      <c r="AR102" s="268"/>
      <c r="AS102" s="268"/>
      <c r="AT102" s="268"/>
      <c r="AU102" s="268"/>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16.899999999999999" customHeight="1" x14ac:dyDescent="0.35">
      <c r="A103" s="142" t="str">
        <f t="shared" si="14"/>
        <v/>
      </c>
      <c r="B103" s="285" t="str">
        <f t="shared" si="26"/>
        <v/>
      </c>
      <c r="C103" s="283"/>
      <c r="D103" s="134"/>
      <c r="E103" s="134"/>
      <c r="F103" s="135"/>
      <c r="G103" s="136"/>
      <c r="H103" s="136"/>
      <c r="I103" s="134"/>
      <c r="J103" s="533"/>
      <c r="K103" s="533"/>
      <c r="L103" s="534"/>
      <c r="M103" s="292" t="str">
        <f t="shared" si="15"/>
        <v/>
      </c>
      <c r="N103" s="547" t="str">
        <f t="shared" si="16"/>
        <v/>
      </c>
      <c r="O103" s="548" t="str">
        <f t="shared" si="17"/>
        <v/>
      </c>
      <c r="P103" s="268"/>
      <c r="Q103" s="274"/>
      <c r="R103" s="540"/>
      <c r="S103" s="259"/>
      <c r="T103" s="260"/>
      <c r="U103" s="328" t="str">
        <f t="shared" si="18"/>
        <v/>
      </c>
      <c r="V103" s="375" t="str">
        <f t="shared" si="19"/>
        <v/>
      </c>
      <c r="W103" s="375" t="str">
        <f t="shared" si="20"/>
        <v/>
      </c>
      <c r="X103" s="375" t="str">
        <f t="shared" si="21"/>
        <v/>
      </c>
      <c r="Y103" s="375" t="str">
        <f t="shared" si="22"/>
        <v/>
      </c>
      <c r="Z103" s="376" t="str">
        <f t="shared" si="23"/>
        <v/>
      </c>
      <c r="AA103" s="138" t="str">
        <f t="shared" si="24"/>
        <v/>
      </c>
      <c r="AB103" s="138" t="str">
        <f t="shared" si="25"/>
        <v/>
      </c>
      <c r="AC103" s="138" t="str">
        <f>IF(C103="","",IF(VLOOKUP(C103,'11 - GLA USE ONLY GFA details'!$C$46:$X$54,22,FALSE)="GFA","Contracted","non contracted"))</f>
        <v/>
      </c>
      <c r="AD103" s="266" t="str">
        <f>IF(C103="","",'1 - Claim Sign off'!$D$9)</f>
        <v/>
      </c>
      <c r="AE103" s="138" t="str">
        <f>IF(C103="","",VLOOKUP($AD$3,'ref 2 SLB'!$A$216:$Q$227,11,FALSE))</f>
        <v/>
      </c>
      <c r="AF103" s="138" t="str">
        <f>IF(C103="","",VLOOKUP($AD$3,'ref 2 SLB'!$A$216:$Q$227,12,FALSE))</f>
        <v/>
      </c>
      <c r="AG103" s="275" t="str">
        <f>IF(C103="","",VLOOKUP($AD$3,'ref 2 SLB'!$A$216:$Q$227,13,FALSE))</f>
        <v/>
      </c>
      <c r="AH103" s="268"/>
      <c r="AI103" s="268"/>
      <c r="AJ103" s="268"/>
      <c r="AK103" s="268"/>
      <c r="AL103" s="268"/>
      <c r="AM103" s="268"/>
      <c r="AN103" s="268"/>
      <c r="AO103" s="268"/>
      <c r="AP103" s="268"/>
      <c r="AQ103" s="268"/>
      <c r="AR103" s="268"/>
      <c r="AS103" s="268"/>
      <c r="AT103" s="268"/>
      <c r="AU103" s="268"/>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16.899999999999999" customHeight="1" x14ac:dyDescent="0.35">
      <c r="A104" s="142" t="str">
        <f t="shared" si="14"/>
        <v/>
      </c>
      <c r="B104" s="285" t="str">
        <f t="shared" si="26"/>
        <v/>
      </c>
      <c r="C104" s="283"/>
      <c r="D104" s="134"/>
      <c r="E104" s="134"/>
      <c r="F104" s="135"/>
      <c r="G104" s="136"/>
      <c r="H104" s="136"/>
      <c r="I104" s="134"/>
      <c r="J104" s="533"/>
      <c r="K104" s="533"/>
      <c r="L104" s="534"/>
      <c r="M104" s="292" t="str">
        <f t="shared" si="15"/>
        <v/>
      </c>
      <c r="N104" s="547" t="str">
        <f t="shared" si="16"/>
        <v/>
      </c>
      <c r="O104" s="548" t="str">
        <f t="shared" si="17"/>
        <v/>
      </c>
      <c r="P104" s="268"/>
      <c r="Q104" s="274"/>
      <c r="R104" s="540"/>
      <c r="S104" s="259"/>
      <c r="T104" s="260"/>
      <c r="U104" s="328" t="str">
        <f t="shared" si="18"/>
        <v/>
      </c>
      <c r="V104" s="375" t="str">
        <f t="shared" si="19"/>
        <v/>
      </c>
      <c r="W104" s="375" t="str">
        <f t="shared" si="20"/>
        <v/>
      </c>
      <c r="X104" s="375" t="str">
        <f t="shared" si="21"/>
        <v/>
      </c>
      <c r="Y104" s="375" t="str">
        <f t="shared" si="22"/>
        <v/>
      </c>
      <c r="Z104" s="376" t="str">
        <f t="shared" si="23"/>
        <v/>
      </c>
      <c r="AA104" s="138" t="str">
        <f t="shared" si="24"/>
        <v/>
      </c>
      <c r="AB104" s="138" t="str">
        <f t="shared" si="25"/>
        <v/>
      </c>
      <c r="AC104" s="138" t="str">
        <f>IF(C104="","",IF(VLOOKUP(C104,'11 - GLA USE ONLY GFA details'!$C$46:$X$54,22,FALSE)="GFA","Contracted","non contracted"))</f>
        <v/>
      </c>
      <c r="AD104" s="266" t="str">
        <f>IF(C104="","",'1 - Claim Sign off'!$D$9)</f>
        <v/>
      </c>
      <c r="AE104" s="138" t="str">
        <f>IF(C104="","",VLOOKUP($AD$3,'ref 2 SLB'!$A$216:$Q$227,11,FALSE))</f>
        <v/>
      </c>
      <c r="AF104" s="138" t="str">
        <f>IF(C104="","",VLOOKUP($AD$3,'ref 2 SLB'!$A$216:$Q$227,12,FALSE))</f>
        <v/>
      </c>
      <c r="AG104" s="275" t="str">
        <f>IF(C104="","",VLOOKUP($AD$3,'ref 2 SLB'!$A$216:$Q$227,13,FALSE))</f>
        <v/>
      </c>
      <c r="AH104" s="268"/>
      <c r="AI104" s="268"/>
      <c r="AJ104" s="268"/>
      <c r="AK104" s="268"/>
      <c r="AL104" s="268"/>
      <c r="AM104" s="268"/>
      <c r="AN104" s="268"/>
      <c r="AO104" s="268"/>
      <c r="AP104" s="268"/>
      <c r="AQ104" s="268"/>
      <c r="AR104" s="268"/>
      <c r="AS104" s="268"/>
      <c r="AT104" s="268"/>
      <c r="AU104" s="268"/>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16.899999999999999" customHeight="1" x14ac:dyDescent="0.35">
      <c r="A105" s="142" t="str">
        <f t="shared" si="14"/>
        <v/>
      </c>
      <c r="B105" s="285" t="str">
        <f t="shared" si="26"/>
        <v/>
      </c>
      <c r="C105" s="283"/>
      <c r="D105" s="134"/>
      <c r="E105" s="134"/>
      <c r="F105" s="135"/>
      <c r="G105" s="136"/>
      <c r="H105" s="136"/>
      <c r="I105" s="134"/>
      <c r="J105" s="533"/>
      <c r="K105" s="533"/>
      <c r="L105" s="534"/>
      <c r="M105" s="292" t="str">
        <f t="shared" si="15"/>
        <v/>
      </c>
      <c r="N105" s="547" t="str">
        <f t="shared" si="16"/>
        <v/>
      </c>
      <c r="O105" s="548" t="str">
        <f t="shared" si="17"/>
        <v/>
      </c>
      <c r="P105" s="268"/>
      <c r="Q105" s="274"/>
      <c r="R105" s="540"/>
      <c r="S105" s="259"/>
      <c r="T105" s="260"/>
      <c r="U105" s="328" t="str">
        <f t="shared" si="18"/>
        <v/>
      </c>
      <c r="V105" s="375" t="str">
        <f t="shared" si="19"/>
        <v/>
      </c>
      <c r="W105" s="375" t="str">
        <f t="shared" si="20"/>
        <v/>
      </c>
      <c r="X105" s="375" t="str">
        <f t="shared" si="21"/>
        <v/>
      </c>
      <c r="Y105" s="375" t="str">
        <f t="shared" si="22"/>
        <v/>
      </c>
      <c r="Z105" s="376" t="str">
        <f t="shared" si="23"/>
        <v/>
      </c>
      <c r="AA105" s="138" t="str">
        <f t="shared" si="24"/>
        <v/>
      </c>
      <c r="AB105" s="138" t="str">
        <f t="shared" si="25"/>
        <v/>
      </c>
      <c r="AC105" s="138" t="str">
        <f>IF(C105="","",IF(VLOOKUP(C105,'11 - GLA USE ONLY GFA details'!$C$46:$X$54,22,FALSE)="GFA","Contracted","non contracted"))</f>
        <v/>
      </c>
      <c r="AD105" s="266" t="str">
        <f>IF(C105="","",'1 - Claim Sign off'!$D$9)</f>
        <v/>
      </c>
      <c r="AE105" s="138" t="str">
        <f>IF(C105="","",VLOOKUP($AD$3,'ref 2 SLB'!$A$216:$Q$227,11,FALSE))</f>
        <v/>
      </c>
      <c r="AF105" s="138" t="str">
        <f>IF(C105="","",VLOOKUP($AD$3,'ref 2 SLB'!$A$216:$Q$227,12,FALSE))</f>
        <v/>
      </c>
      <c r="AG105" s="275" t="str">
        <f>IF(C105="","",VLOOKUP($AD$3,'ref 2 SLB'!$A$216:$Q$227,13,FALSE))</f>
        <v/>
      </c>
      <c r="AH105" s="268"/>
      <c r="AI105" s="268"/>
      <c r="AJ105" s="268"/>
      <c r="AK105" s="268"/>
      <c r="AL105" s="268"/>
      <c r="AM105" s="268"/>
      <c r="AN105" s="268"/>
      <c r="AO105" s="268"/>
      <c r="AP105" s="268"/>
      <c r="AQ105" s="268"/>
      <c r="AR105" s="268"/>
      <c r="AS105" s="268"/>
      <c r="AT105" s="268"/>
      <c r="AU105" s="268"/>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16.899999999999999" customHeight="1" x14ac:dyDescent="0.35">
      <c r="A106" s="142" t="str">
        <f t="shared" si="14"/>
        <v/>
      </c>
      <c r="B106" s="285" t="str">
        <f t="shared" si="26"/>
        <v/>
      </c>
      <c r="C106" s="283"/>
      <c r="D106" s="134"/>
      <c r="E106" s="134"/>
      <c r="F106" s="135"/>
      <c r="G106" s="136"/>
      <c r="H106" s="136"/>
      <c r="I106" s="134"/>
      <c r="J106" s="533"/>
      <c r="K106" s="533"/>
      <c r="L106" s="534"/>
      <c r="M106" s="292" t="str">
        <f t="shared" si="15"/>
        <v/>
      </c>
      <c r="N106" s="547" t="str">
        <f t="shared" si="16"/>
        <v/>
      </c>
      <c r="O106" s="548" t="str">
        <f t="shared" si="17"/>
        <v/>
      </c>
      <c r="P106" s="268"/>
      <c r="Q106" s="274"/>
      <c r="R106" s="540"/>
      <c r="S106" s="259"/>
      <c r="T106" s="260"/>
      <c r="U106" s="328" t="str">
        <f t="shared" si="18"/>
        <v/>
      </c>
      <c r="V106" s="375" t="str">
        <f t="shared" si="19"/>
        <v/>
      </c>
      <c r="W106" s="375" t="str">
        <f t="shared" si="20"/>
        <v/>
      </c>
      <c r="X106" s="375" t="str">
        <f t="shared" si="21"/>
        <v/>
      </c>
      <c r="Y106" s="375" t="str">
        <f t="shared" si="22"/>
        <v/>
      </c>
      <c r="Z106" s="376" t="str">
        <f t="shared" si="23"/>
        <v/>
      </c>
      <c r="AA106" s="138" t="str">
        <f t="shared" si="24"/>
        <v/>
      </c>
      <c r="AB106" s="138" t="str">
        <f t="shared" si="25"/>
        <v/>
      </c>
      <c r="AC106" s="138" t="str">
        <f>IF(C106="","",IF(VLOOKUP(C106,'11 - GLA USE ONLY GFA details'!$C$46:$X$54,22,FALSE)="GFA","Contracted","non contracted"))</f>
        <v/>
      </c>
      <c r="AD106" s="266" t="str">
        <f>IF(C106="","",'1 - Claim Sign off'!$D$9)</f>
        <v/>
      </c>
      <c r="AE106" s="138" t="str">
        <f>IF(C106="","",VLOOKUP($AD$3,'ref 2 SLB'!$A$216:$Q$227,11,FALSE))</f>
        <v/>
      </c>
      <c r="AF106" s="138" t="str">
        <f>IF(C106="","",VLOOKUP($AD$3,'ref 2 SLB'!$A$216:$Q$227,12,FALSE))</f>
        <v/>
      </c>
      <c r="AG106" s="275" t="str">
        <f>IF(C106="","",VLOOKUP($AD$3,'ref 2 SLB'!$A$216:$Q$227,13,FALSE))</f>
        <v/>
      </c>
      <c r="AH106" s="268"/>
      <c r="AI106" s="268"/>
      <c r="AJ106" s="268"/>
      <c r="AK106" s="268"/>
      <c r="AL106" s="268"/>
      <c r="AM106" s="268"/>
      <c r="AN106" s="268"/>
      <c r="AO106" s="268"/>
      <c r="AP106" s="268"/>
      <c r="AQ106" s="268"/>
      <c r="AR106" s="268"/>
      <c r="AS106" s="268"/>
      <c r="AT106" s="268"/>
      <c r="AU106" s="268"/>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16.899999999999999" customHeight="1" x14ac:dyDescent="0.35">
      <c r="A107" s="142" t="str">
        <f t="shared" si="14"/>
        <v/>
      </c>
      <c r="B107" s="285" t="str">
        <f t="shared" si="26"/>
        <v/>
      </c>
      <c r="C107" s="283"/>
      <c r="D107" s="134"/>
      <c r="E107" s="134"/>
      <c r="F107" s="135"/>
      <c r="G107" s="136"/>
      <c r="H107" s="136"/>
      <c r="I107" s="134"/>
      <c r="J107" s="533"/>
      <c r="K107" s="533"/>
      <c r="L107" s="534"/>
      <c r="M107" s="292" t="str">
        <f t="shared" si="15"/>
        <v/>
      </c>
      <c r="N107" s="547" t="str">
        <f t="shared" si="16"/>
        <v/>
      </c>
      <c r="O107" s="548" t="str">
        <f t="shared" si="17"/>
        <v/>
      </c>
      <c r="P107" s="268"/>
      <c r="Q107" s="274"/>
      <c r="R107" s="540"/>
      <c r="S107" s="259"/>
      <c r="T107" s="260"/>
      <c r="U107" s="328" t="str">
        <f t="shared" si="18"/>
        <v/>
      </c>
      <c r="V107" s="375" t="str">
        <f t="shared" si="19"/>
        <v/>
      </c>
      <c r="W107" s="375" t="str">
        <f t="shared" si="20"/>
        <v/>
      </c>
      <c r="X107" s="375" t="str">
        <f t="shared" si="21"/>
        <v/>
      </c>
      <c r="Y107" s="375" t="str">
        <f t="shared" si="22"/>
        <v/>
      </c>
      <c r="Z107" s="376" t="str">
        <f t="shared" si="23"/>
        <v/>
      </c>
      <c r="AA107" s="138" t="str">
        <f t="shared" si="24"/>
        <v/>
      </c>
      <c r="AB107" s="138" t="str">
        <f t="shared" si="25"/>
        <v/>
      </c>
      <c r="AC107" s="138" t="str">
        <f>IF(C107="","",IF(VLOOKUP(C107,'11 - GLA USE ONLY GFA details'!$C$46:$X$54,22,FALSE)="GFA","Contracted","non contracted"))</f>
        <v/>
      </c>
      <c r="AD107" s="266" t="str">
        <f>IF(C107="","",'1 - Claim Sign off'!$D$9)</f>
        <v/>
      </c>
      <c r="AE107" s="138" t="str">
        <f>IF(C107="","",VLOOKUP($AD$3,'ref 2 SLB'!$A$216:$Q$227,11,FALSE))</f>
        <v/>
      </c>
      <c r="AF107" s="138" t="str">
        <f>IF(C107="","",VLOOKUP($AD$3,'ref 2 SLB'!$A$216:$Q$227,12,FALSE))</f>
        <v/>
      </c>
      <c r="AG107" s="275" t="str">
        <f>IF(C107="","",VLOOKUP($AD$3,'ref 2 SLB'!$A$216:$Q$227,13,FALSE))</f>
        <v/>
      </c>
      <c r="AH107" s="268"/>
      <c r="AI107" s="268"/>
      <c r="AJ107" s="268"/>
      <c r="AK107" s="268"/>
      <c r="AL107" s="268"/>
      <c r="AM107" s="268"/>
      <c r="AN107" s="268"/>
      <c r="AO107" s="268"/>
      <c r="AP107" s="268"/>
      <c r="AQ107" s="268"/>
      <c r="AR107" s="268"/>
      <c r="AS107" s="268"/>
      <c r="AT107" s="268"/>
      <c r="AU107" s="268"/>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16.899999999999999" customHeight="1" x14ac:dyDescent="0.35">
      <c r="A108" s="142" t="str">
        <f t="shared" si="14"/>
        <v/>
      </c>
      <c r="B108" s="285" t="str">
        <f t="shared" si="26"/>
        <v/>
      </c>
      <c r="C108" s="283"/>
      <c r="D108" s="134"/>
      <c r="E108" s="134"/>
      <c r="F108" s="135"/>
      <c r="G108" s="136"/>
      <c r="H108" s="136"/>
      <c r="I108" s="134"/>
      <c r="J108" s="533"/>
      <c r="K108" s="533"/>
      <c r="L108" s="534"/>
      <c r="M108" s="292" t="str">
        <f t="shared" si="15"/>
        <v/>
      </c>
      <c r="N108" s="547" t="str">
        <f t="shared" si="16"/>
        <v/>
      </c>
      <c r="O108" s="548" t="str">
        <f t="shared" si="17"/>
        <v/>
      </c>
      <c r="P108" s="268"/>
      <c r="Q108" s="274"/>
      <c r="R108" s="540"/>
      <c r="S108" s="259"/>
      <c r="T108" s="260"/>
      <c r="U108" s="328" t="str">
        <f t="shared" si="18"/>
        <v/>
      </c>
      <c r="V108" s="375" t="str">
        <f t="shared" si="19"/>
        <v/>
      </c>
      <c r="W108" s="375" t="str">
        <f t="shared" si="20"/>
        <v/>
      </c>
      <c r="X108" s="375" t="str">
        <f t="shared" si="21"/>
        <v/>
      </c>
      <c r="Y108" s="375" t="str">
        <f t="shared" si="22"/>
        <v/>
      </c>
      <c r="Z108" s="376" t="str">
        <f t="shared" si="23"/>
        <v/>
      </c>
      <c r="AA108" s="138" t="str">
        <f t="shared" si="24"/>
        <v/>
      </c>
      <c r="AB108" s="138" t="str">
        <f t="shared" si="25"/>
        <v/>
      </c>
      <c r="AC108" s="138" t="str">
        <f>IF(C108="","",IF(VLOOKUP(C108,'11 - GLA USE ONLY GFA details'!$C$46:$X$54,22,FALSE)="GFA","Contracted","non contracted"))</f>
        <v/>
      </c>
      <c r="AD108" s="266" t="str">
        <f>IF(C108="","",'1 - Claim Sign off'!$D$9)</f>
        <v/>
      </c>
      <c r="AE108" s="138" t="str">
        <f>IF(C108="","",VLOOKUP($AD$3,'ref 2 SLB'!$A$216:$Q$227,11,FALSE))</f>
        <v/>
      </c>
      <c r="AF108" s="138" t="str">
        <f>IF(C108="","",VLOOKUP($AD$3,'ref 2 SLB'!$A$216:$Q$227,12,FALSE))</f>
        <v/>
      </c>
      <c r="AG108" s="275" t="str">
        <f>IF(C108="","",VLOOKUP($AD$3,'ref 2 SLB'!$A$216:$Q$227,13,FALSE))</f>
        <v/>
      </c>
      <c r="AH108" s="268"/>
      <c r="AI108" s="268"/>
      <c r="AJ108" s="268"/>
      <c r="AK108" s="268"/>
      <c r="AL108" s="268"/>
      <c r="AM108" s="268"/>
      <c r="AN108" s="268"/>
      <c r="AO108" s="268"/>
      <c r="AP108" s="268"/>
      <c r="AQ108" s="268"/>
      <c r="AR108" s="268"/>
      <c r="AS108" s="268"/>
      <c r="AT108" s="268"/>
      <c r="AU108" s="268"/>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16.899999999999999" customHeight="1" x14ac:dyDescent="0.35">
      <c r="A109" s="142" t="str">
        <f t="shared" si="14"/>
        <v/>
      </c>
      <c r="B109" s="285" t="str">
        <f t="shared" si="26"/>
        <v/>
      </c>
      <c r="C109" s="283"/>
      <c r="D109" s="134"/>
      <c r="E109" s="134"/>
      <c r="F109" s="135"/>
      <c r="G109" s="136"/>
      <c r="H109" s="136"/>
      <c r="I109" s="134"/>
      <c r="J109" s="533"/>
      <c r="K109" s="533"/>
      <c r="L109" s="534"/>
      <c r="M109" s="292" t="str">
        <f t="shared" si="15"/>
        <v/>
      </c>
      <c r="N109" s="547" t="str">
        <f t="shared" si="16"/>
        <v/>
      </c>
      <c r="O109" s="548" t="str">
        <f t="shared" si="17"/>
        <v/>
      </c>
      <c r="P109" s="268"/>
      <c r="Q109" s="274"/>
      <c r="R109" s="540"/>
      <c r="S109" s="259"/>
      <c r="T109" s="260"/>
      <c r="U109" s="328" t="str">
        <f t="shared" si="18"/>
        <v/>
      </c>
      <c r="V109" s="375" t="str">
        <f t="shared" si="19"/>
        <v/>
      </c>
      <c r="W109" s="375" t="str">
        <f t="shared" si="20"/>
        <v/>
      </c>
      <c r="X109" s="375" t="str">
        <f t="shared" si="21"/>
        <v/>
      </c>
      <c r="Y109" s="375" t="str">
        <f t="shared" si="22"/>
        <v/>
      </c>
      <c r="Z109" s="376" t="str">
        <f t="shared" si="23"/>
        <v/>
      </c>
      <c r="AA109" s="138" t="str">
        <f t="shared" si="24"/>
        <v/>
      </c>
      <c r="AB109" s="138" t="str">
        <f t="shared" si="25"/>
        <v/>
      </c>
      <c r="AC109" s="138" t="str">
        <f>IF(C109="","",IF(VLOOKUP(C109,'11 - GLA USE ONLY GFA details'!$C$46:$X$54,22,FALSE)="GFA","Contracted","non contracted"))</f>
        <v/>
      </c>
      <c r="AD109" s="266" t="str">
        <f>IF(C109="","",'1 - Claim Sign off'!$D$9)</f>
        <v/>
      </c>
      <c r="AE109" s="138" t="str">
        <f>IF(C109="","",VLOOKUP($AD$3,'ref 2 SLB'!$A$216:$Q$227,11,FALSE))</f>
        <v/>
      </c>
      <c r="AF109" s="138" t="str">
        <f>IF(C109="","",VLOOKUP($AD$3,'ref 2 SLB'!$A$216:$Q$227,12,FALSE))</f>
        <v/>
      </c>
      <c r="AG109" s="275" t="str">
        <f>IF(C109="","",VLOOKUP($AD$3,'ref 2 SLB'!$A$216:$Q$227,13,FALSE))</f>
        <v/>
      </c>
      <c r="AH109" s="268"/>
      <c r="AI109" s="268"/>
      <c r="AJ109" s="268"/>
      <c r="AK109" s="268"/>
      <c r="AL109" s="268"/>
      <c r="AM109" s="268"/>
      <c r="AN109" s="268"/>
      <c r="AO109" s="268"/>
      <c r="AP109" s="268"/>
      <c r="AQ109" s="268"/>
      <c r="AR109" s="268"/>
      <c r="AS109" s="268"/>
      <c r="AT109" s="268"/>
      <c r="AU109" s="268"/>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6.899999999999999" customHeight="1" x14ac:dyDescent="0.35">
      <c r="A110" s="142" t="str">
        <f t="shared" si="14"/>
        <v/>
      </c>
      <c r="B110" s="285" t="str">
        <f t="shared" si="26"/>
        <v/>
      </c>
      <c r="C110" s="283"/>
      <c r="D110" s="134"/>
      <c r="E110" s="134"/>
      <c r="F110" s="135"/>
      <c r="G110" s="136"/>
      <c r="H110" s="136"/>
      <c r="I110" s="134"/>
      <c r="J110" s="533"/>
      <c r="K110" s="533"/>
      <c r="L110" s="534"/>
      <c r="M110" s="292" t="str">
        <f t="shared" si="15"/>
        <v/>
      </c>
      <c r="N110" s="547" t="str">
        <f t="shared" si="16"/>
        <v/>
      </c>
      <c r="O110" s="548" t="str">
        <f t="shared" si="17"/>
        <v/>
      </c>
      <c r="P110" s="268"/>
      <c r="Q110" s="274"/>
      <c r="R110" s="540"/>
      <c r="S110" s="259"/>
      <c r="T110" s="260"/>
      <c r="U110" s="328" t="str">
        <f t="shared" si="18"/>
        <v/>
      </c>
      <c r="V110" s="375" t="str">
        <f t="shared" si="19"/>
        <v/>
      </c>
      <c r="W110" s="375" t="str">
        <f t="shared" si="20"/>
        <v/>
      </c>
      <c r="X110" s="375" t="str">
        <f t="shared" si="21"/>
        <v/>
      </c>
      <c r="Y110" s="375" t="str">
        <f t="shared" si="22"/>
        <v/>
      </c>
      <c r="Z110" s="376" t="str">
        <f t="shared" si="23"/>
        <v/>
      </c>
      <c r="AA110" s="138" t="str">
        <f t="shared" si="24"/>
        <v/>
      </c>
      <c r="AB110" s="138" t="str">
        <f t="shared" si="25"/>
        <v/>
      </c>
      <c r="AC110" s="138" t="str">
        <f>IF(C110="","",IF(VLOOKUP(C110,'11 - GLA USE ONLY GFA details'!$C$46:$X$54,22,FALSE)="GFA","Contracted","non contracted"))</f>
        <v/>
      </c>
      <c r="AD110" s="266" t="str">
        <f>IF(C110="","",'1 - Claim Sign off'!$D$9)</f>
        <v/>
      </c>
      <c r="AE110" s="138" t="str">
        <f>IF(C110="","",VLOOKUP($AD$3,'ref 2 SLB'!$A$216:$Q$227,11,FALSE))</f>
        <v/>
      </c>
      <c r="AF110" s="138" t="str">
        <f>IF(C110="","",VLOOKUP($AD$3,'ref 2 SLB'!$A$216:$Q$227,12,FALSE))</f>
        <v/>
      </c>
      <c r="AG110" s="275" t="str">
        <f>IF(C110="","",VLOOKUP($AD$3,'ref 2 SLB'!$A$216:$Q$227,13,FALSE))</f>
        <v/>
      </c>
      <c r="AH110" s="268"/>
      <c r="AI110" s="268"/>
      <c r="AJ110" s="268"/>
      <c r="AK110" s="268"/>
      <c r="AL110" s="268"/>
      <c r="AM110" s="268"/>
      <c r="AN110" s="268"/>
      <c r="AO110" s="268"/>
      <c r="AP110" s="268"/>
      <c r="AQ110" s="268"/>
      <c r="AR110" s="268"/>
      <c r="AS110" s="268"/>
      <c r="AT110" s="268"/>
      <c r="AU110" s="268"/>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6.899999999999999" customHeight="1" x14ac:dyDescent="0.35">
      <c r="A111" s="142" t="str">
        <f t="shared" si="14"/>
        <v/>
      </c>
      <c r="B111" s="285" t="str">
        <f t="shared" si="26"/>
        <v/>
      </c>
      <c r="C111" s="283"/>
      <c r="D111" s="134"/>
      <c r="E111" s="134"/>
      <c r="F111" s="135"/>
      <c r="G111" s="136"/>
      <c r="H111" s="136"/>
      <c r="I111" s="134"/>
      <c r="J111" s="533"/>
      <c r="K111" s="533"/>
      <c r="L111" s="534"/>
      <c r="M111" s="292" t="str">
        <f t="shared" si="15"/>
        <v/>
      </c>
      <c r="N111" s="547" t="str">
        <f t="shared" si="16"/>
        <v/>
      </c>
      <c r="O111" s="548" t="str">
        <f t="shared" si="17"/>
        <v/>
      </c>
      <c r="P111" s="268"/>
      <c r="Q111" s="274"/>
      <c r="R111" s="540"/>
      <c r="S111" s="259"/>
      <c r="T111" s="260"/>
      <c r="U111" s="328" t="str">
        <f t="shared" si="18"/>
        <v/>
      </c>
      <c r="V111" s="375" t="str">
        <f t="shared" si="19"/>
        <v/>
      </c>
      <c r="W111" s="375" t="str">
        <f t="shared" si="20"/>
        <v/>
      </c>
      <c r="X111" s="375" t="str">
        <f t="shared" si="21"/>
        <v/>
      </c>
      <c r="Y111" s="375" t="str">
        <f t="shared" si="22"/>
        <v/>
      </c>
      <c r="Z111" s="376" t="str">
        <f t="shared" si="23"/>
        <v/>
      </c>
      <c r="AA111" s="138" t="str">
        <f t="shared" si="24"/>
        <v/>
      </c>
      <c r="AB111" s="138" t="str">
        <f t="shared" si="25"/>
        <v/>
      </c>
      <c r="AC111" s="138" t="str">
        <f>IF(C111="","",IF(VLOOKUP(C111,'11 - GLA USE ONLY GFA details'!$C$46:$X$54,22,FALSE)="GFA","Contracted","non contracted"))</f>
        <v/>
      </c>
      <c r="AD111" s="266" t="str">
        <f>IF(C111="","",'1 - Claim Sign off'!$D$9)</f>
        <v/>
      </c>
      <c r="AE111" s="138" t="str">
        <f>IF(C111="","",VLOOKUP($AD$3,'ref 2 SLB'!$A$216:$Q$227,11,FALSE))</f>
        <v/>
      </c>
      <c r="AF111" s="138" t="str">
        <f>IF(C111="","",VLOOKUP($AD$3,'ref 2 SLB'!$A$216:$Q$227,12,FALSE))</f>
        <v/>
      </c>
      <c r="AG111" s="275" t="str">
        <f>IF(C111="","",VLOOKUP($AD$3,'ref 2 SLB'!$A$216:$Q$227,13,FALSE))</f>
        <v/>
      </c>
      <c r="AH111" s="268"/>
      <c r="AI111" s="268"/>
      <c r="AJ111" s="268"/>
      <c r="AK111" s="268"/>
      <c r="AL111" s="268"/>
      <c r="AM111" s="268"/>
      <c r="AN111" s="268"/>
      <c r="AO111" s="268"/>
      <c r="AP111" s="268"/>
      <c r="AQ111" s="268"/>
      <c r="AR111" s="268"/>
      <c r="AS111" s="268"/>
      <c r="AT111" s="268"/>
      <c r="AU111" s="268"/>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6.899999999999999" customHeight="1" x14ac:dyDescent="0.35">
      <c r="A112" s="142" t="str">
        <f t="shared" si="14"/>
        <v/>
      </c>
      <c r="B112" s="285" t="str">
        <f t="shared" si="26"/>
        <v/>
      </c>
      <c r="C112" s="283"/>
      <c r="D112" s="134"/>
      <c r="E112" s="134"/>
      <c r="F112" s="135"/>
      <c r="G112" s="136"/>
      <c r="H112" s="136"/>
      <c r="I112" s="134"/>
      <c r="J112" s="533"/>
      <c r="K112" s="533"/>
      <c r="L112" s="534"/>
      <c r="M112" s="292" t="str">
        <f t="shared" si="15"/>
        <v/>
      </c>
      <c r="N112" s="547" t="str">
        <f t="shared" si="16"/>
        <v/>
      </c>
      <c r="O112" s="548" t="str">
        <f t="shared" si="17"/>
        <v/>
      </c>
      <c r="P112" s="268"/>
      <c r="Q112" s="274"/>
      <c r="R112" s="540"/>
      <c r="S112" s="259"/>
      <c r="T112" s="260"/>
      <c r="U112" s="328" t="str">
        <f t="shared" si="18"/>
        <v/>
      </c>
      <c r="V112" s="375" t="str">
        <f t="shared" si="19"/>
        <v/>
      </c>
      <c r="W112" s="375" t="str">
        <f t="shared" si="20"/>
        <v/>
      </c>
      <c r="X112" s="375" t="str">
        <f t="shared" si="21"/>
        <v/>
      </c>
      <c r="Y112" s="375" t="str">
        <f t="shared" si="22"/>
        <v/>
      </c>
      <c r="Z112" s="376" t="str">
        <f t="shared" si="23"/>
        <v/>
      </c>
      <c r="AA112" s="138" t="str">
        <f t="shared" si="24"/>
        <v/>
      </c>
      <c r="AB112" s="138" t="str">
        <f t="shared" si="25"/>
        <v/>
      </c>
      <c r="AC112" s="138" t="str">
        <f>IF(C112="","",IF(VLOOKUP(C112,'11 - GLA USE ONLY GFA details'!$C$46:$X$54,22,FALSE)="GFA","Contracted","non contracted"))</f>
        <v/>
      </c>
      <c r="AD112" s="266" t="str">
        <f>IF(C112="","",'1 - Claim Sign off'!$D$9)</f>
        <v/>
      </c>
      <c r="AE112" s="138" t="str">
        <f>IF(C112="","",VLOOKUP($AD$3,'ref 2 SLB'!$A$216:$Q$227,11,FALSE))</f>
        <v/>
      </c>
      <c r="AF112" s="138" t="str">
        <f>IF(C112="","",VLOOKUP($AD$3,'ref 2 SLB'!$A$216:$Q$227,12,FALSE))</f>
        <v/>
      </c>
      <c r="AG112" s="275" t="str">
        <f>IF(C112="","",VLOOKUP($AD$3,'ref 2 SLB'!$A$216:$Q$227,13,FALSE))</f>
        <v/>
      </c>
      <c r="AH112" s="268"/>
      <c r="AI112" s="268"/>
      <c r="AJ112" s="268"/>
      <c r="AK112" s="268"/>
      <c r="AL112" s="268"/>
      <c r="AM112" s="268"/>
      <c r="AN112" s="268"/>
      <c r="AO112" s="268"/>
      <c r="AP112" s="268"/>
      <c r="AQ112" s="268"/>
      <c r="AR112" s="268"/>
      <c r="AS112" s="268"/>
      <c r="AT112" s="268"/>
      <c r="AU112" s="268"/>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6.899999999999999" customHeight="1" x14ac:dyDescent="0.35">
      <c r="A113" s="142" t="str">
        <f t="shared" si="14"/>
        <v/>
      </c>
      <c r="B113" s="285" t="str">
        <f t="shared" si="26"/>
        <v/>
      </c>
      <c r="C113" s="283"/>
      <c r="D113" s="134"/>
      <c r="E113" s="134"/>
      <c r="F113" s="135"/>
      <c r="G113" s="136"/>
      <c r="H113" s="136"/>
      <c r="I113" s="134"/>
      <c r="J113" s="533"/>
      <c r="K113" s="533"/>
      <c r="L113" s="534"/>
      <c r="M113" s="292" t="str">
        <f t="shared" si="15"/>
        <v/>
      </c>
      <c r="N113" s="547" t="str">
        <f t="shared" si="16"/>
        <v/>
      </c>
      <c r="O113" s="548" t="str">
        <f t="shared" si="17"/>
        <v/>
      </c>
      <c r="P113" s="268"/>
      <c r="Q113" s="274"/>
      <c r="R113" s="540"/>
      <c r="S113" s="259"/>
      <c r="T113" s="260"/>
      <c r="U113" s="328" t="str">
        <f t="shared" si="18"/>
        <v/>
      </c>
      <c r="V113" s="375" t="str">
        <f t="shared" si="19"/>
        <v/>
      </c>
      <c r="W113" s="375" t="str">
        <f t="shared" si="20"/>
        <v/>
      </c>
      <c r="X113" s="375" t="str">
        <f t="shared" si="21"/>
        <v/>
      </c>
      <c r="Y113" s="375" t="str">
        <f t="shared" si="22"/>
        <v/>
      </c>
      <c r="Z113" s="376" t="str">
        <f t="shared" si="23"/>
        <v/>
      </c>
      <c r="AA113" s="138" t="str">
        <f t="shared" si="24"/>
        <v/>
      </c>
      <c r="AB113" s="138" t="str">
        <f t="shared" si="25"/>
        <v/>
      </c>
      <c r="AC113" s="138" t="str">
        <f>IF(C113="","",IF(VLOOKUP(C113,'11 - GLA USE ONLY GFA details'!$C$46:$X$54,22,FALSE)="GFA","Contracted","non contracted"))</f>
        <v/>
      </c>
      <c r="AD113" s="266" t="str">
        <f>IF(C113="","",'1 - Claim Sign off'!$D$9)</f>
        <v/>
      </c>
      <c r="AE113" s="138" t="str">
        <f>IF(C113="","",VLOOKUP($AD$3,'ref 2 SLB'!$A$216:$Q$227,11,FALSE))</f>
        <v/>
      </c>
      <c r="AF113" s="138" t="str">
        <f>IF(C113="","",VLOOKUP($AD$3,'ref 2 SLB'!$A$216:$Q$227,12,FALSE))</f>
        <v/>
      </c>
      <c r="AG113" s="275" t="str">
        <f>IF(C113="","",VLOOKUP($AD$3,'ref 2 SLB'!$A$216:$Q$227,13,FALSE))</f>
        <v/>
      </c>
      <c r="AH113" s="268"/>
      <c r="AI113" s="268"/>
      <c r="AJ113" s="268"/>
      <c r="AK113" s="268"/>
      <c r="AL113" s="268"/>
      <c r="AM113" s="268"/>
      <c r="AN113" s="268"/>
      <c r="AO113" s="268"/>
      <c r="AP113" s="268"/>
      <c r="AQ113" s="268"/>
      <c r="AR113" s="268"/>
      <c r="AS113" s="268"/>
      <c r="AT113" s="268"/>
      <c r="AU113" s="268"/>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6.899999999999999" customHeight="1" x14ac:dyDescent="0.35">
      <c r="A114" s="142" t="str">
        <f t="shared" si="14"/>
        <v/>
      </c>
      <c r="B114" s="285" t="str">
        <f t="shared" si="26"/>
        <v/>
      </c>
      <c r="C114" s="283"/>
      <c r="D114" s="134"/>
      <c r="E114" s="134"/>
      <c r="F114" s="135"/>
      <c r="G114" s="136"/>
      <c r="H114" s="136"/>
      <c r="I114" s="134"/>
      <c r="J114" s="533"/>
      <c r="K114" s="533"/>
      <c r="L114" s="534"/>
      <c r="M114" s="292" t="str">
        <f t="shared" si="15"/>
        <v/>
      </c>
      <c r="N114" s="547" t="str">
        <f t="shared" si="16"/>
        <v/>
      </c>
      <c r="O114" s="548" t="str">
        <f t="shared" si="17"/>
        <v/>
      </c>
      <c r="P114" s="268"/>
      <c r="Q114" s="274"/>
      <c r="R114" s="540"/>
      <c r="S114" s="259"/>
      <c r="T114" s="260"/>
      <c r="U114" s="328" t="str">
        <f t="shared" si="18"/>
        <v/>
      </c>
      <c r="V114" s="375" t="str">
        <f t="shared" si="19"/>
        <v/>
      </c>
      <c r="W114" s="375" t="str">
        <f t="shared" si="20"/>
        <v/>
      </c>
      <c r="X114" s="375" t="str">
        <f t="shared" si="21"/>
        <v/>
      </c>
      <c r="Y114" s="375" t="str">
        <f t="shared" si="22"/>
        <v/>
      </c>
      <c r="Z114" s="376" t="str">
        <f t="shared" si="23"/>
        <v/>
      </c>
      <c r="AA114" s="138" t="str">
        <f t="shared" si="24"/>
        <v/>
      </c>
      <c r="AB114" s="138" t="str">
        <f t="shared" si="25"/>
        <v/>
      </c>
      <c r="AC114" s="138" t="str">
        <f>IF(C114="","",IF(VLOOKUP(C114,'11 - GLA USE ONLY GFA details'!$C$46:$X$54,22,FALSE)="GFA","Contracted","non contracted"))</f>
        <v/>
      </c>
      <c r="AD114" s="266" t="str">
        <f>IF(C114="","",'1 - Claim Sign off'!$D$9)</f>
        <v/>
      </c>
      <c r="AE114" s="138" t="str">
        <f>IF(C114="","",VLOOKUP($AD$3,'ref 2 SLB'!$A$216:$Q$227,11,FALSE))</f>
        <v/>
      </c>
      <c r="AF114" s="138" t="str">
        <f>IF(C114="","",VLOOKUP($AD$3,'ref 2 SLB'!$A$216:$Q$227,12,FALSE))</f>
        <v/>
      </c>
      <c r="AG114" s="275" t="str">
        <f>IF(C114="","",VLOOKUP($AD$3,'ref 2 SLB'!$A$216:$Q$227,13,FALSE))</f>
        <v/>
      </c>
      <c r="AH114" s="268"/>
      <c r="AI114" s="268"/>
      <c r="AJ114" s="268"/>
      <c r="AK114" s="268"/>
      <c r="AL114" s="268"/>
      <c r="AM114" s="268"/>
      <c r="AN114" s="268"/>
      <c r="AO114" s="268"/>
      <c r="AP114" s="268"/>
      <c r="AQ114" s="268"/>
      <c r="AR114" s="268"/>
      <c r="AS114" s="268"/>
      <c r="AT114" s="268"/>
      <c r="AU114" s="268"/>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6.899999999999999" customHeight="1" x14ac:dyDescent="0.35">
      <c r="A115" s="142" t="str">
        <f t="shared" si="14"/>
        <v/>
      </c>
      <c r="B115" s="285" t="str">
        <f t="shared" si="26"/>
        <v/>
      </c>
      <c r="C115" s="283"/>
      <c r="D115" s="134"/>
      <c r="E115" s="134"/>
      <c r="F115" s="135"/>
      <c r="G115" s="136"/>
      <c r="H115" s="136"/>
      <c r="I115" s="134"/>
      <c r="J115" s="533"/>
      <c r="K115" s="533"/>
      <c r="L115" s="534"/>
      <c r="M115" s="292" t="str">
        <f t="shared" si="15"/>
        <v/>
      </c>
      <c r="N115" s="547" t="str">
        <f t="shared" si="16"/>
        <v/>
      </c>
      <c r="O115" s="548" t="str">
        <f t="shared" si="17"/>
        <v/>
      </c>
      <c r="P115" s="268"/>
      <c r="Q115" s="274"/>
      <c r="R115" s="540"/>
      <c r="S115" s="259"/>
      <c r="T115" s="260"/>
      <c r="U115" s="328" t="str">
        <f t="shared" si="18"/>
        <v/>
      </c>
      <c r="V115" s="375" t="str">
        <f t="shared" si="19"/>
        <v/>
      </c>
      <c r="W115" s="375" t="str">
        <f t="shared" si="20"/>
        <v/>
      </c>
      <c r="X115" s="375" t="str">
        <f t="shared" si="21"/>
        <v/>
      </c>
      <c r="Y115" s="375" t="str">
        <f t="shared" si="22"/>
        <v/>
      </c>
      <c r="Z115" s="376" t="str">
        <f t="shared" si="23"/>
        <v/>
      </c>
      <c r="AA115" s="138" t="str">
        <f t="shared" si="24"/>
        <v/>
      </c>
      <c r="AB115" s="138" t="str">
        <f t="shared" si="25"/>
        <v/>
      </c>
      <c r="AC115" s="138" t="str">
        <f>IF(C115="","",IF(VLOOKUP(C115,'11 - GLA USE ONLY GFA details'!$C$46:$X$54,22,FALSE)="GFA","Contracted","non contracted"))</f>
        <v/>
      </c>
      <c r="AD115" s="266" t="str">
        <f>IF(C115="","",'1 - Claim Sign off'!$D$9)</f>
        <v/>
      </c>
      <c r="AE115" s="138" t="str">
        <f>IF(C115="","",VLOOKUP($AD$3,'ref 2 SLB'!$A$216:$Q$227,11,FALSE))</f>
        <v/>
      </c>
      <c r="AF115" s="138" t="str">
        <f>IF(C115="","",VLOOKUP($AD$3,'ref 2 SLB'!$A$216:$Q$227,12,FALSE))</f>
        <v/>
      </c>
      <c r="AG115" s="275" t="str">
        <f>IF(C115="","",VLOOKUP($AD$3,'ref 2 SLB'!$A$216:$Q$227,13,FALSE))</f>
        <v/>
      </c>
      <c r="AH115" s="268"/>
      <c r="AI115" s="268"/>
      <c r="AJ115" s="268"/>
      <c r="AK115" s="268"/>
      <c r="AL115" s="268"/>
      <c r="AM115" s="268"/>
      <c r="AN115" s="268"/>
      <c r="AO115" s="268"/>
      <c r="AP115" s="268"/>
      <c r="AQ115" s="268"/>
      <c r="AR115" s="268"/>
      <c r="AS115" s="268"/>
      <c r="AT115" s="268"/>
      <c r="AU115" s="268"/>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ht="16.899999999999999" customHeight="1" x14ac:dyDescent="0.35">
      <c r="A116" s="142" t="str">
        <f t="shared" si="14"/>
        <v/>
      </c>
      <c r="B116" s="285" t="str">
        <f t="shared" si="26"/>
        <v/>
      </c>
      <c r="C116" s="283"/>
      <c r="D116" s="134"/>
      <c r="E116" s="134"/>
      <c r="F116" s="135"/>
      <c r="G116" s="136"/>
      <c r="H116" s="136"/>
      <c r="I116" s="134"/>
      <c r="J116" s="533"/>
      <c r="K116" s="533"/>
      <c r="L116" s="534"/>
      <c r="M116" s="292" t="str">
        <f t="shared" si="15"/>
        <v/>
      </c>
      <c r="N116" s="547" t="str">
        <f t="shared" si="16"/>
        <v/>
      </c>
      <c r="O116" s="548" t="str">
        <f t="shared" si="17"/>
        <v/>
      </c>
      <c r="P116" s="268"/>
      <c r="Q116" s="274"/>
      <c r="R116" s="540"/>
      <c r="S116" s="259"/>
      <c r="T116" s="260"/>
      <c r="U116" s="328" t="str">
        <f t="shared" si="18"/>
        <v/>
      </c>
      <c r="V116" s="375" t="str">
        <f t="shared" si="19"/>
        <v/>
      </c>
      <c r="W116" s="375" t="str">
        <f t="shared" si="20"/>
        <v/>
      </c>
      <c r="X116" s="375" t="str">
        <f t="shared" si="21"/>
        <v/>
      </c>
      <c r="Y116" s="375" t="str">
        <f t="shared" si="22"/>
        <v/>
      </c>
      <c r="Z116" s="376" t="str">
        <f t="shared" si="23"/>
        <v/>
      </c>
      <c r="AA116" s="138" t="str">
        <f t="shared" si="24"/>
        <v/>
      </c>
      <c r="AB116" s="138" t="str">
        <f t="shared" si="25"/>
        <v/>
      </c>
      <c r="AC116" s="138" t="str">
        <f>IF(C116="","",IF(VLOOKUP(C116,'11 - GLA USE ONLY GFA details'!$C$46:$X$54,22,FALSE)="GFA","Contracted","non contracted"))</f>
        <v/>
      </c>
      <c r="AD116" s="266" t="str">
        <f>IF(C116="","",'1 - Claim Sign off'!$D$9)</f>
        <v/>
      </c>
      <c r="AE116" s="138" t="str">
        <f>IF(C116="","",VLOOKUP($AD$3,'ref 2 SLB'!$A$216:$Q$227,11,FALSE))</f>
        <v/>
      </c>
      <c r="AF116" s="138" t="str">
        <f>IF(C116="","",VLOOKUP($AD$3,'ref 2 SLB'!$A$216:$Q$227,12,FALSE))</f>
        <v/>
      </c>
      <c r="AG116" s="275" t="str">
        <f>IF(C116="","",VLOOKUP($AD$3,'ref 2 SLB'!$A$216:$Q$227,13,FALSE))</f>
        <v/>
      </c>
      <c r="AH116" s="268"/>
      <c r="AI116" s="268"/>
      <c r="AJ116" s="268"/>
      <c r="AK116" s="268"/>
      <c r="AL116" s="268"/>
      <c r="AM116" s="268"/>
      <c r="AN116" s="268"/>
      <c r="AO116" s="268"/>
      <c r="AP116" s="268"/>
      <c r="AQ116" s="268"/>
      <c r="AR116" s="268"/>
      <c r="AS116" s="268"/>
      <c r="AT116" s="268"/>
      <c r="AU116" s="268"/>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row>
    <row r="117" spans="1:80" ht="16.899999999999999" customHeight="1" x14ac:dyDescent="0.35">
      <c r="A117" s="142" t="str">
        <f t="shared" si="14"/>
        <v/>
      </c>
      <c r="B117" s="285" t="str">
        <f t="shared" si="26"/>
        <v/>
      </c>
      <c r="C117" s="283"/>
      <c r="D117" s="134"/>
      <c r="E117" s="134"/>
      <c r="F117" s="135"/>
      <c r="G117" s="136"/>
      <c r="H117" s="136"/>
      <c r="I117" s="134"/>
      <c r="J117" s="533"/>
      <c r="K117" s="533"/>
      <c r="L117" s="534"/>
      <c r="M117" s="292" t="str">
        <f t="shared" si="15"/>
        <v/>
      </c>
      <c r="N117" s="547" t="str">
        <f t="shared" si="16"/>
        <v/>
      </c>
      <c r="O117" s="548" t="str">
        <f t="shared" si="17"/>
        <v/>
      </c>
      <c r="P117" s="268"/>
      <c r="Q117" s="274"/>
      <c r="R117" s="540"/>
      <c r="S117" s="259"/>
      <c r="T117" s="260"/>
      <c r="U117" s="328" t="str">
        <f t="shared" si="18"/>
        <v/>
      </c>
      <c r="V117" s="375" t="str">
        <f t="shared" si="19"/>
        <v/>
      </c>
      <c r="W117" s="375" t="str">
        <f t="shared" si="20"/>
        <v/>
      </c>
      <c r="X117" s="375" t="str">
        <f t="shared" si="21"/>
        <v/>
      </c>
      <c r="Y117" s="375" t="str">
        <f t="shared" si="22"/>
        <v/>
      </c>
      <c r="Z117" s="376" t="str">
        <f t="shared" si="23"/>
        <v/>
      </c>
      <c r="AA117" s="138" t="str">
        <f t="shared" si="24"/>
        <v/>
      </c>
      <c r="AB117" s="138" t="str">
        <f t="shared" si="25"/>
        <v/>
      </c>
      <c r="AC117" s="138" t="str">
        <f>IF(C117="","",IF(VLOOKUP(C117,'11 - GLA USE ONLY GFA details'!$C$46:$X$54,22,FALSE)="GFA","Contracted","non contracted"))</f>
        <v/>
      </c>
      <c r="AD117" s="266" t="str">
        <f>IF(C117="","",'1 - Claim Sign off'!$D$9)</f>
        <v/>
      </c>
      <c r="AE117" s="138" t="str">
        <f>IF(C117="","",VLOOKUP($AD$3,'ref 2 SLB'!$A$216:$Q$227,11,FALSE))</f>
        <v/>
      </c>
      <c r="AF117" s="138" t="str">
        <f>IF(C117="","",VLOOKUP($AD$3,'ref 2 SLB'!$A$216:$Q$227,12,FALSE))</f>
        <v/>
      </c>
      <c r="AG117" s="275" t="str">
        <f>IF(C117="","",VLOOKUP($AD$3,'ref 2 SLB'!$A$216:$Q$227,13,FALSE))</f>
        <v/>
      </c>
      <c r="AH117" s="268"/>
      <c r="AI117" s="268"/>
      <c r="AJ117" s="268"/>
      <c r="AK117" s="268"/>
      <c r="AL117" s="268"/>
      <c r="AM117" s="268"/>
      <c r="AN117" s="268"/>
      <c r="AO117" s="268"/>
      <c r="AP117" s="268"/>
      <c r="AQ117" s="268"/>
      <c r="AR117" s="268"/>
      <c r="AS117" s="268"/>
      <c r="AT117" s="268"/>
      <c r="AU117" s="268"/>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row>
    <row r="118" spans="1:80" ht="16.899999999999999" customHeight="1" x14ac:dyDescent="0.35">
      <c r="A118" s="142" t="str">
        <f t="shared" si="14"/>
        <v/>
      </c>
      <c r="B118" s="285" t="str">
        <f t="shared" si="26"/>
        <v/>
      </c>
      <c r="C118" s="283"/>
      <c r="D118" s="134"/>
      <c r="E118" s="134"/>
      <c r="F118" s="135"/>
      <c r="G118" s="136"/>
      <c r="H118" s="136"/>
      <c r="I118" s="134"/>
      <c r="J118" s="533"/>
      <c r="K118" s="533"/>
      <c r="L118" s="534"/>
      <c r="M118" s="292" t="str">
        <f t="shared" si="15"/>
        <v/>
      </c>
      <c r="N118" s="547" t="str">
        <f t="shared" si="16"/>
        <v/>
      </c>
      <c r="O118" s="548" t="str">
        <f t="shared" si="17"/>
        <v/>
      </c>
      <c r="P118" s="268"/>
      <c r="Q118" s="274"/>
      <c r="R118" s="540"/>
      <c r="S118" s="259"/>
      <c r="T118" s="260"/>
      <c r="U118" s="328" t="str">
        <f t="shared" si="18"/>
        <v/>
      </c>
      <c r="V118" s="375" t="str">
        <f t="shared" si="19"/>
        <v/>
      </c>
      <c r="W118" s="375" t="str">
        <f t="shared" si="20"/>
        <v/>
      </c>
      <c r="X118" s="375" t="str">
        <f t="shared" si="21"/>
        <v/>
      </c>
      <c r="Y118" s="375" t="str">
        <f t="shared" si="22"/>
        <v/>
      </c>
      <c r="Z118" s="376" t="str">
        <f t="shared" si="23"/>
        <v/>
      </c>
      <c r="AA118" s="138" t="str">
        <f t="shared" si="24"/>
        <v/>
      </c>
      <c r="AB118" s="138" t="str">
        <f t="shared" si="25"/>
        <v/>
      </c>
      <c r="AC118" s="138" t="str">
        <f>IF(C118="","",IF(VLOOKUP(C118,'11 - GLA USE ONLY GFA details'!$C$46:$X$54,22,FALSE)="GFA","Contracted","non contracted"))</f>
        <v/>
      </c>
      <c r="AD118" s="266" t="str">
        <f>IF(C118="","",'1 - Claim Sign off'!$D$9)</f>
        <v/>
      </c>
      <c r="AE118" s="138" t="str">
        <f>IF(C118="","",VLOOKUP($AD$3,'ref 2 SLB'!$A$216:$Q$227,11,FALSE))</f>
        <v/>
      </c>
      <c r="AF118" s="138" t="str">
        <f>IF(C118="","",VLOOKUP($AD$3,'ref 2 SLB'!$A$216:$Q$227,12,FALSE))</f>
        <v/>
      </c>
      <c r="AG118" s="275" t="str">
        <f>IF(C118="","",VLOOKUP($AD$3,'ref 2 SLB'!$A$216:$Q$227,13,FALSE))</f>
        <v/>
      </c>
      <c r="AH118" s="268"/>
      <c r="AI118" s="268"/>
      <c r="AJ118" s="268"/>
      <c r="AK118" s="268"/>
      <c r="AL118" s="268"/>
      <c r="AM118" s="268"/>
      <c r="AN118" s="268"/>
      <c r="AO118" s="268"/>
      <c r="AP118" s="268"/>
      <c r="AQ118" s="268"/>
      <c r="AR118" s="268"/>
      <c r="AS118" s="268"/>
      <c r="AT118" s="268"/>
      <c r="AU118" s="268"/>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row>
    <row r="119" spans="1:80" ht="16.899999999999999" customHeight="1" x14ac:dyDescent="0.35">
      <c r="A119" s="142" t="str">
        <f t="shared" si="14"/>
        <v/>
      </c>
      <c r="B119" s="285" t="str">
        <f t="shared" si="26"/>
        <v/>
      </c>
      <c r="C119" s="283"/>
      <c r="D119" s="134"/>
      <c r="E119" s="134"/>
      <c r="F119" s="135"/>
      <c r="G119" s="136"/>
      <c r="H119" s="136"/>
      <c r="I119" s="134"/>
      <c r="J119" s="533"/>
      <c r="K119" s="533"/>
      <c r="L119" s="534"/>
      <c r="M119" s="292" t="str">
        <f t="shared" si="15"/>
        <v/>
      </c>
      <c r="N119" s="547" t="str">
        <f t="shared" si="16"/>
        <v/>
      </c>
      <c r="O119" s="548" t="str">
        <f t="shared" si="17"/>
        <v/>
      </c>
      <c r="P119" s="268"/>
      <c r="Q119" s="274"/>
      <c r="R119" s="540"/>
      <c r="S119" s="259"/>
      <c r="T119" s="260"/>
      <c r="U119" s="328" t="str">
        <f t="shared" si="18"/>
        <v/>
      </c>
      <c r="V119" s="375" t="str">
        <f t="shared" si="19"/>
        <v/>
      </c>
      <c r="W119" s="375" t="str">
        <f t="shared" si="20"/>
        <v/>
      </c>
      <c r="X119" s="375" t="str">
        <f t="shared" si="21"/>
        <v/>
      </c>
      <c r="Y119" s="375" t="str">
        <f t="shared" si="22"/>
        <v/>
      </c>
      <c r="Z119" s="376" t="str">
        <f t="shared" si="23"/>
        <v/>
      </c>
      <c r="AA119" s="138" t="str">
        <f t="shared" si="24"/>
        <v/>
      </c>
      <c r="AB119" s="138" t="str">
        <f t="shared" si="25"/>
        <v/>
      </c>
      <c r="AC119" s="138" t="str">
        <f>IF(C119="","",IF(VLOOKUP(C119,'11 - GLA USE ONLY GFA details'!$C$46:$X$54,22,FALSE)="GFA","Contracted","non contracted"))</f>
        <v/>
      </c>
      <c r="AD119" s="266" t="str">
        <f>IF(C119="","",'1 - Claim Sign off'!$D$9)</f>
        <v/>
      </c>
      <c r="AE119" s="138" t="str">
        <f>IF(C119="","",VLOOKUP($AD$3,'ref 2 SLB'!$A$216:$Q$227,11,FALSE))</f>
        <v/>
      </c>
      <c r="AF119" s="138" t="str">
        <f>IF(C119="","",VLOOKUP($AD$3,'ref 2 SLB'!$A$216:$Q$227,12,FALSE))</f>
        <v/>
      </c>
      <c r="AG119" s="275" t="str">
        <f>IF(C119="","",VLOOKUP($AD$3,'ref 2 SLB'!$A$216:$Q$227,13,FALSE))</f>
        <v/>
      </c>
      <c r="AH119" s="268"/>
      <c r="AI119" s="268"/>
      <c r="AJ119" s="268"/>
      <c r="AK119" s="268"/>
      <c r="AL119" s="268"/>
      <c r="AM119" s="268"/>
      <c r="AN119" s="268"/>
      <c r="AO119" s="268"/>
      <c r="AP119" s="268"/>
      <c r="AQ119" s="268"/>
      <c r="AR119" s="268"/>
      <c r="AS119" s="268"/>
      <c r="AT119" s="268"/>
      <c r="AU119" s="268"/>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row>
    <row r="120" spans="1:80" ht="16.899999999999999" customHeight="1" x14ac:dyDescent="0.35">
      <c r="A120" s="142" t="str">
        <f t="shared" si="14"/>
        <v/>
      </c>
      <c r="B120" s="285" t="str">
        <f t="shared" si="26"/>
        <v/>
      </c>
      <c r="C120" s="283"/>
      <c r="D120" s="134"/>
      <c r="E120" s="134"/>
      <c r="F120" s="135"/>
      <c r="G120" s="136"/>
      <c r="H120" s="136"/>
      <c r="I120" s="134"/>
      <c r="J120" s="533"/>
      <c r="K120" s="533"/>
      <c r="L120" s="534"/>
      <c r="M120" s="292" t="str">
        <f t="shared" si="15"/>
        <v/>
      </c>
      <c r="N120" s="547" t="str">
        <f t="shared" si="16"/>
        <v/>
      </c>
      <c r="O120" s="548" t="str">
        <f t="shared" si="17"/>
        <v/>
      </c>
      <c r="P120" s="268"/>
      <c r="Q120" s="274"/>
      <c r="R120" s="540"/>
      <c r="S120" s="259"/>
      <c r="T120" s="260"/>
      <c r="U120" s="328" t="str">
        <f t="shared" si="18"/>
        <v/>
      </c>
      <c r="V120" s="375" t="str">
        <f t="shared" si="19"/>
        <v/>
      </c>
      <c r="W120" s="375" t="str">
        <f t="shared" si="20"/>
        <v/>
      </c>
      <c r="X120" s="375" t="str">
        <f t="shared" si="21"/>
        <v/>
      </c>
      <c r="Y120" s="375" t="str">
        <f t="shared" si="22"/>
        <v/>
      </c>
      <c r="Z120" s="376" t="str">
        <f t="shared" si="23"/>
        <v/>
      </c>
      <c r="AA120" s="138" t="str">
        <f t="shared" si="24"/>
        <v/>
      </c>
      <c r="AB120" s="138" t="str">
        <f t="shared" si="25"/>
        <v/>
      </c>
      <c r="AC120" s="138" t="str">
        <f>IF(C120="","",IF(VLOOKUP(C120,'11 - GLA USE ONLY GFA details'!$C$46:$X$54,22,FALSE)="GFA","Contracted","non contracted"))</f>
        <v/>
      </c>
      <c r="AD120" s="266" t="str">
        <f>IF(C120="","",'1 - Claim Sign off'!$D$9)</f>
        <v/>
      </c>
      <c r="AE120" s="138" t="str">
        <f>IF(C120="","",VLOOKUP($AD$3,'ref 2 SLB'!$A$216:$Q$227,11,FALSE))</f>
        <v/>
      </c>
      <c r="AF120" s="138" t="str">
        <f>IF(C120="","",VLOOKUP($AD$3,'ref 2 SLB'!$A$216:$Q$227,12,FALSE))</f>
        <v/>
      </c>
      <c r="AG120" s="275" t="str">
        <f>IF(C120="","",VLOOKUP($AD$3,'ref 2 SLB'!$A$216:$Q$227,13,FALSE))</f>
        <v/>
      </c>
      <c r="AH120" s="268"/>
      <c r="AI120" s="268"/>
      <c r="AJ120" s="268"/>
      <c r="AK120" s="268"/>
      <c r="AL120" s="268"/>
      <c r="AM120" s="268"/>
      <c r="AN120" s="268"/>
      <c r="AO120" s="268"/>
      <c r="AP120" s="268"/>
      <c r="AQ120" s="268"/>
      <c r="AR120" s="268"/>
      <c r="AS120" s="268"/>
      <c r="AT120" s="268"/>
      <c r="AU120" s="268"/>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row>
    <row r="121" spans="1:80" ht="16.899999999999999" customHeight="1" x14ac:dyDescent="0.35">
      <c r="A121" s="142" t="str">
        <f t="shared" si="14"/>
        <v/>
      </c>
      <c r="B121" s="285" t="str">
        <f t="shared" si="26"/>
        <v/>
      </c>
      <c r="C121" s="283"/>
      <c r="D121" s="134"/>
      <c r="E121" s="134"/>
      <c r="F121" s="135"/>
      <c r="G121" s="136"/>
      <c r="H121" s="136"/>
      <c r="I121" s="134"/>
      <c r="J121" s="533"/>
      <c r="K121" s="533"/>
      <c r="L121" s="534"/>
      <c r="M121" s="292" t="str">
        <f t="shared" si="15"/>
        <v/>
      </c>
      <c r="N121" s="547" t="str">
        <f t="shared" si="16"/>
        <v/>
      </c>
      <c r="O121" s="548" t="str">
        <f t="shared" si="17"/>
        <v/>
      </c>
      <c r="P121" s="268"/>
      <c r="Q121" s="274"/>
      <c r="R121" s="540"/>
      <c r="S121" s="259"/>
      <c r="T121" s="260"/>
      <c r="U121" s="328" t="str">
        <f t="shared" si="18"/>
        <v/>
      </c>
      <c r="V121" s="375" t="str">
        <f t="shared" si="19"/>
        <v/>
      </c>
      <c r="W121" s="375" t="str">
        <f t="shared" si="20"/>
        <v/>
      </c>
      <c r="X121" s="375" t="str">
        <f t="shared" si="21"/>
        <v/>
      </c>
      <c r="Y121" s="375" t="str">
        <f t="shared" si="22"/>
        <v/>
      </c>
      <c r="Z121" s="376" t="str">
        <f t="shared" si="23"/>
        <v/>
      </c>
      <c r="AA121" s="138" t="str">
        <f t="shared" si="24"/>
        <v/>
      </c>
      <c r="AB121" s="138" t="str">
        <f t="shared" si="25"/>
        <v/>
      </c>
      <c r="AC121" s="138" t="str">
        <f>IF(C121="","",IF(VLOOKUP(C121,'11 - GLA USE ONLY GFA details'!$C$46:$X$54,22,FALSE)="GFA","Contracted","non contracted"))</f>
        <v/>
      </c>
      <c r="AD121" s="266" t="str">
        <f>IF(C121="","",'1 - Claim Sign off'!$D$9)</f>
        <v/>
      </c>
      <c r="AE121" s="138" t="str">
        <f>IF(C121="","",VLOOKUP($AD$3,'ref 2 SLB'!$A$216:$Q$227,11,FALSE))</f>
        <v/>
      </c>
      <c r="AF121" s="138" t="str">
        <f>IF(C121="","",VLOOKUP($AD$3,'ref 2 SLB'!$A$216:$Q$227,12,FALSE))</f>
        <v/>
      </c>
      <c r="AG121" s="275" t="str">
        <f>IF(C121="","",VLOOKUP($AD$3,'ref 2 SLB'!$A$216:$Q$227,13,FALSE))</f>
        <v/>
      </c>
      <c r="AH121" s="268"/>
      <c r="AI121" s="268"/>
      <c r="AJ121" s="268"/>
      <c r="AK121" s="268"/>
      <c r="AL121" s="268"/>
      <c r="AM121" s="268"/>
      <c r="AN121" s="268"/>
      <c r="AO121" s="268"/>
      <c r="AP121" s="268"/>
      <c r="AQ121" s="268"/>
      <c r="AR121" s="268"/>
      <c r="AS121" s="268"/>
      <c r="AT121" s="268"/>
      <c r="AU121" s="268"/>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row>
    <row r="122" spans="1:80" ht="16.899999999999999" customHeight="1" x14ac:dyDescent="0.35">
      <c r="A122" s="142" t="str">
        <f t="shared" si="14"/>
        <v/>
      </c>
      <c r="B122" s="285" t="str">
        <f t="shared" si="26"/>
        <v/>
      </c>
      <c r="C122" s="283"/>
      <c r="D122" s="134"/>
      <c r="E122" s="134"/>
      <c r="F122" s="135"/>
      <c r="G122" s="136"/>
      <c r="H122" s="136"/>
      <c r="I122" s="134"/>
      <c r="J122" s="533"/>
      <c r="K122" s="533"/>
      <c r="L122" s="534"/>
      <c r="M122" s="292" t="str">
        <f t="shared" si="15"/>
        <v/>
      </c>
      <c r="N122" s="547" t="str">
        <f t="shared" si="16"/>
        <v/>
      </c>
      <c r="O122" s="548" t="str">
        <f t="shared" si="17"/>
        <v/>
      </c>
      <c r="P122" s="268"/>
      <c r="Q122" s="274"/>
      <c r="R122" s="540"/>
      <c r="S122" s="259"/>
      <c r="T122" s="260"/>
      <c r="U122" s="328" t="str">
        <f t="shared" si="18"/>
        <v/>
      </c>
      <c r="V122" s="375" t="str">
        <f t="shared" si="19"/>
        <v/>
      </c>
      <c r="W122" s="375" t="str">
        <f t="shared" si="20"/>
        <v/>
      </c>
      <c r="X122" s="375" t="str">
        <f t="shared" si="21"/>
        <v/>
      </c>
      <c r="Y122" s="375" t="str">
        <f t="shared" si="22"/>
        <v/>
      </c>
      <c r="Z122" s="376" t="str">
        <f t="shared" si="23"/>
        <v/>
      </c>
      <c r="AA122" s="138" t="str">
        <f t="shared" si="24"/>
        <v/>
      </c>
      <c r="AB122" s="138" t="str">
        <f t="shared" si="25"/>
        <v/>
      </c>
      <c r="AC122" s="138" t="str">
        <f>IF(C122="","",IF(VLOOKUP(C122,'11 - GLA USE ONLY GFA details'!$C$46:$X$54,22,FALSE)="GFA","Contracted","non contracted"))</f>
        <v/>
      </c>
      <c r="AD122" s="266" t="str">
        <f>IF(C122="","",'1 - Claim Sign off'!$D$9)</f>
        <v/>
      </c>
      <c r="AE122" s="138" t="str">
        <f>IF(C122="","",VLOOKUP($AD$3,'ref 2 SLB'!$A$216:$Q$227,11,FALSE))</f>
        <v/>
      </c>
      <c r="AF122" s="138" t="str">
        <f>IF(C122="","",VLOOKUP($AD$3,'ref 2 SLB'!$A$216:$Q$227,12,FALSE))</f>
        <v/>
      </c>
      <c r="AG122" s="275" t="str">
        <f>IF(C122="","",VLOOKUP($AD$3,'ref 2 SLB'!$A$216:$Q$227,13,FALSE))</f>
        <v/>
      </c>
      <c r="AH122" s="268"/>
      <c r="AI122" s="268"/>
      <c r="AJ122" s="268"/>
      <c r="AK122" s="268"/>
      <c r="AL122" s="268"/>
      <c r="AM122" s="268"/>
      <c r="AN122" s="268"/>
      <c r="AO122" s="268"/>
      <c r="AP122" s="268"/>
      <c r="AQ122" s="268"/>
      <c r="AR122" s="268"/>
      <c r="AS122" s="268"/>
      <c r="AT122" s="268"/>
      <c r="AU122" s="268"/>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row>
    <row r="123" spans="1:80" ht="16.899999999999999" customHeight="1" x14ac:dyDescent="0.35">
      <c r="A123" s="142" t="str">
        <f t="shared" si="14"/>
        <v/>
      </c>
      <c r="B123" s="285" t="str">
        <f t="shared" si="26"/>
        <v/>
      </c>
      <c r="C123" s="283"/>
      <c r="D123" s="134"/>
      <c r="E123" s="134"/>
      <c r="F123" s="135"/>
      <c r="G123" s="136"/>
      <c r="H123" s="136"/>
      <c r="I123" s="134"/>
      <c r="J123" s="533"/>
      <c r="K123" s="533"/>
      <c r="L123" s="534"/>
      <c r="M123" s="292" t="str">
        <f t="shared" si="15"/>
        <v/>
      </c>
      <c r="N123" s="547" t="str">
        <f t="shared" si="16"/>
        <v/>
      </c>
      <c r="O123" s="548" t="str">
        <f t="shared" si="17"/>
        <v/>
      </c>
      <c r="P123" s="268"/>
      <c r="Q123" s="274"/>
      <c r="R123" s="540"/>
      <c r="S123" s="259"/>
      <c r="T123" s="260"/>
      <c r="U123" s="328" t="str">
        <f t="shared" si="18"/>
        <v/>
      </c>
      <c r="V123" s="375" t="str">
        <f t="shared" si="19"/>
        <v/>
      </c>
      <c r="W123" s="375" t="str">
        <f t="shared" si="20"/>
        <v/>
      </c>
      <c r="X123" s="375" t="str">
        <f t="shared" si="21"/>
        <v/>
      </c>
      <c r="Y123" s="375" t="str">
        <f t="shared" si="22"/>
        <v/>
      </c>
      <c r="Z123" s="376" t="str">
        <f t="shared" si="23"/>
        <v/>
      </c>
      <c r="AA123" s="138" t="str">
        <f t="shared" si="24"/>
        <v/>
      </c>
      <c r="AB123" s="138" t="str">
        <f t="shared" si="25"/>
        <v/>
      </c>
      <c r="AC123" s="138" t="str">
        <f>IF(C123="","",IF(VLOOKUP(C123,'11 - GLA USE ONLY GFA details'!$C$46:$X$54,22,FALSE)="GFA","Contracted","non contracted"))</f>
        <v/>
      </c>
      <c r="AD123" s="266" t="str">
        <f>IF(C123="","",'1 - Claim Sign off'!$D$9)</f>
        <v/>
      </c>
      <c r="AE123" s="138" t="str">
        <f>IF(C123="","",VLOOKUP($AD$3,'ref 2 SLB'!$A$216:$Q$227,11,FALSE))</f>
        <v/>
      </c>
      <c r="AF123" s="138" t="str">
        <f>IF(C123="","",VLOOKUP($AD$3,'ref 2 SLB'!$A$216:$Q$227,12,FALSE))</f>
        <v/>
      </c>
      <c r="AG123" s="275" t="str">
        <f>IF(C123="","",VLOOKUP($AD$3,'ref 2 SLB'!$A$216:$Q$227,13,FALSE))</f>
        <v/>
      </c>
      <c r="AH123" s="268"/>
      <c r="AI123" s="268"/>
      <c r="AJ123" s="268"/>
      <c r="AK123" s="268"/>
      <c r="AL123" s="268"/>
      <c r="AM123" s="268"/>
      <c r="AN123" s="268"/>
      <c r="AO123" s="268"/>
      <c r="AP123" s="268"/>
      <c r="AQ123" s="268"/>
      <c r="AR123" s="268"/>
      <c r="AS123" s="268"/>
      <c r="AT123" s="268"/>
      <c r="AU123" s="268"/>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row>
    <row r="124" spans="1:80" ht="16.899999999999999" customHeight="1" x14ac:dyDescent="0.35">
      <c r="A124" s="142" t="str">
        <f t="shared" si="14"/>
        <v/>
      </c>
      <c r="B124" s="285" t="str">
        <f t="shared" si="26"/>
        <v/>
      </c>
      <c r="C124" s="283"/>
      <c r="D124" s="134"/>
      <c r="E124" s="134"/>
      <c r="F124" s="135"/>
      <c r="G124" s="136"/>
      <c r="H124" s="136"/>
      <c r="I124" s="134"/>
      <c r="J124" s="533"/>
      <c r="K124" s="533"/>
      <c r="L124" s="534"/>
      <c r="M124" s="292" t="str">
        <f t="shared" si="15"/>
        <v/>
      </c>
      <c r="N124" s="547" t="str">
        <f t="shared" si="16"/>
        <v/>
      </c>
      <c r="O124" s="548" t="str">
        <f t="shared" si="17"/>
        <v/>
      </c>
      <c r="P124" s="268"/>
      <c r="Q124" s="274"/>
      <c r="R124" s="540"/>
      <c r="S124" s="259"/>
      <c r="T124" s="260"/>
      <c r="U124" s="328" t="str">
        <f t="shared" si="18"/>
        <v/>
      </c>
      <c r="V124" s="375" t="str">
        <f t="shared" si="19"/>
        <v/>
      </c>
      <c r="W124" s="375" t="str">
        <f t="shared" si="20"/>
        <v/>
      </c>
      <c r="X124" s="375" t="str">
        <f t="shared" si="21"/>
        <v/>
      </c>
      <c r="Y124" s="375" t="str">
        <f t="shared" si="22"/>
        <v/>
      </c>
      <c r="Z124" s="376" t="str">
        <f t="shared" si="23"/>
        <v/>
      </c>
      <c r="AA124" s="138" t="str">
        <f t="shared" si="24"/>
        <v/>
      </c>
      <c r="AB124" s="138" t="str">
        <f t="shared" si="25"/>
        <v/>
      </c>
      <c r="AC124" s="138" t="str">
        <f>IF(C124="","",IF(VLOOKUP(C124,'11 - GLA USE ONLY GFA details'!$C$46:$X$54,22,FALSE)="GFA","Contracted","non contracted"))</f>
        <v/>
      </c>
      <c r="AD124" s="266" t="str">
        <f>IF(C124="","",'1 - Claim Sign off'!$D$9)</f>
        <v/>
      </c>
      <c r="AE124" s="138" t="str">
        <f>IF(C124="","",VLOOKUP($AD$3,'ref 2 SLB'!$A$216:$Q$227,11,FALSE))</f>
        <v/>
      </c>
      <c r="AF124" s="138" t="str">
        <f>IF(C124="","",VLOOKUP($AD$3,'ref 2 SLB'!$A$216:$Q$227,12,FALSE))</f>
        <v/>
      </c>
      <c r="AG124" s="275" t="str">
        <f>IF(C124="","",VLOOKUP($AD$3,'ref 2 SLB'!$A$216:$Q$227,13,FALSE))</f>
        <v/>
      </c>
      <c r="AH124" s="268"/>
      <c r="AI124" s="268"/>
      <c r="AJ124" s="268"/>
      <c r="AK124" s="268"/>
      <c r="AL124" s="268"/>
      <c r="AM124" s="268"/>
      <c r="AN124" s="268"/>
      <c r="AO124" s="268"/>
      <c r="AP124" s="268"/>
      <c r="AQ124" s="268"/>
      <c r="AR124" s="268"/>
      <c r="AS124" s="268"/>
      <c r="AT124" s="268"/>
      <c r="AU124" s="268"/>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row>
    <row r="125" spans="1:80" ht="16.899999999999999" customHeight="1" x14ac:dyDescent="0.35">
      <c r="A125" s="142" t="str">
        <f t="shared" si="14"/>
        <v/>
      </c>
      <c r="B125" s="285" t="str">
        <f t="shared" si="26"/>
        <v/>
      </c>
      <c r="C125" s="283"/>
      <c r="D125" s="134"/>
      <c r="E125" s="134"/>
      <c r="F125" s="135"/>
      <c r="G125" s="136"/>
      <c r="H125" s="136"/>
      <c r="I125" s="134"/>
      <c r="J125" s="533"/>
      <c r="K125" s="533"/>
      <c r="L125" s="534"/>
      <c r="M125" s="292" t="str">
        <f t="shared" si="15"/>
        <v/>
      </c>
      <c r="N125" s="547" t="str">
        <f t="shared" si="16"/>
        <v/>
      </c>
      <c r="O125" s="548" t="str">
        <f t="shared" si="17"/>
        <v/>
      </c>
      <c r="P125" s="268"/>
      <c r="Q125" s="274"/>
      <c r="R125" s="540"/>
      <c r="S125" s="259"/>
      <c r="T125" s="260"/>
      <c r="U125" s="328" t="str">
        <f t="shared" si="18"/>
        <v/>
      </c>
      <c r="V125" s="375" t="str">
        <f t="shared" si="19"/>
        <v/>
      </c>
      <c r="W125" s="375" t="str">
        <f t="shared" si="20"/>
        <v/>
      </c>
      <c r="X125" s="375" t="str">
        <f t="shared" si="21"/>
        <v/>
      </c>
      <c r="Y125" s="375" t="str">
        <f t="shared" si="22"/>
        <v/>
      </c>
      <c r="Z125" s="376" t="str">
        <f t="shared" si="23"/>
        <v/>
      </c>
      <c r="AA125" s="138" t="str">
        <f t="shared" si="24"/>
        <v/>
      </c>
      <c r="AB125" s="138" t="str">
        <f t="shared" si="25"/>
        <v/>
      </c>
      <c r="AC125" s="138" t="str">
        <f>IF(C125="","",IF(VLOOKUP(C125,'11 - GLA USE ONLY GFA details'!$C$46:$X$54,22,FALSE)="GFA","Contracted","non contracted"))</f>
        <v/>
      </c>
      <c r="AD125" s="266" t="str">
        <f>IF(C125="","",'1 - Claim Sign off'!$D$9)</f>
        <v/>
      </c>
      <c r="AE125" s="138" t="str">
        <f>IF(C125="","",VLOOKUP($AD$3,'ref 2 SLB'!$A$216:$Q$227,11,FALSE))</f>
        <v/>
      </c>
      <c r="AF125" s="138" t="str">
        <f>IF(C125="","",VLOOKUP($AD$3,'ref 2 SLB'!$A$216:$Q$227,12,FALSE))</f>
        <v/>
      </c>
      <c r="AG125" s="275" t="str">
        <f>IF(C125="","",VLOOKUP($AD$3,'ref 2 SLB'!$A$216:$Q$227,13,FALSE))</f>
        <v/>
      </c>
      <c r="AH125" s="268"/>
      <c r="AI125" s="268"/>
      <c r="AJ125" s="268"/>
      <c r="AK125" s="268"/>
      <c r="AL125" s="268"/>
      <c r="AM125" s="268"/>
      <c r="AN125" s="268"/>
      <c r="AO125" s="268"/>
      <c r="AP125" s="268"/>
      <c r="AQ125" s="268"/>
      <c r="AR125" s="268"/>
      <c r="AS125" s="268"/>
      <c r="AT125" s="268"/>
      <c r="AU125" s="268"/>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row>
    <row r="126" spans="1:80" ht="16.899999999999999" customHeight="1" x14ac:dyDescent="0.35">
      <c r="A126" s="142" t="str">
        <f t="shared" si="14"/>
        <v/>
      </c>
      <c r="B126" s="285" t="str">
        <f t="shared" si="26"/>
        <v/>
      </c>
      <c r="C126" s="283"/>
      <c r="D126" s="134"/>
      <c r="E126" s="134"/>
      <c r="F126" s="135"/>
      <c r="G126" s="136"/>
      <c r="H126" s="136"/>
      <c r="I126" s="134"/>
      <c r="J126" s="533"/>
      <c r="K126" s="533"/>
      <c r="L126" s="534"/>
      <c r="M126" s="292" t="str">
        <f t="shared" si="15"/>
        <v/>
      </c>
      <c r="N126" s="547" t="str">
        <f t="shared" si="16"/>
        <v/>
      </c>
      <c r="O126" s="548" t="str">
        <f t="shared" si="17"/>
        <v/>
      </c>
      <c r="P126" s="268"/>
      <c r="Q126" s="274"/>
      <c r="R126" s="540"/>
      <c r="S126" s="259"/>
      <c r="T126" s="260"/>
      <c r="U126" s="328" t="str">
        <f t="shared" si="18"/>
        <v/>
      </c>
      <c r="V126" s="375" t="str">
        <f t="shared" si="19"/>
        <v/>
      </c>
      <c r="W126" s="375" t="str">
        <f t="shared" si="20"/>
        <v/>
      </c>
      <c r="X126" s="375" t="str">
        <f t="shared" si="21"/>
        <v/>
      </c>
      <c r="Y126" s="375" t="str">
        <f t="shared" si="22"/>
        <v/>
      </c>
      <c r="Z126" s="376" t="str">
        <f t="shared" si="23"/>
        <v/>
      </c>
      <c r="AA126" s="138" t="str">
        <f t="shared" si="24"/>
        <v/>
      </c>
      <c r="AB126" s="138" t="str">
        <f t="shared" si="25"/>
        <v/>
      </c>
      <c r="AC126" s="138" t="str">
        <f>IF(C126="","",IF(VLOOKUP(C126,'11 - GLA USE ONLY GFA details'!$C$46:$X$54,22,FALSE)="GFA","Contracted","non contracted"))</f>
        <v/>
      </c>
      <c r="AD126" s="266" t="str">
        <f>IF(C126="","",'1 - Claim Sign off'!$D$9)</f>
        <v/>
      </c>
      <c r="AE126" s="138" t="str">
        <f>IF(C126="","",VLOOKUP($AD$3,'ref 2 SLB'!$A$216:$Q$227,11,FALSE))</f>
        <v/>
      </c>
      <c r="AF126" s="138" t="str">
        <f>IF(C126="","",VLOOKUP($AD$3,'ref 2 SLB'!$A$216:$Q$227,12,FALSE))</f>
        <v/>
      </c>
      <c r="AG126" s="275" t="str">
        <f>IF(C126="","",VLOOKUP($AD$3,'ref 2 SLB'!$A$216:$Q$227,13,FALSE))</f>
        <v/>
      </c>
      <c r="AH126" s="268"/>
      <c r="AI126" s="268"/>
      <c r="AJ126" s="268"/>
      <c r="AK126" s="268"/>
      <c r="AL126" s="268"/>
      <c r="AM126" s="268"/>
      <c r="AN126" s="268"/>
      <c r="AO126" s="268"/>
      <c r="AP126" s="268"/>
      <c r="AQ126" s="268"/>
      <c r="AR126" s="268"/>
      <c r="AS126" s="268"/>
      <c r="AT126" s="268"/>
      <c r="AU126" s="268"/>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row>
    <row r="127" spans="1:80" ht="16.899999999999999" customHeight="1" x14ac:dyDescent="0.35">
      <c r="A127" s="142" t="str">
        <f t="shared" si="14"/>
        <v/>
      </c>
      <c r="B127" s="285" t="str">
        <f t="shared" si="26"/>
        <v/>
      </c>
      <c r="C127" s="283"/>
      <c r="D127" s="134"/>
      <c r="E127" s="134"/>
      <c r="F127" s="135"/>
      <c r="G127" s="136"/>
      <c r="H127" s="136"/>
      <c r="I127" s="134"/>
      <c r="J127" s="533"/>
      <c r="K127" s="533"/>
      <c r="L127" s="534"/>
      <c r="M127" s="292" t="str">
        <f t="shared" si="15"/>
        <v/>
      </c>
      <c r="N127" s="547" t="str">
        <f t="shared" si="16"/>
        <v/>
      </c>
      <c r="O127" s="548" t="str">
        <f t="shared" si="17"/>
        <v/>
      </c>
      <c r="P127" s="268"/>
      <c r="Q127" s="274"/>
      <c r="R127" s="540"/>
      <c r="S127" s="259"/>
      <c r="T127" s="260"/>
      <c r="U127" s="328" t="str">
        <f t="shared" si="18"/>
        <v/>
      </c>
      <c r="V127" s="375" t="str">
        <f t="shared" si="19"/>
        <v/>
      </c>
      <c r="W127" s="375" t="str">
        <f t="shared" si="20"/>
        <v/>
      </c>
      <c r="X127" s="375" t="str">
        <f t="shared" si="21"/>
        <v/>
      </c>
      <c r="Y127" s="375" t="str">
        <f t="shared" si="22"/>
        <v/>
      </c>
      <c r="Z127" s="376" t="str">
        <f t="shared" si="23"/>
        <v/>
      </c>
      <c r="AA127" s="138" t="str">
        <f t="shared" si="24"/>
        <v/>
      </c>
      <c r="AB127" s="138" t="str">
        <f t="shared" si="25"/>
        <v/>
      </c>
      <c r="AC127" s="138" t="str">
        <f>IF(C127="","",IF(VLOOKUP(C127,'11 - GLA USE ONLY GFA details'!$C$46:$X$54,22,FALSE)="GFA","Contracted","non contracted"))</f>
        <v/>
      </c>
      <c r="AD127" s="266" t="str">
        <f>IF(C127="","",'1 - Claim Sign off'!$D$9)</f>
        <v/>
      </c>
      <c r="AE127" s="138" t="str">
        <f>IF(C127="","",VLOOKUP($AD$3,'ref 2 SLB'!$A$216:$Q$227,11,FALSE))</f>
        <v/>
      </c>
      <c r="AF127" s="138" t="str">
        <f>IF(C127="","",VLOOKUP($AD$3,'ref 2 SLB'!$A$216:$Q$227,12,FALSE))</f>
        <v/>
      </c>
      <c r="AG127" s="275" t="str">
        <f>IF(C127="","",VLOOKUP($AD$3,'ref 2 SLB'!$A$216:$Q$227,13,FALSE))</f>
        <v/>
      </c>
      <c r="AH127" s="268"/>
      <c r="AI127" s="268"/>
      <c r="AJ127" s="268"/>
      <c r="AK127" s="268"/>
      <c r="AL127" s="268"/>
      <c r="AM127" s="268"/>
      <c r="AN127" s="268"/>
      <c r="AO127" s="268"/>
      <c r="AP127" s="268"/>
      <c r="AQ127" s="268"/>
      <c r="AR127" s="268"/>
      <c r="AS127" s="268"/>
      <c r="AT127" s="268"/>
      <c r="AU127" s="268"/>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row>
    <row r="128" spans="1:80" ht="16.899999999999999" customHeight="1" x14ac:dyDescent="0.35">
      <c r="A128" s="142" t="str">
        <f t="shared" si="14"/>
        <v/>
      </c>
      <c r="B128" s="285" t="str">
        <f t="shared" si="26"/>
        <v/>
      </c>
      <c r="C128" s="283"/>
      <c r="D128" s="134"/>
      <c r="E128" s="134"/>
      <c r="F128" s="135"/>
      <c r="G128" s="136"/>
      <c r="H128" s="136"/>
      <c r="I128" s="134"/>
      <c r="J128" s="533"/>
      <c r="K128" s="533"/>
      <c r="L128" s="534"/>
      <c r="M128" s="292" t="str">
        <f t="shared" si="15"/>
        <v/>
      </c>
      <c r="N128" s="547" t="str">
        <f t="shared" si="16"/>
        <v/>
      </c>
      <c r="O128" s="548" t="str">
        <f t="shared" si="17"/>
        <v/>
      </c>
      <c r="P128" s="268"/>
      <c r="Q128" s="274"/>
      <c r="R128" s="540"/>
      <c r="S128" s="259"/>
      <c r="T128" s="260"/>
      <c r="U128" s="328" t="str">
        <f t="shared" si="18"/>
        <v/>
      </c>
      <c r="V128" s="375" t="str">
        <f t="shared" si="19"/>
        <v/>
      </c>
      <c r="W128" s="375" t="str">
        <f t="shared" si="20"/>
        <v/>
      </c>
      <c r="X128" s="375" t="str">
        <f t="shared" si="21"/>
        <v/>
      </c>
      <c r="Y128" s="375" t="str">
        <f t="shared" si="22"/>
        <v/>
      </c>
      <c r="Z128" s="376" t="str">
        <f t="shared" si="23"/>
        <v/>
      </c>
      <c r="AA128" s="138" t="str">
        <f t="shared" si="24"/>
        <v/>
      </c>
      <c r="AB128" s="138" t="str">
        <f t="shared" si="25"/>
        <v/>
      </c>
      <c r="AC128" s="138" t="str">
        <f>IF(C128="","",IF(VLOOKUP(C128,'11 - GLA USE ONLY GFA details'!$C$46:$X$54,22,FALSE)="GFA","Contracted","non contracted"))</f>
        <v/>
      </c>
      <c r="AD128" s="266" t="str">
        <f>IF(C128="","",'1 - Claim Sign off'!$D$9)</f>
        <v/>
      </c>
      <c r="AE128" s="138" t="str">
        <f>IF(C128="","",VLOOKUP($AD$3,'ref 2 SLB'!$A$216:$Q$227,11,FALSE))</f>
        <v/>
      </c>
      <c r="AF128" s="138" t="str">
        <f>IF(C128="","",VLOOKUP($AD$3,'ref 2 SLB'!$A$216:$Q$227,12,FALSE))</f>
        <v/>
      </c>
      <c r="AG128" s="275" t="str">
        <f>IF(C128="","",VLOOKUP($AD$3,'ref 2 SLB'!$A$216:$Q$227,13,FALSE))</f>
        <v/>
      </c>
      <c r="AH128" s="268"/>
      <c r="AI128" s="268"/>
      <c r="AJ128" s="268"/>
      <c r="AK128" s="268"/>
      <c r="AL128" s="268"/>
      <c r="AM128" s="268"/>
      <c r="AN128" s="268"/>
      <c r="AO128" s="268"/>
      <c r="AP128" s="268"/>
      <c r="AQ128" s="268"/>
      <c r="AR128" s="268"/>
      <c r="AS128" s="268"/>
      <c r="AT128" s="268"/>
      <c r="AU128" s="268"/>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row>
    <row r="129" spans="1:80" ht="16.899999999999999" customHeight="1" x14ac:dyDescent="0.35">
      <c r="A129" s="142" t="str">
        <f t="shared" si="14"/>
        <v/>
      </c>
      <c r="B129" s="285" t="str">
        <f t="shared" si="26"/>
        <v/>
      </c>
      <c r="C129" s="283"/>
      <c r="D129" s="134"/>
      <c r="E129" s="134"/>
      <c r="F129" s="135"/>
      <c r="G129" s="136"/>
      <c r="H129" s="136"/>
      <c r="I129" s="134"/>
      <c r="J129" s="533"/>
      <c r="K129" s="533"/>
      <c r="L129" s="534"/>
      <c r="M129" s="292" t="str">
        <f t="shared" si="15"/>
        <v/>
      </c>
      <c r="N129" s="547" t="str">
        <f t="shared" si="16"/>
        <v/>
      </c>
      <c r="O129" s="548" t="str">
        <f t="shared" si="17"/>
        <v/>
      </c>
      <c r="P129" s="268"/>
      <c r="Q129" s="274"/>
      <c r="R129" s="540"/>
      <c r="S129" s="259"/>
      <c r="T129" s="260"/>
      <c r="U129" s="328" t="str">
        <f t="shared" si="18"/>
        <v/>
      </c>
      <c r="V129" s="375" t="str">
        <f t="shared" si="19"/>
        <v/>
      </c>
      <c r="W129" s="375" t="str">
        <f t="shared" si="20"/>
        <v/>
      </c>
      <c r="X129" s="375" t="str">
        <f t="shared" si="21"/>
        <v/>
      </c>
      <c r="Y129" s="375" t="str">
        <f t="shared" si="22"/>
        <v/>
      </c>
      <c r="Z129" s="376" t="str">
        <f t="shared" si="23"/>
        <v/>
      </c>
      <c r="AA129" s="138" t="str">
        <f t="shared" si="24"/>
        <v/>
      </c>
      <c r="AB129" s="138" t="str">
        <f t="shared" si="25"/>
        <v/>
      </c>
      <c r="AC129" s="138" t="str">
        <f>IF(C129="","",IF(VLOOKUP(C129,'11 - GLA USE ONLY GFA details'!$C$46:$X$54,22,FALSE)="GFA","Contracted","non contracted"))</f>
        <v/>
      </c>
      <c r="AD129" s="266" t="str">
        <f>IF(C129="","",'1 - Claim Sign off'!$D$9)</f>
        <v/>
      </c>
      <c r="AE129" s="138" t="str">
        <f>IF(C129="","",VLOOKUP($AD$3,'ref 2 SLB'!$A$216:$Q$227,11,FALSE))</f>
        <v/>
      </c>
      <c r="AF129" s="138" t="str">
        <f>IF(C129="","",VLOOKUP($AD$3,'ref 2 SLB'!$A$216:$Q$227,12,FALSE))</f>
        <v/>
      </c>
      <c r="AG129" s="275" t="str">
        <f>IF(C129="","",VLOOKUP($AD$3,'ref 2 SLB'!$A$216:$Q$227,13,FALSE))</f>
        <v/>
      </c>
      <c r="AH129" s="268"/>
      <c r="AI129" s="268"/>
      <c r="AJ129" s="268"/>
      <c r="AK129" s="268"/>
      <c r="AL129" s="268"/>
      <c r="AM129" s="268"/>
      <c r="AN129" s="268"/>
      <c r="AO129" s="268"/>
      <c r="AP129" s="268"/>
      <c r="AQ129" s="268"/>
      <c r="AR129" s="268"/>
      <c r="AS129" s="268"/>
      <c r="AT129" s="268"/>
      <c r="AU129" s="268"/>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row>
    <row r="130" spans="1:80" ht="16.899999999999999" customHeight="1" x14ac:dyDescent="0.35">
      <c r="A130" s="142" t="str">
        <f t="shared" si="14"/>
        <v/>
      </c>
      <c r="B130" s="285" t="str">
        <f t="shared" si="26"/>
        <v/>
      </c>
      <c r="C130" s="283"/>
      <c r="D130" s="134"/>
      <c r="E130" s="134"/>
      <c r="F130" s="135"/>
      <c r="G130" s="136"/>
      <c r="H130" s="136"/>
      <c r="I130" s="134"/>
      <c r="J130" s="533"/>
      <c r="K130" s="533"/>
      <c r="L130" s="534"/>
      <c r="M130" s="292" t="str">
        <f t="shared" si="15"/>
        <v/>
      </c>
      <c r="N130" s="547" t="str">
        <f t="shared" si="16"/>
        <v/>
      </c>
      <c r="O130" s="548" t="str">
        <f t="shared" si="17"/>
        <v/>
      </c>
      <c r="P130" s="268"/>
      <c r="Q130" s="274"/>
      <c r="R130" s="540"/>
      <c r="S130" s="259"/>
      <c r="T130" s="260"/>
      <c r="U130" s="328" t="str">
        <f t="shared" si="18"/>
        <v/>
      </c>
      <c r="V130" s="375" t="str">
        <f t="shared" si="19"/>
        <v/>
      </c>
      <c r="W130" s="375" t="str">
        <f t="shared" si="20"/>
        <v/>
      </c>
      <c r="X130" s="375" t="str">
        <f t="shared" si="21"/>
        <v/>
      </c>
      <c r="Y130" s="375" t="str">
        <f t="shared" si="22"/>
        <v/>
      </c>
      <c r="Z130" s="376" t="str">
        <f t="shared" si="23"/>
        <v/>
      </c>
      <c r="AA130" s="138" t="str">
        <f t="shared" si="24"/>
        <v/>
      </c>
      <c r="AB130" s="138" t="str">
        <f t="shared" si="25"/>
        <v/>
      </c>
      <c r="AC130" s="138" t="str">
        <f>IF(C130="","",IF(VLOOKUP(C130,'11 - GLA USE ONLY GFA details'!$C$46:$X$54,22,FALSE)="GFA","Contracted","non contracted"))</f>
        <v/>
      </c>
      <c r="AD130" s="266" t="str">
        <f>IF(C130="","",'1 - Claim Sign off'!$D$9)</f>
        <v/>
      </c>
      <c r="AE130" s="138" t="str">
        <f>IF(C130="","",VLOOKUP($AD$3,'ref 2 SLB'!$A$216:$Q$227,11,FALSE))</f>
        <v/>
      </c>
      <c r="AF130" s="138" t="str">
        <f>IF(C130="","",VLOOKUP($AD$3,'ref 2 SLB'!$A$216:$Q$227,12,FALSE))</f>
        <v/>
      </c>
      <c r="AG130" s="275" t="str">
        <f>IF(C130="","",VLOOKUP($AD$3,'ref 2 SLB'!$A$216:$Q$227,13,FALSE))</f>
        <v/>
      </c>
      <c r="AH130" s="268"/>
      <c r="AI130" s="268"/>
      <c r="AJ130" s="268"/>
      <c r="AK130" s="268"/>
      <c r="AL130" s="268"/>
      <c r="AM130" s="268"/>
      <c r="AN130" s="268"/>
      <c r="AO130" s="268"/>
      <c r="AP130" s="268"/>
      <c r="AQ130" s="268"/>
      <c r="AR130" s="268"/>
      <c r="AS130" s="268"/>
      <c r="AT130" s="268"/>
      <c r="AU130" s="268"/>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row>
    <row r="131" spans="1:80" ht="16.899999999999999" customHeight="1" x14ac:dyDescent="0.35">
      <c r="A131" s="142" t="str">
        <f t="shared" si="14"/>
        <v/>
      </c>
      <c r="B131" s="285" t="str">
        <f t="shared" si="26"/>
        <v/>
      </c>
      <c r="C131" s="283"/>
      <c r="D131" s="134"/>
      <c r="E131" s="134"/>
      <c r="F131" s="135"/>
      <c r="G131" s="136"/>
      <c r="H131" s="136"/>
      <c r="I131" s="134"/>
      <c r="J131" s="533"/>
      <c r="K131" s="533"/>
      <c r="L131" s="534"/>
      <c r="M131" s="292" t="str">
        <f t="shared" si="15"/>
        <v/>
      </c>
      <c r="N131" s="547" t="str">
        <f t="shared" si="16"/>
        <v/>
      </c>
      <c r="O131" s="548" t="str">
        <f t="shared" si="17"/>
        <v/>
      </c>
      <c r="P131" s="268"/>
      <c r="Q131" s="274"/>
      <c r="R131" s="540"/>
      <c r="S131" s="259"/>
      <c r="T131" s="260"/>
      <c r="U131" s="328" t="str">
        <f t="shared" si="18"/>
        <v/>
      </c>
      <c r="V131" s="375" t="str">
        <f t="shared" si="19"/>
        <v/>
      </c>
      <c r="W131" s="375" t="str">
        <f t="shared" si="20"/>
        <v/>
      </c>
      <c r="X131" s="375" t="str">
        <f t="shared" si="21"/>
        <v/>
      </c>
      <c r="Y131" s="375" t="str">
        <f t="shared" si="22"/>
        <v/>
      </c>
      <c r="Z131" s="376" t="str">
        <f t="shared" si="23"/>
        <v/>
      </c>
      <c r="AA131" s="138" t="str">
        <f t="shared" si="24"/>
        <v/>
      </c>
      <c r="AB131" s="138" t="str">
        <f t="shared" si="25"/>
        <v/>
      </c>
      <c r="AC131" s="138" t="str">
        <f>IF(C131="","",IF(VLOOKUP(C131,'11 - GLA USE ONLY GFA details'!$C$46:$X$54,22,FALSE)="GFA","Contracted","non contracted"))</f>
        <v/>
      </c>
      <c r="AD131" s="266" t="str">
        <f>IF(C131="","",'1 - Claim Sign off'!$D$9)</f>
        <v/>
      </c>
      <c r="AE131" s="138" t="str">
        <f>IF(C131="","",VLOOKUP($AD$3,'ref 2 SLB'!$A$216:$Q$227,11,FALSE))</f>
        <v/>
      </c>
      <c r="AF131" s="138" t="str">
        <f>IF(C131="","",VLOOKUP($AD$3,'ref 2 SLB'!$A$216:$Q$227,12,FALSE))</f>
        <v/>
      </c>
      <c r="AG131" s="275" t="str">
        <f>IF(C131="","",VLOOKUP($AD$3,'ref 2 SLB'!$A$216:$Q$227,13,FALSE))</f>
        <v/>
      </c>
      <c r="AH131" s="268"/>
      <c r="AI131" s="268"/>
      <c r="AJ131" s="268"/>
      <c r="AK131" s="268"/>
      <c r="AL131" s="268"/>
      <c r="AM131" s="268"/>
      <c r="AN131" s="268"/>
      <c r="AO131" s="268"/>
      <c r="AP131" s="268"/>
      <c r="AQ131" s="268"/>
      <c r="AR131" s="268"/>
      <c r="AS131" s="268"/>
      <c r="AT131" s="268"/>
      <c r="AU131" s="268"/>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row>
    <row r="132" spans="1:80" ht="16.899999999999999" customHeight="1" x14ac:dyDescent="0.35">
      <c r="A132" s="142" t="str">
        <f t="shared" ref="A132:A195" si="27">IF(AC132="Non contracted","*Error: Ineligible non contracted cost category selected",IF(C132="","",IF(D132="","*Error: Lead or delivery partner name missing",IF(C132="","*Error:cost catetgory missing",IF(E132="","*Error: supplier / staff name missing",IF(F132="","*Error: Invoice / Pay ref missing",IF(G132="","*Error: Invoice / pay date missing",IF(H132="","*Error: defrayal date missing",IF(I132="","*Error: description of cost missing",IF(J132="","*Error: total invoice value missing",IF(K132="","*Error: Irrecoverable VAT missing",IF(L132="","*Error: total ineligible value missing",IF(AA132="N","*Error: defrayal date before invoice date",IF(AB132="N","*Error: defrayal date after claim period",""))))))))))))))</f>
        <v/>
      </c>
      <c r="B132" s="285" t="str">
        <f t="shared" si="26"/>
        <v/>
      </c>
      <c r="C132" s="283"/>
      <c r="D132" s="134"/>
      <c r="E132" s="134"/>
      <c r="F132" s="135"/>
      <c r="G132" s="136"/>
      <c r="H132" s="136"/>
      <c r="I132" s="134"/>
      <c r="J132" s="533"/>
      <c r="K132" s="533"/>
      <c r="L132" s="534"/>
      <c r="M132" s="292" t="str">
        <f t="shared" ref="M132:M195" si="28">IF(C132="","",IF(C132="1 - Staff cost ( including FRICs)","Y","N"))</f>
        <v/>
      </c>
      <c r="N132" s="547" t="str">
        <f t="shared" ref="N132:N195" si="29">IF(L132="","",IF(M132="Y",L132*20%,0))</f>
        <v/>
      </c>
      <c r="O132" s="548" t="str">
        <f t="shared" ref="O132:O195" si="30">IF(L132="","",SUM(N132,L132))</f>
        <v/>
      </c>
      <c r="P132" s="268"/>
      <c r="Q132" s="274"/>
      <c r="R132" s="540"/>
      <c r="S132" s="259"/>
      <c r="T132" s="260"/>
      <c r="U132" s="328" t="str">
        <f t="shared" ref="U132:U195" si="31">IF(T132="","",IF(T132&lt;0,"overclaim","underclaim"))</f>
        <v/>
      </c>
      <c r="V132" s="375" t="str">
        <f t="shared" ref="V132:V195" si="32">IF(T132="","",IF(M132="N",0,Y132-N132))</f>
        <v/>
      </c>
      <c r="W132" s="375" t="str">
        <f t="shared" ref="W132:W195" si="33">IF(Q132&lt;&gt;"",L132,"")</f>
        <v/>
      </c>
      <c r="X132" s="375" t="str">
        <f t="shared" ref="X132:X195" si="34">IF(Q132&lt;&gt;"",W132+T132,"")</f>
        <v/>
      </c>
      <c r="Y132" s="375" t="str">
        <f t="shared" ref="Y132:Y195" si="35">IF(Q132="","",IF(M132="N",0,X132*20%))</f>
        <v/>
      </c>
      <c r="Z132" s="376" t="str">
        <f t="shared" ref="Z132:Z195" si="36">IF(Q132="","",X132+Y132)</f>
        <v/>
      </c>
      <c r="AA132" s="138" t="str">
        <f t="shared" ref="AA132:AA195" si="37">IF(C132="","",IF(AND(G132="",H132=""),"",IF(H132&lt;G132,"N","Y")))</f>
        <v/>
      </c>
      <c r="AB132" s="138" t="str">
        <f t="shared" ref="AB132:AB195" si="38">IF(C132="","",IF(AA132="N","N",IF(H132&lt;=AF132,"Y","N")))</f>
        <v/>
      </c>
      <c r="AC132" s="138" t="str">
        <f>IF(C132="","",IF(VLOOKUP(C132,'11 - GLA USE ONLY GFA details'!$C$46:$X$54,22,FALSE)="GFA","Contracted","non contracted"))</f>
        <v/>
      </c>
      <c r="AD132" s="266" t="str">
        <f>IF(C132="","",'1 - Claim Sign off'!$D$9)</f>
        <v/>
      </c>
      <c r="AE132" s="138" t="str">
        <f>IF(C132="","",VLOOKUP($AD$3,'ref 2 SLB'!$A$216:$Q$227,11,FALSE))</f>
        <v/>
      </c>
      <c r="AF132" s="138" t="str">
        <f>IF(C132="","",VLOOKUP($AD$3,'ref 2 SLB'!$A$216:$Q$227,12,FALSE))</f>
        <v/>
      </c>
      <c r="AG132" s="275" t="str">
        <f>IF(C132="","",VLOOKUP($AD$3,'ref 2 SLB'!$A$216:$Q$227,13,FALSE))</f>
        <v/>
      </c>
      <c r="AH132" s="268"/>
      <c r="AI132" s="268"/>
      <c r="AJ132" s="268"/>
      <c r="AK132" s="268"/>
      <c r="AL132" s="268"/>
      <c r="AM132" s="268"/>
      <c r="AN132" s="268"/>
      <c r="AO132" s="268"/>
      <c r="AP132" s="268"/>
      <c r="AQ132" s="268"/>
      <c r="AR132" s="268"/>
      <c r="AS132" s="268"/>
      <c r="AT132" s="268"/>
      <c r="AU132" s="268"/>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row>
    <row r="133" spans="1:80" ht="16.899999999999999" customHeight="1" x14ac:dyDescent="0.35">
      <c r="A133" s="142" t="str">
        <f t="shared" si="27"/>
        <v/>
      </c>
      <c r="B133" s="285" t="str">
        <f t="shared" ref="B133:B196" si="39">IFERROR(IF(C133="","",B132+1),"**Check row with blank Cost Category")</f>
        <v/>
      </c>
      <c r="C133" s="283"/>
      <c r="D133" s="134"/>
      <c r="E133" s="134"/>
      <c r="F133" s="135"/>
      <c r="G133" s="136"/>
      <c r="H133" s="136"/>
      <c r="I133" s="134"/>
      <c r="J133" s="533"/>
      <c r="K133" s="533"/>
      <c r="L133" s="534"/>
      <c r="M133" s="292" t="str">
        <f t="shared" si="28"/>
        <v/>
      </c>
      <c r="N133" s="547" t="str">
        <f t="shared" si="29"/>
        <v/>
      </c>
      <c r="O133" s="548" t="str">
        <f t="shared" si="30"/>
        <v/>
      </c>
      <c r="P133" s="268"/>
      <c r="Q133" s="274"/>
      <c r="R133" s="540"/>
      <c r="S133" s="259"/>
      <c r="T133" s="260"/>
      <c r="U133" s="328" t="str">
        <f t="shared" si="31"/>
        <v/>
      </c>
      <c r="V133" s="375" t="str">
        <f t="shared" si="32"/>
        <v/>
      </c>
      <c r="W133" s="375" t="str">
        <f t="shared" si="33"/>
        <v/>
      </c>
      <c r="X133" s="375" t="str">
        <f t="shared" si="34"/>
        <v/>
      </c>
      <c r="Y133" s="375" t="str">
        <f t="shared" si="35"/>
        <v/>
      </c>
      <c r="Z133" s="376" t="str">
        <f t="shared" si="36"/>
        <v/>
      </c>
      <c r="AA133" s="138" t="str">
        <f t="shared" si="37"/>
        <v/>
      </c>
      <c r="AB133" s="138" t="str">
        <f t="shared" si="38"/>
        <v/>
      </c>
      <c r="AC133" s="138" t="str">
        <f>IF(C133="","",IF(VLOOKUP(C133,'11 - GLA USE ONLY GFA details'!$C$46:$X$54,22,FALSE)="GFA","Contracted","non contracted"))</f>
        <v/>
      </c>
      <c r="AD133" s="266" t="str">
        <f>IF(C133="","",'1 - Claim Sign off'!$D$9)</f>
        <v/>
      </c>
      <c r="AE133" s="138" t="str">
        <f>IF(C133="","",VLOOKUP($AD$3,'ref 2 SLB'!$A$216:$Q$227,11,FALSE))</f>
        <v/>
      </c>
      <c r="AF133" s="138" t="str">
        <f>IF(C133="","",VLOOKUP($AD$3,'ref 2 SLB'!$A$216:$Q$227,12,FALSE))</f>
        <v/>
      </c>
      <c r="AG133" s="275" t="str">
        <f>IF(C133="","",VLOOKUP($AD$3,'ref 2 SLB'!$A$216:$Q$227,13,FALSE))</f>
        <v/>
      </c>
      <c r="AH133" s="268"/>
      <c r="AI133" s="268"/>
      <c r="AJ133" s="268"/>
      <c r="AK133" s="268"/>
      <c r="AL133" s="268"/>
      <c r="AM133" s="268"/>
      <c r="AN133" s="268"/>
      <c r="AO133" s="268"/>
      <c r="AP133" s="268"/>
      <c r="AQ133" s="268"/>
      <c r="AR133" s="268"/>
      <c r="AS133" s="268"/>
      <c r="AT133" s="268"/>
      <c r="AU133" s="268"/>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row>
    <row r="134" spans="1:80" ht="16.899999999999999" customHeight="1" x14ac:dyDescent="0.35">
      <c r="A134" s="142" t="str">
        <f t="shared" si="27"/>
        <v/>
      </c>
      <c r="B134" s="285" t="str">
        <f t="shared" si="39"/>
        <v/>
      </c>
      <c r="C134" s="283"/>
      <c r="D134" s="134"/>
      <c r="E134" s="134"/>
      <c r="F134" s="135"/>
      <c r="G134" s="136"/>
      <c r="H134" s="136"/>
      <c r="I134" s="134"/>
      <c r="J134" s="533"/>
      <c r="K134" s="533"/>
      <c r="L134" s="534"/>
      <c r="M134" s="292" t="str">
        <f t="shared" si="28"/>
        <v/>
      </c>
      <c r="N134" s="547" t="str">
        <f t="shared" si="29"/>
        <v/>
      </c>
      <c r="O134" s="548" t="str">
        <f t="shared" si="30"/>
        <v/>
      </c>
      <c r="P134" s="268"/>
      <c r="Q134" s="274"/>
      <c r="R134" s="540"/>
      <c r="S134" s="259"/>
      <c r="T134" s="260"/>
      <c r="U134" s="328" t="str">
        <f t="shared" si="31"/>
        <v/>
      </c>
      <c r="V134" s="375" t="str">
        <f t="shared" si="32"/>
        <v/>
      </c>
      <c r="W134" s="375" t="str">
        <f t="shared" si="33"/>
        <v/>
      </c>
      <c r="X134" s="375" t="str">
        <f t="shared" si="34"/>
        <v/>
      </c>
      <c r="Y134" s="375" t="str">
        <f t="shared" si="35"/>
        <v/>
      </c>
      <c r="Z134" s="376" t="str">
        <f t="shared" si="36"/>
        <v/>
      </c>
      <c r="AA134" s="138" t="str">
        <f t="shared" si="37"/>
        <v/>
      </c>
      <c r="AB134" s="138" t="str">
        <f t="shared" si="38"/>
        <v/>
      </c>
      <c r="AC134" s="138" t="str">
        <f>IF(C134="","",IF(VLOOKUP(C134,'11 - GLA USE ONLY GFA details'!$C$46:$X$54,22,FALSE)="GFA","Contracted","non contracted"))</f>
        <v/>
      </c>
      <c r="AD134" s="266" t="str">
        <f>IF(C134="","",'1 - Claim Sign off'!$D$9)</f>
        <v/>
      </c>
      <c r="AE134" s="138" t="str">
        <f>IF(C134="","",VLOOKUP($AD$3,'ref 2 SLB'!$A$216:$Q$227,11,FALSE))</f>
        <v/>
      </c>
      <c r="AF134" s="138" t="str">
        <f>IF(C134="","",VLOOKUP($AD$3,'ref 2 SLB'!$A$216:$Q$227,12,FALSE))</f>
        <v/>
      </c>
      <c r="AG134" s="275" t="str">
        <f>IF(C134="","",VLOOKUP($AD$3,'ref 2 SLB'!$A$216:$Q$227,13,FALSE))</f>
        <v/>
      </c>
      <c r="AH134" s="268"/>
      <c r="AI134" s="268"/>
      <c r="AJ134" s="268"/>
      <c r="AK134" s="268"/>
      <c r="AL134" s="268"/>
      <c r="AM134" s="268"/>
      <c r="AN134" s="268"/>
      <c r="AO134" s="268"/>
      <c r="AP134" s="268"/>
      <c r="AQ134" s="268"/>
      <c r="AR134" s="268"/>
      <c r="AS134" s="268"/>
      <c r="AT134" s="268"/>
      <c r="AU134" s="268"/>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row>
    <row r="135" spans="1:80" ht="16.899999999999999" customHeight="1" x14ac:dyDescent="0.35">
      <c r="A135" s="142" t="str">
        <f t="shared" si="27"/>
        <v/>
      </c>
      <c r="B135" s="285" t="str">
        <f t="shared" si="39"/>
        <v/>
      </c>
      <c r="C135" s="283"/>
      <c r="D135" s="134"/>
      <c r="E135" s="134"/>
      <c r="F135" s="135"/>
      <c r="G135" s="136"/>
      <c r="H135" s="136"/>
      <c r="I135" s="134"/>
      <c r="J135" s="533"/>
      <c r="K135" s="533"/>
      <c r="L135" s="534"/>
      <c r="M135" s="292" t="str">
        <f t="shared" si="28"/>
        <v/>
      </c>
      <c r="N135" s="547" t="str">
        <f t="shared" si="29"/>
        <v/>
      </c>
      <c r="O135" s="548" t="str">
        <f t="shared" si="30"/>
        <v/>
      </c>
      <c r="P135" s="268"/>
      <c r="Q135" s="274"/>
      <c r="R135" s="540"/>
      <c r="S135" s="259"/>
      <c r="T135" s="260"/>
      <c r="U135" s="328" t="str">
        <f t="shared" si="31"/>
        <v/>
      </c>
      <c r="V135" s="375" t="str">
        <f t="shared" si="32"/>
        <v/>
      </c>
      <c r="W135" s="375" t="str">
        <f t="shared" si="33"/>
        <v/>
      </c>
      <c r="X135" s="375" t="str">
        <f t="shared" si="34"/>
        <v/>
      </c>
      <c r="Y135" s="375" t="str">
        <f t="shared" si="35"/>
        <v/>
      </c>
      <c r="Z135" s="376" t="str">
        <f t="shared" si="36"/>
        <v/>
      </c>
      <c r="AA135" s="138" t="str">
        <f t="shared" si="37"/>
        <v/>
      </c>
      <c r="AB135" s="138" t="str">
        <f t="shared" si="38"/>
        <v/>
      </c>
      <c r="AC135" s="138" t="str">
        <f>IF(C135="","",IF(VLOOKUP(C135,'11 - GLA USE ONLY GFA details'!$C$46:$X$54,22,FALSE)="GFA","Contracted","non contracted"))</f>
        <v/>
      </c>
      <c r="AD135" s="266" t="str">
        <f>IF(C135="","",'1 - Claim Sign off'!$D$9)</f>
        <v/>
      </c>
      <c r="AE135" s="138" t="str">
        <f>IF(C135="","",VLOOKUP($AD$3,'ref 2 SLB'!$A$216:$Q$227,11,FALSE))</f>
        <v/>
      </c>
      <c r="AF135" s="138" t="str">
        <f>IF(C135="","",VLOOKUP($AD$3,'ref 2 SLB'!$A$216:$Q$227,12,FALSE))</f>
        <v/>
      </c>
      <c r="AG135" s="275" t="str">
        <f>IF(C135="","",VLOOKUP($AD$3,'ref 2 SLB'!$A$216:$Q$227,13,FALSE))</f>
        <v/>
      </c>
      <c r="AH135" s="268"/>
      <c r="AI135" s="268"/>
      <c r="AJ135" s="268"/>
      <c r="AK135" s="268"/>
      <c r="AL135" s="268"/>
      <c r="AM135" s="268"/>
      <c r="AN135" s="268"/>
      <c r="AO135" s="268"/>
      <c r="AP135" s="268"/>
      <c r="AQ135" s="268"/>
      <c r="AR135" s="268"/>
      <c r="AS135" s="268"/>
      <c r="AT135" s="268"/>
      <c r="AU135" s="268"/>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row>
    <row r="136" spans="1:80" ht="16.899999999999999" customHeight="1" x14ac:dyDescent="0.35">
      <c r="A136" s="142" t="str">
        <f t="shared" si="27"/>
        <v/>
      </c>
      <c r="B136" s="285" t="str">
        <f t="shared" si="39"/>
        <v/>
      </c>
      <c r="C136" s="283"/>
      <c r="D136" s="134"/>
      <c r="E136" s="134"/>
      <c r="F136" s="135"/>
      <c r="G136" s="136"/>
      <c r="H136" s="136"/>
      <c r="I136" s="134"/>
      <c r="J136" s="533"/>
      <c r="K136" s="533"/>
      <c r="L136" s="534"/>
      <c r="M136" s="292" t="str">
        <f t="shared" si="28"/>
        <v/>
      </c>
      <c r="N136" s="547" t="str">
        <f t="shared" si="29"/>
        <v/>
      </c>
      <c r="O136" s="548" t="str">
        <f t="shared" si="30"/>
        <v/>
      </c>
      <c r="P136" s="268"/>
      <c r="Q136" s="274"/>
      <c r="R136" s="540"/>
      <c r="S136" s="259"/>
      <c r="T136" s="260"/>
      <c r="U136" s="328" t="str">
        <f t="shared" si="31"/>
        <v/>
      </c>
      <c r="V136" s="375" t="str">
        <f t="shared" si="32"/>
        <v/>
      </c>
      <c r="W136" s="375" t="str">
        <f t="shared" si="33"/>
        <v/>
      </c>
      <c r="X136" s="375" t="str">
        <f t="shared" si="34"/>
        <v/>
      </c>
      <c r="Y136" s="375" t="str">
        <f t="shared" si="35"/>
        <v/>
      </c>
      <c r="Z136" s="376" t="str">
        <f t="shared" si="36"/>
        <v/>
      </c>
      <c r="AA136" s="138" t="str">
        <f t="shared" si="37"/>
        <v/>
      </c>
      <c r="AB136" s="138" t="str">
        <f t="shared" si="38"/>
        <v/>
      </c>
      <c r="AC136" s="138" t="str">
        <f>IF(C136="","",IF(VLOOKUP(C136,'11 - GLA USE ONLY GFA details'!$C$46:$X$54,22,FALSE)="GFA","Contracted","non contracted"))</f>
        <v/>
      </c>
      <c r="AD136" s="266" t="str">
        <f>IF(C136="","",'1 - Claim Sign off'!$D$9)</f>
        <v/>
      </c>
      <c r="AE136" s="138" t="str">
        <f>IF(C136="","",VLOOKUP($AD$3,'ref 2 SLB'!$A$216:$Q$227,11,FALSE))</f>
        <v/>
      </c>
      <c r="AF136" s="138" t="str">
        <f>IF(C136="","",VLOOKUP($AD$3,'ref 2 SLB'!$A$216:$Q$227,12,FALSE))</f>
        <v/>
      </c>
      <c r="AG136" s="275" t="str">
        <f>IF(C136="","",VLOOKUP($AD$3,'ref 2 SLB'!$A$216:$Q$227,13,FALSE))</f>
        <v/>
      </c>
      <c r="AH136" s="268"/>
      <c r="AI136" s="268"/>
      <c r="AJ136" s="268"/>
      <c r="AK136" s="268"/>
      <c r="AL136" s="268"/>
      <c r="AM136" s="268"/>
      <c r="AN136" s="268"/>
      <c r="AO136" s="268"/>
      <c r="AP136" s="268"/>
      <c r="AQ136" s="268"/>
      <c r="AR136" s="268"/>
      <c r="AS136" s="268"/>
      <c r="AT136" s="268"/>
      <c r="AU136" s="268"/>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row>
    <row r="137" spans="1:80" ht="16.899999999999999" customHeight="1" x14ac:dyDescent="0.35">
      <c r="A137" s="142" t="str">
        <f t="shared" si="27"/>
        <v/>
      </c>
      <c r="B137" s="285" t="str">
        <f t="shared" si="39"/>
        <v/>
      </c>
      <c r="C137" s="283"/>
      <c r="D137" s="134"/>
      <c r="E137" s="134"/>
      <c r="F137" s="135"/>
      <c r="G137" s="136"/>
      <c r="H137" s="136"/>
      <c r="I137" s="134"/>
      <c r="J137" s="533"/>
      <c r="K137" s="533"/>
      <c r="L137" s="534"/>
      <c r="M137" s="292" t="str">
        <f t="shared" si="28"/>
        <v/>
      </c>
      <c r="N137" s="547" t="str">
        <f t="shared" si="29"/>
        <v/>
      </c>
      <c r="O137" s="548" t="str">
        <f t="shared" si="30"/>
        <v/>
      </c>
      <c r="P137" s="268"/>
      <c r="Q137" s="274"/>
      <c r="R137" s="540"/>
      <c r="S137" s="259"/>
      <c r="T137" s="260"/>
      <c r="U137" s="328" t="str">
        <f t="shared" si="31"/>
        <v/>
      </c>
      <c r="V137" s="375" t="str">
        <f t="shared" si="32"/>
        <v/>
      </c>
      <c r="W137" s="375" t="str">
        <f t="shared" si="33"/>
        <v/>
      </c>
      <c r="X137" s="375" t="str">
        <f t="shared" si="34"/>
        <v/>
      </c>
      <c r="Y137" s="375" t="str">
        <f t="shared" si="35"/>
        <v/>
      </c>
      <c r="Z137" s="376" t="str">
        <f t="shared" si="36"/>
        <v/>
      </c>
      <c r="AA137" s="138" t="str">
        <f t="shared" si="37"/>
        <v/>
      </c>
      <c r="AB137" s="138" t="str">
        <f t="shared" si="38"/>
        <v/>
      </c>
      <c r="AC137" s="138" t="str">
        <f>IF(C137="","",IF(VLOOKUP(C137,'11 - GLA USE ONLY GFA details'!$C$46:$X$54,22,FALSE)="GFA","Contracted","non contracted"))</f>
        <v/>
      </c>
      <c r="AD137" s="266" t="str">
        <f>IF(C137="","",'1 - Claim Sign off'!$D$9)</f>
        <v/>
      </c>
      <c r="AE137" s="138" t="str">
        <f>IF(C137="","",VLOOKUP($AD$3,'ref 2 SLB'!$A$216:$Q$227,11,FALSE))</f>
        <v/>
      </c>
      <c r="AF137" s="138" t="str">
        <f>IF(C137="","",VLOOKUP($AD$3,'ref 2 SLB'!$A$216:$Q$227,12,FALSE))</f>
        <v/>
      </c>
      <c r="AG137" s="275" t="str">
        <f>IF(C137="","",VLOOKUP($AD$3,'ref 2 SLB'!$A$216:$Q$227,13,FALSE))</f>
        <v/>
      </c>
      <c r="AH137" s="268"/>
      <c r="AI137" s="268"/>
      <c r="AJ137" s="268"/>
      <c r="AK137" s="268"/>
      <c r="AL137" s="268"/>
      <c r="AM137" s="268"/>
      <c r="AN137" s="268"/>
      <c r="AO137" s="268"/>
      <c r="AP137" s="268"/>
      <c r="AQ137" s="268"/>
      <c r="AR137" s="268"/>
      <c r="AS137" s="268"/>
      <c r="AT137" s="268"/>
      <c r="AU137" s="268"/>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row>
    <row r="138" spans="1:80" ht="16.899999999999999" customHeight="1" x14ac:dyDescent="0.35">
      <c r="A138" s="142" t="str">
        <f t="shared" si="27"/>
        <v/>
      </c>
      <c r="B138" s="285" t="str">
        <f t="shared" si="39"/>
        <v/>
      </c>
      <c r="C138" s="283"/>
      <c r="D138" s="134"/>
      <c r="E138" s="134"/>
      <c r="F138" s="135"/>
      <c r="G138" s="136"/>
      <c r="H138" s="136"/>
      <c r="I138" s="134"/>
      <c r="J138" s="533"/>
      <c r="K138" s="533"/>
      <c r="L138" s="534"/>
      <c r="M138" s="292" t="str">
        <f t="shared" si="28"/>
        <v/>
      </c>
      <c r="N138" s="547" t="str">
        <f t="shared" si="29"/>
        <v/>
      </c>
      <c r="O138" s="548" t="str">
        <f t="shared" si="30"/>
        <v/>
      </c>
      <c r="P138" s="268"/>
      <c r="Q138" s="274"/>
      <c r="R138" s="540"/>
      <c r="S138" s="259"/>
      <c r="T138" s="260"/>
      <c r="U138" s="328" t="str">
        <f t="shared" si="31"/>
        <v/>
      </c>
      <c r="V138" s="375" t="str">
        <f t="shared" si="32"/>
        <v/>
      </c>
      <c r="W138" s="375" t="str">
        <f t="shared" si="33"/>
        <v/>
      </c>
      <c r="X138" s="375" t="str">
        <f t="shared" si="34"/>
        <v/>
      </c>
      <c r="Y138" s="375" t="str">
        <f t="shared" si="35"/>
        <v/>
      </c>
      <c r="Z138" s="376" t="str">
        <f t="shared" si="36"/>
        <v/>
      </c>
      <c r="AA138" s="138" t="str">
        <f t="shared" si="37"/>
        <v/>
      </c>
      <c r="AB138" s="138" t="str">
        <f t="shared" si="38"/>
        <v/>
      </c>
      <c r="AC138" s="138" t="str">
        <f>IF(C138="","",IF(VLOOKUP(C138,'11 - GLA USE ONLY GFA details'!$C$46:$X$54,22,FALSE)="GFA","Contracted","non contracted"))</f>
        <v/>
      </c>
      <c r="AD138" s="266" t="str">
        <f>IF(C138="","",'1 - Claim Sign off'!$D$9)</f>
        <v/>
      </c>
      <c r="AE138" s="138" t="str">
        <f>IF(C138="","",VLOOKUP($AD$3,'ref 2 SLB'!$A$216:$Q$227,11,FALSE))</f>
        <v/>
      </c>
      <c r="AF138" s="138" t="str">
        <f>IF(C138="","",VLOOKUP($AD$3,'ref 2 SLB'!$A$216:$Q$227,12,FALSE))</f>
        <v/>
      </c>
      <c r="AG138" s="275" t="str">
        <f>IF(C138="","",VLOOKUP($AD$3,'ref 2 SLB'!$A$216:$Q$227,13,FALSE))</f>
        <v/>
      </c>
      <c r="AH138" s="268"/>
      <c r="AI138" s="268"/>
      <c r="AJ138" s="268"/>
      <c r="AK138" s="268"/>
      <c r="AL138" s="268"/>
      <c r="AM138" s="268"/>
      <c r="AN138" s="268"/>
      <c r="AO138" s="268"/>
      <c r="AP138" s="268"/>
      <c r="AQ138" s="268"/>
      <c r="AR138" s="268"/>
      <c r="AS138" s="268"/>
      <c r="AT138" s="268"/>
      <c r="AU138" s="268"/>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row>
    <row r="139" spans="1:80" ht="16.899999999999999" customHeight="1" x14ac:dyDescent="0.35">
      <c r="A139" s="142" t="str">
        <f t="shared" si="27"/>
        <v/>
      </c>
      <c r="B139" s="285" t="str">
        <f t="shared" si="39"/>
        <v/>
      </c>
      <c r="C139" s="283"/>
      <c r="D139" s="134"/>
      <c r="E139" s="134"/>
      <c r="F139" s="135"/>
      <c r="G139" s="136"/>
      <c r="H139" s="136"/>
      <c r="I139" s="134"/>
      <c r="J139" s="533"/>
      <c r="K139" s="533"/>
      <c r="L139" s="534"/>
      <c r="M139" s="292" t="str">
        <f t="shared" si="28"/>
        <v/>
      </c>
      <c r="N139" s="547" t="str">
        <f t="shared" si="29"/>
        <v/>
      </c>
      <c r="O139" s="548" t="str">
        <f t="shared" si="30"/>
        <v/>
      </c>
      <c r="P139" s="268"/>
      <c r="Q139" s="274"/>
      <c r="R139" s="540"/>
      <c r="S139" s="259"/>
      <c r="T139" s="260"/>
      <c r="U139" s="328" t="str">
        <f t="shared" si="31"/>
        <v/>
      </c>
      <c r="V139" s="375" t="str">
        <f t="shared" si="32"/>
        <v/>
      </c>
      <c r="W139" s="375" t="str">
        <f t="shared" si="33"/>
        <v/>
      </c>
      <c r="X139" s="375" t="str">
        <f t="shared" si="34"/>
        <v/>
      </c>
      <c r="Y139" s="375" t="str">
        <f t="shared" si="35"/>
        <v/>
      </c>
      <c r="Z139" s="376" t="str">
        <f t="shared" si="36"/>
        <v/>
      </c>
      <c r="AA139" s="138" t="str">
        <f t="shared" si="37"/>
        <v/>
      </c>
      <c r="AB139" s="138" t="str">
        <f t="shared" si="38"/>
        <v/>
      </c>
      <c r="AC139" s="138" t="str">
        <f>IF(C139="","",IF(VLOOKUP(C139,'11 - GLA USE ONLY GFA details'!$C$46:$X$54,22,FALSE)="GFA","Contracted","non contracted"))</f>
        <v/>
      </c>
      <c r="AD139" s="266" t="str">
        <f>IF(C139="","",'1 - Claim Sign off'!$D$9)</f>
        <v/>
      </c>
      <c r="AE139" s="138" t="str">
        <f>IF(C139="","",VLOOKUP($AD$3,'ref 2 SLB'!$A$216:$Q$227,11,FALSE))</f>
        <v/>
      </c>
      <c r="AF139" s="138" t="str">
        <f>IF(C139="","",VLOOKUP($AD$3,'ref 2 SLB'!$A$216:$Q$227,12,FALSE))</f>
        <v/>
      </c>
      <c r="AG139" s="275" t="str">
        <f>IF(C139="","",VLOOKUP($AD$3,'ref 2 SLB'!$A$216:$Q$227,13,FALSE))</f>
        <v/>
      </c>
      <c r="AH139" s="268"/>
      <c r="AI139" s="268"/>
      <c r="AJ139" s="268"/>
      <c r="AK139" s="268"/>
      <c r="AL139" s="268"/>
      <c r="AM139" s="268"/>
      <c r="AN139" s="268"/>
      <c r="AO139" s="268"/>
      <c r="AP139" s="268"/>
      <c r="AQ139" s="268"/>
      <c r="AR139" s="268"/>
      <c r="AS139" s="268"/>
      <c r="AT139" s="268"/>
      <c r="AU139" s="268"/>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row>
    <row r="140" spans="1:80" ht="16.899999999999999" customHeight="1" x14ac:dyDescent="0.35">
      <c r="A140" s="142" t="str">
        <f t="shared" si="27"/>
        <v/>
      </c>
      <c r="B140" s="285" t="str">
        <f t="shared" si="39"/>
        <v/>
      </c>
      <c r="C140" s="283"/>
      <c r="D140" s="134"/>
      <c r="E140" s="134"/>
      <c r="F140" s="135"/>
      <c r="G140" s="136"/>
      <c r="H140" s="136"/>
      <c r="I140" s="134"/>
      <c r="J140" s="533"/>
      <c r="K140" s="533"/>
      <c r="L140" s="534"/>
      <c r="M140" s="292" t="str">
        <f t="shared" si="28"/>
        <v/>
      </c>
      <c r="N140" s="547" t="str">
        <f t="shared" si="29"/>
        <v/>
      </c>
      <c r="O140" s="548" t="str">
        <f t="shared" si="30"/>
        <v/>
      </c>
      <c r="P140" s="268"/>
      <c r="Q140" s="274"/>
      <c r="R140" s="540"/>
      <c r="S140" s="259"/>
      <c r="T140" s="260"/>
      <c r="U140" s="328" t="str">
        <f t="shared" si="31"/>
        <v/>
      </c>
      <c r="V140" s="375" t="str">
        <f t="shared" si="32"/>
        <v/>
      </c>
      <c r="W140" s="375" t="str">
        <f t="shared" si="33"/>
        <v/>
      </c>
      <c r="X140" s="375" t="str">
        <f t="shared" si="34"/>
        <v/>
      </c>
      <c r="Y140" s="375" t="str">
        <f t="shared" si="35"/>
        <v/>
      </c>
      <c r="Z140" s="376" t="str">
        <f t="shared" si="36"/>
        <v/>
      </c>
      <c r="AA140" s="138" t="str">
        <f t="shared" si="37"/>
        <v/>
      </c>
      <c r="AB140" s="138" t="str">
        <f t="shared" si="38"/>
        <v/>
      </c>
      <c r="AC140" s="138" t="str">
        <f>IF(C140="","",IF(VLOOKUP(C140,'11 - GLA USE ONLY GFA details'!$C$46:$X$54,22,FALSE)="GFA","Contracted","non contracted"))</f>
        <v/>
      </c>
      <c r="AD140" s="266" t="str">
        <f>IF(C140="","",'1 - Claim Sign off'!$D$9)</f>
        <v/>
      </c>
      <c r="AE140" s="138" t="str">
        <f>IF(C140="","",VLOOKUP($AD$3,'ref 2 SLB'!$A$216:$Q$227,11,FALSE))</f>
        <v/>
      </c>
      <c r="AF140" s="138" t="str">
        <f>IF(C140="","",VLOOKUP($AD$3,'ref 2 SLB'!$A$216:$Q$227,12,FALSE))</f>
        <v/>
      </c>
      <c r="AG140" s="275" t="str">
        <f>IF(C140="","",VLOOKUP($AD$3,'ref 2 SLB'!$A$216:$Q$227,13,FALSE))</f>
        <v/>
      </c>
      <c r="AH140" s="268"/>
      <c r="AI140" s="268"/>
      <c r="AJ140" s="268"/>
      <c r="AK140" s="268"/>
      <c r="AL140" s="268"/>
      <c r="AM140" s="268"/>
      <c r="AN140" s="268"/>
      <c r="AO140" s="268"/>
      <c r="AP140" s="268"/>
      <c r="AQ140" s="268"/>
      <c r="AR140" s="268"/>
      <c r="AS140" s="268"/>
      <c r="AT140" s="268"/>
      <c r="AU140" s="268"/>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row>
    <row r="141" spans="1:80" ht="16.899999999999999" customHeight="1" x14ac:dyDescent="0.35">
      <c r="A141" s="142" t="str">
        <f t="shared" si="27"/>
        <v/>
      </c>
      <c r="B141" s="285" t="str">
        <f t="shared" si="39"/>
        <v/>
      </c>
      <c r="C141" s="283"/>
      <c r="D141" s="134"/>
      <c r="E141" s="134"/>
      <c r="F141" s="135"/>
      <c r="G141" s="136"/>
      <c r="H141" s="136"/>
      <c r="I141" s="134"/>
      <c r="J141" s="533"/>
      <c r="K141" s="533"/>
      <c r="L141" s="534"/>
      <c r="M141" s="292" t="str">
        <f t="shared" si="28"/>
        <v/>
      </c>
      <c r="N141" s="547" t="str">
        <f t="shared" si="29"/>
        <v/>
      </c>
      <c r="O141" s="548" t="str">
        <f t="shared" si="30"/>
        <v/>
      </c>
      <c r="P141" s="268"/>
      <c r="Q141" s="274"/>
      <c r="R141" s="540"/>
      <c r="S141" s="259"/>
      <c r="T141" s="260"/>
      <c r="U141" s="328" t="str">
        <f t="shared" si="31"/>
        <v/>
      </c>
      <c r="V141" s="375" t="str">
        <f t="shared" si="32"/>
        <v/>
      </c>
      <c r="W141" s="375" t="str">
        <f t="shared" si="33"/>
        <v/>
      </c>
      <c r="X141" s="375" t="str">
        <f t="shared" si="34"/>
        <v/>
      </c>
      <c r="Y141" s="375" t="str">
        <f t="shared" si="35"/>
        <v/>
      </c>
      <c r="Z141" s="376" t="str">
        <f t="shared" si="36"/>
        <v/>
      </c>
      <c r="AA141" s="138" t="str">
        <f t="shared" si="37"/>
        <v/>
      </c>
      <c r="AB141" s="138" t="str">
        <f t="shared" si="38"/>
        <v/>
      </c>
      <c r="AC141" s="138" t="str">
        <f>IF(C141="","",IF(VLOOKUP(C141,'11 - GLA USE ONLY GFA details'!$C$46:$X$54,22,FALSE)="GFA","Contracted","non contracted"))</f>
        <v/>
      </c>
      <c r="AD141" s="266" t="str">
        <f>IF(C141="","",'1 - Claim Sign off'!$D$9)</f>
        <v/>
      </c>
      <c r="AE141" s="138" t="str">
        <f>IF(C141="","",VLOOKUP($AD$3,'ref 2 SLB'!$A$216:$Q$227,11,FALSE))</f>
        <v/>
      </c>
      <c r="AF141" s="138" t="str">
        <f>IF(C141="","",VLOOKUP($AD$3,'ref 2 SLB'!$A$216:$Q$227,12,FALSE))</f>
        <v/>
      </c>
      <c r="AG141" s="275" t="str">
        <f>IF(C141="","",VLOOKUP($AD$3,'ref 2 SLB'!$A$216:$Q$227,13,FALSE))</f>
        <v/>
      </c>
      <c r="AH141" s="268"/>
      <c r="AI141" s="268"/>
      <c r="AJ141" s="268"/>
      <c r="AK141" s="268"/>
      <c r="AL141" s="268"/>
      <c r="AM141" s="268"/>
      <c r="AN141" s="268"/>
      <c r="AO141" s="268"/>
      <c r="AP141" s="268"/>
      <c r="AQ141" s="268"/>
      <c r="AR141" s="268"/>
      <c r="AS141" s="268"/>
      <c r="AT141" s="268"/>
      <c r="AU141" s="268"/>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row>
    <row r="142" spans="1:80" ht="16.899999999999999" customHeight="1" x14ac:dyDescent="0.35">
      <c r="A142" s="142" t="str">
        <f t="shared" si="27"/>
        <v/>
      </c>
      <c r="B142" s="285" t="str">
        <f t="shared" si="39"/>
        <v/>
      </c>
      <c r="C142" s="283"/>
      <c r="D142" s="134"/>
      <c r="E142" s="134"/>
      <c r="F142" s="135"/>
      <c r="G142" s="136"/>
      <c r="H142" s="136"/>
      <c r="I142" s="134"/>
      <c r="J142" s="533"/>
      <c r="K142" s="533"/>
      <c r="L142" s="534"/>
      <c r="M142" s="292" t="str">
        <f t="shared" si="28"/>
        <v/>
      </c>
      <c r="N142" s="547" t="str">
        <f t="shared" si="29"/>
        <v/>
      </c>
      <c r="O142" s="548" t="str">
        <f t="shared" si="30"/>
        <v/>
      </c>
      <c r="P142" s="268"/>
      <c r="Q142" s="274"/>
      <c r="R142" s="540"/>
      <c r="S142" s="259"/>
      <c r="T142" s="260"/>
      <c r="U142" s="328" t="str">
        <f t="shared" si="31"/>
        <v/>
      </c>
      <c r="V142" s="375" t="str">
        <f t="shared" si="32"/>
        <v/>
      </c>
      <c r="W142" s="375" t="str">
        <f t="shared" si="33"/>
        <v/>
      </c>
      <c r="X142" s="375" t="str">
        <f t="shared" si="34"/>
        <v/>
      </c>
      <c r="Y142" s="375" t="str">
        <f t="shared" si="35"/>
        <v/>
      </c>
      <c r="Z142" s="376" t="str">
        <f t="shared" si="36"/>
        <v/>
      </c>
      <c r="AA142" s="138" t="str">
        <f t="shared" si="37"/>
        <v/>
      </c>
      <c r="AB142" s="138" t="str">
        <f t="shared" si="38"/>
        <v/>
      </c>
      <c r="AC142" s="138" t="str">
        <f>IF(C142="","",IF(VLOOKUP(C142,'11 - GLA USE ONLY GFA details'!$C$46:$X$54,22,FALSE)="GFA","Contracted","non contracted"))</f>
        <v/>
      </c>
      <c r="AD142" s="266" t="str">
        <f>IF(C142="","",'1 - Claim Sign off'!$D$9)</f>
        <v/>
      </c>
      <c r="AE142" s="138" t="str">
        <f>IF(C142="","",VLOOKUP($AD$3,'ref 2 SLB'!$A$216:$Q$227,11,FALSE))</f>
        <v/>
      </c>
      <c r="AF142" s="138" t="str">
        <f>IF(C142="","",VLOOKUP($AD$3,'ref 2 SLB'!$A$216:$Q$227,12,FALSE))</f>
        <v/>
      </c>
      <c r="AG142" s="275" t="str">
        <f>IF(C142="","",VLOOKUP($AD$3,'ref 2 SLB'!$A$216:$Q$227,13,FALSE))</f>
        <v/>
      </c>
      <c r="AH142" s="268"/>
      <c r="AI142" s="268"/>
      <c r="AJ142" s="268"/>
      <c r="AK142" s="268"/>
      <c r="AL142" s="268"/>
      <c r="AM142" s="268"/>
      <c r="AN142" s="268"/>
      <c r="AO142" s="268"/>
      <c r="AP142" s="268"/>
      <c r="AQ142" s="268"/>
      <c r="AR142" s="268"/>
      <c r="AS142" s="268"/>
      <c r="AT142" s="268"/>
      <c r="AU142" s="268"/>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row>
    <row r="143" spans="1:80" ht="16.899999999999999" customHeight="1" x14ac:dyDescent="0.35">
      <c r="A143" s="142" t="str">
        <f t="shared" si="27"/>
        <v/>
      </c>
      <c r="B143" s="285" t="str">
        <f t="shared" si="39"/>
        <v/>
      </c>
      <c r="C143" s="283"/>
      <c r="D143" s="134"/>
      <c r="E143" s="134"/>
      <c r="F143" s="135"/>
      <c r="G143" s="136"/>
      <c r="H143" s="136"/>
      <c r="I143" s="134"/>
      <c r="J143" s="533"/>
      <c r="K143" s="533"/>
      <c r="L143" s="534"/>
      <c r="M143" s="292" t="str">
        <f t="shared" si="28"/>
        <v/>
      </c>
      <c r="N143" s="547" t="str">
        <f t="shared" si="29"/>
        <v/>
      </c>
      <c r="O143" s="548" t="str">
        <f t="shared" si="30"/>
        <v/>
      </c>
      <c r="P143" s="268"/>
      <c r="Q143" s="274"/>
      <c r="R143" s="540"/>
      <c r="S143" s="259"/>
      <c r="T143" s="260"/>
      <c r="U143" s="328" t="str">
        <f t="shared" si="31"/>
        <v/>
      </c>
      <c r="V143" s="375" t="str">
        <f t="shared" si="32"/>
        <v/>
      </c>
      <c r="W143" s="375" t="str">
        <f t="shared" si="33"/>
        <v/>
      </c>
      <c r="X143" s="375" t="str">
        <f t="shared" si="34"/>
        <v/>
      </c>
      <c r="Y143" s="375" t="str">
        <f t="shared" si="35"/>
        <v/>
      </c>
      <c r="Z143" s="376" t="str">
        <f t="shared" si="36"/>
        <v/>
      </c>
      <c r="AA143" s="138" t="str">
        <f t="shared" si="37"/>
        <v/>
      </c>
      <c r="AB143" s="138" t="str">
        <f t="shared" si="38"/>
        <v/>
      </c>
      <c r="AC143" s="138" t="str">
        <f>IF(C143="","",IF(VLOOKUP(C143,'11 - GLA USE ONLY GFA details'!$C$46:$X$54,22,FALSE)="GFA","Contracted","non contracted"))</f>
        <v/>
      </c>
      <c r="AD143" s="266" t="str">
        <f>IF(C143="","",'1 - Claim Sign off'!$D$9)</f>
        <v/>
      </c>
      <c r="AE143" s="138" t="str">
        <f>IF(C143="","",VLOOKUP($AD$3,'ref 2 SLB'!$A$216:$Q$227,11,FALSE))</f>
        <v/>
      </c>
      <c r="AF143" s="138" t="str">
        <f>IF(C143="","",VLOOKUP($AD$3,'ref 2 SLB'!$A$216:$Q$227,12,FALSE))</f>
        <v/>
      </c>
      <c r="AG143" s="275" t="str">
        <f>IF(C143="","",VLOOKUP($AD$3,'ref 2 SLB'!$A$216:$Q$227,13,FALSE))</f>
        <v/>
      </c>
      <c r="AH143" s="268"/>
      <c r="AI143" s="268"/>
      <c r="AJ143" s="268"/>
      <c r="AK143" s="268"/>
      <c r="AL143" s="268"/>
      <c r="AM143" s="268"/>
      <c r="AN143" s="268"/>
      <c r="AO143" s="268"/>
      <c r="AP143" s="268"/>
      <c r="AQ143" s="268"/>
      <c r="AR143" s="268"/>
      <c r="AS143" s="268"/>
      <c r="AT143" s="268"/>
      <c r="AU143" s="268"/>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row>
    <row r="144" spans="1:80" ht="16.899999999999999" customHeight="1" x14ac:dyDescent="0.35">
      <c r="A144" s="142" t="str">
        <f t="shared" si="27"/>
        <v/>
      </c>
      <c r="B144" s="285" t="str">
        <f t="shared" si="39"/>
        <v/>
      </c>
      <c r="C144" s="283"/>
      <c r="D144" s="134"/>
      <c r="E144" s="134"/>
      <c r="F144" s="135"/>
      <c r="G144" s="136"/>
      <c r="H144" s="136"/>
      <c r="I144" s="134"/>
      <c r="J144" s="533"/>
      <c r="K144" s="533"/>
      <c r="L144" s="534"/>
      <c r="M144" s="292" t="str">
        <f t="shared" si="28"/>
        <v/>
      </c>
      <c r="N144" s="547" t="str">
        <f t="shared" si="29"/>
        <v/>
      </c>
      <c r="O144" s="548" t="str">
        <f t="shared" si="30"/>
        <v/>
      </c>
      <c r="P144" s="268"/>
      <c r="Q144" s="274"/>
      <c r="R144" s="540"/>
      <c r="S144" s="259"/>
      <c r="T144" s="260"/>
      <c r="U144" s="328" t="str">
        <f t="shared" si="31"/>
        <v/>
      </c>
      <c r="V144" s="375" t="str">
        <f t="shared" si="32"/>
        <v/>
      </c>
      <c r="W144" s="375" t="str">
        <f t="shared" si="33"/>
        <v/>
      </c>
      <c r="X144" s="375" t="str">
        <f t="shared" si="34"/>
        <v/>
      </c>
      <c r="Y144" s="375" t="str">
        <f t="shared" si="35"/>
        <v/>
      </c>
      <c r="Z144" s="376" t="str">
        <f t="shared" si="36"/>
        <v/>
      </c>
      <c r="AA144" s="138" t="str">
        <f t="shared" si="37"/>
        <v/>
      </c>
      <c r="AB144" s="138" t="str">
        <f t="shared" si="38"/>
        <v/>
      </c>
      <c r="AC144" s="138" t="str">
        <f>IF(C144="","",IF(VLOOKUP(C144,'11 - GLA USE ONLY GFA details'!$C$46:$X$54,22,FALSE)="GFA","Contracted","non contracted"))</f>
        <v/>
      </c>
      <c r="AD144" s="266" t="str">
        <f>IF(C144="","",'1 - Claim Sign off'!$D$9)</f>
        <v/>
      </c>
      <c r="AE144" s="138" t="str">
        <f>IF(C144="","",VLOOKUP($AD$3,'ref 2 SLB'!$A$216:$Q$227,11,FALSE))</f>
        <v/>
      </c>
      <c r="AF144" s="138" t="str">
        <f>IF(C144="","",VLOOKUP($AD$3,'ref 2 SLB'!$A$216:$Q$227,12,FALSE))</f>
        <v/>
      </c>
      <c r="AG144" s="275" t="str">
        <f>IF(C144="","",VLOOKUP($AD$3,'ref 2 SLB'!$A$216:$Q$227,13,FALSE))</f>
        <v/>
      </c>
      <c r="AH144" s="268"/>
      <c r="AI144" s="268"/>
      <c r="AJ144" s="268"/>
      <c r="AK144" s="268"/>
      <c r="AL144" s="268"/>
      <c r="AM144" s="268"/>
      <c r="AN144" s="268"/>
      <c r="AO144" s="268"/>
      <c r="AP144" s="268"/>
      <c r="AQ144" s="268"/>
      <c r="AR144" s="268"/>
      <c r="AS144" s="268"/>
      <c r="AT144" s="268"/>
      <c r="AU144" s="268"/>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row>
    <row r="145" spans="1:80" ht="16.899999999999999" customHeight="1" x14ac:dyDescent="0.35">
      <c r="A145" s="142" t="str">
        <f t="shared" si="27"/>
        <v/>
      </c>
      <c r="B145" s="285" t="str">
        <f t="shared" si="39"/>
        <v/>
      </c>
      <c r="C145" s="283"/>
      <c r="D145" s="134"/>
      <c r="E145" s="134"/>
      <c r="F145" s="135"/>
      <c r="G145" s="136"/>
      <c r="H145" s="136"/>
      <c r="I145" s="134"/>
      <c r="J145" s="533"/>
      <c r="K145" s="533"/>
      <c r="L145" s="534"/>
      <c r="M145" s="292" t="str">
        <f t="shared" si="28"/>
        <v/>
      </c>
      <c r="N145" s="547" t="str">
        <f t="shared" si="29"/>
        <v/>
      </c>
      <c r="O145" s="548" t="str">
        <f t="shared" si="30"/>
        <v/>
      </c>
      <c r="P145" s="268"/>
      <c r="Q145" s="274"/>
      <c r="R145" s="540"/>
      <c r="S145" s="259"/>
      <c r="T145" s="260"/>
      <c r="U145" s="328" t="str">
        <f t="shared" si="31"/>
        <v/>
      </c>
      <c r="V145" s="375" t="str">
        <f t="shared" si="32"/>
        <v/>
      </c>
      <c r="W145" s="375" t="str">
        <f t="shared" si="33"/>
        <v/>
      </c>
      <c r="X145" s="375" t="str">
        <f t="shared" si="34"/>
        <v/>
      </c>
      <c r="Y145" s="375" t="str">
        <f t="shared" si="35"/>
        <v/>
      </c>
      <c r="Z145" s="376" t="str">
        <f t="shared" si="36"/>
        <v/>
      </c>
      <c r="AA145" s="138" t="str">
        <f t="shared" si="37"/>
        <v/>
      </c>
      <c r="AB145" s="138" t="str">
        <f t="shared" si="38"/>
        <v/>
      </c>
      <c r="AC145" s="138" t="str">
        <f>IF(C145="","",IF(VLOOKUP(C145,'11 - GLA USE ONLY GFA details'!$C$46:$X$54,22,FALSE)="GFA","Contracted","non contracted"))</f>
        <v/>
      </c>
      <c r="AD145" s="266" t="str">
        <f>IF(C145="","",'1 - Claim Sign off'!$D$9)</f>
        <v/>
      </c>
      <c r="AE145" s="138" t="str">
        <f>IF(C145="","",VLOOKUP($AD$3,'ref 2 SLB'!$A$216:$Q$227,11,FALSE))</f>
        <v/>
      </c>
      <c r="AF145" s="138" t="str">
        <f>IF(C145="","",VLOOKUP($AD$3,'ref 2 SLB'!$A$216:$Q$227,12,FALSE))</f>
        <v/>
      </c>
      <c r="AG145" s="275" t="str">
        <f>IF(C145="","",VLOOKUP($AD$3,'ref 2 SLB'!$A$216:$Q$227,13,FALSE))</f>
        <v/>
      </c>
      <c r="AH145" s="268"/>
      <c r="AI145" s="268"/>
      <c r="AJ145" s="268"/>
      <c r="AK145" s="268"/>
      <c r="AL145" s="268"/>
      <c r="AM145" s="268"/>
      <c r="AN145" s="268"/>
      <c r="AO145" s="268"/>
      <c r="AP145" s="268"/>
      <c r="AQ145" s="268"/>
      <c r="AR145" s="268"/>
      <c r="AS145" s="268"/>
      <c r="AT145" s="268"/>
      <c r="AU145" s="268"/>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row>
    <row r="146" spans="1:80" ht="16.899999999999999" customHeight="1" x14ac:dyDescent="0.35">
      <c r="A146" s="142" t="str">
        <f t="shared" si="27"/>
        <v/>
      </c>
      <c r="B146" s="285" t="str">
        <f t="shared" si="39"/>
        <v/>
      </c>
      <c r="C146" s="283"/>
      <c r="D146" s="134"/>
      <c r="E146" s="134"/>
      <c r="F146" s="135"/>
      <c r="G146" s="136"/>
      <c r="H146" s="136"/>
      <c r="I146" s="134"/>
      <c r="J146" s="533"/>
      <c r="K146" s="533"/>
      <c r="L146" s="534"/>
      <c r="M146" s="292" t="str">
        <f t="shared" si="28"/>
        <v/>
      </c>
      <c r="N146" s="547" t="str">
        <f t="shared" si="29"/>
        <v/>
      </c>
      <c r="O146" s="548" t="str">
        <f t="shared" si="30"/>
        <v/>
      </c>
      <c r="P146" s="268"/>
      <c r="Q146" s="274"/>
      <c r="R146" s="540"/>
      <c r="S146" s="259"/>
      <c r="T146" s="260"/>
      <c r="U146" s="328" t="str">
        <f t="shared" si="31"/>
        <v/>
      </c>
      <c r="V146" s="375" t="str">
        <f t="shared" si="32"/>
        <v/>
      </c>
      <c r="W146" s="375" t="str">
        <f t="shared" si="33"/>
        <v/>
      </c>
      <c r="X146" s="375" t="str">
        <f t="shared" si="34"/>
        <v/>
      </c>
      <c r="Y146" s="375" t="str">
        <f t="shared" si="35"/>
        <v/>
      </c>
      <c r="Z146" s="376" t="str">
        <f t="shared" si="36"/>
        <v/>
      </c>
      <c r="AA146" s="138" t="str">
        <f t="shared" si="37"/>
        <v/>
      </c>
      <c r="AB146" s="138" t="str">
        <f t="shared" si="38"/>
        <v/>
      </c>
      <c r="AC146" s="138" t="str">
        <f>IF(C146="","",IF(VLOOKUP(C146,'11 - GLA USE ONLY GFA details'!$C$46:$X$54,22,FALSE)="GFA","Contracted","non contracted"))</f>
        <v/>
      </c>
      <c r="AD146" s="266" t="str">
        <f>IF(C146="","",'1 - Claim Sign off'!$D$9)</f>
        <v/>
      </c>
      <c r="AE146" s="138" t="str">
        <f>IF(C146="","",VLOOKUP($AD$3,'ref 2 SLB'!$A$216:$Q$227,11,FALSE))</f>
        <v/>
      </c>
      <c r="AF146" s="138" t="str">
        <f>IF(C146="","",VLOOKUP($AD$3,'ref 2 SLB'!$A$216:$Q$227,12,FALSE))</f>
        <v/>
      </c>
      <c r="AG146" s="275" t="str">
        <f>IF(C146="","",VLOOKUP($AD$3,'ref 2 SLB'!$A$216:$Q$227,13,FALSE))</f>
        <v/>
      </c>
      <c r="AH146" s="268"/>
      <c r="AI146" s="268"/>
      <c r="AJ146" s="268"/>
      <c r="AK146" s="268"/>
      <c r="AL146" s="268"/>
      <c r="AM146" s="268"/>
      <c r="AN146" s="268"/>
      <c r="AO146" s="268"/>
      <c r="AP146" s="268"/>
      <c r="AQ146" s="268"/>
      <c r="AR146" s="268"/>
      <c r="AS146" s="268"/>
      <c r="AT146" s="268"/>
      <c r="AU146" s="268"/>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row>
    <row r="147" spans="1:80" ht="16.899999999999999" customHeight="1" x14ac:dyDescent="0.35">
      <c r="A147" s="142" t="str">
        <f t="shared" si="27"/>
        <v/>
      </c>
      <c r="B147" s="285" t="str">
        <f t="shared" si="39"/>
        <v/>
      </c>
      <c r="C147" s="283"/>
      <c r="D147" s="134"/>
      <c r="E147" s="134"/>
      <c r="F147" s="135"/>
      <c r="G147" s="136"/>
      <c r="H147" s="136"/>
      <c r="I147" s="134"/>
      <c r="J147" s="533"/>
      <c r="K147" s="533"/>
      <c r="L147" s="534"/>
      <c r="M147" s="292" t="str">
        <f t="shared" si="28"/>
        <v/>
      </c>
      <c r="N147" s="547" t="str">
        <f t="shared" si="29"/>
        <v/>
      </c>
      <c r="O147" s="548" t="str">
        <f t="shared" si="30"/>
        <v/>
      </c>
      <c r="P147" s="268"/>
      <c r="Q147" s="274"/>
      <c r="R147" s="540"/>
      <c r="S147" s="259"/>
      <c r="T147" s="260"/>
      <c r="U147" s="328" t="str">
        <f t="shared" si="31"/>
        <v/>
      </c>
      <c r="V147" s="375" t="str">
        <f t="shared" si="32"/>
        <v/>
      </c>
      <c r="W147" s="375" t="str">
        <f t="shared" si="33"/>
        <v/>
      </c>
      <c r="X147" s="375" t="str">
        <f t="shared" si="34"/>
        <v/>
      </c>
      <c r="Y147" s="375" t="str">
        <f t="shared" si="35"/>
        <v/>
      </c>
      <c r="Z147" s="376" t="str">
        <f t="shared" si="36"/>
        <v/>
      </c>
      <c r="AA147" s="138" t="str">
        <f t="shared" si="37"/>
        <v/>
      </c>
      <c r="AB147" s="138" t="str">
        <f t="shared" si="38"/>
        <v/>
      </c>
      <c r="AC147" s="138" t="str">
        <f>IF(C147="","",IF(VLOOKUP(C147,'11 - GLA USE ONLY GFA details'!$C$46:$X$54,22,FALSE)="GFA","Contracted","non contracted"))</f>
        <v/>
      </c>
      <c r="AD147" s="266" t="str">
        <f>IF(C147="","",'1 - Claim Sign off'!$D$9)</f>
        <v/>
      </c>
      <c r="AE147" s="138" t="str">
        <f>IF(C147="","",VLOOKUP($AD$3,'ref 2 SLB'!$A$216:$Q$227,11,FALSE))</f>
        <v/>
      </c>
      <c r="AF147" s="138" t="str">
        <f>IF(C147="","",VLOOKUP($AD$3,'ref 2 SLB'!$A$216:$Q$227,12,FALSE))</f>
        <v/>
      </c>
      <c r="AG147" s="275" t="str">
        <f>IF(C147="","",VLOOKUP($AD$3,'ref 2 SLB'!$A$216:$Q$227,13,FALSE))</f>
        <v/>
      </c>
      <c r="AH147" s="268"/>
      <c r="AI147" s="268"/>
      <c r="AJ147" s="268"/>
      <c r="AK147" s="268"/>
      <c r="AL147" s="268"/>
      <c r="AM147" s="268"/>
      <c r="AN147" s="268"/>
      <c r="AO147" s="268"/>
      <c r="AP147" s="268"/>
      <c r="AQ147" s="268"/>
      <c r="AR147" s="268"/>
      <c r="AS147" s="268"/>
      <c r="AT147" s="268"/>
      <c r="AU147" s="268"/>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row>
    <row r="148" spans="1:80" ht="16.899999999999999" customHeight="1" x14ac:dyDescent="0.35">
      <c r="A148" s="142" t="str">
        <f t="shared" si="27"/>
        <v/>
      </c>
      <c r="B148" s="285" t="str">
        <f t="shared" si="39"/>
        <v/>
      </c>
      <c r="C148" s="283"/>
      <c r="D148" s="134"/>
      <c r="E148" s="134"/>
      <c r="F148" s="135"/>
      <c r="G148" s="136"/>
      <c r="H148" s="136"/>
      <c r="I148" s="134"/>
      <c r="J148" s="533"/>
      <c r="K148" s="533"/>
      <c r="L148" s="534"/>
      <c r="M148" s="292" t="str">
        <f t="shared" si="28"/>
        <v/>
      </c>
      <c r="N148" s="547" t="str">
        <f t="shared" si="29"/>
        <v/>
      </c>
      <c r="O148" s="548" t="str">
        <f t="shared" si="30"/>
        <v/>
      </c>
      <c r="P148" s="268"/>
      <c r="Q148" s="274"/>
      <c r="R148" s="540"/>
      <c r="S148" s="259"/>
      <c r="T148" s="260"/>
      <c r="U148" s="328" t="str">
        <f t="shared" si="31"/>
        <v/>
      </c>
      <c r="V148" s="375" t="str">
        <f t="shared" si="32"/>
        <v/>
      </c>
      <c r="W148" s="375" t="str">
        <f t="shared" si="33"/>
        <v/>
      </c>
      <c r="X148" s="375" t="str">
        <f t="shared" si="34"/>
        <v/>
      </c>
      <c r="Y148" s="375" t="str">
        <f t="shared" si="35"/>
        <v/>
      </c>
      <c r="Z148" s="376" t="str">
        <f t="shared" si="36"/>
        <v/>
      </c>
      <c r="AA148" s="138" t="str">
        <f t="shared" si="37"/>
        <v/>
      </c>
      <c r="AB148" s="138" t="str">
        <f t="shared" si="38"/>
        <v/>
      </c>
      <c r="AC148" s="138" t="str">
        <f>IF(C148="","",IF(VLOOKUP(C148,'11 - GLA USE ONLY GFA details'!$C$46:$X$54,22,FALSE)="GFA","Contracted","non contracted"))</f>
        <v/>
      </c>
      <c r="AD148" s="266" t="str">
        <f>IF(C148="","",'1 - Claim Sign off'!$D$9)</f>
        <v/>
      </c>
      <c r="AE148" s="138" t="str">
        <f>IF(C148="","",VLOOKUP($AD$3,'ref 2 SLB'!$A$216:$Q$227,11,FALSE))</f>
        <v/>
      </c>
      <c r="AF148" s="138" t="str">
        <f>IF(C148="","",VLOOKUP($AD$3,'ref 2 SLB'!$A$216:$Q$227,12,FALSE))</f>
        <v/>
      </c>
      <c r="AG148" s="275" t="str">
        <f>IF(C148="","",VLOOKUP($AD$3,'ref 2 SLB'!$A$216:$Q$227,13,FALSE))</f>
        <v/>
      </c>
      <c r="AH148" s="268"/>
      <c r="AI148" s="268"/>
      <c r="AJ148" s="268"/>
      <c r="AK148" s="268"/>
      <c r="AL148" s="268"/>
      <c r="AM148" s="268"/>
      <c r="AN148" s="268"/>
      <c r="AO148" s="268"/>
      <c r="AP148" s="268"/>
      <c r="AQ148" s="268"/>
      <c r="AR148" s="268"/>
      <c r="AS148" s="268"/>
      <c r="AT148" s="268"/>
      <c r="AU148" s="268"/>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row>
    <row r="149" spans="1:80" ht="16.899999999999999" customHeight="1" x14ac:dyDescent="0.35">
      <c r="A149" s="142" t="str">
        <f t="shared" si="27"/>
        <v/>
      </c>
      <c r="B149" s="285" t="str">
        <f t="shared" si="39"/>
        <v/>
      </c>
      <c r="C149" s="283"/>
      <c r="D149" s="134"/>
      <c r="E149" s="134"/>
      <c r="F149" s="135"/>
      <c r="G149" s="136"/>
      <c r="H149" s="136"/>
      <c r="I149" s="134"/>
      <c r="J149" s="533"/>
      <c r="K149" s="533"/>
      <c r="L149" s="534"/>
      <c r="M149" s="292" t="str">
        <f t="shared" si="28"/>
        <v/>
      </c>
      <c r="N149" s="547" t="str">
        <f t="shared" si="29"/>
        <v/>
      </c>
      <c r="O149" s="548" t="str">
        <f t="shared" si="30"/>
        <v/>
      </c>
      <c r="P149" s="268"/>
      <c r="Q149" s="274"/>
      <c r="R149" s="540"/>
      <c r="S149" s="259"/>
      <c r="T149" s="260"/>
      <c r="U149" s="328" t="str">
        <f t="shared" si="31"/>
        <v/>
      </c>
      <c r="V149" s="375" t="str">
        <f t="shared" si="32"/>
        <v/>
      </c>
      <c r="W149" s="375" t="str">
        <f t="shared" si="33"/>
        <v/>
      </c>
      <c r="X149" s="375" t="str">
        <f t="shared" si="34"/>
        <v/>
      </c>
      <c r="Y149" s="375" t="str">
        <f t="shared" si="35"/>
        <v/>
      </c>
      <c r="Z149" s="376" t="str">
        <f t="shared" si="36"/>
        <v/>
      </c>
      <c r="AA149" s="138" t="str">
        <f t="shared" si="37"/>
        <v/>
      </c>
      <c r="AB149" s="138" t="str">
        <f t="shared" si="38"/>
        <v/>
      </c>
      <c r="AC149" s="138" t="str">
        <f>IF(C149="","",IF(VLOOKUP(C149,'11 - GLA USE ONLY GFA details'!$C$46:$X$54,22,FALSE)="GFA","Contracted","non contracted"))</f>
        <v/>
      </c>
      <c r="AD149" s="266" t="str">
        <f>IF(C149="","",'1 - Claim Sign off'!$D$9)</f>
        <v/>
      </c>
      <c r="AE149" s="138" t="str">
        <f>IF(C149="","",VLOOKUP($AD$3,'ref 2 SLB'!$A$216:$Q$227,11,FALSE))</f>
        <v/>
      </c>
      <c r="AF149" s="138" t="str">
        <f>IF(C149="","",VLOOKUP($AD$3,'ref 2 SLB'!$A$216:$Q$227,12,FALSE))</f>
        <v/>
      </c>
      <c r="AG149" s="275" t="str">
        <f>IF(C149="","",VLOOKUP($AD$3,'ref 2 SLB'!$A$216:$Q$227,13,FALSE))</f>
        <v/>
      </c>
      <c r="AH149" s="268"/>
      <c r="AI149" s="268"/>
      <c r="AJ149" s="268"/>
      <c r="AK149" s="268"/>
      <c r="AL149" s="268"/>
      <c r="AM149" s="268"/>
      <c r="AN149" s="268"/>
      <c r="AO149" s="268"/>
      <c r="AP149" s="268"/>
      <c r="AQ149" s="268"/>
      <c r="AR149" s="268"/>
      <c r="AS149" s="268"/>
      <c r="AT149" s="268"/>
      <c r="AU149" s="268"/>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row>
    <row r="150" spans="1:80" ht="16.899999999999999" customHeight="1" x14ac:dyDescent="0.35">
      <c r="A150" s="142" t="str">
        <f t="shared" si="27"/>
        <v/>
      </c>
      <c r="B150" s="285" t="str">
        <f t="shared" si="39"/>
        <v/>
      </c>
      <c r="C150" s="283"/>
      <c r="D150" s="134"/>
      <c r="E150" s="134"/>
      <c r="F150" s="135"/>
      <c r="G150" s="136"/>
      <c r="H150" s="136"/>
      <c r="I150" s="134"/>
      <c r="J150" s="533"/>
      <c r="K150" s="533"/>
      <c r="L150" s="534"/>
      <c r="M150" s="292" t="str">
        <f t="shared" si="28"/>
        <v/>
      </c>
      <c r="N150" s="547" t="str">
        <f t="shared" si="29"/>
        <v/>
      </c>
      <c r="O150" s="548" t="str">
        <f t="shared" si="30"/>
        <v/>
      </c>
      <c r="P150" s="268"/>
      <c r="Q150" s="274"/>
      <c r="R150" s="540"/>
      <c r="S150" s="259"/>
      <c r="T150" s="260"/>
      <c r="U150" s="328" t="str">
        <f t="shared" si="31"/>
        <v/>
      </c>
      <c r="V150" s="375" t="str">
        <f t="shared" si="32"/>
        <v/>
      </c>
      <c r="W150" s="375" t="str">
        <f t="shared" si="33"/>
        <v/>
      </c>
      <c r="X150" s="375" t="str">
        <f t="shared" si="34"/>
        <v/>
      </c>
      <c r="Y150" s="375" t="str">
        <f t="shared" si="35"/>
        <v/>
      </c>
      <c r="Z150" s="376" t="str">
        <f t="shared" si="36"/>
        <v/>
      </c>
      <c r="AA150" s="138" t="str">
        <f t="shared" si="37"/>
        <v/>
      </c>
      <c r="AB150" s="138" t="str">
        <f t="shared" si="38"/>
        <v/>
      </c>
      <c r="AC150" s="138" t="str">
        <f>IF(C150="","",IF(VLOOKUP(C150,'11 - GLA USE ONLY GFA details'!$C$46:$X$54,22,FALSE)="GFA","Contracted","non contracted"))</f>
        <v/>
      </c>
      <c r="AD150" s="266" t="str">
        <f>IF(C150="","",'1 - Claim Sign off'!$D$9)</f>
        <v/>
      </c>
      <c r="AE150" s="138" t="str">
        <f>IF(C150="","",VLOOKUP($AD$3,'ref 2 SLB'!$A$216:$Q$227,11,FALSE))</f>
        <v/>
      </c>
      <c r="AF150" s="138" t="str">
        <f>IF(C150="","",VLOOKUP($AD$3,'ref 2 SLB'!$A$216:$Q$227,12,FALSE))</f>
        <v/>
      </c>
      <c r="AG150" s="275" t="str">
        <f>IF(C150="","",VLOOKUP($AD$3,'ref 2 SLB'!$A$216:$Q$227,13,FALSE))</f>
        <v/>
      </c>
      <c r="AH150" s="268"/>
      <c r="AI150" s="268"/>
      <c r="AJ150" s="268"/>
      <c r="AK150" s="268"/>
      <c r="AL150" s="268"/>
      <c r="AM150" s="268"/>
      <c r="AN150" s="268"/>
      <c r="AO150" s="268"/>
      <c r="AP150" s="268"/>
      <c r="AQ150" s="268"/>
      <c r="AR150" s="268"/>
      <c r="AS150" s="268"/>
      <c r="AT150" s="268"/>
      <c r="AU150" s="268"/>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row>
    <row r="151" spans="1:80" ht="16.899999999999999" customHeight="1" x14ac:dyDescent="0.35">
      <c r="A151" s="142" t="str">
        <f t="shared" si="27"/>
        <v/>
      </c>
      <c r="B151" s="285" t="str">
        <f t="shared" si="39"/>
        <v/>
      </c>
      <c r="C151" s="283"/>
      <c r="D151" s="134"/>
      <c r="E151" s="134"/>
      <c r="F151" s="135"/>
      <c r="G151" s="136"/>
      <c r="H151" s="136"/>
      <c r="I151" s="134"/>
      <c r="J151" s="533"/>
      <c r="K151" s="533"/>
      <c r="L151" s="534"/>
      <c r="M151" s="292" t="str">
        <f t="shared" si="28"/>
        <v/>
      </c>
      <c r="N151" s="547" t="str">
        <f t="shared" si="29"/>
        <v/>
      </c>
      <c r="O151" s="548" t="str">
        <f t="shared" si="30"/>
        <v/>
      </c>
      <c r="P151" s="268"/>
      <c r="Q151" s="274"/>
      <c r="R151" s="540"/>
      <c r="S151" s="259"/>
      <c r="T151" s="260"/>
      <c r="U151" s="328" t="str">
        <f t="shared" si="31"/>
        <v/>
      </c>
      <c r="V151" s="375" t="str">
        <f t="shared" si="32"/>
        <v/>
      </c>
      <c r="W151" s="375" t="str">
        <f t="shared" si="33"/>
        <v/>
      </c>
      <c r="X151" s="375" t="str">
        <f t="shared" si="34"/>
        <v/>
      </c>
      <c r="Y151" s="375" t="str">
        <f t="shared" si="35"/>
        <v/>
      </c>
      <c r="Z151" s="376" t="str">
        <f t="shared" si="36"/>
        <v/>
      </c>
      <c r="AA151" s="138" t="str">
        <f t="shared" si="37"/>
        <v/>
      </c>
      <c r="AB151" s="138" t="str">
        <f t="shared" si="38"/>
        <v/>
      </c>
      <c r="AC151" s="138" t="str">
        <f>IF(C151="","",IF(VLOOKUP(C151,'11 - GLA USE ONLY GFA details'!$C$46:$X$54,22,FALSE)="GFA","Contracted","non contracted"))</f>
        <v/>
      </c>
      <c r="AD151" s="266" t="str">
        <f>IF(C151="","",'1 - Claim Sign off'!$D$9)</f>
        <v/>
      </c>
      <c r="AE151" s="138" t="str">
        <f>IF(C151="","",VLOOKUP($AD$3,'ref 2 SLB'!$A$216:$Q$227,11,FALSE))</f>
        <v/>
      </c>
      <c r="AF151" s="138" t="str">
        <f>IF(C151="","",VLOOKUP($AD$3,'ref 2 SLB'!$A$216:$Q$227,12,FALSE))</f>
        <v/>
      </c>
      <c r="AG151" s="275" t="str">
        <f>IF(C151="","",VLOOKUP($AD$3,'ref 2 SLB'!$A$216:$Q$227,13,FALSE))</f>
        <v/>
      </c>
      <c r="AH151" s="268"/>
      <c r="AI151" s="268"/>
      <c r="AJ151" s="268"/>
      <c r="AK151" s="268"/>
      <c r="AL151" s="268"/>
      <c r="AM151" s="268"/>
      <c r="AN151" s="268"/>
      <c r="AO151" s="268"/>
      <c r="AP151" s="268"/>
      <c r="AQ151" s="268"/>
      <c r="AR151" s="268"/>
      <c r="AS151" s="268"/>
      <c r="AT151" s="268"/>
      <c r="AU151" s="268"/>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row>
    <row r="152" spans="1:80" ht="16.899999999999999" customHeight="1" x14ac:dyDescent="0.35">
      <c r="A152" s="142" t="str">
        <f t="shared" si="27"/>
        <v/>
      </c>
      <c r="B152" s="285" t="str">
        <f t="shared" si="39"/>
        <v/>
      </c>
      <c r="C152" s="283"/>
      <c r="D152" s="134"/>
      <c r="E152" s="134"/>
      <c r="F152" s="135"/>
      <c r="G152" s="136"/>
      <c r="H152" s="136"/>
      <c r="I152" s="134"/>
      <c r="J152" s="533"/>
      <c r="K152" s="533"/>
      <c r="L152" s="534"/>
      <c r="M152" s="292" t="str">
        <f t="shared" si="28"/>
        <v/>
      </c>
      <c r="N152" s="547" t="str">
        <f t="shared" si="29"/>
        <v/>
      </c>
      <c r="O152" s="548" t="str">
        <f t="shared" si="30"/>
        <v/>
      </c>
      <c r="P152" s="268"/>
      <c r="Q152" s="274"/>
      <c r="R152" s="540"/>
      <c r="S152" s="259"/>
      <c r="T152" s="260"/>
      <c r="U152" s="328" t="str">
        <f t="shared" si="31"/>
        <v/>
      </c>
      <c r="V152" s="375" t="str">
        <f t="shared" si="32"/>
        <v/>
      </c>
      <c r="W152" s="375" t="str">
        <f t="shared" si="33"/>
        <v/>
      </c>
      <c r="X152" s="375" t="str">
        <f t="shared" si="34"/>
        <v/>
      </c>
      <c r="Y152" s="375" t="str">
        <f t="shared" si="35"/>
        <v/>
      </c>
      <c r="Z152" s="376" t="str">
        <f t="shared" si="36"/>
        <v/>
      </c>
      <c r="AA152" s="138" t="str">
        <f t="shared" si="37"/>
        <v/>
      </c>
      <c r="AB152" s="138" t="str">
        <f t="shared" si="38"/>
        <v/>
      </c>
      <c r="AC152" s="138" t="str">
        <f>IF(C152="","",IF(VLOOKUP(C152,'11 - GLA USE ONLY GFA details'!$C$46:$X$54,22,FALSE)="GFA","Contracted","non contracted"))</f>
        <v/>
      </c>
      <c r="AD152" s="266" t="str">
        <f>IF(C152="","",'1 - Claim Sign off'!$D$9)</f>
        <v/>
      </c>
      <c r="AE152" s="138" t="str">
        <f>IF(C152="","",VLOOKUP($AD$3,'ref 2 SLB'!$A$216:$Q$227,11,FALSE))</f>
        <v/>
      </c>
      <c r="AF152" s="138" t="str">
        <f>IF(C152="","",VLOOKUP($AD$3,'ref 2 SLB'!$A$216:$Q$227,12,FALSE))</f>
        <v/>
      </c>
      <c r="AG152" s="275" t="str">
        <f>IF(C152="","",VLOOKUP($AD$3,'ref 2 SLB'!$A$216:$Q$227,13,FALSE))</f>
        <v/>
      </c>
      <c r="AH152" s="268"/>
      <c r="AI152" s="268"/>
      <c r="AJ152" s="268"/>
      <c r="AK152" s="268"/>
      <c r="AL152" s="268"/>
      <c r="AM152" s="268"/>
      <c r="AN152" s="268"/>
      <c r="AO152" s="268"/>
      <c r="AP152" s="268"/>
      <c r="AQ152" s="268"/>
      <c r="AR152" s="268"/>
      <c r="AS152" s="268"/>
      <c r="AT152" s="268"/>
      <c r="AU152" s="268"/>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row>
    <row r="153" spans="1:80" ht="16.899999999999999" customHeight="1" x14ac:dyDescent="0.35">
      <c r="A153" s="142" t="str">
        <f t="shared" si="27"/>
        <v/>
      </c>
      <c r="B153" s="285" t="str">
        <f t="shared" si="39"/>
        <v/>
      </c>
      <c r="C153" s="283"/>
      <c r="D153" s="134"/>
      <c r="E153" s="134"/>
      <c r="F153" s="135"/>
      <c r="G153" s="136"/>
      <c r="H153" s="136"/>
      <c r="I153" s="134"/>
      <c r="J153" s="533"/>
      <c r="K153" s="533"/>
      <c r="L153" s="534"/>
      <c r="M153" s="292" t="str">
        <f t="shared" si="28"/>
        <v/>
      </c>
      <c r="N153" s="547" t="str">
        <f t="shared" si="29"/>
        <v/>
      </c>
      <c r="O153" s="548" t="str">
        <f t="shared" si="30"/>
        <v/>
      </c>
      <c r="P153" s="268"/>
      <c r="Q153" s="274"/>
      <c r="R153" s="540"/>
      <c r="S153" s="259"/>
      <c r="T153" s="260"/>
      <c r="U153" s="328" t="str">
        <f t="shared" si="31"/>
        <v/>
      </c>
      <c r="V153" s="375" t="str">
        <f t="shared" si="32"/>
        <v/>
      </c>
      <c r="W153" s="375" t="str">
        <f t="shared" si="33"/>
        <v/>
      </c>
      <c r="X153" s="375" t="str">
        <f t="shared" si="34"/>
        <v/>
      </c>
      <c r="Y153" s="375" t="str">
        <f t="shared" si="35"/>
        <v/>
      </c>
      <c r="Z153" s="376" t="str">
        <f t="shared" si="36"/>
        <v/>
      </c>
      <c r="AA153" s="138" t="str">
        <f t="shared" si="37"/>
        <v/>
      </c>
      <c r="AB153" s="138" t="str">
        <f t="shared" si="38"/>
        <v/>
      </c>
      <c r="AC153" s="138" t="str">
        <f>IF(C153="","",IF(VLOOKUP(C153,'11 - GLA USE ONLY GFA details'!$C$46:$X$54,22,FALSE)="GFA","Contracted","non contracted"))</f>
        <v/>
      </c>
      <c r="AD153" s="266" t="str">
        <f>IF(C153="","",'1 - Claim Sign off'!$D$9)</f>
        <v/>
      </c>
      <c r="AE153" s="138" t="str">
        <f>IF(C153="","",VLOOKUP($AD$3,'ref 2 SLB'!$A$216:$Q$227,11,FALSE))</f>
        <v/>
      </c>
      <c r="AF153" s="138" t="str">
        <f>IF(C153="","",VLOOKUP($AD$3,'ref 2 SLB'!$A$216:$Q$227,12,FALSE))</f>
        <v/>
      </c>
      <c r="AG153" s="275" t="str">
        <f>IF(C153="","",VLOOKUP($AD$3,'ref 2 SLB'!$A$216:$Q$227,13,FALSE))</f>
        <v/>
      </c>
      <c r="AH153" s="268"/>
      <c r="AI153" s="268"/>
      <c r="AJ153" s="268"/>
      <c r="AK153" s="268"/>
      <c r="AL153" s="268"/>
      <c r="AM153" s="268"/>
      <c r="AN153" s="268"/>
      <c r="AO153" s="268"/>
      <c r="AP153" s="268"/>
      <c r="AQ153" s="268"/>
      <c r="AR153" s="268"/>
      <c r="AS153" s="268"/>
      <c r="AT153" s="268"/>
      <c r="AU153" s="268"/>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row>
    <row r="154" spans="1:80" ht="16.899999999999999" customHeight="1" x14ac:dyDescent="0.35">
      <c r="A154" s="142" t="str">
        <f t="shared" si="27"/>
        <v/>
      </c>
      <c r="B154" s="285" t="str">
        <f t="shared" si="39"/>
        <v/>
      </c>
      <c r="C154" s="283"/>
      <c r="D154" s="134"/>
      <c r="E154" s="134"/>
      <c r="F154" s="135"/>
      <c r="G154" s="136"/>
      <c r="H154" s="136"/>
      <c r="I154" s="134"/>
      <c r="J154" s="533"/>
      <c r="K154" s="533"/>
      <c r="L154" s="534"/>
      <c r="M154" s="292" t="str">
        <f t="shared" si="28"/>
        <v/>
      </c>
      <c r="N154" s="547" t="str">
        <f t="shared" si="29"/>
        <v/>
      </c>
      <c r="O154" s="548" t="str">
        <f t="shared" si="30"/>
        <v/>
      </c>
      <c r="P154" s="268"/>
      <c r="Q154" s="274"/>
      <c r="R154" s="540"/>
      <c r="S154" s="259"/>
      <c r="T154" s="260"/>
      <c r="U154" s="328" t="str">
        <f t="shared" si="31"/>
        <v/>
      </c>
      <c r="V154" s="375" t="str">
        <f t="shared" si="32"/>
        <v/>
      </c>
      <c r="W154" s="375" t="str">
        <f t="shared" si="33"/>
        <v/>
      </c>
      <c r="X154" s="375" t="str">
        <f t="shared" si="34"/>
        <v/>
      </c>
      <c r="Y154" s="375" t="str">
        <f t="shared" si="35"/>
        <v/>
      </c>
      <c r="Z154" s="376" t="str">
        <f t="shared" si="36"/>
        <v/>
      </c>
      <c r="AA154" s="138" t="str">
        <f t="shared" si="37"/>
        <v/>
      </c>
      <c r="AB154" s="138" t="str">
        <f t="shared" si="38"/>
        <v/>
      </c>
      <c r="AC154" s="138" t="str">
        <f>IF(C154="","",IF(VLOOKUP(C154,'11 - GLA USE ONLY GFA details'!$C$46:$X$54,22,FALSE)="GFA","Contracted","non contracted"))</f>
        <v/>
      </c>
      <c r="AD154" s="266" t="str">
        <f>IF(C154="","",'1 - Claim Sign off'!$D$9)</f>
        <v/>
      </c>
      <c r="AE154" s="138" t="str">
        <f>IF(C154="","",VLOOKUP($AD$3,'ref 2 SLB'!$A$216:$Q$227,11,FALSE))</f>
        <v/>
      </c>
      <c r="AF154" s="138" t="str">
        <f>IF(C154="","",VLOOKUP($AD$3,'ref 2 SLB'!$A$216:$Q$227,12,FALSE))</f>
        <v/>
      </c>
      <c r="AG154" s="275" t="str">
        <f>IF(C154="","",VLOOKUP($AD$3,'ref 2 SLB'!$A$216:$Q$227,13,FALSE))</f>
        <v/>
      </c>
      <c r="AH154" s="268"/>
      <c r="AI154" s="268"/>
      <c r="AJ154" s="268"/>
      <c r="AK154" s="268"/>
      <c r="AL154" s="268"/>
      <c r="AM154" s="268"/>
      <c r="AN154" s="268"/>
      <c r="AO154" s="268"/>
      <c r="AP154" s="268"/>
      <c r="AQ154" s="268"/>
      <c r="AR154" s="268"/>
      <c r="AS154" s="268"/>
      <c r="AT154" s="268"/>
      <c r="AU154" s="268"/>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row>
    <row r="155" spans="1:80" ht="16.899999999999999" customHeight="1" x14ac:dyDescent="0.35">
      <c r="A155" s="142" t="str">
        <f t="shared" si="27"/>
        <v/>
      </c>
      <c r="B155" s="285" t="str">
        <f t="shared" si="39"/>
        <v/>
      </c>
      <c r="C155" s="283"/>
      <c r="D155" s="134"/>
      <c r="E155" s="134"/>
      <c r="F155" s="135"/>
      <c r="G155" s="136"/>
      <c r="H155" s="136"/>
      <c r="I155" s="134"/>
      <c r="J155" s="533"/>
      <c r="K155" s="533"/>
      <c r="L155" s="534"/>
      <c r="M155" s="292" t="str">
        <f t="shared" si="28"/>
        <v/>
      </c>
      <c r="N155" s="547" t="str">
        <f t="shared" si="29"/>
        <v/>
      </c>
      <c r="O155" s="548" t="str">
        <f t="shared" si="30"/>
        <v/>
      </c>
      <c r="P155" s="268"/>
      <c r="Q155" s="274"/>
      <c r="R155" s="540"/>
      <c r="S155" s="259"/>
      <c r="T155" s="260"/>
      <c r="U155" s="328" t="str">
        <f t="shared" si="31"/>
        <v/>
      </c>
      <c r="V155" s="375" t="str">
        <f t="shared" si="32"/>
        <v/>
      </c>
      <c r="W155" s="375" t="str">
        <f t="shared" si="33"/>
        <v/>
      </c>
      <c r="X155" s="375" t="str">
        <f t="shared" si="34"/>
        <v/>
      </c>
      <c r="Y155" s="375" t="str">
        <f t="shared" si="35"/>
        <v/>
      </c>
      <c r="Z155" s="376" t="str">
        <f t="shared" si="36"/>
        <v/>
      </c>
      <c r="AA155" s="138" t="str">
        <f t="shared" si="37"/>
        <v/>
      </c>
      <c r="AB155" s="138" t="str">
        <f t="shared" si="38"/>
        <v/>
      </c>
      <c r="AC155" s="138" t="str">
        <f>IF(C155="","",IF(VLOOKUP(C155,'11 - GLA USE ONLY GFA details'!$C$46:$X$54,22,FALSE)="GFA","Contracted","non contracted"))</f>
        <v/>
      </c>
      <c r="AD155" s="266" t="str">
        <f>IF(C155="","",'1 - Claim Sign off'!$D$9)</f>
        <v/>
      </c>
      <c r="AE155" s="138" t="str">
        <f>IF(C155="","",VLOOKUP($AD$3,'ref 2 SLB'!$A$216:$Q$227,11,FALSE))</f>
        <v/>
      </c>
      <c r="AF155" s="138" t="str">
        <f>IF(C155="","",VLOOKUP($AD$3,'ref 2 SLB'!$A$216:$Q$227,12,FALSE))</f>
        <v/>
      </c>
      <c r="AG155" s="275" t="str">
        <f>IF(C155="","",VLOOKUP($AD$3,'ref 2 SLB'!$A$216:$Q$227,13,FALSE))</f>
        <v/>
      </c>
      <c r="AH155" s="268"/>
      <c r="AI155" s="268"/>
      <c r="AJ155" s="268"/>
      <c r="AK155" s="268"/>
      <c r="AL155" s="268"/>
      <c r="AM155" s="268"/>
      <c r="AN155" s="268"/>
      <c r="AO155" s="268"/>
      <c r="AP155" s="268"/>
      <c r="AQ155" s="268"/>
      <c r="AR155" s="268"/>
      <c r="AS155" s="268"/>
      <c r="AT155" s="268"/>
      <c r="AU155" s="268"/>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row>
    <row r="156" spans="1:80" ht="16.899999999999999" customHeight="1" x14ac:dyDescent="0.35">
      <c r="A156" s="142" t="str">
        <f t="shared" si="27"/>
        <v/>
      </c>
      <c r="B156" s="285" t="str">
        <f t="shared" si="39"/>
        <v/>
      </c>
      <c r="C156" s="283"/>
      <c r="D156" s="134"/>
      <c r="E156" s="134"/>
      <c r="F156" s="135"/>
      <c r="G156" s="136"/>
      <c r="H156" s="136"/>
      <c r="I156" s="134"/>
      <c r="J156" s="533"/>
      <c r="K156" s="533"/>
      <c r="L156" s="534"/>
      <c r="M156" s="292" t="str">
        <f t="shared" si="28"/>
        <v/>
      </c>
      <c r="N156" s="547" t="str">
        <f t="shared" si="29"/>
        <v/>
      </c>
      <c r="O156" s="548" t="str">
        <f t="shared" si="30"/>
        <v/>
      </c>
      <c r="P156" s="268"/>
      <c r="Q156" s="274"/>
      <c r="R156" s="540"/>
      <c r="S156" s="259"/>
      <c r="T156" s="260"/>
      <c r="U156" s="328" t="str">
        <f t="shared" si="31"/>
        <v/>
      </c>
      <c r="V156" s="375" t="str">
        <f t="shared" si="32"/>
        <v/>
      </c>
      <c r="W156" s="375" t="str">
        <f t="shared" si="33"/>
        <v/>
      </c>
      <c r="X156" s="375" t="str">
        <f t="shared" si="34"/>
        <v/>
      </c>
      <c r="Y156" s="375" t="str">
        <f t="shared" si="35"/>
        <v/>
      </c>
      <c r="Z156" s="376" t="str">
        <f t="shared" si="36"/>
        <v/>
      </c>
      <c r="AA156" s="138" t="str">
        <f t="shared" si="37"/>
        <v/>
      </c>
      <c r="AB156" s="138" t="str">
        <f t="shared" si="38"/>
        <v/>
      </c>
      <c r="AC156" s="138" t="str">
        <f>IF(C156="","",IF(VLOOKUP(C156,'11 - GLA USE ONLY GFA details'!$C$46:$X$54,22,FALSE)="GFA","Contracted","non contracted"))</f>
        <v/>
      </c>
      <c r="AD156" s="266" t="str">
        <f>IF(C156="","",'1 - Claim Sign off'!$D$9)</f>
        <v/>
      </c>
      <c r="AE156" s="138" t="str">
        <f>IF(C156="","",VLOOKUP($AD$3,'ref 2 SLB'!$A$216:$Q$227,11,FALSE))</f>
        <v/>
      </c>
      <c r="AF156" s="138" t="str">
        <f>IF(C156="","",VLOOKUP($AD$3,'ref 2 SLB'!$A$216:$Q$227,12,FALSE))</f>
        <v/>
      </c>
      <c r="AG156" s="275" t="str">
        <f>IF(C156="","",VLOOKUP($AD$3,'ref 2 SLB'!$A$216:$Q$227,13,FALSE))</f>
        <v/>
      </c>
      <c r="AH156" s="268"/>
      <c r="AI156" s="268"/>
      <c r="AJ156" s="268"/>
      <c r="AK156" s="268"/>
      <c r="AL156" s="268"/>
      <c r="AM156" s="268"/>
      <c r="AN156" s="268"/>
      <c r="AO156" s="268"/>
      <c r="AP156" s="268"/>
      <c r="AQ156" s="268"/>
      <c r="AR156" s="268"/>
      <c r="AS156" s="268"/>
      <c r="AT156" s="268"/>
      <c r="AU156" s="268"/>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row>
    <row r="157" spans="1:80" ht="16.899999999999999" customHeight="1" x14ac:dyDescent="0.35">
      <c r="A157" s="142" t="str">
        <f t="shared" si="27"/>
        <v/>
      </c>
      <c r="B157" s="285" t="str">
        <f t="shared" si="39"/>
        <v/>
      </c>
      <c r="C157" s="283"/>
      <c r="D157" s="134"/>
      <c r="E157" s="134"/>
      <c r="F157" s="135"/>
      <c r="G157" s="136"/>
      <c r="H157" s="136"/>
      <c r="I157" s="134"/>
      <c r="J157" s="533"/>
      <c r="K157" s="533"/>
      <c r="L157" s="534"/>
      <c r="M157" s="292" t="str">
        <f t="shared" si="28"/>
        <v/>
      </c>
      <c r="N157" s="547" t="str">
        <f t="shared" si="29"/>
        <v/>
      </c>
      <c r="O157" s="548" t="str">
        <f t="shared" si="30"/>
        <v/>
      </c>
      <c r="P157" s="268"/>
      <c r="Q157" s="274"/>
      <c r="R157" s="540"/>
      <c r="S157" s="259"/>
      <c r="T157" s="260"/>
      <c r="U157" s="328" t="str">
        <f t="shared" si="31"/>
        <v/>
      </c>
      <c r="V157" s="375" t="str">
        <f t="shared" si="32"/>
        <v/>
      </c>
      <c r="W157" s="375" t="str">
        <f t="shared" si="33"/>
        <v/>
      </c>
      <c r="X157" s="375" t="str">
        <f t="shared" si="34"/>
        <v/>
      </c>
      <c r="Y157" s="375" t="str">
        <f t="shared" si="35"/>
        <v/>
      </c>
      <c r="Z157" s="376" t="str">
        <f t="shared" si="36"/>
        <v/>
      </c>
      <c r="AA157" s="138" t="str">
        <f t="shared" si="37"/>
        <v/>
      </c>
      <c r="AB157" s="138" t="str">
        <f t="shared" si="38"/>
        <v/>
      </c>
      <c r="AC157" s="138" t="str">
        <f>IF(C157="","",IF(VLOOKUP(C157,'11 - GLA USE ONLY GFA details'!$C$46:$X$54,22,FALSE)="GFA","Contracted","non contracted"))</f>
        <v/>
      </c>
      <c r="AD157" s="266" t="str">
        <f>IF(C157="","",'1 - Claim Sign off'!$D$9)</f>
        <v/>
      </c>
      <c r="AE157" s="138" t="str">
        <f>IF(C157="","",VLOOKUP($AD$3,'ref 2 SLB'!$A$216:$Q$227,11,FALSE))</f>
        <v/>
      </c>
      <c r="AF157" s="138" t="str">
        <f>IF(C157="","",VLOOKUP($AD$3,'ref 2 SLB'!$A$216:$Q$227,12,FALSE))</f>
        <v/>
      </c>
      <c r="AG157" s="275" t="str">
        <f>IF(C157="","",VLOOKUP($AD$3,'ref 2 SLB'!$A$216:$Q$227,13,FALSE))</f>
        <v/>
      </c>
      <c r="AH157" s="268"/>
      <c r="AI157" s="268"/>
      <c r="AJ157" s="268"/>
      <c r="AK157" s="268"/>
      <c r="AL157" s="268"/>
      <c r="AM157" s="268"/>
      <c r="AN157" s="268"/>
      <c r="AO157" s="268"/>
      <c r="AP157" s="268"/>
      <c r="AQ157" s="268"/>
      <c r="AR157" s="268"/>
      <c r="AS157" s="268"/>
      <c r="AT157" s="268"/>
      <c r="AU157" s="268"/>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row>
    <row r="158" spans="1:80" ht="16.899999999999999" customHeight="1" x14ac:dyDescent="0.35">
      <c r="A158" s="142" t="str">
        <f t="shared" si="27"/>
        <v/>
      </c>
      <c r="B158" s="285" t="str">
        <f t="shared" si="39"/>
        <v/>
      </c>
      <c r="C158" s="283"/>
      <c r="D158" s="134"/>
      <c r="E158" s="134"/>
      <c r="F158" s="135"/>
      <c r="G158" s="136"/>
      <c r="H158" s="136"/>
      <c r="I158" s="134"/>
      <c r="J158" s="533"/>
      <c r="K158" s="533"/>
      <c r="L158" s="534"/>
      <c r="M158" s="292" t="str">
        <f t="shared" si="28"/>
        <v/>
      </c>
      <c r="N158" s="547" t="str">
        <f t="shared" si="29"/>
        <v/>
      </c>
      <c r="O158" s="548" t="str">
        <f t="shared" si="30"/>
        <v/>
      </c>
      <c r="P158" s="268"/>
      <c r="Q158" s="274"/>
      <c r="R158" s="540"/>
      <c r="S158" s="259"/>
      <c r="T158" s="260"/>
      <c r="U158" s="328" t="str">
        <f t="shared" si="31"/>
        <v/>
      </c>
      <c r="V158" s="375" t="str">
        <f t="shared" si="32"/>
        <v/>
      </c>
      <c r="W158" s="375" t="str">
        <f t="shared" si="33"/>
        <v/>
      </c>
      <c r="X158" s="375" t="str">
        <f t="shared" si="34"/>
        <v/>
      </c>
      <c r="Y158" s="375" t="str">
        <f t="shared" si="35"/>
        <v/>
      </c>
      <c r="Z158" s="376" t="str">
        <f t="shared" si="36"/>
        <v/>
      </c>
      <c r="AA158" s="138" t="str">
        <f t="shared" si="37"/>
        <v/>
      </c>
      <c r="AB158" s="138" t="str">
        <f t="shared" si="38"/>
        <v/>
      </c>
      <c r="AC158" s="138" t="str">
        <f>IF(C158="","",IF(VLOOKUP(C158,'11 - GLA USE ONLY GFA details'!$C$46:$X$54,22,FALSE)="GFA","Contracted","non contracted"))</f>
        <v/>
      </c>
      <c r="AD158" s="266" t="str">
        <f>IF(C158="","",'1 - Claim Sign off'!$D$9)</f>
        <v/>
      </c>
      <c r="AE158" s="138" t="str">
        <f>IF(C158="","",VLOOKUP($AD$3,'ref 2 SLB'!$A$216:$Q$227,11,FALSE))</f>
        <v/>
      </c>
      <c r="AF158" s="138" t="str">
        <f>IF(C158="","",VLOOKUP($AD$3,'ref 2 SLB'!$A$216:$Q$227,12,FALSE))</f>
        <v/>
      </c>
      <c r="AG158" s="275" t="str">
        <f>IF(C158="","",VLOOKUP($AD$3,'ref 2 SLB'!$A$216:$Q$227,13,FALSE))</f>
        <v/>
      </c>
      <c r="AH158" s="268"/>
      <c r="AI158" s="268"/>
      <c r="AJ158" s="268"/>
      <c r="AK158" s="268"/>
      <c r="AL158" s="268"/>
      <c r="AM158" s="268"/>
      <c r="AN158" s="268"/>
      <c r="AO158" s="268"/>
      <c r="AP158" s="268"/>
      <c r="AQ158" s="268"/>
      <c r="AR158" s="268"/>
      <c r="AS158" s="268"/>
      <c r="AT158" s="268"/>
      <c r="AU158" s="268"/>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row>
    <row r="159" spans="1:80" ht="16.899999999999999" customHeight="1" x14ac:dyDescent="0.35">
      <c r="A159" s="142" t="str">
        <f t="shared" si="27"/>
        <v/>
      </c>
      <c r="B159" s="285" t="str">
        <f t="shared" si="39"/>
        <v/>
      </c>
      <c r="C159" s="283"/>
      <c r="D159" s="134"/>
      <c r="E159" s="134"/>
      <c r="F159" s="135"/>
      <c r="G159" s="136"/>
      <c r="H159" s="136"/>
      <c r="I159" s="134"/>
      <c r="J159" s="533"/>
      <c r="K159" s="533"/>
      <c r="L159" s="534"/>
      <c r="M159" s="292" t="str">
        <f t="shared" si="28"/>
        <v/>
      </c>
      <c r="N159" s="547" t="str">
        <f t="shared" si="29"/>
        <v/>
      </c>
      <c r="O159" s="548" t="str">
        <f t="shared" si="30"/>
        <v/>
      </c>
      <c r="P159" s="268"/>
      <c r="Q159" s="274"/>
      <c r="R159" s="540"/>
      <c r="S159" s="259"/>
      <c r="T159" s="260"/>
      <c r="U159" s="328" t="str">
        <f t="shared" si="31"/>
        <v/>
      </c>
      <c r="V159" s="375" t="str">
        <f t="shared" si="32"/>
        <v/>
      </c>
      <c r="W159" s="375" t="str">
        <f t="shared" si="33"/>
        <v/>
      </c>
      <c r="X159" s="375" t="str">
        <f t="shared" si="34"/>
        <v/>
      </c>
      <c r="Y159" s="375" t="str">
        <f t="shared" si="35"/>
        <v/>
      </c>
      <c r="Z159" s="376" t="str">
        <f t="shared" si="36"/>
        <v/>
      </c>
      <c r="AA159" s="138" t="str">
        <f t="shared" si="37"/>
        <v/>
      </c>
      <c r="AB159" s="138" t="str">
        <f t="shared" si="38"/>
        <v/>
      </c>
      <c r="AC159" s="138" t="str">
        <f>IF(C159="","",IF(VLOOKUP(C159,'11 - GLA USE ONLY GFA details'!$C$46:$X$54,22,FALSE)="GFA","Contracted","non contracted"))</f>
        <v/>
      </c>
      <c r="AD159" s="266" t="str">
        <f>IF(C159="","",'1 - Claim Sign off'!$D$9)</f>
        <v/>
      </c>
      <c r="AE159" s="138" t="str">
        <f>IF(C159="","",VLOOKUP($AD$3,'ref 2 SLB'!$A$216:$Q$227,11,FALSE))</f>
        <v/>
      </c>
      <c r="AF159" s="138" t="str">
        <f>IF(C159="","",VLOOKUP($AD$3,'ref 2 SLB'!$A$216:$Q$227,12,FALSE))</f>
        <v/>
      </c>
      <c r="AG159" s="275" t="str">
        <f>IF(C159="","",VLOOKUP($AD$3,'ref 2 SLB'!$A$216:$Q$227,13,FALSE))</f>
        <v/>
      </c>
      <c r="AH159" s="268"/>
      <c r="AI159" s="268"/>
      <c r="AJ159" s="268"/>
      <c r="AK159" s="268"/>
      <c r="AL159" s="268"/>
      <c r="AM159" s="268"/>
      <c r="AN159" s="268"/>
      <c r="AO159" s="268"/>
      <c r="AP159" s="268"/>
      <c r="AQ159" s="268"/>
      <c r="AR159" s="268"/>
      <c r="AS159" s="268"/>
      <c r="AT159" s="268"/>
      <c r="AU159" s="268"/>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row>
    <row r="160" spans="1:80" ht="16.899999999999999" customHeight="1" x14ac:dyDescent="0.35">
      <c r="A160" s="142" t="str">
        <f t="shared" si="27"/>
        <v/>
      </c>
      <c r="B160" s="285" t="str">
        <f t="shared" si="39"/>
        <v/>
      </c>
      <c r="C160" s="283"/>
      <c r="D160" s="134"/>
      <c r="E160" s="134"/>
      <c r="F160" s="135"/>
      <c r="G160" s="136"/>
      <c r="H160" s="136"/>
      <c r="I160" s="134"/>
      <c r="J160" s="533"/>
      <c r="K160" s="533"/>
      <c r="L160" s="534"/>
      <c r="M160" s="292" t="str">
        <f t="shared" si="28"/>
        <v/>
      </c>
      <c r="N160" s="547" t="str">
        <f t="shared" si="29"/>
        <v/>
      </c>
      <c r="O160" s="548" t="str">
        <f t="shared" si="30"/>
        <v/>
      </c>
      <c r="P160" s="268"/>
      <c r="Q160" s="274"/>
      <c r="R160" s="540"/>
      <c r="S160" s="259"/>
      <c r="T160" s="260"/>
      <c r="U160" s="328" t="str">
        <f t="shared" si="31"/>
        <v/>
      </c>
      <c r="V160" s="375" t="str">
        <f t="shared" si="32"/>
        <v/>
      </c>
      <c r="W160" s="375" t="str">
        <f t="shared" si="33"/>
        <v/>
      </c>
      <c r="X160" s="375" t="str">
        <f t="shared" si="34"/>
        <v/>
      </c>
      <c r="Y160" s="375" t="str">
        <f t="shared" si="35"/>
        <v/>
      </c>
      <c r="Z160" s="376" t="str">
        <f t="shared" si="36"/>
        <v/>
      </c>
      <c r="AA160" s="138" t="str">
        <f t="shared" si="37"/>
        <v/>
      </c>
      <c r="AB160" s="138" t="str">
        <f t="shared" si="38"/>
        <v/>
      </c>
      <c r="AC160" s="138" t="str">
        <f>IF(C160="","",IF(VLOOKUP(C160,'11 - GLA USE ONLY GFA details'!$C$46:$X$54,22,FALSE)="GFA","Contracted","non contracted"))</f>
        <v/>
      </c>
      <c r="AD160" s="266" t="str">
        <f>IF(C160="","",'1 - Claim Sign off'!$D$9)</f>
        <v/>
      </c>
      <c r="AE160" s="138" t="str">
        <f>IF(C160="","",VLOOKUP($AD$3,'ref 2 SLB'!$A$216:$Q$227,11,FALSE))</f>
        <v/>
      </c>
      <c r="AF160" s="138" t="str">
        <f>IF(C160="","",VLOOKUP($AD$3,'ref 2 SLB'!$A$216:$Q$227,12,FALSE))</f>
        <v/>
      </c>
      <c r="AG160" s="275" t="str">
        <f>IF(C160="","",VLOOKUP($AD$3,'ref 2 SLB'!$A$216:$Q$227,13,FALSE))</f>
        <v/>
      </c>
      <c r="AH160" s="268"/>
      <c r="AI160" s="268"/>
      <c r="AJ160" s="268"/>
      <c r="AK160" s="268"/>
      <c r="AL160" s="268"/>
      <c r="AM160" s="268"/>
      <c r="AN160" s="268"/>
      <c r="AO160" s="268"/>
      <c r="AP160" s="268"/>
      <c r="AQ160" s="268"/>
      <c r="AR160" s="268"/>
      <c r="AS160" s="268"/>
      <c r="AT160" s="268"/>
      <c r="AU160" s="268"/>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row>
    <row r="161" spans="1:80" ht="16.899999999999999" customHeight="1" x14ac:dyDescent="0.35">
      <c r="A161" s="142" t="str">
        <f t="shared" si="27"/>
        <v/>
      </c>
      <c r="B161" s="285" t="str">
        <f t="shared" si="39"/>
        <v/>
      </c>
      <c r="C161" s="283"/>
      <c r="D161" s="134"/>
      <c r="E161" s="134"/>
      <c r="F161" s="135"/>
      <c r="G161" s="136"/>
      <c r="H161" s="136"/>
      <c r="I161" s="134"/>
      <c r="J161" s="533"/>
      <c r="K161" s="533"/>
      <c r="L161" s="534"/>
      <c r="M161" s="292" t="str">
        <f t="shared" si="28"/>
        <v/>
      </c>
      <c r="N161" s="547" t="str">
        <f t="shared" si="29"/>
        <v/>
      </c>
      <c r="O161" s="548" t="str">
        <f t="shared" si="30"/>
        <v/>
      </c>
      <c r="P161" s="268"/>
      <c r="Q161" s="274"/>
      <c r="R161" s="540"/>
      <c r="S161" s="259"/>
      <c r="T161" s="260"/>
      <c r="U161" s="328" t="str">
        <f t="shared" si="31"/>
        <v/>
      </c>
      <c r="V161" s="375" t="str">
        <f t="shared" si="32"/>
        <v/>
      </c>
      <c r="W161" s="375" t="str">
        <f t="shared" si="33"/>
        <v/>
      </c>
      <c r="X161" s="375" t="str">
        <f t="shared" si="34"/>
        <v/>
      </c>
      <c r="Y161" s="375" t="str">
        <f t="shared" si="35"/>
        <v/>
      </c>
      <c r="Z161" s="376" t="str">
        <f t="shared" si="36"/>
        <v/>
      </c>
      <c r="AA161" s="138" t="str">
        <f t="shared" si="37"/>
        <v/>
      </c>
      <c r="AB161" s="138" t="str">
        <f t="shared" si="38"/>
        <v/>
      </c>
      <c r="AC161" s="138" t="str">
        <f>IF(C161="","",IF(VLOOKUP(C161,'11 - GLA USE ONLY GFA details'!$C$46:$X$54,22,FALSE)="GFA","Contracted","non contracted"))</f>
        <v/>
      </c>
      <c r="AD161" s="266" t="str">
        <f>IF(C161="","",'1 - Claim Sign off'!$D$9)</f>
        <v/>
      </c>
      <c r="AE161" s="138" t="str">
        <f>IF(C161="","",VLOOKUP($AD$3,'ref 2 SLB'!$A$216:$Q$227,11,FALSE))</f>
        <v/>
      </c>
      <c r="AF161" s="138" t="str">
        <f>IF(C161="","",VLOOKUP($AD$3,'ref 2 SLB'!$A$216:$Q$227,12,FALSE))</f>
        <v/>
      </c>
      <c r="AG161" s="275" t="str">
        <f>IF(C161="","",VLOOKUP($AD$3,'ref 2 SLB'!$A$216:$Q$227,13,FALSE))</f>
        <v/>
      </c>
      <c r="AH161" s="268"/>
      <c r="AI161" s="268"/>
      <c r="AJ161" s="268"/>
      <c r="AK161" s="268"/>
      <c r="AL161" s="268"/>
      <c r="AM161" s="268"/>
      <c r="AN161" s="268"/>
      <c r="AO161" s="268"/>
      <c r="AP161" s="268"/>
      <c r="AQ161" s="268"/>
      <c r="AR161" s="268"/>
      <c r="AS161" s="268"/>
      <c r="AT161" s="268"/>
      <c r="AU161" s="268"/>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row>
    <row r="162" spans="1:80" ht="16.899999999999999" customHeight="1" x14ac:dyDescent="0.35">
      <c r="A162" s="142" t="str">
        <f t="shared" si="27"/>
        <v/>
      </c>
      <c r="B162" s="285" t="str">
        <f t="shared" si="39"/>
        <v/>
      </c>
      <c r="C162" s="283"/>
      <c r="D162" s="134"/>
      <c r="E162" s="134"/>
      <c r="F162" s="135"/>
      <c r="G162" s="136"/>
      <c r="H162" s="136"/>
      <c r="I162" s="134"/>
      <c r="J162" s="533"/>
      <c r="K162" s="533"/>
      <c r="L162" s="534"/>
      <c r="M162" s="292" t="str">
        <f t="shared" si="28"/>
        <v/>
      </c>
      <c r="N162" s="547" t="str">
        <f t="shared" si="29"/>
        <v/>
      </c>
      <c r="O162" s="548" t="str">
        <f t="shared" si="30"/>
        <v/>
      </c>
      <c r="P162" s="268"/>
      <c r="Q162" s="274"/>
      <c r="R162" s="540"/>
      <c r="S162" s="259"/>
      <c r="T162" s="260"/>
      <c r="U162" s="328" t="str">
        <f t="shared" si="31"/>
        <v/>
      </c>
      <c r="V162" s="375" t="str">
        <f t="shared" si="32"/>
        <v/>
      </c>
      <c r="W162" s="375" t="str">
        <f t="shared" si="33"/>
        <v/>
      </c>
      <c r="X162" s="375" t="str">
        <f t="shared" si="34"/>
        <v/>
      </c>
      <c r="Y162" s="375" t="str">
        <f t="shared" si="35"/>
        <v/>
      </c>
      <c r="Z162" s="376" t="str">
        <f t="shared" si="36"/>
        <v/>
      </c>
      <c r="AA162" s="138" t="str">
        <f t="shared" si="37"/>
        <v/>
      </c>
      <c r="AB162" s="138" t="str">
        <f t="shared" si="38"/>
        <v/>
      </c>
      <c r="AC162" s="138" t="str">
        <f>IF(C162="","",IF(VLOOKUP(C162,'11 - GLA USE ONLY GFA details'!$C$46:$X$54,22,FALSE)="GFA","Contracted","non contracted"))</f>
        <v/>
      </c>
      <c r="AD162" s="266" t="str">
        <f>IF(C162="","",'1 - Claim Sign off'!$D$9)</f>
        <v/>
      </c>
      <c r="AE162" s="138" t="str">
        <f>IF(C162="","",VLOOKUP($AD$3,'ref 2 SLB'!$A$216:$Q$227,11,FALSE))</f>
        <v/>
      </c>
      <c r="AF162" s="138" t="str">
        <f>IF(C162="","",VLOOKUP($AD$3,'ref 2 SLB'!$A$216:$Q$227,12,FALSE))</f>
        <v/>
      </c>
      <c r="AG162" s="275" t="str">
        <f>IF(C162="","",VLOOKUP($AD$3,'ref 2 SLB'!$A$216:$Q$227,13,FALSE))</f>
        <v/>
      </c>
      <c r="AH162" s="268"/>
      <c r="AI162" s="268"/>
      <c r="AJ162" s="268"/>
      <c r="AK162" s="268"/>
      <c r="AL162" s="268"/>
      <c r="AM162" s="268"/>
      <c r="AN162" s="268"/>
      <c r="AO162" s="268"/>
      <c r="AP162" s="268"/>
      <c r="AQ162" s="268"/>
      <c r="AR162" s="268"/>
      <c r="AS162" s="268"/>
      <c r="AT162" s="268"/>
      <c r="AU162" s="268"/>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row>
    <row r="163" spans="1:80" ht="16.899999999999999" customHeight="1" x14ac:dyDescent="0.35">
      <c r="A163" s="142" t="str">
        <f t="shared" si="27"/>
        <v/>
      </c>
      <c r="B163" s="285" t="str">
        <f t="shared" si="39"/>
        <v/>
      </c>
      <c r="C163" s="283"/>
      <c r="D163" s="134"/>
      <c r="E163" s="134"/>
      <c r="F163" s="135"/>
      <c r="G163" s="136"/>
      <c r="H163" s="136"/>
      <c r="I163" s="134"/>
      <c r="J163" s="533"/>
      <c r="K163" s="533"/>
      <c r="L163" s="534"/>
      <c r="M163" s="292" t="str">
        <f t="shared" si="28"/>
        <v/>
      </c>
      <c r="N163" s="547" t="str">
        <f t="shared" si="29"/>
        <v/>
      </c>
      <c r="O163" s="548" t="str">
        <f t="shared" si="30"/>
        <v/>
      </c>
      <c r="P163" s="268"/>
      <c r="Q163" s="274"/>
      <c r="R163" s="540"/>
      <c r="S163" s="259"/>
      <c r="T163" s="260"/>
      <c r="U163" s="328" t="str">
        <f t="shared" si="31"/>
        <v/>
      </c>
      <c r="V163" s="375" t="str">
        <f t="shared" si="32"/>
        <v/>
      </c>
      <c r="W163" s="375" t="str">
        <f t="shared" si="33"/>
        <v/>
      </c>
      <c r="X163" s="375" t="str">
        <f t="shared" si="34"/>
        <v/>
      </c>
      <c r="Y163" s="375" t="str">
        <f t="shared" si="35"/>
        <v/>
      </c>
      <c r="Z163" s="376" t="str">
        <f t="shared" si="36"/>
        <v/>
      </c>
      <c r="AA163" s="138" t="str">
        <f t="shared" si="37"/>
        <v/>
      </c>
      <c r="AB163" s="138" t="str">
        <f t="shared" si="38"/>
        <v/>
      </c>
      <c r="AC163" s="138" t="str">
        <f>IF(C163="","",IF(VLOOKUP(C163,'11 - GLA USE ONLY GFA details'!$C$46:$X$54,22,FALSE)="GFA","Contracted","non contracted"))</f>
        <v/>
      </c>
      <c r="AD163" s="266" t="str">
        <f>IF(C163="","",'1 - Claim Sign off'!$D$9)</f>
        <v/>
      </c>
      <c r="AE163" s="138" t="str">
        <f>IF(C163="","",VLOOKUP($AD$3,'ref 2 SLB'!$A$216:$Q$227,11,FALSE))</f>
        <v/>
      </c>
      <c r="AF163" s="138" t="str">
        <f>IF(C163="","",VLOOKUP($AD$3,'ref 2 SLB'!$A$216:$Q$227,12,FALSE))</f>
        <v/>
      </c>
      <c r="AG163" s="275" t="str">
        <f>IF(C163="","",VLOOKUP($AD$3,'ref 2 SLB'!$A$216:$Q$227,13,FALSE))</f>
        <v/>
      </c>
      <c r="AH163" s="268"/>
      <c r="AI163" s="268"/>
      <c r="AJ163" s="268"/>
      <c r="AK163" s="268"/>
      <c r="AL163" s="268"/>
      <c r="AM163" s="268"/>
      <c r="AN163" s="268"/>
      <c r="AO163" s="268"/>
      <c r="AP163" s="268"/>
      <c r="AQ163" s="268"/>
      <c r="AR163" s="268"/>
      <c r="AS163" s="268"/>
      <c r="AT163" s="268"/>
      <c r="AU163" s="268"/>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row>
    <row r="164" spans="1:80" ht="16.899999999999999" customHeight="1" x14ac:dyDescent="0.35">
      <c r="A164" s="142" t="str">
        <f t="shared" si="27"/>
        <v/>
      </c>
      <c r="B164" s="285" t="str">
        <f t="shared" si="39"/>
        <v/>
      </c>
      <c r="C164" s="283"/>
      <c r="D164" s="134"/>
      <c r="E164" s="134"/>
      <c r="F164" s="135"/>
      <c r="G164" s="136"/>
      <c r="H164" s="136"/>
      <c r="I164" s="134"/>
      <c r="J164" s="533"/>
      <c r="K164" s="533"/>
      <c r="L164" s="534"/>
      <c r="M164" s="292" t="str">
        <f t="shared" si="28"/>
        <v/>
      </c>
      <c r="N164" s="547" t="str">
        <f t="shared" si="29"/>
        <v/>
      </c>
      <c r="O164" s="548" t="str">
        <f t="shared" si="30"/>
        <v/>
      </c>
      <c r="P164" s="268"/>
      <c r="Q164" s="274"/>
      <c r="R164" s="540"/>
      <c r="S164" s="259"/>
      <c r="T164" s="260"/>
      <c r="U164" s="328" t="str">
        <f t="shared" si="31"/>
        <v/>
      </c>
      <c r="V164" s="375" t="str">
        <f t="shared" si="32"/>
        <v/>
      </c>
      <c r="W164" s="375" t="str">
        <f t="shared" si="33"/>
        <v/>
      </c>
      <c r="X164" s="375" t="str">
        <f t="shared" si="34"/>
        <v/>
      </c>
      <c r="Y164" s="375" t="str">
        <f t="shared" si="35"/>
        <v/>
      </c>
      <c r="Z164" s="376" t="str">
        <f t="shared" si="36"/>
        <v/>
      </c>
      <c r="AA164" s="138" t="str">
        <f t="shared" si="37"/>
        <v/>
      </c>
      <c r="AB164" s="138" t="str">
        <f t="shared" si="38"/>
        <v/>
      </c>
      <c r="AC164" s="138" t="str">
        <f>IF(C164="","",IF(VLOOKUP(C164,'11 - GLA USE ONLY GFA details'!$C$46:$X$54,22,FALSE)="GFA","Contracted","non contracted"))</f>
        <v/>
      </c>
      <c r="AD164" s="266" t="str">
        <f>IF(C164="","",'1 - Claim Sign off'!$D$9)</f>
        <v/>
      </c>
      <c r="AE164" s="138" t="str">
        <f>IF(C164="","",VLOOKUP($AD$3,'ref 2 SLB'!$A$216:$Q$227,11,FALSE))</f>
        <v/>
      </c>
      <c r="AF164" s="138" t="str">
        <f>IF(C164="","",VLOOKUP($AD$3,'ref 2 SLB'!$A$216:$Q$227,12,FALSE))</f>
        <v/>
      </c>
      <c r="AG164" s="275" t="str">
        <f>IF(C164="","",VLOOKUP($AD$3,'ref 2 SLB'!$A$216:$Q$227,13,FALSE))</f>
        <v/>
      </c>
      <c r="AH164" s="268"/>
      <c r="AI164" s="268"/>
      <c r="AJ164" s="268"/>
      <c r="AK164" s="268"/>
      <c r="AL164" s="268"/>
      <c r="AM164" s="268"/>
      <c r="AN164" s="268"/>
      <c r="AO164" s="268"/>
      <c r="AP164" s="268"/>
      <c r="AQ164" s="268"/>
      <c r="AR164" s="268"/>
      <c r="AS164" s="268"/>
      <c r="AT164" s="268"/>
      <c r="AU164" s="268"/>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row>
    <row r="165" spans="1:80" ht="16.899999999999999" customHeight="1" x14ac:dyDescent="0.35">
      <c r="A165" s="142" t="str">
        <f t="shared" si="27"/>
        <v/>
      </c>
      <c r="B165" s="285" t="str">
        <f t="shared" si="39"/>
        <v/>
      </c>
      <c r="C165" s="283"/>
      <c r="D165" s="134"/>
      <c r="E165" s="134"/>
      <c r="F165" s="135"/>
      <c r="G165" s="136"/>
      <c r="H165" s="136"/>
      <c r="I165" s="134"/>
      <c r="J165" s="533"/>
      <c r="K165" s="533"/>
      <c r="L165" s="534"/>
      <c r="M165" s="292" t="str">
        <f t="shared" si="28"/>
        <v/>
      </c>
      <c r="N165" s="547" t="str">
        <f t="shared" si="29"/>
        <v/>
      </c>
      <c r="O165" s="548" t="str">
        <f t="shared" si="30"/>
        <v/>
      </c>
      <c r="P165" s="268"/>
      <c r="Q165" s="274"/>
      <c r="R165" s="540"/>
      <c r="S165" s="259"/>
      <c r="T165" s="260"/>
      <c r="U165" s="328" t="str">
        <f t="shared" si="31"/>
        <v/>
      </c>
      <c r="V165" s="375" t="str">
        <f t="shared" si="32"/>
        <v/>
      </c>
      <c r="W165" s="375" t="str">
        <f t="shared" si="33"/>
        <v/>
      </c>
      <c r="X165" s="375" t="str">
        <f t="shared" si="34"/>
        <v/>
      </c>
      <c r="Y165" s="375" t="str">
        <f t="shared" si="35"/>
        <v/>
      </c>
      <c r="Z165" s="376" t="str">
        <f t="shared" si="36"/>
        <v/>
      </c>
      <c r="AA165" s="138" t="str">
        <f t="shared" si="37"/>
        <v/>
      </c>
      <c r="AB165" s="138" t="str">
        <f t="shared" si="38"/>
        <v/>
      </c>
      <c r="AC165" s="138" t="str">
        <f>IF(C165="","",IF(VLOOKUP(C165,'11 - GLA USE ONLY GFA details'!$C$46:$X$54,22,FALSE)="GFA","Contracted","non contracted"))</f>
        <v/>
      </c>
      <c r="AD165" s="266" t="str">
        <f>IF(C165="","",'1 - Claim Sign off'!$D$9)</f>
        <v/>
      </c>
      <c r="AE165" s="138" t="str">
        <f>IF(C165="","",VLOOKUP($AD$3,'ref 2 SLB'!$A$216:$Q$227,11,FALSE))</f>
        <v/>
      </c>
      <c r="AF165" s="138" t="str">
        <f>IF(C165="","",VLOOKUP($AD$3,'ref 2 SLB'!$A$216:$Q$227,12,FALSE))</f>
        <v/>
      </c>
      <c r="AG165" s="275" t="str">
        <f>IF(C165="","",VLOOKUP($AD$3,'ref 2 SLB'!$A$216:$Q$227,13,FALSE))</f>
        <v/>
      </c>
      <c r="AH165" s="268"/>
      <c r="AI165" s="268"/>
      <c r="AJ165" s="268"/>
      <c r="AK165" s="268"/>
      <c r="AL165" s="268"/>
      <c r="AM165" s="268"/>
      <c r="AN165" s="268"/>
      <c r="AO165" s="268"/>
      <c r="AP165" s="268"/>
      <c r="AQ165" s="268"/>
      <c r="AR165" s="268"/>
      <c r="AS165" s="268"/>
      <c r="AT165" s="268"/>
      <c r="AU165" s="268"/>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row>
    <row r="166" spans="1:80" ht="16.899999999999999" customHeight="1" x14ac:dyDescent="0.35">
      <c r="A166" s="142" t="str">
        <f t="shared" si="27"/>
        <v/>
      </c>
      <c r="B166" s="285" t="str">
        <f t="shared" si="39"/>
        <v/>
      </c>
      <c r="C166" s="283"/>
      <c r="D166" s="134"/>
      <c r="E166" s="134"/>
      <c r="F166" s="135"/>
      <c r="G166" s="136"/>
      <c r="H166" s="136"/>
      <c r="I166" s="134"/>
      <c r="J166" s="533"/>
      <c r="K166" s="533"/>
      <c r="L166" s="534"/>
      <c r="M166" s="292" t="str">
        <f t="shared" si="28"/>
        <v/>
      </c>
      <c r="N166" s="547" t="str">
        <f t="shared" si="29"/>
        <v/>
      </c>
      <c r="O166" s="548" t="str">
        <f t="shared" si="30"/>
        <v/>
      </c>
      <c r="P166" s="268"/>
      <c r="Q166" s="274"/>
      <c r="R166" s="540"/>
      <c r="S166" s="259"/>
      <c r="T166" s="260"/>
      <c r="U166" s="328" t="str">
        <f t="shared" si="31"/>
        <v/>
      </c>
      <c r="V166" s="375" t="str">
        <f t="shared" si="32"/>
        <v/>
      </c>
      <c r="W166" s="375" t="str">
        <f t="shared" si="33"/>
        <v/>
      </c>
      <c r="X166" s="375" t="str">
        <f t="shared" si="34"/>
        <v/>
      </c>
      <c r="Y166" s="375" t="str">
        <f t="shared" si="35"/>
        <v/>
      </c>
      <c r="Z166" s="376" t="str">
        <f t="shared" si="36"/>
        <v/>
      </c>
      <c r="AA166" s="138" t="str">
        <f t="shared" si="37"/>
        <v/>
      </c>
      <c r="AB166" s="138" t="str">
        <f t="shared" si="38"/>
        <v/>
      </c>
      <c r="AC166" s="138" t="str">
        <f>IF(C166="","",IF(VLOOKUP(C166,'11 - GLA USE ONLY GFA details'!$C$46:$X$54,22,FALSE)="GFA","Contracted","non contracted"))</f>
        <v/>
      </c>
      <c r="AD166" s="266" t="str">
        <f>IF(C166="","",'1 - Claim Sign off'!$D$9)</f>
        <v/>
      </c>
      <c r="AE166" s="138" t="str">
        <f>IF(C166="","",VLOOKUP($AD$3,'ref 2 SLB'!$A$216:$Q$227,11,FALSE))</f>
        <v/>
      </c>
      <c r="AF166" s="138" t="str">
        <f>IF(C166="","",VLOOKUP($AD$3,'ref 2 SLB'!$A$216:$Q$227,12,FALSE))</f>
        <v/>
      </c>
      <c r="AG166" s="275" t="str">
        <f>IF(C166="","",VLOOKUP($AD$3,'ref 2 SLB'!$A$216:$Q$227,13,FALSE))</f>
        <v/>
      </c>
      <c r="AH166" s="268"/>
      <c r="AI166" s="268"/>
      <c r="AJ166" s="268"/>
      <c r="AK166" s="268"/>
      <c r="AL166" s="268"/>
      <c r="AM166" s="268"/>
      <c r="AN166" s="268"/>
      <c r="AO166" s="268"/>
      <c r="AP166" s="268"/>
      <c r="AQ166" s="268"/>
      <c r="AR166" s="268"/>
      <c r="AS166" s="268"/>
      <c r="AT166" s="268"/>
      <c r="AU166" s="268"/>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row>
    <row r="167" spans="1:80" ht="16.899999999999999" customHeight="1" x14ac:dyDescent="0.35">
      <c r="A167" s="142" t="str">
        <f t="shared" si="27"/>
        <v/>
      </c>
      <c r="B167" s="285" t="str">
        <f t="shared" si="39"/>
        <v/>
      </c>
      <c r="C167" s="283"/>
      <c r="D167" s="134"/>
      <c r="E167" s="134"/>
      <c r="F167" s="135"/>
      <c r="G167" s="136"/>
      <c r="H167" s="136"/>
      <c r="I167" s="134"/>
      <c r="J167" s="533"/>
      <c r="K167" s="533"/>
      <c r="L167" s="534"/>
      <c r="M167" s="292" t="str">
        <f t="shared" si="28"/>
        <v/>
      </c>
      <c r="N167" s="547" t="str">
        <f t="shared" si="29"/>
        <v/>
      </c>
      <c r="O167" s="548" t="str">
        <f t="shared" si="30"/>
        <v/>
      </c>
      <c r="P167" s="268"/>
      <c r="Q167" s="274"/>
      <c r="R167" s="540"/>
      <c r="S167" s="259"/>
      <c r="T167" s="260"/>
      <c r="U167" s="328" t="str">
        <f t="shared" si="31"/>
        <v/>
      </c>
      <c r="V167" s="375" t="str">
        <f t="shared" si="32"/>
        <v/>
      </c>
      <c r="W167" s="375" t="str">
        <f t="shared" si="33"/>
        <v/>
      </c>
      <c r="X167" s="375" t="str">
        <f t="shared" si="34"/>
        <v/>
      </c>
      <c r="Y167" s="375" t="str">
        <f t="shared" si="35"/>
        <v/>
      </c>
      <c r="Z167" s="376" t="str">
        <f t="shared" si="36"/>
        <v/>
      </c>
      <c r="AA167" s="138" t="str">
        <f t="shared" si="37"/>
        <v/>
      </c>
      <c r="AB167" s="138" t="str">
        <f t="shared" si="38"/>
        <v/>
      </c>
      <c r="AC167" s="138" t="str">
        <f>IF(C167="","",IF(VLOOKUP(C167,'11 - GLA USE ONLY GFA details'!$C$46:$X$54,22,FALSE)="GFA","Contracted","non contracted"))</f>
        <v/>
      </c>
      <c r="AD167" s="266" t="str">
        <f>IF(C167="","",'1 - Claim Sign off'!$D$9)</f>
        <v/>
      </c>
      <c r="AE167" s="138" t="str">
        <f>IF(C167="","",VLOOKUP($AD$3,'ref 2 SLB'!$A$216:$Q$227,11,FALSE))</f>
        <v/>
      </c>
      <c r="AF167" s="138" t="str">
        <f>IF(C167="","",VLOOKUP($AD$3,'ref 2 SLB'!$A$216:$Q$227,12,FALSE))</f>
        <v/>
      </c>
      <c r="AG167" s="275" t="str">
        <f>IF(C167="","",VLOOKUP($AD$3,'ref 2 SLB'!$A$216:$Q$227,13,FALSE))</f>
        <v/>
      </c>
      <c r="AH167" s="268"/>
      <c r="AI167" s="268"/>
      <c r="AJ167" s="268"/>
      <c r="AK167" s="268"/>
      <c r="AL167" s="268"/>
      <c r="AM167" s="268"/>
      <c r="AN167" s="268"/>
      <c r="AO167" s="268"/>
      <c r="AP167" s="268"/>
      <c r="AQ167" s="268"/>
      <c r="AR167" s="268"/>
      <c r="AS167" s="268"/>
      <c r="AT167" s="268"/>
      <c r="AU167" s="268"/>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row>
    <row r="168" spans="1:80" ht="16.899999999999999" customHeight="1" x14ac:dyDescent="0.35">
      <c r="A168" s="142" t="str">
        <f t="shared" si="27"/>
        <v/>
      </c>
      <c r="B168" s="285" t="str">
        <f t="shared" si="39"/>
        <v/>
      </c>
      <c r="C168" s="283"/>
      <c r="D168" s="134"/>
      <c r="E168" s="134"/>
      <c r="F168" s="135"/>
      <c r="G168" s="136"/>
      <c r="H168" s="136"/>
      <c r="I168" s="134"/>
      <c r="J168" s="533"/>
      <c r="K168" s="533"/>
      <c r="L168" s="534"/>
      <c r="M168" s="292" t="str">
        <f t="shared" si="28"/>
        <v/>
      </c>
      <c r="N168" s="547" t="str">
        <f t="shared" si="29"/>
        <v/>
      </c>
      <c r="O168" s="548" t="str">
        <f t="shared" si="30"/>
        <v/>
      </c>
      <c r="P168" s="268"/>
      <c r="Q168" s="274"/>
      <c r="R168" s="540"/>
      <c r="S168" s="259"/>
      <c r="T168" s="260"/>
      <c r="U168" s="328" t="str">
        <f t="shared" si="31"/>
        <v/>
      </c>
      <c r="V168" s="375" t="str">
        <f t="shared" si="32"/>
        <v/>
      </c>
      <c r="W168" s="375" t="str">
        <f t="shared" si="33"/>
        <v/>
      </c>
      <c r="X168" s="375" t="str">
        <f t="shared" si="34"/>
        <v/>
      </c>
      <c r="Y168" s="375" t="str">
        <f t="shared" si="35"/>
        <v/>
      </c>
      <c r="Z168" s="376" t="str">
        <f t="shared" si="36"/>
        <v/>
      </c>
      <c r="AA168" s="138" t="str">
        <f t="shared" si="37"/>
        <v/>
      </c>
      <c r="AB168" s="138" t="str">
        <f t="shared" si="38"/>
        <v/>
      </c>
      <c r="AC168" s="138" t="str">
        <f>IF(C168="","",IF(VLOOKUP(C168,'11 - GLA USE ONLY GFA details'!$C$46:$X$54,22,FALSE)="GFA","Contracted","non contracted"))</f>
        <v/>
      </c>
      <c r="AD168" s="266" t="str">
        <f>IF(C168="","",'1 - Claim Sign off'!$D$9)</f>
        <v/>
      </c>
      <c r="AE168" s="138" t="str">
        <f>IF(C168="","",VLOOKUP($AD$3,'ref 2 SLB'!$A$216:$Q$227,11,FALSE))</f>
        <v/>
      </c>
      <c r="AF168" s="138" t="str">
        <f>IF(C168="","",VLOOKUP($AD$3,'ref 2 SLB'!$A$216:$Q$227,12,FALSE))</f>
        <v/>
      </c>
      <c r="AG168" s="275" t="str">
        <f>IF(C168="","",VLOOKUP($AD$3,'ref 2 SLB'!$A$216:$Q$227,13,FALSE))</f>
        <v/>
      </c>
      <c r="AH168" s="268"/>
      <c r="AI168" s="268"/>
      <c r="AJ168" s="268"/>
      <c r="AK168" s="268"/>
      <c r="AL168" s="268"/>
      <c r="AM168" s="268"/>
      <c r="AN168" s="268"/>
      <c r="AO168" s="268"/>
      <c r="AP168" s="268"/>
      <c r="AQ168" s="268"/>
      <c r="AR168" s="268"/>
      <c r="AS168" s="268"/>
      <c r="AT168" s="268"/>
      <c r="AU168" s="268"/>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row>
    <row r="169" spans="1:80" ht="16.899999999999999" customHeight="1" x14ac:dyDescent="0.35">
      <c r="A169" s="142" t="str">
        <f t="shared" si="27"/>
        <v/>
      </c>
      <c r="B169" s="285" t="str">
        <f t="shared" si="39"/>
        <v/>
      </c>
      <c r="C169" s="283"/>
      <c r="D169" s="134"/>
      <c r="E169" s="134"/>
      <c r="F169" s="135"/>
      <c r="G169" s="136"/>
      <c r="H169" s="136"/>
      <c r="I169" s="134"/>
      <c r="J169" s="533"/>
      <c r="K169" s="533"/>
      <c r="L169" s="534"/>
      <c r="M169" s="292" t="str">
        <f t="shared" si="28"/>
        <v/>
      </c>
      <c r="N169" s="547" t="str">
        <f t="shared" si="29"/>
        <v/>
      </c>
      <c r="O169" s="548" t="str">
        <f t="shared" si="30"/>
        <v/>
      </c>
      <c r="P169" s="268"/>
      <c r="Q169" s="274"/>
      <c r="R169" s="540"/>
      <c r="S169" s="259"/>
      <c r="T169" s="260"/>
      <c r="U169" s="328" t="str">
        <f t="shared" si="31"/>
        <v/>
      </c>
      <c r="V169" s="375" t="str">
        <f t="shared" si="32"/>
        <v/>
      </c>
      <c r="W169" s="375" t="str">
        <f t="shared" si="33"/>
        <v/>
      </c>
      <c r="X169" s="375" t="str">
        <f t="shared" si="34"/>
        <v/>
      </c>
      <c r="Y169" s="375" t="str">
        <f t="shared" si="35"/>
        <v/>
      </c>
      <c r="Z169" s="376" t="str">
        <f t="shared" si="36"/>
        <v/>
      </c>
      <c r="AA169" s="138" t="str">
        <f t="shared" si="37"/>
        <v/>
      </c>
      <c r="AB169" s="138" t="str">
        <f t="shared" si="38"/>
        <v/>
      </c>
      <c r="AC169" s="138" t="str">
        <f>IF(C169="","",IF(VLOOKUP(C169,'11 - GLA USE ONLY GFA details'!$C$46:$X$54,22,FALSE)="GFA","Contracted","non contracted"))</f>
        <v/>
      </c>
      <c r="AD169" s="266" t="str">
        <f>IF(C169="","",'1 - Claim Sign off'!$D$9)</f>
        <v/>
      </c>
      <c r="AE169" s="138" t="str">
        <f>IF(C169="","",VLOOKUP($AD$3,'ref 2 SLB'!$A$216:$Q$227,11,FALSE))</f>
        <v/>
      </c>
      <c r="AF169" s="138" t="str">
        <f>IF(C169="","",VLOOKUP($AD$3,'ref 2 SLB'!$A$216:$Q$227,12,FALSE))</f>
        <v/>
      </c>
      <c r="AG169" s="275" t="str">
        <f>IF(C169="","",VLOOKUP($AD$3,'ref 2 SLB'!$A$216:$Q$227,13,FALSE))</f>
        <v/>
      </c>
      <c r="AH169" s="268"/>
      <c r="AI169" s="268"/>
      <c r="AJ169" s="268"/>
      <c r="AK169" s="268"/>
      <c r="AL169" s="268"/>
      <c r="AM169" s="268"/>
      <c r="AN169" s="268"/>
      <c r="AO169" s="268"/>
      <c r="AP169" s="268"/>
      <c r="AQ169" s="268"/>
      <c r="AR169" s="268"/>
      <c r="AS169" s="268"/>
      <c r="AT169" s="268"/>
      <c r="AU169" s="268"/>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row>
    <row r="170" spans="1:80" ht="16.899999999999999" customHeight="1" x14ac:dyDescent="0.35">
      <c r="A170" s="142" t="str">
        <f t="shared" si="27"/>
        <v/>
      </c>
      <c r="B170" s="285" t="str">
        <f t="shared" si="39"/>
        <v/>
      </c>
      <c r="C170" s="283"/>
      <c r="D170" s="134"/>
      <c r="E170" s="134"/>
      <c r="F170" s="135"/>
      <c r="G170" s="136"/>
      <c r="H170" s="136"/>
      <c r="I170" s="134"/>
      <c r="J170" s="533"/>
      <c r="K170" s="533"/>
      <c r="L170" s="534"/>
      <c r="M170" s="292" t="str">
        <f t="shared" si="28"/>
        <v/>
      </c>
      <c r="N170" s="547" t="str">
        <f t="shared" si="29"/>
        <v/>
      </c>
      <c r="O170" s="548" t="str">
        <f t="shared" si="30"/>
        <v/>
      </c>
      <c r="P170" s="268"/>
      <c r="Q170" s="274"/>
      <c r="R170" s="540"/>
      <c r="S170" s="259"/>
      <c r="T170" s="260"/>
      <c r="U170" s="328" t="str">
        <f t="shared" si="31"/>
        <v/>
      </c>
      <c r="V170" s="375" t="str">
        <f t="shared" si="32"/>
        <v/>
      </c>
      <c r="W170" s="375" t="str">
        <f t="shared" si="33"/>
        <v/>
      </c>
      <c r="X170" s="375" t="str">
        <f t="shared" si="34"/>
        <v/>
      </c>
      <c r="Y170" s="375" t="str">
        <f t="shared" si="35"/>
        <v/>
      </c>
      <c r="Z170" s="376" t="str">
        <f t="shared" si="36"/>
        <v/>
      </c>
      <c r="AA170" s="138" t="str">
        <f t="shared" si="37"/>
        <v/>
      </c>
      <c r="AB170" s="138" t="str">
        <f t="shared" si="38"/>
        <v/>
      </c>
      <c r="AC170" s="138" t="str">
        <f>IF(C170="","",IF(VLOOKUP(C170,'11 - GLA USE ONLY GFA details'!$C$46:$X$54,22,FALSE)="GFA","Contracted","non contracted"))</f>
        <v/>
      </c>
      <c r="AD170" s="266" t="str">
        <f>IF(C170="","",'1 - Claim Sign off'!$D$9)</f>
        <v/>
      </c>
      <c r="AE170" s="138" t="str">
        <f>IF(C170="","",VLOOKUP($AD$3,'ref 2 SLB'!$A$216:$Q$227,11,FALSE))</f>
        <v/>
      </c>
      <c r="AF170" s="138" t="str">
        <f>IF(C170="","",VLOOKUP($AD$3,'ref 2 SLB'!$A$216:$Q$227,12,FALSE))</f>
        <v/>
      </c>
      <c r="AG170" s="275" t="str">
        <f>IF(C170="","",VLOOKUP($AD$3,'ref 2 SLB'!$A$216:$Q$227,13,FALSE))</f>
        <v/>
      </c>
      <c r="AH170" s="268"/>
      <c r="AI170" s="268"/>
      <c r="AJ170" s="268"/>
      <c r="AK170" s="268"/>
      <c r="AL170" s="268"/>
      <c r="AM170" s="268"/>
      <c r="AN170" s="268"/>
      <c r="AO170" s="268"/>
      <c r="AP170" s="268"/>
      <c r="AQ170" s="268"/>
      <c r="AR170" s="268"/>
      <c r="AS170" s="268"/>
      <c r="AT170" s="268"/>
      <c r="AU170" s="268"/>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row>
    <row r="171" spans="1:80" ht="16.899999999999999" customHeight="1" x14ac:dyDescent="0.35">
      <c r="A171" s="142" t="str">
        <f t="shared" si="27"/>
        <v/>
      </c>
      <c r="B171" s="285" t="str">
        <f t="shared" si="39"/>
        <v/>
      </c>
      <c r="C171" s="283"/>
      <c r="D171" s="134"/>
      <c r="E171" s="134"/>
      <c r="F171" s="135"/>
      <c r="G171" s="136"/>
      <c r="H171" s="136"/>
      <c r="I171" s="134"/>
      <c r="J171" s="533"/>
      <c r="K171" s="533"/>
      <c r="L171" s="534"/>
      <c r="M171" s="292" t="str">
        <f t="shared" si="28"/>
        <v/>
      </c>
      <c r="N171" s="547" t="str">
        <f t="shared" si="29"/>
        <v/>
      </c>
      <c r="O171" s="548" t="str">
        <f t="shared" si="30"/>
        <v/>
      </c>
      <c r="P171" s="268"/>
      <c r="Q171" s="274"/>
      <c r="R171" s="540"/>
      <c r="S171" s="259"/>
      <c r="T171" s="260"/>
      <c r="U171" s="328" t="str">
        <f t="shared" si="31"/>
        <v/>
      </c>
      <c r="V171" s="375" t="str">
        <f t="shared" si="32"/>
        <v/>
      </c>
      <c r="W171" s="375" t="str">
        <f t="shared" si="33"/>
        <v/>
      </c>
      <c r="X171" s="375" t="str">
        <f t="shared" si="34"/>
        <v/>
      </c>
      <c r="Y171" s="375" t="str">
        <f t="shared" si="35"/>
        <v/>
      </c>
      <c r="Z171" s="376" t="str">
        <f t="shared" si="36"/>
        <v/>
      </c>
      <c r="AA171" s="138" t="str">
        <f t="shared" si="37"/>
        <v/>
      </c>
      <c r="AB171" s="138" t="str">
        <f t="shared" si="38"/>
        <v/>
      </c>
      <c r="AC171" s="138" t="str">
        <f>IF(C171="","",IF(VLOOKUP(C171,'11 - GLA USE ONLY GFA details'!$C$46:$X$54,22,FALSE)="GFA","Contracted","non contracted"))</f>
        <v/>
      </c>
      <c r="AD171" s="266" t="str">
        <f>IF(C171="","",'1 - Claim Sign off'!$D$9)</f>
        <v/>
      </c>
      <c r="AE171" s="138" t="str">
        <f>IF(C171="","",VLOOKUP($AD$3,'ref 2 SLB'!$A$216:$Q$227,11,FALSE))</f>
        <v/>
      </c>
      <c r="AF171" s="138" t="str">
        <f>IF(C171="","",VLOOKUP($AD$3,'ref 2 SLB'!$A$216:$Q$227,12,FALSE))</f>
        <v/>
      </c>
      <c r="AG171" s="275" t="str">
        <f>IF(C171="","",VLOOKUP($AD$3,'ref 2 SLB'!$A$216:$Q$227,13,FALSE))</f>
        <v/>
      </c>
      <c r="AH171" s="268"/>
      <c r="AI171" s="268"/>
      <c r="AJ171" s="268"/>
      <c r="AK171" s="268"/>
      <c r="AL171" s="268"/>
      <c r="AM171" s="268"/>
      <c r="AN171" s="268"/>
      <c r="AO171" s="268"/>
      <c r="AP171" s="268"/>
      <c r="AQ171" s="268"/>
      <c r="AR171" s="268"/>
      <c r="AS171" s="268"/>
      <c r="AT171" s="268"/>
      <c r="AU171" s="268"/>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row>
    <row r="172" spans="1:80" ht="16.899999999999999" customHeight="1" x14ac:dyDescent="0.35">
      <c r="A172" s="142" t="str">
        <f t="shared" si="27"/>
        <v/>
      </c>
      <c r="B172" s="285" t="str">
        <f t="shared" si="39"/>
        <v/>
      </c>
      <c r="C172" s="283"/>
      <c r="D172" s="134"/>
      <c r="E172" s="134"/>
      <c r="F172" s="135"/>
      <c r="G172" s="136"/>
      <c r="H172" s="136"/>
      <c r="I172" s="134"/>
      <c r="J172" s="533"/>
      <c r="K172" s="533"/>
      <c r="L172" s="534"/>
      <c r="M172" s="292" t="str">
        <f t="shared" si="28"/>
        <v/>
      </c>
      <c r="N172" s="547" t="str">
        <f t="shared" si="29"/>
        <v/>
      </c>
      <c r="O172" s="548" t="str">
        <f t="shared" si="30"/>
        <v/>
      </c>
      <c r="P172" s="268"/>
      <c r="Q172" s="274"/>
      <c r="R172" s="540"/>
      <c r="S172" s="259"/>
      <c r="T172" s="260"/>
      <c r="U172" s="328" t="str">
        <f t="shared" si="31"/>
        <v/>
      </c>
      <c r="V172" s="375" t="str">
        <f t="shared" si="32"/>
        <v/>
      </c>
      <c r="W172" s="375" t="str">
        <f t="shared" si="33"/>
        <v/>
      </c>
      <c r="X172" s="375" t="str">
        <f t="shared" si="34"/>
        <v/>
      </c>
      <c r="Y172" s="375" t="str">
        <f t="shared" si="35"/>
        <v/>
      </c>
      <c r="Z172" s="376" t="str">
        <f t="shared" si="36"/>
        <v/>
      </c>
      <c r="AA172" s="138" t="str">
        <f t="shared" si="37"/>
        <v/>
      </c>
      <c r="AB172" s="138" t="str">
        <f t="shared" si="38"/>
        <v/>
      </c>
      <c r="AC172" s="138" t="str">
        <f>IF(C172="","",IF(VLOOKUP(C172,'11 - GLA USE ONLY GFA details'!$C$46:$X$54,22,FALSE)="GFA","Contracted","non contracted"))</f>
        <v/>
      </c>
      <c r="AD172" s="266" t="str">
        <f>IF(C172="","",'1 - Claim Sign off'!$D$9)</f>
        <v/>
      </c>
      <c r="AE172" s="138" t="str">
        <f>IF(C172="","",VLOOKUP($AD$3,'ref 2 SLB'!$A$216:$Q$227,11,FALSE))</f>
        <v/>
      </c>
      <c r="AF172" s="138" t="str">
        <f>IF(C172="","",VLOOKUP($AD$3,'ref 2 SLB'!$A$216:$Q$227,12,FALSE))</f>
        <v/>
      </c>
      <c r="AG172" s="275" t="str">
        <f>IF(C172="","",VLOOKUP($AD$3,'ref 2 SLB'!$A$216:$Q$227,13,FALSE))</f>
        <v/>
      </c>
      <c r="AH172" s="268"/>
      <c r="AI172" s="268"/>
      <c r="AJ172" s="268"/>
      <c r="AK172" s="268"/>
      <c r="AL172" s="268"/>
      <c r="AM172" s="268"/>
      <c r="AN172" s="268"/>
      <c r="AO172" s="268"/>
      <c r="AP172" s="268"/>
      <c r="AQ172" s="268"/>
      <c r="AR172" s="268"/>
      <c r="AS172" s="268"/>
      <c r="AT172" s="268"/>
      <c r="AU172" s="268"/>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row>
    <row r="173" spans="1:80" ht="16.899999999999999" customHeight="1" x14ac:dyDescent="0.35">
      <c r="A173" s="142" t="str">
        <f t="shared" si="27"/>
        <v/>
      </c>
      <c r="B173" s="285" t="str">
        <f t="shared" si="39"/>
        <v/>
      </c>
      <c r="C173" s="283"/>
      <c r="D173" s="134"/>
      <c r="E173" s="134"/>
      <c r="F173" s="135"/>
      <c r="G173" s="136"/>
      <c r="H173" s="136"/>
      <c r="I173" s="134"/>
      <c r="J173" s="533"/>
      <c r="K173" s="533"/>
      <c r="L173" s="534"/>
      <c r="M173" s="292" t="str">
        <f t="shared" si="28"/>
        <v/>
      </c>
      <c r="N173" s="547" t="str">
        <f t="shared" si="29"/>
        <v/>
      </c>
      <c r="O173" s="548" t="str">
        <f t="shared" si="30"/>
        <v/>
      </c>
      <c r="P173" s="268"/>
      <c r="Q173" s="274"/>
      <c r="R173" s="540"/>
      <c r="S173" s="259"/>
      <c r="T173" s="260"/>
      <c r="U173" s="328" t="str">
        <f t="shared" si="31"/>
        <v/>
      </c>
      <c r="V173" s="375" t="str">
        <f t="shared" si="32"/>
        <v/>
      </c>
      <c r="W173" s="375" t="str">
        <f t="shared" si="33"/>
        <v/>
      </c>
      <c r="X173" s="375" t="str">
        <f t="shared" si="34"/>
        <v/>
      </c>
      <c r="Y173" s="375" t="str">
        <f t="shared" si="35"/>
        <v/>
      </c>
      <c r="Z173" s="376" t="str">
        <f t="shared" si="36"/>
        <v/>
      </c>
      <c r="AA173" s="138" t="str">
        <f t="shared" si="37"/>
        <v/>
      </c>
      <c r="AB173" s="138" t="str">
        <f t="shared" si="38"/>
        <v/>
      </c>
      <c r="AC173" s="138" t="str">
        <f>IF(C173="","",IF(VLOOKUP(C173,'11 - GLA USE ONLY GFA details'!$C$46:$X$54,22,FALSE)="GFA","Contracted","non contracted"))</f>
        <v/>
      </c>
      <c r="AD173" s="266" t="str">
        <f>IF(C173="","",'1 - Claim Sign off'!$D$9)</f>
        <v/>
      </c>
      <c r="AE173" s="138" t="str">
        <f>IF(C173="","",VLOOKUP($AD$3,'ref 2 SLB'!$A$216:$Q$227,11,FALSE))</f>
        <v/>
      </c>
      <c r="AF173" s="138" t="str">
        <f>IF(C173="","",VLOOKUP($AD$3,'ref 2 SLB'!$A$216:$Q$227,12,FALSE))</f>
        <v/>
      </c>
      <c r="AG173" s="275" t="str">
        <f>IF(C173="","",VLOOKUP($AD$3,'ref 2 SLB'!$A$216:$Q$227,13,FALSE))</f>
        <v/>
      </c>
      <c r="AH173" s="268"/>
      <c r="AI173" s="268"/>
      <c r="AJ173" s="268"/>
      <c r="AK173" s="268"/>
      <c r="AL173" s="268"/>
      <c r="AM173" s="268"/>
      <c r="AN173" s="268"/>
      <c r="AO173" s="268"/>
      <c r="AP173" s="268"/>
      <c r="AQ173" s="268"/>
      <c r="AR173" s="268"/>
      <c r="AS173" s="268"/>
      <c r="AT173" s="268"/>
      <c r="AU173" s="268"/>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row>
    <row r="174" spans="1:80" ht="16.899999999999999" customHeight="1" x14ac:dyDescent="0.35">
      <c r="A174" s="142" t="str">
        <f t="shared" si="27"/>
        <v/>
      </c>
      <c r="B174" s="285" t="str">
        <f t="shared" si="39"/>
        <v/>
      </c>
      <c r="C174" s="283"/>
      <c r="D174" s="134"/>
      <c r="E174" s="134"/>
      <c r="F174" s="135"/>
      <c r="G174" s="136"/>
      <c r="H174" s="136"/>
      <c r="I174" s="134"/>
      <c r="J174" s="533"/>
      <c r="K174" s="533"/>
      <c r="L174" s="534"/>
      <c r="M174" s="292" t="str">
        <f t="shared" si="28"/>
        <v/>
      </c>
      <c r="N174" s="547" t="str">
        <f t="shared" si="29"/>
        <v/>
      </c>
      <c r="O174" s="548" t="str">
        <f t="shared" si="30"/>
        <v/>
      </c>
      <c r="P174" s="268"/>
      <c r="Q174" s="274"/>
      <c r="R174" s="540"/>
      <c r="S174" s="259"/>
      <c r="T174" s="260"/>
      <c r="U174" s="328" t="str">
        <f t="shared" si="31"/>
        <v/>
      </c>
      <c r="V174" s="375" t="str">
        <f t="shared" si="32"/>
        <v/>
      </c>
      <c r="W174" s="375" t="str">
        <f t="shared" si="33"/>
        <v/>
      </c>
      <c r="X174" s="375" t="str">
        <f t="shared" si="34"/>
        <v/>
      </c>
      <c r="Y174" s="375" t="str">
        <f t="shared" si="35"/>
        <v/>
      </c>
      <c r="Z174" s="376" t="str">
        <f t="shared" si="36"/>
        <v/>
      </c>
      <c r="AA174" s="138" t="str">
        <f t="shared" si="37"/>
        <v/>
      </c>
      <c r="AB174" s="138" t="str">
        <f t="shared" si="38"/>
        <v/>
      </c>
      <c r="AC174" s="138" t="str">
        <f>IF(C174="","",IF(VLOOKUP(C174,'11 - GLA USE ONLY GFA details'!$C$46:$X$54,22,FALSE)="GFA","Contracted","non contracted"))</f>
        <v/>
      </c>
      <c r="AD174" s="266" t="str">
        <f>IF(C174="","",'1 - Claim Sign off'!$D$9)</f>
        <v/>
      </c>
      <c r="AE174" s="138" t="str">
        <f>IF(C174="","",VLOOKUP($AD$3,'ref 2 SLB'!$A$216:$Q$227,11,FALSE))</f>
        <v/>
      </c>
      <c r="AF174" s="138" t="str">
        <f>IF(C174="","",VLOOKUP($AD$3,'ref 2 SLB'!$A$216:$Q$227,12,FALSE))</f>
        <v/>
      </c>
      <c r="AG174" s="275" t="str">
        <f>IF(C174="","",VLOOKUP($AD$3,'ref 2 SLB'!$A$216:$Q$227,13,FALSE))</f>
        <v/>
      </c>
      <c r="AH174" s="268"/>
      <c r="AI174" s="268"/>
      <c r="AJ174" s="268"/>
      <c r="AK174" s="268"/>
      <c r="AL174" s="268"/>
      <c r="AM174" s="268"/>
      <c r="AN174" s="268"/>
      <c r="AO174" s="268"/>
      <c r="AP174" s="268"/>
      <c r="AQ174" s="268"/>
      <c r="AR174" s="268"/>
      <c r="AS174" s="268"/>
      <c r="AT174" s="268"/>
      <c r="AU174" s="268"/>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row>
    <row r="175" spans="1:80" ht="16.899999999999999" customHeight="1" x14ac:dyDescent="0.35">
      <c r="A175" s="142" t="str">
        <f t="shared" si="27"/>
        <v/>
      </c>
      <c r="B175" s="285" t="str">
        <f t="shared" si="39"/>
        <v/>
      </c>
      <c r="C175" s="283"/>
      <c r="D175" s="134"/>
      <c r="E175" s="134"/>
      <c r="F175" s="135"/>
      <c r="G175" s="136"/>
      <c r="H175" s="136"/>
      <c r="I175" s="134"/>
      <c r="J175" s="533"/>
      <c r="K175" s="533"/>
      <c r="L175" s="534"/>
      <c r="M175" s="292" t="str">
        <f t="shared" si="28"/>
        <v/>
      </c>
      <c r="N175" s="547" t="str">
        <f t="shared" si="29"/>
        <v/>
      </c>
      <c r="O175" s="548" t="str">
        <f t="shared" si="30"/>
        <v/>
      </c>
      <c r="P175" s="268"/>
      <c r="Q175" s="274"/>
      <c r="R175" s="540"/>
      <c r="S175" s="259"/>
      <c r="T175" s="260"/>
      <c r="U175" s="328" t="str">
        <f t="shared" si="31"/>
        <v/>
      </c>
      <c r="V175" s="375" t="str">
        <f t="shared" si="32"/>
        <v/>
      </c>
      <c r="W175" s="375" t="str">
        <f t="shared" si="33"/>
        <v/>
      </c>
      <c r="X175" s="375" t="str">
        <f t="shared" si="34"/>
        <v/>
      </c>
      <c r="Y175" s="375" t="str">
        <f t="shared" si="35"/>
        <v/>
      </c>
      <c r="Z175" s="376" t="str">
        <f t="shared" si="36"/>
        <v/>
      </c>
      <c r="AA175" s="138" t="str">
        <f t="shared" si="37"/>
        <v/>
      </c>
      <c r="AB175" s="138" t="str">
        <f t="shared" si="38"/>
        <v/>
      </c>
      <c r="AC175" s="138" t="str">
        <f>IF(C175="","",IF(VLOOKUP(C175,'11 - GLA USE ONLY GFA details'!$C$46:$X$54,22,FALSE)="GFA","Contracted","non contracted"))</f>
        <v/>
      </c>
      <c r="AD175" s="266" t="str">
        <f>IF(C175="","",'1 - Claim Sign off'!$D$9)</f>
        <v/>
      </c>
      <c r="AE175" s="138" t="str">
        <f>IF(C175="","",VLOOKUP($AD$3,'ref 2 SLB'!$A$216:$Q$227,11,FALSE))</f>
        <v/>
      </c>
      <c r="AF175" s="138" t="str">
        <f>IF(C175="","",VLOOKUP($AD$3,'ref 2 SLB'!$A$216:$Q$227,12,FALSE))</f>
        <v/>
      </c>
      <c r="AG175" s="275" t="str">
        <f>IF(C175="","",VLOOKUP($AD$3,'ref 2 SLB'!$A$216:$Q$227,13,FALSE))</f>
        <v/>
      </c>
      <c r="AH175" s="268"/>
      <c r="AI175" s="268"/>
      <c r="AJ175" s="268"/>
      <c r="AK175" s="268"/>
      <c r="AL175" s="268"/>
      <c r="AM175" s="268"/>
      <c r="AN175" s="268"/>
      <c r="AO175" s="268"/>
      <c r="AP175" s="268"/>
      <c r="AQ175" s="268"/>
      <c r="AR175" s="268"/>
      <c r="AS175" s="268"/>
      <c r="AT175" s="268"/>
      <c r="AU175" s="268"/>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row>
    <row r="176" spans="1:80" ht="16.899999999999999" customHeight="1" x14ac:dyDescent="0.35">
      <c r="A176" s="142" t="str">
        <f t="shared" si="27"/>
        <v/>
      </c>
      <c r="B176" s="285" t="str">
        <f t="shared" si="39"/>
        <v/>
      </c>
      <c r="C176" s="283"/>
      <c r="D176" s="134"/>
      <c r="E176" s="134"/>
      <c r="F176" s="135"/>
      <c r="G176" s="136"/>
      <c r="H176" s="136"/>
      <c r="I176" s="134"/>
      <c r="J176" s="533"/>
      <c r="K176" s="533"/>
      <c r="L176" s="534"/>
      <c r="M176" s="292" t="str">
        <f t="shared" si="28"/>
        <v/>
      </c>
      <c r="N176" s="547" t="str">
        <f t="shared" si="29"/>
        <v/>
      </c>
      <c r="O176" s="548" t="str">
        <f t="shared" si="30"/>
        <v/>
      </c>
      <c r="P176" s="268"/>
      <c r="Q176" s="274"/>
      <c r="R176" s="540"/>
      <c r="S176" s="259"/>
      <c r="T176" s="260"/>
      <c r="U176" s="328" t="str">
        <f t="shared" si="31"/>
        <v/>
      </c>
      <c r="V176" s="375" t="str">
        <f t="shared" si="32"/>
        <v/>
      </c>
      <c r="W176" s="375" t="str">
        <f t="shared" si="33"/>
        <v/>
      </c>
      <c r="X176" s="375" t="str">
        <f t="shared" si="34"/>
        <v/>
      </c>
      <c r="Y176" s="375" t="str">
        <f t="shared" si="35"/>
        <v/>
      </c>
      <c r="Z176" s="376" t="str">
        <f t="shared" si="36"/>
        <v/>
      </c>
      <c r="AA176" s="138" t="str">
        <f t="shared" si="37"/>
        <v/>
      </c>
      <c r="AB176" s="138" t="str">
        <f t="shared" si="38"/>
        <v/>
      </c>
      <c r="AC176" s="138" t="str">
        <f>IF(C176="","",IF(VLOOKUP(C176,'11 - GLA USE ONLY GFA details'!$C$46:$X$54,22,FALSE)="GFA","Contracted","non contracted"))</f>
        <v/>
      </c>
      <c r="AD176" s="266" t="str">
        <f>IF(C176="","",'1 - Claim Sign off'!$D$9)</f>
        <v/>
      </c>
      <c r="AE176" s="138" t="str">
        <f>IF(C176="","",VLOOKUP($AD$3,'ref 2 SLB'!$A$216:$Q$227,11,FALSE))</f>
        <v/>
      </c>
      <c r="AF176" s="138" t="str">
        <f>IF(C176="","",VLOOKUP($AD$3,'ref 2 SLB'!$A$216:$Q$227,12,FALSE))</f>
        <v/>
      </c>
      <c r="AG176" s="275" t="str">
        <f>IF(C176="","",VLOOKUP($AD$3,'ref 2 SLB'!$A$216:$Q$227,13,FALSE))</f>
        <v/>
      </c>
      <c r="AH176" s="268"/>
      <c r="AI176" s="268"/>
      <c r="AJ176" s="268"/>
      <c r="AK176" s="268"/>
      <c r="AL176" s="268"/>
      <c r="AM176" s="268"/>
      <c r="AN176" s="268"/>
      <c r="AO176" s="268"/>
      <c r="AP176" s="268"/>
      <c r="AQ176" s="268"/>
      <c r="AR176" s="268"/>
      <c r="AS176" s="268"/>
      <c r="AT176" s="268"/>
      <c r="AU176" s="268"/>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row>
    <row r="177" spans="1:80" ht="16.899999999999999" customHeight="1" x14ac:dyDescent="0.35">
      <c r="A177" s="142" t="str">
        <f t="shared" si="27"/>
        <v/>
      </c>
      <c r="B177" s="285" t="str">
        <f t="shared" si="39"/>
        <v/>
      </c>
      <c r="C177" s="283"/>
      <c r="D177" s="134"/>
      <c r="E177" s="134"/>
      <c r="F177" s="135"/>
      <c r="G177" s="136"/>
      <c r="H177" s="136"/>
      <c r="I177" s="134"/>
      <c r="J177" s="533"/>
      <c r="K177" s="533"/>
      <c r="L177" s="534"/>
      <c r="M177" s="292" t="str">
        <f t="shared" si="28"/>
        <v/>
      </c>
      <c r="N177" s="547" t="str">
        <f t="shared" si="29"/>
        <v/>
      </c>
      <c r="O177" s="548" t="str">
        <f t="shared" si="30"/>
        <v/>
      </c>
      <c r="P177" s="268"/>
      <c r="Q177" s="274"/>
      <c r="R177" s="540"/>
      <c r="S177" s="259"/>
      <c r="T177" s="260"/>
      <c r="U177" s="328" t="str">
        <f t="shared" si="31"/>
        <v/>
      </c>
      <c r="V177" s="375" t="str">
        <f t="shared" si="32"/>
        <v/>
      </c>
      <c r="W177" s="375" t="str">
        <f t="shared" si="33"/>
        <v/>
      </c>
      <c r="X177" s="375" t="str">
        <f t="shared" si="34"/>
        <v/>
      </c>
      <c r="Y177" s="375" t="str">
        <f t="shared" si="35"/>
        <v/>
      </c>
      <c r="Z177" s="376" t="str">
        <f t="shared" si="36"/>
        <v/>
      </c>
      <c r="AA177" s="138" t="str">
        <f t="shared" si="37"/>
        <v/>
      </c>
      <c r="AB177" s="138" t="str">
        <f t="shared" si="38"/>
        <v/>
      </c>
      <c r="AC177" s="138" t="str">
        <f>IF(C177="","",IF(VLOOKUP(C177,'11 - GLA USE ONLY GFA details'!$C$46:$X$54,22,FALSE)="GFA","Contracted","non contracted"))</f>
        <v/>
      </c>
      <c r="AD177" s="266" t="str">
        <f>IF(C177="","",'1 - Claim Sign off'!$D$9)</f>
        <v/>
      </c>
      <c r="AE177" s="138" t="str">
        <f>IF(C177="","",VLOOKUP($AD$3,'ref 2 SLB'!$A$216:$Q$227,11,FALSE))</f>
        <v/>
      </c>
      <c r="AF177" s="138" t="str">
        <f>IF(C177="","",VLOOKUP($AD$3,'ref 2 SLB'!$A$216:$Q$227,12,FALSE))</f>
        <v/>
      </c>
      <c r="AG177" s="275" t="str">
        <f>IF(C177="","",VLOOKUP($AD$3,'ref 2 SLB'!$A$216:$Q$227,13,FALSE))</f>
        <v/>
      </c>
      <c r="AH177" s="268"/>
      <c r="AI177" s="268"/>
      <c r="AJ177" s="268"/>
      <c r="AK177" s="268"/>
      <c r="AL177" s="268"/>
      <c r="AM177" s="268"/>
      <c r="AN177" s="268"/>
      <c r="AO177" s="268"/>
      <c r="AP177" s="268"/>
      <c r="AQ177" s="268"/>
      <c r="AR177" s="268"/>
      <c r="AS177" s="268"/>
      <c r="AT177" s="268"/>
      <c r="AU177" s="268"/>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row>
    <row r="178" spans="1:80" ht="16.899999999999999" customHeight="1" x14ac:dyDescent="0.35">
      <c r="A178" s="142" t="str">
        <f t="shared" si="27"/>
        <v/>
      </c>
      <c r="B178" s="285" t="str">
        <f t="shared" si="39"/>
        <v/>
      </c>
      <c r="C178" s="283"/>
      <c r="D178" s="134"/>
      <c r="E178" s="134"/>
      <c r="F178" s="135"/>
      <c r="G178" s="136"/>
      <c r="H178" s="136"/>
      <c r="I178" s="134"/>
      <c r="J178" s="533"/>
      <c r="K178" s="533"/>
      <c r="L178" s="534"/>
      <c r="M178" s="292" t="str">
        <f t="shared" si="28"/>
        <v/>
      </c>
      <c r="N178" s="547" t="str">
        <f t="shared" si="29"/>
        <v/>
      </c>
      <c r="O178" s="548" t="str">
        <f t="shared" si="30"/>
        <v/>
      </c>
      <c r="P178" s="268"/>
      <c r="Q178" s="274"/>
      <c r="R178" s="540"/>
      <c r="S178" s="259"/>
      <c r="T178" s="260"/>
      <c r="U178" s="328" t="str">
        <f t="shared" si="31"/>
        <v/>
      </c>
      <c r="V178" s="375" t="str">
        <f t="shared" si="32"/>
        <v/>
      </c>
      <c r="W178" s="375" t="str">
        <f t="shared" si="33"/>
        <v/>
      </c>
      <c r="X178" s="375" t="str">
        <f t="shared" si="34"/>
        <v/>
      </c>
      <c r="Y178" s="375" t="str">
        <f t="shared" si="35"/>
        <v/>
      </c>
      <c r="Z178" s="376" t="str">
        <f t="shared" si="36"/>
        <v/>
      </c>
      <c r="AA178" s="138" t="str">
        <f t="shared" si="37"/>
        <v/>
      </c>
      <c r="AB178" s="138" t="str">
        <f t="shared" si="38"/>
        <v/>
      </c>
      <c r="AC178" s="138" t="str">
        <f>IF(C178="","",IF(VLOOKUP(C178,'11 - GLA USE ONLY GFA details'!$C$46:$X$54,22,FALSE)="GFA","Contracted","non contracted"))</f>
        <v/>
      </c>
      <c r="AD178" s="266" t="str">
        <f>IF(C178="","",'1 - Claim Sign off'!$D$9)</f>
        <v/>
      </c>
      <c r="AE178" s="138" t="str">
        <f>IF(C178="","",VLOOKUP($AD$3,'ref 2 SLB'!$A$216:$Q$227,11,FALSE))</f>
        <v/>
      </c>
      <c r="AF178" s="138" t="str">
        <f>IF(C178="","",VLOOKUP($AD$3,'ref 2 SLB'!$A$216:$Q$227,12,FALSE))</f>
        <v/>
      </c>
      <c r="AG178" s="275" t="str">
        <f>IF(C178="","",VLOOKUP($AD$3,'ref 2 SLB'!$A$216:$Q$227,13,FALSE))</f>
        <v/>
      </c>
      <c r="AH178" s="268"/>
      <c r="AI178" s="268"/>
      <c r="AJ178" s="268"/>
      <c r="AK178" s="268"/>
      <c r="AL178" s="268"/>
      <c r="AM178" s="268"/>
      <c r="AN178" s="268"/>
      <c r="AO178" s="268"/>
      <c r="AP178" s="268"/>
      <c r="AQ178" s="268"/>
      <c r="AR178" s="268"/>
      <c r="AS178" s="268"/>
      <c r="AT178" s="268"/>
      <c r="AU178" s="268"/>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row>
    <row r="179" spans="1:80" ht="16.899999999999999" customHeight="1" x14ac:dyDescent="0.35">
      <c r="A179" s="142" t="str">
        <f t="shared" si="27"/>
        <v/>
      </c>
      <c r="B179" s="285" t="str">
        <f t="shared" si="39"/>
        <v/>
      </c>
      <c r="C179" s="283"/>
      <c r="D179" s="134"/>
      <c r="E179" s="134"/>
      <c r="F179" s="135"/>
      <c r="G179" s="136"/>
      <c r="H179" s="136"/>
      <c r="I179" s="134"/>
      <c r="J179" s="533"/>
      <c r="K179" s="533"/>
      <c r="L179" s="534"/>
      <c r="M179" s="292" t="str">
        <f t="shared" si="28"/>
        <v/>
      </c>
      <c r="N179" s="547" t="str">
        <f t="shared" si="29"/>
        <v/>
      </c>
      <c r="O179" s="548" t="str">
        <f t="shared" si="30"/>
        <v/>
      </c>
      <c r="P179" s="268"/>
      <c r="Q179" s="274"/>
      <c r="R179" s="540"/>
      <c r="S179" s="259"/>
      <c r="T179" s="260"/>
      <c r="U179" s="328" t="str">
        <f t="shared" si="31"/>
        <v/>
      </c>
      <c r="V179" s="375" t="str">
        <f t="shared" si="32"/>
        <v/>
      </c>
      <c r="W179" s="375" t="str">
        <f t="shared" si="33"/>
        <v/>
      </c>
      <c r="X179" s="375" t="str">
        <f t="shared" si="34"/>
        <v/>
      </c>
      <c r="Y179" s="375" t="str">
        <f t="shared" si="35"/>
        <v/>
      </c>
      <c r="Z179" s="376" t="str">
        <f t="shared" si="36"/>
        <v/>
      </c>
      <c r="AA179" s="138" t="str">
        <f t="shared" si="37"/>
        <v/>
      </c>
      <c r="AB179" s="138" t="str">
        <f t="shared" si="38"/>
        <v/>
      </c>
      <c r="AC179" s="138" t="str">
        <f>IF(C179="","",IF(VLOOKUP(C179,'11 - GLA USE ONLY GFA details'!$C$46:$X$54,22,FALSE)="GFA","Contracted","non contracted"))</f>
        <v/>
      </c>
      <c r="AD179" s="266" t="str">
        <f>IF(C179="","",'1 - Claim Sign off'!$D$9)</f>
        <v/>
      </c>
      <c r="AE179" s="138" t="str">
        <f>IF(C179="","",VLOOKUP($AD$3,'ref 2 SLB'!$A$216:$Q$227,11,FALSE))</f>
        <v/>
      </c>
      <c r="AF179" s="138" t="str">
        <f>IF(C179="","",VLOOKUP($AD$3,'ref 2 SLB'!$A$216:$Q$227,12,FALSE))</f>
        <v/>
      </c>
      <c r="AG179" s="275" t="str">
        <f>IF(C179="","",VLOOKUP($AD$3,'ref 2 SLB'!$A$216:$Q$227,13,FALSE))</f>
        <v/>
      </c>
      <c r="AH179" s="268"/>
      <c r="AI179" s="268"/>
      <c r="AJ179" s="268"/>
      <c r="AK179" s="268"/>
      <c r="AL179" s="268"/>
      <c r="AM179" s="268"/>
      <c r="AN179" s="268"/>
      <c r="AO179" s="268"/>
      <c r="AP179" s="268"/>
      <c r="AQ179" s="268"/>
      <c r="AR179" s="268"/>
      <c r="AS179" s="268"/>
      <c r="AT179" s="268"/>
      <c r="AU179" s="268"/>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row>
    <row r="180" spans="1:80" ht="16.899999999999999" customHeight="1" x14ac:dyDescent="0.35">
      <c r="A180" s="142" t="str">
        <f t="shared" si="27"/>
        <v/>
      </c>
      <c r="B180" s="285" t="str">
        <f t="shared" si="39"/>
        <v/>
      </c>
      <c r="C180" s="283"/>
      <c r="D180" s="134"/>
      <c r="E180" s="134"/>
      <c r="F180" s="135"/>
      <c r="G180" s="136"/>
      <c r="H180" s="136"/>
      <c r="I180" s="134"/>
      <c r="J180" s="533"/>
      <c r="K180" s="533"/>
      <c r="L180" s="534"/>
      <c r="M180" s="292" t="str">
        <f t="shared" si="28"/>
        <v/>
      </c>
      <c r="N180" s="547" t="str">
        <f t="shared" si="29"/>
        <v/>
      </c>
      <c r="O180" s="548" t="str">
        <f t="shared" si="30"/>
        <v/>
      </c>
      <c r="P180" s="268"/>
      <c r="Q180" s="274"/>
      <c r="R180" s="540"/>
      <c r="S180" s="259"/>
      <c r="T180" s="260"/>
      <c r="U180" s="328" t="str">
        <f t="shared" si="31"/>
        <v/>
      </c>
      <c r="V180" s="375" t="str">
        <f t="shared" si="32"/>
        <v/>
      </c>
      <c r="W180" s="375" t="str">
        <f t="shared" si="33"/>
        <v/>
      </c>
      <c r="X180" s="375" t="str">
        <f t="shared" si="34"/>
        <v/>
      </c>
      <c r="Y180" s="375" t="str">
        <f t="shared" si="35"/>
        <v/>
      </c>
      <c r="Z180" s="376" t="str">
        <f t="shared" si="36"/>
        <v/>
      </c>
      <c r="AA180" s="138" t="str">
        <f t="shared" si="37"/>
        <v/>
      </c>
      <c r="AB180" s="138" t="str">
        <f t="shared" si="38"/>
        <v/>
      </c>
      <c r="AC180" s="138" t="str">
        <f>IF(C180="","",IF(VLOOKUP(C180,'11 - GLA USE ONLY GFA details'!$C$46:$X$54,22,FALSE)="GFA","Contracted","non contracted"))</f>
        <v/>
      </c>
      <c r="AD180" s="266" t="str">
        <f>IF(C180="","",'1 - Claim Sign off'!$D$9)</f>
        <v/>
      </c>
      <c r="AE180" s="138" t="str">
        <f>IF(C180="","",VLOOKUP($AD$3,'ref 2 SLB'!$A$216:$Q$227,11,FALSE))</f>
        <v/>
      </c>
      <c r="AF180" s="138" t="str">
        <f>IF(C180="","",VLOOKUP($AD$3,'ref 2 SLB'!$A$216:$Q$227,12,FALSE))</f>
        <v/>
      </c>
      <c r="AG180" s="275" t="str">
        <f>IF(C180="","",VLOOKUP($AD$3,'ref 2 SLB'!$A$216:$Q$227,13,FALSE))</f>
        <v/>
      </c>
      <c r="AH180" s="268"/>
      <c r="AI180" s="268"/>
      <c r="AJ180" s="268"/>
      <c r="AK180" s="268"/>
      <c r="AL180" s="268"/>
      <c r="AM180" s="268"/>
      <c r="AN180" s="268"/>
      <c r="AO180" s="268"/>
      <c r="AP180" s="268"/>
      <c r="AQ180" s="268"/>
      <c r="AR180" s="268"/>
      <c r="AS180" s="268"/>
      <c r="AT180" s="268"/>
      <c r="AU180" s="268"/>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row>
    <row r="181" spans="1:80" ht="16.899999999999999" customHeight="1" x14ac:dyDescent="0.35">
      <c r="A181" s="142" t="str">
        <f t="shared" si="27"/>
        <v/>
      </c>
      <c r="B181" s="285" t="str">
        <f t="shared" si="39"/>
        <v/>
      </c>
      <c r="C181" s="283"/>
      <c r="D181" s="134"/>
      <c r="E181" s="134"/>
      <c r="F181" s="135"/>
      <c r="G181" s="136"/>
      <c r="H181" s="136"/>
      <c r="I181" s="134"/>
      <c r="J181" s="533"/>
      <c r="K181" s="533"/>
      <c r="L181" s="534"/>
      <c r="M181" s="292" t="str">
        <f t="shared" si="28"/>
        <v/>
      </c>
      <c r="N181" s="547" t="str">
        <f t="shared" si="29"/>
        <v/>
      </c>
      <c r="O181" s="548" t="str">
        <f t="shared" si="30"/>
        <v/>
      </c>
      <c r="P181" s="268"/>
      <c r="Q181" s="274"/>
      <c r="R181" s="540"/>
      <c r="S181" s="259"/>
      <c r="T181" s="260"/>
      <c r="U181" s="328" t="str">
        <f t="shared" si="31"/>
        <v/>
      </c>
      <c r="V181" s="375" t="str">
        <f t="shared" si="32"/>
        <v/>
      </c>
      <c r="W181" s="375" t="str">
        <f t="shared" si="33"/>
        <v/>
      </c>
      <c r="X181" s="375" t="str">
        <f t="shared" si="34"/>
        <v/>
      </c>
      <c r="Y181" s="375" t="str">
        <f t="shared" si="35"/>
        <v/>
      </c>
      <c r="Z181" s="376" t="str">
        <f t="shared" si="36"/>
        <v/>
      </c>
      <c r="AA181" s="138" t="str">
        <f t="shared" si="37"/>
        <v/>
      </c>
      <c r="AB181" s="138" t="str">
        <f t="shared" si="38"/>
        <v/>
      </c>
      <c r="AC181" s="138" t="str">
        <f>IF(C181="","",IF(VLOOKUP(C181,'11 - GLA USE ONLY GFA details'!$C$46:$X$54,22,FALSE)="GFA","Contracted","non contracted"))</f>
        <v/>
      </c>
      <c r="AD181" s="266" t="str">
        <f>IF(C181="","",'1 - Claim Sign off'!$D$9)</f>
        <v/>
      </c>
      <c r="AE181" s="138" t="str">
        <f>IF(C181="","",VLOOKUP($AD$3,'ref 2 SLB'!$A$216:$Q$227,11,FALSE))</f>
        <v/>
      </c>
      <c r="AF181" s="138" t="str">
        <f>IF(C181="","",VLOOKUP($AD$3,'ref 2 SLB'!$A$216:$Q$227,12,FALSE))</f>
        <v/>
      </c>
      <c r="AG181" s="275" t="str">
        <f>IF(C181="","",VLOOKUP($AD$3,'ref 2 SLB'!$A$216:$Q$227,13,FALSE))</f>
        <v/>
      </c>
      <c r="AH181" s="268"/>
      <c r="AI181" s="268"/>
      <c r="AJ181" s="268"/>
      <c r="AK181" s="268"/>
      <c r="AL181" s="268"/>
      <c r="AM181" s="268"/>
      <c r="AN181" s="268"/>
      <c r="AO181" s="268"/>
      <c r="AP181" s="268"/>
      <c r="AQ181" s="268"/>
      <c r="AR181" s="268"/>
      <c r="AS181" s="268"/>
      <c r="AT181" s="268"/>
      <c r="AU181" s="268"/>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row>
    <row r="182" spans="1:80" ht="16.899999999999999" customHeight="1" x14ac:dyDescent="0.35">
      <c r="A182" s="142" t="str">
        <f t="shared" si="27"/>
        <v/>
      </c>
      <c r="B182" s="285" t="str">
        <f t="shared" si="39"/>
        <v/>
      </c>
      <c r="C182" s="283"/>
      <c r="D182" s="134"/>
      <c r="E182" s="134"/>
      <c r="F182" s="135"/>
      <c r="G182" s="136"/>
      <c r="H182" s="136"/>
      <c r="I182" s="134"/>
      <c r="J182" s="533"/>
      <c r="K182" s="533"/>
      <c r="L182" s="534"/>
      <c r="M182" s="292" t="str">
        <f t="shared" si="28"/>
        <v/>
      </c>
      <c r="N182" s="547" t="str">
        <f t="shared" si="29"/>
        <v/>
      </c>
      <c r="O182" s="548" t="str">
        <f t="shared" si="30"/>
        <v/>
      </c>
      <c r="P182" s="268"/>
      <c r="Q182" s="274"/>
      <c r="R182" s="540"/>
      <c r="S182" s="259"/>
      <c r="T182" s="260"/>
      <c r="U182" s="328" t="str">
        <f t="shared" si="31"/>
        <v/>
      </c>
      <c r="V182" s="375" t="str">
        <f t="shared" si="32"/>
        <v/>
      </c>
      <c r="W182" s="375" t="str">
        <f t="shared" si="33"/>
        <v/>
      </c>
      <c r="X182" s="375" t="str">
        <f t="shared" si="34"/>
        <v/>
      </c>
      <c r="Y182" s="375" t="str">
        <f t="shared" si="35"/>
        <v/>
      </c>
      <c r="Z182" s="376" t="str">
        <f t="shared" si="36"/>
        <v/>
      </c>
      <c r="AA182" s="138" t="str">
        <f t="shared" si="37"/>
        <v/>
      </c>
      <c r="AB182" s="138" t="str">
        <f t="shared" si="38"/>
        <v/>
      </c>
      <c r="AC182" s="138" t="str">
        <f>IF(C182="","",IF(VLOOKUP(C182,'11 - GLA USE ONLY GFA details'!$C$46:$X$54,22,FALSE)="GFA","Contracted","non contracted"))</f>
        <v/>
      </c>
      <c r="AD182" s="266" t="str">
        <f>IF(C182="","",'1 - Claim Sign off'!$D$9)</f>
        <v/>
      </c>
      <c r="AE182" s="138" t="str">
        <f>IF(C182="","",VLOOKUP($AD$3,'ref 2 SLB'!$A$216:$Q$227,11,FALSE))</f>
        <v/>
      </c>
      <c r="AF182" s="138" t="str">
        <f>IF(C182="","",VLOOKUP($AD$3,'ref 2 SLB'!$A$216:$Q$227,12,FALSE))</f>
        <v/>
      </c>
      <c r="AG182" s="275" t="str">
        <f>IF(C182="","",VLOOKUP($AD$3,'ref 2 SLB'!$A$216:$Q$227,13,FALSE))</f>
        <v/>
      </c>
      <c r="AH182" s="268"/>
      <c r="AI182" s="268"/>
      <c r="AJ182" s="268"/>
      <c r="AK182" s="268"/>
      <c r="AL182" s="268"/>
      <c r="AM182" s="268"/>
      <c r="AN182" s="268"/>
      <c r="AO182" s="268"/>
      <c r="AP182" s="268"/>
      <c r="AQ182" s="268"/>
      <c r="AR182" s="268"/>
      <c r="AS182" s="268"/>
      <c r="AT182" s="268"/>
      <c r="AU182" s="268"/>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row>
    <row r="183" spans="1:80" ht="16.899999999999999" customHeight="1" x14ac:dyDescent="0.35">
      <c r="A183" s="142" t="str">
        <f t="shared" si="27"/>
        <v/>
      </c>
      <c r="B183" s="285" t="str">
        <f t="shared" si="39"/>
        <v/>
      </c>
      <c r="C183" s="283"/>
      <c r="D183" s="134"/>
      <c r="E183" s="134"/>
      <c r="F183" s="135"/>
      <c r="G183" s="136"/>
      <c r="H183" s="136"/>
      <c r="I183" s="134"/>
      <c r="J183" s="533"/>
      <c r="K183" s="533"/>
      <c r="L183" s="534"/>
      <c r="M183" s="292" t="str">
        <f t="shared" si="28"/>
        <v/>
      </c>
      <c r="N183" s="547" t="str">
        <f t="shared" si="29"/>
        <v/>
      </c>
      <c r="O183" s="548" t="str">
        <f t="shared" si="30"/>
        <v/>
      </c>
      <c r="P183" s="268"/>
      <c r="Q183" s="274"/>
      <c r="R183" s="540"/>
      <c r="S183" s="259"/>
      <c r="T183" s="260"/>
      <c r="U183" s="328" t="str">
        <f t="shared" si="31"/>
        <v/>
      </c>
      <c r="V183" s="375" t="str">
        <f t="shared" si="32"/>
        <v/>
      </c>
      <c r="W183" s="375" t="str">
        <f t="shared" si="33"/>
        <v/>
      </c>
      <c r="X183" s="375" t="str">
        <f t="shared" si="34"/>
        <v/>
      </c>
      <c r="Y183" s="375" t="str">
        <f t="shared" si="35"/>
        <v/>
      </c>
      <c r="Z183" s="376" t="str">
        <f t="shared" si="36"/>
        <v/>
      </c>
      <c r="AA183" s="138" t="str">
        <f t="shared" si="37"/>
        <v/>
      </c>
      <c r="AB183" s="138" t="str">
        <f t="shared" si="38"/>
        <v/>
      </c>
      <c r="AC183" s="138" t="str">
        <f>IF(C183="","",IF(VLOOKUP(C183,'11 - GLA USE ONLY GFA details'!$C$46:$X$54,22,FALSE)="GFA","Contracted","non contracted"))</f>
        <v/>
      </c>
      <c r="AD183" s="266" t="str">
        <f>IF(C183="","",'1 - Claim Sign off'!$D$9)</f>
        <v/>
      </c>
      <c r="AE183" s="138" t="str">
        <f>IF(C183="","",VLOOKUP($AD$3,'ref 2 SLB'!$A$216:$Q$227,11,FALSE))</f>
        <v/>
      </c>
      <c r="AF183" s="138" t="str">
        <f>IF(C183="","",VLOOKUP($AD$3,'ref 2 SLB'!$A$216:$Q$227,12,FALSE))</f>
        <v/>
      </c>
      <c r="AG183" s="275" t="str">
        <f>IF(C183="","",VLOOKUP($AD$3,'ref 2 SLB'!$A$216:$Q$227,13,FALSE))</f>
        <v/>
      </c>
      <c r="AH183" s="268"/>
      <c r="AI183" s="268"/>
      <c r="AJ183" s="268"/>
      <c r="AK183" s="268"/>
      <c r="AL183" s="268"/>
      <c r="AM183" s="268"/>
      <c r="AN183" s="268"/>
      <c r="AO183" s="268"/>
      <c r="AP183" s="268"/>
      <c r="AQ183" s="268"/>
      <c r="AR183" s="268"/>
      <c r="AS183" s="268"/>
      <c r="AT183" s="268"/>
      <c r="AU183" s="268"/>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row>
    <row r="184" spans="1:80" ht="16.899999999999999" customHeight="1" x14ac:dyDescent="0.35">
      <c r="A184" s="142" t="str">
        <f t="shared" si="27"/>
        <v/>
      </c>
      <c r="B184" s="285" t="str">
        <f t="shared" si="39"/>
        <v/>
      </c>
      <c r="C184" s="283"/>
      <c r="D184" s="134"/>
      <c r="E184" s="134"/>
      <c r="F184" s="135"/>
      <c r="G184" s="136"/>
      <c r="H184" s="136"/>
      <c r="I184" s="134"/>
      <c r="J184" s="533"/>
      <c r="K184" s="533"/>
      <c r="L184" s="534"/>
      <c r="M184" s="292" t="str">
        <f t="shared" si="28"/>
        <v/>
      </c>
      <c r="N184" s="547" t="str">
        <f t="shared" si="29"/>
        <v/>
      </c>
      <c r="O184" s="548" t="str">
        <f t="shared" si="30"/>
        <v/>
      </c>
      <c r="P184" s="268"/>
      <c r="Q184" s="274"/>
      <c r="R184" s="540"/>
      <c r="S184" s="259"/>
      <c r="T184" s="260"/>
      <c r="U184" s="328" t="str">
        <f t="shared" si="31"/>
        <v/>
      </c>
      <c r="V184" s="375" t="str">
        <f t="shared" si="32"/>
        <v/>
      </c>
      <c r="W184" s="375" t="str">
        <f t="shared" si="33"/>
        <v/>
      </c>
      <c r="X184" s="375" t="str">
        <f t="shared" si="34"/>
        <v/>
      </c>
      <c r="Y184" s="375" t="str">
        <f t="shared" si="35"/>
        <v/>
      </c>
      <c r="Z184" s="376" t="str">
        <f t="shared" si="36"/>
        <v/>
      </c>
      <c r="AA184" s="138" t="str">
        <f t="shared" si="37"/>
        <v/>
      </c>
      <c r="AB184" s="138" t="str">
        <f t="shared" si="38"/>
        <v/>
      </c>
      <c r="AC184" s="138" t="str">
        <f>IF(C184="","",IF(VLOOKUP(C184,'11 - GLA USE ONLY GFA details'!$C$46:$X$54,22,FALSE)="GFA","Contracted","non contracted"))</f>
        <v/>
      </c>
      <c r="AD184" s="266" t="str">
        <f>IF(C184="","",'1 - Claim Sign off'!$D$9)</f>
        <v/>
      </c>
      <c r="AE184" s="138" t="str">
        <f>IF(C184="","",VLOOKUP($AD$3,'ref 2 SLB'!$A$216:$Q$227,11,FALSE))</f>
        <v/>
      </c>
      <c r="AF184" s="138" t="str">
        <f>IF(C184="","",VLOOKUP($AD$3,'ref 2 SLB'!$A$216:$Q$227,12,FALSE))</f>
        <v/>
      </c>
      <c r="AG184" s="275" t="str">
        <f>IF(C184="","",VLOOKUP($AD$3,'ref 2 SLB'!$A$216:$Q$227,13,FALSE))</f>
        <v/>
      </c>
      <c r="AH184" s="268"/>
      <c r="AI184" s="268"/>
      <c r="AJ184" s="268"/>
      <c r="AK184" s="268"/>
      <c r="AL184" s="268"/>
      <c r="AM184" s="268"/>
      <c r="AN184" s="268"/>
      <c r="AO184" s="268"/>
      <c r="AP184" s="268"/>
      <c r="AQ184" s="268"/>
      <c r="AR184" s="268"/>
      <c r="AS184" s="268"/>
      <c r="AT184" s="268"/>
      <c r="AU184" s="268"/>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row>
    <row r="185" spans="1:80" ht="16.899999999999999" customHeight="1" x14ac:dyDescent="0.35">
      <c r="A185" s="142" t="str">
        <f t="shared" si="27"/>
        <v/>
      </c>
      <c r="B185" s="285" t="str">
        <f t="shared" si="39"/>
        <v/>
      </c>
      <c r="C185" s="283"/>
      <c r="D185" s="134"/>
      <c r="E185" s="134"/>
      <c r="F185" s="135"/>
      <c r="G185" s="136"/>
      <c r="H185" s="136"/>
      <c r="I185" s="134"/>
      <c r="J185" s="533"/>
      <c r="K185" s="533"/>
      <c r="L185" s="534"/>
      <c r="M185" s="292" t="str">
        <f t="shared" si="28"/>
        <v/>
      </c>
      <c r="N185" s="547" t="str">
        <f t="shared" si="29"/>
        <v/>
      </c>
      <c r="O185" s="548" t="str">
        <f t="shared" si="30"/>
        <v/>
      </c>
      <c r="P185" s="268"/>
      <c r="Q185" s="274"/>
      <c r="R185" s="540"/>
      <c r="S185" s="259"/>
      <c r="T185" s="260"/>
      <c r="U185" s="328" t="str">
        <f t="shared" si="31"/>
        <v/>
      </c>
      <c r="V185" s="375" t="str">
        <f t="shared" si="32"/>
        <v/>
      </c>
      <c r="W185" s="375" t="str">
        <f t="shared" si="33"/>
        <v/>
      </c>
      <c r="X185" s="375" t="str">
        <f t="shared" si="34"/>
        <v/>
      </c>
      <c r="Y185" s="375" t="str">
        <f t="shared" si="35"/>
        <v/>
      </c>
      <c r="Z185" s="376" t="str">
        <f t="shared" si="36"/>
        <v/>
      </c>
      <c r="AA185" s="138" t="str">
        <f t="shared" si="37"/>
        <v/>
      </c>
      <c r="AB185" s="138" t="str">
        <f t="shared" si="38"/>
        <v/>
      </c>
      <c r="AC185" s="138" t="str">
        <f>IF(C185="","",IF(VLOOKUP(C185,'11 - GLA USE ONLY GFA details'!$C$46:$X$54,22,FALSE)="GFA","Contracted","non contracted"))</f>
        <v/>
      </c>
      <c r="AD185" s="266" t="str">
        <f>IF(C185="","",'1 - Claim Sign off'!$D$9)</f>
        <v/>
      </c>
      <c r="AE185" s="138" t="str">
        <f>IF(C185="","",VLOOKUP($AD$3,'ref 2 SLB'!$A$216:$Q$227,11,FALSE))</f>
        <v/>
      </c>
      <c r="AF185" s="138" t="str">
        <f>IF(C185="","",VLOOKUP($AD$3,'ref 2 SLB'!$A$216:$Q$227,12,FALSE))</f>
        <v/>
      </c>
      <c r="AG185" s="275" t="str">
        <f>IF(C185="","",VLOOKUP($AD$3,'ref 2 SLB'!$A$216:$Q$227,13,FALSE))</f>
        <v/>
      </c>
      <c r="AH185" s="268"/>
      <c r="AI185" s="268"/>
      <c r="AJ185" s="268"/>
      <c r="AK185" s="268"/>
      <c r="AL185" s="268"/>
      <c r="AM185" s="268"/>
      <c r="AN185" s="268"/>
      <c r="AO185" s="268"/>
      <c r="AP185" s="268"/>
      <c r="AQ185" s="268"/>
      <c r="AR185" s="268"/>
      <c r="AS185" s="268"/>
      <c r="AT185" s="268"/>
      <c r="AU185" s="268"/>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row>
    <row r="186" spans="1:80" ht="16.899999999999999" customHeight="1" x14ac:dyDescent="0.35">
      <c r="A186" s="142" t="str">
        <f t="shared" si="27"/>
        <v/>
      </c>
      <c r="B186" s="285" t="str">
        <f t="shared" si="39"/>
        <v/>
      </c>
      <c r="C186" s="283"/>
      <c r="D186" s="134"/>
      <c r="E186" s="134"/>
      <c r="F186" s="135"/>
      <c r="G186" s="136"/>
      <c r="H186" s="136"/>
      <c r="I186" s="134"/>
      <c r="J186" s="533"/>
      <c r="K186" s="533"/>
      <c r="L186" s="534"/>
      <c r="M186" s="292" t="str">
        <f t="shared" si="28"/>
        <v/>
      </c>
      <c r="N186" s="547" t="str">
        <f t="shared" si="29"/>
        <v/>
      </c>
      <c r="O186" s="548" t="str">
        <f t="shared" si="30"/>
        <v/>
      </c>
      <c r="P186" s="268"/>
      <c r="Q186" s="274"/>
      <c r="R186" s="540"/>
      <c r="S186" s="259"/>
      <c r="T186" s="260"/>
      <c r="U186" s="328" t="str">
        <f t="shared" si="31"/>
        <v/>
      </c>
      <c r="V186" s="375" t="str">
        <f t="shared" si="32"/>
        <v/>
      </c>
      <c r="W186" s="375" t="str">
        <f t="shared" si="33"/>
        <v/>
      </c>
      <c r="X186" s="375" t="str">
        <f t="shared" si="34"/>
        <v/>
      </c>
      <c r="Y186" s="375" t="str">
        <f t="shared" si="35"/>
        <v/>
      </c>
      <c r="Z186" s="376" t="str">
        <f t="shared" si="36"/>
        <v/>
      </c>
      <c r="AA186" s="138" t="str">
        <f t="shared" si="37"/>
        <v/>
      </c>
      <c r="AB186" s="138" t="str">
        <f t="shared" si="38"/>
        <v/>
      </c>
      <c r="AC186" s="138" t="str">
        <f>IF(C186="","",IF(VLOOKUP(C186,'11 - GLA USE ONLY GFA details'!$C$46:$X$54,22,FALSE)="GFA","Contracted","non contracted"))</f>
        <v/>
      </c>
      <c r="AD186" s="266" t="str">
        <f>IF(C186="","",'1 - Claim Sign off'!$D$9)</f>
        <v/>
      </c>
      <c r="AE186" s="138" t="str">
        <f>IF(C186="","",VLOOKUP($AD$3,'ref 2 SLB'!$A$216:$Q$227,11,FALSE))</f>
        <v/>
      </c>
      <c r="AF186" s="138" t="str">
        <f>IF(C186="","",VLOOKUP($AD$3,'ref 2 SLB'!$A$216:$Q$227,12,FALSE))</f>
        <v/>
      </c>
      <c r="AG186" s="275" t="str">
        <f>IF(C186="","",VLOOKUP($AD$3,'ref 2 SLB'!$A$216:$Q$227,13,FALSE))</f>
        <v/>
      </c>
      <c r="AH186" s="268"/>
      <c r="AI186" s="268"/>
      <c r="AJ186" s="268"/>
      <c r="AK186" s="268"/>
      <c r="AL186" s="268"/>
      <c r="AM186" s="268"/>
      <c r="AN186" s="268"/>
      <c r="AO186" s="268"/>
      <c r="AP186" s="268"/>
      <c r="AQ186" s="268"/>
      <c r="AR186" s="268"/>
      <c r="AS186" s="268"/>
      <c r="AT186" s="268"/>
      <c r="AU186" s="268"/>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row>
    <row r="187" spans="1:80" ht="16.899999999999999" customHeight="1" x14ac:dyDescent="0.35">
      <c r="A187" s="142" t="str">
        <f t="shared" si="27"/>
        <v/>
      </c>
      <c r="B187" s="285" t="str">
        <f t="shared" si="39"/>
        <v/>
      </c>
      <c r="C187" s="283"/>
      <c r="D187" s="134"/>
      <c r="E187" s="134"/>
      <c r="F187" s="135"/>
      <c r="G187" s="136"/>
      <c r="H187" s="136"/>
      <c r="I187" s="134"/>
      <c r="J187" s="533"/>
      <c r="K187" s="533"/>
      <c r="L187" s="534"/>
      <c r="M187" s="292" t="str">
        <f t="shared" si="28"/>
        <v/>
      </c>
      <c r="N187" s="547" t="str">
        <f t="shared" si="29"/>
        <v/>
      </c>
      <c r="O187" s="548" t="str">
        <f t="shared" si="30"/>
        <v/>
      </c>
      <c r="P187" s="268"/>
      <c r="Q187" s="274"/>
      <c r="R187" s="540"/>
      <c r="S187" s="259"/>
      <c r="T187" s="260"/>
      <c r="U187" s="328" t="str">
        <f t="shared" si="31"/>
        <v/>
      </c>
      <c r="V187" s="375" t="str">
        <f t="shared" si="32"/>
        <v/>
      </c>
      <c r="W187" s="375" t="str">
        <f t="shared" si="33"/>
        <v/>
      </c>
      <c r="X187" s="375" t="str">
        <f t="shared" si="34"/>
        <v/>
      </c>
      <c r="Y187" s="375" t="str">
        <f t="shared" si="35"/>
        <v/>
      </c>
      <c r="Z187" s="376" t="str">
        <f t="shared" si="36"/>
        <v/>
      </c>
      <c r="AA187" s="138" t="str">
        <f t="shared" si="37"/>
        <v/>
      </c>
      <c r="AB187" s="138" t="str">
        <f t="shared" si="38"/>
        <v/>
      </c>
      <c r="AC187" s="138" t="str">
        <f>IF(C187="","",IF(VLOOKUP(C187,'11 - GLA USE ONLY GFA details'!$C$46:$X$54,22,FALSE)="GFA","Contracted","non contracted"))</f>
        <v/>
      </c>
      <c r="AD187" s="266" t="str">
        <f>IF(C187="","",'1 - Claim Sign off'!$D$9)</f>
        <v/>
      </c>
      <c r="AE187" s="138" t="str">
        <f>IF(C187="","",VLOOKUP($AD$3,'ref 2 SLB'!$A$216:$Q$227,11,FALSE))</f>
        <v/>
      </c>
      <c r="AF187" s="138" t="str">
        <f>IF(C187="","",VLOOKUP($AD$3,'ref 2 SLB'!$A$216:$Q$227,12,FALSE))</f>
        <v/>
      </c>
      <c r="AG187" s="275" t="str">
        <f>IF(C187="","",VLOOKUP($AD$3,'ref 2 SLB'!$A$216:$Q$227,13,FALSE))</f>
        <v/>
      </c>
      <c r="AH187" s="268"/>
      <c r="AI187" s="268"/>
      <c r="AJ187" s="268"/>
      <c r="AK187" s="268"/>
      <c r="AL187" s="268"/>
      <c r="AM187" s="268"/>
      <c r="AN187" s="268"/>
      <c r="AO187" s="268"/>
      <c r="AP187" s="268"/>
      <c r="AQ187" s="268"/>
      <c r="AR187" s="268"/>
      <c r="AS187" s="268"/>
      <c r="AT187" s="268"/>
      <c r="AU187" s="268"/>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row>
    <row r="188" spans="1:80" ht="16.899999999999999" customHeight="1" x14ac:dyDescent="0.35">
      <c r="A188" s="142" t="str">
        <f t="shared" si="27"/>
        <v/>
      </c>
      <c r="B188" s="285" t="str">
        <f t="shared" si="39"/>
        <v/>
      </c>
      <c r="C188" s="283"/>
      <c r="D188" s="134"/>
      <c r="E188" s="134"/>
      <c r="F188" s="135"/>
      <c r="G188" s="136"/>
      <c r="H188" s="136"/>
      <c r="I188" s="134"/>
      <c r="J188" s="533"/>
      <c r="K188" s="533"/>
      <c r="L188" s="534"/>
      <c r="M188" s="292" t="str">
        <f t="shared" si="28"/>
        <v/>
      </c>
      <c r="N188" s="547" t="str">
        <f t="shared" si="29"/>
        <v/>
      </c>
      <c r="O188" s="548" t="str">
        <f t="shared" si="30"/>
        <v/>
      </c>
      <c r="P188" s="268"/>
      <c r="Q188" s="274"/>
      <c r="R188" s="540"/>
      <c r="S188" s="259"/>
      <c r="T188" s="260"/>
      <c r="U188" s="328" t="str">
        <f t="shared" si="31"/>
        <v/>
      </c>
      <c r="V188" s="375" t="str">
        <f t="shared" si="32"/>
        <v/>
      </c>
      <c r="W188" s="375" t="str">
        <f t="shared" si="33"/>
        <v/>
      </c>
      <c r="X188" s="375" t="str">
        <f t="shared" si="34"/>
        <v/>
      </c>
      <c r="Y188" s="375" t="str">
        <f t="shared" si="35"/>
        <v/>
      </c>
      <c r="Z188" s="376" t="str">
        <f t="shared" si="36"/>
        <v/>
      </c>
      <c r="AA188" s="138" t="str">
        <f t="shared" si="37"/>
        <v/>
      </c>
      <c r="AB188" s="138" t="str">
        <f t="shared" si="38"/>
        <v/>
      </c>
      <c r="AC188" s="138" t="str">
        <f>IF(C188="","",IF(VLOOKUP(C188,'11 - GLA USE ONLY GFA details'!$C$46:$X$54,22,FALSE)="GFA","Contracted","non contracted"))</f>
        <v/>
      </c>
      <c r="AD188" s="266" t="str">
        <f>IF(C188="","",'1 - Claim Sign off'!$D$9)</f>
        <v/>
      </c>
      <c r="AE188" s="138" t="str">
        <f>IF(C188="","",VLOOKUP($AD$3,'ref 2 SLB'!$A$216:$Q$227,11,FALSE))</f>
        <v/>
      </c>
      <c r="AF188" s="138" t="str">
        <f>IF(C188="","",VLOOKUP($AD$3,'ref 2 SLB'!$A$216:$Q$227,12,FALSE))</f>
        <v/>
      </c>
      <c r="AG188" s="275" t="str">
        <f>IF(C188="","",VLOOKUP($AD$3,'ref 2 SLB'!$A$216:$Q$227,13,FALSE))</f>
        <v/>
      </c>
      <c r="AH188" s="268"/>
      <c r="AI188" s="268"/>
      <c r="AJ188" s="268"/>
      <c r="AK188" s="268"/>
      <c r="AL188" s="268"/>
      <c r="AM188" s="268"/>
      <c r="AN188" s="268"/>
      <c r="AO188" s="268"/>
      <c r="AP188" s="268"/>
      <c r="AQ188" s="268"/>
      <c r="AR188" s="268"/>
      <c r="AS188" s="268"/>
      <c r="AT188" s="268"/>
      <c r="AU188" s="268"/>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row>
    <row r="189" spans="1:80" ht="16.899999999999999" customHeight="1" x14ac:dyDescent="0.35">
      <c r="A189" s="142" t="str">
        <f t="shared" si="27"/>
        <v/>
      </c>
      <c r="B189" s="285" t="str">
        <f t="shared" si="39"/>
        <v/>
      </c>
      <c r="C189" s="283"/>
      <c r="D189" s="134"/>
      <c r="E189" s="134"/>
      <c r="F189" s="135"/>
      <c r="G189" s="136"/>
      <c r="H189" s="136"/>
      <c r="I189" s="134"/>
      <c r="J189" s="533"/>
      <c r="K189" s="533"/>
      <c r="L189" s="534"/>
      <c r="M189" s="292" t="str">
        <f t="shared" si="28"/>
        <v/>
      </c>
      <c r="N189" s="547" t="str">
        <f t="shared" si="29"/>
        <v/>
      </c>
      <c r="O189" s="548" t="str">
        <f t="shared" si="30"/>
        <v/>
      </c>
      <c r="P189" s="268"/>
      <c r="Q189" s="274"/>
      <c r="R189" s="540"/>
      <c r="S189" s="259"/>
      <c r="T189" s="260"/>
      <c r="U189" s="328" t="str">
        <f t="shared" si="31"/>
        <v/>
      </c>
      <c r="V189" s="375" t="str">
        <f t="shared" si="32"/>
        <v/>
      </c>
      <c r="W189" s="375" t="str">
        <f t="shared" si="33"/>
        <v/>
      </c>
      <c r="X189" s="375" t="str">
        <f t="shared" si="34"/>
        <v/>
      </c>
      <c r="Y189" s="375" t="str">
        <f t="shared" si="35"/>
        <v/>
      </c>
      <c r="Z189" s="376" t="str">
        <f t="shared" si="36"/>
        <v/>
      </c>
      <c r="AA189" s="138" t="str">
        <f t="shared" si="37"/>
        <v/>
      </c>
      <c r="AB189" s="138" t="str">
        <f t="shared" si="38"/>
        <v/>
      </c>
      <c r="AC189" s="138" t="str">
        <f>IF(C189="","",IF(VLOOKUP(C189,'11 - GLA USE ONLY GFA details'!$C$46:$X$54,22,FALSE)="GFA","Contracted","non contracted"))</f>
        <v/>
      </c>
      <c r="AD189" s="266" t="str">
        <f>IF(C189="","",'1 - Claim Sign off'!$D$9)</f>
        <v/>
      </c>
      <c r="AE189" s="138" t="str">
        <f>IF(C189="","",VLOOKUP($AD$3,'ref 2 SLB'!$A$216:$Q$227,11,FALSE))</f>
        <v/>
      </c>
      <c r="AF189" s="138" t="str">
        <f>IF(C189="","",VLOOKUP($AD$3,'ref 2 SLB'!$A$216:$Q$227,12,FALSE))</f>
        <v/>
      </c>
      <c r="AG189" s="275" t="str">
        <f>IF(C189="","",VLOOKUP($AD$3,'ref 2 SLB'!$A$216:$Q$227,13,FALSE))</f>
        <v/>
      </c>
      <c r="AH189" s="268"/>
      <c r="AI189" s="268"/>
      <c r="AJ189" s="268"/>
      <c r="AK189" s="268"/>
      <c r="AL189" s="268"/>
      <c r="AM189" s="268"/>
      <c r="AN189" s="268"/>
      <c r="AO189" s="268"/>
      <c r="AP189" s="268"/>
      <c r="AQ189" s="268"/>
      <c r="AR189" s="268"/>
      <c r="AS189" s="268"/>
      <c r="AT189" s="268"/>
      <c r="AU189" s="268"/>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row>
    <row r="190" spans="1:80" ht="16.899999999999999" customHeight="1" x14ac:dyDescent="0.35">
      <c r="A190" s="142" t="str">
        <f t="shared" si="27"/>
        <v/>
      </c>
      <c r="B190" s="285" t="str">
        <f t="shared" si="39"/>
        <v/>
      </c>
      <c r="C190" s="283"/>
      <c r="D190" s="134"/>
      <c r="E190" s="134"/>
      <c r="F190" s="135"/>
      <c r="G190" s="136"/>
      <c r="H190" s="136"/>
      <c r="I190" s="134"/>
      <c r="J190" s="533"/>
      <c r="K190" s="533"/>
      <c r="L190" s="534"/>
      <c r="M190" s="292" t="str">
        <f t="shared" si="28"/>
        <v/>
      </c>
      <c r="N190" s="547" t="str">
        <f t="shared" si="29"/>
        <v/>
      </c>
      <c r="O190" s="548" t="str">
        <f t="shared" si="30"/>
        <v/>
      </c>
      <c r="P190" s="268"/>
      <c r="Q190" s="274"/>
      <c r="R190" s="540"/>
      <c r="S190" s="259"/>
      <c r="T190" s="260"/>
      <c r="U190" s="328" t="str">
        <f t="shared" si="31"/>
        <v/>
      </c>
      <c r="V190" s="375" t="str">
        <f t="shared" si="32"/>
        <v/>
      </c>
      <c r="W190" s="375" t="str">
        <f t="shared" si="33"/>
        <v/>
      </c>
      <c r="X190" s="375" t="str">
        <f t="shared" si="34"/>
        <v/>
      </c>
      <c r="Y190" s="375" t="str">
        <f t="shared" si="35"/>
        <v/>
      </c>
      <c r="Z190" s="376" t="str">
        <f t="shared" si="36"/>
        <v/>
      </c>
      <c r="AA190" s="138" t="str">
        <f t="shared" si="37"/>
        <v/>
      </c>
      <c r="AB190" s="138" t="str">
        <f t="shared" si="38"/>
        <v/>
      </c>
      <c r="AC190" s="138" t="str">
        <f>IF(C190="","",IF(VLOOKUP(C190,'11 - GLA USE ONLY GFA details'!$C$46:$X$54,22,FALSE)="GFA","Contracted","non contracted"))</f>
        <v/>
      </c>
      <c r="AD190" s="266" t="str">
        <f>IF(C190="","",'1 - Claim Sign off'!$D$9)</f>
        <v/>
      </c>
      <c r="AE190" s="138" t="str">
        <f>IF(C190="","",VLOOKUP($AD$3,'ref 2 SLB'!$A$216:$Q$227,11,FALSE))</f>
        <v/>
      </c>
      <c r="AF190" s="138" t="str">
        <f>IF(C190="","",VLOOKUP($AD$3,'ref 2 SLB'!$A$216:$Q$227,12,FALSE))</f>
        <v/>
      </c>
      <c r="AG190" s="275" t="str">
        <f>IF(C190="","",VLOOKUP($AD$3,'ref 2 SLB'!$A$216:$Q$227,13,FALSE))</f>
        <v/>
      </c>
      <c r="AH190" s="268"/>
      <c r="AI190" s="268"/>
      <c r="AJ190" s="268"/>
      <c r="AK190" s="268"/>
      <c r="AL190" s="268"/>
      <c r="AM190" s="268"/>
      <c r="AN190" s="268"/>
      <c r="AO190" s="268"/>
      <c r="AP190" s="268"/>
      <c r="AQ190" s="268"/>
      <c r="AR190" s="268"/>
      <c r="AS190" s="268"/>
      <c r="AT190" s="268"/>
      <c r="AU190" s="268"/>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row>
    <row r="191" spans="1:80" ht="16.899999999999999" customHeight="1" x14ac:dyDescent="0.35">
      <c r="A191" s="142" t="str">
        <f t="shared" si="27"/>
        <v/>
      </c>
      <c r="B191" s="285" t="str">
        <f t="shared" si="39"/>
        <v/>
      </c>
      <c r="C191" s="283"/>
      <c r="D191" s="134"/>
      <c r="E191" s="134"/>
      <c r="F191" s="135"/>
      <c r="G191" s="136"/>
      <c r="H191" s="136"/>
      <c r="I191" s="134"/>
      <c r="J191" s="533"/>
      <c r="K191" s="533"/>
      <c r="L191" s="534"/>
      <c r="M191" s="292" t="str">
        <f t="shared" si="28"/>
        <v/>
      </c>
      <c r="N191" s="547" t="str">
        <f t="shared" si="29"/>
        <v/>
      </c>
      <c r="O191" s="548" t="str">
        <f t="shared" si="30"/>
        <v/>
      </c>
      <c r="P191" s="268"/>
      <c r="Q191" s="274"/>
      <c r="R191" s="540"/>
      <c r="S191" s="259"/>
      <c r="T191" s="260"/>
      <c r="U191" s="328" t="str">
        <f t="shared" si="31"/>
        <v/>
      </c>
      <c r="V191" s="375" t="str">
        <f t="shared" si="32"/>
        <v/>
      </c>
      <c r="W191" s="375" t="str">
        <f t="shared" si="33"/>
        <v/>
      </c>
      <c r="X191" s="375" t="str">
        <f t="shared" si="34"/>
        <v/>
      </c>
      <c r="Y191" s="375" t="str">
        <f t="shared" si="35"/>
        <v/>
      </c>
      <c r="Z191" s="376" t="str">
        <f t="shared" si="36"/>
        <v/>
      </c>
      <c r="AA191" s="138" t="str">
        <f t="shared" si="37"/>
        <v/>
      </c>
      <c r="AB191" s="138" t="str">
        <f t="shared" si="38"/>
        <v/>
      </c>
      <c r="AC191" s="138" t="str">
        <f>IF(C191="","",IF(VLOOKUP(C191,'11 - GLA USE ONLY GFA details'!$C$46:$X$54,22,FALSE)="GFA","Contracted","non contracted"))</f>
        <v/>
      </c>
      <c r="AD191" s="266" t="str">
        <f>IF(C191="","",'1 - Claim Sign off'!$D$9)</f>
        <v/>
      </c>
      <c r="AE191" s="138" t="str">
        <f>IF(C191="","",VLOOKUP($AD$3,'ref 2 SLB'!$A$216:$Q$227,11,FALSE))</f>
        <v/>
      </c>
      <c r="AF191" s="138" t="str">
        <f>IF(C191="","",VLOOKUP($AD$3,'ref 2 SLB'!$A$216:$Q$227,12,FALSE))</f>
        <v/>
      </c>
      <c r="AG191" s="275" t="str">
        <f>IF(C191="","",VLOOKUP($AD$3,'ref 2 SLB'!$A$216:$Q$227,13,FALSE))</f>
        <v/>
      </c>
      <c r="AH191" s="268"/>
      <c r="AI191" s="268"/>
      <c r="AJ191" s="268"/>
      <c r="AK191" s="268"/>
      <c r="AL191" s="268"/>
      <c r="AM191" s="268"/>
      <c r="AN191" s="268"/>
      <c r="AO191" s="268"/>
      <c r="AP191" s="268"/>
      <c r="AQ191" s="268"/>
      <c r="AR191" s="268"/>
      <c r="AS191" s="268"/>
      <c r="AT191" s="268"/>
      <c r="AU191" s="268"/>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row>
    <row r="192" spans="1:80" ht="16.899999999999999" customHeight="1" x14ac:dyDescent="0.35">
      <c r="A192" s="142" t="str">
        <f t="shared" si="27"/>
        <v/>
      </c>
      <c r="B192" s="285" t="str">
        <f t="shared" si="39"/>
        <v/>
      </c>
      <c r="C192" s="283"/>
      <c r="D192" s="134"/>
      <c r="E192" s="134"/>
      <c r="F192" s="135"/>
      <c r="G192" s="136"/>
      <c r="H192" s="136"/>
      <c r="I192" s="134"/>
      <c r="J192" s="533"/>
      <c r="K192" s="533"/>
      <c r="L192" s="534"/>
      <c r="M192" s="292" t="str">
        <f t="shared" si="28"/>
        <v/>
      </c>
      <c r="N192" s="547" t="str">
        <f t="shared" si="29"/>
        <v/>
      </c>
      <c r="O192" s="548" t="str">
        <f t="shared" si="30"/>
        <v/>
      </c>
      <c r="P192" s="268"/>
      <c r="Q192" s="274"/>
      <c r="R192" s="540"/>
      <c r="S192" s="259"/>
      <c r="T192" s="260"/>
      <c r="U192" s="328" t="str">
        <f t="shared" si="31"/>
        <v/>
      </c>
      <c r="V192" s="375" t="str">
        <f t="shared" si="32"/>
        <v/>
      </c>
      <c r="W192" s="375" t="str">
        <f t="shared" si="33"/>
        <v/>
      </c>
      <c r="X192" s="375" t="str">
        <f t="shared" si="34"/>
        <v/>
      </c>
      <c r="Y192" s="375" t="str">
        <f t="shared" si="35"/>
        <v/>
      </c>
      <c r="Z192" s="376" t="str">
        <f t="shared" si="36"/>
        <v/>
      </c>
      <c r="AA192" s="138" t="str">
        <f t="shared" si="37"/>
        <v/>
      </c>
      <c r="AB192" s="138" t="str">
        <f t="shared" si="38"/>
        <v/>
      </c>
      <c r="AC192" s="138" t="str">
        <f>IF(C192="","",IF(VLOOKUP(C192,'11 - GLA USE ONLY GFA details'!$C$46:$X$54,22,FALSE)="GFA","Contracted","non contracted"))</f>
        <v/>
      </c>
      <c r="AD192" s="266" t="str">
        <f>IF(C192="","",'1 - Claim Sign off'!$D$9)</f>
        <v/>
      </c>
      <c r="AE192" s="138" t="str">
        <f>IF(C192="","",VLOOKUP($AD$3,'ref 2 SLB'!$A$216:$Q$227,11,FALSE))</f>
        <v/>
      </c>
      <c r="AF192" s="138" t="str">
        <f>IF(C192="","",VLOOKUP($AD$3,'ref 2 SLB'!$A$216:$Q$227,12,FALSE))</f>
        <v/>
      </c>
      <c r="AG192" s="275" t="str">
        <f>IF(C192="","",VLOOKUP($AD$3,'ref 2 SLB'!$A$216:$Q$227,13,FALSE))</f>
        <v/>
      </c>
      <c r="AH192" s="268"/>
      <c r="AI192" s="268"/>
      <c r="AJ192" s="268"/>
      <c r="AK192" s="268"/>
      <c r="AL192" s="268"/>
      <c r="AM192" s="268"/>
      <c r="AN192" s="268"/>
      <c r="AO192" s="268"/>
      <c r="AP192" s="268"/>
      <c r="AQ192" s="268"/>
      <c r="AR192" s="268"/>
      <c r="AS192" s="268"/>
      <c r="AT192" s="268"/>
      <c r="AU192" s="268"/>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row>
    <row r="193" spans="1:80" ht="16.899999999999999" customHeight="1" x14ac:dyDescent="0.35">
      <c r="A193" s="142" t="str">
        <f t="shared" si="27"/>
        <v/>
      </c>
      <c r="B193" s="285" t="str">
        <f t="shared" si="39"/>
        <v/>
      </c>
      <c r="C193" s="283"/>
      <c r="D193" s="134"/>
      <c r="E193" s="134"/>
      <c r="F193" s="135"/>
      <c r="G193" s="136"/>
      <c r="H193" s="136"/>
      <c r="I193" s="134"/>
      <c r="J193" s="533"/>
      <c r="K193" s="533"/>
      <c r="L193" s="534"/>
      <c r="M193" s="292" t="str">
        <f t="shared" si="28"/>
        <v/>
      </c>
      <c r="N193" s="547" t="str">
        <f t="shared" si="29"/>
        <v/>
      </c>
      <c r="O193" s="548" t="str">
        <f t="shared" si="30"/>
        <v/>
      </c>
      <c r="P193" s="268"/>
      <c r="Q193" s="274"/>
      <c r="R193" s="540"/>
      <c r="S193" s="259"/>
      <c r="T193" s="260"/>
      <c r="U193" s="328" t="str">
        <f t="shared" si="31"/>
        <v/>
      </c>
      <c r="V193" s="375" t="str">
        <f t="shared" si="32"/>
        <v/>
      </c>
      <c r="W193" s="375" t="str">
        <f t="shared" si="33"/>
        <v/>
      </c>
      <c r="X193" s="375" t="str">
        <f t="shared" si="34"/>
        <v/>
      </c>
      <c r="Y193" s="375" t="str">
        <f t="shared" si="35"/>
        <v/>
      </c>
      <c r="Z193" s="376" t="str">
        <f t="shared" si="36"/>
        <v/>
      </c>
      <c r="AA193" s="138" t="str">
        <f t="shared" si="37"/>
        <v/>
      </c>
      <c r="AB193" s="138" t="str">
        <f t="shared" si="38"/>
        <v/>
      </c>
      <c r="AC193" s="138" t="str">
        <f>IF(C193="","",IF(VLOOKUP(C193,'11 - GLA USE ONLY GFA details'!$C$46:$X$54,22,FALSE)="GFA","Contracted","non contracted"))</f>
        <v/>
      </c>
      <c r="AD193" s="266" t="str">
        <f>IF(C193="","",'1 - Claim Sign off'!$D$9)</f>
        <v/>
      </c>
      <c r="AE193" s="138" t="str">
        <f>IF(C193="","",VLOOKUP($AD$3,'ref 2 SLB'!$A$216:$Q$227,11,FALSE))</f>
        <v/>
      </c>
      <c r="AF193" s="138" t="str">
        <f>IF(C193="","",VLOOKUP($AD$3,'ref 2 SLB'!$A$216:$Q$227,12,FALSE))</f>
        <v/>
      </c>
      <c r="AG193" s="275" t="str">
        <f>IF(C193="","",VLOOKUP($AD$3,'ref 2 SLB'!$A$216:$Q$227,13,FALSE))</f>
        <v/>
      </c>
      <c r="AH193" s="268"/>
      <c r="AI193" s="268"/>
      <c r="AJ193" s="268"/>
      <c r="AK193" s="268"/>
      <c r="AL193" s="268"/>
      <c r="AM193" s="268"/>
      <c r="AN193" s="268"/>
      <c r="AO193" s="268"/>
      <c r="AP193" s="268"/>
      <c r="AQ193" s="268"/>
      <c r="AR193" s="268"/>
      <c r="AS193" s="268"/>
      <c r="AT193" s="268"/>
      <c r="AU193" s="268"/>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row>
    <row r="194" spans="1:80" ht="16.899999999999999" customHeight="1" x14ac:dyDescent="0.35">
      <c r="A194" s="142" t="str">
        <f t="shared" si="27"/>
        <v/>
      </c>
      <c r="B194" s="285" t="str">
        <f t="shared" si="39"/>
        <v/>
      </c>
      <c r="C194" s="283"/>
      <c r="D194" s="134"/>
      <c r="E194" s="134"/>
      <c r="F194" s="135"/>
      <c r="G194" s="136"/>
      <c r="H194" s="136"/>
      <c r="I194" s="134"/>
      <c r="J194" s="533"/>
      <c r="K194" s="533"/>
      <c r="L194" s="534"/>
      <c r="M194" s="292" t="str">
        <f t="shared" si="28"/>
        <v/>
      </c>
      <c r="N194" s="547" t="str">
        <f t="shared" si="29"/>
        <v/>
      </c>
      <c r="O194" s="548" t="str">
        <f t="shared" si="30"/>
        <v/>
      </c>
      <c r="P194" s="268"/>
      <c r="Q194" s="274"/>
      <c r="R194" s="540"/>
      <c r="S194" s="259"/>
      <c r="T194" s="260"/>
      <c r="U194" s="328" t="str">
        <f t="shared" si="31"/>
        <v/>
      </c>
      <c r="V194" s="375" t="str">
        <f t="shared" si="32"/>
        <v/>
      </c>
      <c r="W194" s="375" t="str">
        <f t="shared" si="33"/>
        <v/>
      </c>
      <c r="X194" s="375" t="str">
        <f t="shared" si="34"/>
        <v/>
      </c>
      <c r="Y194" s="375" t="str">
        <f t="shared" si="35"/>
        <v/>
      </c>
      <c r="Z194" s="376" t="str">
        <f t="shared" si="36"/>
        <v/>
      </c>
      <c r="AA194" s="138" t="str">
        <f t="shared" si="37"/>
        <v/>
      </c>
      <c r="AB194" s="138" t="str">
        <f t="shared" si="38"/>
        <v/>
      </c>
      <c r="AC194" s="138" t="str">
        <f>IF(C194="","",IF(VLOOKUP(C194,'11 - GLA USE ONLY GFA details'!$C$46:$X$54,22,FALSE)="GFA","Contracted","non contracted"))</f>
        <v/>
      </c>
      <c r="AD194" s="266" t="str">
        <f>IF(C194="","",'1 - Claim Sign off'!$D$9)</f>
        <v/>
      </c>
      <c r="AE194" s="138" t="str">
        <f>IF(C194="","",VLOOKUP($AD$3,'ref 2 SLB'!$A$216:$Q$227,11,FALSE))</f>
        <v/>
      </c>
      <c r="AF194" s="138" t="str">
        <f>IF(C194="","",VLOOKUP($AD$3,'ref 2 SLB'!$A$216:$Q$227,12,FALSE))</f>
        <v/>
      </c>
      <c r="AG194" s="275" t="str">
        <f>IF(C194="","",VLOOKUP($AD$3,'ref 2 SLB'!$A$216:$Q$227,13,FALSE))</f>
        <v/>
      </c>
      <c r="AH194" s="268"/>
      <c r="AI194" s="268"/>
      <c r="AJ194" s="268"/>
      <c r="AK194" s="268"/>
      <c r="AL194" s="268"/>
      <c r="AM194" s="268"/>
      <c r="AN194" s="268"/>
      <c r="AO194" s="268"/>
      <c r="AP194" s="268"/>
      <c r="AQ194" s="268"/>
      <c r="AR194" s="268"/>
      <c r="AS194" s="268"/>
      <c r="AT194" s="268"/>
      <c r="AU194" s="268"/>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row>
    <row r="195" spans="1:80" ht="16.899999999999999" customHeight="1" x14ac:dyDescent="0.35">
      <c r="A195" s="142" t="str">
        <f t="shared" si="27"/>
        <v/>
      </c>
      <c r="B195" s="285" t="str">
        <f t="shared" si="39"/>
        <v/>
      </c>
      <c r="C195" s="283"/>
      <c r="D195" s="134"/>
      <c r="E195" s="134"/>
      <c r="F195" s="135"/>
      <c r="G195" s="136"/>
      <c r="H195" s="136"/>
      <c r="I195" s="134"/>
      <c r="J195" s="533"/>
      <c r="K195" s="533"/>
      <c r="L195" s="534"/>
      <c r="M195" s="292" t="str">
        <f t="shared" si="28"/>
        <v/>
      </c>
      <c r="N195" s="547" t="str">
        <f t="shared" si="29"/>
        <v/>
      </c>
      <c r="O195" s="548" t="str">
        <f t="shared" si="30"/>
        <v/>
      </c>
      <c r="P195" s="268"/>
      <c r="Q195" s="274"/>
      <c r="R195" s="540"/>
      <c r="S195" s="259"/>
      <c r="T195" s="260"/>
      <c r="U195" s="328" t="str">
        <f t="shared" si="31"/>
        <v/>
      </c>
      <c r="V195" s="375" t="str">
        <f t="shared" si="32"/>
        <v/>
      </c>
      <c r="W195" s="375" t="str">
        <f t="shared" si="33"/>
        <v/>
      </c>
      <c r="X195" s="375" t="str">
        <f t="shared" si="34"/>
        <v/>
      </c>
      <c r="Y195" s="375" t="str">
        <f t="shared" si="35"/>
        <v/>
      </c>
      <c r="Z195" s="376" t="str">
        <f t="shared" si="36"/>
        <v/>
      </c>
      <c r="AA195" s="138" t="str">
        <f t="shared" si="37"/>
        <v/>
      </c>
      <c r="AB195" s="138" t="str">
        <f t="shared" si="38"/>
        <v/>
      </c>
      <c r="AC195" s="138" t="str">
        <f>IF(C195="","",IF(VLOOKUP(C195,'11 - GLA USE ONLY GFA details'!$C$46:$X$54,22,FALSE)="GFA","Contracted","non contracted"))</f>
        <v/>
      </c>
      <c r="AD195" s="266" t="str">
        <f>IF(C195="","",'1 - Claim Sign off'!$D$9)</f>
        <v/>
      </c>
      <c r="AE195" s="138" t="str">
        <f>IF(C195="","",VLOOKUP($AD$3,'ref 2 SLB'!$A$216:$Q$227,11,FALSE))</f>
        <v/>
      </c>
      <c r="AF195" s="138" t="str">
        <f>IF(C195="","",VLOOKUP($AD$3,'ref 2 SLB'!$A$216:$Q$227,12,FALSE))</f>
        <v/>
      </c>
      <c r="AG195" s="275" t="str">
        <f>IF(C195="","",VLOOKUP($AD$3,'ref 2 SLB'!$A$216:$Q$227,13,FALSE))</f>
        <v/>
      </c>
      <c r="AH195" s="268"/>
      <c r="AI195" s="268"/>
      <c r="AJ195" s="268"/>
      <c r="AK195" s="268"/>
      <c r="AL195" s="268"/>
      <c r="AM195" s="268"/>
      <c r="AN195" s="268"/>
      <c r="AO195" s="268"/>
      <c r="AP195" s="268"/>
      <c r="AQ195" s="268"/>
      <c r="AR195" s="268"/>
      <c r="AS195" s="268"/>
      <c r="AT195" s="268"/>
      <c r="AU195" s="268"/>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row>
    <row r="196" spans="1:80" ht="16.899999999999999" customHeight="1" x14ac:dyDescent="0.35">
      <c r="A196" s="142" t="str">
        <f t="shared" ref="A196:A200" si="40">IF(AC196="Non contracted","*Error: Ineligible non contracted cost category selected",IF(C196="","",IF(D196="","*Error: Lead or delivery partner name missing",IF(C196="","*Error:cost catetgory missing",IF(E196="","*Error: supplier / staff name missing",IF(F196="","*Error: Invoice / Pay ref missing",IF(G196="","*Error: Invoice / pay date missing",IF(H196="","*Error: defrayal date missing",IF(I196="","*Error: description of cost missing",IF(J196="","*Error: total invoice value missing",IF(K196="","*Error: Irrecoverable VAT missing",IF(L196="","*Error: total ineligible value missing",IF(AA196="N","*Error: defrayal date before invoice date",IF(AB196="N","*Error: defrayal date after claim period",""))))))))))))))</f>
        <v/>
      </c>
      <c r="B196" s="285" t="str">
        <f t="shared" si="39"/>
        <v/>
      </c>
      <c r="C196" s="283"/>
      <c r="D196" s="134"/>
      <c r="E196" s="134"/>
      <c r="F196" s="135"/>
      <c r="G196" s="136"/>
      <c r="H196" s="136"/>
      <c r="I196" s="134"/>
      <c r="J196" s="533"/>
      <c r="K196" s="533"/>
      <c r="L196" s="534"/>
      <c r="M196" s="292" t="str">
        <f t="shared" ref="M196:M200" si="41">IF(C196="","",IF(C196="1 - Staff cost ( including FRICs)","Y","N"))</f>
        <v/>
      </c>
      <c r="N196" s="547" t="str">
        <f t="shared" ref="N196:N200" si="42">IF(L196="","",IF(M196="Y",L196*20%,0))</f>
        <v/>
      </c>
      <c r="O196" s="548" t="str">
        <f t="shared" ref="O196:O200" si="43">IF(L196="","",SUM(N196,L196))</f>
        <v/>
      </c>
      <c r="P196" s="268"/>
      <c r="Q196" s="274"/>
      <c r="R196" s="540"/>
      <c r="S196" s="259"/>
      <c r="T196" s="260"/>
      <c r="U196" s="328" t="str">
        <f t="shared" ref="U196:U200" si="44">IF(T196="","",IF(T196&lt;0,"overclaim","underclaim"))</f>
        <v/>
      </c>
      <c r="V196" s="375" t="str">
        <f t="shared" ref="V196:V200" si="45">IF(T196="","",IF(M196="N",0,Y196-N196))</f>
        <v/>
      </c>
      <c r="W196" s="375" t="str">
        <f t="shared" ref="W196:W200" si="46">IF(Q196&lt;&gt;"",L196,"")</f>
        <v/>
      </c>
      <c r="X196" s="375" t="str">
        <f t="shared" ref="X196:X200" si="47">IF(Q196&lt;&gt;"",W196+T196,"")</f>
        <v/>
      </c>
      <c r="Y196" s="375" t="str">
        <f t="shared" ref="Y196:Y200" si="48">IF(Q196="","",IF(M196="N",0,X196*20%))</f>
        <v/>
      </c>
      <c r="Z196" s="376" t="str">
        <f t="shared" ref="Z196:Z200" si="49">IF(Q196="","",X196+Y196)</f>
        <v/>
      </c>
      <c r="AA196" s="138" t="str">
        <f t="shared" ref="AA196:AA200" si="50">IF(C196="","",IF(AND(G196="",H196=""),"",IF(H196&lt;G196,"N","Y")))</f>
        <v/>
      </c>
      <c r="AB196" s="138" t="str">
        <f t="shared" ref="AB196:AB200" si="51">IF(C196="","",IF(AA196="N","N",IF(H196&lt;=AF196,"Y","N")))</f>
        <v/>
      </c>
      <c r="AC196" s="138" t="str">
        <f>IF(C196="","",IF(VLOOKUP(C196,'11 - GLA USE ONLY GFA details'!$C$46:$X$54,22,FALSE)="GFA","Contracted","non contracted"))</f>
        <v/>
      </c>
      <c r="AD196" s="266" t="str">
        <f>IF(C196="","",'1 - Claim Sign off'!$D$9)</f>
        <v/>
      </c>
      <c r="AE196" s="138" t="str">
        <f>IF(C196="","",VLOOKUP($AD$3,'ref 2 SLB'!$A$216:$Q$227,11,FALSE))</f>
        <v/>
      </c>
      <c r="AF196" s="138" t="str">
        <f>IF(C196="","",VLOOKUP($AD$3,'ref 2 SLB'!$A$216:$Q$227,12,FALSE))</f>
        <v/>
      </c>
      <c r="AG196" s="275" t="str">
        <f>IF(C196="","",VLOOKUP($AD$3,'ref 2 SLB'!$A$216:$Q$227,13,FALSE))</f>
        <v/>
      </c>
      <c r="AH196" s="268"/>
      <c r="AI196" s="268"/>
      <c r="AJ196" s="268"/>
      <c r="AK196" s="268"/>
      <c r="AL196" s="268"/>
      <c r="AM196" s="268"/>
      <c r="AN196" s="268"/>
      <c r="AO196" s="268"/>
      <c r="AP196" s="268"/>
      <c r="AQ196" s="268"/>
      <c r="AR196" s="268"/>
      <c r="AS196" s="268"/>
      <c r="AT196" s="268"/>
      <c r="AU196" s="268"/>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row>
    <row r="197" spans="1:80" ht="16.899999999999999" customHeight="1" x14ac:dyDescent="0.35">
      <c r="A197" s="142" t="str">
        <f t="shared" si="40"/>
        <v/>
      </c>
      <c r="B197" s="285" t="str">
        <f t="shared" ref="B197:B200" si="52">IFERROR(IF(C197="","",B196+1),"**Check row with blank Cost Category")</f>
        <v/>
      </c>
      <c r="C197" s="283"/>
      <c r="D197" s="134"/>
      <c r="E197" s="134"/>
      <c r="F197" s="135"/>
      <c r="G197" s="136"/>
      <c r="H197" s="136"/>
      <c r="I197" s="134"/>
      <c r="J197" s="533"/>
      <c r="K197" s="533"/>
      <c r="L197" s="534"/>
      <c r="M197" s="292" t="str">
        <f t="shared" si="41"/>
        <v/>
      </c>
      <c r="N197" s="547" t="str">
        <f t="shared" si="42"/>
        <v/>
      </c>
      <c r="O197" s="548" t="str">
        <f t="shared" si="43"/>
        <v/>
      </c>
      <c r="P197" s="268"/>
      <c r="Q197" s="274"/>
      <c r="R197" s="540"/>
      <c r="S197" s="259"/>
      <c r="T197" s="260"/>
      <c r="U197" s="328" t="str">
        <f t="shared" si="44"/>
        <v/>
      </c>
      <c r="V197" s="375" t="str">
        <f t="shared" si="45"/>
        <v/>
      </c>
      <c r="W197" s="375" t="str">
        <f t="shared" si="46"/>
        <v/>
      </c>
      <c r="X197" s="375" t="str">
        <f t="shared" si="47"/>
        <v/>
      </c>
      <c r="Y197" s="375" t="str">
        <f t="shared" si="48"/>
        <v/>
      </c>
      <c r="Z197" s="376" t="str">
        <f t="shared" si="49"/>
        <v/>
      </c>
      <c r="AA197" s="138" t="str">
        <f t="shared" si="50"/>
        <v/>
      </c>
      <c r="AB197" s="138" t="str">
        <f t="shared" si="51"/>
        <v/>
      </c>
      <c r="AC197" s="138" t="str">
        <f>IF(C197="","",IF(VLOOKUP(C197,'11 - GLA USE ONLY GFA details'!$C$46:$X$54,22,FALSE)="GFA","Contracted","non contracted"))</f>
        <v/>
      </c>
      <c r="AD197" s="266" t="str">
        <f>IF(C197="","",'1 - Claim Sign off'!$D$9)</f>
        <v/>
      </c>
      <c r="AE197" s="138" t="str">
        <f>IF(C197="","",VLOOKUP($AD$3,'ref 2 SLB'!$A$216:$Q$227,11,FALSE))</f>
        <v/>
      </c>
      <c r="AF197" s="138" t="str">
        <f>IF(C197="","",VLOOKUP($AD$3,'ref 2 SLB'!$A$216:$Q$227,12,FALSE))</f>
        <v/>
      </c>
      <c r="AG197" s="275" t="str">
        <f>IF(C197="","",VLOOKUP($AD$3,'ref 2 SLB'!$A$216:$Q$227,13,FALSE))</f>
        <v/>
      </c>
      <c r="AH197" s="268"/>
      <c r="AI197" s="268"/>
      <c r="AJ197" s="268"/>
      <c r="AK197" s="268"/>
      <c r="AL197" s="268"/>
      <c r="AM197" s="268"/>
      <c r="AN197" s="268"/>
      <c r="AO197" s="268"/>
      <c r="AP197" s="268"/>
      <c r="AQ197" s="268"/>
      <c r="AR197" s="268"/>
      <c r="AS197" s="268"/>
      <c r="AT197" s="268"/>
      <c r="AU197" s="268"/>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row>
    <row r="198" spans="1:80" ht="16.899999999999999" customHeight="1" x14ac:dyDescent="0.35">
      <c r="A198" s="142" t="str">
        <f t="shared" si="40"/>
        <v/>
      </c>
      <c r="B198" s="285" t="str">
        <f t="shared" si="52"/>
        <v/>
      </c>
      <c r="C198" s="283"/>
      <c r="D198" s="134"/>
      <c r="E198" s="134"/>
      <c r="F198" s="135"/>
      <c r="G198" s="136"/>
      <c r="H198" s="136"/>
      <c r="I198" s="134"/>
      <c r="J198" s="533"/>
      <c r="K198" s="533"/>
      <c r="L198" s="534"/>
      <c r="M198" s="292" t="str">
        <f t="shared" si="41"/>
        <v/>
      </c>
      <c r="N198" s="547" t="str">
        <f t="shared" si="42"/>
        <v/>
      </c>
      <c r="O198" s="548" t="str">
        <f t="shared" si="43"/>
        <v/>
      </c>
      <c r="P198" s="268"/>
      <c r="Q198" s="274"/>
      <c r="R198" s="540"/>
      <c r="S198" s="259"/>
      <c r="T198" s="260"/>
      <c r="U198" s="328" t="str">
        <f t="shared" si="44"/>
        <v/>
      </c>
      <c r="V198" s="375" t="str">
        <f t="shared" si="45"/>
        <v/>
      </c>
      <c r="W198" s="375" t="str">
        <f t="shared" si="46"/>
        <v/>
      </c>
      <c r="X198" s="375" t="str">
        <f t="shared" si="47"/>
        <v/>
      </c>
      <c r="Y198" s="375" t="str">
        <f t="shared" si="48"/>
        <v/>
      </c>
      <c r="Z198" s="376" t="str">
        <f t="shared" si="49"/>
        <v/>
      </c>
      <c r="AA198" s="138" t="str">
        <f t="shared" si="50"/>
        <v/>
      </c>
      <c r="AB198" s="138" t="str">
        <f t="shared" si="51"/>
        <v/>
      </c>
      <c r="AC198" s="138" t="str">
        <f>IF(C198="","",IF(VLOOKUP(C198,'11 - GLA USE ONLY GFA details'!$C$46:$X$54,22,FALSE)="GFA","Contracted","non contracted"))</f>
        <v/>
      </c>
      <c r="AD198" s="266" t="str">
        <f>IF(C198="","",'1 - Claim Sign off'!$D$9)</f>
        <v/>
      </c>
      <c r="AE198" s="138" t="str">
        <f>IF(C198="","",VLOOKUP($AD$3,'ref 2 SLB'!$A$216:$Q$227,11,FALSE))</f>
        <v/>
      </c>
      <c r="AF198" s="138" t="str">
        <f>IF(C198="","",VLOOKUP($AD$3,'ref 2 SLB'!$A$216:$Q$227,12,FALSE))</f>
        <v/>
      </c>
      <c r="AG198" s="275" t="str">
        <f>IF(C198="","",VLOOKUP($AD$3,'ref 2 SLB'!$A$216:$Q$227,13,FALSE))</f>
        <v/>
      </c>
      <c r="AH198" s="268"/>
      <c r="AI198" s="268"/>
      <c r="AJ198" s="268"/>
      <c r="AK198" s="268"/>
      <c r="AL198" s="268"/>
      <c r="AM198" s="268"/>
      <c r="AN198" s="268"/>
      <c r="AO198" s="268"/>
      <c r="AP198" s="268"/>
      <c r="AQ198" s="268"/>
      <c r="AR198" s="268"/>
      <c r="AS198" s="268"/>
      <c r="AT198" s="268"/>
      <c r="AU198" s="268"/>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row>
    <row r="199" spans="1:80" ht="16.899999999999999" customHeight="1" x14ac:dyDescent="0.35">
      <c r="A199" s="142" t="str">
        <f t="shared" si="40"/>
        <v/>
      </c>
      <c r="B199" s="285" t="str">
        <f t="shared" si="52"/>
        <v/>
      </c>
      <c r="C199" s="283"/>
      <c r="D199" s="134"/>
      <c r="E199" s="134"/>
      <c r="F199" s="135"/>
      <c r="G199" s="136"/>
      <c r="H199" s="136"/>
      <c r="I199" s="134"/>
      <c r="J199" s="533"/>
      <c r="K199" s="533"/>
      <c r="L199" s="534"/>
      <c r="M199" s="292" t="str">
        <f t="shared" si="41"/>
        <v/>
      </c>
      <c r="N199" s="547" t="str">
        <f t="shared" si="42"/>
        <v/>
      </c>
      <c r="O199" s="548" t="str">
        <f t="shared" si="43"/>
        <v/>
      </c>
      <c r="P199" s="268"/>
      <c r="Q199" s="274"/>
      <c r="R199" s="540"/>
      <c r="S199" s="259"/>
      <c r="T199" s="260"/>
      <c r="U199" s="328" t="str">
        <f t="shared" si="44"/>
        <v/>
      </c>
      <c r="V199" s="375" t="str">
        <f t="shared" si="45"/>
        <v/>
      </c>
      <c r="W199" s="375" t="str">
        <f t="shared" si="46"/>
        <v/>
      </c>
      <c r="X199" s="375" t="str">
        <f t="shared" si="47"/>
        <v/>
      </c>
      <c r="Y199" s="375" t="str">
        <f t="shared" si="48"/>
        <v/>
      </c>
      <c r="Z199" s="376" t="str">
        <f t="shared" si="49"/>
        <v/>
      </c>
      <c r="AA199" s="138" t="str">
        <f t="shared" si="50"/>
        <v/>
      </c>
      <c r="AB199" s="138" t="str">
        <f t="shared" si="51"/>
        <v/>
      </c>
      <c r="AC199" s="138" t="str">
        <f>IF(C199="","",IF(VLOOKUP(C199,'11 - GLA USE ONLY GFA details'!$C$46:$X$54,22,FALSE)="GFA","Contracted","non contracted"))</f>
        <v/>
      </c>
      <c r="AD199" s="266" t="str">
        <f>IF(C199="","",'1 - Claim Sign off'!$D$9)</f>
        <v/>
      </c>
      <c r="AE199" s="138" t="str">
        <f>IF(C199="","",VLOOKUP($AD$3,'ref 2 SLB'!$A$216:$Q$227,11,FALSE))</f>
        <v/>
      </c>
      <c r="AF199" s="138" t="str">
        <f>IF(C199="","",VLOOKUP($AD$3,'ref 2 SLB'!$A$216:$Q$227,12,FALSE))</f>
        <v/>
      </c>
      <c r="AG199" s="275" t="str">
        <f>IF(C199="","",VLOOKUP($AD$3,'ref 2 SLB'!$A$216:$Q$227,13,FALSE))</f>
        <v/>
      </c>
      <c r="AH199" s="268"/>
      <c r="AI199" s="268"/>
      <c r="AJ199" s="268"/>
      <c r="AK199" s="268"/>
      <c r="AL199" s="268"/>
      <c r="AM199" s="268"/>
      <c r="AN199" s="268"/>
      <c r="AO199" s="268"/>
      <c r="AP199" s="268"/>
      <c r="AQ199" s="268"/>
      <c r="AR199" s="268"/>
      <c r="AS199" s="268"/>
      <c r="AT199" s="268"/>
      <c r="AU199" s="268"/>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row>
    <row r="200" spans="1:80" ht="16.899999999999999" customHeight="1" thickBot="1" x14ac:dyDescent="0.4">
      <c r="A200" s="142" t="str">
        <f t="shared" si="40"/>
        <v/>
      </c>
      <c r="B200" s="286" t="str">
        <f t="shared" si="52"/>
        <v/>
      </c>
      <c r="C200" s="287"/>
      <c r="D200" s="288"/>
      <c r="E200" s="288"/>
      <c r="F200" s="289"/>
      <c r="G200" s="290"/>
      <c r="H200" s="290"/>
      <c r="I200" s="288"/>
      <c r="J200" s="535"/>
      <c r="K200" s="535"/>
      <c r="L200" s="536"/>
      <c r="M200" s="293" t="str">
        <f t="shared" si="41"/>
        <v/>
      </c>
      <c r="N200" s="549" t="str">
        <f t="shared" si="42"/>
        <v/>
      </c>
      <c r="O200" s="550" t="str">
        <f t="shared" si="43"/>
        <v/>
      </c>
      <c r="P200" s="268"/>
      <c r="Q200" s="276"/>
      <c r="R200" s="541"/>
      <c r="S200" s="277"/>
      <c r="T200" s="278"/>
      <c r="U200" s="329" t="str">
        <f t="shared" si="44"/>
        <v/>
      </c>
      <c r="V200" s="377" t="str">
        <f t="shared" si="45"/>
        <v/>
      </c>
      <c r="W200" s="377" t="str">
        <f t="shared" si="46"/>
        <v/>
      </c>
      <c r="X200" s="377" t="str">
        <f t="shared" si="47"/>
        <v/>
      </c>
      <c r="Y200" s="377" t="str">
        <f t="shared" si="48"/>
        <v/>
      </c>
      <c r="Z200" s="378" t="str">
        <f t="shared" si="49"/>
        <v/>
      </c>
      <c r="AA200" s="280" t="str">
        <f t="shared" si="50"/>
        <v/>
      </c>
      <c r="AB200" s="280" t="str">
        <f t="shared" si="51"/>
        <v/>
      </c>
      <c r="AC200" s="280" t="str">
        <f>IF(C200="","",IF(VLOOKUP(C200,'11 - GLA USE ONLY GFA details'!$C$46:$X$54,22,FALSE)="GFA","Contracted","non contracted"))</f>
        <v/>
      </c>
      <c r="AD200" s="279" t="str">
        <f>IF(C200="","",'1 - Claim Sign off'!$D$9)</f>
        <v/>
      </c>
      <c r="AE200" s="280" t="str">
        <f>IF(C200="","",VLOOKUP($AD$3,'ref 2 SLB'!$A$216:$Q$227,11,FALSE))</f>
        <v/>
      </c>
      <c r="AF200" s="280" t="str">
        <f>IF(C200="","",VLOOKUP($AD$3,'ref 2 SLB'!$A$216:$Q$227,12,FALSE))</f>
        <v/>
      </c>
      <c r="AG200" s="281" t="str">
        <f>IF(C200="","",VLOOKUP($AD$3,'ref 2 SLB'!$A$216:$Q$227,13,FALSE))</f>
        <v/>
      </c>
      <c r="AH200" s="268"/>
      <c r="AI200" s="268"/>
      <c r="AJ200" s="268"/>
      <c r="AK200" s="268"/>
      <c r="AL200" s="268"/>
      <c r="AM200" s="268"/>
      <c r="AN200" s="268"/>
      <c r="AO200" s="268"/>
      <c r="AP200" s="268"/>
      <c r="AQ200" s="268"/>
      <c r="AR200" s="268"/>
      <c r="AS200" s="268"/>
      <c r="AT200" s="268"/>
      <c r="AU200" s="268"/>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row>
    <row r="201" spans="1:80" x14ac:dyDescent="0.35">
      <c r="A201" s="139"/>
      <c r="B201" s="65"/>
      <c r="C201" s="15"/>
      <c r="D201" s="15"/>
      <c r="E201" s="15"/>
      <c r="F201" s="48"/>
      <c r="G201" s="129"/>
      <c r="H201" s="129"/>
      <c r="I201" s="15"/>
      <c r="J201" s="537"/>
      <c r="K201" s="537"/>
      <c r="L201" s="537"/>
      <c r="M201" s="127"/>
      <c r="N201" s="551"/>
      <c r="O201" s="552"/>
      <c r="P201" s="268"/>
      <c r="Q201" s="269"/>
      <c r="R201" s="542"/>
      <c r="S201" s="269"/>
      <c r="T201" s="269"/>
      <c r="U201" s="324"/>
      <c r="V201" s="269"/>
      <c r="W201" s="269"/>
      <c r="X201" s="269"/>
      <c r="Y201" s="269"/>
      <c r="Z201" s="269"/>
      <c r="AA201" s="270"/>
      <c r="AB201" s="270"/>
      <c r="AC201" s="270"/>
      <c r="AD201" s="269"/>
      <c r="AE201" s="271"/>
      <c r="AF201" s="271"/>
      <c r="AG201" s="271"/>
      <c r="AH201" s="268"/>
      <c r="AI201" s="268"/>
      <c r="AJ201" s="268"/>
      <c r="AK201" s="268"/>
      <c r="AL201" s="268"/>
      <c r="AM201" s="268"/>
      <c r="AN201" s="268"/>
      <c r="AO201" s="268"/>
      <c r="AP201" s="268"/>
      <c r="AQ201" s="268"/>
      <c r="AR201" s="268"/>
      <c r="AS201" s="268"/>
      <c r="AT201" s="268"/>
      <c r="AU201" s="268"/>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row>
    <row r="202" spans="1:80" x14ac:dyDescent="0.35">
      <c r="A202" s="139"/>
      <c r="B202" s="65"/>
      <c r="C202" s="15"/>
      <c r="D202" s="15"/>
      <c r="E202" s="15"/>
      <c r="F202" s="48"/>
      <c r="G202" s="129"/>
      <c r="H202" s="129"/>
      <c r="I202" s="15"/>
      <c r="J202" s="537"/>
      <c r="K202" s="537"/>
      <c r="L202" s="537"/>
      <c r="M202" s="127"/>
      <c r="N202" s="551"/>
      <c r="O202" s="552"/>
      <c r="P202" s="268"/>
      <c r="Q202" s="269"/>
      <c r="R202" s="542"/>
      <c r="S202" s="269"/>
      <c r="T202" s="269"/>
      <c r="U202" s="324"/>
      <c r="V202" s="269"/>
      <c r="W202" s="269"/>
      <c r="X202" s="269"/>
      <c r="Y202" s="269"/>
      <c r="Z202" s="269"/>
      <c r="AA202" s="270"/>
      <c r="AB202" s="270"/>
      <c r="AC202" s="270"/>
      <c r="AD202" s="269"/>
      <c r="AE202" s="271"/>
      <c r="AF202" s="271"/>
      <c r="AG202" s="271"/>
      <c r="AH202" s="268"/>
      <c r="AI202" s="268"/>
      <c r="AJ202" s="268"/>
      <c r="AK202" s="268"/>
      <c r="AL202" s="268"/>
      <c r="AM202" s="268"/>
      <c r="AN202" s="268"/>
      <c r="AO202" s="268"/>
      <c r="AP202" s="268"/>
      <c r="AQ202" s="268"/>
      <c r="AR202" s="268"/>
      <c r="AS202" s="268"/>
      <c r="AT202" s="268"/>
      <c r="AU202" s="268"/>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row>
    <row r="203" spans="1:80" x14ac:dyDescent="0.35">
      <c r="A203" s="139"/>
      <c r="B203" s="65"/>
      <c r="C203" s="15"/>
      <c r="D203" s="15"/>
      <c r="E203" s="15"/>
      <c r="F203" s="48"/>
      <c r="G203" s="129"/>
      <c r="H203" s="129"/>
      <c r="I203" s="15"/>
      <c r="J203" s="537"/>
      <c r="K203" s="537"/>
      <c r="L203" s="537"/>
      <c r="M203" s="127"/>
      <c r="N203" s="551"/>
      <c r="O203" s="552"/>
      <c r="P203" s="14"/>
      <c r="Q203" s="48"/>
      <c r="R203" s="543"/>
      <c r="S203" s="48"/>
      <c r="T203" s="48"/>
      <c r="U203" s="325"/>
      <c r="V203" s="48"/>
      <c r="W203" s="48"/>
      <c r="X203" s="48"/>
      <c r="Y203" s="48"/>
      <c r="Z203" s="48"/>
      <c r="AA203" s="118"/>
      <c r="AB203" s="118"/>
      <c r="AC203" s="118"/>
      <c r="AD203" s="48"/>
      <c r="AE203" s="129"/>
      <c r="AF203" s="129"/>
      <c r="AG203" s="129"/>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row>
    <row r="204" spans="1:80" x14ac:dyDescent="0.35">
      <c r="A204" s="139"/>
      <c r="B204" s="65"/>
      <c r="C204" s="15"/>
      <c r="D204" s="15"/>
      <c r="E204" s="15"/>
      <c r="F204" s="48"/>
      <c r="G204" s="129"/>
      <c r="H204" s="129"/>
      <c r="I204" s="15"/>
      <c r="J204" s="537"/>
      <c r="K204" s="537"/>
      <c r="L204" s="537"/>
      <c r="M204" s="127"/>
      <c r="N204" s="551"/>
      <c r="O204" s="552"/>
      <c r="P204" s="14"/>
      <c r="Q204" s="48"/>
      <c r="R204" s="543"/>
      <c r="S204" s="48"/>
      <c r="T204" s="48"/>
      <c r="U204" s="325"/>
      <c r="V204" s="48"/>
      <c r="W204" s="48"/>
      <c r="X204" s="48"/>
      <c r="Y204" s="48"/>
      <c r="Z204" s="48"/>
      <c r="AA204" s="118"/>
      <c r="AB204" s="118"/>
      <c r="AC204" s="118"/>
      <c r="AD204" s="48"/>
      <c r="AE204" s="129"/>
      <c r="AF204" s="129"/>
      <c r="AG204" s="129"/>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row>
    <row r="205" spans="1:80" x14ac:dyDescent="0.35">
      <c r="A205" s="139"/>
      <c r="B205" s="65"/>
      <c r="C205" s="15"/>
      <c r="D205" s="15"/>
      <c r="E205" s="15"/>
      <c r="F205" s="48"/>
      <c r="G205" s="129"/>
      <c r="H205" s="129"/>
      <c r="I205" s="15"/>
      <c r="J205" s="537"/>
      <c r="K205" s="537"/>
      <c r="L205" s="537"/>
      <c r="M205" s="127"/>
      <c r="N205" s="551"/>
      <c r="O205" s="552"/>
      <c r="P205" s="14"/>
      <c r="Q205" s="48"/>
      <c r="R205" s="543"/>
      <c r="S205" s="48"/>
      <c r="T205" s="48"/>
      <c r="U205" s="325"/>
      <c r="V205" s="48"/>
      <c r="W205" s="48"/>
      <c r="X205" s="48"/>
      <c r="Y205" s="48"/>
      <c r="Z205" s="48"/>
      <c r="AA205" s="118"/>
      <c r="AB205" s="118"/>
      <c r="AC205" s="118"/>
      <c r="AD205" s="48"/>
      <c r="AE205" s="129"/>
      <c r="AF205" s="129"/>
      <c r="AG205" s="129"/>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row>
    <row r="206" spans="1:80" x14ac:dyDescent="0.35">
      <c r="A206" s="139"/>
      <c r="B206" s="65"/>
      <c r="C206" s="15"/>
      <c r="D206" s="15"/>
      <c r="E206" s="15"/>
      <c r="F206" s="48"/>
      <c r="G206" s="129"/>
      <c r="H206" s="129"/>
      <c r="I206" s="15"/>
      <c r="J206" s="537"/>
      <c r="K206" s="537"/>
      <c r="L206" s="537"/>
      <c r="M206" s="127"/>
      <c r="N206" s="551"/>
      <c r="O206" s="552"/>
      <c r="P206" s="14"/>
      <c r="Q206" s="48"/>
      <c r="R206" s="543"/>
      <c r="S206" s="48"/>
      <c r="T206" s="48"/>
      <c r="U206" s="325"/>
      <c r="V206" s="48"/>
      <c r="W206" s="48"/>
      <c r="X206" s="48"/>
      <c r="Y206" s="48"/>
      <c r="Z206" s="48"/>
      <c r="AA206" s="118"/>
      <c r="AB206" s="118"/>
      <c r="AC206" s="118"/>
      <c r="AD206" s="48"/>
      <c r="AE206" s="129"/>
      <c r="AF206" s="129"/>
      <c r="AG206" s="129"/>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row>
    <row r="207" spans="1:80" x14ac:dyDescent="0.35">
      <c r="A207" s="139"/>
      <c r="B207" s="65"/>
      <c r="C207" s="15"/>
      <c r="D207" s="15"/>
      <c r="E207" s="15"/>
      <c r="F207" s="48"/>
      <c r="G207" s="129"/>
      <c r="H207" s="129"/>
      <c r="I207" s="15"/>
      <c r="J207" s="537"/>
      <c r="K207" s="537"/>
      <c r="L207" s="537"/>
      <c r="M207" s="127"/>
      <c r="N207" s="551"/>
      <c r="O207" s="552"/>
      <c r="P207" s="14"/>
      <c r="Q207" s="48"/>
      <c r="R207" s="543"/>
      <c r="S207" s="48"/>
      <c r="T207" s="48"/>
      <c r="U207" s="325"/>
      <c r="V207" s="48"/>
      <c r="W207" s="48"/>
      <c r="X207" s="48"/>
      <c r="Y207" s="48"/>
      <c r="Z207" s="48"/>
      <c r="AA207" s="118"/>
      <c r="AB207" s="118"/>
      <c r="AC207" s="118"/>
      <c r="AD207" s="48"/>
      <c r="AE207" s="129"/>
      <c r="AF207" s="129"/>
      <c r="AG207" s="129"/>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row>
    <row r="208" spans="1:80" x14ac:dyDescent="0.35">
      <c r="A208" s="139"/>
      <c r="B208" s="65"/>
      <c r="C208" s="15"/>
      <c r="D208" s="15"/>
      <c r="E208" s="15"/>
      <c r="F208" s="48"/>
      <c r="G208" s="129"/>
      <c r="H208" s="129"/>
      <c r="I208" s="15"/>
      <c r="J208" s="537"/>
      <c r="K208" s="537"/>
      <c r="L208" s="537"/>
      <c r="M208" s="127"/>
      <c r="N208" s="551"/>
      <c r="O208" s="552"/>
      <c r="P208" s="14"/>
      <c r="Q208" s="48"/>
      <c r="R208" s="543"/>
      <c r="S208" s="48"/>
      <c r="T208" s="48"/>
      <c r="U208" s="325"/>
      <c r="V208" s="48"/>
      <c r="W208" s="48"/>
      <c r="X208" s="48"/>
      <c r="Y208" s="48"/>
      <c r="Z208" s="48"/>
      <c r="AA208" s="118"/>
      <c r="AB208" s="118"/>
      <c r="AC208" s="118"/>
      <c r="AD208" s="48"/>
      <c r="AE208" s="129"/>
      <c r="AF208" s="129"/>
      <c r="AG208" s="129"/>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row>
    <row r="209" spans="1:80" x14ac:dyDescent="0.35">
      <c r="A209" s="139"/>
      <c r="B209" s="65"/>
      <c r="C209" s="15"/>
      <c r="D209" s="15"/>
      <c r="E209" s="15"/>
      <c r="F209" s="48"/>
      <c r="G209" s="129"/>
      <c r="H209" s="129"/>
      <c r="I209" s="15"/>
      <c r="J209" s="537"/>
      <c r="K209" s="537"/>
      <c r="L209" s="537"/>
      <c r="M209" s="127"/>
      <c r="N209" s="551"/>
      <c r="O209" s="552"/>
      <c r="P209" s="14"/>
      <c r="Q209" s="48"/>
      <c r="R209" s="543"/>
      <c r="S209" s="48"/>
      <c r="T209" s="48"/>
      <c r="U209" s="325"/>
      <c r="V209" s="48"/>
      <c r="W209" s="48"/>
      <c r="X209" s="48"/>
      <c r="Y209" s="48"/>
      <c r="Z209" s="48"/>
      <c r="AA209" s="118"/>
      <c r="AB209" s="118"/>
      <c r="AC209" s="118"/>
      <c r="AD209" s="48"/>
      <c r="AE209" s="129"/>
      <c r="AF209" s="129"/>
      <c r="AG209" s="129"/>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row>
    <row r="210" spans="1:80" x14ac:dyDescent="0.35">
      <c r="A210" s="139"/>
      <c r="B210" s="65"/>
      <c r="C210" s="15"/>
      <c r="D210" s="15"/>
      <c r="E210" s="15"/>
      <c r="F210" s="48"/>
      <c r="G210" s="129"/>
      <c r="H210" s="129"/>
      <c r="I210" s="15"/>
      <c r="J210" s="537"/>
      <c r="K210" s="537"/>
      <c r="L210" s="537"/>
      <c r="M210" s="127"/>
      <c r="N210" s="551"/>
      <c r="O210" s="552"/>
      <c r="P210" s="14"/>
      <c r="Q210" s="48"/>
      <c r="R210" s="543"/>
      <c r="S210" s="48"/>
      <c r="T210" s="48"/>
      <c r="U210" s="325"/>
      <c r="V210" s="48"/>
      <c r="W210" s="48"/>
      <c r="X210" s="48"/>
      <c r="Y210" s="48"/>
      <c r="Z210" s="48"/>
      <c r="AA210" s="118"/>
      <c r="AB210" s="118"/>
      <c r="AC210" s="118"/>
      <c r="AD210" s="48"/>
      <c r="AE210" s="129"/>
      <c r="AF210" s="129"/>
      <c r="AG210" s="129"/>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row>
    <row r="211" spans="1:80" x14ac:dyDescent="0.35">
      <c r="A211" s="139"/>
      <c r="B211" s="65"/>
      <c r="C211" s="15"/>
      <c r="D211" s="15"/>
      <c r="E211" s="15"/>
      <c r="F211" s="48"/>
      <c r="G211" s="129"/>
      <c r="H211" s="129"/>
      <c r="I211" s="15"/>
      <c r="J211" s="537"/>
      <c r="K211" s="537"/>
      <c r="L211" s="537"/>
      <c r="M211" s="127"/>
      <c r="N211" s="551"/>
      <c r="O211" s="552"/>
      <c r="P211" s="14"/>
      <c r="Q211" s="48"/>
      <c r="R211" s="543"/>
      <c r="S211" s="48"/>
      <c r="T211" s="48"/>
      <c r="U211" s="325"/>
      <c r="V211" s="48"/>
      <c r="W211" s="48"/>
      <c r="X211" s="48"/>
      <c r="Y211" s="48"/>
      <c r="Z211" s="48"/>
      <c r="AA211" s="118"/>
      <c r="AB211" s="118"/>
      <c r="AC211" s="118"/>
      <c r="AD211" s="48"/>
      <c r="AE211" s="129"/>
      <c r="AF211" s="129"/>
      <c r="AG211" s="129"/>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row>
    <row r="212" spans="1:80" x14ac:dyDescent="0.35">
      <c r="A212" s="139"/>
      <c r="B212" s="65"/>
      <c r="C212" s="15"/>
      <c r="D212" s="15"/>
      <c r="E212" s="15"/>
      <c r="F212" s="48"/>
      <c r="G212" s="129"/>
      <c r="H212" s="129"/>
      <c r="I212" s="15"/>
      <c r="J212" s="537"/>
      <c r="K212" s="537"/>
      <c r="L212" s="537"/>
      <c r="M212" s="127"/>
      <c r="N212" s="551"/>
      <c r="O212" s="552"/>
      <c r="P212" s="14"/>
      <c r="Q212" s="48"/>
      <c r="R212" s="543"/>
      <c r="S212" s="48"/>
      <c r="T212" s="48"/>
      <c r="U212" s="325"/>
      <c r="V212" s="48"/>
      <c r="W212" s="48"/>
      <c r="X212" s="48"/>
      <c r="Y212" s="48"/>
      <c r="Z212" s="48"/>
      <c r="AA212" s="118"/>
      <c r="AB212" s="118"/>
      <c r="AC212" s="118"/>
      <c r="AD212" s="48"/>
      <c r="AE212" s="129"/>
      <c r="AF212" s="129"/>
      <c r="AG212" s="129"/>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row>
    <row r="213" spans="1:80" x14ac:dyDescent="0.35">
      <c r="A213" s="139"/>
      <c r="B213" s="65"/>
      <c r="C213" s="15"/>
      <c r="D213" s="15"/>
      <c r="E213" s="15"/>
      <c r="F213" s="48"/>
      <c r="G213" s="129"/>
      <c r="H213" s="129"/>
      <c r="I213" s="15"/>
      <c r="J213" s="537"/>
      <c r="K213" s="537"/>
      <c r="L213" s="537"/>
      <c r="M213" s="127"/>
      <c r="N213" s="551"/>
      <c r="O213" s="552"/>
      <c r="P213" s="14"/>
      <c r="Q213" s="48"/>
      <c r="R213" s="543"/>
      <c r="S213" s="48"/>
      <c r="T213" s="48"/>
      <c r="U213" s="325"/>
      <c r="V213" s="48"/>
      <c r="W213" s="48"/>
      <c r="X213" s="48"/>
      <c r="Y213" s="48"/>
      <c r="Z213" s="48"/>
      <c r="AA213" s="118"/>
      <c r="AB213" s="118"/>
      <c r="AC213" s="118"/>
      <c r="AD213" s="48"/>
      <c r="AE213" s="129"/>
      <c r="AF213" s="129"/>
      <c r="AG213" s="129"/>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row>
    <row r="214" spans="1:80" x14ac:dyDescent="0.35">
      <c r="A214" s="139"/>
      <c r="B214" s="65"/>
      <c r="C214" s="15"/>
      <c r="D214" s="15"/>
      <c r="E214" s="15"/>
      <c r="F214" s="48"/>
      <c r="G214" s="129"/>
      <c r="H214" s="129"/>
      <c r="I214" s="15"/>
      <c r="J214" s="537"/>
      <c r="K214" s="537"/>
      <c r="L214" s="537"/>
      <c r="M214" s="127"/>
      <c r="N214" s="551"/>
      <c r="O214" s="552"/>
      <c r="P214" s="14"/>
      <c r="Q214" s="48"/>
      <c r="R214" s="543"/>
      <c r="S214" s="48"/>
      <c r="T214" s="48"/>
      <c r="U214" s="325"/>
      <c r="V214" s="48"/>
      <c r="W214" s="48"/>
      <c r="X214" s="48"/>
      <c r="Y214" s="48"/>
      <c r="Z214" s="48"/>
      <c r="AA214" s="118"/>
      <c r="AB214" s="118"/>
      <c r="AC214" s="118"/>
      <c r="AD214" s="48"/>
      <c r="AE214" s="129"/>
      <c r="AF214" s="129"/>
      <c r="AG214" s="129"/>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row>
    <row r="215" spans="1:80" x14ac:dyDescent="0.35">
      <c r="A215" s="139"/>
      <c r="B215" s="65"/>
      <c r="C215" s="15"/>
      <c r="D215" s="15"/>
      <c r="E215" s="15"/>
      <c r="F215" s="48"/>
      <c r="G215" s="129"/>
      <c r="H215" s="129"/>
      <c r="I215" s="15"/>
      <c r="J215" s="537"/>
      <c r="K215" s="537"/>
      <c r="L215" s="537"/>
      <c r="M215" s="127"/>
      <c r="N215" s="551"/>
      <c r="O215" s="552"/>
      <c r="P215" s="14"/>
      <c r="Q215" s="48"/>
      <c r="R215" s="543"/>
      <c r="S215" s="48"/>
      <c r="T215" s="48"/>
      <c r="U215" s="325"/>
      <c r="V215" s="48"/>
      <c r="W215" s="48"/>
      <c r="X215" s="48"/>
      <c r="Y215" s="48"/>
      <c r="Z215" s="48"/>
      <c r="AA215" s="118"/>
      <c r="AB215" s="118"/>
      <c r="AC215" s="118"/>
      <c r="AD215" s="48"/>
      <c r="AE215" s="129"/>
      <c r="AF215" s="129"/>
      <c r="AG215" s="129"/>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row>
    <row r="216" spans="1:80" x14ac:dyDescent="0.35">
      <c r="A216" s="139"/>
      <c r="B216" s="65"/>
      <c r="C216" s="15"/>
      <c r="D216" s="15"/>
      <c r="E216" s="15"/>
      <c r="F216" s="48"/>
      <c r="G216" s="129"/>
      <c r="H216" s="129"/>
      <c r="I216" s="15"/>
      <c r="J216" s="537"/>
      <c r="K216" s="537"/>
      <c r="L216" s="537"/>
      <c r="M216" s="127"/>
      <c r="N216" s="551"/>
      <c r="O216" s="552"/>
      <c r="P216" s="14"/>
      <c r="Q216" s="48"/>
      <c r="R216" s="543"/>
      <c r="S216" s="48"/>
      <c r="T216" s="48"/>
      <c r="U216" s="325"/>
      <c r="V216" s="48"/>
      <c r="W216" s="48"/>
      <c r="X216" s="48"/>
      <c r="Y216" s="48"/>
      <c r="Z216" s="48"/>
      <c r="AA216" s="118"/>
      <c r="AB216" s="118"/>
      <c r="AC216" s="118"/>
      <c r="AD216" s="48"/>
      <c r="AE216" s="129"/>
      <c r="AF216" s="129"/>
      <c r="AG216" s="129"/>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row>
    <row r="217" spans="1:80" x14ac:dyDescent="0.35">
      <c r="A217" s="139"/>
      <c r="B217" s="65"/>
      <c r="C217" s="15"/>
      <c r="D217" s="15"/>
      <c r="E217" s="15"/>
      <c r="F217" s="48"/>
      <c r="G217" s="129"/>
      <c r="H217" s="129"/>
      <c r="I217" s="15"/>
      <c r="J217" s="537"/>
      <c r="K217" s="537"/>
      <c r="L217" s="537"/>
      <c r="M217" s="127"/>
      <c r="N217" s="551"/>
      <c r="O217" s="552"/>
      <c r="P217" s="14"/>
      <c r="Q217" s="48"/>
      <c r="R217" s="543"/>
      <c r="S217" s="48"/>
      <c r="T217" s="48"/>
      <c r="U217" s="325"/>
      <c r="V217" s="48"/>
      <c r="W217" s="48"/>
      <c r="X217" s="48"/>
      <c r="Y217" s="48"/>
      <c r="Z217" s="48"/>
      <c r="AA217" s="118"/>
      <c r="AB217" s="118"/>
      <c r="AC217" s="118"/>
      <c r="AD217" s="48"/>
      <c r="AE217" s="129"/>
      <c r="AF217" s="129"/>
      <c r="AG217" s="129"/>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row>
    <row r="218" spans="1:80" x14ac:dyDescent="0.35">
      <c r="A218" s="139"/>
      <c r="B218" s="65"/>
      <c r="C218" s="15"/>
      <c r="D218" s="15"/>
      <c r="E218" s="15"/>
      <c r="F218" s="48"/>
      <c r="G218" s="129"/>
      <c r="H218" s="129"/>
      <c r="I218" s="15"/>
      <c r="J218" s="537"/>
      <c r="K218" s="537"/>
      <c r="L218" s="537"/>
      <c r="M218" s="127"/>
      <c r="N218" s="551"/>
      <c r="O218" s="552"/>
      <c r="P218" s="14"/>
      <c r="Q218" s="48"/>
      <c r="R218" s="543"/>
      <c r="S218" s="48"/>
      <c r="T218" s="48"/>
      <c r="U218" s="325"/>
      <c r="V218" s="48"/>
      <c r="W218" s="48"/>
      <c r="X218" s="48"/>
      <c r="Y218" s="48"/>
      <c r="Z218" s="48"/>
      <c r="AA218" s="118"/>
      <c r="AB218" s="118"/>
      <c r="AC218" s="118"/>
      <c r="AD218" s="48"/>
      <c r="AE218" s="129"/>
      <c r="AF218" s="129"/>
      <c r="AG218" s="129"/>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row>
    <row r="219" spans="1:80" x14ac:dyDescent="0.35">
      <c r="A219" s="139"/>
      <c r="B219" s="65"/>
      <c r="C219" s="15"/>
      <c r="D219" s="15"/>
      <c r="E219" s="15"/>
      <c r="F219" s="48"/>
      <c r="G219" s="129"/>
      <c r="H219" s="129"/>
      <c r="I219" s="15"/>
      <c r="J219" s="537"/>
      <c r="K219" s="537"/>
      <c r="L219" s="537"/>
      <c r="M219" s="127"/>
      <c r="N219" s="551"/>
      <c r="O219" s="552"/>
      <c r="P219" s="14"/>
      <c r="Q219" s="48"/>
      <c r="R219" s="543"/>
      <c r="S219" s="48"/>
      <c r="T219" s="48"/>
      <c r="U219" s="325"/>
      <c r="V219" s="48"/>
      <c r="W219" s="48"/>
      <c r="X219" s="48"/>
      <c r="Y219" s="48"/>
      <c r="Z219" s="48"/>
      <c r="AA219" s="118"/>
      <c r="AB219" s="118"/>
      <c r="AC219" s="118"/>
      <c r="AD219" s="48"/>
      <c r="AE219" s="129"/>
      <c r="AF219" s="129"/>
      <c r="AG219" s="129"/>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row>
    <row r="220" spans="1:80" x14ac:dyDescent="0.35">
      <c r="A220" s="139"/>
      <c r="B220" s="65"/>
      <c r="C220" s="15"/>
      <c r="D220" s="15"/>
      <c r="E220" s="15"/>
      <c r="F220" s="48"/>
      <c r="G220" s="129"/>
      <c r="H220" s="129"/>
      <c r="I220" s="15"/>
      <c r="J220" s="537"/>
      <c r="K220" s="537"/>
      <c r="L220" s="537"/>
      <c r="M220" s="127"/>
      <c r="N220" s="551"/>
      <c r="O220" s="552"/>
      <c r="P220" s="14"/>
      <c r="Q220" s="48"/>
      <c r="R220" s="543"/>
      <c r="S220" s="48"/>
      <c r="T220" s="48"/>
      <c r="U220" s="325"/>
      <c r="V220" s="48"/>
      <c r="W220" s="48"/>
      <c r="X220" s="48"/>
      <c r="Y220" s="48"/>
      <c r="Z220" s="48"/>
      <c r="AA220" s="118"/>
      <c r="AB220" s="118"/>
      <c r="AC220" s="118"/>
      <c r="AD220" s="48"/>
      <c r="AE220" s="129"/>
      <c r="AF220" s="129"/>
      <c r="AG220" s="129"/>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row>
    <row r="221" spans="1:80" x14ac:dyDescent="0.35">
      <c r="A221" s="139"/>
      <c r="B221" s="65"/>
      <c r="C221" s="15"/>
      <c r="D221" s="15"/>
      <c r="E221" s="15"/>
      <c r="F221" s="48"/>
      <c r="G221" s="129"/>
      <c r="H221" s="129"/>
      <c r="I221" s="15"/>
      <c r="J221" s="537"/>
      <c r="K221" s="537"/>
      <c r="L221" s="537"/>
      <c r="M221" s="127"/>
      <c r="N221" s="551"/>
      <c r="O221" s="552"/>
      <c r="P221" s="14"/>
      <c r="Q221" s="48"/>
      <c r="R221" s="543"/>
      <c r="S221" s="48"/>
      <c r="T221" s="48"/>
      <c r="U221" s="325"/>
      <c r="V221" s="48"/>
      <c r="W221" s="48"/>
      <c r="X221" s="48"/>
      <c r="Y221" s="48"/>
      <c r="Z221" s="48"/>
      <c r="AA221" s="118"/>
      <c r="AB221" s="118"/>
      <c r="AC221" s="118"/>
      <c r="AD221" s="48"/>
      <c r="AE221" s="129"/>
      <c r="AF221" s="129"/>
      <c r="AG221" s="129"/>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row>
    <row r="222" spans="1:80" x14ac:dyDescent="0.35">
      <c r="A222" s="139"/>
      <c r="B222" s="65"/>
      <c r="C222" s="15"/>
      <c r="D222" s="15"/>
      <c r="E222" s="15"/>
      <c r="F222" s="48"/>
      <c r="G222" s="129"/>
      <c r="H222" s="129"/>
      <c r="I222" s="15"/>
      <c r="J222" s="537"/>
      <c r="K222" s="537"/>
      <c r="L222" s="537"/>
      <c r="M222" s="127"/>
      <c r="N222" s="551"/>
      <c r="O222" s="552"/>
      <c r="P222" s="14"/>
      <c r="Q222" s="48"/>
      <c r="R222" s="543"/>
      <c r="S222" s="48"/>
      <c r="T222" s="48"/>
      <c r="U222" s="325"/>
      <c r="V222" s="48"/>
      <c r="W222" s="48"/>
      <c r="X222" s="48"/>
      <c r="Y222" s="48"/>
      <c r="Z222" s="48"/>
      <c r="AA222" s="118"/>
      <c r="AB222" s="118"/>
      <c r="AC222" s="118"/>
      <c r="AD222" s="48"/>
      <c r="AE222" s="129"/>
      <c r="AF222" s="129"/>
      <c r="AG222" s="129"/>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row>
    <row r="223" spans="1:80" x14ac:dyDescent="0.35">
      <c r="A223" s="139"/>
      <c r="B223" s="65"/>
      <c r="C223" s="15"/>
      <c r="D223" s="15"/>
      <c r="E223" s="15"/>
      <c r="F223" s="48"/>
      <c r="G223" s="129"/>
      <c r="H223" s="129"/>
      <c r="I223" s="15"/>
      <c r="J223" s="537"/>
      <c r="K223" s="537"/>
      <c r="L223" s="537"/>
      <c r="M223" s="127"/>
      <c r="N223" s="551"/>
      <c r="O223" s="552"/>
      <c r="P223" s="14"/>
      <c r="Q223" s="48"/>
      <c r="R223" s="543"/>
      <c r="S223" s="48"/>
      <c r="T223" s="48"/>
      <c r="U223" s="325"/>
      <c r="V223" s="48"/>
      <c r="W223" s="48"/>
      <c r="X223" s="48"/>
      <c r="Y223" s="48"/>
      <c r="Z223" s="48"/>
      <c r="AA223" s="118"/>
      <c r="AB223" s="118"/>
      <c r="AC223" s="118"/>
      <c r="AD223" s="48"/>
      <c r="AE223" s="129"/>
      <c r="AF223" s="129"/>
      <c r="AG223" s="129"/>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row>
    <row r="224" spans="1:80" x14ac:dyDescent="0.35">
      <c r="A224" s="139"/>
      <c r="B224" s="65"/>
      <c r="C224" s="15"/>
      <c r="D224" s="15"/>
      <c r="E224" s="15"/>
      <c r="F224" s="48"/>
      <c r="G224" s="129"/>
      <c r="H224" s="129"/>
      <c r="I224" s="15"/>
      <c r="J224" s="537"/>
      <c r="K224" s="537"/>
      <c r="L224" s="537"/>
      <c r="M224" s="127"/>
      <c r="N224" s="551"/>
      <c r="O224" s="552"/>
      <c r="P224" s="14"/>
      <c r="Q224" s="48"/>
      <c r="R224" s="543"/>
      <c r="S224" s="48"/>
      <c r="T224" s="48"/>
      <c r="U224" s="325"/>
      <c r="V224" s="48"/>
      <c r="W224" s="48"/>
      <c r="X224" s="48"/>
      <c r="Y224" s="48"/>
      <c r="Z224" s="48"/>
      <c r="AA224" s="118"/>
      <c r="AB224" s="118"/>
      <c r="AC224" s="118"/>
      <c r="AD224" s="48"/>
      <c r="AE224" s="129"/>
      <c r="AF224" s="129"/>
      <c r="AG224" s="129"/>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row>
    <row r="225" spans="1:80" x14ac:dyDescent="0.35">
      <c r="A225" s="139"/>
      <c r="B225" s="65"/>
      <c r="C225" s="15"/>
      <c r="D225" s="15"/>
      <c r="E225" s="15"/>
      <c r="F225" s="48"/>
      <c r="G225" s="129"/>
      <c r="H225" s="129"/>
      <c r="I225" s="15"/>
      <c r="J225" s="537"/>
      <c r="K225" s="537"/>
      <c r="L225" s="537"/>
      <c r="M225" s="127"/>
      <c r="N225" s="551"/>
      <c r="O225" s="552"/>
      <c r="P225" s="14"/>
      <c r="Q225" s="48"/>
      <c r="R225" s="543"/>
      <c r="S225" s="48"/>
      <c r="T225" s="48"/>
      <c r="U225" s="325"/>
      <c r="V225" s="48"/>
      <c r="W225" s="48"/>
      <c r="X225" s="48"/>
      <c r="Y225" s="48"/>
      <c r="Z225" s="48"/>
      <c r="AA225" s="118"/>
      <c r="AB225" s="118"/>
      <c r="AC225" s="118"/>
      <c r="AD225" s="48"/>
      <c r="AE225" s="129"/>
      <c r="AF225" s="129"/>
      <c r="AG225" s="129"/>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row>
    <row r="226" spans="1:80" x14ac:dyDescent="0.35">
      <c r="A226" s="139"/>
      <c r="B226" s="65"/>
      <c r="C226" s="15"/>
      <c r="D226" s="15"/>
      <c r="E226" s="15"/>
      <c r="F226" s="48"/>
      <c r="G226" s="129"/>
      <c r="H226" s="129"/>
      <c r="I226" s="15"/>
      <c r="J226" s="537"/>
      <c r="K226" s="537"/>
      <c r="L226" s="537"/>
      <c r="M226" s="127"/>
      <c r="N226" s="551"/>
      <c r="O226" s="552"/>
      <c r="P226" s="14"/>
      <c r="Q226" s="48"/>
      <c r="R226" s="543"/>
      <c r="S226" s="48"/>
      <c r="T226" s="48"/>
      <c r="U226" s="325"/>
      <c r="V226" s="48"/>
      <c r="W226" s="48"/>
      <c r="X226" s="48"/>
      <c r="Y226" s="48"/>
      <c r="Z226" s="48"/>
      <c r="AA226" s="118"/>
      <c r="AB226" s="118"/>
      <c r="AC226" s="118"/>
      <c r="AD226" s="48"/>
      <c r="AE226" s="129"/>
      <c r="AF226" s="129"/>
      <c r="AG226" s="129"/>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row>
    <row r="227" spans="1:80" x14ac:dyDescent="0.35">
      <c r="A227" s="139"/>
      <c r="B227" s="65"/>
      <c r="C227" s="15"/>
      <c r="D227" s="15"/>
      <c r="E227" s="15"/>
      <c r="F227" s="48"/>
      <c r="G227" s="129"/>
      <c r="H227" s="129"/>
      <c r="I227" s="15"/>
      <c r="J227" s="537"/>
      <c r="K227" s="537"/>
      <c r="L227" s="537"/>
      <c r="M227" s="127"/>
      <c r="N227" s="551"/>
      <c r="O227" s="552"/>
      <c r="P227" s="14"/>
      <c r="Q227" s="48"/>
      <c r="R227" s="543"/>
      <c r="S227" s="48"/>
      <c r="T227" s="48"/>
      <c r="U227" s="325"/>
      <c r="V227" s="48"/>
      <c r="W227" s="48"/>
      <c r="X227" s="48"/>
      <c r="Y227" s="48"/>
      <c r="Z227" s="48"/>
      <c r="AA227" s="118"/>
      <c r="AB227" s="118"/>
      <c r="AC227" s="118"/>
      <c r="AD227" s="48"/>
      <c r="AE227" s="129"/>
      <c r="AF227" s="129"/>
      <c r="AG227" s="129"/>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row>
    <row r="228" spans="1:80" x14ac:dyDescent="0.35">
      <c r="A228" s="139"/>
      <c r="B228" s="65"/>
      <c r="C228" s="15"/>
      <c r="D228" s="15"/>
      <c r="E228" s="15"/>
      <c r="F228" s="48"/>
      <c r="G228" s="129"/>
      <c r="H228" s="129"/>
      <c r="I228" s="15"/>
      <c r="J228" s="537"/>
      <c r="K228" s="537"/>
      <c r="L228" s="537"/>
      <c r="M228" s="127"/>
      <c r="N228" s="551"/>
      <c r="O228" s="552"/>
      <c r="P228" s="14"/>
      <c r="Q228" s="48"/>
      <c r="R228" s="543"/>
      <c r="S228" s="48"/>
      <c r="T228" s="48"/>
      <c r="U228" s="325"/>
      <c r="V228" s="48"/>
      <c r="W228" s="48"/>
      <c r="X228" s="48"/>
      <c r="Y228" s="48"/>
      <c r="Z228" s="48"/>
      <c r="AA228" s="118"/>
      <c r="AB228" s="118"/>
      <c r="AC228" s="118"/>
      <c r="AD228" s="48"/>
      <c r="AE228" s="129"/>
      <c r="AF228" s="129"/>
      <c r="AG228" s="129"/>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row>
    <row r="229" spans="1:80" x14ac:dyDescent="0.35">
      <c r="A229" s="139"/>
      <c r="B229" s="65"/>
      <c r="C229" s="15"/>
      <c r="D229" s="15"/>
      <c r="E229" s="15"/>
      <c r="F229" s="48"/>
      <c r="G229" s="129"/>
      <c r="H229" s="129"/>
      <c r="I229" s="15"/>
      <c r="J229" s="537"/>
      <c r="K229" s="537"/>
      <c r="L229" s="537"/>
      <c r="M229" s="127"/>
      <c r="N229" s="551"/>
      <c r="O229" s="552"/>
      <c r="P229" s="14"/>
      <c r="Q229" s="48"/>
      <c r="R229" s="543"/>
      <c r="S229" s="48"/>
      <c r="T229" s="48"/>
      <c r="U229" s="325"/>
      <c r="V229" s="48"/>
      <c r="W229" s="48"/>
      <c r="X229" s="48"/>
      <c r="Y229" s="48"/>
      <c r="Z229" s="48"/>
      <c r="AA229" s="118"/>
      <c r="AB229" s="118"/>
      <c r="AC229" s="118"/>
      <c r="AD229" s="48"/>
      <c r="AE229" s="129"/>
      <c r="AF229" s="129"/>
      <c r="AG229" s="129"/>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row>
    <row r="230" spans="1:80" x14ac:dyDescent="0.35">
      <c r="A230" s="139"/>
      <c r="B230" s="65"/>
      <c r="C230" s="15"/>
      <c r="D230" s="15"/>
      <c r="E230" s="15"/>
      <c r="F230" s="48"/>
      <c r="G230" s="129"/>
      <c r="H230" s="129"/>
      <c r="I230" s="15"/>
      <c r="J230" s="537"/>
      <c r="K230" s="537"/>
      <c r="L230" s="537"/>
      <c r="M230" s="127"/>
      <c r="N230" s="551"/>
      <c r="O230" s="552"/>
      <c r="P230" s="14"/>
      <c r="Q230" s="48"/>
      <c r="R230" s="543"/>
      <c r="S230" s="48"/>
      <c r="T230" s="48"/>
      <c r="U230" s="325"/>
      <c r="V230" s="48"/>
      <c r="W230" s="48"/>
      <c r="X230" s="48"/>
      <c r="Y230" s="48"/>
      <c r="Z230" s="48"/>
      <c r="AA230" s="118"/>
      <c r="AB230" s="118"/>
      <c r="AC230" s="118"/>
      <c r="AD230" s="48"/>
      <c r="AE230" s="129"/>
      <c r="AF230" s="129"/>
      <c r="AG230" s="129"/>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row>
    <row r="231" spans="1:80" x14ac:dyDescent="0.35">
      <c r="A231" s="139"/>
      <c r="B231" s="65"/>
      <c r="C231" s="15"/>
      <c r="D231" s="15"/>
      <c r="E231" s="15"/>
      <c r="F231" s="48"/>
      <c r="G231" s="129"/>
      <c r="H231" s="129"/>
      <c r="I231" s="15"/>
      <c r="J231" s="537"/>
      <c r="K231" s="537"/>
      <c r="L231" s="537"/>
      <c r="M231" s="127"/>
      <c r="N231" s="551"/>
      <c r="O231" s="552"/>
      <c r="P231" s="14"/>
      <c r="Q231" s="48"/>
      <c r="R231" s="543"/>
      <c r="S231" s="48"/>
      <c r="T231" s="48"/>
      <c r="U231" s="325"/>
      <c r="V231" s="48"/>
      <c r="W231" s="48"/>
      <c r="X231" s="48"/>
      <c r="Y231" s="48"/>
      <c r="Z231" s="48"/>
      <c r="AA231" s="118"/>
      <c r="AB231" s="118"/>
      <c r="AC231" s="118"/>
      <c r="AD231" s="48"/>
      <c r="AE231" s="129"/>
      <c r="AF231" s="129"/>
      <c r="AG231" s="129"/>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row>
    <row r="232" spans="1:80" x14ac:dyDescent="0.35">
      <c r="A232" s="139"/>
      <c r="B232" s="65"/>
      <c r="C232" s="15"/>
      <c r="D232" s="15"/>
      <c r="E232" s="15"/>
      <c r="F232" s="48"/>
      <c r="G232" s="129"/>
      <c r="H232" s="129"/>
      <c r="I232" s="15"/>
      <c r="J232" s="537"/>
      <c r="K232" s="537"/>
      <c r="L232" s="537"/>
      <c r="M232" s="127"/>
      <c r="N232" s="551"/>
      <c r="O232" s="552"/>
      <c r="P232" s="14"/>
      <c r="Q232" s="48"/>
      <c r="R232" s="543"/>
      <c r="S232" s="48"/>
      <c r="T232" s="48"/>
      <c r="U232" s="325"/>
      <c r="V232" s="48"/>
      <c r="W232" s="48"/>
      <c r="X232" s="48"/>
      <c r="Y232" s="48"/>
      <c r="Z232" s="48"/>
      <c r="AA232" s="118"/>
      <c r="AB232" s="118"/>
      <c r="AC232" s="118"/>
      <c r="AD232" s="48"/>
      <c r="AE232" s="129"/>
      <c r="AF232" s="129"/>
      <c r="AG232" s="129"/>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row>
    <row r="233" spans="1:80" x14ac:dyDescent="0.35">
      <c r="A233" s="139"/>
      <c r="B233" s="65"/>
      <c r="C233" s="15"/>
      <c r="D233" s="15"/>
      <c r="E233" s="15"/>
      <c r="F233" s="48"/>
      <c r="G233" s="129"/>
      <c r="H233" s="129"/>
      <c r="I233" s="15"/>
      <c r="J233" s="537"/>
      <c r="K233" s="537"/>
      <c r="L233" s="537"/>
      <c r="M233" s="127"/>
      <c r="N233" s="551"/>
      <c r="O233" s="552"/>
      <c r="P233" s="14"/>
      <c r="Q233" s="48"/>
      <c r="R233" s="543"/>
      <c r="S233" s="48"/>
      <c r="T233" s="48"/>
      <c r="U233" s="325"/>
      <c r="V233" s="48"/>
      <c r="W233" s="48"/>
      <c r="X233" s="48"/>
      <c r="Y233" s="48"/>
      <c r="Z233" s="48"/>
      <c r="AA233" s="118"/>
      <c r="AB233" s="118"/>
      <c r="AC233" s="118"/>
      <c r="AD233" s="48"/>
      <c r="AE233" s="129"/>
      <c r="AF233" s="129"/>
      <c r="AG233" s="129"/>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row>
    <row r="234" spans="1:80" x14ac:dyDescent="0.35">
      <c r="A234" s="139"/>
      <c r="B234" s="65"/>
      <c r="C234" s="15"/>
      <c r="D234" s="15"/>
      <c r="E234" s="15"/>
      <c r="F234" s="48"/>
      <c r="G234" s="129"/>
      <c r="H234" s="129"/>
      <c r="I234" s="15"/>
      <c r="J234" s="537"/>
      <c r="K234" s="537"/>
      <c r="L234" s="537"/>
      <c r="M234" s="127"/>
      <c r="N234" s="551"/>
      <c r="O234" s="552"/>
      <c r="P234" s="14"/>
      <c r="Q234" s="48"/>
      <c r="R234" s="543"/>
      <c r="S234" s="48"/>
      <c r="T234" s="48"/>
      <c r="U234" s="325"/>
      <c r="V234" s="48"/>
      <c r="W234" s="48"/>
      <c r="X234" s="48"/>
      <c r="Y234" s="48"/>
      <c r="Z234" s="48"/>
      <c r="AA234" s="118"/>
      <c r="AB234" s="118"/>
      <c r="AC234" s="118"/>
      <c r="AD234" s="48"/>
      <c r="AE234" s="129"/>
      <c r="AF234" s="129"/>
      <c r="AG234" s="129"/>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row>
    <row r="235" spans="1:80" x14ac:dyDescent="0.35">
      <c r="A235" s="139"/>
      <c r="B235" s="65"/>
      <c r="C235" s="15"/>
      <c r="D235" s="15"/>
      <c r="E235" s="15"/>
      <c r="F235" s="48"/>
      <c r="G235" s="129"/>
      <c r="H235" s="129"/>
      <c r="I235" s="15"/>
      <c r="J235" s="537"/>
      <c r="K235" s="537"/>
      <c r="L235" s="537"/>
      <c r="M235" s="127"/>
      <c r="N235" s="551"/>
      <c r="O235" s="552"/>
      <c r="P235" s="14"/>
      <c r="Q235" s="48"/>
      <c r="R235" s="543"/>
      <c r="S235" s="48"/>
      <c r="T235" s="48"/>
      <c r="U235" s="325"/>
      <c r="V235" s="48"/>
      <c r="W235" s="48"/>
      <c r="X235" s="48"/>
      <c r="Y235" s="48"/>
      <c r="Z235" s="48"/>
      <c r="AA235" s="118"/>
      <c r="AB235" s="118"/>
      <c r="AC235" s="118"/>
      <c r="AD235" s="48"/>
      <c r="AE235" s="129"/>
      <c r="AF235" s="129"/>
      <c r="AG235" s="129"/>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row>
    <row r="236" spans="1:80" x14ac:dyDescent="0.35">
      <c r="A236" s="139"/>
      <c r="B236" s="65"/>
      <c r="C236" s="15"/>
      <c r="D236" s="15"/>
      <c r="E236" s="15"/>
      <c r="F236" s="48"/>
      <c r="G236" s="129"/>
      <c r="H236" s="129"/>
      <c r="I236" s="15"/>
      <c r="J236" s="537"/>
      <c r="K236" s="537"/>
      <c r="L236" s="537"/>
      <c r="M236" s="127"/>
      <c r="N236" s="551"/>
      <c r="O236" s="552"/>
      <c r="P236" s="14"/>
      <c r="Q236" s="48"/>
      <c r="R236" s="543"/>
      <c r="S236" s="48"/>
      <c r="T236" s="48"/>
      <c r="U236" s="325"/>
      <c r="V236" s="48"/>
      <c r="W236" s="48"/>
      <c r="X236" s="48"/>
      <c r="Y236" s="48"/>
      <c r="Z236" s="48"/>
      <c r="AA236" s="118"/>
      <c r="AB236" s="118"/>
      <c r="AC236" s="118"/>
      <c r="AD236" s="48"/>
      <c r="AE236" s="129"/>
      <c r="AF236" s="129"/>
      <c r="AG236" s="129"/>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row>
    <row r="237" spans="1:80" x14ac:dyDescent="0.35">
      <c r="A237" s="139"/>
      <c r="B237" s="65"/>
      <c r="C237" s="15"/>
      <c r="D237" s="15"/>
      <c r="E237" s="15"/>
      <c r="F237" s="48"/>
      <c r="G237" s="129"/>
      <c r="H237" s="129"/>
      <c r="I237" s="15"/>
      <c r="J237" s="537"/>
      <c r="K237" s="537"/>
      <c r="L237" s="537"/>
      <c r="M237" s="127"/>
      <c r="N237" s="551"/>
      <c r="O237" s="552"/>
      <c r="P237" s="14"/>
      <c r="Q237" s="48"/>
      <c r="R237" s="543"/>
      <c r="S237" s="48"/>
      <c r="T237" s="48"/>
      <c r="U237" s="325"/>
      <c r="V237" s="48"/>
      <c r="W237" s="48"/>
      <c r="X237" s="48"/>
      <c r="Y237" s="48"/>
      <c r="Z237" s="48"/>
      <c r="AA237" s="118"/>
      <c r="AB237" s="118"/>
      <c r="AC237" s="118"/>
      <c r="AD237" s="48"/>
      <c r="AE237" s="129"/>
      <c r="AF237" s="129"/>
      <c r="AG237" s="129"/>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row>
    <row r="238" spans="1:80" x14ac:dyDescent="0.35">
      <c r="A238" s="139"/>
      <c r="B238" s="65"/>
      <c r="C238" s="15"/>
      <c r="D238" s="15"/>
      <c r="E238" s="15"/>
      <c r="F238" s="48"/>
      <c r="G238" s="129"/>
      <c r="H238" s="129"/>
      <c r="I238" s="15"/>
      <c r="J238" s="537"/>
      <c r="K238" s="537"/>
      <c r="L238" s="537"/>
      <c r="M238" s="127"/>
      <c r="N238" s="551"/>
      <c r="O238" s="552"/>
      <c r="P238" s="14"/>
      <c r="Q238" s="48"/>
      <c r="R238" s="543"/>
      <c r="S238" s="48"/>
      <c r="T238" s="48"/>
      <c r="U238" s="325"/>
      <c r="V238" s="48"/>
      <c r="W238" s="48"/>
      <c r="X238" s="48"/>
      <c r="Y238" s="48"/>
      <c r="Z238" s="48"/>
      <c r="AA238" s="118"/>
      <c r="AB238" s="118"/>
      <c r="AC238" s="118"/>
      <c r="AD238" s="48"/>
      <c r="AE238" s="129"/>
      <c r="AF238" s="129"/>
      <c r="AG238" s="129"/>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row>
    <row r="239" spans="1:80" x14ac:dyDescent="0.35">
      <c r="A239" s="139"/>
      <c r="B239" s="65"/>
      <c r="C239" s="15"/>
      <c r="D239" s="15"/>
      <c r="E239" s="15"/>
      <c r="F239" s="48"/>
      <c r="G239" s="129"/>
      <c r="H239" s="129"/>
      <c r="I239" s="15"/>
      <c r="J239" s="537"/>
      <c r="K239" s="537"/>
      <c r="L239" s="537"/>
      <c r="M239" s="127"/>
      <c r="N239" s="551"/>
      <c r="O239" s="552"/>
      <c r="P239" s="14"/>
      <c r="Q239" s="48"/>
      <c r="R239" s="543"/>
      <c r="S239" s="48"/>
      <c r="T239" s="48"/>
      <c r="U239" s="325"/>
      <c r="V239" s="48"/>
      <c r="W239" s="48"/>
      <c r="X239" s="48"/>
      <c r="Y239" s="48"/>
      <c r="Z239" s="48"/>
      <c r="AA239" s="118"/>
      <c r="AB239" s="118"/>
      <c r="AC239" s="118"/>
      <c r="AD239" s="48"/>
      <c r="AE239" s="129"/>
      <c r="AF239" s="129"/>
      <c r="AG239" s="129"/>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row>
    <row r="240" spans="1:80" x14ac:dyDescent="0.35">
      <c r="A240" s="139"/>
      <c r="B240" s="65"/>
      <c r="C240" s="15"/>
      <c r="D240" s="15"/>
      <c r="E240" s="15"/>
      <c r="F240" s="48"/>
      <c r="G240" s="129"/>
      <c r="H240" s="129"/>
      <c r="I240" s="15"/>
      <c r="J240" s="537"/>
      <c r="K240" s="537"/>
      <c r="L240" s="537"/>
      <c r="M240" s="127"/>
      <c r="N240" s="551"/>
      <c r="O240" s="552"/>
      <c r="P240" s="14"/>
      <c r="Q240" s="48"/>
      <c r="R240" s="543"/>
      <c r="S240" s="48"/>
      <c r="T240" s="48"/>
      <c r="U240" s="325"/>
      <c r="V240" s="48"/>
      <c r="W240" s="48"/>
      <c r="X240" s="48"/>
      <c r="Y240" s="48"/>
      <c r="Z240" s="48"/>
      <c r="AA240" s="118"/>
      <c r="AB240" s="118"/>
      <c r="AC240" s="118"/>
      <c r="AD240" s="48"/>
      <c r="AE240" s="129"/>
      <c r="AF240" s="129"/>
      <c r="AG240" s="129"/>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row>
    <row r="241" spans="1:80" x14ac:dyDescent="0.35">
      <c r="A241" s="139"/>
      <c r="B241" s="65"/>
      <c r="C241" s="15"/>
      <c r="D241" s="15"/>
      <c r="E241" s="15"/>
      <c r="F241" s="48"/>
      <c r="G241" s="129"/>
      <c r="H241" s="129"/>
      <c r="I241" s="15"/>
      <c r="J241" s="537"/>
      <c r="K241" s="537"/>
      <c r="L241" s="537"/>
      <c r="M241" s="127"/>
      <c r="N241" s="551"/>
      <c r="O241" s="552"/>
      <c r="P241" s="14"/>
      <c r="Q241" s="48"/>
      <c r="R241" s="543"/>
      <c r="S241" s="48"/>
      <c r="T241" s="48"/>
      <c r="U241" s="325"/>
      <c r="V241" s="48"/>
      <c r="W241" s="48"/>
      <c r="X241" s="48"/>
      <c r="Y241" s="48"/>
      <c r="Z241" s="48"/>
      <c r="AA241" s="118"/>
      <c r="AB241" s="118"/>
      <c r="AC241" s="118"/>
      <c r="AD241" s="48"/>
      <c r="AE241" s="129"/>
      <c r="AF241" s="129"/>
      <c r="AG241" s="129"/>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row>
    <row r="242" spans="1:80" x14ac:dyDescent="0.35">
      <c r="A242" s="139"/>
      <c r="B242" s="65"/>
      <c r="C242" s="15"/>
      <c r="D242" s="15"/>
      <c r="E242" s="15"/>
      <c r="F242" s="48"/>
      <c r="G242" s="129"/>
      <c r="H242" s="129"/>
      <c r="I242" s="15"/>
      <c r="J242" s="537"/>
      <c r="K242" s="537"/>
      <c r="L242" s="537"/>
      <c r="M242" s="127"/>
      <c r="N242" s="551"/>
      <c r="O242" s="552"/>
      <c r="P242" s="14"/>
      <c r="Q242" s="48"/>
      <c r="R242" s="543"/>
      <c r="S242" s="48"/>
      <c r="T242" s="48"/>
      <c r="U242" s="325"/>
      <c r="V242" s="48"/>
      <c r="W242" s="48"/>
      <c r="X242" s="48"/>
      <c r="Y242" s="48"/>
      <c r="Z242" s="48"/>
      <c r="AA242" s="118"/>
      <c r="AB242" s="118"/>
      <c r="AC242" s="118"/>
      <c r="AD242" s="48"/>
      <c r="AE242" s="129"/>
      <c r="AF242" s="129"/>
      <c r="AG242" s="129"/>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row>
    <row r="243" spans="1:80" x14ac:dyDescent="0.35">
      <c r="A243" s="139"/>
      <c r="B243" s="65"/>
      <c r="C243" s="15"/>
      <c r="D243" s="15"/>
      <c r="E243" s="15"/>
      <c r="F243" s="48"/>
      <c r="G243" s="129"/>
      <c r="H243" s="129"/>
      <c r="I243" s="15"/>
      <c r="J243" s="537"/>
      <c r="K243" s="537"/>
      <c r="L243" s="537"/>
      <c r="M243" s="127"/>
      <c r="N243" s="551"/>
      <c r="O243" s="552"/>
      <c r="P243" s="14"/>
      <c r="Q243" s="48"/>
      <c r="R243" s="543"/>
      <c r="S243" s="48"/>
      <c r="T243" s="48"/>
      <c r="U243" s="325"/>
      <c r="V243" s="48"/>
      <c r="W243" s="48"/>
      <c r="X243" s="48"/>
      <c r="Y243" s="48"/>
      <c r="Z243" s="48"/>
      <c r="AA243" s="118"/>
      <c r="AB243" s="118"/>
      <c r="AC243" s="118"/>
      <c r="AD243" s="48"/>
      <c r="AE243" s="129"/>
      <c r="AF243" s="129"/>
      <c r="AG243" s="129"/>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row>
    <row r="244" spans="1:80" x14ac:dyDescent="0.35">
      <c r="A244" s="139"/>
      <c r="B244" s="65"/>
      <c r="C244" s="15"/>
      <c r="D244" s="15"/>
      <c r="E244" s="15"/>
      <c r="F244" s="48"/>
      <c r="G244" s="129"/>
      <c r="H244" s="129"/>
      <c r="I244" s="15"/>
      <c r="J244" s="537"/>
      <c r="K244" s="537"/>
      <c r="L244" s="537"/>
      <c r="M244" s="127"/>
      <c r="N244" s="551"/>
      <c r="O244" s="552"/>
      <c r="P244" s="14"/>
      <c r="Q244" s="48"/>
      <c r="R244" s="543"/>
      <c r="S244" s="48"/>
      <c r="T244" s="48"/>
      <c r="U244" s="325"/>
      <c r="V244" s="48"/>
      <c r="W244" s="48"/>
      <c r="X244" s="48"/>
      <c r="Y244" s="48"/>
      <c r="Z244" s="48"/>
      <c r="AA244" s="118"/>
      <c r="AB244" s="118"/>
      <c r="AC244" s="118"/>
      <c r="AD244" s="48"/>
      <c r="AE244" s="129"/>
      <c r="AF244" s="129"/>
      <c r="AG244" s="129"/>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row>
    <row r="245" spans="1:80" x14ac:dyDescent="0.35">
      <c r="A245" s="139"/>
      <c r="B245" s="65"/>
      <c r="C245" s="15"/>
      <c r="D245" s="15"/>
      <c r="E245" s="15"/>
      <c r="F245" s="48"/>
      <c r="G245" s="129"/>
      <c r="H245" s="129"/>
      <c r="I245" s="15"/>
      <c r="J245" s="537"/>
      <c r="K245" s="537"/>
      <c r="L245" s="537"/>
      <c r="M245" s="127"/>
      <c r="N245" s="551"/>
      <c r="O245" s="552"/>
      <c r="P245" s="14"/>
      <c r="Q245" s="48"/>
      <c r="R245" s="543"/>
      <c r="S245" s="48"/>
      <c r="T245" s="48"/>
      <c r="U245" s="325"/>
      <c r="V245" s="48"/>
      <c r="W245" s="48"/>
      <c r="X245" s="48"/>
      <c r="Y245" s="48"/>
      <c r="Z245" s="48"/>
      <c r="AA245" s="118"/>
      <c r="AB245" s="118"/>
      <c r="AC245" s="118"/>
      <c r="AD245" s="48"/>
      <c r="AE245" s="129"/>
      <c r="AF245" s="129"/>
      <c r="AG245" s="129"/>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row>
    <row r="246" spans="1:80" x14ac:dyDescent="0.35">
      <c r="A246" s="139"/>
      <c r="B246" s="65"/>
      <c r="C246" s="15"/>
      <c r="D246" s="15"/>
      <c r="E246" s="15"/>
      <c r="F246" s="48"/>
      <c r="G246" s="129"/>
      <c r="H246" s="129"/>
      <c r="I246" s="15"/>
      <c r="J246" s="537"/>
      <c r="K246" s="537"/>
      <c r="L246" s="537"/>
      <c r="M246" s="127"/>
      <c r="N246" s="551"/>
      <c r="O246" s="552"/>
      <c r="P246" s="14"/>
      <c r="Q246" s="48"/>
      <c r="R246" s="543"/>
      <c r="S246" s="48"/>
      <c r="T246" s="48"/>
      <c r="U246" s="325"/>
      <c r="V246" s="48"/>
      <c r="W246" s="48"/>
      <c r="X246" s="48"/>
      <c r="Y246" s="48"/>
      <c r="Z246" s="48"/>
      <c r="AA246" s="118"/>
      <c r="AB246" s="118"/>
      <c r="AC246" s="118"/>
      <c r="AD246" s="48"/>
      <c r="AE246" s="129"/>
      <c r="AF246" s="129"/>
      <c r="AG246" s="129"/>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row>
    <row r="247" spans="1:80" x14ac:dyDescent="0.35">
      <c r="A247" s="139"/>
      <c r="B247" s="65"/>
      <c r="C247" s="15"/>
      <c r="D247" s="15"/>
      <c r="E247" s="15"/>
      <c r="F247" s="48"/>
      <c r="G247" s="129"/>
      <c r="H247" s="129"/>
      <c r="I247" s="15"/>
      <c r="J247" s="537"/>
      <c r="K247" s="537"/>
      <c r="L247" s="537"/>
      <c r="M247" s="127"/>
      <c r="N247" s="551"/>
      <c r="O247" s="552"/>
      <c r="P247" s="14"/>
      <c r="Q247" s="48"/>
      <c r="R247" s="543"/>
      <c r="S247" s="48"/>
      <c r="T247" s="48"/>
      <c r="U247" s="325"/>
      <c r="V247" s="48"/>
      <c r="W247" s="48"/>
      <c r="X247" s="48"/>
      <c r="Y247" s="48"/>
      <c r="Z247" s="48"/>
      <c r="AA247" s="118"/>
      <c r="AB247" s="118"/>
      <c r="AC247" s="118"/>
      <c r="AD247" s="48"/>
      <c r="AE247" s="129"/>
      <c r="AF247" s="129"/>
      <c r="AG247" s="129"/>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row>
    <row r="248" spans="1:80" x14ac:dyDescent="0.35">
      <c r="A248" s="139"/>
      <c r="B248" s="65"/>
      <c r="C248" s="15"/>
      <c r="D248" s="15"/>
      <c r="E248" s="15"/>
      <c r="F248" s="48"/>
      <c r="G248" s="129"/>
      <c r="H248" s="129"/>
      <c r="I248" s="15"/>
      <c r="J248" s="537"/>
      <c r="K248" s="537"/>
      <c r="L248" s="537"/>
      <c r="M248" s="127"/>
      <c r="N248" s="551"/>
      <c r="O248" s="552"/>
      <c r="P248" s="14"/>
      <c r="Q248" s="48"/>
      <c r="R248" s="543"/>
      <c r="S248" s="48"/>
      <c r="T248" s="48"/>
      <c r="U248" s="325"/>
      <c r="V248" s="48"/>
      <c r="W248" s="48"/>
      <c r="X248" s="48"/>
      <c r="Y248" s="48"/>
      <c r="Z248" s="48"/>
      <c r="AA248" s="118"/>
      <c r="AB248" s="118"/>
      <c r="AC248" s="118"/>
      <c r="AD248" s="48"/>
      <c r="AE248" s="129"/>
      <c r="AF248" s="129"/>
      <c r="AG248" s="129"/>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row>
    <row r="249" spans="1:80" x14ac:dyDescent="0.35">
      <c r="A249" s="139"/>
      <c r="B249" s="65"/>
      <c r="C249" s="15"/>
      <c r="D249" s="15"/>
      <c r="E249" s="15"/>
      <c r="F249" s="48"/>
      <c r="G249" s="129"/>
      <c r="H249" s="129"/>
      <c r="I249" s="15"/>
      <c r="J249" s="537"/>
      <c r="K249" s="537"/>
      <c r="L249" s="537"/>
      <c r="M249" s="127"/>
      <c r="N249" s="551"/>
      <c r="O249" s="552"/>
      <c r="P249" s="14"/>
      <c r="Q249" s="48"/>
      <c r="R249" s="543"/>
      <c r="S249" s="48"/>
      <c r="T249" s="48"/>
      <c r="U249" s="325"/>
      <c r="V249" s="48"/>
      <c r="W249" s="48"/>
      <c r="X249" s="48"/>
      <c r="Y249" s="48"/>
      <c r="Z249" s="48"/>
      <c r="AA249" s="118"/>
      <c r="AB249" s="118"/>
      <c r="AC249" s="118"/>
      <c r="AD249" s="48"/>
      <c r="AE249" s="129"/>
      <c r="AF249" s="129"/>
      <c r="AG249" s="129"/>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row>
    <row r="250" spans="1:80" x14ac:dyDescent="0.35">
      <c r="A250" s="139"/>
      <c r="B250" s="65"/>
      <c r="C250" s="15"/>
      <c r="D250" s="15"/>
      <c r="E250" s="15"/>
      <c r="F250" s="48"/>
      <c r="G250" s="129"/>
      <c r="H250" s="129"/>
      <c r="I250" s="15"/>
      <c r="J250" s="537"/>
      <c r="K250" s="537"/>
      <c r="L250" s="537"/>
      <c r="M250" s="127"/>
      <c r="N250" s="551"/>
      <c r="O250" s="552"/>
      <c r="P250" s="14"/>
      <c r="Q250" s="48"/>
      <c r="R250" s="543"/>
      <c r="S250" s="48"/>
      <c r="T250" s="48"/>
      <c r="U250" s="325"/>
      <c r="V250" s="48"/>
      <c r="W250" s="48"/>
      <c r="X250" s="48"/>
      <c r="Y250" s="48"/>
      <c r="Z250" s="48"/>
      <c r="AA250" s="118"/>
      <c r="AB250" s="118"/>
      <c r="AC250" s="118"/>
      <c r="AD250" s="48"/>
      <c r="AE250" s="129"/>
      <c r="AF250" s="129"/>
      <c r="AG250" s="129"/>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row>
    <row r="251" spans="1:80" x14ac:dyDescent="0.35">
      <c r="A251" s="139"/>
      <c r="B251" s="65"/>
      <c r="C251" s="15"/>
      <c r="D251" s="15"/>
      <c r="E251" s="15"/>
      <c r="F251" s="48"/>
      <c r="G251" s="129"/>
      <c r="H251" s="129"/>
      <c r="I251" s="15"/>
      <c r="J251" s="537"/>
      <c r="K251" s="537"/>
      <c r="L251" s="537"/>
      <c r="M251" s="127"/>
      <c r="N251" s="551"/>
      <c r="O251" s="552"/>
      <c r="P251" s="14"/>
      <c r="Q251" s="48"/>
      <c r="R251" s="543"/>
      <c r="S251" s="48"/>
      <c r="T251" s="48"/>
      <c r="U251" s="325"/>
      <c r="V251" s="48"/>
      <c r="W251" s="48"/>
      <c r="X251" s="48"/>
      <c r="Y251" s="48"/>
      <c r="Z251" s="48"/>
      <c r="AA251" s="118"/>
      <c r="AB251" s="118"/>
      <c r="AC251" s="118"/>
      <c r="AD251" s="48"/>
      <c r="AE251" s="129"/>
      <c r="AF251" s="129"/>
      <c r="AG251" s="129"/>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row>
    <row r="252" spans="1:80" x14ac:dyDescent="0.35">
      <c r="A252" s="139"/>
      <c r="B252" s="65"/>
      <c r="C252" s="15"/>
      <c r="D252" s="15"/>
      <c r="E252" s="15"/>
      <c r="F252" s="48"/>
      <c r="G252" s="129"/>
      <c r="H252" s="129"/>
      <c r="I252" s="15"/>
      <c r="J252" s="537"/>
      <c r="K252" s="537"/>
      <c r="L252" s="537"/>
      <c r="M252" s="127"/>
      <c r="N252" s="551"/>
      <c r="O252" s="552"/>
      <c r="P252" s="14"/>
      <c r="Q252" s="48"/>
      <c r="R252" s="543"/>
      <c r="S252" s="48"/>
      <c r="T252" s="48"/>
      <c r="U252" s="325"/>
      <c r="V252" s="48"/>
      <c r="W252" s="48"/>
      <c r="X252" s="48"/>
      <c r="Y252" s="48"/>
      <c r="Z252" s="48"/>
      <c r="AA252" s="118"/>
      <c r="AB252" s="118"/>
      <c r="AC252" s="118"/>
      <c r="AD252" s="48"/>
      <c r="AE252" s="129"/>
      <c r="AF252" s="129"/>
      <c r="AG252" s="129"/>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row>
    <row r="253" spans="1:80" x14ac:dyDescent="0.35">
      <c r="A253" s="139"/>
      <c r="B253" s="65"/>
      <c r="C253" s="15"/>
      <c r="D253" s="15"/>
      <c r="E253" s="15"/>
      <c r="F253" s="48"/>
      <c r="G253" s="129"/>
      <c r="H253" s="129"/>
      <c r="I253" s="15"/>
      <c r="J253" s="537"/>
      <c r="K253" s="537"/>
      <c r="L253" s="537"/>
      <c r="M253" s="127"/>
      <c r="N253" s="551"/>
      <c r="O253" s="552"/>
      <c r="P253" s="14"/>
      <c r="Q253" s="48"/>
      <c r="R253" s="543"/>
      <c r="S253" s="48"/>
      <c r="T253" s="48"/>
      <c r="U253" s="325"/>
      <c r="V253" s="48"/>
      <c r="W253" s="48"/>
      <c r="X253" s="48"/>
      <c r="Y253" s="48"/>
      <c r="Z253" s="48"/>
      <c r="AA253" s="118"/>
      <c r="AB253" s="118"/>
      <c r="AC253" s="118"/>
      <c r="AD253" s="48"/>
      <c r="AE253" s="129"/>
      <c r="AF253" s="129"/>
      <c r="AG253" s="129"/>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row>
    <row r="254" spans="1:80" x14ac:dyDescent="0.35">
      <c r="A254" s="139"/>
      <c r="B254" s="65"/>
      <c r="C254" s="15"/>
      <c r="D254" s="15"/>
      <c r="E254" s="15"/>
      <c r="F254" s="48"/>
      <c r="G254" s="129"/>
      <c r="H254" s="129"/>
      <c r="I254" s="15"/>
      <c r="J254" s="537"/>
      <c r="K254" s="537"/>
      <c r="L254" s="537"/>
      <c r="M254" s="127"/>
      <c r="N254" s="551"/>
      <c r="O254" s="552"/>
      <c r="P254" s="14"/>
      <c r="Q254" s="48"/>
      <c r="R254" s="543"/>
      <c r="S254" s="48"/>
      <c r="T254" s="48"/>
      <c r="U254" s="325"/>
      <c r="V254" s="48"/>
      <c r="W254" s="48"/>
      <c r="X254" s="48"/>
      <c r="Y254" s="48"/>
      <c r="Z254" s="48"/>
      <c r="AA254" s="118"/>
      <c r="AB254" s="118"/>
      <c r="AC254" s="118"/>
      <c r="AD254" s="48"/>
      <c r="AE254" s="129"/>
      <c r="AF254" s="129"/>
      <c r="AG254" s="129"/>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row>
    <row r="255" spans="1:80" x14ac:dyDescent="0.35">
      <c r="A255" s="139"/>
      <c r="B255" s="65"/>
      <c r="C255" s="15"/>
      <c r="D255" s="15"/>
      <c r="E255" s="15"/>
      <c r="F255" s="48"/>
      <c r="G255" s="129"/>
      <c r="H255" s="129"/>
      <c r="I255" s="15"/>
      <c r="J255" s="537"/>
      <c r="K255" s="537"/>
      <c r="L255" s="537"/>
      <c r="M255" s="127"/>
      <c r="N255" s="551"/>
      <c r="O255" s="552"/>
      <c r="P255" s="14"/>
      <c r="Q255" s="48"/>
      <c r="R255" s="543"/>
      <c r="S255" s="48"/>
      <c r="T255" s="48"/>
      <c r="U255" s="325"/>
      <c r="V255" s="48"/>
      <c r="W255" s="48"/>
      <c r="X255" s="48"/>
      <c r="Y255" s="48"/>
      <c r="Z255" s="48"/>
      <c r="AA255" s="118"/>
      <c r="AB255" s="118"/>
      <c r="AC255" s="118"/>
      <c r="AD255" s="48"/>
      <c r="AE255" s="129"/>
      <c r="AF255" s="129"/>
      <c r="AG255" s="129"/>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row>
    <row r="256" spans="1:80" x14ac:dyDescent="0.35">
      <c r="A256" s="139"/>
      <c r="B256" s="65"/>
      <c r="C256" s="15"/>
      <c r="D256" s="15"/>
      <c r="E256" s="15"/>
      <c r="F256" s="48"/>
      <c r="G256" s="129"/>
      <c r="H256" s="129"/>
      <c r="I256" s="15"/>
      <c r="J256" s="537"/>
      <c r="K256" s="537"/>
      <c r="L256" s="537"/>
      <c r="M256" s="127"/>
      <c r="N256" s="551"/>
      <c r="O256" s="552"/>
      <c r="P256" s="14"/>
      <c r="Q256" s="48"/>
      <c r="R256" s="543"/>
      <c r="S256" s="48"/>
      <c r="T256" s="48"/>
      <c r="U256" s="325"/>
      <c r="V256" s="48"/>
      <c r="W256" s="48"/>
      <c r="X256" s="48"/>
      <c r="Y256" s="48"/>
      <c r="Z256" s="48"/>
      <c r="AA256" s="118"/>
      <c r="AB256" s="118"/>
      <c r="AC256" s="118"/>
      <c r="AD256" s="48"/>
      <c r="AE256" s="129"/>
      <c r="AF256" s="129"/>
      <c r="AG256" s="129"/>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row>
    <row r="257" spans="1:80" x14ac:dyDescent="0.35">
      <c r="A257" s="139"/>
      <c r="B257" s="65"/>
      <c r="C257" s="15"/>
      <c r="D257" s="15"/>
      <c r="E257" s="15"/>
      <c r="F257" s="48"/>
      <c r="G257" s="129"/>
      <c r="H257" s="129"/>
      <c r="I257" s="15"/>
      <c r="J257" s="537"/>
      <c r="K257" s="537"/>
      <c r="L257" s="537"/>
      <c r="M257" s="127"/>
      <c r="N257" s="551"/>
      <c r="O257" s="552"/>
      <c r="P257" s="14"/>
      <c r="Q257" s="48"/>
      <c r="R257" s="543"/>
      <c r="S257" s="48"/>
      <c r="T257" s="48"/>
      <c r="U257" s="325"/>
      <c r="V257" s="48"/>
      <c r="W257" s="48"/>
      <c r="X257" s="48"/>
      <c r="Y257" s="48"/>
      <c r="Z257" s="48"/>
      <c r="AA257" s="118"/>
      <c r="AB257" s="118"/>
      <c r="AC257" s="118"/>
      <c r="AD257" s="48"/>
      <c r="AE257" s="129"/>
      <c r="AF257" s="129"/>
      <c r="AG257" s="129"/>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row>
    <row r="258" spans="1:80" x14ac:dyDescent="0.35">
      <c r="A258" s="139"/>
      <c r="B258" s="65"/>
      <c r="C258" s="15"/>
      <c r="D258" s="15"/>
      <c r="E258" s="15"/>
      <c r="F258" s="48"/>
      <c r="G258" s="129"/>
      <c r="H258" s="129"/>
      <c r="I258" s="15"/>
      <c r="J258" s="537"/>
      <c r="K258" s="537"/>
      <c r="L258" s="537"/>
      <c r="M258" s="127"/>
      <c r="N258" s="551"/>
      <c r="O258" s="552"/>
      <c r="P258" s="14"/>
      <c r="Q258" s="48"/>
      <c r="R258" s="543"/>
      <c r="S258" s="48"/>
      <c r="T258" s="48"/>
      <c r="U258" s="325"/>
      <c r="V258" s="48"/>
      <c r="W258" s="48"/>
      <c r="X258" s="48"/>
      <c r="Y258" s="48"/>
      <c r="Z258" s="48"/>
      <c r="AA258" s="118"/>
      <c r="AB258" s="118"/>
      <c r="AC258" s="118"/>
      <c r="AD258" s="48"/>
      <c r="AE258" s="129"/>
      <c r="AF258" s="129"/>
      <c r="AG258" s="129"/>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row>
    <row r="259" spans="1:80" x14ac:dyDescent="0.35">
      <c r="A259" s="139"/>
      <c r="B259" s="65"/>
      <c r="C259" s="15"/>
      <c r="D259" s="15"/>
      <c r="E259" s="15"/>
      <c r="F259" s="48"/>
      <c r="G259" s="129"/>
      <c r="H259" s="129"/>
      <c r="I259" s="15"/>
      <c r="J259" s="537"/>
      <c r="K259" s="537"/>
      <c r="L259" s="537"/>
      <c r="M259" s="127"/>
      <c r="N259" s="551"/>
      <c r="O259" s="552"/>
      <c r="P259" s="14"/>
      <c r="Q259" s="48"/>
      <c r="R259" s="543"/>
      <c r="S259" s="48"/>
      <c r="T259" s="48"/>
      <c r="U259" s="325"/>
      <c r="V259" s="48"/>
      <c r="W259" s="48"/>
      <c r="X259" s="48"/>
      <c r="Y259" s="48"/>
      <c r="Z259" s="48"/>
      <c r="AA259" s="118"/>
      <c r="AB259" s="118"/>
      <c r="AC259" s="118"/>
      <c r="AD259" s="48"/>
      <c r="AE259" s="129"/>
      <c r="AF259" s="129"/>
      <c r="AG259" s="129"/>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row>
    <row r="260" spans="1:80" x14ac:dyDescent="0.35">
      <c r="A260" s="139"/>
      <c r="B260" s="65"/>
      <c r="C260" s="15"/>
      <c r="D260" s="15"/>
      <c r="E260" s="15"/>
      <c r="F260" s="48"/>
      <c r="G260" s="129"/>
      <c r="H260" s="129"/>
      <c r="I260" s="15"/>
      <c r="J260" s="537"/>
      <c r="K260" s="537"/>
      <c r="L260" s="537"/>
      <c r="M260" s="127"/>
      <c r="N260" s="551"/>
      <c r="O260" s="552"/>
      <c r="P260" s="14"/>
      <c r="Q260" s="48"/>
      <c r="R260" s="543"/>
      <c r="S260" s="48"/>
      <c r="T260" s="48"/>
      <c r="U260" s="325"/>
      <c r="V260" s="48"/>
      <c r="W260" s="48"/>
      <c r="X260" s="48"/>
      <c r="Y260" s="48"/>
      <c r="Z260" s="48"/>
      <c r="AA260" s="118"/>
      <c r="AB260" s="118"/>
      <c r="AC260" s="118"/>
      <c r="AD260" s="48"/>
      <c r="AE260" s="129"/>
      <c r="AF260" s="129"/>
      <c r="AG260" s="129"/>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row>
    <row r="261" spans="1:80" x14ac:dyDescent="0.35">
      <c r="A261" s="139"/>
      <c r="B261" s="65"/>
      <c r="C261" s="15"/>
      <c r="D261" s="15"/>
      <c r="E261" s="15"/>
      <c r="F261" s="48"/>
      <c r="G261" s="129"/>
      <c r="H261" s="129"/>
      <c r="I261" s="15"/>
      <c r="J261" s="537"/>
      <c r="K261" s="537"/>
      <c r="L261" s="537"/>
      <c r="M261" s="127"/>
      <c r="N261" s="551"/>
      <c r="O261" s="552"/>
      <c r="P261" s="14"/>
      <c r="Q261" s="48"/>
      <c r="R261" s="543"/>
      <c r="S261" s="48"/>
      <c r="T261" s="48"/>
      <c r="U261" s="325"/>
      <c r="V261" s="48"/>
      <c r="W261" s="48"/>
      <c r="X261" s="48"/>
      <c r="Y261" s="48"/>
      <c r="Z261" s="48"/>
      <c r="AA261" s="118"/>
      <c r="AB261" s="118"/>
      <c r="AC261" s="118"/>
      <c r="AD261" s="48"/>
      <c r="AE261" s="129"/>
      <c r="AF261" s="129"/>
      <c r="AG261" s="129"/>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row>
    <row r="262" spans="1:80" x14ac:dyDescent="0.35">
      <c r="A262" s="139"/>
      <c r="B262" s="65"/>
      <c r="C262" s="15"/>
      <c r="D262" s="15"/>
      <c r="E262" s="15"/>
      <c r="F262" s="48"/>
      <c r="G262" s="129"/>
      <c r="H262" s="129"/>
      <c r="I262" s="15"/>
      <c r="J262" s="537"/>
      <c r="K262" s="537"/>
      <c r="L262" s="537"/>
      <c r="M262" s="127"/>
      <c r="N262" s="551"/>
      <c r="O262" s="552"/>
      <c r="P262" s="14"/>
      <c r="Q262" s="48"/>
      <c r="R262" s="543"/>
      <c r="S262" s="48"/>
      <c r="T262" s="48"/>
      <c r="U262" s="325"/>
      <c r="V262" s="48"/>
      <c r="W262" s="48"/>
      <c r="X262" s="48"/>
      <c r="Y262" s="48"/>
      <c r="Z262" s="48"/>
      <c r="AA262" s="118"/>
      <c r="AB262" s="118"/>
      <c r="AC262" s="118"/>
      <c r="AD262" s="48"/>
      <c r="AE262" s="129"/>
      <c r="AF262" s="129"/>
      <c r="AG262" s="129"/>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row>
    <row r="263" spans="1:80" x14ac:dyDescent="0.35">
      <c r="A263" s="139"/>
      <c r="B263" s="65"/>
      <c r="C263" s="15"/>
      <c r="D263" s="15"/>
      <c r="E263" s="15"/>
      <c r="F263" s="48"/>
      <c r="G263" s="129"/>
      <c r="H263" s="129"/>
      <c r="I263" s="15"/>
      <c r="J263" s="537"/>
      <c r="K263" s="537"/>
      <c r="L263" s="537"/>
      <c r="M263" s="127"/>
      <c r="N263" s="551"/>
      <c r="O263" s="552"/>
      <c r="P263" s="14"/>
      <c r="Q263" s="48"/>
      <c r="R263" s="543"/>
      <c r="S263" s="48"/>
      <c r="T263" s="48"/>
      <c r="U263" s="325"/>
      <c r="V263" s="48"/>
      <c r="W263" s="48"/>
      <c r="X263" s="48"/>
      <c r="Y263" s="48"/>
      <c r="Z263" s="48"/>
      <c r="AA263" s="118"/>
      <c r="AB263" s="118"/>
      <c r="AC263" s="118"/>
      <c r="AD263" s="48"/>
      <c r="AE263" s="129"/>
      <c r="AF263" s="129"/>
      <c r="AG263" s="129"/>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row>
    <row r="264" spans="1:80" x14ac:dyDescent="0.35">
      <c r="A264" s="139"/>
      <c r="B264" s="65"/>
      <c r="C264" s="15"/>
      <c r="D264" s="15"/>
      <c r="E264" s="15"/>
      <c r="F264" s="48"/>
      <c r="G264" s="129"/>
      <c r="H264" s="129"/>
      <c r="I264" s="15"/>
      <c r="J264" s="537"/>
      <c r="K264" s="537"/>
      <c r="L264" s="537"/>
      <c r="M264" s="127"/>
      <c r="N264" s="551"/>
      <c r="O264" s="552"/>
      <c r="P264" s="14"/>
      <c r="Q264" s="48"/>
      <c r="R264" s="543"/>
      <c r="S264" s="48"/>
      <c r="T264" s="48"/>
      <c r="U264" s="325"/>
      <c r="V264" s="48"/>
      <c r="W264" s="48"/>
      <c r="X264" s="48"/>
      <c r="Y264" s="48"/>
      <c r="Z264" s="48"/>
      <c r="AA264" s="118"/>
      <c r="AB264" s="118"/>
      <c r="AC264" s="118"/>
      <c r="AD264" s="48"/>
      <c r="AE264" s="129"/>
      <c r="AF264" s="129"/>
      <c r="AG264" s="129"/>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row>
    <row r="265" spans="1:80" x14ac:dyDescent="0.35">
      <c r="A265" s="139"/>
      <c r="B265" s="65"/>
      <c r="C265" s="15"/>
      <c r="D265" s="15"/>
      <c r="E265" s="15"/>
      <c r="F265" s="48"/>
      <c r="G265" s="129"/>
      <c r="H265" s="129"/>
      <c r="I265" s="15"/>
      <c r="J265" s="537"/>
      <c r="K265" s="537"/>
      <c r="L265" s="537"/>
      <c r="M265" s="127"/>
      <c r="N265" s="551"/>
      <c r="O265" s="552"/>
      <c r="P265" s="14"/>
      <c r="Q265" s="48"/>
      <c r="R265" s="543"/>
      <c r="S265" s="48"/>
      <c r="T265" s="48"/>
      <c r="U265" s="325"/>
      <c r="V265" s="48"/>
      <c r="W265" s="48"/>
      <c r="X265" s="48"/>
      <c r="Y265" s="48"/>
      <c r="Z265" s="48"/>
      <c r="AA265" s="118"/>
      <c r="AB265" s="118"/>
      <c r="AC265" s="118"/>
      <c r="AD265" s="48"/>
      <c r="AE265" s="129"/>
      <c r="AF265" s="129"/>
      <c r="AG265" s="129"/>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row>
    <row r="266" spans="1:80" x14ac:dyDescent="0.35">
      <c r="A266" s="139"/>
      <c r="B266" s="65"/>
      <c r="C266" s="15"/>
      <c r="D266" s="15"/>
      <c r="E266" s="15"/>
      <c r="F266" s="48"/>
      <c r="G266" s="129"/>
      <c r="H266" s="129"/>
      <c r="I266" s="15"/>
      <c r="J266" s="537"/>
      <c r="K266" s="537"/>
      <c r="L266" s="537"/>
      <c r="M266" s="127"/>
      <c r="N266" s="551"/>
      <c r="O266" s="552"/>
      <c r="P266" s="14"/>
      <c r="Q266" s="48"/>
      <c r="R266" s="543"/>
      <c r="S266" s="48"/>
      <c r="T266" s="48"/>
      <c r="U266" s="325"/>
      <c r="V266" s="48"/>
      <c r="W266" s="48"/>
      <c r="X266" s="48"/>
      <c r="Y266" s="48"/>
      <c r="Z266" s="48"/>
      <c r="AA266" s="118"/>
      <c r="AB266" s="118"/>
      <c r="AC266" s="118"/>
      <c r="AD266" s="48"/>
      <c r="AE266" s="129"/>
      <c r="AF266" s="129"/>
      <c r="AG266" s="129"/>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row>
    <row r="267" spans="1:80" x14ac:dyDescent="0.35">
      <c r="A267" s="139"/>
      <c r="B267" s="65"/>
      <c r="C267" s="15"/>
      <c r="D267" s="15"/>
      <c r="E267" s="15"/>
      <c r="F267" s="48"/>
      <c r="G267" s="129"/>
      <c r="H267" s="129"/>
      <c r="I267" s="15"/>
      <c r="J267" s="537"/>
      <c r="K267" s="537"/>
      <c r="L267" s="537"/>
      <c r="M267" s="127"/>
      <c r="N267" s="551"/>
      <c r="O267" s="552"/>
      <c r="P267" s="14"/>
      <c r="Q267" s="48"/>
      <c r="R267" s="543"/>
      <c r="S267" s="48"/>
      <c r="T267" s="48"/>
      <c r="U267" s="325"/>
      <c r="V267" s="48"/>
      <c r="W267" s="48"/>
      <c r="X267" s="48"/>
      <c r="Y267" s="48"/>
      <c r="Z267" s="48"/>
      <c r="AA267" s="118"/>
      <c r="AB267" s="118"/>
      <c r="AC267" s="118"/>
      <c r="AD267" s="48"/>
      <c r="AE267" s="129"/>
      <c r="AF267" s="129"/>
      <c r="AG267" s="129"/>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row>
    <row r="268" spans="1:80" x14ac:dyDescent="0.35">
      <c r="A268" s="139"/>
      <c r="B268" s="65"/>
      <c r="C268" s="15"/>
      <c r="D268" s="15"/>
      <c r="E268" s="15"/>
      <c r="F268" s="48"/>
      <c r="G268" s="129"/>
      <c r="H268" s="129"/>
      <c r="I268" s="15"/>
      <c r="J268" s="537"/>
      <c r="K268" s="537"/>
      <c r="L268" s="537"/>
      <c r="M268" s="127"/>
      <c r="N268" s="551"/>
      <c r="O268" s="552"/>
      <c r="P268" s="14"/>
      <c r="Q268" s="48"/>
      <c r="R268" s="543"/>
      <c r="S268" s="48"/>
      <c r="T268" s="48"/>
      <c r="U268" s="325"/>
      <c r="V268" s="48"/>
      <c r="W268" s="48"/>
      <c r="X268" s="48"/>
      <c r="Y268" s="48"/>
      <c r="Z268" s="48"/>
      <c r="AA268" s="118"/>
      <c r="AB268" s="118"/>
      <c r="AC268" s="118"/>
      <c r="AD268" s="48"/>
      <c r="AE268" s="129"/>
      <c r="AF268" s="129"/>
      <c r="AG268" s="129"/>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row>
    <row r="269" spans="1:80" x14ac:dyDescent="0.35">
      <c r="A269" s="139"/>
      <c r="B269" s="65"/>
      <c r="C269" s="15"/>
      <c r="D269" s="15"/>
      <c r="E269" s="15"/>
      <c r="F269" s="48"/>
      <c r="G269" s="129"/>
      <c r="H269" s="129"/>
      <c r="I269" s="15"/>
      <c r="J269" s="537"/>
      <c r="K269" s="537"/>
      <c r="L269" s="537"/>
      <c r="M269" s="127"/>
      <c r="N269" s="551"/>
      <c r="O269" s="552"/>
      <c r="P269" s="14"/>
      <c r="Q269" s="48"/>
      <c r="R269" s="543"/>
      <c r="S269" s="48"/>
      <c r="T269" s="48"/>
      <c r="U269" s="325"/>
      <c r="V269" s="48"/>
      <c r="W269" s="48"/>
      <c r="X269" s="48"/>
      <c r="Y269" s="48"/>
      <c r="Z269" s="48"/>
      <c r="AA269" s="118"/>
      <c r="AB269" s="118"/>
      <c r="AC269" s="118"/>
      <c r="AD269" s="48"/>
      <c r="AE269" s="129"/>
      <c r="AF269" s="129"/>
      <c r="AG269" s="129"/>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row>
    <row r="270" spans="1:80" x14ac:dyDescent="0.35">
      <c r="A270" s="139"/>
      <c r="B270" s="65"/>
      <c r="C270" s="15"/>
      <c r="D270" s="15"/>
      <c r="E270" s="15"/>
      <c r="F270" s="48"/>
      <c r="G270" s="129"/>
      <c r="H270" s="129"/>
      <c r="I270" s="15"/>
      <c r="J270" s="537"/>
      <c r="K270" s="537"/>
      <c r="L270" s="537"/>
      <c r="M270" s="127"/>
      <c r="N270" s="551"/>
      <c r="O270" s="552"/>
      <c r="P270" s="14"/>
      <c r="Q270" s="48"/>
      <c r="R270" s="543"/>
      <c r="S270" s="48"/>
      <c r="T270" s="48"/>
      <c r="U270" s="325"/>
      <c r="V270" s="48"/>
      <c r="W270" s="48"/>
      <c r="X270" s="48"/>
      <c r="Y270" s="48"/>
      <c r="Z270" s="48"/>
      <c r="AA270" s="118"/>
      <c r="AB270" s="118"/>
      <c r="AC270" s="118"/>
      <c r="AD270" s="48"/>
      <c r="AE270" s="129"/>
      <c r="AF270" s="129"/>
      <c r="AG270" s="129"/>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row>
    <row r="271" spans="1:80" x14ac:dyDescent="0.35">
      <c r="A271" s="139"/>
      <c r="B271" s="65"/>
      <c r="C271" s="15"/>
      <c r="D271" s="15"/>
      <c r="E271" s="15"/>
      <c r="F271" s="48"/>
      <c r="G271" s="129"/>
      <c r="H271" s="129"/>
      <c r="I271" s="15"/>
      <c r="J271" s="537"/>
      <c r="K271" s="537"/>
      <c r="L271" s="537"/>
      <c r="M271" s="127"/>
      <c r="N271" s="551"/>
      <c r="O271" s="552"/>
      <c r="P271" s="14"/>
      <c r="Q271" s="48"/>
      <c r="R271" s="543"/>
      <c r="S271" s="48"/>
      <c r="T271" s="48"/>
      <c r="U271" s="325"/>
      <c r="V271" s="48"/>
      <c r="W271" s="48"/>
      <c r="X271" s="48"/>
      <c r="Y271" s="48"/>
      <c r="Z271" s="48"/>
      <c r="AA271" s="118"/>
      <c r="AB271" s="118"/>
      <c r="AC271" s="118"/>
      <c r="AD271" s="48"/>
      <c r="AE271" s="129"/>
      <c r="AF271" s="129"/>
      <c r="AG271" s="129"/>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row>
    <row r="272" spans="1:80" x14ac:dyDescent="0.35">
      <c r="A272" s="139"/>
      <c r="B272" s="65"/>
      <c r="C272" s="15"/>
      <c r="D272" s="15"/>
      <c r="E272" s="15"/>
      <c r="F272" s="48"/>
      <c r="G272" s="129"/>
      <c r="H272" s="129"/>
      <c r="I272" s="15"/>
      <c r="J272" s="537"/>
      <c r="K272" s="537"/>
      <c r="L272" s="537"/>
      <c r="M272" s="127"/>
      <c r="N272" s="551"/>
      <c r="O272" s="552"/>
      <c r="P272" s="14"/>
      <c r="Q272" s="48"/>
      <c r="R272" s="543"/>
      <c r="S272" s="48"/>
      <c r="T272" s="48"/>
      <c r="U272" s="325"/>
      <c r="V272" s="48"/>
      <c r="W272" s="48"/>
      <c r="X272" s="48"/>
      <c r="Y272" s="48"/>
      <c r="Z272" s="48"/>
      <c r="AA272" s="118"/>
      <c r="AB272" s="118"/>
      <c r="AC272" s="118"/>
      <c r="AD272" s="48"/>
      <c r="AE272" s="129"/>
      <c r="AF272" s="129"/>
      <c r="AG272" s="129"/>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row>
    <row r="273" spans="1:80" x14ac:dyDescent="0.35">
      <c r="A273" s="139"/>
      <c r="B273" s="65"/>
      <c r="C273" s="15"/>
      <c r="D273" s="15"/>
      <c r="E273" s="15"/>
      <c r="F273" s="48"/>
      <c r="G273" s="129"/>
      <c r="H273" s="129"/>
      <c r="I273" s="15"/>
      <c r="J273" s="537"/>
      <c r="K273" s="537"/>
      <c r="L273" s="537"/>
      <c r="M273" s="127"/>
      <c r="N273" s="551"/>
      <c r="O273" s="552"/>
      <c r="P273" s="14"/>
      <c r="Q273" s="48"/>
      <c r="R273" s="543"/>
      <c r="S273" s="48"/>
      <c r="T273" s="48"/>
      <c r="U273" s="325"/>
      <c r="V273" s="48"/>
      <c r="W273" s="48"/>
      <c r="X273" s="48"/>
      <c r="Y273" s="48"/>
      <c r="Z273" s="48"/>
      <c r="AA273" s="118"/>
      <c r="AB273" s="118"/>
      <c r="AC273" s="118"/>
      <c r="AD273" s="48"/>
      <c r="AE273" s="129"/>
      <c r="AF273" s="129"/>
      <c r="AG273" s="129"/>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row>
    <row r="274" spans="1:80" x14ac:dyDescent="0.35">
      <c r="A274" s="139"/>
      <c r="B274" s="65"/>
      <c r="C274" s="15"/>
      <c r="D274" s="15"/>
      <c r="E274" s="15"/>
      <c r="F274" s="48"/>
      <c r="G274" s="129"/>
      <c r="H274" s="129"/>
      <c r="I274" s="15"/>
      <c r="J274" s="537"/>
      <c r="K274" s="537"/>
      <c r="L274" s="537"/>
      <c r="M274" s="127"/>
      <c r="N274" s="551"/>
      <c r="O274" s="552"/>
      <c r="P274" s="14"/>
      <c r="Q274" s="48"/>
      <c r="R274" s="543"/>
      <c r="S274" s="48"/>
      <c r="T274" s="48"/>
      <c r="U274" s="325"/>
      <c r="V274" s="48"/>
      <c r="W274" s="48"/>
      <c r="X274" s="48"/>
      <c r="Y274" s="48"/>
      <c r="Z274" s="48"/>
      <c r="AA274" s="118"/>
      <c r="AB274" s="118"/>
      <c r="AC274" s="118"/>
      <c r="AD274" s="48"/>
      <c r="AE274" s="129"/>
      <c r="AF274" s="129"/>
      <c r="AG274" s="129"/>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row>
    <row r="275" spans="1:80" x14ac:dyDescent="0.35">
      <c r="A275" s="139"/>
      <c r="B275" s="65"/>
      <c r="C275" s="15"/>
      <c r="D275" s="15"/>
      <c r="E275" s="15"/>
      <c r="F275" s="48"/>
      <c r="G275" s="129"/>
      <c r="H275" s="129"/>
      <c r="I275" s="15"/>
      <c r="J275" s="537"/>
      <c r="K275" s="537"/>
      <c r="L275" s="537"/>
      <c r="M275" s="127"/>
      <c r="N275" s="551"/>
      <c r="O275" s="552"/>
      <c r="P275" s="14"/>
      <c r="Q275" s="48"/>
      <c r="R275" s="543"/>
      <c r="S275" s="48"/>
      <c r="T275" s="48"/>
      <c r="U275" s="325"/>
      <c r="V275" s="48"/>
      <c r="W275" s="48"/>
      <c r="X275" s="48"/>
      <c r="Y275" s="48"/>
      <c r="Z275" s="48"/>
      <c r="AA275" s="118"/>
      <c r="AB275" s="118"/>
      <c r="AC275" s="118"/>
      <c r="AD275" s="48"/>
      <c r="AE275" s="129"/>
      <c r="AF275" s="129"/>
      <c r="AG275" s="129"/>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row>
    <row r="276" spans="1:80" x14ac:dyDescent="0.35">
      <c r="A276" s="139"/>
      <c r="B276" s="65"/>
      <c r="C276" s="15"/>
      <c r="D276" s="15"/>
      <c r="E276" s="15"/>
      <c r="F276" s="48"/>
      <c r="G276" s="129"/>
      <c r="H276" s="129"/>
      <c r="I276" s="15"/>
      <c r="J276" s="537"/>
      <c r="K276" s="537"/>
      <c r="L276" s="537"/>
      <c r="M276" s="127"/>
      <c r="N276" s="551"/>
      <c r="O276" s="552"/>
      <c r="P276" s="14"/>
      <c r="Q276" s="48"/>
      <c r="R276" s="543"/>
      <c r="S276" s="48"/>
      <c r="T276" s="48"/>
      <c r="U276" s="325"/>
      <c r="V276" s="48"/>
      <c r="W276" s="48"/>
      <c r="X276" s="48"/>
      <c r="Y276" s="48"/>
      <c r="Z276" s="48"/>
      <c r="AA276" s="118"/>
      <c r="AB276" s="118"/>
      <c r="AC276" s="118"/>
      <c r="AD276" s="48"/>
      <c r="AE276" s="129"/>
      <c r="AF276" s="129"/>
      <c r="AG276" s="129"/>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row>
    <row r="277" spans="1:80" x14ac:dyDescent="0.35">
      <c r="A277" s="139"/>
      <c r="B277" s="65"/>
      <c r="C277" s="15"/>
      <c r="D277" s="15"/>
      <c r="E277" s="15"/>
      <c r="F277" s="48"/>
      <c r="G277" s="129"/>
      <c r="H277" s="129"/>
      <c r="I277" s="15"/>
      <c r="J277" s="537"/>
      <c r="K277" s="537"/>
      <c r="L277" s="537"/>
      <c r="M277" s="127"/>
      <c r="N277" s="551"/>
      <c r="O277" s="552"/>
      <c r="P277" s="14"/>
      <c r="Q277" s="48"/>
      <c r="R277" s="543"/>
      <c r="S277" s="48"/>
      <c r="T277" s="48"/>
      <c r="U277" s="325"/>
      <c r="V277" s="48"/>
      <c r="W277" s="48"/>
      <c r="X277" s="48"/>
      <c r="Y277" s="48"/>
      <c r="Z277" s="48"/>
      <c r="AA277" s="118"/>
      <c r="AB277" s="118"/>
      <c r="AC277" s="118"/>
      <c r="AD277" s="48"/>
      <c r="AE277" s="129"/>
      <c r="AF277" s="129"/>
      <c r="AG277" s="129"/>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row>
    <row r="278" spans="1:80" x14ac:dyDescent="0.35">
      <c r="A278" s="139"/>
      <c r="B278" s="65"/>
      <c r="C278" s="15"/>
      <c r="D278" s="15"/>
      <c r="E278" s="15"/>
      <c r="F278" s="48"/>
      <c r="G278" s="129"/>
      <c r="H278" s="129"/>
      <c r="I278" s="15"/>
      <c r="J278" s="537"/>
      <c r="K278" s="537"/>
      <c r="L278" s="537"/>
      <c r="M278" s="127"/>
      <c r="N278" s="551"/>
      <c r="O278" s="552"/>
      <c r="P278" s="14"/>
      <c r="Q278" s="48"/>
      <c r="R278" s="543"/>
      <c r="S278" s="48"/>
      <c r="T278" s="48"/>
      <c r="U278" s="325"/>
      <c r="V278" s="48"/>
      <c r="W278" s="48"/>
      <c r="X278" s="48"/>
      <c r="Y278" s="48"/>
      <c r="Z278" s="48"/>
      <c r="AA278" s="118"/>
      <c r="AB278" s="118"/>
      <c r="AC278" s="118"/>
      <c r="AD278" s="48"/>
      <c r="AE278" s="129"/>
      <c r="AF278" s="129"/>
      <c r="AG278" s="129"/>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row>
    <row r="279" spans="1:80" x14ac:dyDescent="0.35">
      <c r="A279" s="139"/>
      <c r="B279" s="65"/>
      <c r="C279" s="15"/>
      <c r="D279" s="15"/>
      <c r="E279" s="15"/>
      <c r="F279" s="48"/>
      <c r="G279" s="129"/>
      <c r="H279" s="129"/>
      <c r="I279" s="15"/>
      <c r="J279" s="537"/>
      <c r="K279" s="537"/>
      <c r="L279" s="537"/>
      <c r="M279" s="127"/>
      <c r="N279" s="551"/>
      <c r="O279" s="552"/>
      <c r="P279" s="14"/>
      <c r="Q279" s="48"/>
      <c r="R279" s="543"/>
      <c r="S279" s="48"/>
      <c r="T279" s="48"/>
      <c r="U279" s="325"/>
      <c r="V279" s="48"/>
      <c r="W279" s="48"/>
      <c r="X279" s="48"/>
      <c r="Y279" s="48"/>
      <c r="Z279" s="48"/>
      <c r="AA279" s="118"/>
      <c r="AB279" s="118"/>
      <c r="AC279" s="118"/>
      <c r="AD279" s="48"/>
      <c r="AE279" s="129"/>
      <c r="AF279" s="129"/>
      <c r="AG279" s="129"/>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row>
    <row r="280" spans="1:80" x14ac:dyDescent="0.35">
      <c r="A280" s="139"/>
      <c r="B280" s="65"/>
      <c r="C280" s="15"/>
      <c r="D280" s="15"/>
      <c r="E280" s="15"/>
      <c r="F280" s="48"/>
      <c r="G280" s="129"/>
      <c r="H280" s="129"/>
      <c r="I280" s="15"/>
      <c r="J280" s="537"/>
      <c r="K280" s="537"/>
      <c r="L280" s="537"/>
      <c r="M280" s="127"/>
      <c r="N280" s="551"/>
      <c r="O280" s="552"/>
      <c r="P280" s="14"/>
      <c r="Q280" s="48"/>
      <c r="R280" s="543"/>
      <c r="S280" s="48"/>
      <c r="T280" s="48"/>
      <c r="U280" s="325"/>
      <c r="V280" s="48"/>
      <c r="W280" s="48"/>
      <c r="X280" s="48"/>
      <c r="Y280" s="48"/>
      <c r="Z280" s="48"/>
      <c r="AA280" s="118"/>
      <c r="AB280" s="118"/>
      <c r="AC280" s="118"/>
      <c r="AD280" s="48"/>
      <c r="AE280" s="129"/>
      <c r="AF280" s="129"/>
      <c r="AG280" s="129"/>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row>
    <row r="281" spans="1:80" x14ac:dyDescent="0.35">
      <c r="A281" s="139"/>
      <c r="B281" s="65"/>
      <c r="C281" s="15"/>
      <c r="D281" s="15"/>
      <c r="E281" s="15"/>
      <c r="F281" s="48"/>
      <c r="G281" s="129"/>
      <c r="H281" s="129"/>
      <c r="I281" s="15"/>
      <c r="J281" s="537"/>
      <c r="K281" s="537"/>
      <c r="L281" s="537"/>
      <c r="M281" s="127"/>
      <c r="N281" s="551"/>
      <c r="O281" s="552"/>
      <c r="P281" s="14"/>
      <c r="Q281" s="48"/>
      <c r="R281" s="543"/>
      <c r="S281" s="48"/>
      <c r="T281" s="48"/>
      <c r="U281" s="325"/>
      <c r="V281" s="48"/>
      <c r="W281" s="48"/>
      <c r="X281" s="48"/>
      <c r="Y281" s="48"/>
      <c r="Z281" s="48"/>
      <c r="AA281" s="118"/>
      <c r="AB281" s="118"/>
      <c r="AC281" s="118"/>
      <c r="AD281" s="48"/>
      <c r="AE281" s="129"/>
      <c r="AF281" s="129"/>
      <c r="AG281" s="129"/>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row>
    <row r="282" spans="1:80" x14ac:dyDescent="0.35">
      <c r="A282" s="139"/>
      <c r="B282" s="65"/>
      <c r="C282" s="15"/>
      <c r="D282" s="15"/>
      <c r="E282" s="15"/>
      <c r="F282" s="48"/>
      <c r="G282" s="129"/>
      <c r="H282" s="129"/>
      <c r="I282" s="15"/>
      <c r="J282" s="537"/>
      <c r="K282" s="537"/>
      <c r="L282" s="537"/>
      <c r="M282" s="127"/>
      <c r="N282" s="551"/>
      <c r="O282" s="552"/>
      <c r="P282" s="14"/>
      <c r="Q282" s="48"/>
      <c r="R282" s="543"/>
      <c r="S282" s="48"/>
      <c r="T282" s="48"/>
      <c r="U282" s="325"/>
      <c r="V282" s="48"/>
      <c r="W282" s="48"/>
      <c r="X282" s="48"/>
      <c r="Y282" s="48"/>
      <c r="Z282" s="48"/>
      <c r="AA282" s="118"/>
      <c r="AB282" s="118"/>
      <c r="AC282" s="118"/>
      <c r="AD282" s="48"/>
      <c r="AE282" s="129"/>
      <c r="AF282" s="129"/>
      <c r="AG282" s="129"/>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row>
    <row r="283" spans="1:80" x14ac:dyDescent="0.35">
      <c r="A283" s="139"/>
      <c r="B283" s="65"/>
      <c r="C283" s="15"/>
      <c r="D283" s="15"/>
      <c r="E283" s="15"/>
      <c r="F283" s="48"/>
      <c r="G283" s="129"/>
      <c r="H283" s="129"/>
      <c r="I283" s="15"/>
      <c r="J283" s="537"/>
      <c r="K283" s="537"/>
      <c r="L283" s="537"/>
      <c r="M283" s="127"/>
      <c r="N283" s="551"/>
      <c r="O283" s="552"/>
      <c r="P283" s="14"/>
      <c r="Q283" s="48"/>
      <c r="R283" s="543"/>
      <c r="S283" s="48"/>
      <c r="T283" s="48"/>
      <c r="U283" s="325"/>
      <c r="V283" s="48"/>
      <c r="W283" s="48"/>
      <c r="X283" s="48"/>
      <c r="Y283" s="48"/>
      <c r="Z283" s="48"/>
      <c r="AA283" s="118"/>
      <c r="AB283" s="118"/>
      <c r="AC283" s="118"/>
      <c r="AD283" s="48"/>
      <c r="AE283" s="129"/>
      <c r="AF283" s="129"/>
      <c r="AG283" s="129"/>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row>
    <row r="284" spans="1:80" x14ac:dyDescent="0.35">
      <c r="A284" s="139"/>
      <c r="B284" s="65"/>
      <c r="C284" s="15"/>
      <c r="D284" s="15"/>
      <c r="E284" s="15"/>
      <c r="F284" s="48"/>
      <c r="G284" s="129"/>
      <c r="H284" s="129"/>
      <c r="I284" s="15"/>
      <c r="J284" s="537"/>
      <c r="K284" s="537"/>
      <c r="L284" s="537"/>
      <c r="M284" s="127"/>
      <c r="N284" s="551"/>
      <c r="O284" s="552"/>
      <c r="P284" s="14"/>
      <c r="Q284" s="48"/>
      <c r="R284" s="543"/>
      <c r="S284" s="48"/>
      <c r="T284" s="48"/>
      <c r="U284" s="325"/>
      <c r="V284" s="48"/>
      <c r="W284" s="48"/>
      <c r="X284" s="48"/>
      <c r="Y284" s="48"/>
      <c r="Z284" s="48"/>
      <c r="AA284" s="118"/>
      <c r="AB284" s="118"/>
      <c r="AC284" s="118"/>
      <c r="AD284" s="48"/>
      <c r="AE284" s="129"/>
      <c r="AF284" s="129"/>
      <c r="AG284" s="129"/>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row>
    <row r="285" spans="1:80" x14ac:dyDescent="0.35">
      <c r="A285" s="139"/>
      <c r="B285" s="65"/>
      <c r="C285" s="15"/>
      <c r="D285" s="15"/>
      <c r="E285" s="15"/>
      <c r="F285" s="48"/>
      <c r="G285" s="129"/>
      <c r="H285" s="129"/>
      <c r="I285" s="15"/>
      <c r="J285" s="537"/>
      <c r="K285" s="537"/>
      <c r="L285" s="537"/>
      <c r="M285" s="127"/>
      <c r="N285" s="551"/>
      <c r="O285" s="552"/>
      <c r="P285" s="14"/>
      <c r="Q285" s="48"/>
      <c r="R285" s="543"/>
      <c r="S285" s="48"/>
      <c r="T285" s="48"/>
      <c r="U285" s="325"/>
      <c r="V285" s="48"/>
      <c r="W285" s="48"/>
      <c r="X285" s="48"/>
      <c r="Y285" s="48"/>
      <c r="Z285" s="48"/>
      <c r="AA285" s="118"/>
      <c r="AB285" s="118"/>
      <c r="AC285" s="118"/>
      <c r="AD285" s="48"/>
      <c r="AE285" s="129"/>
      <c r="AF285" s="129"/>
      <c r="AG285" s="129"/>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row>
    <row r="286" spans="1:80" x14ac:dyDescent="0.35">
      <c r="A286" s="139"/>
      <c r="B286" s="65"/>
      <c r="C286" s="15"/>
      <c r="D286" s="15"/>
      <c r="E286" s="15"/>
      <c r="F286" s="48"/>
      <c r="G286" s="129"/>
      <c r="H286" s="129"/>
      <c r="I286" s="15"/>
      <c r="J286" s="537"/>
      <c r="K286" s="537"/>
      <c r="L286" s="537"/>
      <c r="M286" s="127"/>
      <c r="N286" s="551"/>
      <c r="O286" s="552"/>
      <c r="P286" s="14"/>
      <c r="Q286" s="48"/>
      <c r="R286" s="543"/>
      <c r="S286" s="48"/>
      <c r="T286" s="48"/>
      <c r="U286" s="325"/>
      <c r="V286" s="48"/>
      <c r="W286" s="48"/>
      <c r="X286" s="48"/>
      <c r="Y286" s="48"/>
      <c r="Z286" s="48"/>
      <c r="AA286" s="118"/>
      <c r="AB286" s="118"/>
      <c r="AC286" s="118"/>
      <c r="AD286" s="48"/>
      <c r="AE286" s="129"/>
      <c r="AF286" s="129"/>
      <c r="AG286" s="129"/>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row>
    <row r="287" spans="1:80" x14ac:dyDescent="0.35">
      <c r="A287" s="139"/>
      <c r="B287" s="65"/>
      <c r="C287" s="15"/>
      <c r="D287" s="15"/>
      <c r="E287" s="15"/>
      <c r="F287" s="48"/>
      <c r="G287" s="129"/>
      <c r="H287" s="129"/>
      <c r="I287" s="15"/>
      <c r="J287" s="537"/>
      <c r="K287" s="537"/>
      <c r="L287" s="537"/>
      <c r="M287" s="127"/>
      <c r="N287" s="551"/>
      <c r="O287" s="552"/>
      <c r="P287" s="14"/>
      <c r="Q287" s="48"/>
      <c r="R287" s="543"/>
      <c r="S287" s="48"/>
      <c r="T287" s="48"/>
      <c r="U287" s="325"/>
      <c r="V287" s="48"/>
      <c r="W287" s="48"/>
      <c r="X287" s="48"/>
      <c r="Y287" s="48"/>
      <c r="Z287" s="48"/>
      <c r="AA287" s="118"/>
      <c r="AB287" s="118"/>
      <c r="AC287" s="118"/>
      <c r="AD287" s="48"/>
      <c r="AE287" s="129"/>
      <c r="AF287" s="129"/>
      <c r="AG287" s="129"/>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row>
    <row r="288" spans="1:80" x14ac:dyDescent="0.35">
      <c r="A288" s="139"/>
      <c r="B288" s="65"/>
      <c r="C288" s="15"/>
      <c r="D288" s="15"/>
      <c r="E288" s="15"/>
      <c r="F288" s="48"/>
      <c r="G288" s="129"/>
      <c r="H288" s="129"/>
      <c r="I288" s="15"/>
      <c r="J288" s="537"/>
      <c r="K288" s="537"/>
      <c r="L288" s="537"/>
      <c r="M288" s="127"/>
      <c r="N288" s="551"/>
      <c r="O288" s="552"/>
      <c r="P288" s="14"/>
      <c r="Q288" s="48"/>
      <c r="R288" s="543"/>
      <c r="S288" s="48"/>
      <c r="T288" s="48"/>
      <c r="U288" s="325"/>
      <c r="V288" s="48"/>
      <c r="W288" s="48"/>
      <c r="X288" s="48"/>
      <c r="Y288" s="48"/>
      <c r="Z288" s="48"/>
      <c r="AA288" s="118"/>
      <c r="AB288" s="118"/>
      <c r="AC288" s="118"/>
      <c r="AD288" s="48"/>
      <c r="AE288" s="129"/>
      <c r="AF288" s="129"/>
      <c r="AG288" s="129"/>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row>
    <row r="289" spans="1:80" x14ac:dyDescent="0.35">
      <c r="A289" s="139"/>
      <c r="B289" s="65"/>
      <c r="C289" s="15"/>
      <c r="D289" s="15"/>
      <c r="E289" s="15"/>
      <c r="F289" s="48"/>
      <c r="G289" s="129"/>
      <c r="H289" s="129"/>
      <c r="I289" s="15"/>
      <c r="J289" s="537"/>
      <c r="K289" s="537"/>
      <c r="L289" s="537"/>
      <c r="M289" s="127"/>
      <c r="N289" s="551"/>
      <c r="O289" s="552"/>
      <c r="P289" s="14"/>
      <c r="Q289" s="48"/>
      <c r="R289" s="543"/>
      <c r="S289" s="48"/>
      <c r="T289" s="48"/>
      <c r="U289" s="325"/>
      <c r="V289" s="48"/>
      <c r="W289" s="48"/>
      <c r="X289" s="48"/>
      <c r="Y289" s="48"/>
      <c r="Z289" s="48"/>
      <c r="AA289" s="118"/>
      <c r="AB289" s="118"/>
      <c r="AC289" s="118"/>
      <c r="AD289" s="48"/>
      <c r="AE289" s="129"/>
      <c r="AF289" s="129"/>
      <c r="AG289" s="129"/>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row>
    <row r="290" spans="1:80" x14ac:dyDescent="0.35">
      <c r="A290" s="139"/>
      <c r="B290" s="65"/>
      <c r="C290" s="15"/>
      <c r="D290" s="15"/>
      <c r="E290" s="15"/>
      <c r="F290" s="48"/>
      <c r="G290" s="129"/>
      <c r="H290" s="129"/>
      <c r="I290" s="15"/>
      <c r="J290" s="537"/>
      <c r="K290" s="537"/>
      <c r="L290" s="537"/>
      <c r="M290" s="127"/>
      <c r="N290" s="551"/>
      <c r="O290" s="552"/>
      <c r="P290" s="14"/>
      <c r="Q290" s="48"/>
      <c r="R290" s="543"/>
      <c r="S290" s="48"/>
      <c r="T290" s="48"/>
      <c r="U290" s="325"/>
      <c r="V290" s="48"/>
      <c r="W290" s="48"/>
      <c r="X290" s="48"/>
      <c r="Y290" s="48"/>
      <c r="Z290" s="48"/>
      <c r="AA290" s="118"/>
      <c r="AB290" s="118"/>
      <c r="AC290" s="118"/>
      <c r="AD290" s="48"/>
      <c r="AE290" s="129"/>
      <c r="AF290" s="129"/>
      <c r="AG290" s="129"/>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row>
    <row r="291" spans="1:80" x14ac:dyDescent="0.35">
      <c r="A291" s="139"/>
      <c r="B291" s="65"/>
      <c r="C291" s="15"/>
      <c r="D291" s="15"/>
      <c r="E291" s="15"/>
      <c r="F291" s="48"/>
      <c r="G291" s="129"/>
      <c r="H291" s="129"/>
      <c r="I291" s="15"/>
      <c r="J291" s="537"/>
      <c r="K291" s="537"/>
      <c r="L291" s="537"/>
      <c r="M291" s="127"/>
      <c r="N291" s="551"/>
      <c r="O291" s="552"/>
      <c r="P291" s="14"/>
      <c r="Q291" s="48"/>
      <c r="R291" s="543"/>
      <c r="S291" s="48"/>
      <c r="T291" s="48"/>
      <c r="U291" s="325"/>
      <c r="V291" s="48"/>
      <c r="W291" s="48"/>
      <c r="X291" s="48"/>
      <c r="Y291" s="48"/>
      <c r="Z291" s="48"/>
      <c r="AA291" s="118"/>
      <c r="AB291" s="118"/>
      <c r="AC291" s="118"/>
      <c r="AD291" s="48"/>
      <c r="AE291" s="129"/>
      <c r="AF291" s="129"/>
      <c r="AG291" s="129"/>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row>
    <row r="292" spans="1:80" x14ac:dyDescent="0.35">
      <c r="A292" s="139"/>
      <c r="B292" s="65"/>
      <c r="C292" s="15"/>
      <c r="D292" s="15"/>
      <c r="E292" s="15"/>
      <c r="F292" s="48"/>
      <c r="G292" s="129"/>
      <c r="H292" s="129"/>
      <c r="I292" s="15"/>
      <c r="J292" s="537"/>
      <c r="K292" s="537"/>
      <c r="L292" s="537"/>
      <c r="M292" s="127"/>
      <c r="N292" s="551"/>
      <c r="O292" s="552"/>
      <c r="P292" s="14"/>
      <c r="Q292" s="48"/>
      <c r="R292" s="543"/>
      <c r="S292" s="48"/>
      <c r="T292" s="48"/>
      <c r="U292" s="325"/>
      <c r="V292" s="48"/>
      <c r="W292" s="48"/>
      <c r="X292" s="48"/>
      <c r="Y292" s="48"/>
      <c r="Z292" s="48"/>
      <c r="AA292" s="118"/>
      <c r="AB292" s="118"/>
      <c r="AC292" s="118"/>
      <c r="AD292" s="48"/>
      <c r="AE292" s="129"/>
      <c r="AF292" s="129"/>
      <c r="AG292" s="129"/>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row>
    <row r="293" spans="1:80" x14ac:dyDescent="0.35">
      <c r="A293" s="139"/>
      <c r="B293" s="65"/>
      <c r="C293" s="15"/>
      <c r="D293" s="15"/>
      <c r="E293" s="15"/>
      <c r="F293" s="48"/>
      <c r="G293" s="129"/>
      <c r="H293" s="129"/>
      <c r="I293" s="15"/>
      <c r="J293" s="537"/>
      <c r="K293" s="537"/>
      <c r="L293" s="537"/>
      <c r="M293" s="127"/>
      <c r="N293" s="551"/>
      <c r="O293" s="552"/>
      <c r="P293" s="14"/>
      <c r="Q293" s="48"/>
      <c r="R293" s="543"/>
      <c r="S293" s="48"/>
      <c r="T293" s="48"/>
      <c r="U293" s="325"/>
      <c r="V293" s="48"/>
      <c r="W293" s="48"/>
      <c r="X293" s="48"/>
      <c r="Y293" s="48"/>
      <c r="Z293" s="48"/>
      <c r="AA293" s="118"/>
      <c r="AB293" s="118"/>
      <c r="AC293" s="118"/>
      <c r="AD293" s="48"/>
      <c r="AE293" s="129"/>
      <c r="AF293" s="129"/>
      <c r="AG293" s="129"/>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row>
    <row r="294" spans="1:80" x14ac:dyDescent="0.35">
      <c r="A294" s="139"/>
      <c r="B294" s="65"/>
      <c r="C294" s="15"/>
      <c r="D294" s="15"/>
      <c r="E294" s="15"/>
      <c r="F294" s="48"/>
      <c r="G294" s="129"/>
      <c r="H294" s="129"/>
      <c r="I294" s="15"/>
      <c r="J294" s="537"/>
      <c r="K294" s="537"/>
      <c r="L294" s="537"/>
      <c r="M294" s="127"/>
      <c r="N294" s="551"/>
      <c r="O294" s="552"/>
      <c r="P294" s="14"/>
      <c r="Q294" s="48"/>
      <c r="R294" s="543"/>
      <c r="S294" s="48"/>
      <c r="T294" s="48"/>
      <c r="U294" s="325"/>
      <c r="V294" s="48"/>
      <c r="W294" s="48"/>
      <c r="X294" s="48"/>
      <c r="Y294" s="48"/>
      <c r="Z294" s="48"/>
      <c r="AA294" s="118"/>
      <c r="AB294" s="118"/>
      <c r="AC294" s="118"/>
      <c r="AD294" s="48"/>
      <c r="AE294" s="129"/>
      <c r="AF294" s="129"/>
      <c r="AG294" s="129"/>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row>
    <row r="295" spans="1:80" x14ac:dyDescent="0.35">
      <c r="A295" s="139"/>
      <c r="B295" s="65"/>
      <c r="C295" s="15"/>
      <c r="D295" s="15"/>
      <c r="E295" s="15"/>
      <c r="F295" s="48"/>
      <c r="G295" s="129"/>
      <c r="H295" s="129"/>
      <c r="I295" s="15"/>
      <c r="J295" s="537"/>
      <c r="K295" s="537"/>
      <c r="L295" s="537"/>
      <c r="M295" s="127"/>
      <c r="N295" s="551"/>
      <c r="O295" s="552"/>
      <c r="P295" s="14"/>
      <c r="Q295" s="48"/>
      <c r="R295" s="543"/>
      <c r="S295" s="48"/>
      <c r="T295" s="48"/>
      <c r="U295" s="325"/>
      <c r="V295" s="48"/>
      <c r="W295" s="48"/>
      <c r="X295" s="48"/>
      <c r="Y295" s="48"/>
      <c r="Z295" s="48"/>
      <c r="AA295" s="118"/>
      <c r="AB295" s="118"/>
      <c r="AC295" s="118"/>
      <c r="AD295" s="48"/>
      <c r="AE295" s="129"/>
      <c r="AF295" s="129"/>
      <c r="AG295" s="129"/>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row>
    <row r="296" spans="1:80" x14ac:dyDescent="0.35">
      <c r="A296" s="139"/>
      <c r="B296" s="65"/>
      <c r="C296" s="15"/>
      <c r="D296" s="15"/>
      <c r="E296" s="15"/>
      <c r="F296" s="48"/>
      <c r="G296" s="129"/>
      <c r="H296" s="129"/>
      <c r="I296" s="15"/>
      <c r="J296" s="537"/>
      <c r="K296" s="537"/>
      <c r="L296" s="537"/>
      <c r="M296" s="127"/>
      <c r="N296" s="551"/>
      <c r="O296" s="552"/>
      <c r="P296" s="14"/>
      <c r="Q296" s="48"/>
      <c r="R296" s="543"/>
      <c r="S296" s="48"/>
      <c r="T296" s="48"/>
      <c r="U296" s="325"/>
      <c r="V296" s="48"/>
      <c r="W296" s="48"/>
      <c r="X296" s="48"/>
      <c r="Y296" s="48"/>
      <c r="Z296" s="48"/>
      <c r="AA296" s="118"/>
      <c r="AB296" s="118"/>
      <c r="AC296" s="118"/>
      <c r="AD296" s="48"/>
      <c r="AE296" s="129"/>
      <c r="AF296" s="129"/>
      <c r="AG296" s="129"/>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row>
    <row r="297" spans="1:80" x14ac:dyDescent="0.35">
      <c r="A297" s="139"/>
      <c r="B297" s="65"/>
      <c r="C297" s="15"/>
      <c r="D297" s="15"/>
      <c r="E297" s="15"/>
      <c r="F297" s="48"/>
      <c r="G297" s="129"/>
      <c r="H297" s="129"/>
      <c r="I297" s="15"/>
      <c r="J297" s="537"/>
      <c r="K297" s="537"/>
      <c r="L297" s="537"/>
      <c r="M297" s="127"/>
      <c r="N297" s="551"/>
      <c r="O297" s="552"/>
      <c r="P297" s="14"/>
      <c r="Q297" s="48"/>
      <c r="R297" s="543"/>
      <c r="S297" s="48"/>
      <c r="T297" s="48"/>
      <c r="U297" s="325"/>
      <c r="V297" s="48"/>
      <c r="W297" s="48"/>
      <c r="X297" s="48"/>
      <c r="Y297" s="48"/>
      <c r="Z297" s="48"/>
      <c r="AA297" s="118"/>
      <c r="AB297" s="118"/>
      <c r="AC297" s="118"/>
      <c r="AD297" s="48"/>
      <c r="AE297" s="129"/>
      <c r="AF297" s="129"/>
      <c r="AG297" s="129"/>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row>
    <row r="298" spans="1:80" x14ac:dyDescent="0.35">
      <c r="A298" s="139"/>
      <c r="B298" s="65"/>
      <c r="C298" s="15"/>
      <c r="D298" s="15"/>
      <c r="E298" s="15"/>
      <c r="F298" s="48"/>
      <c r="G298" s="129"/>
      <c r="H298" s="129"/>
      <c r="I298" s="15"/>
      <c r="J298" s="537"/>
      <c r="K298" s="537"/>
      <c r="L298" s="537"/>
      <c r="M298" s="127"/>
      <c r="N298" s="551"/>
      <c r="O298" s="552"/>
      <c r="P298" s="14"/>
      <c r="Q298" s="48"/>
      <c r="R298" s="543"/>
      <c r="S298" s="48"/>
      <c r="T298" s="48"/>
      <c r="U298" s="325"/>
      <c r="V298" s="48"/>
      <c r="W298" s="48"/>
      <c r="X298" s="48"/>
      <c r="Y298" s="48"/>
      <c r="Z298" s="48"/>
      <c r="AA298" s="118"/>
      <c r="AB298" s="118"/>
      <c r="AC298" s="118"/>
      <c r="AD298" s="48"/>
      <c r="AE298" s="129"/>
      <c r="AF298" s="129"/>
      <c r="AG298" s="129"/>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row>
    <row r="299" spans="1:80" x14ac:dyDescent="0.35">
      <c r="A299" s="139"/>
      <c r="B299" s="65"/>
      <c r="C299" s="15"/>
      <c r="D299" s="15"/>
      <c r="E299" s="15"/>
      <c r="F299" s="48"/>
      <c r="G299" s="129"/>
      <c r="H299" s="129"/>
      <c r="I299" s="15"/>
      <c r="J299" s="537"/>
      <c r="K299" s="537"/>
      <c r="L299" s="537"/>
      <c r="M299" s="127"/>
      <c r="N299" s="551"/>
      <c r="O299" s="552"/>
      <c r="P299" s="14"/>
      <c r="Q299" s="48"/>
      <c r="R299" s="543"/>
      <c r="S299" s="48"/>
      <c r="T299" s="48"/>
      <c r="U299" s="325"/>
      <c r="V299" s="48"/>
      <c r="W299" s="48"/>
      <c r="X299" s="48"/>
      <c r="Y299" s="48"/>
      <c r="Z299" s="48"/>
      <c r="AA299" s="118"/>
      <c r="AB299" s="118"/>
      <c r="AC299" s="118"/>
      <c r="AD299" s="48"/>
      <c r="AE299" s="129"/>
      <c r="AF299" s="129"/>
      <c r="AG299" s="129"/>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row>
    <row r="300" spans="1:80" x14ac:dyDescent="0.35">
      <c r="A300" s="139"/>
      <c r="B300" s="65"/>
      <c r="C300" s="15"/>
      <c r="D300" s="15"/>
      <c r="E300" s="15"/>
      <c r="F300" s="48"/>
      <c r="G300" s="129"/>
      <c r="H300" s="129"/>
      <c r="I300" s="15"/>
      <c r="J300" s="537"/>
      <c r="K300" s="537"/>
      <c r="L300" s="537"/>
      <c r="M300" s="127"/>
      <c r="N300" s="551"/>
      <c r="O300" s="552"/>
      <c r="P300" s="14"/>
      <c r="Q300" s="48"/>
      <c r="R300" s="543"/>
      <c r="S300" s="48"/>
      <c r="T300" s="48"/>
      <c r="U300" s="325"/>
      <c r="V300" s="48"/>
      <c r="W300" s="48"/>
      <c r="X300" s="48"/>
      <c r="Y300" s="48"/>
      <c r="Z300" s="48"/>
      <c r="AA300" s="118"/>
      <c r="AB300" s="118"/>
      <c r="AC300" s="118"/>
      <c r="AD300" s="48"/>
      <c r="AE300" s="129"/>
      <c r="AF300" s="129"/>
      <c r="AG300" s="129"/>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row>
    <row r="301" spans="1:80" x14ac:dyDescent="0.35">
      <c r="A301" s="139"/>
      <c r="B301" s="65"/>
      <c r="C301" s="15"/>
      <c r="D301" s="15"/>
      <c r="E301" s="15"/>
      <c r="F301" s="48"/>
      <c r="G301" s="129"/>
      <c r="H301" s="129"/>
      <c r="I301" s="15"/>
      <c r="J301" s="537"/>
      <c r="K301" s="537"/>
      <c r="L301" s="537"/>
      <c r="M301" s="127"/>
      <c r="N301" s="551"/>
      <c r="O301" s="552"/>
      <c r="P301" s="14"/>
      <c r="Q301" s="48"/>
      <c r="R301" s="543"/>
      <c r="S301" s="48"/>
      <c r="T301" s="48"/>
      <c r="U301" s="325"/>
      <c r="V301" s="48"/>
      <c r="W301" s="48"/>
      <c r="X301" s="48"/>
      <c r="Y301" s="48"/>
      <c r="Z301" s="48"/>
      <c r="AA301" s="118"/>
      <c r="AB301" s="118"/>
      <c r="AC301" s="118"/>
      <c r="AD301" s="48"/>
      <c r="AE301" s="129"/>
      <c r="AF301" s="129"/>
      <c r="AG301" s="129"/>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row>
    <row r="302" spans="1:80" x14ac:dyDescent="0.35">
      <c r="A302" s="139"/>
      <c r="B302" s="65"/>
      <c r="C302" s="15"/>
      <c r="D302" s="15"/>
      <c r="E302" s="15"/>
      <c r="F302" s="48"/>
      <c r="G302" s="129"/>
      <c r="H302" s="129"/>
      <c r="I302" s="15"/>
      <c r="J302" s="537"/>
      <c r="K302" s="537"/>
      <c r="L302" s="537"/>
      <c r="M302" s="127"/>
      <c r="N302" s="551"/>
      <c r="O302" s="552"/>
      <c r="P302" s="14"/>
      <c r="Q302" s="48"/>
      <c r="R302" s="543"/>
      <c r="S302" s="48"/>
      <c r="T302" s="48"/>
      <c r="U302" s="325"/>
      <c r="V302" s="48"/>
      <c r="W302" s="48"/>
      <c r="X302" s="48"/>
      <c r="Y302" s="48"/>
      <c r="Z302" s="48"/>
      <c r="AA302" s="118"/>
      <c r="AB302" s="118"/>
      <c r="AC302" s="118"/>
      <c r="AD302" s="48"/>
      <c r="AE302" s="129"/>
      <c r="AF302" s="129"/>
      <c r="AG302" s="129"/>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row>
    <row r="303" spans="1:80" x14ac:dyDescent="0.35">
      <c r="A303" s="139"/>
      <c r="B303" s="65"/>
      <c r="C303" s="15"/>
      <c r="D303" s="15"/>
      <c r="E303" s="15"/>
      <c r="F303" s="48"/>
      <c r="G303" s="129"/>
      <c r="H303" s="129"/>
      <c r="I303" s="15"/>
      <c r="J303" s="537"/>
      <c r="K303" s="537"/>
      <c r="L303" s="537"/>
      <c r="M303" s="127"/>
      <c r="N303" s="551"/>
      <c r="O303" s="552"/>
      <c r="P303" s="14"/>
      <c r="Q303" s="48"/>
      <c r="R303" s="543"/>
      <c r="S303" s="48"/>
      <c r="T303" s="48"/>
      <c r="U303" s="325"/>
      <c r="V303" s="48"/>
      <c r="W303" s="48"/>
      <c r="X303" s="48"/>
      <c r="Y303" s="48"/>
      <c r="Z303" s="48"/>
      <c r="AA303" s="118"/>
      <c r="AB303" s="118"/>
      <c r="AC303" s="118"/>
      <c r="AD303" s="48"/>
      <c r="AE303" s="129"/>
      <c r="AF303" s="129"/>
      <c r="AG303" s="129"/>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row>
    <row r="304" spans="1:80" x14ac:dyDescent="0.35">
      <c r="A304" s="139"/>
      <c r="B304" s="65"/>
      <c r="C304" s="15"/>
      <c r="D304" s="15"/>
      <c r="E304" s="15"/>
      <c r="F304" s="48"/>
      <c r="G304" s="129"/>
      <c r="H304" s="129"/>
      <c r="I304" s="15"/>
      <c r="J304" s="537"/>
      <c r="K304" s="537"/>
      <c r="L304" s="537"/>
      <c r="M304" s="127"/>
      <c r="N304" s="551"/>
      <c r="O304" s="552"/>
      <c r="P304" s="14"/>
      <c r="Q304" s="48"/>
      <c r="R304" s="543"/>
      <c r="S304" s="48"/>
      <c r="T304" s="48"/>
      <c r="U304" s="325"/>
      <c r="V304" s="48"/>
      <c r="W304" s="48"/>
      <c r="X304" s="48"/>
      <c r="Y304" s="48"/>
      <c r="Z304" s="48"/>
      <c r="AA304" s="118"/>
      <c r="AB304" s="118"/>
      <c r="AC304" s="118"/>
      <c r="AD304" s="48"/>
      <c r="AE304" s="129"/>
      <c r="AF304" s="129"/>
      <c r="AG304" s="129"/>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row>
    <row r="305" spans="1:80" x14ac:dyDescent="0.35">
      <c r="A305" s="139"/>
      <c r="B305" s="65"/>
      <c r="C305" s="15"/>
      <c r="D305" s="15"/>
      <c r="E305" s="15"/>
      <c r="F305" s="48"/>
      <c r="G305" s="129"/>
      <c r="H305" s="129"/>
      <c r="I305" s="15"/>
      <c r="J305" s="537"/>
      <c r="K305" s="537"/>
      <c r="L305" s="537"/>
      <c r="M305" s="127"/>
      <c r="N305" s="551"/>
      <c r="O305" s="552"/>
      <c r="P305" s="14"/>
      <c r="Q305" s="48"/>
      <c r="R305" s="543"/>
      <c r="S305" s="48"/>
      <c r="T305" s="48"/>
      <c r="U305" s="325"/>
      <c r="V305" s="48"/>
      <c r="W305" s="48"/>
      <c r="X305" s="48"/>
      <c r="Y305" s="48"/>
      <c r="Z305" s="48"/>
      <c r="AA305" s="118"/>
      <c r="AB305" s="118"/>
      <c r="AC305" s="118"/>
      <c r="AD305" s="48"/>
      <c r="AE305" s="129"/>
      <c r="AF305" s="129"/>
      <c r="AG305" s="129"/>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row>
    <row r="306" spans="1:80" x14ac:dyDescent="0.35">
      <c r="A306" s="139"/>
      <c r="B306" s="65"/>
      <c r="C306" s="15"/>
      <c r="D306" s="15"/>
      <c r="E306" s="15"/>
      <c r="F306" s="48"/>
      <c r="G306" s="129"/>
      <c r="H306" s="129"/>
      <c r="I306" s="15"/>
      <c r="J306" s="537"/>
      <c r="K306" s="537"/>
      <c r="L306" s="537"/>
      <c r="M306" s="127"/>
      <c r="N306" s="551"/>
      <c r="O306" s="552"/>
      <c r="P306" s="14"/>
      <c r="Q306" s="48"/>
      <c r="R306" s="543"/>
      <c r="S306" s="48"/>
      <c r="T306" s="48"/>
      <c r="U306" s="325"/>
      <c r="V306" s="48"/>
      <c r="W306" s="48"/>
      <c r="X306" s="48"/>
      <c r="Y306" s="48"/>
      <c r="Z306" s="48"/>
      <c r="AA306" s="118"/>
      <c r="AB306" s="118"/>
      <c r="AC306" s="118"/>
      <c r="AD306" s="48"/>
      <c r="AE306" s="129"/>
      <c r="AF306" s="129"/>
      <c r="AG306" s="129"/>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row>
    <row r="307" spans="1:80" x14ac:dyDescent="0.35">
      <c r="A307" s="139"/>
      <c r="B307" s="65"/>
      <c r="C307" s="15"/>
      <c r="D307" s="15"/>
      <c r="E307" s="15"/>
      <c r="F307" s="48"/>
      <c r="G307" s="129"/>
      <c r="H307" s="129"/>
      <c r="I307" s="15"/>
      <c r="J307" s="537"/>
      <c r="K307" s="537"/>
      <c r="L307" s="537"/>
      <c r="M307" s="127"/>
      <c r="N307" s="551"/>
      <c r="O307" s="552"/>
      <c r="P307" s="14"/>
      <c r="Q307" s="48"/>
      <c r="R307" s="543"/>
      <c r="S307" s="48"/>
      <c r="T307" s="48"/>
      <c r="U307" s="325"/>
      <c r="V307" s="48"/>
      <c r="W307" s="48"/>
      <c r="X307" s="48"/>
      <c r="Y307" s="48"/>
      <c r="Z307" s="48"/>
      <c r="AA307" s="118"/>
      <c r="AB307" s="118"/>
      <c r="AC307" s="118"/>
      <c r="AD307" s="48"/>
      <c r="AE307" s="129"/>
      <c r="AF307" s="129"/>
      <c r="AG307" s="129"/>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row>
    <row r="308" spans="1:80" x14ac:dyDescent="0.35">
      <c r="A308" s="139"/>
      <c r="B308" s="65"/>
      <c r="C308" s="15"/>
      <c r="D308" s="15"/>
      <c r="E308" s="15"/>
      <c r="F308" s="48"/>
      <c r="G308" s="129"/>
      <c r="H308" s="129"/>
      <c r="I308" s="15"/>
      <c r="J308" s="537"/>
      <c r="K308" s="537"/>
      <c r="L308" s="537"/>
      <c r="M308" s="127"/>
      <c r="N308" s="551"/>
      <c r="O308" s="552"/>
      <c r="P308" s="14"/>
      <c r="Q308" s="48"/>
      <c r="R308" s="543"/>
      <c r="S308" s="48"/>
      <c r="T308" s="48"/>
      <c r="U308" s="325"/>
      <c r="V308" s="48"/>
      <c r="W308" s="48"/>
      <c r="X308" s="48"/>
      <c r="Y308" s="48"/>
      <c r="Z308" s="48"/>
      <c r="AA308" s="118"/>
      <c r="AB308" s="118"/>
      <c r="AC308" s="118"/>
      <c r="AD308" s="48"/>
      <c r="AE308" s="129"/>
      <c r="AF308" s="129"/>
      <c r="AG308" s="129"/>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row>
    <row r="309" spans="1:80" x14ac:dyDescent="0.35">
      <c r="A309" s="139"/>
      <c r="B309" s="65"/>
      <c r="C309" s="15"/>
      <c r="D309" s="15"/>
      <c r="E309" s="15"/>
      <c r="F309" s="48"/>
      <c r="G309" s="129"/>
      <c r="H309" s="129"/>
      <c r="I309" s="15"/>
      <c r="J309" s="537"/>
      <c r="K309" s="537"/>
      <c r="L309" s="537"/>
      <c r="M309" s="127"/>
      <c r="N309" s="551"/>
      <c r="O309" s="552"/>
      <c r="P309" s="14"/>
      <c r="Q309" s="48"/>
      <c r="R309" s="543"/>
      <c r="S309" s="48"/>
      <c r="T309" s="48"/>
      <c r="U309" s="325"/>
      <c r="V309" s="48"/>
      <c r="W309" s="48"/>
      <c r="X309" s="48"/>
      <c r="Y309" s="48"/>
      <c r="Z309" s="48"/>
      <c r="AA309" s="118"/>
      <c r="AB309" s="118"/>
      <c r="AC309" s="118"/>
      <c r="AD309" s="48"/>
      <c r="AE309" s="129"/>
      <c r="AF309" s="129"/>
      <c r="AG309" s="129"/>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row>
    <row r="310" spans="1:80" x14ac:dyDescent="0.35">
      <c r="A310" s="139"/>
      <c r="B310" s="65"/>
      <c r="C310" s="15"/>
      <c r="D310" s="15"/>
      <c r="E310" s="15"/>
      <c r="F310" s="48"/>
      <c r="G310" s="129"/>
      <c r="H310" s="129"/>
      <c r="I310" s="15"/>
      <c r="J310" s="537"/>
      <c r="K310" s="537"/>
      <c r="L310" s="537"/>
      <c r="M310" s="127"/>
      <c r="N310" s="551"/>
      <c r="O310" s="552"/>
      <c r="P310" s="14"/>
      <c r="Q310" s="48"/>
      <c r="R310" s="543"/>
      <c r="S310" s="48"/>
      <c r="T310" s="48"/>
      <c r="U310" s="325"/>
      <c r="V310" s="48"/>
      <c r="W310" s="48"/>
      <c r="X310" s="48"/>
      <c r="Y310" s="48"/>
      <c r="Z310" s="48"/>
      <c r="AA310" s="118"/>
      <c r="AB310" s="118"/>
      <c r="AC310" s="118"/>
      <c r="AD310" s="48"/>
      <c r="AE310" s="129"/>
      <c r="AF310" s="129"/>
      <c r="AG310" s="129"/>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row>
    <row r="311" spans="1:80" x14ac:dyDescent="0.35">
      <c r="A311" s="139"/>
      <c r="B311" s="65"/>
      <c r="C311" s="15"/>
      <c r="D311" s="15"/>
      <c r="E311" s="15"/>
      <c r="F311" s="48"/>
      <c r="G311" s="129"/>
      <c r="H311" s="129"/>
      <c r="I311" s="15"/>
      <c r="J311" s="537"/>
      <c r="K311" s="537"/>
      <c r="L311" s="537"/>
      <c r="M311" s="127"/>
      <c r="N311" s="551"/>
      <c r="O311" s="552"/>
      <c r="P311" s="14"/>
      <c r="Q311" s="48"/>
      <c r="R311" s="543"/>
      <c r="S311" s="48"/>
      <c r="T311" s="48"/>
      <c r="U311" s="325"/>
      <c r="V311" s="48"/>
      <c r="W311" s="48"/>
      <c r="X311" s="48"/>
      <c r="Y311" s="48"/>
      <c r="Z311" s="48"/>
      <c r="AA311" s="118"/>
      <c r="AB311" s="118"/>
      <c r="AC311" s="118"/>
      <c r="AD311" s="48"/>
      <c r="AE311" s="129"/>
      <c r="AF311" s="129"/>
      <c r="AG311" s="129"/>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row>
    <row r="312" spans="1:80" x14ac:dyDescent="0.35">
      <c r="A312" s="139"/>
      <c r="B312" s="65"/>
      <c r="C312" s="15"/>
      <c r="D312" s="15"/>
      <c r="E312" s="15"/>
      <c r="F312" s="48"/>
      <c r="G312" s="129"/>
      <c r="H312" s="129"/>
      <c r="I312" s="15"/>
      <c r="J312" s="537"/>
      <c r="K312" s="537"/>
      <c r="L312" s="537"/>
      <c r="M312" s="127"/>
      <c r="N312" s="551"/>
      <c r="O312" s="552"/>
      <c r="P312" s="14"/>
      <c r="Q312" s="48"/>
      <c r="R312" s="543"/>
      <c r="S312" s="48"/>
      <c r="T312" s="48"/>
      <c r="U312" s="325"/>
      <c r="V312" s="48"/>
      <c r="W312" s="48"/>
      <c r="X312" s="48"/>
      <c r="Y312" s="48"/>
      <c r="Z312" s="48"/>
      <c r="AA312" s="118"/>
      <c r="AB312" s="118"/>
      <c r="AC312" s="118"/>
      <c r="AD312" s="48"/>
      <c r="AE312" s="129"/>
      <c r="AF312" s="129"/>
      <c r="AG312" s="129"/>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row>
    <row r="313" spans="1:80" x14ac:dyDescent="0.35">
      <c r="A313" s="139"/>
      <c r="B313" s="65"/>
      <c r="C313" s="15"/>
      <c r="D313" s="15"/>
      <c r="E313" s="15"/>
      <c r="F313" s="48"/>
      <c r="G313" s="129"/>
      <c r="H313" s="129"/>
      <c r="I313" s="15"/>
      <c r="J313" s="537"/>
      <c r="K313" s="537"/>
      <c r="L313" s="537"/>
      <c r="M313" s="127"/>
      <c r="N313" s="551"/>
      <c r="O313" s="552"/>
      <c r="P313" s="14"/>
      <c r="Q313" s="48"/>
      <c r="R313" s="543"/>
      <c r="S313" s="48"/>
      <c r="T313" s="48"/>
      <c r="U313" s="325"/>
      <c r="V313" s="48"/>
      <c r="W313" s="48"/>
      <c r="X313" s="48"/>
      <c r="Y313" s="48"/>
      <c r="Z313" s="48"/>
      <c r="AA313" s="118"/>
      <c r="AB313" s="118"/>
      <c r="AC313" s="118"/>
      <c r="AD313" s="48"/>
      <c r="AE313" s="129"/>
      <c r="AF313" s="129"/>
      <c r="AG313" s="129"/>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row>
    <row r="314" spans="1:80" x14ac:dyDescent="0.35">
      <c r="A314" s="139"/>
      <c r="B314" s="65"/>
      <c r="C314" s="15"/>
      <c r="D314" s="15"/>
      <c r="E314" s="15"/>
      <c r="F314" s="48"/>
      <c r="G314" s="129"/>
      <c r="H314" s="129"/>
      <c r="I314" s="15"/>
      <c r="J314" s="537"/>
      <c r="K314" s="537"/>
      <c r="L314" s="537"/>
      <c r="M314" s="127"/>
      <c r="N314" s="551"/>
      <c r="O314" s="552"/>
      <c r="P314" s="14"/>
      <c r="Q314" s="48"/>
      <c r="R314" s="543"/>
      <c r="S314" s="48"/>
      <c r="T314" s="48"/>
      <c r="U314" s="325"/>
      <c r="V314" s="48"/>
      <c r="W314" s="48"/>
      <c r="X314" s="48"/>
      <c r="Y314" s="48"/>
      <c r="Z314" s="48"/>
      <c r="AA314" s="118"/>
      <c r="AB314" s="118"/>
      <c r="AC314" s="118"/>
      <c r="AD314" s="48"/>
      <c r="AE314" s="129"/>
      <c r="AF314" s="129"/>
      <c r="AG314" s="129"/>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row>
    <row r="315" spans="1:80" x14ac:dyDescent="0.35">
      <c r="A315" s="139"/>
      <c r="B315" s="65"/>
      <c r="C315" s="15"/>
      <c r="D315" s="15"/>
      <c r="E315" s="15"/>
      <c r="F315" s="48"/>
      <c r="G315" s="129"/>
      <c r="H315" s="129"/>
      <c r="I315" s="15"/>
      <c r="J315" s="537"/>
      <c r="K315" s="537"/>
      <c r="L315" s="537"/>
      <c r="M315" s="127"/>
      <c r="N315" s="551"/>
      <c r="O315" s="552"/>
      <c r="P315" s="14"/>
      <c r="Q315" s="48"/>
      <c r="R315" s="543"/>
      <c r="S315" s="48"/>
      <c r="T315" s="48"/>
      <c r="U315" s="325"/>
      <c r="V315" s="48"/>
      <c r="W315" s="48"/>
      <c r="X315" s="48"/>
      <c r="Y315" s="48"/>
      <c r="Z315" s="48"/>
      <c r="AA315" s="118"/>
      <c r="AB315" s="118"/>
      <c r="AC315" s="118"/>
      <c r="AD315" s="48"/>
      <c r="AE315" s="129"/>
      <c r="AF315" s="129"/>
      <c r="AG315" s="129"/>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row>
    <row r="316" spans="1:80" x14ac:dyDescent="0.35">
      <c r="A316" s="139"/>
      <c r="B316" s="65"/>
      <c r="C316" s="15"/>
      <c r="D316" s="15"/>
      <c r="E316" s="15"/>
      <c r="F316" s="48"/>
      <c r="G316" s="129"/>
      <c r="H316" s="129"/>
      <c r="I316" s="15"/>
      <c r="J316" s="537"/>
      <c r="K316" s="537"/>
      <c r="L316" s="537"/>
      <c r="M316" s="127"/>
      <c r="N316" s="551"/>
      <c r="O316" s="552"/>
      <c r="P316" s="14"/>
      <c r="Q316" s="48"/>
      <c r="R316" s="543"/>
      <c r="S316" s="48"/>
      <c r="T316" s="48"/>
      <c r="U316" s="325"/>
      <c r="V316" s="48"/>
      <c r="W316" s="48"/>
      <c r="X316" s="48"/>
      <c r="Y316" s="48"/>
      <c r="Z316" s="48"/>
      <c r="AA316" s="118"/>
      <c r="AB316" s="118"/>
      <c r="AC316" s="118"/>
      <c r="AD316" s="48"/>
      <c r="AE316" s="129"/>
      <c r="AF316" s="129"/>
      <c r="AG316" s="129"/>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row>
    <row r="317" spans="1:80" x14ac:dyDescent="0.35">
      <c r="A317" s="139"/>
      <c r="B317" s="65"/>
      <c r="C317" s="15"/>
      <c r="D317" s="15"/>
      <c r="E317" s="15"/>
      <c r="F317" s="48"/>
      <c r="G317" s="129"/>
      <c r="H317" s="129"/>
      <c r="I317" s="15"/>
      <c r="J317" s="537"/>
      <c r="K317" s="537"/>
      <c r="L317" s="537"/>
      <c r="M317" s="127"/>
      <c r="N317" s="551"/>
      <c r="O317" s="552"/>
      <c r="P317" s="14"/>
      <c r="Q317" s="48"/>
      <c r="R317" s="543"/>
      <c r="S317" s="48"/>
      <c r="T317" s="48"/>
      <c r="U317" s="325"/>
      <c r="V317" s="48"/>
      <c r="W317" s="48"/>
      <c r="X317" s="48"/>
      <c r="Y317" s="48"/>
      <c r="Z317" s="48"/>
      <c r="AA317" s="118"/>
      <c r="AB317" s="118"/>
      <c r="AC317" s="118"/>
      <c r="AD317" s="48"/>
      <c r="AE317" s="129"/>
      <c r="AF317" s="129"/>
      <c r="AG317" s="129"/>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row>
    <row r="318" spans="1:80" x14ac:dyDescent="0.35">
      <c r="A318" s="139"/>
      <c r="B318" s="65"/>
      <c r="C318" s="15"/>
      <c r="D318" s="15"/>
      <c r="E318" s="15"/>
      <c r="F318" s="48"/>
      <c r="G318" s="129"/>
      <c r="H318" s="129"/>
      <c r="I318" s="15"/>
      <c r="J318" s="537"/>
      <c r="K318" s="537"/>
      <c r="L318" s="537"/>
      <c r="M318" s="127"/>
      <c r="N318" s="551"/>
      <c r="O318" s="552"/>
      <c r="P318" s="14"/>
      <c r="Q318" s="48"/>
      <c r="R318" s="543"/>
      <c r="S318" s="48"/>
      <c r="T318" s="48"/>
      <c r="U318" s="325"/>
      <c r="V318" s="48"/>
      <c r="W318" s="48"/>
      <c r="X318" s="48"/>
      <c r="Y318" s="48"/>
      <c r="Z318" s="48"/>
      <c r="AA318" s="118"/>
      <c r="AB318" s="118"/>
      <c r="AC318" s="118"/>
      <c r="AD318" s="48"/>
      <c r="AE318" s="129"/>
      <c r="AF318" s="129"/>
      <c r="AG318" s="129"/>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row>
    <row r="319" spans="1:80" x14ac:dyDescent="0.35">
      <c r="A319" s="139"/>
      <c r="B319" s="65"/>
      <c r="C319" s="15"/>
      <c r="D319" s="15"/>
      <c r="E319" s="15"/>
      <c r="F319" s="48"/>
      <c r="G319" s="129"/>
      <c r="H319" s="129"/>
      <c r="I319" s="15"/>
      <c r="J319" s="537"/>
      <c r="K319" s="537"/>
      <c r="L319" s="537"/>
      <c r="M319" s="127"/>
      <c r="N319" s="551"/>
      <c r="O319" s="552"/>
      <c r="P319" s="14"/>
      <c r="Q319" s="48"/>
      <c r="R319" s="543"/>
      <c r="S319" s="48"/>
      <c r="T319" s="48"/>
      <c r="U319" s="325"/>
      <c r="V319" s="48"/>
      <c r="W319" s="48"/>
      <c r="X319" s="48"/>
      <c r="Y319" s="48"/>
      <c r="Z319" s="48"/>
      <c r="AA319" s="118"/>
      <c r="AB319" s="118"/>
      <c r="AC319" s="118"/>
      <c r="AD319" s="48"/>
      <c r="AE319" s="129"/>
      <c r="AF319" s="129"/>
      <c r="AG319" s="129"/>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row>
    <row r="320" spans="1:80" x14ac:dyDescent="0.35">
      <c r="A320" s="139"/>
      <c r="B320" s="65"/>
      <c r="C320" s="15"/>
      <c r="D320" s="15"/>
      <c r="E320" s="15"/>
      <c r="F320" s="48"/>
      <c r="G320" s="129"/>
      <c r="H320" s="129"/>
      <c r="I320" s="15"/>
      <c r="J320" s="537"/>
      <c r="K320" s="537"/>
      <c r="L320" s="537"/>
      <c r="M320" s="127"/>
      <c r="N320" s="551"/>
      <c r="O320" s="552"/>
      <c r="P320" s="14"/>
      <c r="Q320" s="48"/>
      <c r="R320" s="543"/>
      <c r="S320" s="48"/>
      <c r="T320" s="48"/>
      <c r="U320" s="325"/>
      <c r="V320" s="48"/>
      <c r="W320" s="48"/>
      <c r="X320" s="48"/>
      <c r="Y320" s="48"/>
      <c r="Z320" s="48"/>
      <c r="AA320" s="118"/>
      <c r="AB320" s="118"/>
      <c r="AC320" s="118"/>
      <c r="AD320" s="48"/>
      <c r="AE320" s="129"/>
      <c r="AF320" s="129"/>
      <c r="AG320" s="129"/>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row>
    <row r="321" spans="1:80" x14ac:dyDescent="0.35">
      <c r="A321" s="139"/>
      <c r="B321" s="65"/>
      <c r="C321" s="15"/>
      <c r="D321" s="15"/>
      <c r="E321" s="15"/>
      <c r="F321" s="48"/>
      <c r="G321" s="129"/>
      <c r="H321" s="129"/>
      <c r="I321" s="15"/>
      <c r="J321" s="537"/>
      <c r="K321" s="537"/>
      <c r="L321" s="537"/>
      <c r="M321" s="127"/>
      <c r="N321" s="551"/>
      <c r="O321" s="552"/>
      <c r="P321" s="14"/>
      <c r="Q321" s="48"/>
      <c r="R321" s="543"/>
      <c r="S321" s="48"/>
      <c r="T321" s="48"/>
      <c r="U321" s="325"/>
      <c r="V321" s="48"/>
      <c r="W321" s="48"/>
      <c r="X321" s="48"/>
      <c r="Y321" s="48"/>
      <c r="Z321" s="48"/>
      <c r="AA321" s="118"/>
      <c r="AB321" s="118"/>
      <c r="AC321" s="118"/>
      <c r="AD321" s="48"/>
      <c r="AE321" s="129"/>
      <c r="AF321" s="129"/>
      <c r="AG321" s="129"/>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row>
    <row r="322" spans="1:80" x14ac:dyDescent="0.35">
      <c r="A322" s="139"/>
      <c r="B322" s="65"/>
      <c r="C322" s="15"/>
      <c r="D322" s="15"/>
      <c r="E322" s="15"/>
      <c r="F322" s="48"/>
      <c r="G322" s="129"/>
      <c r="H322" s="129"/>
      <c r="I322" s="15"/>
      <c r="J322" s="537"/>
      <c r="K322" s="537"/>
      <c r="L322" s="537"/>
      <c r="M322" s="127"/>
      <c r="N322" s="551"/>
      <c r="O322" s="552"/>
      <c r="P322" s="14"/>
      <c r="Q322" s="48"/>
      <c r="R322" s="543"/>
      <c r="S322" s="48"/>
      <c r="T322" s="48"/>
      <c r="U322" s="325"/>
      <c r="V322" s="48"/>
      <c r="W322" s="48"/>
      <c r="X322" s="48"/>
      <c r="Y322" s="48"/>
      <c r="Z322" s="48"/>
      <c r="AA322" s="118"/>
      <c r="AB322" s="118"/>
      <c r="AC322" s="118"/>
      <c r="AD322" s="48"/>
      <c r="AE322" s="129"/>
      <c r="AF322" s="129"/>
      <c r="AG322" s="129"/>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row>
    <row r="323" spans="1:80" x14ac:dyDescent="0.35">
      <c r="A323" s="139"/>
      <c r="B323" s="65"/>
      <c r="C323" s="15"/>
      <c r="D323" s="15"/>
      <c r="E323" s="15"/>
      <c r="F323" s="48"/>
      <c r="G323" s="129"/>
      <c r="H323" s="129"/>
      <c r="I323" s="15"/>
      <c r="J323" s="537"/>
      <c r="K323" s="537"/>
      <c r="L323" s="537"/>
      <c r="M323" s="127"/>
      <c r="N323" s="551"/>
      <c r="O323" s="552"/>
      <c r="P323" s="14"/>
      <c r="Q323" s="48"/>
      <c r="R323" s="543"/>
      <c r="S323" s="48"/>
      <c r="T323" s="48"/>
      <c r="U323" s="325"/>
      <c r="V323" s="48"/>
      <c r="W323" s="48"/>
      <c r="X323" s="48"/>
      <c r="Y323" s="48"/>
      <c r="Z323" s="48"/>
      <c r="AA323" s="118"/>
      <c r="AB323" s="118"/>
      <c r="AC323" s="118"/>
      <c r="AD323" s="48"/>
      <c r="AE323" s="129"/>
      <c r="AF323" s="129"/>
      <c r="AG323" s="129"/>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row>
    <row r="324" spans="1:80" x14ac:dyDescent="0.35">
      <c r="A324" s="139"/>
      <c r="B324" s="65"/>
      <c r="C324" s="15"/>
      <c r="D324" s="15"/>
      <c r="E324" s="15"/>
      <c r="F324" s="48"/>
      <c r="G324" s="129"/>
      <c r="H324" s="129"/>
      <c r="I324" s="15"/>
      <c r="J324" s="537"/>
      <c r="K324" s="537"/>
      <c r="L324" s="537"/>
      <c r="M324" s="127"/>
      <c r="N324" s="551"/>
      <c r="O324" s="552"/>
      <c r="P324" s="14"/>
      <c r="Q324" s="48"/>
      <c r="R324" s="543"/>
      <c r="S324" s="48"/>
      <c r="T324" s="48"/>
      <c r="U324" s="325"/>
      <c r="V324" s="48"/>
      <c r="W324" s="48"/>
      <c r="X324" s="48"/>
      <c r="Y324" s="48"/>
      <c r="Z324" s="48"/>
      <c r="AA324" s="118"/>
      <c r="AB324" s="118"/>
      <c r="AC324" s="118"/>
      <c r="AD324" s="48"/>
      <c r="AE324" s="129"/>
      <c r="AF324" s="129"/>
      <c r="AG324" s="129"/>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row>
    <row r="325" spans="1:80" x14ac:dyDescent="0.35">
      <c r="A325" s="139"/>
      <c r="B325" s="65"/>
      <c r="C325" s="15"/>
      <c r="D325" s="15"/>
      <c r="E325" s="15"/>
      <c r="F325" s="48"/>
      <c r="G325" s="129"/>
      <c r="H325" s="129"/>
      <c r="I325" s="15"/>
      <c r="J325" s="537"/>
      <c r="K325" s="537"/>
      <c r="L325" s="537"/>
      <c r="M325" s="127"/>
      <c r="N325" s="551"/>
      <c r="O325" s="552"/>
      <c r="P325" s="14"/>
      <c r="Q325" s="48"/>
      <c r="R325" s="543"/>
      <c r="S325" s="48"/>
      <c r="T325" s="48"/>
      <c r="U325" s="325"/>
      <c r="V325" s="48"/>
      <c r="W325" s="48"/>
      <c r="X325" s="48"/>
      <c r="Y325" s="48"/>
      <c r="Z325" s="48"/>
      <c r="AA325" s="118"/>
      <c r="AB325" s="118"/>
      <c r="AC325" s="118"/>
      <c r="AD325" s="48"/>
      <c r="AE325" s="129"/>
      <c r="AF325" s="129"/>
      <c r="AG325" s="129"/>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row>
    <row r="326" spans="1:80" x14ac:dyDescent="0.35">
      <c r="A326" s="139"/>
      <c r="B326" s="65"/>
      <c r="C326" s="15"/>
      <c r="D326" s="15"/>
      <c r="E326" s="15"/>
      <c r="F326" s="48"/>
      <c r="G326" s="129"/>
      <c r="H326" s="129"/>
      <c r="I326" s="15"/>
      <c r="J326" s="537"/>
      <c r="K326" s="537"/>
      <c r="L326" s="537"/>
      <c r="M326" s="127"/>
      <c r="N326" s="551"/>
      <c r="O326" s="552"/>
      <c r="P326" s="14"/>
      <c r="Q326" s="48"/>
      <c r="R326" s="543"/>
      <c r="S326" s="48"/>
      <c r="T326" s="48"/>
      <c r="U326" s="325"/>
      <c r="V326" s="48"/>
      <c r="W326" s="48"/>
      <c r="X326" s="48"/>
      <c r="Y326" s="48"/>
      <c r="Z326" s="48"/>
      <c r="AA326" s="118"/>
      <c r="AB326" s="118"/>
      <c r="AC326" s="118"/>
      <c r="AD326" s="48"/>
      <c r="AE326" s="129"/>
      <c r="AF326" s="129"/>
      <c r="AG326" s="129"/>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row>
    <row r="327" spans="1:80" x14ac:dyDescent="0.35">
      <c r="A327" s="139"/>
      <c r="B327" s="65"/>
      <c r="C327" s="15"/>
      <c r="D327" s="15"/>
      <c r="E327" s="15"/>
      <c r="F327" s="48"/>
      <c r="G327" s="129"/>
      <c r="H327" s="129"/>
      <c r="I327" s="15"/>
      <c r="J327" s="537"/>
      <c r="K327" s="537"/>
      <c r="L327" s="537"/>
      <c r="M327" s="127"/>
      <c r="N327" s="551"/>
      <c r="O327" s="552"/>
      <c r="P327" s="14"/>
      <c r="Q327" s="48"/>
      <c r="R327" s="543"/>
      <c r="S327" s="48"/>
      <c r="T327" s="48"/>
      <c r="U327" s="325"/>
      <c r="V327" s="48"/>
      <c r="W327" s="48"/>
      <c r="X327" s="48"/>
      <c r="Y327" s="48"/>
      <c r="Z327" s="48"/>
      <c r="AA327" s="118"/>
      <c r="AB327" s="118"/>
      <c r="AC327" s="118"/>
      <c r="AD327" s="48"/>
      <c r="AE327" s="129"/>
      <c r="AF327" s="129"/>
      <c r="AG327" s="129"/>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row>
    <row r="328" spans="1:80" x14ac:dyDescent="0.35">
      <c r="A328" s="139"/>
      <c r="B328" s="65"/>
      <c r="C328" s="15"/>
      <c r="D328" s="15"/>
      <c r="E328" s="15"/>
      <c r="F328" s="48"/>
      <c r="G328" s="129"/>
      <c r="H328" s="129"/>
      <c r="I328" s="15"/>
      <c r="J328" s="537"/>
      <c r="K328" s="537"/>
      <c r="L328" s="537"/>
      <c r="M328" s="127"/>
      <c r="N328" s="551"/>
      <c r="O328" s="552"/>
      <c r="P328" s="14"/>
      <c r="Q328" s="48"/>
      <c r="R328" s="543"/>
      <c r="S328" s="48"/>
      <c r="T328" s="48"/>
      <c r="U328" s="325"/>
      <c r="V328" s="48"/>
      <c r="W328" s="48"/>
      <c r="X328" s="48"/>
      <c r="Y328" s="48"/>
      <c r="Z328" s="48"/>
      <c r="AA328" s="118"/>
      <c r="AB328" s="118"/>
      <c r="AC328" s="118"/>
      <c r="AD328" s="48"/>
      <c r="AE328" s="129"/>
      <c r="AF328" s="129"/>
      <c r="AG328" s="129"/>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row>
    <row r="329" spans="1:80" x14ac:dyDescent="0.35">
      <c r="A329" s="139"/>
      <c r="B329" s="65"/>
      <c r="C329" s="15"/>
      <c r="D329" s="15"/>
      <c r="E329" s="15"/>
      <c r="F329" s="48"/>
      <c r="G329" s="129"/>
      <c r="H329" s="129"/>
      <c r="I329" s="15"/>
      <c r="J329" s="537"/>
      <c r="K329" s="537"/>
      <c r="L329" s="537"/>
      <c r="M329" s="127"/>
      <c r="N329" s="551"/>
      <c r="O329" s="552"/>
      <c r="P329" s="14"/>
      <c r="Q329" s="48"/>
      <c r="R329" s="543"/>
      <c r="S329" s="48"/>
      <c r="T329" s="48"/>
      <c r="U329" s="325"/>
      <c r="V329" s="48"/>
      <c r="W329" s="48"/>
      <c r="X329" s="48"/>
      <c r="Y329" s="48"/>
      <c r="Z329" s="48"/>
      <c r="AA329" s="118"/>
      <c r="AB329" s="118"/>
      <c r="AC329" s="118"/>
      <c r="AD329" s="48"/>
      <c r="AE329" s="129"/>
      <c r="AF329" s="129"/>
      <c r="AG329" s="129"/>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row>
    <row r="330" spans="1:80" x14ac:dyDescent="0.35">
      <c r="A330" s="139"/>
      <c r="B330" s="65"/>
      <c r="C330" s="15"/>
      <c r="D330" s="15"/>
      <c r="E330" s="15"/>
      <c r="F330" s="48"/>
      <c r="G330" s="129"/>
      <c r="H330" s="129"/>
      <c r="I330" s="15"/>
      <c r="J330" s="537"/>
      <c r="K330" s="537"/>
      <c r="L330" s="537"/>
      <c r="M330" s="127"/>
      <c r="N330" s="551"/>
      <c r="O330" s="552"/>
      <c r="P330" s="14"/>
      <c r="Q330" s="48"/>
      <c r="R330" s="543"/>
      <c r="S330" s="48"/>
      <c r="T330" s="48"/>
      <c r="U330" s="325"/>
      <c r="V330" s="48"/>
      <c r="W330" s="48"/>
      <c r="X330" s="48"/>
      <c r="Y330" s="48"/>
      <c r="Z330" s="48"/>
      <c r="AA330" s="118"/>
      <c r="AB330" s="118"/>
      <c r="AC330" s="118"/>
      <c r="AD330" s="48"/>
      <c r="AE330" s="129"/>
      <c r="AF330" s="129"/>
      <c r="AG330" s="129"/>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row>
    <row r="331" spans="1:80" x14ac:dyDescent="0.35">
      <c r="A331" s="139"/>
      <c r="B331" s="65"/>
      <c r="C331" s="15"/>
      <c r="D331" s="15"/>
      <c r="E331" s="15"/>
      <c r="F331" s="48"/>
      <c r="G331" s="129"/>
      <c r="H331" s="129"/>
      <c r="I331" s="15"/>
      <c r="J331" s="537"/>
      <c r="K331" s="537"/>
      <c r="L331" s="537"/>
      <c r="M331" s="127"/>
      <c r="N331" s="551"/>
      <c r="O331" s="552"/>
      <c r="P331" s="14"/>
      <c r="Q331" s="48"/>
      <c r="R331" s="543"/>
      <c r="S331" s="48"/>
      <c r="T331" s="48"/>
      <c r="U331" s="325"/>
      <c r="V331" s="48"/>
      <c r="W331" s="48"/>
      <c r="X331" s="48"/>
      <c r="Y331" s="48"/>
      <c r="Z331" s="48"/>
      <c r="AA331" s="118"/>
      <c r="AB331" s="118"/>
      <c r="AC331" s="118"/>
      <c r="AD331" s="48"/>
      <c r="AE331" s="129"/>
      <c r="AF331" s="129"/>
      <c r="AG331" s="129"/>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row>
    <row r="332" spans="1:80" x14ac:dyDescent="0.35">
      <c r="A332" s="139"/>
      <c r="B332" s="65"/>
      <c r="C332" s="15"/>
      <c r="D332" s="15"/>
      <c r="E332" s="15"/>
      <c r="F332" s="48"/>
      <c r="G332" s="129"/>
      <c r="H332" s="129"/>
      <c r="I332" s="15"/>
      <c r="J332" s="537"/>
      <c r="K332" s="537"/>
      <c r="L332" s="537"/>
      <c r="M332" s="127"/>
      <c r="N332" s="551"/>
      <c r="O332" s="552"/>
      <c r="P332" s="14"/>
      <c r="Q332" s="48"/>
      <c r="R332" s="543"/>
      <c r="S332" s="48"/>
      <c r="T332" s="48"/>
      <c r="U332" s="325"/>
      <c r="V332" s="48"/>
      <c r="W332" s="48"/>
      <c r="X332" s="48"/>
      <c r="Y332" s="48"/>
      <c r="Z332" s="48"/>
      <c r="AA332" s="118"/>
      <c r="AB332" s="118"/>
      <c r="AC332" s="118"/>
      <c r="AD332" s="48"/>
      <c r="AE332" s="129"/>
      <c r="AF332" s="129"/>
      <c r="AG332" s="129"/>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row>
    <row r="333" spans="1:80" x14ac:dyDescent="0.35">
      <c r="A333" s="139"/>
      <c r="B333" s="65"/>
      <c r="C333" s="15"/>
      <c r="D333" s="15"/>
      <c r="E333" s="15"/>
      <c r="F333" s="48"/>
      <c r="G333" s="129"/>
      <c r="H333" s="129"/>
      <c r="I333" s="15"/>
      <c r="J333" s="537"/>
      <c r="K333" s="537"/>
      <c r="L333" s="537"/>
      <c r="M333" s="127"/>
      <c r="N333" s="551"/>
      <c r="O333" s="552"/>
      <c r="P333" s="14"/>
      <c r="Q333" s="48"/>
      <c r="R333" s="543"/>
      <c r="S333" s="48"/>
      <c r="T333" s="48"/>
      <c r="U333" s="325"/>
      <c r="V333" s="48"/>
      <c r="W333" s="48"/>
      <c r="X333" s="48"/>
      <c r="Y333" s="48"/>
      <c r="Z333" s="48"/>
      <c r="AA333" s="118"/>
      <c r="AB333" s="118"/>
      <c r="AC333" s="118"/>
      <c r="AD333" s="48"/>
      <c r="AE333" s="129"/>
      <c r="AF333" s="129"/>
      <c r="AG333" s="129"/>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row>
    <row r="334" spans="1:80" x14ac:dyDescent="0.35">
      <c r="A334" s="139"/>
      <c r="B334" s="65"/>
      <c r="C334" s="15"/>
      <c r="D334" s="15"/>
      <c r="E334" s="15"/>
      <c r="F334" s="48"/>
      <c r="G334" s="129"/>
      <c r="H334" s="129"/>
      <c r="I334" s="15"/>
      <c r="J334" s="537"/>
      <c r="K334" s="537"/>
      <c r="L334" s="537"/>
      <c r="M334" s="127"/>
      <c r="N334" s="551"/>
      <c r="O334" s="552"/>
      <c r="P334" s="14"/>
      <c r="Q334" s="48"/>
      <c r="R334" s="543"/>
      <c r="S334" s="48"/>
      <c r="T334" s="48"/>
      <c r="U334" s="325"/>
      <c r="V334" s="48"/>
      <c r="W334" s="48"/>
      <c r="X334" s="48"/>
      <c r="Y334" s="48"/>
      <c r="Z334" s="48"/>
      <c r="AA334" s="118"/>
      <c r="AB334" s="118"/>
      <c r="AC334" s="118"/>
      <c r="AD334" s="48"/>
      <c r="AE334" s="129"/>
      <c r="AF334" s="129"/>
      <c r="AG334" s="129"/>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row>
    <row r="335" spans="1:80" x14ac:dyDescent="0.35">
      <c r="A335" s="139"/>
      <c r="B335" s="65"/>
      <c r="C335" s="15"/>
      <c r="D335" s="15"/>
      <c r="E335" s="15"/>
      <c r="F335" s="48"/>
      <c r="G335" s="129"/>
      <c r="H335" s="129"/>
      <c r="I335" s="15"/>
      <c r="J335" s="537"/>
      <c r="K335" s="537"/>
      <c r="L335" s="537"/>
      <c r="M335" s="127"/>
      <c r="N335" s="551"/>
      <c r="O335" s="552"/>
      <c r="P335" s="14"/>
      <c r="Q335" s="48"/>
      <c r="R335" s="543"/>
      <c r="S335" s="48"/>
      <c r="T335" s="48"/>
      <c r="U335" s="325"/>
      <c r="V335" s="48"/>
      <c r="W335" s="48"/>
      <c r="X335" s="48"/>
      <c r="Y335" s="48"/>
      <c r="Z335" s="48"/>
      <c r="AA335" s="118"/>
      <c r="AB335" s="118"/>
      <c r="AC335" s="118"/>
      <c r="AD335" s="48"/>
      <c r="AE335" s="129"/>
      <c r="AF335" s="129"/>
      <c r="AG335" s="129"/>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row>
    <row r="336" spans="1:80" x14ac:dyDescent="0.35">
      <c r="A336" s="139"/>
      <c r="B336" s="65"/>
      <c r="C336" s="15"/>
      <c r="D336" s="15"/>
      <c r="E336" s="15"/>
      <c r="F336" s="48"/>
      <c r="G336" s="129"/>
      <c r="H336" s="129"/>
      <c r="I336" s="15"/>
      <c r="J336" s="537"/>
      <c r="K336" s="537"/>
      <c r="L336" s="537"/>
      <c r="M336" s="127"/>
      <c r="N336" s="551"/>
      <c r="O336" s="552"/>
      <c r="P336" s="14"/>
      <c r="Q336" s="48"/>
      <c r="R336" s="543"/>
      <c r="S336" s="48"/>
      <c r="T336" s="48"/>
      <c r="U336" s="325"/>
      <c r="V336" s="48"/>
      <c r="W336" s="48"/>
      <c r="X336" s="48"/>
      <c r="Y336" s="48"/>
      <c r="Z336" s="48"/>
      <c r="AA336" s="118"/>
      <c r="AB336" s="118"/>
      <c r="AC336" s="118"/>
      <c r="AD336" s="48"/>
      <c r="AE336" s="129"/>
      <c r="AF336" s="129"/>
      <c r="AG336" s="129"/>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row>
    <row r="337" spans="1:80" x14ac:dyDescent="0.35">
      <c r="A337" s="139"/>
      <c r="B337" s="65"/>
      <c r="C337" s="15"/>
      <c r="D337" s="15"/>
      <c r="E337" s="15"/>
      <c r="F337" s="48"/>
      <c r="G337" s="129"/>
      <c r="H337" s="129"/>
      <c r="I337" s="15"/>
      <c r="J337" s="537"/>
      <c r="K337" s="537"/>
      <c r="L337" s="537"/>
      <c r="M337" s="127"/>
      <c r="N337" s="551"/>
      <c r="O337" s="552"/>
      <c r="P337" s="14"/>
      <c r="Q337" s="48"/>
      <c r="R337" s="543"/>
      <c r="S337" s="48"/>
      <c r="T337" s="48"/>
      <c r="U337" s="325"/>
      <c r="V337" s="48"/>
      <c r="W337" s="48"/>
      <c r="X337" s="48"/>
      <c r="Y337" s="48"/>
      <c r="Z337" s="48"/>
      <c r="AA337" s="118"/>
      <c r="AB337" s="118"/>
      <c r="AC337" s="118"/>
      <c r="AD337" s="48"/>
      <c r="AE337" s="129"/>
      <c r="AF337" s="129"/>
      <c r="AG337" s="129"/>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row>
    <row r="338" spans="1:80" x14ac:dyDescent="0.35">
      <c r="A338" s="139"/>
      <c r="B338" s="65"/>
      <c r="C338" s="15"/>
      <c r="D338" s="15"/>
      <c r="E338" s="15"/>
      <c r="F338" s="48"/>
      <c r="G338" s="129"/>
      <c r="H338" s="129"/>
      <c r="I338" s="15"/>
      <c r="J338" s="537"/>
      <c r="K338" s="537"/>
      <c r="L338" s="537"/>
      <c r="M338" s="127"/>
      <c r="N338" s="551"/>
      <c r="O338" s="552"/>
      <c r="P338" s="14"/>
      <c r="Q338" s="48"/>
      <c r="R338" s="543"/>
      <c r="S338" s="48"/>
      <c r="T338" s="48"/>
      <c r="U338" s="325"/>
      <c r="V338" s="48"/>
      <c r="W338" s="48"/>
      <c r="X338" s="48"/>
      <c r="Y338" s="48"/>
      <c r="Z338" s="48"/>
      <c r="AA338" s="118"/>
      <c r="AB338" s="118"/>
      <c r="AC338" s="118"/>
      <c r="AD338" s="48"/>
      <c r="AE338" s="129"/>
      <c r="AF338" s="129"/>
      <c r="AG338" s="129"/>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row>
    <row r="339" spans="1:80" x14ac:dyDescent="0.35">
      <c r="A339" s="139"/>
      <c r="B339" s="65"/>
      <c r="C339" s="15"/>
      <c r="D339" s="15"/>
      <c r="E339" s="15"/>
      <c r="F339" s="48"/>
      <c r="G339" s="129"/>
      <c r="H339" s="129"/>
      <c r="I339" s="15"/>
      <c r="J339" s="537"/>
      <c r="K339" s="537"/>
      <c r="L339" s="537"/>
      <c r="M339" s="127"/>
      <c r="N339" s="551"/>
      <c r="O339" s="552"/>
      <c r="P339" s="14"/>
      <c r="Q339" s="48"/>
      <c r="R339" s="543"/>
      <c r="S339" s="48"/>
      <c r="T339" s="48"/>
      <c r="U339" s="325"/>
      <c r="V339" s="48"/>
      <c r="W339" s="48"/>
      <c r="X339" s="48"/>
      <c r="Y339" s="48"/>
      <c r="Z339" s="48"/>
      <c r="AA339" s="118"/>
      <c r="AB339" s="118"/>
      <c r="AC339" s="118"/>
      <c r="AD339" s="48"/>
      <c r="AE339" s="129"/>
      <c r="AF339" s="129"/>
      <c r="AG339" s="129"/>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row>
    <row r="340" spans="1:80" x14ac:dyDescent="0.35">
      <c r="A340" s="139"/>
      <c r="B340" s="65"/>
      <c r="C340" s="15"/>
      <c r="D340" s="15"/>
      <c r="E340" s="15"/>
      <c r="F340" s="48"/>
      <c r="G340" s="129"/>
      <c r="H340" s="129"/>
      <c r="I340" s="15"/>
      <c r="J340" s="537"/>
      <c r="K340" s="537"/>
      <c r="L340" s="537"/>
      <c r="M340" s="127"/>
      <c r="N340" s="551"/>
      <c r="O340" s="552"/>
      <c r="P340" s="14"/>
      <c r="Q340" s="48"/>
      <c r="R340" s="543"/>
      <c r="S340" s="48"/>
      <c r="T340" s="48"/>
      <c r="U340" s="325"/>
      <c r="V340" s="48"/>
      <c r="W340" s="48"/>
      <c r="X340" s="48"/>
      <c r="Y340" s="48"/>
      <c r="Z340" s="48"/>
      <c r="AA340" s="118"/>
      <c r="AB340" s="118"/>
      <c r="AC340" s="118"/>
      <c r="AD340" s="48"/>
      <c r="AE340" s="129"/>
      <c r="AF340" s="129"/>
      <c r="AG340" s="129"/>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row>
    <row r="341" spans="1:80" x14ac:dyDescent="0.35">
      <c r="A341" s="139"/>
      <c r="B341" s="65"/>
      <c r="C341" s="15"/>
      <c r="D341" s="15"/>
      <c r="E341" s="15"/>
      <c r="F341" s="48"/>
      <c r="G341" s="129"/>
      <c r="H341" s="129"/>
      <c r="I341" s="15"/>
      <c r="J341" s="537"/>
      <c r="K341" s="537"/>
      <c r="L341" s="537"/>
      <c r="M341" s="127"/>
      <c r="N341" s="551"/>
      <c r="O341" s="552"/>
      <c r="P341" s="14"/>
      <c r="Q341" s="48"/>
      <c r="R341" s="543"/>
      <c r="S341" s="48"/>
      <c r="T341" s="48"/>
      <c r="U341" s="325"/>
      <c r="V341" s="48"/>
      <c r="W341" s="48"/>
      <c r="X341" s="48"/>
      <c r="Y341" s="48"/>
      <c r="Z341" s="48"/>
      <c r="AA341" s="118"/>
      <c r="AB341" s="118"/>
      <c r="AC341" s="118"/>
      <c r="AD341" s="48"/>
      <c r="AE341" s="129"/>
      <c r="AF341" s="129"/>
      <c r="AG341" s="129"/>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row>
    <row r="342" spans="1:80" x14ac:dyDescent="0.35">
      <c r="A342" s="139"/>
      <c r="B342" s="65"/>
      <c r="C342" s="15"/>
      <c r="D342" s="15"/>
      <c r="E342" s="15"/>
      <c r="F342" s="48"/>
      <c r="G342" s="129"/>
      <c r="H342" s="129"/>
      <c r="I342" s="15"/>
      <c r="J342" s="537"/>
      <c r="K342" s="537"/>
      <c r="L342" s="537"/>
      <c r="M342" s="127"/>
      <c r="N342" s="551"/>
      <c r="O342" s="552"/>
      <c r="P342" s="14"/>
      <c r="Q342" s="48"/>
      <c r="R342" s="543"/>
      <c r="S342" s="48"/>
      <c r="T342" s="48"/>
      <c r="U342" s="325"/>
      <c r="V342" s="48"/>
      <c r="W342" s="48"/>
      <c r="X342" s="48"/>
      <c r="Y342" s="48"/>
      <c r="Z342" s="48"/>
      <c r="AA342" s="118"/>
      <c r="AB342" s="118"/>
      <c r="AC342" s="118"/>
      <c r="AD342" s="48"/>
      <c r="AE342" s="129"/>
      <c r="AF342" s="129"/>
      <c r="AG342" s="129"/>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row>
    <row r="343" spans="1:80" x14ac:dyDescent="0.35">
      <c r="A343" s="139"/>
      <c r="B343" s="65"/>
      <c r="C343" s="15"/>
      <c r="D343" s="15"/>
      <c r="E343" s="15"/>
      <c r="F343" s="48"/>
      <c r="G343" s="129"/>
      <c r="H343" s="129"/>
      <c r="I343" s="15"/>
      <c r="J343" s="537"/>
      <c r="K343" s="537"/>
      <c r="L343" s="537"/>
      <c r="M343" s="127"/>
      <c r="N343" s="551"/>
      <c r="O343" s="552"/>
      <c r="P343" s="14"/>
      <c r="Q343" s="48"/>
      <c r="R343" s="543"/>
      <c r="S343" s="48"/>
      <c r="T343" s="48"/>
      <c r="U343" s="325"/>
      <c r="V343" s="48"/>
      <c r="W343" s="48"/>
      <c r="X343" s="48"/>
      <c r="Y343" s="48"/>
      <c r="Z343" s="48"/>
      <c r="AA343" s="118"/>
      <c r="AB343" s="118"/>
      <c r="AC343" s="118"/>
      <c r="AD343" s="48"/>
      <c r="AE343" s="129"/>
      <c r="AF343" s="129"/>
      <c r="AG343" s="129"/>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row>
    <row r="344" spans="1:80" x14ac:dyDescent="0.35">
      <c r="A344" s="139"/>
      <c r="B344" s="65"/>
      <c r="C344" s="15"/>
      <c r="D344" s="15"/>
      <c r="E344" s="15"/>
      <c r="F344" s="48"/>
      <c r="G344" s="129"/>
      <c r="H344" s="129"/>
      <c r="I344" s="15"/>
      <c r="J344" s="537"/>
      <c r="K344" s="537"/>
      <c r="L344" s="537"/>
      <c r="M344" s="127"/>
      <c r="N344" s="551"/>
      <c r="O344" s="552"/>
      <c r="P344" s="14"/>
      <c r="Q344" s="48"/>
      <c r="R344" s="543"/>
      <c r="S344" s="48"/>
      <c r="T344" s="48"/>
      <c r="U344" s="325"/>
      <c r="V344" s="48"/>
      <c r="W344" s="48"/>
      <c r="X344" s="48"/>
      <c r="Y344" s="48"/>
      <c r="Z344" s="48"/>
      <c r="AA344" s="118"/>
      <c r="AB344" s="118"/>
      <c r="AC344" s="118"/>
      <c r="AD344" s="48"/>
      <c r="AE344" s="129"/>
      <c r="AF344" s="129"/>
      <c r="AG344" s="129"/>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row>
    <row r="345" spans="1:80" x14ac:dyDescent="0.35">
      <c r="A345" s="139"/>
      <c r="B345" s="65"/>
      <c r="C345" s="15"/>
      <c r="D345" s="15"/>
      <c r="E345" s="15"/>
      <c r="F345" s="48"/>
      <c r="G345" s="129"/>
      <c r="H345" s="129"/>
      <c r="I345" s="15"/>
      <c r="J345" s="537"/>
      <c r="K345" s="537"/>
      <c r="L345" s="537"/>
      <c r="M345" s="127"/>
      <c r="N345" s="551"/>
      <c r="O345" s="552"/>
      <c r="P345" s="14"/>
      <c r="Q345" s="48"/>
      <c r="R345" s="543"/>
      <c r="S345" s="48"/>
      <c r="T345" s="48"/>
      <c r="U345" s="325"/>
      <c r="V345" s="48"/>
      <c r="W345" s="48"/>
      <c r="X345" s="48"/>
      <c r="Y345" s="48"/>
      <c r="Z345" s="48"/>
      <c r="AA345" s="118"/>
      <c r="AB345" s="118"/>
      <c r="AC345" s="118"/>
      <c r="AD345" s="48"/>
      <c r="AE345" s="129"/>
      <c r="AF345" s="129"/>
      <c r="AG345" s="129"/>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row>
    <row r="346" spans="1:80" x14ac:dyDescent="0.35">
      <c r="A346" s="139"/>
      <c r="B346" s="65"/>
      <c r="C346" s="15"/>
      <c r="D346" s="15"/>
      <c r="E346" s="15"/>
      <c r="F346" s="48"/>
      <c r="G346" s="129"/>
      <c r="H346" s="129"/>
      <c r="I346" s="15"/>
      <c r="J346" s="537"/>
      <c r="K346" s="537"/>
      <c r="L346" s="537"/>
      <c r="M346" s="127"/>
      <c r="N346" s="551"/>
      <c r="O346" s="552"/>
      <c r="P346" s="14"/>
      <c r="Q346" s="48"/>
      <c r="R346" s="543"/>
      <c r="S346" s="48"/>
      <c r="T346" s="48"/>
      <c r="U346" s="325"/>
      <c r="V346" s="48"/>
      <c r="W346" s="48"/>
      <c r="X346" s="48"/>
      <c r="Y346" s="48"/>
      <c r="Z346" s="48"/>
      <c r="AA346" s="118"/>
      <c r="AB346" s="118"/>
      <c r="AC346" s="118"/>
      <c r="AD346" s="48"/>
      <c r="AE346" s="129"/>
      <c r="AF346" s="129"/>
      <c r="AG346" s="129"/>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row>
    <row r="347" spans="1:80" x14ac:dyDescent="0.35">
      <c r="A347" s="139"/>
      <c r="B347" s="65"/>
      <c r="C347" s="15"/>
      <c r="D347" s="15"/>
      <c r="E347" s="15"/>
      <c r="F347" s="48"/>
      <c r="G347" s="129"/>
      <c r="H347" s="129"/>
      <c r="I347" s="15"/>
      <c r="J347" s="537"/>
      <c r="K347" s="537"/>
      <c r="L347" s="537"/>
      <c r="M347" s="127"/>
      <c r="N347" s="551"/>
      <c r="O347" s="552"/>
      <c r="P347" s="14"/>
      <c r="Q347" s="48"/>
      <c r="R347" s="543"/>
      <c r="S347" s="48"/>
      <c r="T347" s="48"/>
      <c r="U347" s="325"/>
      <c r="V347" s="48"/>
      <c r="W347" s="48"/>
      <c r="X347" s="48"/>
      <c r="Y347" s="48"/>
      <c r="Z347" s="48"/>
      <c r="AA347" s="118"/>
      <c r="AB347" s="118"/>
      <c r="AC347" s="118"/>
      <c r="AD347" s="48"/>
      <c r="AE347" s="129"/>
      <c r="AF347" s="129"/>
      <c r="AG347" s="129"/>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row>
    <row r="348" spans="1:80" x14ac:dyDescent="0.35">
      <c r="A348" s="139"/>
      <c r="B348" s="65"/>
      <c r="C348" s="15"/>
      <c r="D348" s="15"/>
      <c r="E348" s="15"/>
      <c r="F348" s="48"/>
      <c r="G348" s="129"/>
      <c r="H348" s="129"/>
      <c r="I348" s="15"/>
      <c r="J348" s="537"/>
      <c r="K348" s="537"/>
      <c r="L348" s="537"/>
      <c r="M348" s="127"/>
      <c r="N348" s="551"/>
      <c r="O348" s="552"/>
      <c r="P348" s="14"/>
      <c r="Q348" s="48"/>
      <c r="R348" s="543"/>
      <c r="S348" s="48"/>
      <c r="T348" s="48"/>
      <c r="U348" s="325"/>
      <c r="V348" s="48"/>
      <c r="W348" s="48"/>
      <c r="X348" s="48"/>
      <c r="Y348" s="48"/>
      <c r="Z348" s="48"/>
      <c r="AA348" s="118"/>
      <c r="AB348" s="118"/>
      <c r="AC348" s="118"/>
      <c r="AD348" s="48"/>
      <c r="AE348" s="129"/>
      <c r="AF348" s="129"/>
      <c r="AG348" s="129"/>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row>
    <row r="349" spans="1:80" x14ac:dyDescent="0.35">
      <c r="A349" s="139"/>
      <c r="B349" s="65"/>
      <c r="C349" s="15"/>
      <c r="D349" s="15"/>
      <c r="E349" s="15"/>
      <c r="F349" s="48"/>
      <c r="G349" s="129"/>
      <c r="H349" s="129"/>
      <c r="I349" s="15"/>
      <c r="J349" s="537"/>
      <c r="K349" s="537"/>
      <c r="L349" s="537"/>
      <c r="M349" s="127"/>
      <c r="N349" s="551"/>
      <c r="O349" s="552"/>
      <c r="P349" s="14"/>
      <c r="Q349" s="48"/>
      <c r="R349" s="543"/>
      <c r="S349" s="48"/>
      <c r="T349" s="48"/>
      <c r="U349" s="325"/>
      <c r="V349" s="48"/>
      <c r="W349" s="48"/>
      <c r="X349" s="48"/>
      <c r="Y349" s="48"/>
      <c r="Z349" s="48"/>
      <c r="AA349" s="118"/>
      <c r="AB349" s="118"/>
      <c r="AC349" s="118"/>
      <c r="AD349" s="48"/>
      <c r="AE349" s="129"/>
      <c r="AF349" s="129"/>
      <c r="AG349" s="129"/>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row>
    <row r="350" spans="1:80" x14ac:dyDescent="0.35">
      <c r="A350" s="139"/>
      <c r="B350" s="65"/>
      <c r="C350" s="15"/>
      <c r="D350" s="15"/>
      <c r="E350" s="15"/>
      <c r="F350" s="48"/>
      <c r="G350" s="129"/>
      <c r="H350" s="129"/>
      <c r="I350" s="15"/>
      <c r="J350" s="537"/>
      <c r="K350" s="537"/>
      <c r="L350" s="537"/>
      <c r="M350" s="127"/>
      <c r="N350" s="551"/>
      <c r="O350" s="552"/>
      <c r="P350" s="14"/>
      <c r="Q350" s="48"/>
      <c r="R350" s="543"/>
      <c r="S350" s="48"/>
      <c r="T350" s="48"/>
      <c r="U350" s="325"/>
      <c r="V350" s="48"/>
      <c r="W350" s="48"/>
      <c r="X350" s="48"/>
      <c r="Y350" s="48"/>
      <c r="Z350" s="48"/>
      <c r="AA350" s="118"/>
      <c r="AB350" s="118"/>
      <c r="AC350" s="118"/>
      <c r="AD350" s="48"/>
      <c r="AE350" s="129"/>
      <c r="AF350" s="129"/>
      <c r="AG350" s="129"/>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row>
    <row r="351" spans="1:80" x14ac:dyDescent="0.35">
      <c r="A351" s="139"/>
      <c r="B351" s="65"/>
      <c r="C351" s="15"/>
      <c r="D351" s="15"/>
      <c r="E351" s="15"/>
      <c r="F351" s="48"/>
      <c r="G351" s="129"/>
      <c r="H351" s="129"/>
      <c r="I351" s="15"/>
      <c r="J351" s="537"/>
      <c r="K351" s="537"/>
      <c r="L351" s="537"/>
      <c r="M351" s="127"/>
      <c r="N351" s="551"/>
      <c r="O351" s="552"/>
      <c r="P351" s="14"/>
      <c r="Q351" s="48"/>
      <c r="R351" s="543"/>
      <c r="S351" s="48"/>
      <c r="T351" s="48"/>
      <c r="U351" s="325"/>
      <c r="V351" s="48"/>
      <c r="W351" s="48"/>
      <c r="X351" s="48"/>
      <c r="Y351" s="48"/>
      <c r="Z351" s="48"/>
      <c r="AA351" s="118"/>
      <c r="AB351" s="118"/>
      <c r="AC351" s="118"/>
      <c r="AD351" s="48"/>
      <c r="AE351" s="129"/>
      <c r="AF351" s="129"/>
      <c r="AG351" s="129"/>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row>
    <row r="352" spans="1:80" x14ac:dyDescent="0.35">
      <c r="A352" s="139"/>
      <c r="B352" s="65"/>
      <c r="C352" s="15"/>
      <c r="D352" s="15"/>
      <c r="E352" s="15"/>
      <c r="F352" s="48"/>
      <c r="G352" s="129"/>
      <c r="H352" s="129"/>
      <c r="I352" s="15"/>
      <c r="J352" s="537"/>
      <c r="K352" s="537"/>
      <c r="L352" s="537"/>
      <c r="M352" s="127"/>
      <c r="N352" s="551"/>
      <c r="O352" s="552"/>
      <c r="P352" s="14"/>
      <c r="Q352" s="48"/>
      <c r="R352" s="543"/>
      <c r="S352" s="48"/>
      <c r="T352" s="48"/>
      <c r="U352" s="325"/>
      <c r="V352" s="48"/>
      <c r="W352" s="48"/>
      <c r="X352" s="48"/>
      <c r="Y352" s="48"/>
      <c r="Z352" s="48"/>
      <c r="AA352" s="118"/>
      <c r="AB352" s="118"/>
      <c r="AC352" s="118"/>
      <c r="AD352" s="48"/>
      <c r="AE352" s="129"/>
      <c r="AF352" s="129"/>
      <c r="AG352" s="129"/>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row>
    <row r="353" spans="1:80" x14ac:dyDescent="0.35">
      <c r="A353" s="139"/>
      <c r="B353" s="65"/>
      <c r="C353" s="15"/>
      <c r="D353" s="15"/>
      <c r="E353" s="15"/>
      <c r="F353" s="48"/>
      <c r="G353" s="129"/>
      <c r="H353" s="129"/>
      <c r="I353" s="15"/>
      <c r="J353" s="537"/>
      <c r="K353" s="537"/>
      <c r="L353" s="537"/>
      <c r="M353" s="127"/>
      <c r="N353" s="551"/>
      <c r="O353" s="552"/>
      <c r="P353" s="14"/>
      <c r="Q353" s="48"/>
      <c r="R353" s="543"/>
      <c r="S353" s="48"/>
      <c r="T353" s="48"/>
      <c r="U353" s="325"/>
      <c r="V353" s="48"/>
      <c r="W353" s="48"/>
      <c r="X353" s="48"/>
      <c r="Y353" s="48"/>
      <c r="Z353" s="48"/>
      <c r="AA353" s="118"/>
      <c r="AB353" s="118"/>
      <c r="AC353" s="118"/>
      <c r="AD353" s="48"/>
      <c r="AE353" s="129"/>
      <c r="AF353" s="129"/>
      <c r="AG353" s="129"/>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row>
    <row r="354" spans="1:80" x14ac:dyDescent="0.35">
      <c r="A354" s="139"/>
      <c r="B354" s="65"/>
      <c r="C354" s="15"/>
      <c r="D354" s="15"/>
      <c r="E354" s="15"/>
      <c r="F354" s="48"/>
      <c r="G354" s="129"/>
      <c r="H354" s="129"/>
      <c r="I354" s="15"/>
      <c r="J354" s="537"/>
      <c r="K354" s="537"/>
      <c r="L354" s="537"/>
      <c r="M354" s="127"/>
      <c r="N354" s="551"/>
      <c r="O354" s="552"/>
      <c r="P354" s="14"/>
      <c r="Q354" s="48"/>
      <c r="R354" s="543"/>
      <c r="S354" s="48"/>
      <c r="T354" s="48"/>
      <c r="U354" s="325"/>
      <c r="V354" s="48"/>
      <c r="W354" s="48"/>
      <c r="X354" s="48"/>
      <c r="Y354" s="48"/>
      <c r="Z354" s="48"/>
      <c r="AA354" s="118"/>
      <c r="AB354" s="118"/>
      <c r="AC354" s="118"/>
      <c r="AD354" s="48"/>
      <c r="AE354" s="129"/>
      <c r="AF354" s="129"/>
      <c r="AG354" s="129"/>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row>
    <row r="355" spans="1:80" x14ac:dyDescent="0.35">
      <c r="A355" s="139"/>
      <c r="B355" s="65"/>
      <c r="C355" s="15"/>
      <c r="D355" s="15"/>
      <c r="E355" s="15"/>
      <c r="F355" s="48"/>
      <c r="G355" s="129"/>
      <c r="H355" s="129"/>
      <c r="I355" s="15"/>
      <c r="J355" s="537"/>
      <c r="K355" s="537"/>
      <c r="L355" s="537"/>
      <c r="M355" s="127"/>
      <c r="N355" s="551"/>
      <c r="O355" s="552"/>
      <c r="P355" s="14"/>
      <c r="Q355" s="48"/>
      <c r="R355" s="543"/>
      <c r="S355" s="48"/>
      <c r="T355" s="48"/>
      <c r="U355" s="325"/>
      <c r="V355" s="48"/>
      <c r="W355" s="48"/>
      <c r="X355" s="48"/>
      <c r="Y355" s="48"/>
      <c r="Z355" s="48"/>
      <c r="AA355" s="118"/>
      <c r="AB355" s="118"/>
      <c r="AC355" s="118"/>
      <c r="AD355" s="48"/>
      <c r="AE355" s="129"/>
      <c r="AF355" s="129"/>
      <c r="AG355" s="129"/>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row>
    <row r="356" spans="1:80" x14ac:dyDescent="0.35">
      <c r="A356" s="139"/>
      <c r="B356" s="65"/>
      <c r="C356" s="15"/>
      <c r="D356" s="15"/>
      <c r="E356" s="15"/>
      <c r="F356" s="48"/>
      <c r="G356" s="129"/>
      <c r="H356" s="129"/>
      <c r="I356" s="15"/>
      <c r="J356" s="537"/>
      <c r="K356" s="537"/>
      <c r="L356" s="537"/>
      <c r="M356" s="127"/>
      <c r="N356" s="551"/>
      <c r="O356" s="552"/>
      <c r="P356" s="14"/>
      <c r="Q356" s="48"/>
      <c r="R356" s="543"/>
      <c r="S356" s="48"/>
      <c r="T356" s="48"/>
      <c r="U356" s="325"/>
      <c r="V356" s="48"/>
      <c r="W356" s="48"/>
      <c r="X356" s="48"/>
      <c r="Y356" s="48"/>
      <c r="Z356" s="48"/>
      <c r="AA356" s="118"/>
      <c r="AB356" s="118"/>
      <c r="AC356" s="118"/>
      <c r="AD356" s="48"/>
      <c r="AE356" s="129"/>
      <c r="AF356" s="129"/>
      <c r="AG356" s="129"/>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row>
    <row r="357" spans="1:80" x14ac:dyDescent="0.35">
      <c r="A357" s="139"/>
      <c r="B357" s="65"/>
      <c r="C357" s="15"/>
      <c r="D357" s="15"/>
      <c r="E357" s="15"/>
      <c r="F357" s="48"/>
      <c r="G357" s="129"/>
      <c r="H357" s="129"/>
      <c r="I357" s="15"/>
      <c r="J357" s="537"/>
      <c r="K357" s="537"/>
      <c r="L357" s="537"/>
      <c r="M357" s="127"/>
      <c r="N357" s="551"/>
      <c r="O357" s="552"/>
      <c r="P357" s="14"/>
      <c r="Q357" s="48"/>
      <c r="R357" s="543"/>
      <c r="S357" s="48"/>
      <c r="T357" s="48"/>
      <c r="U357" s="325"/>
      <c r="V357" s="48"/>
      <c r="W357" s="48"/>
      <c r="X357" s="48"/>
      <c r="Y357" s="48"/>
      <c r="Z357" s="48"/>
      <c r="AA357" s="118"/>
      <c r="AB357" s="118"/>
      <c r="AC357" s="118"/>
      <c r="AD357" s="48"/>
      <c r="AE357" s="129"/>
      <c r="AF357" s="129"/>
      <c r="AG357" s="129"/>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row>
    <row r="358" spans="1:80" x14ac:dyDescent="0.35">
      <c r="A358" s="139"/>
      <c r="B358" s="65"/>
      <c r="C358" s="15"/>
      <c r="D358" s="15"/>
      <c r="E358" s="15"/>
      <c r="F358" s="48"/>
      <c r="G358" s="129"/>
      <c r="H358" s="129"/>
      <c r="I358" s="15"/>
      <c r="J358" s="537"/>
      <c r="K358" s="537"/>
      <c r="L358" s="537"/>
      <c r="M358" s="127"/>
      <c r="N358" s="551"/>
      <c r="O358" s="552"/>
      <c r="P358" s="14"/>
      <c r="Q358" s="48"/>
      <c r="R358" s="543"/>
      <c r="S358" s="48"/>
      <c r="T358" s="48"/>
      <c r="U358" s="325"/>
      <c r="V358" s="48"/>
      <c r="W358" s="48"/>
      <c r="X358" s="48"/>
      <c r="Y358" s="48"/>
      <c r="Z358" s="48"/>
      <c r="AA358" s="118"/>
      <c r="AB358" s="118"/>
      <c r="AC358" s="118"/>
      <c r="AD358" s="48"/>
      <c r="AE358" s="129"/>
      <c r="AF358" s="129"/>
      <c r="AG358" s="129"/>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row>
    <row r="359" spans="1:80" x14ac:dyDescent="0.35">
      <c r="A359" s="139"/>
      <c r="B359" s="65"/>
      <c r="C359" s="15"/>
      <c r="D359" s="15"/>
      <c r="E359" s="15"/>
      <c r="F359" s="48"/>
      <c r="G359" s="129"/>
      <c r="H359" s="129"/>
      <c r="I359" s="15"/>
      <c r="J359" s="537"/>
      <c r="K359" s="537"/>
      <c r="L359" s="537"/>
      <c r="M359" s="127"/>
      <c r="N359" s="551"/>
      <c r="O359" s="552"/>
      <c r="P359" s="14"/>
      <c r="Q359" s="48"/>
      <c r="R359" s="543"/>
      <c r="S359" s="48"/>
      <c r="T359" s="48"/>
      <c r="U359" s="325"/>
      <c r="V359" s="48"/>
      <c r="W359" s="48"/>
      <c r="X359" s="48"/>
      <c r="Y359" s="48"/>
      <c r="Z359" s="48"/>
      <c r="AA359" s="118"/>
      <c r="AB359" s="118"/>
      <c r="AC359" s="118"/>
      <c r="AD359" s="48"/>
      <c r="AE359" s="129"/>
      <c r="AF359" s="129"/>
      <c r="AG359" s="129"/>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row>
    <row r="360" spans="1:80" x14ac:dyDescent="0.35">
      <c r="A360" s="139"/>
      <c r="B360" s="65"/>
      <c r="C360" s="15"/>
      <c r="D360" s="15"/>
      <c r="E360" s="15"/>
      <c r="F360" s="48"/>
      <c r="G360" s="129"/>
      <c r="H360" s="129"/>
      <c r="I360" s="15"/>
      <c r="J360" s="537"/>
      <c r="K360" s="537"/>
      <c r="L360" s="537"/>
      <c r="M360" s="127"/>
      <c r="N360" s="551"/>
      <c r="O360" s="552"/>
      <c r="P360" s="14"/>
      <c r="Q360" s="48"/>
      <c r="R360" s="543"/>
      <c r="S360" s="48"/>
      <c r="T360" s="48"/>
      <c r="U360" s="325"/>
      <c r="V360" s="48"/>
      <c r="W360" s="48"/>
      <c r="X360" s="48"/>
      <c r="Y360" s="48"/>
      <c r="Z360" s="48"/>
      <c r="AA360" s="118"/>
      <c r="AB360" s="118"/>
      <c r="AC360" s="118"/>
      <c r="AD360" s="48"/>
      <c r="AE360" s="129"/>
      <c r="AF360" s="129"/>
      <c r="AG360" s="129"/>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row>
    <row r="361" spans="1:80" x14ac:dyDescent="0.35">
      <c r="A361" s="139"/>
      <c r="B361" s="65"/>
      <c r="C361" s="15"/>
      <c r="D361" s="15"/>
      <c r="E361" s="15"/>
      <c r="F361" s="48"/>
      <c r="G361" s="129"/>
      <c r="H361" s="129"/>
      <c r="I361" s="15"/>
      <c r="J361" s="537"/>
      <c r="K361" s="537"/>
      <c r="L361" s="537"/>
      <c r="M361" s="127"/>
      <c r="N361" s="551"/>
      <c r="O361" s="552"/>
      <c r="P361" s="14"/>
      <c r="Q361" s="48"/>
      <c r="R361" s="543"/>
      <c r="S361" s="48"/>
      <c r="T361" s="48"/>
      <c r="U361" s="325"/>
      <c r="V361" s="48"/>
      <c r="W361" s="48"/>
      <c r="X361" s="48"/>
      <c r="Y361" s="48"/>
      <c r="Z361" s="48"/>
      <c r="AA361" s="118"/>
      <c r="AB361" s="118"/>
      <c r="AC361" s="118"/>
      <c r="AD361" s="48"/>
      <c r="AE361" s="129"/>
      <c r="AF361" s="129"/>
      <c r="AG361" s="129"/>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row>
    <row r="362" spans="1:80" x14ac:dyDescent="0.35">
      <c r="A362" s="139"/>
      <c r="B362" s="65"/>
      <c r="C362" s="15"/>
      <c r="D362" s="15"/>
      <c r="E362" s="15"/>
      <c r="F362" s="48"/>
      <c r="G362" s="129"/>
      <c r="H362" s="129"/>
      <c r="I362" s="15"/>
      <c r="J362" s="537"/>
      <c r="K362" s="537"/>
      <c r="L362" s="537"/>
      <c r="M362" s="127"/>
      <c r="N362" s="551"/>
      <c r="O362" s="552"/>
      <c r="P362" s="14"/>
      <c r="Q362" s="48"/>
      <c r="R362" s="543"/>
      <c r="S362" s="48"/>
      <c r="T362" s="48"/>
      <c r="U362" s="325"/>
      <c r="V362" s="48"/>
      <c r="W362" s="48"/>
      <c r="X362" s="48"/>
      <c r="Y362" s="48"/>
      <c r="Z362" s="48"/>
      <c r="AA362" s="118"/>
      <c r="AB362" s="118"/>
      <c r="AC362" s="118"/>
      <c r="AD362" s="48"/>
      <c r="AE362" s="129"/>
      <c r="AF362" s="129"/>
      <c r="AG362" s="129"/>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row>
    <row r="363" spans="1:80" x14ac:dyDescent="0.35">
      <c r="A363" s="139"/>
      <c r="B363" s="65"/>
      <c r="C363" s="15"/>
      <c r="D363" s="15"/>
      <c r="E363" s="15"/>
      <c r="F363" s="48"/>
      <c r="G363" s="129"/>
      <c r="H363" s="129"/>
      <c r="I363" s="15"/>
      <c r="J363" s="537"/>
      <c r="K363" s="537"/>
      <c r="L363" s="537"/>
      <c r="M363" s="127"/>
      <c r="N363" s="551"/>
      <c r="O363" s="552"/>
      <c r="P363" s="14"/>
      <c r="Q363" s="48"/>
      <c r="R363" s="543"/>
      <c r="S363" s="48"/>
      <c r="T363" s="48"/>
      <c r="U363" s="325"/>
      <c r="V363" s="48"/>
      <c r="W363" s="48"/>
      <c r="X363" s="48"/>
      <c r="Y363" s="48"/>
      <c r="Z363" s="48"/>
      <c r="AA363" s="118"/>
      <c r="AB363" s="118"/>
      <c r="AC363" s="118"/>
      <c r="AD363" s="48"/>
      <c r="AE363" s="129"/>
      <c r="AF363" s="129"/>
      <c r="AG363" s="129"/>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row>
    <row r="364" spans="1:80" x14ac:dyDescent="0.35">
      <c r="A364" s="139"/>
      <c r="B364" s="65"/>
      <c r="C364" s="15"/>
      <c r="D364" s="15"/>
      <c r="E364" s="15"/>
      <c r="F364" s="48"/>
      <c r="G364" s="129"/>
      <c r="H364" s="129"/>
      <c r="I364" s="15"/>
      <c r="J364" s="537"/>
      <c r="K364" s="537"/>
      <c r="L364" s="537"/>
      <c r="M364" s="127"/>
      <c r="N364" s="551"/>
      <c r="O364" s="552"/>
      <c r="P364" s="14"/>
      <c r="Q364" s="48"/>
      <c r="R364" s="543"/>
      <c r="S364" s="48"/>
      <c r="T364" s="48"/>
      <c r="U364" s="325"/>
      <c r="V364" s="48"/>
      <c r="W364" s="48"/>
      <c r="X364" s="48"/>
      <c r="Y364" s="48"/>
      <c r="Z364" s="48"/>
      <c r="AA364" s="118"/>
      <c r="AB364" s="118"/>
      <c r="AC364" s="118"/>
      <c r="AD364" s="48"/>
      <c r="AE364" s="129"/>
      <c r="AF364" s="129"/>
      <c r="AG364" s="129"/>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row>
    <row r="365" spans="1:80" x14ac:dyDescent="0.35">
      <c r="A365" s="139"/>
      <c r="B365" s="65"/>
      <c r="C365" s="15"/>
      <c r="D365" s="15"/>
      <c r="E365" s="15"/>
      <c r="F365" s="48"/>
      <c r="G365" s="129"/>
      <c r="H365" s="129"/>
      <c r="I365" s="15"/>
      <c r="J365" s="537"/>
      <c r="K365" s="537"/>
      <c r="L365" s="537"/>
      <c r="M365" s="127"/>
      <c r="N365" s="551"/>
      <c r="O365" s="552"/>
      <c r="P365" s="14"/>
      <c r="Q365" s="48"/>
      <c r="R365" s="543"/>
      <c r="S365" s="48"/>
      <c r="T365" s="48"/>
      <c r="U365" s="325"/>
      <c r="V365" s="48"/>
      <c r="W365" s="48"/>
      <c r="X365" s="48"/>
      <c r="Y365" s="48"/>
      <c r="Z365" s="48"/>
      <c r="AA365" s="118"/>
      <c r="AB365" s="118"/>
      <c r="AC365" s="118"/>
      <c r="AD365" s="48"/>
      <c r="AE365" s="129"/>
      <c r="AF365" s="129"/>
      <c r="AG365" s="129"/>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row>
    <row r="366" spans="1:80" x14ac:dyDescent="0.35">
      <c r="A366" s="139"/>
      <c r="B366" s="65"/>
      <c r="C366" s="15"/>
      <c r="D366" s="15"/>
      <c r="E366" s="15"/>
      <c r="F366" s="48"/>
      <c r="G366" s="129"/>
      <c r="H366" s="129"/>
      <c r="I366" s="15"/>
      <c r="J366" s="537"/>
      <c r="K366" s="537"/>
      <c r="L366" s="537"/>
      <c r="M366" s="127"/>
      <c r="N366" s="551"/>
      <c r="O366" s="552"/>
      <c r="P366" s="14"/>
      <c r="Q366" s="48"/>
      <c r="R366" s="543"/>
      <c r="S366" s="48"/>
      <c r="T366" s="48"/>
      <c r="U366" s="325"/>
      <c r="V366" s="48"/>
      <c r="W366" s="48"/>
      <c r="X366" s="48"/>
      <c r="Y366" s="48"/>
      <c r="Z366" s="48"/>
      <c r="AA366" s="118"/>
      <c r="AB366" s="118"/>
      <c r="AC366" s="118"/>
      <c r="AD366" s="48"/>
      <c r="AE366" s="129"/>
      <c r="AF366" s="129"/>
      <c r="AG366" s="129"/>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row>
    <row r="367" spans="1:80" x14ac:dyDescent="0.35">
      <c r="A367" s="139"/>
      <c r="B367" s="65"/>
      <c r="C367" s="15"/>
      <c r="D367" s="15"/>
      <c r="E367" s="15"/>
      <c r="F367" s="48"/>
      <c r="G367" s="129"/>
      <c r="H367" s="129"/>
      <c r="I367" s="15"/>
      <c r="J367" s="537"/>
      <c r="K367" s="537"/>
      <c r="L367" s="537"/>
      <c r="M367" s="127"/>
      <c r="N367" s="551"/>
      <c r="O367" s="552"/>
      <c r="P367" s="14"/>
      <c r="Q367" s="48"/>
      <c r="R367" s="543"/>
      <c r="S367" s="48"/>
      <c r="T367" s="48"/>
      <c r="U367" s="325"/>
      <c r="V367" s="48"/>
      <c r="W367" s="48"/>
      <c r="X367" s="48"/>
      <c r="Y367" s="48"/>
      <c r="Z367" s="48"/>
      <c r="AA367" s="118"/>
      <c r="AB367" s="118"/>
      <c r="AC367" s="118"/>
      <c r="AD367" s="48"/>
      <c r="AE367" s="129"/>
      <c r="AF367" s="129"/>
      <c r="AG367" s="129"/>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row>
    <row r="368" spans="1:80" x14ac:dyDescent="0.35">
      <c r="A368" s="139"/>
      <c r="B368" s="65"/>
      <c r="C368" s="15"/>
      <c r="D368" s="15"/>
      <c r="E368" s="15"/>
      <c r="F368" s="48"/>
      <c r="G368" s="129"/>
      <c r="H368" s="129"/>
      <c r="I368" s="15"/>
      <c r="J368" s="537"/>
      <c r="K368" s="537"/>
      <c r="L368" s="537"/>
      <c r="M368" s="127"/>
      <c r="N368" s="551"/>
      <c r="O368" s="552"/>
      <c r="P368" s="14"/>
      <c r="Q368" s="48"/>
      <c r="R368" s="543"/>
      <c r="S368" s="48"/>
      <c r="T368" s="48"/>
      <c r="U368" s="325"/>
      <c r="V368" s="48"/>
      <c r="W368" s="48"/>
      <c r="X368" s="48"/>
      <c r="Y368" s="48"/>
      <c r="Z368" s="48"/>
      <c r="AA368" s="118"/>
      <c r="AB368" s="118"/>
      <c r="AC368" s="118"/>
      <c r="AD368" s="48"/>
      <c r="AE368" s="129"/>
      <c r="AF368" s="129"/>
      <c r="AG368" s="129"/>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row>
    <row r="369" spans="1:80" x14ac:dyDescent="0.35">
      <c r="A369" s="139"/>
      <c r="B369" s="65"/>
      <c r="C369" s="15"/>
      <c r="D369" s="15"/>
      <c r="E369" s="15"/>
      <c r="F369" s="48"/>
      <c r="G369" s="129"/>
      <c r="H369" s="129"/>
      <c r="I369" s="15"/>
      <c r="J369" s="537"/>
      <c r="K369" s="537"/>
      <c r="L369" s="537"/>
      <c r="M369" s="127"/>
      <c r="N369" s="551"/>
      <c r="O369" s="552"/>
      <c r="P369" s="14"/>
      <c r="Q369" s="48"/>
      <c r="R369" s="543"/>
      <c r="S369" s="48"/>
      <c r="T369" s="48"/>
      <c r="U369" s="325"/>
      <c r="V369" s="48"/>
      <c r="W369" s="48"/>
      <c r="X369" s="48"/>
      <c r="Y369" s="48"/>
      <c r="Z369" s="48"/>
      <c r="AA369" s="118"/>
      <c r="AB369" s="118"/>
      <c r="AC369" s="118"/>
      <c r="AD369" s="48"/>
      <c r="AE369" s="129"/>
      <c r="AF369" s="129"/>
      <c r="AG369" s="129"/>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row>
    <row r="370" spans="1:80" x14ac:dyDescent="0.35">
      <c r="A370" s="139"/>
      <c r="B370" s="65"/>
      <c r="C370" s="15"/>
      <c r="D370" s="15"/>
      <c r="E370" s="15"/>
      <c r="F370" s="48"/>
      <c r="G370" s="129"/>
      <c r="H370" s="129"/>
      <c r="I370" s="15"/>
      <c r="J370" s="537"/>
      <c r="K370" s="537"/>
      <c r="L370" s="537"/>
      <c r="M370" s="127"/>
      <c r="N370" s="551"/>
      <c r="O370" s="552"/>
      <c r="P370" s="14"/>
      <c r="Q370" s="48"/>
      <c r="R370" s="543"/>
      <c r="S370" s="48"/>
      <c r="T370" s="48"/>
      <c r="U370" s="325"/>
      <c r="V370" s="48"/>
      <c r="W370" s="48"/>
      <c r="X370" s="48"/>
      <c r="Y370" s="48"/>
      <c r="Z370" s="48"/>
      <c r="AA370" s="118"/>
      <c r="AB370" s="118"/>
      <c r="AC370" s="118"/>
      <c r="AD370" s="48"/>
      <c r="AE370" s="129"/>
      <c r="AF370" s="129"/>
      <c r="AG370" s="129"/>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row>
    <row r="371" spans="1:80" x14ac:dyDescent="0.35">
      <c r="A371" s="139"/>
      <c r="B371" s="65"/>
      <c r="C371" s="15"/>
      <c r="D371" s="15"/>
      <c r="E371" s="15"/>
      <c r="F371" s="48"/>
      <c r="G371" s="129"/>
      <c r="H371" s="129"/>
      <c r="I371" s="15"/>
      <c r="J371" s="537"/>
      <c r="K371" s="537"/>
      <c r="L371" s="537"/>
      <c r="M371" s="127"/>
      <c r="N371" s="551"/>
      <c r="O371" s="552"/>
      <c r="P371" s="14"/>
      <c r="Q371" s="48"/>
      <c r="R371" s="543"/>
      <c r="S371" s="48"/>
      <c r="T371" s="48"/>
      <c r="U371" s="325"/>
      <c r="V371" s="48"/>
      <c r="W371" s="48"/>
      <c r="X371" s="48"/>
      <c r="Y371" s="48"/>
      <c r="Z371" s="48"/>
      <c r="AA371" s="118"/>
      <c r="AB371" s="118"/>
      <c r="AC371" s="118"/>
      <c r="AD371" s="48"/>
      <c r="AE371" s="129"/>
      <c r="AF371" s="129"/>
      <c r="AG371" s="129"/>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row>
    <row r="372" spans="1:80" x14ac:dyDescent="0.35">
      <c r="A372" s="139"/>
      <c r="B372" s="65"/>
      <c r="C372" s="15"/>
      <c r="D372" s="15"/>
      <c r="E372" s="15"/>
      <c r="F372" s="48"/>
      <c r="G372" s="129"/>
      <c r="H372" s="129"/>
      <c r="I372" s="15"/>
      <c r="J372" s="537"/>
      <c r="K372" s="537"/>
      <c r="L372" s="537"/>
      <c r="M372" s="127"/>
      <c r="N372" s="551"/>
      <c r="O372" s="552"/>
      <c r="P372" s="14"/>
      <c r="Q372" s="48"/>
      <c r="R372" s="543"/>
      <c r="S372" s="48"/>
      <c r="T372" s="48"/>
      <c r="U372" s="325"/>
      <c r="V372" s="48"/>
      <c r="W372" s="48"/>
      <c r="X372" s="48"/>
      <c r="Y372" s="48"/>
      <c r="Z372" s="48"/>
      <c r="AA372" s="118"/>
      <c r="AB372" s="118"/>
      <c r="AC372" s="118"/>
      <c r="AD372" s="48"/>
      <c r="AE372" s="129"/>
      <c r="AF372" s="129"/>
      <c r="AG372" s="129"/>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row>
    <row r="373" spans="1:80" x14ac:dyDescent="0.35">
      <c r="A373" s="139"/>
      <c r="B373" s="65"/>
      <c r="C373" s="15"/>
      <c r="D373" s="15"/>
      <c r="E373" s="15"/>
      <c r="F373" s="48"/>
      <c r="G373" s="129"/>
      <c r="H373" s="129"/>
      <c r="I373" s="15"/>
      <c r="J373" s="537"/>
      <c r="K373" s="537"/>
      <c r="L373" s="537"/>
      <c r="M373" s="127"/>
      <c r="N373" s="551"/>
      <c r="O373" s="552"/>
      <c r="P373" s="14"/>
      <c r="Q373" s="48"/>
      <c r="R373" s="543"/>
      <c r="S373" s="48"/>
      <c r="T373" s="48"/>
      <c r="U373" s="325"/>
      <c r="V373" s="48"/>
      <c r="W373" s="48"/>
      <c r="X373" s="48"/>
      <c r="Y373" s="48"/>
      <c r="Z373" s="48"/>
      <c r="AA373" s="118"/>
      <c r="AB373" s="118"/>
      <c r="AC373" s="118"/>
      <c r="AD373" s="48"/>
      <c r="AE373" s="129"/>
      <c r="AF373" s="129"/>
      <c r="AG373" s="129"/>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row>
    <row r="374" spans="1:80" x14ac:dyDescent="0.35">
      <c r="A374" s="139"/>
      <c r="B374" s="65"/>
      <c r="C374" s="15"/>
      <c r="D374" s="15"/>
      <c r="E374" s="15"/>
      <c r="F374" s="48"/>
      <c r="G374" s="129"/>
      <c r="H374" s="129"/>
      <c r="I374" s="15"/>
      <c r="J374" s="537"/>
      <c r="K374" s="537"/>
      <c r="L374" s="537"/>
      <c r="M374" s="127"/>
      <c r="N374" s="551"/>
      <c r="O374" s="552"/>
      <c r="P374" s="14"/>
      <c r="Q374" s="48"/>
      <c r="R374" s="543"/>
      <c r="S374" s="48"/>
      <c r="T374" s="48"/>
      <c r="U374" s="325"/>
      <c r="V374" s="48"/>
      <c r="W374" s="48"/>
      <c r="X374" s="48"/>
      <c r="Y374" s="48"/>
      <c r="Z374" s="48"/>
      <c r="AA374" s="118"/>
      <c r="AB374" s="118"/>
      <c r="AC374" s="118"/>
      <c r="AD374" s="48"/>
      <c r="AE374" s="129"/>
      <c r="AF374" s="129"/>
      <c r="AG374" s="129"/>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row>
    <row r="375" spans="1:80" x14ac:dyDescent="0.35">
      <c r="A375" s="139"/>
      <c r="B375" s="65"/>
      <c r="C375" s="15"/>
      <c r="D375" s="15"/>
      <c r="E375" s="15"/>
      <c r="F375" s="48"/>
      <c r="G375" s="129"/>
      <c r="H375" s="129"/>
      <c r="I375" s="15"/>
      <c r="J375" s="537"/>
      <c r="K375" s="537"/>
      <c r="L375" s="537"/>
      <c r="M375" s="127"/>
      <c r="N375" s="551"/>
      <c r="O375" s="552"/>
      <c r="P375" s="14"/>
      <c r="Q375" s="48"/>
      <c r="R375" s="543"/>
      <c r="S375" s="48"/>
      <c r="T375" s="48"/>
      <c r="U375" s="325"/>
      <c r="V375" s="48"/>
      <c r="W375" s="48"/>
      <c r="X375" s="48"/>
      <c r="Y375" s="48"/>
      <c r="Z375" s="48"/>
      <c r="AA375" s="118"/>
      <c r="AB375" s="118"/>
      <c r="AC375" s="118"/>
      <c r="AD375" s="48"/>
      <c r="AE375" s="129"/>
      <c r="AF375" s="129"/>
      <c r="AG375" s="129"/>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row>
    <row r="376" spans="1:80" x14ac:dyDescent="0.35">
      <c r="A376" s="139"/>
      <c r="B376" s="65"/>
      <c r="C376" s="15"/>
      <c r="D376" s="15"/>
      <c r="E376" s="15"/>
      <c r="F376" s="48"/>
      <c r="G376" s="129"/>
      <c r="H376" s="129"/>
      <c r="I376" s="15"/>
      <c r="J376" s="537"/>
      <c r="K376" s="537"/>
      <c r="L376" s="537"/>
      <c r="M376" s="127"/>
      <c r="N376" s="551"/>
      <c r="O376" s="552"/>
      <c r="P376" s="14"/>
      <c r="Q376" s="48"/>
      <c r="R376" s="543"/>
      <c r="S376" s="48"/>
      <c r="T376" s="48"/>
      <c r="U376" s="325"/>
      <c r="V376" s="48"/>
      <c r="W376" s="48"/>
      <c r="X376" s="48"/>
      <c r="Y376" s="48"/>
      <c r="Z376" s="48"/>
      <c r="AA376" s="118"/>
      <c r="AB376" s="118"/>
      <c r="AC376" s="118"/>
      <c r="AD376" s="48"/>
      <c r="AE376" s="129"/>
      <c r="AF376" s="129"/>
      <c r="AG376" s="129"/>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row>
    <row r="377" spans="1:80" x14ac:dyDescent="0.35">
      <c r="A377" s="139"/>
      <c r="B377" s="65"/>
      <c r="C377" s="15"/>
      <c r="D377" s="15"/>
      <c r="E377" s="15"/>
      <c r="F377" s="48"/>
      <c r="G377" s="129"/>
      <c r="H377" s="129"/>
      <c r="I377" s="15"/>
      <c r="J377" s="537"/>
      <c r="K377" s="537"/>
      <c r="L377" s="537"/>
      <c r="M377" s="127"/>
      <c r="N377" s="551"/>
      <c r="O377" s="552"/>
      <c r="P377" s="14"/>
      <c r="Q377" s="48"/>
      <c r="R377" s="543"/>
      <c r="S377" s="48"/>
      <c r="T377" s="48"/>
      <c r="U377" s="325"/>
      <c r="V377" s="48"/>
      <c r="W377" s="48"/>
      <c r="X377" s="48"/>
      <c r="Y377" s="48"/>
      <c r="Z377" s="48"/>
      <c r="AA377" s="118"/>
      <c r="AB377" s="118"/>
      <c r="AC377" s="118"/>
      <c r="AD377" s="48"/>
      <c r="AE377" s="129"/>
      <c r="AF377" s="129"/>
      <c r="AG377" s="129"/>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row>
    <row r="378" spans="1:80" x14ac:dyDescent="0.35">
      <c r="A378" s="139"/>
      <c r="B378" s="65"/>
      <c r="C378" s="15"/>
      <c r="D378" s="15"/>
      <c r="E378" s="15"/>
      <c r="F378" s="48"/>
      <c r="G378" s="129"/>
      <c r="H378" s="129"/>
      <c r="I378" s="15"/>
      <c r="J378" s="537"/>
      <c r="K378" s="537"/>
      <c r="L378" s="537"/>
      <c r="M378" s="127"/>
      <c r="N378" s="551"/>
      <c r="O378" s="552"/>
      <c r="P378" s="14"/>
      <c r="Q378" s="48"/>
      <c r="R378" s="543"/>
      <c r="S378" s="48"/>
      <c r="T378" s="48"/>
      <c r="U378" s="325"/>
      <c r="V378" s="48"/>
      <c r="W378" s="48"/>
      <c r="X378" s="48"/>
      <c r="Y378" s="48"/>
      <c r="Z378" s="48"/>
      <c r="AA378" s="118"/>
      <c r="AB378" s="118"/>
      <c r="AC378" s="118"/>
      <c r="AD378" s="48"/>
      <c r="AE378" s="129"/>
      <c r="AF378" s="129"/>
      <c r="AG378" s="129"/>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row>
    <row r="379" spans="1:80" x14ac:dyDescent="0.35">
      <c r="A379" s="139"/>
      <c r="B379" s="65"/>
      <c r="C379" s="15"/>
      <c r="D379" s="15"/>
      <c r="E379" s="15"/>
      <c r="F379" s="48"/>
      <c r="G379" s="129"/>
      <c r="H379" s="129"/>
      <c r="I379" s="15"/>
      <c r="J379" s="537"/>
      <c r="K379" s="537"/>
      <c r="L379" s="537"/>
      <c r="M379" s="127"/>
      <c r="N379" s="551"/>
      <c r="O379" s="552"/>
      <c r="P379" s="14"/>
      <c r="Q379" s="48"/>
      <c r="R379" s="543"/>
      <c r="S379" s="48"/>
      <c r="T379" s="48"/>
      <c r="U379" s="325"/>
      <c r="V379" s="48"/>
      <c r="W379" s="48"/>
      <c r="X379" s="48"/>
      <c r="Y379" s="48"/>
      <c r="Z379" s="48"/>
      <c r="AA379" s="118"/>
      <c r="AB379" s="118"/>
      <c r="AC379" s="118"/>
      <c r="AD379" s="48"/>
      <c r="AE379" s="129"/>
      <c r="AF379" s="129"/>
      <c r="AG379" s="129"/>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row>
    <row r="380" spans="1:80" x14ac:dyDescent="0.35">
      <c r="A380" s="139"/>
      <c r="B380" s="65"/>
      <c r="C380" s="15"/>
      <c r="D380" s="15"/>
      <c r="E380" s="15"/>
      <c r="F380" s="48"/>
      <c r="G380" s="129"/>
      <c r="H380" s="129"/>
      <c r="I380" s="15"/>
      <c r="J380" s="537"/>
      <c r="K380" s="537"/>
      <c r="L380" s="537"/>
      <c r="M380" s="127"/>
      <c r="N380" s="551"/>
      <c r="O380" s="552"/>
      <c r="P380" s="14"/>
      <c r="Q380" s="48"/>
      <c r="R380" s="543"/>
      <c r="S380" s="48"/>
      <c r="T380" s="48"/>
      <c r="U380" s="325"/>
      <c r="V380" s="48"/>
      <c r="W380" s="48"/>
      <c r="X380" s="48"/>
      <c r="Y380" s="48"/>
      <c r="Z380" s="48"/>
      <c r="AA380" s="118"/>
      <c r="AB380" s="118"/>
      <c r="AC380" s="118"/>
      <c r="AD380" s="48"/>
      <c r="AE380" s="129"/>
      <c r="AF380" s="129"/>
      <c r="AG380" s="129"/>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row>
    <row r="381" spans="1:80" x14ac:dyDescent="0.35">
      <c r="A381" s="139"/>
      <c r="B381" s="65"/>
      <c r="C381" s="15"/>
      <c r="D381" s="15"/>
      <c r="E381" s="15"/>
      <c r="F381" s="48"/>
      <c r="G381" s="129"/>
      <c r="H381" s="129"/>
      <c r="I381" s="15"/>
      <c r="J381" s="537"/>
      <c r="K381" s="537"/>
      <c r="L381" s="537"/>
      <c r="M381" s="127"/>
      <c r="N381" s="551"/>
      <c r="O381" s="552"/>
      <c r="P381" s="14"/>
      <c r="Q381" s="48"/>
      <c r="R381" s="543"/>
      <c r="S381" s="48"/>
      <c r="T381" s="48"/>
      <c r="U381" s="325"/>
      <c r="V381" s="48"/>
      <c r="W381" s="48"/>
      <c r="X381" s="48"/>
      <c r="Y381" s="48"/>
      <c r="Z381" s="48"/>
      <c r="AA381" s="118"/>
      <c r="AB381" s="118"/>
      <c r="AC381" s="118"/>
      <c r="AD381" s="48"/>
      <c r="AE381" s="129"/>
      <c r="AF381" s="129"/>
      <c r="AG381" s="129"/>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row>
    <row r="382" spans="1:80" x14ac:dyDescent="0.35">
      <c r="A382" s="139"/>
      <c r="B382" s="65"/>
      <c r="C382" s="15"/>
      <c r="D382" s="15"/>
      <c r="E382" s="15"/>
      <c r="F382" s="48"/>
      <c r="G382" s="129"/>
      <c r="H382" s="129"/>
      <c r="I382" s="15"/>
      <c r="J382" s="537"/>
      <c r="K382" s="537"/>
      <c r="L382" s="537"/>
      <c r="M382" s="127"/>
      <c r="N382" s="551"/>
      <c r="O382" s="552"/>
      <c r="P382" s="14"/>
      <c r="Q382" s="48"/>
      <c r="R382" s="543"/>
      <c r="S382" s="48"/>
      <c r="T382" s="48"/>
      <c r="U382" s="325"/>
      <c r="V382" s="48"/>
      <c r="W382" s="48"/>
      <c r="X382" s="48"/>
      <c r="Y382" s="48"/>
      <c r="Z382" s="48"/>
      <c r="AA382" s="118"/>
      <c r="AB382" s="118"/>
      <c r="AC382" s="118"/>
      <c r="AD382" s="48"/>
      <c r="AE382" s="129"/>
      <c r="AF382" s="129"/>
      <c r="AG382" s="129"/>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row>
    <row r="383" spans="1:80" x14ac:dyDescent="0.35">
      <c r="A383" s="139"/>
      <c r="B383" s="65"/>
      <c r="C383" s="15"/>
      <c r="D383" s="15"/>
      <c r="E383" s="15"/>
      <c r="F383" s="48"/>
      <c r="G383" s="129"/>
      <c r="H383" s="129"/>
      <c r="I383" s="15"/>
      <c r="J383" s="537"/>
      <c r="K383" s="537"/>
      <c r="L383" s="537"/>
      <c r="M383" s="127"/>
      <c r="N383" s="551"/>
      <c r="O383" s="552"/>
      <c r="P383" s="14"/>
      <c r="Q383" s="48"/>
      <c r="R383" s="543"/>
      <c r="S383" s="48"/>
      <c r="T383" s="48"/>
      <c r="U383" s="325"/>
      <c r="V383" s="48"/>
      <c r="W383" s="48"/>
      <c r="X383" s="48"/>
      <c r="Y383" s="48"/>
      <c r="Z383" s="48"/>
      <c r="AA383" s="118"/>
      <c r="AB383" s="118"/>
      <c r="AC383" s="118"/>
      <c r="AD383" s="48"/>
      <c r="AE383" s="129"/>
      <c r="AF383" s="129"/>
      <c r="AG383" s="129"/>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row>
    <row r="384" spans="1:80" x14ac:dyDescent="0.35">
      <c r="A384" s="139"/>
      <c r="B384" s="65"/>
      <c r="C384" s="15"/>
      <c r="D384" s="15"/>
      <c r="E384" s="15"/>
      <c r="F384" s="48"/>
      <c r="G384" s="129"/>
      <c r="H384" s="129"/>
      <c r="I384" s="15"/>
      <c r="J384" s="537"/>
      <c r="K384" s="537"/>
      <c r="L384" s="537"/>
      <c r="M384" s="127"/>
      <c r="N384" s="551"/>
      <c r="O384" s="552"/>
      <c r="P384" s="14"/>
      <c r="Q384" s="48"/>
      <c r="R384" s="543"/>
      <c r="S384" s="48"/>
      <c r="T384" s="48"/>
      <c r="U384" s="325"/>
      <c r="V384" s="48"/>
      <c r="W384" s="48"/>
      <c r="X384" s="48"/>
      <c r="Y384" s="48"/>
      <c r="Z384" s="48"/>
      <c r="AA384" s="118"/>
      <c r="AB384" s="118"/>
      <c r="AC384" s="118"/>
      <c r="AD384" s="48"/>
      <c r="AE384" s="129"/>
      <c r="AF384" s="129"/>
      <c r="AG384" s="129"/>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row>
    <row r="385" spans="1:80" x14ac:dyDescent="0.35">
      <c r="A385" s="139"/>
      <c r="B385" s="65"/>
      <c r="C385" s="15"/>
      <c r="D385" s="15"/>
      <c r="E385" s="15"/>
      <c r="F385" s="48"/>
      <c r="G385" s="129"/>
      <c r="H385" s="129"/>
      <c r="I385" s="15"/>
      <c r="J385" s="537"/>
      <c r="K385" s="537"/>
      <c r="L385" s="537"/>
      <c r="M385" s="127"/>
      <c r="N385" s="551"/>
      <c r="O385" s="552"/>
      <c r="P385" s="14"/>
      <c r="Q385" s="48"/>
      <c r="R385" s="543"/>
      <c r="S385" s="48"/>
      <c r="T385" s="48"/>
      <c r="U385" s="325"/>
      <c r="V385" s="48"/>
      <c r="W385" s="48"/>
      <c r="X385" s="48"/>
      <c r="Y385" s="48"/>
      <c r="Z385" s="48"/>
      <c r="AA385" s="118"/>
      <c r="AB385" s="118"/>
      <c r="AC385" s="118"/>
      <c r="AD385" s="48"/>
      <c r="AE385" s="129"/>
      <c r="AF385" s="129"/>
      <c r="AG385" s="129"/>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row>
    <row r="386" spans="1:80" x14ac:dyDescent="0.35">
      <c r="A386" s="139"/>
      <c r="B386" s="65"/>
      <c r="C386" s="15"/>
      <c r="D386" s="15"/>
      <c r="E386" s="15"/>
      <c r="F386" s="48"/>
      <c r="G386" s="129"/>
      <c r="H386" s="129"/>
      <c r="I386" s="15"/>
      <c r="J386" s="537"/>
      <c r="K386" s="537"/>
      <c r="L386" s="537"/>
      <c r="M386" s="127"/>
      <c r="N386" s="551"/>
      <c r="O386" s="552"/>
      <c r="P386" s="14"/>
      <c r="Q386" s="48"/>
      <c r="R386" s="543"/>
      <c r="S386" s="48"/>
      <c r="T386" s="48"/>
      <c r="U386" s="325"/>
      <c r="V386" s="48"/>
      <c r="W386" s="48"/>
      <c r="X386" s="48"/>
      <c r="Y386" s="48"/>
      <c r="Z386" s="48"/>
      <c r="AA386" s="118"/>
      <c r="AB386" s="118"/>
      <c r="AC386" s="118"/>
      <c r="AD386" s="48"/>
      <c r="AE386" s="129"/>
      <c r="AF386" s="129"/>
      <c r="AG386" s="129"/>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row>
    <row r="387" spans="1:80" x14ac:dyDescent="0.35">
      <c r="A387" s="139"/>
      <c r="B387" s="65"/>
      <c r="C387" s="15"/>
      <c r="D387" s="15"/>
      <c r="E387" s="15"/>
      <c r="F387" s="48"/>
      <c r="G387" s="129"/>
      <c r="H387" s="129"/>
      <c r="I387" s="15"/>
      <c r="J387" s="537"/>
      <c r="K387" s="537"/>
      <c r="L387" s="537"/>
      <c r="M387" s="127"/>
      <c r="N387" s="551"/>
      <c r="O387" s="552"/>
      <c r="P387" s="14"/>
      <c r="Q387" s="48"/>
      <c r="R387" s="543"/>
      <c r="S387" s="48"/>
      <c r="T387" s="48"/>
      <c r="U387" s="325"/>
      <c r="V387" s="48"/>
      <c r="W387" s="48"/>
      <c r="X387" s="48"/>
      <c r="Y387" s="48"/>
      <c r="Z387" s="48"/>
      <c r="AA387" s="118"/>
      <c r="AB387" s="118"/>
      <c r="AC387" s="118"/>
      <c r="AD387" s="48"/>
      <c r="AE387" s="129"/>
      <c r="AF387" s="129"/>
      <c r="AG387" s="129"/>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row>
    <row r="388" spans="1:80" x14ac:dyDescent="0.35">
      <c r="A388" s="139"/>
      <c r="B388" s="65"/>
      <c r="C388" s="15"/>
      <c r="D388" s="15"/>
      <c r="E388" s="15"/>
      <c r="F388" s="48"/>
      <c r="G388" s="129"/>
      <c r="H388" s="129"/>
      <c r="I388" s="15"/>
      <c r="J388" s="537"/>
      <c r="K388" s="537"/>
      <c r="L388" s="537"/>
      <c r="M388" s="127"/>
      <c r="N388" s="551"/>
      <c r="O388" s="552"/>
      <c r="P388" s="14"/>
      <c r="Q388" s="48"/>
      <c r="R388" s="543"/>
      <c r="S388" s="48"/>
      <c r="T388" s="48"/>
      <c r="U388" s="325"/>
      <c r="V388" s="48"/>
      <c r="W388" s="48"/>
      <c r="X388" s="48"/>
      <c r="Y388" s="48"/>
      <c r="Z388" s="48"/>
      <c r="AA388" s="118"/>
      <c r="AB388" s="118"/>
      <c r="AC388" s="118"/>
      <c r="AD388" s="48"/>
      <c r="AE388" s="129"/>
      <c r="AF388" s="129"/>
      <c r="AG388" s="129"/>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row>
    <row r="389" spans="1:80" x14ac:dyDescent="0.35">
      <c r="A389" s="139"/>
      <c r="B389" s="65"/>
      <c r="C389" s="15"/>
      <c r="D389" s="15"/>
      <c r="E389" s="15"/>
      <c r="F389" s="48"/>
      <c r="G389" s="129"/>
      <c r="H389" s="129"/>
      <c r="I389" s="15"/>
      <c r="J389" s="537"/>
      <c r="K389" s="537"/>
      <c r="L389" s="537"/>
      <c r="M389" s="127"/>
      <c r="N389" s="551"/>
      <c r="O389" s="552"/>
      <c r="P389" s="14"/>
      <c r="Q389" s="48"/>
      <c r="R389" s="543"/>
      <c r="S389" s="48"/>
      <c r="T389" s="48"/>
      <c r="U389" s="325"/>
      <c r="V389" s="48"/>
      <c r="W389" s="48"/>
      <c r="X389" s="48"/>
      <c r="Y389" s="48"/>
      <c r="Z389" s="48"/>
      <c r="AA389" s="118"/>
      <c r="AB389" s="118"/>
      <c r="AC389" s="118"/>
      <c r="AD389" s="48"/>
      <c r="AE389" s="129"/>
      <c r="AF389" s="129"/>
      <c r="AG389" s="129"/>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row>
    <row r="390" spans="1:80" x14ac:dyDescent="0.35">
      <c r="A390" s="139"/>
      <c r="B390" s="65"/>
      <c r="C390" s="15"/>
      <c r="D390" s="15"/>
      <c r="E390" s="15"/>
      <c r="F390" s="48"/>
      <c r="G390" s="129"/>
      <c r="H390" s="129"/>
      <c r="I390" s="15"/>
      <c r="J390" s="537"/>
      <c r="K390" s="537"/>
      <c r="L390" s="537"/>
      <c r="M390" s="127"/>
      <c r="N390" s="551"/>
      <c r="O390" s="552"/>
      <c r="P390" s="14"/>
      <c r="Q390" s="48"/>
      <c r="R390" s="543"/>
      <c r="S390" s="48"/>
      <c r="T390" s="48"/>
      <c r="U390" s="325"/>
      <c r="V390" s="48"/>
      <c r="W390" s="48"/>
      <c r="X390" s="48"/>
      <c r="Y390" s="48"/>
      <c r="Z390" s="48"/>
      <c r="AA390" s="118"/>
      <c r="AB390" s="118"/>
      <c r="AC390" s="118"/>
      <c r="AD390" s="48"/>
      <c r="AE390" s="129"/>
      <c r="AF390" s="129"/>
      <c r="AG390" s="129"/>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row>
    <row r="391" spans="1:80" x14ac:dyDescent="0.35">
      <c r="A391" s="139"/>
      <c r="B391" s="65"/>
      <c r="C391" s="15"/>
      <c r="D391" s="15"/>
      <c r="E391" s="15"/>
      <c r="F391" s="48"/>
      <c r="G391" s="129"/>
      <c r="H391" s="129"/>
      <c r="I391" s="15"/>
      <c r="J391" s="537"/>
      <c r="K391" s="537"/>
      <c r="L391" s="537"/>
      <c r="M391" s="127"/>
      <c r="N391" s="551"/>
      <c r="O391" s="552"/>
      <c r="P391" s="14"/>
      <c r="Q391" s="48"/>
      <c r="R391" s="543"/>
      <c r="S391" s="48"/>
      <c r="T391" s="48"/>
      <c r="U391" s="325"/>
      <c r="V391" s="48"/>
      <c r="W391" s="48"/>
      <c r="X391" s="48"/>
      <c r="Y391" s="48"/>
      <c r="Z391" s="48"/>
      <c r="AA391" s="118"/>
      <c r="AB391" s="118"/>
      <c r="AC391" s="118"/>
      <c r="AD391" s="48"/>
      <c r="AE391" s="129"/>
      <c r="AF391" s="129"/>
      <c r="AG391" s="129"/>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row>
    <row r="392" spans="1:80" x14ac:dyDescent="0.35">
      <c r="A392" s="139"/>
      <c r="B392" s="65"/>
      <c r="C392" s="15"/>
      <c r="D392" s="15"/>
      <c r="E392" s="15"/>
      <c r="F392" s="48"/>
      <c r="G392" s="129"/>
      <c r="H392" s="129"/>
      <c r="I392" s="15"/>
      <c r="J392" s="537"/>
      <c r="K392" s="537"/>
      <c r="L392" s="537"/>
      <c r="M392" s="127"/>
      <c r="N392" s="551"/>
      <c r="O392" s="552"/>
      <c r="P392" s="14"/>
      <c r="Q392" s="48"/>
      <c r="R392" s="543"/>
      <c r="S392" s="48"/>
      <c r="T392" s="48"/>
      <c r="U392" s="325"/>
      <c r="V392" s="48"/>
      <c r="W392" s="48"/>
      <c r="X392" s="48"/>
      <c r="Y392" s="48"/>
      <c r="Z392" s="48"/>
      <c r="AA392" s="118"/>
      <c r="AB392" s="118"/>
      <c r="AC392" s="118"/>
      <c r="AD392" s="48"/>
      <c r="AE392" s="129"/>
      <c r="AF392" s="129"/>
      <c r="AG392" s="129"/>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row>
    <row r="393" spans="1:80" x14ac:dyDescent="0.35">
      <c r="A393" s="139"/>
      <c r="B393" s="65"/>
      <c r="C393" s="15"/>
      <c r="D393" s="15"/>
      <c r="E393" s="15"/>
      <c r="F393" s="48"/>
      <c r="G393" s="129"/>
      <c r="H393" s="129"/>
      <c r="I393" s="15"/>
      <c r="J393" s="537"/>
      <c r="K393" s="537"/>
      <c r="L393" s="537"/>
      <c r="M393" s="127"/>
      <c r="N393" s="551"/>
      <c r="O393" s="552"/>
      <c r="P393" s="14"/>
      <c r="Q393" s="48"/>
      <c r="R393" s="543"/>
      <c r="S393" s="48"/>
      <c r="T393" s="48"/>
      <c r="U393" s="325"/>
      <c r="V393" s="48"/>
      <c r="W393" s="48"/>
      <c r="X393" s="48"/>
      <c r="Y393" s="48"/>
      <c r="Z393" s="48"/>
      <c r="AA393" s="118"/>
      <c r="AB393" s="118"/>
      <c r="AC393" s="118"/>
      <c r="AD393" s="48"/>
      <c r="AE393" s="129"/>
      <c r="AF393" s="129"/>
      <c r="AG393" s="129"/>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row>
    <row r="394" spans="1:80" x14ac:dyDescent="0.35">
      <c r="A394" s="139"/>
      <c r="B394" s="65"/>
      <c r="C394" s="15"/>
      <c r="D394" s="15"/>
      <c r="E394" s="15"/>
      <c r="F394" s="48"/>
      <c r="G394" s="129"/>
      <c r="H394" s="129"/>
      <c r="I394" s="15"/>
      <c r="J394" s="537"/>
      <c r="K394" s="537"/>
      <c r="L394" s="537"/>
      <c r="M394" s="127"/>
      <c r="N394" s="551"/>
      <c r="O394" s="552"/>
      <c r="P394" s="14"/>
      <c r="Q394" s="48"/>
      <c r="R394" s="543"/>
      <c r="S394" s="48"/>
      <c r="T394" s="48"/>
      <c r="U394" s="325"/>
      <c r="V394" s="48"/>
      <c r="W394" s="48"/>
      <c r="X394" s="48"/>
      <c r="Y394" s="48"/>
      <c r="Z394" s="48"/>
      <c r="AA394" s="118"/>
      <c r="AB394" s="118"/>
      <c r="AC394" s="118"/>
      <c r="AD394" s="48"/>
      <c r="AE394" s="129"/>
      <c r="AF394" s="129"/>
      <c r="AG394" s="129"/>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row>
    <row r="395" spans="1:80" x14ac:dyDescent="0.35">
      <c r="A395" s="139"/>
      <c r="B395" s="65"/>
      <c r="C395" s="15"/>
      <c r="D395" s="15"/>
      <c r="E395" s="15"/>
      <c r="F395" s="48"/>
      <c r="G395" s="129"/>
      <c r="H395" s="129"/>
      <c r="I395" s="15"/>
      <c r="J395" s="537"/>
      <c r="K395" s="537"/>
      <c r="L395" s="537"/>
      <c r="M395" s="127"/>
      <c r="N395" s="551"/>
      <c r="O395" s="552"/>
      <c r="P395" s="14"/>
      <c r="Q395" s="48"/>
      <c r="R395" s="543"/>
      <c r="S395" s="48"/>
      <c r="T395" s="48"/>
      <c r="U395" s="325"/>
      <c r="V395" s="48"/>
      <c r="W395" s="48"/>
      <c r="X395" s="48"/>
      <c r="Y395" s="48"/>
      <c r="Z395" s="48"/>
      <c r="AA395" s="118"/>
      <c r="AB395" s="118"/>
      <c r="AC395" s="118"/>
      <c r="AD395" s="48"/>
      <c r="AE395" s="129"/>
      <c r="AF395" s="129"/>
      <c r="AG395" s="129"/>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row>
    <row r="396" spans="1:80" x14ac:dyDescent="0.35">
      <c r="A396" s="139"/>
      <c r="B396" s="65"/>
      <c r="C396" s="15"/>
      <c r="D396" s="15"/>
      <c r="E396" s="15"/>
      <c r="F396" s="48"/>
      <c r="G396" s="129"/>
      <c r="H396" s="129"/>
      <c r="I396" s="15"/>
      <c r="J396" s="537"/>
      <c r="K396" s="537"/>
      <c r="L396" s="537"/>
      <c r="M396" s="127"/>
      <c r="N396" s="551"/>
      <c r="O396" s="552"/>
      <c r="P396" s="14"/>
      <c r="Q396" s="48"/>
      <c r="R396" s="543"/>
      <c r="S396" s="48"/>
      <c r="T396" s="48"/>
      <c r="U396" s="325"/>
      <c r="V396" s="48"/>
      <c r="W396" s="48"/>
      <c r="X396" s="48"/>
      <c r="Y396" s="48"/>
      <c r="Z396" s="48"/>
      <c r="AA396" s="118"/>
      <c r="AB396" s="118"/>
      <c r="AC396" s="118"/>
      <c r="AD396" s="48"/>
      <c r="AE396" s="129"/>
      <c r="AF396" s="129"/>
      <c r="AG396" s="129"/>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row>
    <row r="397" spans="1:80" x14ac:dyDescent="0.35">
      <c r="A397" s="139"/>
      <c r="B397" s="65"/>
      <c r="C397" s="15"/>
      <c r="D397" s="15"/>
      <c r="E397" s="15"/>
      <c r="F397" s="48"/>
      <c r="G397" s="129"/>
      <c r="H397" s="129"/>
      <c r="I397" s="15"/>
      <c r="J397" s="537"/>
      <c r="K397" s="537"/>
      <c r="L397" s="537"/>
      <c r="M397" s="127"/>
      <c r="N397" s="551"/>
      <c r="O397" s="552"/>
      <c r="P397" s="14"/>
      <c r="Q397" s="48"/>
      <c r="R397" s="543"/>
      <c r="S397" s="48"/>
      <c r="T397" s="48"/>
      <c r="U397" s="325"/>
      <c r="V397" s="48"/>
      <c r="W397" s="48"/>
      <c r="X397" s="48"/>
      <c r="Y397" s="48"/>
      <c r="Z397" s="48"/>
      <c r="AA397" s="118"/>
      <c r="AB397" s="118"/>
      <c r="AC397" s="118"/>
      <c r="AD397" s="48"/>
      <c r="AE397" s="129"/>
      <c r="AF397" s="129"/>
      <c r="AG397" s="129"/>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row>
    <row r="398" spans="1:80" x14ac:dyDescent="0.35">
      <c r="A398" s="139"/>
      <c r="B398" s="65"/>
      <c r="C398" s="15"/>
      <c r="D398" s="15"/>
      <c r="E398" s="15"/>
      <c r="F398" s="48"/>
      <c r="G398" s="129"/>
      <c r="H398" s="129"/>
      <c r="I398" s="15"/>
      <c r="J398" s="537"/>
      <c r="K398" s="537"/>
      <c r="L398" s="537"/>
      <c r="M398" s="127"/>
      <c r="N398" s="551"/>
      <c r="O398" s="552"/>
      <c r="P398" s="14"/>
      <c r="Q398" s="48"/>
      <c r="R398" s="543"/>
      <c r="S398" s="48"/>
      <c r="T398" s="48"/>
      <c r="U398" s="325"/>
      <c r="V398" s="48"/>
      <c r="W398" s="48"/>
      <c r="X398" s="48"/>
      <c r="Y398" s="48"/>
      <c r="Z398" s="48"/>
      <c r="AA398" s="118"/>
      <c r="AB398" s="118"/>
      <c r="AC398" s="118"/>
      <c r="AD398" s="48"/>
      <c r="AE398" s="129"/>
      <c r="AF398" s="129"/>
      <c r="AG398" s="129"/>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row>
    <row r="399" spans="1:80" x14ac:dyDescent="0.35">
      <c r="A399" s="139"/>
      <c r="B399" s="65"/>
      <c r="C399" s="15"/>
      <c r="D399" s="15"/>
      <c r="E399" s="15"/>
      <c r="F399" s="48"/>
      <c r="G399" s="129"/>
      <c r="H399" s="129"/>
      <c r="I399" s="15"/>
      <c r="J399" s="537"/>
      <c r="K399" s="537"/>
      <c r="L399" s="537"/>
      <c r="M399" s="127"/>
      <c r="N399" s="551"/>
      <c r="O399" s="552"/>
      <c r="P399" s="14"/>
      <c r="Q399" s="48"/>
      <c r="R399" s="543"/>
      <c r="S399" s="48"/>
      <c r="T399" s="48"/>
      <c r="U399" s="325"/>
      <c r="V399" s="48"/>
      <c r="W399" s="48"/>
      <c r="X399" s="48"/>
      <c r="Y399" s="48"/>
      <c r="Z399" s="48"/>
      <c r="AA399" s="118"/>
      <c r="AB399" s="118"/>
      <c r="AC399" s="118"/>
      <c r="AD399" s="48"/>
      <c r="AE399" s="129"/>
      <c r="AF399" s="129"/>
      <c r="AG399" s="129"/>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row>
    <row r="400" spans="1:80" x14ac:dyDescent="0.35">
      <c r="A400" s="139"/>
      <c r="B400" s="65"/>
      <c r="C400" s="15"/>
      <c r="D400" s="15"/>
      <c r="E400" s="15"/>
      <c r="F400" s="48"/>
      <c r="G400" s="129"/>
      <c r="H400" s="129"/>
      <c r="I400" s="15"/>
      <c r="J400" s="537"/>
      <c r="K400" s="537"/>
      <c r="L400" s="537"/>
      <c r="M400" s="127"/>
      <c r="N400" s="551"/>
      <c r="O400" s="552"/>
      <c r="P400" s="14"/>
      <c r="Q400" s="48"/>
      <c r="R400" s="543"/>
      <c r="S400" s="48"/>
      <c r="T400" s="48"/>
      <c r="U400" s="325"/>
      <c r="V400" s="48"/>
      <c r="W400" s="48"/>
      <c r="X400" s="48"/>
      <c r="Y400" s="48"/>
      <c r="Z400" s="48"/>
      <c r="AA400" s="118"/>
      <c r="AB400" s="118"/>
      <c r="AC400" s="118"/>
      <c r="AD400" s="48"/>
      <c r="AE400" s="129"/>
      <c r="AF400" s="129"/>
      <c r="AG400" s="129"/>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row>
    <row r="401" spans="1:80" x14ac:dyDescent="0.35">
      <c r="A401" s="139"/>
      <c r="B401" s="65"/>
      <c r="C401" s="15"/>
      <c r="D401" s="15"/>
      <c r="E401" s="15"/>
      <c r="F401" s="48"/>
      <c r="G401" s="129"/>
      <c r="H401" s="129"/>
      <c r="I401" s="15"/>
      <c r="J401" s="537"/>
      <c r="K401" s="537"/>
      <c r="L401" s="537"/>
      <c r="M401" s="127"/>
      <c r="N401" s="551"/>
      <c r="O401" s="552"/>
      <c r="P401" s="14"/>
      <c r="Q401" s="48"/>
      <c r="R401" s="543"/>
      <c r="S401" s="48"/>
      <c r="T401" s="48"/>
      <c r="U401" s="325"/>
      <c r="V401" s="48"/>
      <c r="W401" s="48"/>
      <c r="X401" s="48"/>
      <c r="Y401" s="48"/>
      <c r="Z401" s="48"/>
      <c r="AA401" s="118"/>
      <c r="AB401" s="118"/>
      <c r="AC401" s="118"/>
      <c r="AD401" s="48"/>
      <c r="AE401" s="129"/>
      <c r="AF401" s="129"/>
      <c r="AG401" s="129"/>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row>
    <row r="402" spans="1:80" x14ac:dyDescent="0.35">
      <c r="A402" s="139"/>
      <c r="B402" s="65"/>
      <c r="C402" s="15"/>
      <c r="D402" s="15"/>
      <c r="E402" s="15"/>
      <c r="F402" s="48"/>
      <c r="G402" s="129"/>
      <c r="H402" s="129"/>
      <c r="I402" s="15"/>
      <c r="J402" s="537"/>
      <c r="K402" s="537"/>
      <c r="L402" s="537"/>
      <c r="M402" s="127"/>
      <c r="N402" s="551"/>
      <c r="O402" s="552"/>
      <c r="P402" s="14"/>
      <c r="Q402" s="48"/>
      <c r="R402" s="543"/>
      <c r="S402" s="48"/>
      <c r="T402" s="48"/>
      <c r="U402" s="325"/>
      <c r="V402" s="48"/>
      <c r="W402" s="48"/>
      <c r="X402" s="48"/>
      <c r="Y402" s="48"/>
      <c r="Z402" s="48"/>
      <c r="AA402" s="118"/>
      <c r="AB402" s="118"/>
      <c r="AC402" s="118"/>
      <c r="AD402" s="48"/>
      <c r="AE402" s="129"/>
      <c r="AF402" s="129"/>
      <c r="AG402" s="129"/>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row>
    <row r="403" spans="1:80" x14ac:dyDescent="0.35">
      <c r="A403" s="139"/>
      <c r="B403" s="65"/>
      <c r="C403" s="15"/>
      <c r="D403" s="15"/>
      <c r="E403" s="15"/>
      <c r="F403" s="48"/>
      <c r="G403" s="129"/>
      <c r="H403" s="129"/>
      <c r="I403" s="15"/>
      <c r="J403" s="537"/>
      <c r="K403" s="537"/>
      <c r="L403" s="537"/>
      <c r="M403" s="127"/>
      <c r="N403" s="551"/>
      <c r="O403" s="552"/>
      <c r="P403" s="14"/>
      <c r="Q403" s="48"/>
      <c r="R403" s="543"/>
      <c r="S403" s="48"/>
      <c r="T403" s="48"/>
      <c r="U403" s="325"/>
      <c r="V403" s="48"/>
      <c r="W403" s="48"/>
      <c r="X403" s="48"/>
      <c r="Y403" s="48"/>
      <c r="Z403" s="48"/>
      <c r="AA403" s="118"/>
      <c r="AB403" s="118"/>
      <c r="AC403" s="118"/>
      <c r="AD403" s="48"/>
      <c r="AE403" s="129"/>
      <c r="AF403" s="129"/>
      <c r="AG403" s="129"/>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row>
    <row r="404" spans="1:80" x14ac:dyDescent="0.35">
      <c r="A404" s="139"/>
      <c r="B404" s="65"/>
      <c r="C404" s="15"/>
      <c r="D404" s="15"/>
      <c r="E404" s="15"/>
      <c r="F404" s="48"/>
      <c r="G404" s="129"/>
      <c r="H404" s="129"/>
      <c r="I404" s="15"/>
      <c r="J404" s="537"/>
      <c r="K404" s="537"/>
      <c r="L404" s="537"/>
      <c r="M404" s="127"/>
      <c r="N404" s="551"/>
      <c r="O404" s="552"/>
      <c r="P404" s="14"/>
      <c r="Q404" s="48"/>
      <c r="R404" s="543"/>
      <c r="S404" s="48"/>
      <c r="T404" s="48"/>
      <c r="U404" s="325"/>
      <c r="V404" s="48"/>
      <c r="W404" s="48"/>
      <c r="X404" s="48"/>
      <c r="Y404" s="48"/>
      <c r="Z404" s="48"/>
      <c r="AA404" s="118"/>
      <c r="AB404" s="118"/>
      <c r="AC404" s="118"/>
      <c r="AD404" s="48"/>
      <c r="AE404" s="129"/>
      <c r="AF404" s="129"/>
      <c r="AG404" s="129"/>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row>
    <row r="405" spans="1:80" x14ac:dyDescent="0.35">
      <c r="A405" s="139"/>
      <c r="B405" s="65"/>
      <c r="C405" s="15"/>
      <c r="D405" s="15"/>
      <c r="E405" s="15"/>
      <c r="F405" s="48"/>
      <c r="G405" s="129"/>
      <c r="H405" s="129"/>
      <c r="I405" s="15"/>
      <c r="J405" s="537"/>
      <c r="K405" s="537"/>
      <c r="L405" s="537"/>
      <c r="M405" s="127"/>
      <c r="N405" s="551"/>
      <c r="O405" s="552"/>
      <c r="P405" s="14"/>
      <c r="Q405" s="48"/>
      <c r="R405" s="543"/>
      <c r="S405" s="48"/>
      <c r="T405" s="48"/>
      <c r="U405" s="325"/>
      <c r="V405" s="48"/>
      <c r="W405" s="48"/>
      <c r="X405" s="48"/>
      <c r="Y405" s="48"/>
      <c r="Z405" s="48"/>
      <c r="AA405" s="118"/>
      <c r="AB405" s="118"/>
      <c r="AC405" s="118"/>
      <c r="AD405" s="48"/>
      <c r="AE405" s="129"/>
      <c r="AF405" s="129"/>
      <c r="AG405" s="129"/>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row>
    <row r="406" spans="1:80" x14ac:dyDescent="0.35">
      <c r="A406" s="139"/>
      <c r="B406" s="65"/>
      <c r="C406" s="15"/>
      <c r="D406" s="15"/>
      <c r="E406" s="15"/>
      <c r="F406" s="48"/>
      <c r="G406" s="129"/>
      <c r="H406" s="129"/>
      <c r="I406" s="15"/>
      <c r="J406" s="537"/>
      <c r="K406" s="537"/>
      <c r="L406" s="537"/>
      <c r="M406" s="127"/>
      <c r="N406" s="551"/>
      <c r="O406" s="552"/>
      <c r="P406" s="14"/>
      <c r="Q406" s="48"/>
      <c r="R406" s="543"/>
      <c r="S406" s="48"/>
      <c r="T406" s="48"/>
      <c r="U406" s="325"/>
      <c r="V406" s="48"/>
      <c r="W406" s="48"/>
      <c r="X406" s="48"/>
      <c r="Y406" s="48"/>
      <c r="Z406" s="48"/>
      <c r="AA406" s="118"/>
      <c r="AB406" s="118"/>
      <c r="AC406" s="118"/>
      <c r="AD406" s="48"/>
      <c r="AE406" s="129"/>
      <c r="AF406" s="129"/>
      <c r="AG406" s="129"/>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row>
    <row r="407" spans="1:80" x14ac:dyDescent="0.35">
      <c r="A407" s="139"/>
      <c r="B407" s="65"/>
      <c r="C407" s="15"/>
      <c r="D407" s="15"/>
      <c r="E407" s="15"/>
      <c r="F407" s="48"/>
      <c r="G407" s="129"/>
      <c r="H407" s="129"/>
      <c r="I407" s="15"/>
      <c r="J407" s="537"/>
      <c r="K407" s="537"/>
      <c r="L407" s="537"/>
      <c r="M407" s="127"/>
      <c r="N407" s="551"/>
      <c r="O407" s="552"/>
      <c r="P407" s="14"/>
      <c r="Q407" s="48"/>
      <c r="R407" s="543"/>
      <c r="S407" s="48"/>
      <c r="T407" s="48"/>
      <c r="U407" s="325"/>
      <c r="V407" s="48"/>
      <c r="W407" s="48"/>
      <c r="X407" s="48"/>
      <c r="Y407" s="48"/>
      <c r="Z407" s="48"/>
      <c r="AA407" s="118"/>
      <c r="AB407" s="118"/>
      <c r="AC407" s="118"/>
      <c r="AD407" s="48"/>
      <c r="AE407" s="129"/>
      <c r="AF407" s="129"/>
      <c r="AG407" s="129"/>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row>
    <row r="408" spans="1:80" x14ac:dyDescent="0.35">
      <c r="A408" s="139"/>
      <c r="B408" s="65"/>
      <c r="C408" s="15"/>
      <c r="D408" s="15"/>
      <c r="E408" s="15"/>
      <c r="F408" s="48"/>
      <c r="G408" s="129"/>
      <c r="H408" s="129"/>
      <c r="I408" s="15"/>
      <c r="J408" s="537"/>
      <c r="K408" s="537"/>
      <c r="L408" s="537"/>
      <c r="M408" s="127"/>
      <c r="N408" s="551"/>
      <c r="O408" s="552"/>
      <c r="P408" s="14"/>
      <c r="Q408" s="48"/>
      <c r="R408" s="543"/>
      <c r="S408" s="48"/>
      <c r="T408" s="48"/>
      <c r="U408" s="325"/>
      <c r="V408" s="48"/>
      <c r="W408" s="48"/>
      <c r="X408" s="48"/>
      <c r="Y408" s="48"/>
      <c r="Z408" s="48"/>
      <c r="AA408" s="118"/>
      <c r="AB408" s="118"/>
      <c r="AC408" s="118"/>
      <c r="AD408" s="48"/>
      <c r="AE408" s="129"/>
      <c r="AF408" s="129"/>
      <c r="AG408" s="129"/>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row>
    <row r="409" spans="1:80" x14ac:dyDescent="0.35">
      <c r="A409" s="139"/>
      <c r="B409" s="65"/>
      <c r="C409" s="15"/>
      <c r="D409" s="15"/>
      <c r="E409" s="15"/>
      <c r="F409" s="48"/>
      <c r="G409" s="129"/>
      <c r="H409" s="129"/>
      <c r="I409" s="15"/>
      <c r="J409" s="537"/>
      <c r="K409" s="537"/>
      <c r="L409" s="537"/>
      <c r="M409" s="127"/>
      <c r="N409" s="551"/>
      <c r="O409" s="552"/>
      <c r="P409" s="14"/>
      <c r="Q409" s="48"/>
      <c r="R409" s="543"/>
      <c r="S409" s="48"/>
      <c r="T409" s="48"/>
      <c r="U409" s="325"/>
      <c r="V409" s="48"/>
      <c r="W409" s="48"/>
      <c r="X409" s="48"/>
      <c r="Y409" s="48"/>
      <c r="Z409" s="48"/>
      <c r="AA409" s="118"/>
      <c r="AB409" s="118"/>
      <c r="AC409" s="118"/>
      <c r="AD409" s="48"/>
      <c r="AE409" s="129"/>
      <c r="AF409" s="129"/>
      <c r="AG409" s="129"/>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row>
    <row r="410" spans="1:80" x14ac:dyDescent="0.35">
      <c r="A410" s="139"/>
      <c r="B410" s="65"/>
      <c r="C410" s="15"/>
      <c r="D410" s="15"/>
      <c r="E410" s="15"/>
      <c r="F410" s="48"/>
      <c r="G410" s="129"/>
      <c r="H410" s="129"/>
      <c r="I410" s="15"/>
      <c r="J410" s="537"/>
      <c r="K410" s="537"/>
      <c r="L410" s="537"/>
      <c r="M410" s="127"/>
      <c r="N410" s="551"/>
      <c r="O410" s="552"/>
      <c r="P410" s="14"/>
      <c r="Q410" s="48"/>
      <c r="R410" s="543"/>
      <c r="S410" s="48"/>
      <c r="T410" s="48"/>
      <c r="U410" s="325"/>
      <c r="V410" s="48"/>
      <c r="W410" s="48"/>
      <c r="X410" s="48"/>
      <c r="Y410" s="48"/>
      <c r="Z410" s="48"/>
      <c r="AA410" s="118"/>
      <c r="AB410" s="118"/>
      <c r="AC410" s="118"/>
      <c r="AD410" s="48"/>
      <c r="AE410" s="129"/>
      <c r="AF410" s="129"/>
      <c r="AG410" s="129"/>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row>
    <row r="411" spans="1:80" x14ac:dyDescent="0.35">
      <c r="A411" s="139"/>
      <c r="B411" s="65"/>
      <c r="C411" s="15"/>
      <c r="D411" s="15"/>
      <c r="E411" s="15"/>
      <c r="F411" s="48"/>
      <c r="G411" s="129"/>
      <c r="H411" s="129"/>
      <c r="I411" s="15"/>
      <c r="J411" s="537"/>
      <c r="K411" s="537"/>
      <c r="L411" s="537"/>
      <c r="M411" s="127"/>
      <c r="N411" s="551"/>
      <c r="O411" s="552"/>
      <c r="P411" s="14"/>
      <c r="Q411" s="48"/>
      <c r="R411" s="543"/>
      <c r="S411" s="48"/>
      <c r="T411" s="48"/>
      <c r="U411" s="325"/>
      <c r="V411" s="48"/>
      <c r="W411" s="48"/>
      <c r="X411" s="48"/>
      <c r="Y411" s="48"/>
      <c r="Z411" s="48"/>
      <c r="AA411" s="118"/>
      <c r="AB411" s="118"/>
      <c r="AC411" s="118"/>
      <c r="AD411" s="48"/>
      <c r="AE411" s="129"/>
      <c r="AF411" s="129"/>
      <c r="AG411" s="129"/>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row>
    <row r="412" spans="1:80" x14ac:dyDescent="0.35">
      <c r="A412" s="139"/>
      <c r="B412" s="65"/>
      <c r="C412" s="15"/>
      <c r="D412" s="15"/>
      <c r="E412" s="15"/>
      <c r="F412" s="48"/>
      <c r="G412" s="129"/>
      <c r="H412" s="129"/>
      <c r="I412" s="15"/>
      <c r="J412" s="537"/>
      <c r="K412" s="537"/>
      <c r="L412" s="537"/>
      <c r="M412" s="127"/>
      <c r="N412" s="551"/>
      <c r="O412" s="552"/>
      <c r="P412" s="14"/>
      <c r="Q412" s="48"/>
      <c r="R412" s="543"/>
      <c r="S412" s="48"/>
      <c r="T412" s="48"/>
      <c r="U412" s="325"/>
      <c r="V412" s="48"/>
      <c r="W412" s="48"/>
      <c r="X412" s="48"/>
      <c r="Y412" s="48"/>
      <c r="Z412" s="48"/>
      <c r="AA412" s="118"/>
      <c r="AB412" s="118"/>
      <c r="AC412" s="118"/>
      <c r="AD412" s="48"/>
      <c r="AE412" s="129"/>
      <c r="AF412" s="129"/>
      <c r="AG412" s="129"/>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row>
  </sheetData>
  <sheetProtection algorithmName="SHA-512" hashValue="5U8VT/4VZ5BFTgjEDERUUWKn7Tl3QWXzJjvsi1seOYKYL/Rg0JCihk/2EBtOpo/ZM9kB7pEH8tERjAQTm2FnOg==" saltValue="iXB3VskHWJ8B8M5kEpyOFw==" spinCount="100000" sheet="1" objects="1" scenarios="1"/>
  <autoFilter ref="B2:O2" xr:uid="{498291C1-9BA1-4C83-9889-135101C21A36}"/>
  <mergeCells count="3">
    <mergeCell ref="AD1:AG1"/>
    <mergeCell ref="Q1:Z1"/>
    <mergeCell ref="AA1:AC1"/>
  </mergeCells>
  <conditionalFormatting sqref="A3">
    <cfRule type="notContainsBlanks" dxfId="71" priority="15">
      <formula>LEN(TRIM(A3))&gt;0</formula>
    </cfRule>
  </conditionalFormatting>
  <conditionalFormatting sqref="Q3:Q200">
    <cfRule type="notContainsBlanks" dxfId="70" priority="9">
      <formula>LEN(TRIM(Q3))&gt;0</formula>
    </cfRule>
  </conditionalFormatting>
  <conditionalFormatting sqref="B3:O3">
    <cfRule type="expression" dxfId="69" priority="8">
      <formula>$Q3&lt;&gt;""</formula>
    </cfRule>
  </conditionalFormatting>
  <conditionalFormatting sqref="B4:O200">
    <cfRule type="expression" dxfId="68" priority="7">
      <formula>$Q4&lt;&gt;""</formula>
    </cfRule>
  </conditionalFormatting>
  <conditionalFormatting sqref="AA3:AB200">
    <cfRule type="cellIs" dxfId="67" priority="6" operator="equal">
      <formula>"N"</formula>
    </cfRule>
  </conditionalFormatting>
  <conditionalFormatting sqref="U3:U200">
    <cfRule type="cellIs" dxfId="66" priority="5" operator="equal">
      <formula>"overclaim"</formula>
    </cfRule>
  </conditionalFormatting>
  <conditionalFormatting sqref="AC4:AC200">
    <cfRule type="cellIs" dxfId="65" priority="4" operator="equal">
      <formula>"N"</formula>
    </cfRule>
  </conditionalFormatting>
  <conditionalFormatting sqref="AC3:AC200">
    <cfRule type="containsText" dxfId="64" priority="2" operator="containsText" text="Non">
      <formula>NOT(ISERROR(SEARCH("Non",AC3)))</formula>
    </cfRule>
  </conditionalFormatting>
  <conditionalFormatting sqref="A4:A200">
    <cfRule type="notContainsBlanks" dxfId="63" priority="1">
      <formula>LEN(TRIM(A4))&gt;0</formula>
    </cfRule>
  </conditionalFormatting>
  <pageMargins left="0.23622047244094491" right="0.23622047244094491" top="0.74803149606299213" bottom="0.74803149606299213" header="0.31496062992125984" footer="0.31496062992125984"/>
  <pageSetup paperSize="9" scale="29" fitToHeight="4" orientation="landscape" horizontalDpi="300"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E174CABF-F60C-4112-8BBB-187B8B90EB62}">
          <x14:formula1>
            <xm:f>'11 - GLA USE ONLY GFA details'!$D$16:$D$26</xm:f>
          </x14:formula1>
          <xm:sqref>D3:D200</xm:sqref>
        </x14:dataValidation>
        <x14:dataValidation type="list" allowBlank="1" showInputMessage="1" showErrorMessage="1" xr:uid="{7111D3CA-91D8-48B8-9448-FD15E59AA6EA}">
          <x14:formula1>
            <xm:f>'11 - GLA USE ONLY GFA details'!$C$46:$C$54</xm:f>
          </x14:formula1>
          <xm:sqref>C3:C200</xm:sqref>
        </x14:dataValidation>
        <x14:dataValidation type="list" allowBlank="1" showInputMessage="1" showErrorMessage="1" xr:uid="{87EEEF91-FC9A-4B6E-AF1E-3F9A011DA4D7}">
          <x14:formula1>
            <xm:f>'ref 2 SLB'!$G$104:$G$105</xm:f>
          </x14:formula1>
          <xm:sqref>Q3:Q200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EEF37-48B8-4421-88FF-CB27B9797FBE}">
  <sheetPr>
    <pageSetUpPr fitToPage="1"/>
  </sheetPr>
  <dimension ref="A1:ED218"/>
  <sheetViews>
    <sheetView topLeftCell="J1" zoomScale="70" zoomScaleNormal="70" workbookViewId="0">
      <selection activeCell="S6" sqref="S6:S7"/>
    </sheetView>
  </sheetViews>
  <sheetFormatPr defaultColWidth="9" defaultRowHeight="17.649999999999999" x14ac:dyDescent="0.4"/>
  <cols>
    <col min="1" max="1" width="72.46484375" style="779" customWidth="1"/>
    <col min="2" max="2" width="79.796875" style="318" customWidth="1"/>
    <col min="3" max="6" width="18.796875" style="320" customWidth="1"/>
    <col min="7" max="7" width="22.9296875" style="321" customWidth="1"/>
    <col min="8" max="11" width="18.796875" style="320" customWidth="1"/>
    <col min="12" max="12" width="22.9296875" style="321" customWidth="1"/>
    <col min="13" max="16" width="18.796875" style="320" customWidth="1"/>
    <col min="17" max="17" width="22.9296875" style="321" customWidth="1"/>
    <col min="18" max="18" width="22.9296875" style="748" customWidth="1"/>
    <col min="19" max="19" width="61.1328125" style="319" customWidth="1"/>
    <col min="20" max="20" width="36.265625" style="219" customWidth="1"/>
    <col min="21" max="16384" width="9" style="219"/>
  </cols>
  <sheetData>
    <row r="1" spans="1:134" s="17" customFormat="1" thickBot="1" x14ac:dyDescent="0.5">
      <c r="A1" s="773"/>
      <c r="B1" s="40"/>
      <c r="C1" s="40"/>
      <c r="D1" s="40"/>
      <c r="E1" s="40"/>
      <c r="F1" s="40"/>
      <c r="G1" s="40"/>
      <c r="H1" s="32"/>
      <c r="I1" s="40"/>
      <c r="J1" s="40"/>
      <c r="K1" s="34"/>
      <c r="L1" s="34"/>
      <c r="M1" s="34"/>
      <c r="N1" s="35"/>
      <c r="O1" s="35"/>
      <c r="P1" s="34"/>
      <c r="Q1" s="34"/>
      <c r="R1" s="72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row>
    <row r="2" spans="1:134" s="13" customFormat="1" ht="65.25" customHeight="1" thickBot="1" x14ac:dyDescent="0.6">
      <c r="A2" s="774"/>
      <c r="B2" s="780" t="s">
        <v>663</v>
      </c>
      <c r="C2" s="380"/>
      <c r="D2" s="380"/>
      <c r="E2" s="40"/>
      <c r="F2" s="40"/>
      <c r="G2" s="40"/>
      <c r="H2" s="12"/>
      <c r="I2" s="1"/>
      <c r="J2" s="1"/>
      <c r="K2" s="36"/>
      <c r="L2" s="36"/>
      <c r="M2" s="37"/>
      <c r="N2" s="37"/>
      <c r="O2" s="37"/>
      <c r="P2" s="37"/>
      <c r="Q2" s="37"/>
      <c r="R2" s="721"/>
      <c r="S2" s="10"/>
      <c r="T2" s="10"/>
      <c r="U2" s="12"/>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row>
    <row r="3" spans="1:134" s="381" customFormat="1" ht="17.25" customHeight="1" x14ac:dyDescent="0.55000000000000004">
      <c r="A3" s="775"/>
      <c r="B3" s="380"/>
      <c r="C3" s="772"/>
      <c r="D3" s="772"/>
      <c r="E3" s="772"/>
      <c r="F3" s="772"/>
      <c r="G3" s="772"/>
      <c r="H3" s="772"/>
      <c r="I3" s="772"/>
      <c r="J3" s="772"/>
      <c r="K3" s="772"/>
      <c r="L3" s="772"/>
      <c r="M3" s="772"/>
      <c r="N3" s="772"/>
      <c r="O3" s="772"/>
      <c r="P3" s="772"/>
      <c r="Q3" s="380"/>
      <c r="R3" s="771"/>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c r="DM3" s="380"/>
      <c r="DN3" s="380"/>
      <c r="DO3" s="380"/>
      <c r="DP3" s="380"/>
      <c r="DQ3" s="380"/>
      <c r="DR3" s="380"/>
      <c r="DS3" s="380"/>
      <c r="DT3" s="380"/>
      <c r="DU3" s="380"/>
      <c r="DV3" s="380"/>
      <c r="DW3" s="380"/>
      <c r="DX3" s="380"/>
      <c r="DY3" s="380"/>
      <c r="DZ3" s="380"/>
      <c r="EA3" s="380"/>
      <c r="EB3" s="380"/>
      <c r="EC3" s="380"/>
      <c r="ED3" s="380"/>
    </row>
    <row r="4" spans="1:134" ht="75" customHeight="1" x14ac:dyDescent="0.4">
      <c r="A4" s="776"/>
      <c r="B4" s="256" t="s">
        <v>673</v>
      </c>
      <c r="C4" s="322" t="str">
        <f>IF(C6='1 - Claim Sign off'!$D$9,"Current claim period","")</f>
        <v/>
      </c>
      <c r="D4" s="322" t="str">
        <f>IF(D6='1 - Claim Sign off'!$D$9,"Current claim period","")</f>
        <v/>
      </c>
      <c r="E4" s="322" t="str">
        <f>IF(E6='1 - Claim Sign off'!$D$9,"Current claim period","")</f>
        <v/>
      </c>
      <c r="F4" s="322" t="str">
        <f>IF(F6='1 - Claim Sign off'!$D$9,"Current claim period","")</f>
        <v/>
      </c>
      <c r="G4" s="322" t="str">
        <f>IF(G6='1 - Claim Sign off'!$D$9,"Current claim period","")</f>
        <v/>
      </c>
      <c r="H4" s="322" t="str">
        <f>IF(H6='1 - Claim Sign off'!$D$9,"Current claim period","")</f>
        <v>Current claim period</v>
      </c>
      <c r="I4" s="322" t="str">
        <f>IF(I6='1 - Claim Sign off'!$D$9,"Current claim period","")</f>
        <v/>
      </c>
      <c r="J4" s="322" t="str">
        <f>IF(J6='1 - Claim Sign off'!$D$9,"Current claim period","")</f>
        <v/>
      </c>
      <c r="K4" s="322" t="str">
        <f>IF(K6='1 - Claim Sign off'!$D$9,"Current claim period","")</f>
        <v/>
      </c>
      <c r="L4" s="322" t="str">
        <f>IF(L6='1 - Claim Sign off'!$D$9,"Current claim period","")</f>
        <v/>
      </c>
      <c r="M4" s="322" t="str">
        <f>IF(M6='1 - Claim Sign off'!$D$9,"Current claim period","")</f>
        <v/>
      </c>
      <c r="N4" s="322" t="str">
        <f>IF(N6='1 - Claim Sign off'!$D$9,"Current claim period","")</f>
        <v/>
      </c>
      <c r="O4" s="322" t="str">
        <f>IF(O6='1 - Claim Sign off'!$D$9,"Current claim period","")</f>
        <v/>
      </c>
      <c r="P4" s="322" t="str">
        <f>IF(P6='1 - Claim Sign off'!$D$9,"Current claim period","")</f>
        <v/>
      </c>
      <c r="Q4" s="22"/>
      <c r="R4" s="58"/>
      <c r="S4" s="164"/>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ht="1.5" customHeight="1" thickBot="1" x14ac:dyDescent="0.45">
      <c r="A5" s="776"/>
      <c r="B5" s="675"/>
      <c r="C5" s="46">
        <v>1</v>
      </c>
      <c r="D5" s="46">
        <v>2</v>
      </c>
      <c r="E5" s="46">
        <v>3</v>
      </c>
      <c r="F5" s="46">
        <v>4</v>
      </c>
      <c r="G5" s="46"/>
      <c r="H5" s="46">
        <v>5</v>
      </c>
      <c r="I5" s="46">
        <v>6</v>
      </c>
      <c r="J5" s="46">
        <v>7</v>
      </c>
      <c r="K5" s="46">
        <v>8</v>
      </c>
      <c r="L5" s="46"/>
      <c r="M5" s="46">
        <v>9</v>
      </c>
      <c r="N5" s="46">
        <v>10</v>
      </c>
      <c r="O5" s="46">
        <v>11</v>
      </c>
      <c r="P5" s="46">
        <v>12</v>
      </c>
      <c r="Q5" s="22"/>
      <c r="R5" s="58"/>
      <c r="S5" s="164"/>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169" customFormat="1" ht="57" customHeight="1" thickBot="1" x14ac:dyDescent="0.45">
      <c r="A6" s="777"/>
      <c r="B6" s="1049" t="s">
        <v>503</v>
      </c>
      <c r="C6" s="845" t="s">
        <v>127</v>
      </c>
      <c r="D6" s="171" t="s">
        <v>132</v>
      </c>
      <c r="E6" s="171" t="s">
        <v>467</v>
      </c>
      <c r="F6" s="172" t="s">
        <v>143</v>
      </c>
      <c r="G6" s="998"/>
      <c r="H6" s="845" t="s">
        <v>150</v>
      </c>
      <c r="I6" s="171" t="s">
        <v>156</v>
      </c>
      <c r="J6" s="171" t="s">
        <v>163</v>
      </c>
      <c r="K6" s="172" t="s">
        <v>167</v>
      </c>
      <c r="L6" s="998"/>
      <c r="M6" s="845" t="s">
        <v>173</v>
      </c>
      <c r="N6" s="171" t="s">
        <v>178</v>
      </c>
      <c r="O6" s="171" t="s">
        <v>183</v>
      </c>
      <c r="P6" s="172" t="s">
        <v>187</v>
      </c>
      <c r="Q6" s="998"/>
      <c r="R6" s="998"/>
      <c r="S6" s="100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row>
    <row r="7" spans="1:134" s="245" customFormat="1" ht="37.5" customHeight="1" thickBot="1" x14ac:dyDescent="0.45">
      <c r="A7" s="777"/>
      <c r="B7" s="1050"/>
      <c r="C7" s="203" t="str">
        <f>IF(HLOOKUP("current claim period",$C$4:$P$5,2,FALSE)&gt;=C5,"Actual","forecast")</f>
        <v>Actual</v>
      </c>
      <c r="D7" s="165" t="str">
        <f t="shared" ref="D7:F7" si="0">IF(HLOOKUP("current claim period",$C$4:$P$5,2,FALSE)&gt;=D5,"Actual","forecast")</f>
        <v>Actual</v>
      </c>
      <c r="E7" s="165" t="str">
        <f t="shared" si="0"/>
        <v>Actual</v>
      </c>
      <c r="F7" s="201" t="str">
        <f t="shared" si="0"/>
        <v>Actual</v>
      </c>
      <c r="G7" s="999" t="s">
        <v>638</v>
      </c>
      <c r="H7" s="1000" t="str">
        <f t="shared" ref="H7:K7" si="1">IF(HLOOKUP("current claim period",$C$4:$P$5,2,FALSE)&gt;=H5,"Actual","forecast")</f>
        <v>Actual</v>
      </c>
      <c r="I7" s="948" t="str">
        <f t="shared" si="1"/>
        <v>forecast</v>
      </c>
      <c r="J7" s="948" t="str">
        <f t="shared" si="1"/>
        <v>forecast</v>
      </c>
      <c r="K7" s="997" t="str">
        <f t="shared" si="1"/>
        <v>forecast</v>
      </c>
      <c r="L7" s="999" t="s">
        <v>639</v>
      </c>
      <c r="M7" s="1000" t="str">
        <f t="shared" ref="M7:P7" si="2">IF(HLOOKUP("current claim period",$C$4:$P$5,2,FALSE)&gt;=M5,"Actual","forecast")</f>
        <v>forecast</v>
      </c>
      <c r="N7" s="948" t="str">
        <f t="shared" si="2"/>
        <v>forecast</v>
      </c>
      <c r="O7" s="948" t="str">
        <f t="shared" si="2"/>
        <v>forecast</v>
      </c>
      <c r="P7" s="997" t="str">
        <f t="shared" si="2"/>
        <v>forecast</v>
      </c>
      <c r="Q7" s="999" t="s">
        <v>640</v>
      </c>
      <c r="R7" s="999" t="s">
        <v>633</v>
      </c>
      <c r="S7" s="1001"/>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row>
    <row r="8" spans="1:134" s="169" customFormat="1" ht="21.75" customHeight="1" x14ac:dyDescent="0.4">
      <c r="A8" s="413" t="str">
        <f t="shared" ref="A8:A16" si="3">IF(AND(R8="",SUM(C8,D8,E8,F8,H8,I8,J8,K8,M8,N8,O8,P8)&gt;0),"Error: Ineligible cost category. Remove profiled figures",IF(R8&lt;&gt;R24,"Error: Actual + forecast does not add to contracted cost category total",""))</f>
        <v/>
      </c>
      <c r="B8" s="950" t="s">
        <v>457</v>
      </c>
      <c r="C8" s="372" t="str">
        <f>IF($R24="","",0)</f>
        <v/>
      </c>
      <c r="D8" s="369" t="str">
        <f t="shared" ref="D8:F8" si="4">IF($R24="","",0)</f>
        <v/>
      </c>
      <c r="E8" s="369" t="str">
        <f t="shared" si="4"/>
        <v/>
      </c>
      <c r="F8" s="370" t="str">
        <f t="shared" si="4"/>
        <v/>
      </c>
      <c r="G8" s="365" t="str">
        <f t="shared" ref="G8:G16" si="5">IF($R24="","",SUM(C8:F8))</f>
        <v/>
      </c>
      <c r="H8" s="362"/>
      <c r="I8" s="363"/>
      <c r="J8" s="363"/>
      <c r="K8" s="364"/>
      <c r="L8" s="365" t="str">
        <f t="shared" ref="L8:L16" si="6">IF($R24="","",SUM(H8:K8))</f>
        <v/>
      </c>
      <c r="M8" s="362"/>
      <c r="N8" s="363"/>
      <c r="O8" s="363"/>
      <c r="P8" s="364"/>
      <c r="Q8" s="365" t="str">
        <f t="shared" ref="Q8:Q16" si="7">IF($R24="","",SUM(M8:P8))</f>
        <v/>
      </c>
      <c r="R8" s="751" t="str">
        <f t="shared" ref="R8:R16" si="8">IF(R24="","",SUM(Q8,L8,G8))</f>
        <v/>
      </c>
      <c r="S8" s="949" t="str">
        <f>IF(R8="","",IF(AND(M$6='1 - Claim Sign off'!$D$9,'3 - Expenditure forecast'!M8&lt;&gt;'1 - Claim Sign off'!D11),"Error: Actual figure in current period for cost category does not match Tab 1",""))</f>
        <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row>
    <row r="9" spans="1:134" s="169" customFormat="1" ht="21.75" customHeight="1" x14ac:dyDescent="0.4">
      <c r="A9" s="413" t="str">
        <f t="shared" si="3"/>
        <v/>
      </c>
      <c r="B9" s="951" t="s">
        <v>458</v>
      </c>
      <c r="C9" s="714" t="str">
        <f t="shared" ref="C9:F9" si="9">IF($R25="","",0)</f>
        <v/>
      </c>
      <c r="D9" s="711" t="str">
        <f t="shared" si="9"/>
        <v/>
      </c>
      <c r="E9" s="711" t="str">
        <f t="shared" si="9"/>
        <v/>
      </c>
      <c r="F9" s="712" t="str">
        <f t="shared" si="9"/>
        <v/>
      </c>
      <c r="G9" s="755" t="str">
        <f t="shared" si="5"/>
        <v/>
      </c>
      <c r="H9" s="752"/>
      <c r="I9" s="753"/>
      <c r="J9" s="753"/>
      <c r="K9" s="754"/>
      <c r="L9" s="755" t="str">
        <f t="shared" si="6"/>
        <v/>
      </c>
      <c r="M9" s="752"/>
      <c r="N9" s="753"/>
      <c r="O9" s="753"/>
      <c r="P9" s="754"/>
      <c r="Q9" s="755" t="str">
        <f t="shared" si="7"/>
        <v/>
      </c>
      <c r="R9" s="756" t="str">
        <f t="shared" si="8"/>
        <v/>
      </c>
      <c r="S9" s="949" t="str">
        <f>IF(R9="","",IF(AND(M$6='1 - Claim Sign off'!$D$9,'3 - Expenditure forecast'!M9&lt;&gt;'1 - Claim Sign off'!D12),"Error: Actual figure in current period for cost category does not match Tab 1",""))</f>
        <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row>
    <row r="10" spans="1:134" s="169" customFormat="1" ht="21.75" customHeight="1" x14ac:dyDescent="0.4">
      <c r="A10" s="413" t="str">
        <f t="shared" si="3"/>
        <v/>
      </c>
      <c r="B10" s="951" t="s">
        <v>459</v>
      </c>
      <c r="C10" s="714" t="str">
        <f t="shared" ref="C10:F10" si="10">IF($R26="","",0)</f>
        <v/>
      </c>
      <c r="D10" s="711" t="str">
        <f t="shared" si="10"/>
        <v/>
      </c>
      <c r="E10" s="711" t="str">
        <f t="shared" si="10"/>
        <v/>
      </c>
      <c r="F10" s="712" t="str">
        <f t="shared" si="10"/>
        <v/>
      </c>
      <c r="G10" s="755" t="str">
        <f t="shared" si="5"/>
        <v/>
      </c>
      <c r="H10" s="752"/>
      <c r="I10" s="753"/>
      <c r="J10" s="753"/>
      <c r="K10" s="754"/>
      <c r="L10" s="755" t="str">
        <f t="shared" si="6"/>
        <v/>
      </c>
      <c r="M10" s="752"/>
      <c r="N10" s="753"/>
      <c r="O10" s="753"/>
      <c r="P10" s="754"/>
      <c r="Q10" s="755" t="str">
        <f t="shared" si="7"/>
        <v/>
      </c>
      <c r="R10" s="756" t="str">
        <f t="shared" si="8"/>
        <v/>
      </c>
      <c r="S10" s="949" t="str">
        <f>IF(R10="","",IF(AND(M$6='1 - Claim Sign off'!$D$9,'3 - Expenditure forecast'!M10&lt;&gt;'1 - Claim Sign off'!D13),"Error: Actual figure in current period for cost category does not match Tab 1",""))</f>
        <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row>
    <row r="11" spans="1:134" s="169" customFormat="1" ht="21.75" customHeight="1" x14ac:dyDescent="0.4">
      <c r="A11" s="413" t="str">
        <f t="shared" si="3"/>
        <v/>
      </c>
      <c r="B11" s="951" t="s">
        <v>460</v>
      </c>
      <c r="C11" s="714" t="str">
        <f t="shared" ref="C11:F11" si="11">IF($R27="","",0)</f>
        <v/>
      </c>
      <c r="D11" s="711" t="str">
        <f t="shared" si="11"/>
        <v/>
      </c>
      <c r="E11" s="711" t="str">
        <f t="shared" si="11"/>
        <v/>
      </c>
      <c r="F11" s="712" t="str">
        <f t="shared" si="11"/>
        <v/>
      </c>
      <c r="G11" s="755" t="str">
        <f t="shared" si="5"/>
        <v/>
      </c>
      <c r="H11" s="752"/>
      <c r="I11" s="753"/>
      <c r="J11" s="753"/>
      <c r="K11" s="754"/>
      <c r="L11" s="755" t="str">
        <f t="shared" si="6"/>
        <v/>
      </c>
      <c r="M11" s="752"/>
      <c r="N11" s="753"/>
      <c r="O11" s="753"/>
      <c r="P11" s="754"/>
      <c r="Q11" s="755" t="str">
        <f t="shared" si="7"/>
        <v/>
      </c>
      <c r="R11" s="756" t="str">
        <f t="shared" si="8"/>
        <v/>
      </c>
      <c r="S11" s="949" t="str">
        <f>IF(R11="","",IF(AND(M$6='1 - Claim Sign off'!$D$9,'3 - Expenditure forecast'!M11&lt;&gt;'1 - Claim Sign off'!D14),"Error: Actual figure in current period for cost category does not match Tab 1",""))</f>
        <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row>
    <row r="12" spans="1:134" s="169" customFormat="1" ht="21.75" customHeight="1" x14ac:dyDescent="0.4">
      <c r="A12" s="413" t="str">
        <f t="shared" si="3"/>
        <v/>
      </c>
      <c r="B12" s="951" t="s">
        <v>461</v>
      </c>
      <c r="C12" s="714" t="str">
        <f t="shared" ref="C12:F12" si="12">IF($R28="","",0)</f>
        <v/>
      </c>
      <c r="D12" s="711" t="str">
        <f t="shared" si="12"/>
        <v/>
      </c>
      <c r="E12" s="711" t="str">
        <f t="shared" si="12"/>
        <v/>
      </c>
      <c r="F12" s="712" t="str">
        <f t="shared" si="12"/>
        <v/>
      </c>
      <c r="G12" s="755" t="str">
        <f t="shared" si="5"/>
        <v/>
      </c>
      <c r="H12" s="752"/>
      <c r="I12" s="753"/>
      <c r="J12" s="753"/>
      <c r="K12" s="754"/>
      <c r="L12" s="755" t="str">
        <f t="shared" si="6"/>
        <v/>
      </c>
      <c r="M12" s="752"/>
      <c r="N12" s="753"/>
      <c r="O12" s="753"/>
      <c r="P12" s="754"/>
      <c r="Q12" s="755" t="str">
        <f t="shared" si="7"/>
        <v/>
      </c>
      <c r="R12" s="756" t="str">
        <f t="shared" si="8"/>
        <v/>
      </c>
      <c r="S12" s="949" t="str">
        <f>IF(R12="","",IF(AND(M$6='1 - Claim Sign off'!$D$9,'3 - Expenditure forecast'!M12&lt;&gt;'1 - Claim Sign off'!D15),"Error: Actual figure in current period for cost category does not match Tab 1",""))</f>
        <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row>
    <row r="13" spans="1:134" s="169" customFormat="1" ht="21.75" customHeight="1" x14ac:dyDescent="0.4">
      <c r="A13" s="413" t="str">
        <f t="shared" si="3"/>
        <v/>
      </c>
      <c r="B13" s="951" t="s">
        <v>462</v>
      </c>
      <c r="C13" s="714" t="str">
        <f t="shared" ref="C13:F13" si="13">IF($R29="","",0)</f>
        <v/>
      </c>
      <c r="D13" s="711" t="str">
        <f t="shared" si="13"/>
        <v/>
      </c>
      <c r="E13" s="711" t="str">
        <f t="shared" si="13"/>
        <v/>
      </c>
      <c r="F13" s="712" t="str">
        <f t="shared" si="13"/>
        <v/>
      </c>
      <c r="G13" s="755" t="str">
        <f t="shared" si="5"/>
        <v/>
      </c>
      <c r="H13" s="752"/>
      <c r="I13" s="753"/>
      <c r="J13" s="753"/>
      <c r="K13" s="754"/>
      <c r="L13" s="755" t="str">
        <f t="shared" si="6"/>
        <v/>
      </c>
      <c r="M13" s="752"/>
      <c r="N13" s="753"/>
      <c r="O13" s="753"/>
      <c r="P13" s="754"/>
      <c r="Q13" s="755" t="str">
        <f t="shared" si="7"/>
        <v/>
      </c>
      <c r="R13" s="756" t="str">
        <f t="shared" si="8"/>
        <v/>
      </c>
      <c r="S13" s="949" t="str">
        <f>IF(R13="","",IF(AND(M$6='1 - Claim Sign off'!$D$9,'3 - Expenditure forecast'!M13&lt;&gt;'1 - Claim Sign off'!D16),"Error: Actual figure in current period for cost category does not match Tab 1",""))</f>
        <v/>
      </c>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row>
    <row r="14" spans="1:134" s="169" customFormat="1" ht="21.75" customHeight="1" x14ac:dyDescent="0.4">
      <c r="A14" s="413" t="str">
        <f t="shared" si="3"/>
        <v/>
      </c>
      <c r="B14" s="951" t="s">
        <v>463</v>
      </c>
      <c r="C14" s="714" t="str">
        <f t="shared" ref="C14:F14" si="14">IF($R30="","",0)</f>
        <v/>
      </c>
      <c r="D14" s="711" t="str">
        <f t="shared" si="14"/>
        <v/>
      </c>
      <c r="E14" s="711" t="str">
        <f t="shared" si="14"/>
        <v/>
      </c>
      <c r="F14" s="712" t="str">
        <f t="shared" si="14"/>
        <v/>
      </c>
      <c r="G14" s="755" t="str">
        <f t="shared" si="5"/>
        <v/>
      </c>
      <c r="H14" s="752"/>
      <c r="I14" s="753"/>
      <c r="J14" s="753"/>
      <c r="K14" s="754"/>
      <c r="L14" s="755" t="str">
        <f t="shared" si="6"/>
        <v/>
      </c>
      <c r="M14" s="752"/>
      <c r="N14" s="753"/>
      <c r="O14" s="753"/>
      <c r="P14" s="754"/>
      <c r="Q14" s="755" t="str">
        <f t="shared" si="7"/>
        <v/>
      </c>
      <c r="R14" s="756" t="str">
        <f t="shared" si="8"/>
        <v/>
      </c>
      <c r="S14" s="949" t="str">
        <f>IF(R14="","",IF(AND(M$6='1 - Claim Sign off'!$D$9,'3 - Expenditure forecast'!M14&lt;&gt;'1 - Claim Sign off'!D17),"Error: Actual figure in current period for cost category does not match Tab 1",""))</f>
        <v/>
      </c>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row>
    <row r="15" spans="1:134" s="169" customFormat="1" ht="21.75" customHeight="1" x14ac:dyDescent="0.4">
      <c r="A15" s="413" t="str">
        <f t="shared" si="3"/>
        <v/>
      </c>
      <c r="B15" s="951" t="s">
        <v>464</v>
      </c>
      <c r="C15" s="714" t="str">
        <f t="shared" ref="C15:F15" si="15">IF($R31="","",0)</f>
        <v/>
      </c>
      <c r="D15" s="711" t="str">
        <f t="shared" si="15"/>
        <v/>
      </c>
      <c r="E15" s="711" t="str">
        <f t="shared" si="15"/>
        <v/>
      </c>
      <c r="F15" s="712" t="str">
        <f t="shared" si="15"/>
        <v/>
      </c>
      <c r="G15" s="755" t="str">
        <f t="shared" si="5"/>
        <v/>
      </c>
      <c r="H15" s="752"/>
      <c r="I15" s="753"/>
      <c r="J15" s="753"/>
      <c r="K15" s="754"/>
      <c r="L15" s="755" t="str">
        <f t="shared" si="6"/>
        <v/>
      </c>
      <c r="M15" s="752"/>
      <c r="N15" s="753"/>
      <c r="O15" s="753"/>
      <c r="P15" s="754"/>
      <c r="Q15" s="755" t="str">
        <f t="shared" si="7"/>
        <v/>
      </c>
      <c r="R15" s="756" t="str">
        <f t="shared" si="8"/>
        <v/>
      </c>
      <c r="S15" s="949" t="str">
        <f>IF(R15="","",IF(AND(M$6='1 - Claim Sign off'!$D$9,'3 - Expenditure forecast'!M15&lt;&gt;'1 - Claim Sign off'!D18),"Error: Actual figure in current period for cost category does not match Tab 1",""))</f>
        <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row>
    <row r="16" spans="1:134" s="169" customFormat="1" ht="21.75" customHeight="1" thickBot="1" x14ac:dyDescent="0.45">
      <c r="A16" s="413" t="str">
        <f t="shared" si="3"/>
        <v/>
      </c>
      <c r="B16" s="952" t="s">
        <v>465</v>
      </c>
      <c r="C16" s="718" t="str">
        <f t="shared" ref="C16:F16" si="16">IF($R32="","",0)</f>
        <v/>
      </c>
      <c r="D16" s="715" t="str">
        <f t="shared" si="16"/>
        <v/>
      </c>
      <c r="E16" s="715" t="str">
        <f t="shared" si="16"/>
        <v/>
      </c>
      <c r="F16" s="716" t="str">
        <f t="shared" si="16"/>
        <v/>
      </c>
      <c r="G16" s="452" t="str">
        <f t="shared" si="5"/>
        <v/>
      </c>
      <c r="H16" s="757"/>
      <c r="I16" s="758"/>
      <c r="J16" s="758"/>
      <c r="K16" s="759"/>
      <c r="L16" s="452" t="str">
        <f t="shared" si="6"/>
        <v/>
      </c>
      <c r="M16" s="757"/>
      <c r="N16" s="758"/>
      <c r="O16" s="758"/>
      <c r="P16" s="759"/>
      <c r="Q16" s="452" t="str">
        <f t="shared" si="7"/>
        <v/>
      </c>
      <c r="R16" s="760" t="str">
        <f t="shared" si="8"/>
        <v/>
      </c>
      <c r="S16" s="949" t="str">
        <f>IF(R16="","",IF(AND(M$6='1 - Claim Sign off'!$D$9,'3 - Expenditure forecast'!M16&lt;&gt;'1 - Claim Sign off'!D19),"Error: Actual figure in current period for cost category does not match Tab 1",""))</f>
        <v/>
      </c>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row>
    <row r="17" spans="1:134" ht="41.25" customHeight="1" x14ac:dyDescent="0.4">
      <c r="A17" s="776"/>
      <c r="B17" s="64"/>
      <c r="C17" s="367">
        <f>SUM(C8:C16)</f>
        <v>0</v>
      </c>
      <c r="D17" s="367">
        <f t="shared" ref="D17:G17" si="17">SUM(D8:D16)</f>
        <v>0</v>
      </c>
      <c r="E17" s="367">
        <f t="shared" si="17"/>
        <v>0</v>
      </c>
      <c r="F17" s="367">
        <f t="shared" si="17"/>
        <v>0</v>
      </c>
      <c r="G17" s="367">
        <f t="shared" si="17"/>
        <v>0</v>
      </c>
      <c r="H17" s="367">
        <f>ROUND(SUM(H8:H16),2)</f>
        <v>0</v>
      </c>
      <c r="I17" s="367">
        <f t="shared" ref="I17:R17" si="18">ROUND(SUM(I8:I16),2)</f>
        <v>0</v>
      </c>
      <c r="J17" s="367">
        <f t="shared" si="18"/>
        <v>0</v>
      </c>
      <c r="K17" s="367">
        <f t="shared" si="18"/>
        <v>0</v>
      </c>
      <c r="L17" s="367">
        <f t="shared" si="18"/>
        <v>0</v>
      </c>
      <c r="M17" s="367">
        <f t="shared" si="18"/>
        <v>0</v>
      </c>
      <c r="N17" s="367">
        <f t="shared" si="18"/>
        <v>0</v>
      </c>
      <c r="O17" s="367">
        <f t="shared" si="18"/>
        <v>0</v>
      </c>
      <c r="P17" s="367">
        <f t="shared" si="18"/>
        <v>0</v>
      </c>
      <c r="Q17" s="367">
        <f t="shared" si="18"/>
        <v>0</v>
      </c>
      <c r="R17" s="367">
        <f t="shared" si="18"/>
        <v>0</v>
      </c>
      <c r="S17" s="164"/>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row>
    <row r="18" spans="1:134" ht="95.25" customHeight="1" x14ac:dyDescent="0.4">
      <c r="A18" s="776"/>
      <c r="B18" s="64"/>
      <c r="C18" s="916" t="str">
        <f>IF(C6&lt;&gt;'1 - Claim Sign off'!$D$9,"",IF(C17='1 - Claim Sign off'!$D$20,"","Error: check cost category figures in current claim period. They do not match Tab 1 figures"))</f>
        <v/>
      </c>
      <c r="D18" s="916" t="str">
        <f>IF(D6&lt;&gt;'1 - Claim Sign off'!$D$9,"",IF(D17='1 - Claim Sign off'!$D$20,"","Error: check cost category figures in current claim period. They do not match Tab 1 figures"))</f>
        <v/>
      </c>
      <c r="E18" s="916" t="str">
        <f>IF(E6&lt;&gt;'1 - Claim Sign off'!$D$9,"",IF(E17='1 - Claim Sign off'!$D$20,"","Error: check cost category figures in current claim period. They do not match Tab 1 figures"))</f>
        <v/>
      </c>
      <c r="F18" s="916" t="str">
        <f>IF(F6&lt;&gt;'1 - Claim Sign off'!$D$9,"",IF(F17='1 - Claim Sign off'!$D$20,"","Error: check cost category figures in current claim period. They do not match Tab 1 figures"))</f>
        <v/>
      </c>
      <c r="G18" s="916"/>
      <c r="H18" s="916" t="str">
        <f>IF(H6&lt;&gt;'1 - Claim Sign off'!$D$9,"",IF(H17='1 - Claim Sign off'!$D$20,"","Error: check cost category figures in current claim period. They do not match Tab 1 figures"))</f>
        <v/>
      </c>
      <c r="I18" s="916" t="str">
        <f>IF(I6&lt;&gt;'1 - Claim Sign off'!$D$9,"",IF(I17='1 - Claim Sign off'!$D$20,"","Error: check cost category figures in current claim period. They do not match Tab 1 figures"))</f>
        <v/>
      </c>
      <c r="J18" s="916" t="str">
        <f>IF(J6&lt;&gt;'1 - Claim Sign off'!$D$9,"",IF(J17='1 - Claim Sign off'!$D$20,"","Error: check cost category figures in current claim period. They do not match Tab 1 figures"))</f>
        <v/>
      </c>
      <c r="K18" s="916" t="str">
        <f>IF(K6&lt;&gt;'1 - Claim Sign off'!$D$9,"",IF(K17='1 - Claim Sign off'!$D$20,"","Error: check cost category figures in current claim period. They do not match Tab 1 figures"))</f>
        <v/>
      </c>
      <c r="L18" s="916"/>
      <c r="M18" s="916" t="str">
        <f>IF(M6&lt;&gt;'1 - Claim Sign off'!$D$9,"",IF(M17='1 - Claim Sign off'!$D$20,"","Error: check cost category figures in current claim period. They do not match Tab 1 figures"))</f>
        <v/>
      </c>
      <c r="N18" s="916" t="str">
        <f>IF(N6&lt;&gt;'1 - Claim Sign off'!$D$9,"",IF(N17='1 - Claim Sign off'!$D$20,"","Error: check cost category figures in current claim period. They do not match Tab 1 figures"))</f>
        <v/>
      </c>
      <c r="O18" s="916" t="str">
        <f>IF(O6&lt;&gt;'1 - Claim Sign off'!$D$9,"",IF(O17='1 - Claim Sign off'!$D$20,"","Error: check cost category figures in current claim period. They do not match Tab 1 figures"))</f>
        <v/>
      </c>
      <c r="P18" s="916" t="str">
        <f>IF(P6&lt;&gt;'1 - Claim Sign off'!$D$9,"",IF(P17='1 - Claim Sign off'!$D$20,"","Error: check cost category figures in current claim period. They do not match Tab 1 figures"))</f>
        <v/>
      </c>
      <c r="Q18" s="916"/>
      <c r="R18" s="916"/>
      <c r="S18" s="164"/>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row>
    <row r="19" spans="1:134" ht="38.25" customHeight="1" thickBot="1" x14ac:dyDescent="0.5">
      <c r="A19" s="778"/>
      <c r="B19" s="864" t="s">
        <v>674</v>
      </c>
      <c r="C19" s="367"/>
      <c r="D19" s="367"/>
      <c r="E19" s="367"/>
      <c r="F19" s="367"/>
      <c r="G19" s="368"/>
      <c r="H19" s="367"/>
      <c r="I19" s="367"/>
      <c r="J19" s="367"/>
      <c r="K19" s="367"/>
      <c r="L19" s="368"/>
      <c r="M19" s="367"/>
      <c r="N19" s="367"/>
      <c r="O19" s="367"/>
      <c r="P19" s="367"/>
      <c r="Q19" s="368"/>
      <c r="R19" s="368"/>
      <c r="S19" s="164"/>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row>
    <row r="20" spans="1:134" s="169" customFormat="1" ht="38.25" customHeight="1" thickBot="1" x14ac:dyDescent="0.45">
      <c r="A20" s="413" t="str">
        <f>IF(R20='7 - Match funding register'!F39,""," Error: Match funding profiled does not add to Tab 7 total" )</f>
        <v/>
      </c>
      <c r="B20" s="412" t="s">
        <v>675</v>
      </c>
      <c r="C20" s="846" t="str">
        <f>IF('7 - Match funding register'!$F$39&gt;0,0,"")</f>
        <v/>
      </c>
      <c r="D20" s="847" t="str">
        <f>IF('7 - Match funding register'!$F$39&gt;0,0,"")</f>
        <v/>
      </c>
      <c r="E20" s="847" t="str">
        <f>IF('7 - Match funding register'!$F$39&gt;0,0,"")</f>
        <v/>
      </c>
      <c r="F20" s="848" t="str">
        <f>IF('7 - Match funding register'!$F$39&gt;0,0,"")</f>
        <v/>
      </c>
      <c r="G20" s="410">
        <f>SUM(C20:F20)</f>
        <v>0</v>
      </c>
      <c r="H20" s="407"/>
      <c r="I20" s="408"/>
      <c r="J20" s="408"/>
      <c r="K20" s="409"/>
      <c r="L20" s="410">
        <f>SUM(H20:K20)</f>
        <v>0</v>
      </c>
      <c r="M20" s="407"/>
      <c r="N20" s="408"/>
      <c r="O20" s="408"/>
      <c r="P20" s="409"/>
      <c r="Q20" s="410">
        <f>SUM(M20:P20)</f>
        <v>0</v>
      </c>
      <c r="R20" s="411">
        <f>ROUND(SUM(Q20,L20,G20),2)</f>
        <v>0</v>
      </c>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row>
    <row r="21" spans="1:134" x14ac:dyDescent="0.4">
      <c r="A21" s="776"/>
      <c r="B21" s="64"/>
      <c r="C21" s="46"/>
      <c r="D21" s="46"/>
      <c r="E21" s="46"/>
      <c r="F21" s="46"/>
      <c r="G21" s="22"/>
      <c r="H21" s="46"/>
      <c r="I21" s="46"/>
      <c r="J21" s="46"/>
      <c r="K21" s="46"/>
      <c r="L21" s="22"/>
      <c r="M21" s="46"/>
      <c r="N21" s="46"/>
      <c r="O21" s="46"/>
      <c r="P21" s="46"/>
      <c r="Q21" s="22"/>
      <c r="R21" s="58"/>
      <c r="S21" s="164"/>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row>
    <row r="22" spans="1:134" ht="50.25" customHeight="1" thickBot="1" x14ac:dyDescent="0.45">
      <c r="A22" s="776"/>
      <c r="B22" s="256" t="str">
        <f>"Section 2: Contracted profile (GFA version "&amp;'11 - GLA USE ONLY GFA details'!D4&amp;") auto populated from tab 11 "</f>
        <v xml:space="preserve">Section 2: Contracted profile (GFA version ) auto populated from tab 11 </v>
      </c>
      <c r="C22" s="46"/>
      <c r="D22" s="46"/>
      <c r="E22" s="46"/>
      <c r="F22" s="46"/>
      <c r="G22" s="22"/>
      <c r="H22" s="46"/>
      <c r="I22" s="46"/>
      <c r="J22" s="46"/>
      <c r="K22" s="46"/>
      <c r="L22" s="22"/>
      <c r="M22" s="46"/>
      <c r="N22" s="46"/>
      <c r="O22" s="46"/>
      <c r="P22" s="46"/>
      <c r="Q22" s="22"/>
      <c r="R22" s="58"/>
      <c r="S22" s="164"/>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row>
    <row r="23" spans="1:134" s="169" customFormat="1" ht="57" customHeight="1" thickBot="1" x14ac:dyDescent="0.45">
      <c r="A23" s="777"/>
      <c r="B23" s="863" t="s">
        <v>503</v>
      </c>
      <c r="C23" s="845" t="s">
        <v>127</v>
      </c>
      <c r="D23" s="171" t="s">
        <v>132</v>
      </c>
      <c r="E23" s="171" t="s">
        <v>467</v>
      </c>
      <c r="F23" s="172" t="s">
        <v>143</v>
      </c>
      <c r="G23" s="849" t="s">
        <v>641</v>
      </c>
      <c r="H23" s="845" t="s">
        <v>150</v>
      </c>
      <c r="I23" s="171" t="s">
        <v>156</v>
      </c>
      <c r="J23" s="171" t="s">
        <v>163</v>
      </c>
      <c r="K23" s="172" t="s">
        <v>167</v>
      </c>
      <c r="L23" s="849" t="s">
        <v>642</v>
      </c>
      <c r="M23" s="845" t="s">
        <v>173</v>
      </c>
      <c r="N23" s="171" t="s">
        <v>178</v>
      </c>
      <c r="O23" s="171" t="s">
        <v>183</v>
      </c>
      <c r="P23" s="172" t="s">
        <v>187</v>
      </c>
      <c r="Q23" s="849" t="s">
        <v>643</v>
      </c>
      <c r="R23" s="850" t="s">
        <v>636</v>
      </c>
      <c r="S23" s="208"/>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row>
    <row r="24" spans="1:134" s="169" customFormat="1" ht="20.45" customHeight="1" x14ac:dyDescent="0.4">
      <c r="A24" s="777"/>
      <c r="B24" s="950" t="s">
        <v>457</v>
      </c>
      <c r="C24" s="857" t="str">
        <f>IF('11 - GLA USE ONLY GFA details'!$S46="","",IF('11 - GLA USE ONLY GFA details'!D46="",0,'11 - GLA USE ONLY GFA details'!D46))</f>
        <v/>
      </c>
      <c r="D24" s="851" t="str">
        <f>IF('11 - GLA USE ONLY GFA details'!$S46="","",IF('11 - GLA USE ONLY GFA details'!E46="",0,'11 - GLA USE ONLY GFA details'!E46))</f>
        <v/>
      </c>
      <c r="E24" s="851" t="str">
        <f>IF('11 - GLA USE ONLY GFA details'!$S46="","",IF('11 - GLA USE ONLY GFA details'!F46="",0,'11 - GLA USE ONLY GFA details'!F46))</f>
        <v/>
      </c>
      <c r="F24" s="852" t="str">
        <f>IF('11 - GLA USE ONLY GFA details'!$S46="","",IF('11 - GLA USE ONLY GFA details'!G46="",0,'11 - GLA USE ONLY GFA details'!G46))</f>
        <v/>
      </c>
      <c r="G24" s="365" t="str">
        <f>IF('11 - GLA USE ONLY GFA details'!$S46="","",IF('11 - GLA USE ONLY GFA details'!H46="",0,'11 - GLA USE ONLY GFA details'!H46))</f>
        <v/>
      </c>
      <c r="H24" s="857" t="str">
        <f>IF('11 - GLA USE ONLY GFA details'!$S46="","",IF('11 - GLA USE ONLY GFA details'!I46="",0,'11 - GLA USE ONLY GFA details'!I46))</f>
        <v/>
      </c>
      <c r="I24" s="851" t="str">
        <f>IF('11 - GLA USE ONLY GFA details'!$S46="","",IF('11 - GLA USE ONLY GFA details'!J46="",0,'11 - GLA USE ONLY GFA details'!J46))</f>
        <v/>
      </c>
      <c r="J24" s="851" t="str">
        <f>IF('11 - GLA USE ONLY GFA details'!$S46="","",IF('11 - GLA USE ONLY GFA details'!K46="",0,'11 - GLA USE ONLY GFA details'!K46))</f>
        <v/>
      </c>
      <c r="K24" s="852" t="str">
        <f>IF('11 - GLA USE ONLY GFA details'!$S46="","",IF('11 - GLA USE ONLY GFA details'!L46="",0,'11 - GLA USE ONLY GFA details'!L46))</f>
        <v/>
      </c>
      <c r="L24" s="365" t="str">
        <f>IF('11 - GLA USE ONLY GFA details'!$S46="","",IF('11 - GLA USE ONLY GFA details'!M46="",0,'11 - GLA USE ONLY GFA details'!M46))</f>
        <v/>
      </c>
      <c r="M24" s="857" t="str">
        <f>IF('11 - GLA USE ONLY GFA details'!$S46="","",IF('11 - GLA USE ONLY GFA details'!N46="",0,'11 - GLA USE ONLY GFA details'!N46))</f>
        <v/>
      </c>
      <c r="N24" s="851" t="str">
        <f>IF('11 - GLA USE ONLY GFA details'!$S46="","",IF('11 - GLA USE ONLY GFA details'!O46="",0,'11 - GLA USE ONLY GFA details'!O46))</f>
        <v/>
      </c>
      <c r="O24" s="851" t="str">
        <f>IF('11 - GLA USE ONLY GFA details'!$S46="","",IF('11 - GLA USE ONLY GFA details'!P46="",0,'11 - GLA USE ONLY GFA details'!P46))</f>
        <v/>
      </c>
      <c r="P24" s="852" t="str">
        <f>IF('11 - GLA USE ONLY GFA details'!$S46="","",IF('11 - GLA USE ONLY GFA details'!Q46="",0,'11 - GLA USE ONLY GFA details'!Q46))</f>
        <v/>
      </c>
      <c r="Q24" s="365" t="str">
        <f>IF('11 - GLA USE ONLY GFA details'!$S46="","",IF('11 - GLA USE ONLY GFA details'!R46="",0,'11 - GLA USE ONLY GFA details'!R46))</f>
        <v/>
      </c>
      <c r="R24" s="860" t="str">
        <f>IF('11 - GLA USE ONLY GFA details'!$S46="","",IF('11 - GLA USE ONLY GFA details'!S46="",0,'11 - GLA USE ONLY GFA details'!S46))</f>
        <v/>
      </c>
      <c r="S24" s="164"/>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row>
    <row r="25" spans="1:134" s="169" customFormat="1" ht="20.45" customHeight="1" x14ac:dyDescent="0.4">
      <c r="A25" s="777"/>
      <c r="B25" s="951" t="s">
        <v>458</v>
      </c>
      <c r="C25" s="858" t="str">
        <f>IF('11 - GLA USE ONLY GFA details'!$S47="","",IF('11 - GLA USE ONLY GFA details'!D47="",0,'11 - GLA USE ONLY GFA details'!D47))</f>
        <v/>
      </c>
      <c r="D25" s="853" t="str">
        <f>IF('11 - GLA USE ONLY GFA details'!$S47="","",IF('11 - GLA USE ONLY GFA details'!E47="",0,'11 - GLA USE ONLY GFA details'!E47))</f>
        <v/>
      </c>
      <c r="E25" s="853" t="str">
        <f>IF('11 - GLA USE ONLY GFA details'!$S47="","",IF('11 - GLA USE ONLY GFA details'!F47="",0,'11 - GLA USE ONLY GFA details'!F47))</f>
        <v/>
      </c>
      <c r="F25" s="854" t="str">
        <f>IF('11 - GLA USE ONLY GFA details'!$S47="","",IF('11 - GLA USE ONLY GFA details'!G47="",0,'11 - GLA USE ONLY GFA details'!G47))</f>
        <v/>
      </c>
      <c r="G25" s="755" t="str">
        <f>IF('11 - GLA USE ONLY GFA details'!$S47="","",IF('11 - GLA USE ONLY GFA details'!H47="",0,'11 - GLA USE ONLY GFA details'!H47))</f>
        <v/>
      </c>
      <c r="H25" s="858" t="str">
        <f>IF('11 - GLA USE ONLY GFA details'!$S47="","",IF('11 - GLA USE ONLY GFA details'!I47="",0,'11 - GLA USE ONLY GFA details'!I47))</f>
        <v/>
      </c>
      <c r="I25" s="853" t="str">
        <f>IF('11 - GLA USE ONLY GFA details'!$S47="","",IF('11 - GLA USE ONLY GFA details'!J47="",0,'11 - GLA USE ONLY GFA details'!J47))</f>
        <v/>
      </c>
      <c r="J25" s="853" t="str">
        <f>IF('11 - GLA USE ONLY GFA details'!$S47="","",IF('11 - GLA USE ONLY GFA details'!K47="",0,'11 - GLA USE ONLY GFA details'!K47))</f>
        <v/>
      </c>
      <c r="K25" s="854" t="str">
        <f>IF('11 - GLA USE ONLY GFA details'!$S47="","",IF('11 - GLA USE ONLY GFA details'!L47="",0,'11 - GLA USE ONLY GFA details'!L47))</f>
        <v/>
      </c>
      <c r="L25" s="755" t="str">
        <f>IF('11 - GLA USE ONLY GFA details'!$S47="","",IF('11 - GLA USE ONLY GFA details'!M47="",0,'11 - GLA USE ONLY GFA details'!M47))</f>
        <v/>
      </c>
      <c r="M25" s="858" t="str">
        <f>IF('11 - GLA USE ONLY GFA details'!$S47="","",IF('11 - GLA USE ONLY GFA details'!N47="",0,'11 - GLA USE ONLY GFA details'!N47))</f>
        <v/>
      </c>
      <c r="N25" s="853" t="str">
        <f>IF('11 - GLA USE ONLY GFA details'!$S47="","",IF('11 - GLA USE ONLY GFA details'!O47="",0,'11 - GLA USE ONLY GFA details'!O47))</f>
        <v/>
      </c>
      <c r="O25" s="853" t="str">
        <f>IF('11 - GLA USE ONLY GFA details'!$S47="","",IF('11 - GLA USE ONLY GFA details'!P47="",0,'11 - GLA USE ONLY GFA details'!P47))</f>
        <v/>
      </c>
      <c r="P25" s="854" t="str">
        <f>IF('11 - GLA USE ONLY GFA details'!$S47="","",IF('11 - GLA USE ONLY GFA details'!Q47="",0,'11 - GLA USE ONLY GFA details'!Q47))</f>
        <v/>
      </c>
      <c r="Q25" s="755" t="str">
        <f>IF('11 - GLA USE ONLY GFA details'!$S47="","",IF('11 - GLA USE ONLY GFA details'!R47="",0,'11 - GLA USE ONLY GFA details'!R47))</f>
        <v/>
      </c>
      <c r="R25" s="861" t="str">
        <f>IF('11 - GLA USE ONLY GFA details'!$S47="","",IF('11 - GLA USE ONLY GFA details'!S47="",0,'11 - GLA USE ONLY GFA details'!S47))</f>
        <v/>
      </c>
      <c r="S25" s="164"/>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row>
    <row r="26" spans="1:134" s="169" customFormat="1" ht="20.45" customHeight="1" x14ac:dyDescent="0.4">
      <c r="A26" s="777"/>
      <c r="B26" s="951" t="s">
        <v>459</v>
      </c>
      <c r="C26" s="858" t="str">
        <f>IF('11 - GLA USE ONLY GFA details'!$S48="","",IF('11 - GLA USE ONLY GFA details'!D48="",0,'11 - GLA USE ONLY GFA details'!D48))</f>
        <v/>
      </c>
      <c r="D26" s="853" t="str">
        <f>IF('11 - GLA USE ONLY GFA details'!$S48="","",IF('11 - GLA USE ONLY GFA details'!E48="",0,'11 - GLA USE ONLY GFA details'!E48))</f>
        <v/>
      </c>
      <c r="E26" s="853" t="str">
        <f>IF('11 - GLA USE ONLY GFA details'!$S48="","",IF('11 - GLA USE ONLY GFA details'!F48="",0,'11 - GLA USE ONLY GFA details'!F48))</f>
        <v/>
      </c>
      <c r="F26" s="854" t="str">
        <f>IF('11 - GLA USE ONLY GFA details'!$S48="","",IF('11 - GLA USE ONLY GFA details'!G48="",0,'11 - GLA USE ONLY GFA details'!G48))</f>
        <v/>
      </c>
      <c r="G26" s="755" t="str">
        <f>IF('11 - GLA USE ONLY GFA details'!$S48="","",IF('11 - GLA USE ONLY GFA details'!H48="",0,'11 - GLA USE ONLY GFA details'!H48))</f>
        <v/>
      </c>
      <c r="H26" s="858" t="str">
        <f>IF('11 - GLA USE ONLY GFA details'!$S48="","",IF('11 - GLA USE ONLY GFA details'!I48="",0,'11 - GLA USE ONLY GFA details'!I48))</f>
        <v/>
      </c>
      <c r="I26" s="853" t="str">
        <f>IF('11 - GLA USE ONLY GFA details'!$S48="","",IF('11 - GLA USE ONLY GFA details'!J48="",0,'11 - GLA USE ONLY GFA details'!J48))</f>
        <v/>
      </c>
      <c r="J26" s="853" t="str">
        <f>IF('11 - GLA USE ONLY GFA details'!$S48="","",IF('11 - GLA USE ONLY GFA details'!K48="",0,'11 - GLA USE ONLY GFA details'!K48))</f>
        <v/>
      </c>
      <c r="K26" s="854" t="str">
        <f>IF('11 - GLA USE ONLY GFA details'!$S48="","",IF('11 - GLA USE ONLY GFA details'!L48="",0,'11 - GLA USE ONLY GFA details'!L48))</f>
        <v/>
      </c>
      <c r="L26" s="755" t="str">
        <f>IF('11 - GLA USE ONLY GFA details'!$S48="","",IF('11 - GLA USE ONLY GFA details'!M48="",0,'11 - GLA USE ONLY GFA details'!M48))</f>
        <v/>
      </c>
      <c r="M26" s="858" t="str">
        <f>IF('11 - GLA USE ONLY GFA details'!$S48="","",IF('11 - GLA USE ONLY GFA details'!N48="",0,'11 - GLA USE ONLY GFA details'!N48))</f>
        <v/>
      </c>
      <c r="N26" s="853" t="str">
        <f>IF('11 - GLA USE ONLY GFA details'!$S48="","",IF('11 - GLA USE ONLY GFA details'!O48="",0,'11 - GLA USE ONLY GFA details'!O48))</f>
        <v/>
      </c>
      <c r="O26" s="853" t="str">
        <f>IF('11 - GLA USE ONLY GFA details'!$S48="","",IF('11 - GLA USE ONLY GFA details'!P48="",0,'11 - GLA USE ONLY GFA details'!P48))</f>
        <v/>
      </c>
      <c r="P26" s="854" t="str">
        <f>IF('11 - GLA USE ONLY GFA details'!$S48="","",IF('11 - GLA USE ONLY GFA details'!Q48="",0,'11 - GLA USE ONLY GFA details'!Q48))</f>
        <v/>
      </c>
      <c r="Q26" s="755" t="str">
        <f>IF('11 - GLA USE ONLY GFA details'!$S48="","",IF('11 - GLA USE ONLY GFA details'!R48="",0,'11 - GLA USE ONLY GFA details'!R48))</f>
        <v/>
      </c>
      <c r="R26" s="861" t="str">
        <f>IF('11 - GLA USE ONLY GFA details'!$S48="","",IF('11 - GLA USE ONLY GFA details'!S48="",0,'11 - GLA USE ONLY GFA details'!S48))</f>
        <v/>
      </c>
      <c r="S26" s="164"/>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row>
    <row r="27" spans="1:134" s="169" customFormat="1" ht="20.45" customHeight="1" x14ac:dyDescent="0.4">
      <c r="A27" s="777"/>
      <c r="B27" s="951" t="s">
        <v>460</v>
      </c>
      <c r="C27" s="858" t="str">
        <f>IF('11 - GLA USE ONLY GFA details'!$S49="","",IF('11 - GLA USE ONLY GFA details'!D49="",0,'11 - GLA USE ONLY GFA details'!D49))</f>
        <v/>
      </c>
      <c r="D27" s="853" t="str">
        <f>IF('11 - GLA USE ONLY GFA details'!$S49="","",IF('11 - GLA USE ONLY GFA details'!E49="",0,'11 - GLA USE ONLY GFA details'!E49))</f>
        <v/>
      </c>
      <c r="E27" s="853" t="str">
        <f>IF('11 - GLA USE ONLY GFA details'!$S49="","",IF('11 - GLA USE ONLY GFA details'!F49="",0,'11 - GLA USE ONLY GFA details'!F49))</f>
        <v/>
      </c>
      <c r="F27" s="854" t="str">
        <f>IF('11 - GLA USE ONLY GFA details'!$S49="","",IF('11 - GLA USE ONLY GFA details'!G49="",0,'11 - GLA USE ONLY GFA details'!G49))</f>
        <v/>
      </c>
      <c r="G27" s="755" t="str">
        <f>IF('11 - GLA USE ONLY GFA details'!$S49="","",IF('11 - GLA USE ONLY GFA details'!H49="",0,'11 - GLA USE ONLY GFA details'!H49))</f>
        <v/>
      </c>
      <c r="H27" s="858" t="str">
        <f>IF('11 - GLA USE ONLY GFA details'!$S49="","",IF('11 - GLA USE ONLY GFA details'!I49="",0,'11 - GLA USE ONLY GFA details'!I49))</f>
        <v/>
      </c>
      <c r="I27" s="853" t="str">
        <f>IF('11 - GLA USE ONLY GFA details'!$S49="","",IF('11 - GLA USE ONLY GFA details'!J49="",0,'11 - GLA USE ONLY GFA details'!J49))</f>
        <v/>
      </c>
      <c r="J27" s="853" t="str">
        <f>IF('11 - GLA USE ONLY GFA details'!$S49="","",IF('11 - GLA USE ONLY GFA details'!K49="",0,'11 - GLA USE ONLY GFA details'!K49))</f>
        <v/>
      </c>
      <c r="K27" s="854" t="str">
        <f>IF('11 - GLA USE ONLY GFA details'!$S49="","",IF('11 - GLA USE ONLY GFA details'!L49="",0,'11 - GLA USE ONLY GFA details'!L49))</f>
        <v/>
      </c>
      <c r="L27" s="755" t="str">
        <f>IF('11 - GLA USE ONLY GFA details'!$S49="","",IF('11 - GLA USE ONLY GFA details'!M49="",0,'11 - GLA USE ONLY GFA details'!M49))</f>
        <v/>
      </c>
      <c r="M27" s="858" t="str">
        <f>IF('11 - GLA USE ONLY GFA details'!$S49="","",IF('11 - GLA USE ONLY GFA details'!N49="",0,'11 - GLA USE ONLY GFA details'!N49))</f>
        <v/>
      </c>
      <c r="N27" s="853" t="str">
        <f>IF('11 - GLA USE ONLY GFA details'!$S49="","",IF('11 - GLA USE ONLY GFA details'!O49="",0,'11 - GLA USE ONLY GFA details'!O49))</f>
        <v/>
      </c>
      <c r="O27" s="853" t="str">
        <f>IF('11 - GLA USE ONLY GFA details'!$S49="","",IF('11 - GLA USE ONLY GFA details'!P49="",0,'11 - GLA USE ONLY GFA details'!P49))</f>
        <v/>
      </c>
      <c r="P27" s="854" t="str">
        <f>IF('11 - GLA USE ONLY GFA details'!$S49="","",IF('11 - GLA USE ONLY GFA details'!Q49="",0,'11 - GLA USE ONLY GFA details'!Q49))</f>
        <v/>
      </c>
      <c r="Q27" s="755" t="str">
        <f>IF('11 - GLA USE ONLY GFA details'!$S49="","",IF('11 - GLA USE ONLY GFA details'!R49="",0,'11 - GLA USE ONLY GFA details'!R49))</f>
        <v/>
      </c>
      <c r="R27" s="861" t="str">
        <f>IF('11 - GLA USE ONLY GFA details'!$S49="","",IF('11 - GLA USE ONLY GFA details'!S49="",0,'11 - GLA USE ONLY GFA details'!S49))</f>
        <v/>
      </c>
      <c r="S27" s="164"/>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row>
    <row r="28" spans="1:134" s="169" customFormat="1" ht="20.45" customHeight="1" x14ac:dyDescent="0.4">
      <c r="A28" s="777"/>
      <c r="B28" s="951" t="s">
        <v>461</v>
      </c>
      <c r="C28" s="858" t="str">
        <f>IF('11 - GLA USE ONLY GFA details'!$S50="","",IF('11 - GLA USE ONLY GFA details'!D50="",0,'11 - GLA USE ONLY GFA details'!D50))</f>
        <v/>
      </c>
      <c r="D28" s="853" t="str">
        <f>IF('11 - GLA USE ONLY GFA details'!$S50="","",IF('11 - GLA USE ONLY GFA details'!E50="",0,'11 - GLA USE ONLY GFA details'!E50))</f>
        <v/>
      </c>
      <c r="E28" s="853" t="str">
        <f>IF('11 - GLA USE ONLY GFA details'!$S50="","",IF('11 - GLA USE ONLY GFA details'!F50="",0,'11 - GLA USE ONLY GFA details'!F50))</f>
        <v/>
      </c>
      <c r="F28" s="854" t="str">
        <f>IF('11 - GLA USE ONLY GFA details'!$S50="","",IF('11 - GLA USE ONLY GFA details'!G50="",0,'11 - GLA USE ONLY GFA details'!G50))</f>
        <v/>
      </c>
      <c r="G28" s="755" t="str">
        <f>IF('11 - GLA USE ONLY GFA details'!$S50="","",IF('11 - GLA USE ONLY GFA details'!H50="",0,'11 - GLA USE ONLY GFA details'!H50))</f>
        <v/>
      </c>
      <c r="H28" s="858" t="str">
        <f>IF('11 - GLA USE ONLY GFA details'!$S50="","",IF('11 - GLA USE ONLY GFA details'!I50="",0,'11 - GLA USE ONLY GFA details'!I50))</f>
        <v/>
      </c>
      <c r="I28" s="853" t="str">
        <f>IF('11 - GLA USE ONLY GFA details'!$S50="","",IF('11 - GLA USE ONLY GFA details'!J50="",0,'11 - GLA USE ONLY GFA details'!J50))</f>
        <v/>
      </c>
      <c r="J28" s="853" t="str">
        <f>IF('11 - GLA USE ONLY GFA details'!$S50="","",IF('11 - GLA USE ONLY GFA details'!K50="",0,'11 - GLA USE ONLY GFA details'!K50))</f>
        <v/>
      </c>
      <c r="K28" s="854" t="str">
        <f>IF('11 - GLA USE ONLY GFA details'!$S50="","",IF('11 - GLA USE ONLY GFA details'!L50="",0,'11 - GLA USE ONLY GFA details'!L50))</f>
        <v/>
      </c>
      <c r="L28" s="755" t="str">
        <f>IF('11 - GLA USE ONLY GFA details'!$S50="","",IF('11 - GLA USE ONLY GFA details'!M50="",0,'11 - GLA USE ONLY GFA details'!M50))</f>
        <v/>
      </c>
      <c r="M28" s="858" t="str">
        <f>IF('11 - GLA USE ONLY GFA details'!$S50="","",IF('11 - GLA USE ONLY GFA details'!N50="",0,'11 - GLA USE ONLY GFA details'!N50))</f>
        <v/>
      </c>
      <c r="N28" s="853" t="str">
        <f>IF('11 - GLA USE ONLY GFA details'!$S50="","",IF('11 - GLA USE ONLY GFA details'!O50="",0,'11 - GLA USE ONLY GFA details'!O50))</f>
        <v/>
      </c>
      <c r="O28" s="853" t="str">
        <f>IF('11 - GLA USE ONLY GFA details'!$S50="","",IF('11 - GLA USE ONLY GFA details'!P50="",0,'11 - GLA USE ONLY GFA details'!P50))</f>
        <v/>
      </c>
      <c r="P28" s="854" t="str">
        <f>IF('11 - GLA USE ONLY GFA details'!$S50="","",IF('11 - GLA USE ONLY GFA details'!Q50="",0,'11 - GLA USE ONLY GFA details'!Q50))</f>
        <v/>
      </c>
      <c r="Q28" s="755" t="str">
        <f>IF('11 - GLA USE ONLY GFA details'!$S50="","",IF('11 - GLA USE ONLY GFA details'!R50="",0,'11 - GLA USE ONLY GFA details'!R50))</f>
        <v/>
      </c>
      <c r="R28" s="861" t="str">
        <f>IF('11 - GLA USE ONLY GFA details'!$S50="","",IF('11 - GLA USE ONLY GFA details'!S50="",0,'11 - GLA USE ONLY GFA details'!S50))</f>
        <v/>
      </c>
      <c r="S28" s="164"/>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row>
    <row r="29" spans="1:134" s="169" customFormat="1" ht="20.45" customHeight="1" x14ac:dyDescent="0.4">
      <c r="A29" s="777"/>
      <c r="B29" s="951" t="s">
        <v>462</v>
      </c>
      <c r="C29" s="858" t="str">
        <f>IF('11 - GLA USE ONLY GFA details'!$S51="","",IF('11 - GLA USE ONLY GFA details'!D51="",0,'11 - GLA USE ONLY GFA details'!D51))</f>
        <v/>
      </c>
      <c r="D29" s="853" t="str">
        <f>IF('11 - GLA USE ONLY GFA details'!$S51="","",IF('11 - GLA USE ONLY GFA details'!E51="",0,'11 - GLA USE ONLY GFA details'!E51))</f>
        <v/>
      </c>
      <c r="E29" s="853" t="str">
        <f>IF('11 - GLA USE ONLY GFA details'!$S51="","",IF('11 - GLA USE ONLY GFA details'!F51="",0,'11 - GLA USE ONLY GFA details'!F51))</f>
        <v/>
      </c>
      <c r="F29" s="854" t="str">
        <f>IF('11 - GLA USE ONLY GFA details'!$S51="","",IF('11 - GLA USE ONLY GFA details'!G51="",0,'11 - GLA USE ONLY GFA details'!G51))</f>
        <v/>
      </c>
      <c r="G29" s="755" t="str">
        <f>IF('11 - GLA USE ONLY GFA details'!$S51="","",IF('11 - GLA USE ONLY GFA details'!H51="",0,'11 - GLA USE ONLY GFA details'!H51))</f>
        <v/>
      </c>
      <c r="H29" s="858" t="str">
        <f>IF('11 - GLA USE ONLY GFA details'!$S51="","",IF('11 - GLA USE ONLY GFA details'!I51="",0,'11 - GLA USE ONLY GFA details'!I51))</f>
        <v/>
      </c>
      <c r="I29" s="853" t="str">
        <f>IF('11 - GLA USE ONLY GFA details'!$S51="","",IF('11 - GLA USE ONLY GFA details'!J51="",0,'11 - GLA USE ONLY GFA details'!J51))</f>
        <v/>
      </c>
      <c r="J29" s="853" t="str">
        <f>IF('11 - GLA USE ONLY GFA details'!$S51="","",IF('11 - GLA USE ONLY GFA details'!K51="",0,'11 - GLA USE ONLY GFA details'!K51))</f>
        <v/>
      </c>
      <c r="K29" s="854" t="str">
        <f>IF('11 - GLA USE ONLY GFA details'!$S51="","",IF('11 - GLA USE ONLY GFA details'!L51="",0,'11 - GLA USE ONLY GFA details'!L51))</f>
        <v/>
      </c>
      <c r="L29" s="755" t="str">
        <f>IF('11 - GLA USE ONLY GFA details'!$S51="","",IF('11 - GLA USE ONLY GFA details'!M51="",0,'11 - GLA USE ONLY GFA details'!M51))</f>
        <v/>
      </c>
      <c r="M29" s="858" t="str">
        <f>IF('11 - GLA USE ONLY GFA details'!$S51="","",IF('11 - GLA USE ONLY GFA details'!N51="",0,'11 - GLA USE ONLY GFA details'!N51))</f>
        <v/>
      </c>
      <c r="N29" s="853" t="str">
        <f>IF('11 - GLA USE ONLY GFA details'!$S51="","",IF('11 - GLA USE ONLY GFA details'!O51="",0,'11 - GLA USE ONLY GFA details'!O51))</f>
        <v/>
      </c>
      <c r="O29" s="853" t="str">
        <f>IF('11 - GLA USE ONLY GFA details'!$S51="","",IF('11 - GLA USE ONLY GFA details'!P51="",0,'11 - GLA USE ONLY GFA details'!P51))</f>
        <v/>
      </c>
      <c r="P29" s="854" t="str">
        <f>IF('11 - GLA USE ONLY GFA details'!$S51="","",IF('11 - GLA USE ONLY GFA details'!Q51="",0,'11 - GLA USE ONLY GFA details'!Q51))</f>
        <v/>
      </c>
      <c r="Q29" s="755" t="str">
        <f>IF('11 - GLA USE ONLY GFA details'!$S51="","",IF('11 - GLA USE ONLY GFA details'!R51="",0,'11 - GLA USE ONLY GFA details'!R51))</f>
        <v/>
      </c>
      <c r="R29" s="861" t="str">
        <f>IF('11 - GLA USE ONLY GFA details'!$S51="","",IF('11 - GLA USE ONLY GFA details'!S51="",0,'11 - GLA USE ONLY GFA details'!S51))</f>
        <v/>
      </c>
      <c r="S29" s="164"/>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row>
    <row r="30" spans="1:134" s="169" customFormat="1" ht="20.45" customHeight="1" x14ac:dyDescent="0.4">
      <c r="A30" s="777"/>
      <c r="B30" s="951" t="s">
        <v>463</v>
      </c>
      <c r="C30" s="858" t="str">
        <f>IF('11 - GLA USE ONLY GFA details'!$S52="","",IF('11 - GLA USE ONLY GFA details'!D52="",0,'11 - GLA USE ONLY GFA details'!D52))</f>
        <v/>
      </c>
      <c r="D30" s="853" t="str">
        <f>IF('11 - GLA USE ONLY GFA details'!$S52="","",IF('11 - GLA USE ONLY GFA details'!E52="",0,'11 - GLA USE ONLY GFA details'!E52))</f>
        <v/>
      </c>
      <c r="E30" s="853" t="str">
        <f>IF('11 - GLA USE ONLY GFA details'!$S52="","",IF('11 - GLA USE ONLY GFA details'!F52="",0,'11 - GLA USE ONLY GFA details'!F52))</f>
        <v/>
      </c>
      <c r="F30" s="854" t="str">
        <f>IF('11 - GLA USE ONLY GFA details'!$S52="","",IF('11 - GLA USE ONLY GFA details'!G52="",0,'11 - GLA USE ONLY GFA details'!G52))</f>
        <v/>
      </c>
      <c r="G30" s="755" t="str">
        <f>IF('11 - GLA USE ONLY GFA details'!$S52="","",IF('11 - GLA USE ONLY GFA details'!H52="",0,'11 - GLA USE ONLY GFA details'!H52))</f>
        <v/>
      </c>
      <c r="H30" s="858" t="str">
        <f>IF('11 - GLA USE ONLY GFA details'!$S52="","",IF('11 - GLA USE ONLY GFA details'!I52="",0,'11 - GLA USE ONLY GFA details'!I52))</f>
        <v/>
      </c>
      <c r="I30" s="853" t="str">
        <f>IF('11 - GLA USE ONLY GFA details'!$S52="","",IF('11 - GLA USE ONLY GFA details'!J52="",0,'11 - GLA USE ONLY GFA details'!J52))</f>
        <v/>
      </c>
      <c r="J30" s="853" t="str">
        <f>IF('11 - GLA USE ONLY GFA details'!$S52="","",IF('11 - GLA USE ONLY GFA details'!K52="",0,'11 - GLA USE ONLY GFA details'!K52))</f>
        <v/>
      </c>
      <c r="K30" s="854" t="str">
        <f>IF('11 - GLA USE ONLY GFA details'!$S52="","",IF('11 - GLA USE ONLY GFA details'!L52="",0,'11 - GLA USE ONLY GFA details'!L52))</f>
        <v/>
      </c>
      <c r="L30" s="755" t="str">
        <f>IF('11 - GLA USE ONLY GFA details'!$S52="","",IF('11 - GLA USE ONLY GFA details'!M52="",0,'11 - GLA USE ONLY GFA details'!M52))</f>
        <v/>
      </c>
      <c r="M30" s="858" t="str">
        <f>IF('11 - GLA USE ONLY GFA details'!$S52="","",IF('11 - GLA USE ONLY GFA details'!N52="",0,'11 - GLA USE ONLY GFA details'!N52))</f>
        <v/>
      </c>
      <c r="N30" s="853" t="str">
        <f>IF('11 - GLA USE ONLY GFA details'!$S52="","",IF('11 - GLA USE ONLY GFA details'!O52="",0,'11 - GLA USE ONLY GFA details'!O52))</f>
        <v/>
      </c>
      <c r="O30" s="853" t="str">
        <f>IF('11 - GLA USE ONLY GFA details'!$S52="","",IF('11 - GLA USE ONLY GFA details'!P52="",0,'11 - GLA USE ONLY GFA details'!P52))</f>
        <v/>
      </c>
      <c r="P30" s="854" t="str">
        <f>IF('11 - GLA USE ONLY GFA details'!$S52="","",IF('11 - GLA USE ONLY GFA details'!Q52="",0,'11 - GLA USE ONLY GFA details'!Q52))</f>
        <v/>
      </c>
      <c r="Q30" s="755" t="str">
        <f>IF('11 - GLA USE ONLY GFA details'!$S52="","",IF('11 - GLA USE ONLY GFA details'!R52="",0,'11 - GLA USE ONLY GFA details'!R52))</f>
        <v/>
      </c>
      <c r="R30" s="861" t="str">
        <f>IF('11 - GLA USE ONLY GFA details'!$S52="","",IF('11 - GLA USE ONLY GFA details'!S52="",0,'11 - GLA USE ONLY GFA details'!S52))</f>
        <v/>
      </c>
      <c r="S30" s="164"/>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row>
    <row r="31" spans="1:134" s="169" customFormat="1" ht="20.45" customHeight="1" x14ac:dyDescent="0.4">
      <c r="A31" s="777"/>
      <c r="B31" s="951" t="s">
        <v>464</v>
      </c>
      <c r="C31" s="858" t="str">
        <f>IF('11 - GLA USE ONLY GFA details'!$S53="","",IF('11 - GLA USE ONLY GFA details'!D53="",0,'11 - GLA USE ONLY GFA details'!D53))</f>
        <v/>
      </c>
      <c r="D31" s="853" t="str">
        <f>IF('11 - GLA USE ONLY GFA details'!$S53="","",IF('11 - GLA USE ONLY GFA details'!E53="",0,'11 - GLA USE ONLY GFA details'!E53))</f>
        <v/>
      </c>
      <c r="E31" s="853" t="str">
        <f>IF('11 - GLA USE ONLY GFA details'!$S53="","",IF('11 - GLA USE ONLY GFA details'!F53="",0,'11 - GLA USE ONLY GFA details'!F53))</f>
        <v/>
      </c>
      <c r="F31" s="854" t="str">
        <f>IF('11 - GLA USE ONLY GFA details'!$S53="","",IF('11 - GLA USE ONLY GFA details'!G53="",0,'11 - GLA USE ONLY GFA details'!G53))</f>
        <v/>
      </c>
      <c r="G31" s="755" t="str">
        <f>IF('11 - GLA USE ONLY GFA details'!$S53="","",IF('11 - GLA USE ONLY GFA details'!H53="",0,'11 - GLA USE ONLY GFA details'!H53))</f>
        <v/>
      </c>
      <c r="H31" s="858" t="str">
        <f>IF('11 - GLA USE ONLY GFA details'!$S53="","",IF('11 - GLA USE ONLY GFA details'!I53="",0,'11 - GLA USE ONLY GFA details'!I53))</f>
        <v/>
      </c>
      <c r="I31" s="853" t="str">
        <f>IF('11 - GLA USE ONLY GFA details'!$S53="","",IF('11 - GLA USE ONLY GFA details'!J53="",0,'11 - GLA USE ONLY GFA details'!J53))</f>
        <v/>
      </c>
      <c r="J31" s="853" t="str">
        <f>IF('11 - GLA USE ONLY GFA details'!$S53="","",IF('11 - GLA USE ONLY GFA details'!K53="",0,'11 - GLA USE ONLY GFA details'!K53))</f>
        <v/>
      </c>
      <c r="K31" s="854" t="str">
        <f>IF('11 - GLA USE ONLY GFA details'!$S53="","",IF('11 - GLA USE ONLY GFA details'!L53="",0,'11 - GLA USE ONLY GFA details'!L53))</f>
        <v/>
      </c>
      <c r="L31" s="755" t="str">
        <f>IF('11 - GLA USE ONLY GFA details'!$S53="","",IF('11 - GLA USE ONLY GFA details'!M53="",0,'11 - GLA USE ONLY GFA details'!M53))</f>
        <v/>
      </c>
      <c r="M31" s="858" t="str">
        <f>IF('11 - GLA USE ONLY GFA details'!$S53="","",IF('11 - GLA USE ONLY GFA details'!N53="",0,'11 - GLA USE ONLY GFA details'!N53))</f>
        <v/>
      </c>
      <c r="N31" s="853" t="str">
        <f>IF('11 - GLA USE ONLY GFA details'!$S53="","",IF('11 - GLA USE ONLY GFA details'!O53="",0,'11 - GLA USE ONLY GFA details'!O53))</f>
        <v/>
      </c>
      <c r="O31" s="853" t="str">
        <f>IF('11 - GLA USE ONLY GFA details'!$S53="","",IF('11 - GLA USE ONLY GFA details'!P53="",0,'11 - GLA USE ONLY GFA details'!P53))</f>
        <v/>
      </c>
      <c r="P31" s="854" t="str">
        <f>IF('11 - GLA USE ONLY GFA details'!$S53="","",IF('11 - GLA USE ONLY GFA details'!Q53="",0,'11 - GLA USE ONLY GFA details'!Q53))</f>
        <v/>
      </c>
      <c r="Q31" s="755" t="str">
        <f>IF('11 - GLA USE ONLY GFA details'!$S53="","",IF('11 - GLA USE ONLY GFA details'!R53="",0,'11 - GLA USE ONLY GFA details'!R53))</f>
        <v/>
      </c>
      <c r="R31" s="861" t="str">
        <f>IF('11 - GLA USE ONLY GFA details'!$S53="","",IF('11 - GLA USE ONLY GFA details'!S53="",0,'11 - GLA USE ONLY GFA details'!S53))</f>
        <v/>
      </c>
      <c r="S31" s="164"/>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row>
    <row r="32" spans="1:134" s="169" customFormat="1" ht="20.45" customHeight="1" thickBot="1" x14ac:dyDescent="0.45">
      <c r="A32" s="777"/>
      <c r="B32" s="952" t="s">
        <v>465</v>
      </c>
      <c r="C32" s="859" t="str">
        <f>IF('11 - GLA USE ONLY GFA details'!$S54="","",IF('11 - GLA USE ONLY GFA details'!D54="",0,'11 - GLA USE ONLY GFA details'!D54))</f>
        <v/>
      </c>
      <c r="D32" s="855" t="str">
        <f>IF('11 - GLA USE ONLY GFA details'!$S54="","",IF('11 - GLA USE ONLY GFA details'!E54="",0,'11 - GLA USE ONLY GFA details'!E54))</f>
        <v/>
      </c>
      <c r="E32" s="855" t="str">
        <f>IF('11 - GLA USE ONLY GFA details'!$S54="","",IF('11 - GLA USE ONLY GFA details'!F54="",0,'11 - GLA USE ONLY GFA details'!F54))</f>
        <v/>
      </c>
      <c r="F32" s="856" t="str">
        <f>IF('11 - GLA USE ONLY GFA details'!$S54="","",IF('11 - GLA USE ONLY GFA details'!G54="",0,'11 - GLA USE ONLY GFA details'!G54))</f>
        <v/>
      </c>
      <c r="G32" s="452" t="str">
        <f>IF('11 - GLA USE ONLY GFA details'!$S54="","",IF('11 - GLA USE ONLY GFA details'!H54="",0,'11 - GLA USE ONLY GFA details'!H54))</f>
        <v/>
      </c>
      <c r="H32" s="859" t="str">
        <f>IF('11 - GLA USE ONLY GFA details'!$S54="","",IF('11 - GLA USE ONLY GFA details'!I54="",0,'11 - GLA USE ONLY GFA details'!I54))</f>
        <v/>
      </c>
      <c r="I32" s="855" t="str">
        <f>IF('11 - GLA USE ONLY GFA details'!$S54="","",IF('11 - GLA USE ONLY GFA details'!J54="",0,'11 - GLA USE ONLY GFA details'!J54))</f>
        <v/>
      </c>
      <c r="J32" s="855" t="str">
        <f>IF('11 - GLA USE ONLY GFA details'!$S54="","",IF('11 - GLA USE ONLY GFA details'!K54="",0,'11 - GLA USE ONLY GFA details'!K54))</f>
        <v/>
      </c>
      <c r="K32" s="856" t="str">
        <f>IF('11 - GLA USE ONLY GFA details'!$S54="","",IF('11 - GLA USE ONLY GFA details'!L54="",0,'11 - GLA USE ONLY GFA details'!L54))</f>
        <v/>
      </c>
      <c r="L32" s="452" t="str">
        <f>IF('11 - GLA USE ONLY GFA details'!$S54="","",IF('11 - GLA USE ONLY GFA details'!M54="",0,'11 - GLA USE ONLY GFA details'!M54))</f>
        <v/>
      </c>
      <c r="M32" s="859" t="str">
        <f>IF('11 - GLA USE ONLY GFA details'!$S54="","",IF('11 - GLA USE ONLY GFA details'!N54="",0,'11 - GLA USE ONLY GFA details'!N54))</f>
        <v/>
      </c>
      <c r="N32" s="855" t="str">
        <f>IF('11 - GLA USE ONLY GFA details'!$S54="","",IF('11 - GLA USE ONLY GFA details'!O54="",0,'11 - GLA USE ONLY GFA details'!O54))</f>
        <v/>
      </c>
      <c r="O32" s="855" t="str">
        <f>IF('11 - GLA USE ONLY GFA details'!$S54="","",IF('11 - GLA USE ONLY GFA details'!P54="",0,'11 - GLA USE ONLY GFA details'!P54))</f>
        <v/>
      </c>
      <c r="P32" s="856" t="str">
        <f>IF('11 - GLA USE ONLY GFA details'!$S54="","",IF('11 - GLA USE ONLY GFA details'!Q54="",0,'11 - GLA USE ONLY GFA details'!Q54))</f>
        <v/>
      </c>
      <c r="Q32" s="452" t="str">
        <f>IF('11 - GLA USE ONLY GFA details'!$S54="","",IF('11 - GLA USE ONLY GFA details'!R54="",0,'11 - GLA USE ONLY GFA details'!R54))</f>
        <v/>
      </c>
      <c r="R32" s="862" t="str">
        <f>IF('11 - GLA USE ONLY GFA details'!$S54="","",IF('11 - GLA USE ONLY GFA details'!S54="",0,'11 - GLA USE ONLY GFA details'!S54))</f>
        <v/>
      </c>
      <c r="S32" s="164"/>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row>
    <row r="33" spans="1:134" ht="39.75" customHeight="1" x14ac:dyDescent="0.4">
      <c r="A33" s="776"/>
      <c r="B33" s="64"/>
      <c r="C33" s="367">
        <f>SUM(C24:C32)</f>
        <v>0</v>
      </c>
      <c r="D33" s="367">
        <f t="shared" ref="D33:R33" si="19">SUM(D24:D32)</f>
        <v>0</v>
      </c>
      <c r="E33" s="367">
        <f t="shared" si="19"/>
        <v>0</v>
      </c>
      <c r="F33" s="367">
        <f t="shared" si="19"/>
        <v>0</v>
      </c>
      <c r="G33" s="367">
        <f t="shared" si="19"/>
        <v>0</v>
      </c>
      <c r="H33" s="367">
        <f t="shared" si="19"/>
        <v>0</v>
      </c>
      <c r="I33" s="367">
        <f t="shared" si="19"/>
        <v>0</v>
      </c>
      <c r="J33" s="367">
        <f t="shared" si="19"/>
        <v>0</v>
      </c>
      <c r="K33" s="367">
        <f t="shared" si="19"/>
        <v>0</v>
      </c>
      <c r="L33" s="367">
        <f t="shared" si="19"/>
        <v>0</v>
      </c>
      <c r="M33" s="367">
        <f t="shared" si="19"/>
        <v>0</v>
      </c>
      <c r="N33" s="367">
        <f t="shared" si="19"/>
        <v>0</v>
      </c>
      <c r="O33" s="367">
        <f t="shared" si="19"/>
        <v>0</v>
      </c>
      <c r="P33" s="367">
        <f t="shared" si="19"/>
        <v>0</v>
      </c>
      <c r="Q33" s="367">
        <f t="shared" si="19"/>
        <v>0</v>
      </c>
      <c r="R33" s="367">
        <f t="shared" si="19"/>
        <v>0</v>
      </c>
      <c r="S33" s="164"/>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row>
    <row r="34" spans="1:134" ht="37.15" customHeight="1" thickBot="1" x14ac:dyDescent="0.45">
      <c r="A34" s="776"/>
      <c r="B34" s="749" t="s">
        <v>637</v>
      </c>
      <c r="C34" s="46"/>
      <c r="D34" s="46"/>
      <c r="E34" s="46"/>
      <c r="F34" s="46"/>
      <c r="G34" s="22"/>
      <c r="H34" s="46"/>
      <c r="I34" s="46"/>
      <c r="J34" s="46"/>
      <c r="K34" s="46"/>
      <c r="L34" s="22"/>
      <c r="M34" s="46"/>
      <c r="N34" s="46"/>
      <c r="O34" s="46"/>
      <c r="P34" s="46"/>
      <c r="Q34" s="22"/>
      <c r="R34" s="58"/>
      <c r="S34" s="164"/>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row>
    <row r="35" spans="1:134" s="169" customFormat="1" ht="57" customHeight="1" thickBot="1" x14ac:dyDescent="0.45">
      <c r="A35" s="777"/>
      <c r="B35" s="750" t="s">
        <v>503</v>
      </c>
      <c r="C35" s="165" t="s">
        <v>127</v>
      </c>
      <c r="D35" s="165" t="s">
        <v>132</v>
      </c>
      <c r="E35" s="165" t="s">
        <v>467</v>
      </c>
      <c r="F35" s="201" t="s">
        <v>143</v>
      </c>
      <c r="G35" s="202" t="s">
        <v>664</v>
      </c>
      <c r="H35" s="203" t="s">
        <v>150</v>
      </c>
      <c r="I35" s="165" t="s">
        <v>156</v>
      </c>
      <c r="J35" s="165" t="s">
        <v>163</v>
      </c>
      <c r="K35" s="201" t="s">
        <v>167</v>
      </c>
      <c r="L35" s="202" t="s">
        <v>665</v>
      </c>
      <c r="M35" s="203" t="s">
        <v>173</v>
      </c>
      <c r="N35" s="165" t="s">
        <v>178</v>
      </c>
      <c r="O35" s="165" t="s">
        <v>183</v>
      </c>
      <c r="P35" s="201" t="s">
        <v>187</v>
      </c>
      <c r="Q35" s="202" t="s">
        <v>666</v>
      </c>
      <c r="R35" s="729" t="s">
        <v>672</v>
      </c>
      <c r="S35" s="208"/>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row>
    <row r="36" spans="1:134" s="169" customFormat="1" ht="20.45" customHeight="1" x14ac:dyDescent="0.4">
      <c r="A36" s="777"/>
      <c r="B36" s="953" t="s">
        <v>457</v>
      </c>
      <c r="C36" s="369" t="str">
        <f t="shared" ref="C36:C44" si="20">IF(R24="","",IF($C$7="Actual",C8,""))</f>
        <v/>
      </c>
      <c r="D36" s="369" t="str">
        <f>IF($R24="","",IF(D$7="Actual",SUM($C8:D8),""))</f>
        <v/>
      </c>
      <c r="E36" s="369" t="str">
        <f>IF($R24="","",IF(E$7="Actual",SUM($C8:E8),""))</f>
        <v/>
      </c>
      <c r="F36" s="370" t="str">
        <f>IF($R24="","",IF(F$7="Actual",SUM($C8:F8),""))</f>
        <v/>
      </c>
      <c r="G36" s="371" t="str">
        <f t="shared" ref="G36:G44" si="21">IF($R24="","",SUM(C8:F8))</f>
        <v/>
      </c>
      <c r="H36" s="714" t="str">
        <f>IF($R24="","",IF(H$7="Actual",($G36+H8),""))</f>
        <v/>
      </c>
      <c r="I36" s="714" t="str">
        <f>IF($R24="","",IF(I$7="Actual",$G36+SUM($H8:I8),""))</f>
        <v/>
      </c>
      <c r="J36" s="369" t="str">
        <f>IF($R24="","",IF(J$7="Actual",$G36+SUM($H8:J8),""))</f>
        <v/>
      </c>
      <c r="K36" s="370" t="str">
        <f>IF($R24="","",IF(K$7="Actual",$G36+SUM($H8:K8),""))</f>
        <v/>
      </c>
      <c r="L36" s="371" t="str">
        <f t="shared" ref="L36:L44" si="22">IF($R24="","",SUM(C8:F8,H8:K8))</f>
        <v/>
      </c>
      <c r="M36" s="372" t="str">
        <f t="shared" ref="M36:M44" si="23">IF($R24="","",IF(M$7="Actual",($L36+M8),""))</f>
        <v/>
      </c>
      <c r="N36" s="369" t="str">
        <f>IF($R24="","",IF(N$7="Actual",$L36+SUM($M8:N8),""))</f>
        <v/>
      </c>
      <c r="O36" s="369" t="str">
        <f>IF($R24="","",IF(O$7="Actual",$L36+SUM($M8:O8),""))</f>
        <v/>
      </c>
      <c r="P36" s="370" t="str">
        <f>IF($R24="","",IF(P$7="Actual",$L36+SUM($M8:P8),""))</f>
        <v/>
      </c>
      <c r="Q36" s="371" t="str">
        <f t="shared" ref="Q36:Q44" si="24">IF($R24="","",SUM(C8:F8,H8:K8,M8:P8))</f>
        <v/>
      </c>
      <c r="R36" s="805" t="str">
        <f>IF($R24="","",Q36/Q48)</f>
        <v/>
      </c>
      <c r="S36" s="164"/>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row>
    <row r="37" spans="1:134" s="169" customFormat="1" ht="20.45" customHeight="1" x14ac:dyDescent="0.4">
      <c r="A37" s="777"/>
      <c r="B37" s="954" t="s">
        <v>458</v>
      </c>
      <c r="C37" s="369" t="str">
        <f t="shared" si="20"/>
        <v/>
      </c>
      <c r="D37" s="711" t="str">
        <f>IF($R25="","",IF(D$7="Actual",SUM($C9:D9),""))</f>
        <v/>
      </c>
      <c r="E37" s="711" t="str">
        <f>IF($R25="","",IF(E$7="Actual",SUM($C9:E9),""))</f>
        <v/>
      </c>
      <c r="F37" s="712" t="str">
        <f>IF($R25="","",IF(F$7="Actual",SUM($C9:F9),""))</f>
        <v/>
      </c>
      <c r="G37" s="713" t="str">
        <f t="shared" si="21"/>
        <v/>
      </c>
      <c r="H37" s="714" t="str">
        <f t="shared" ref="H37" si="25">IF($R25="","",IF(H$7="Actual",($G37+H9),""))</f>
        <v/>
      </c>
      <c r="I37" s="711" t="str">
        <f>IF($R25="","",IF(I$7="Actual",$G37+SUM($H9:I9),""))</f>
        <v/>
      </c>
      <c r="J37" s="711" t="str">
        <f>IF($R25="","",IF(J$7="Actual",$G37+SUM($H9:J9),""))</f>
        <v/>
      </c>
      <c r="K37" s="712" t="str">
        <f>IF($R25="","",IF(K$7="Actual",$G37+SUM($H9:K9),""))</f>
        <v/>
      </c>
      <c r="L37" s="713" t="str">
        <f t="shared" si="22"/>
        <v/>
      </c>
      <c r="M37" s="714" t="str">
        <f t="shared" si="23"/>
        <v/>
      </c>
      <c r="N37" s="711" t="str">
        <f>IF($R25="","",IF(N$7="Actual",$L37+SUM($M9:N9),""))</f>
        <v/>
      </c>
      <c r="O37" s="711" t="str">
        <f>IF($R25="","",IF(O$7="Actual",$L37+SUM($M9:O9),""))</f>
        <v/>
      </c>
      <c r="P37" s="712" t="str">
        <f>IF($R25="","",IF(P$7="Actual",$L37+SUM($M9:P9),""))</f>
        <v/>
      </c>
      <c r="Q37" s="713" t="str">
        <f t="shared" si="24"/>
        <v/>
      </c>
      <c r="R37" s="809" t="str">
        <f t="shared" ref="R37:R44" si="26">IF($R25="","",Q37/Q49)</f>
        <v/>
      </c>
      <c r="S37" s="164"/>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row>
    <row r="38" spans="1:134" s="169" customFormat="1" ht="20.45" customHeight="1" x14ac:dyDescent="0.4">
      <c r="A38" s="777"/>
      <c r="B38" s="954" t="s">
        <v>459</v>
      </c>
      <c r="C38" s="369" t="str">
        <f t="shared" si="20"/>
        <v/>
      </c>
      <c r="D38" s="711" t="str">
        <f>IF($R26="","",IF(D$7="Actual",SUM($C10:D10),""))</f>
        <v/>
      </c>
      <c r="E38" s="711" t="str">
        <f>IF($R26="","",IF(E$7="Actual",SUM($C10:E10),""))</f>
        <v/>
      </c>
      <c r="F38" s="712" t="str">
        <f>IF($R26="","",IF(F$7="Actual",SUM($C10:F10),""))</f>
        <v/>
      </c>
      <c r="G38" s="713" t="str">
        <f t="shared" si="21"/>
        <v/>
      </c>
      <c r="H38" s="714" t="str">
        <f t="shared" ref="H38" si="27">IF($R26="","",IF(H$7="Actual",($G38+H10),""))</f>
        <v/>
      </c>
      <c r="I38" s="711" t="str">
        <f>IF($R26="","",IF(I$7="Actual",$G38+SUM($H10:I10),""))</f>
        <v/>
      </c>
      <c r="J38" s="711" t="str">
        <f>IF($R26="","",IF(J$7="Actual",$G38+SUM($H10:J10),""))</f>
        <v/>
      </c>
      <c r="K38" s="712" t="str">
        <f>IF($R26="","",IF(K$7="Actual",$G38+SUM($H10:K10),""))</f>
        <v/>
      </c>
      <c r="L38" s="713" t="str">
        <f t="shared" si="22"/>
        <v/>
      </c>
      <c r="M38" s="714" t="str">
        <f t="shared" si="23"/>
        <v/>
      </c>
      <c r="N38" s="711" t="str">
        <f>IF($R26="","",IF(N$7="Actual",$L38+SUM($M10:N10),""))</f>
        <v/>
      </c>
      <c r="O38" s="711" t="str">
        <f>IF($R26="","",IF(O$7="Actual",$L38+SUM($M10:O10),""))</f>
        <v/>
      </c>
      <c r="P38" s="712" t="str">
        <f>IF($R26="","",IF(P$7="Actual",$L38+SUM($M10:P10),""))</f>
        <v/>
      </c>
      <c r="Q38" s="713" t="str">
        <f t="shared" si="24"/>
        <v/>
      </c>
      <c r="R38" s="809" t="str">
        <f t="shared" si="26"/>
        <v/>
      </c>
      <c r="S38" s="164"/>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row>
    <row r="39" spans="1:134" s="169" customFormat="1" ht="20.45" customHeight="1" x14ac:dyDescent="0.4">
      <c r="A39" s="777"/>
      <c r="B39" s="954" t="s">
        <v>460</v>
      </c>
      <c r="C39" s="369" t="str">
        <f t="shared" si="20"/>
        <v/>
      </c>
      <c r="D39" s="711" t="str">
        <f>IF($R27="","",IF(D$7="Actual",SUM($C11:D11),""))</f>
        <v/>
      </c>
      <c r="E39" s="711" t="str">
        <f>IF($R27="","",IF(E$7="Actual",SUM($C11:E11),""))</f>
        <v/>
      </c>
      <c r="F39" s="712" t="str">
        <f>IF($R27="","",IF(F$7="Actual",SUM($C11:F11),""))</f>
        <v/>
      </c>
      <c r="G39" s="713" t="str">
        <f t="shared" si="21"/>
        <v/>
      </c>
      <c r="H39" s="714" t="str">
        <f t="shared" ref="H39" si="28">IF($R27="","",IF(H$7="Actual",($G39+H11),""))</f>
        <v/>
      </c>
      <c r="I39" s="711" t="str">
        <f>IF($R27="","",IF(I$7="Actual",$G39+SUM($H11:I11),""))</f>
        <v/>
      </c>
      <c r="J39" s="711" t="str">
        <f>IF($R27="","",IF(J$7="Actual",$G39+SUM($H11:J11),""))</f>
        <v/>
      </c>
      <c r="K39" s="712" t="str">
        <f>IF($R27="","",IF(K$7="Actual",$G39+SUM($H11:K11),""))</f>
        <v/>
      </c>
      <c r="L39" s="713" t="str">
        <f t="shared" si="22"/>
        <v/>
      </c>
      <c r="M39" s="714" t="str">
        <f t="shared" si="23"/>
        <v/>
      </c>
      <c r="N39" s="711" t="str">
        <f>IF($R27="","",IF(N$7="Actual",$L39+SUM($M11:N11),""))</f>
        <v/>
      </c>
      <c r="O39" s="711" t="str">
        <f>IF($R27="","",IF(O$7="Actual",$L39+SUM($M11:O11),""))</f>
        <v/>
      </c>
      <c r="P39" s="712" t="str">
        <f>IF($R27="","",IF(P$7="Actual",$L39+SUM($M11:P11),""))</f>
        <v/>
      </c>
      <c r="Q39" s="713" t="str">
        <f t="shared" si="24"/>
        <v/>
      </c>
      <c r="R39" s="809" t="str">
        <f t="shared" si="26"/>
        <v/>
      </c>
      <c r="S39" s="164"/>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row>
    <row r="40" spans="1:134" s="169" customFormat="1" ht="20.45" customHeight="1" x14ac:dyDescent="0.4">
      <c r="A40" s="777"/>
      <c r="B40" s="954" t="s">
        <v>461</v>
      </c>
      <c r="C40" s="369" t="str">
        <f t="shared" si="20"/>
        <v/>
      </c>
      <c r="D40" s="711" t="str">
        <f>IF($R28="","",IF(D$7="Actual",SUM($C12:D12),""))</f>
        <v/>
      </c>
      <c r="E40" s="711" t="str">
        <f>IF($R28="","",IF(E$7="Actual",SUM($C12:E12),""))</f>
        <v/>
      </c>
      <c r="F40" s="712" t="str">
        <f>IF($R28="","",IF(F$7="Actual",SUM($C12:F12),""))</f>
        <v/>
      </c>
      <c r="G40" s="713" t="str">
        <f t="shared" si="21"/>
        <v/>
      </c>
      <c r="H40" s="714" t="str">
        <f t="shared" ref="H40" si="29">IF($R28="","",IF(H$7="Actual",($G40+H12),""))</f>
        <v/>
      </c>
      <c r="I40" s="711" t="str">
        <f>IF($R28="","",IF(I$7="Actual",$G40+SUM($H12:I12),""))</f>
        <v/>
      </c>
      <c r="J40" s="711" t="str">
        <f>IF($R28="","",IF(J$7="Actual",$G40+SUM($H12:J12),""))</f>
        <v/>
      </c>
      <c r="K40" s="712" t="str">
        <f>IF($R28="","",IF(K$7="Actual",$G40+SUM($H12:K12),""))</f>
        <v/>
      </c>
      <c r="L40" s="713" t="str">
        <f t="shared" si="22"/>
        <v/>
      </c>
      <c r="M40" s="714" t="str">
        <f t="shared" si="23"/>
        <v/>
      </c>
      <c r="N40" s="711" t="str">
        <f>IF($R28="","",IF(N$7="Actual",$L40+SUM($M12:N12),""))</f>
        <v/>
      </c>
      <c r="O40" s="711" t="str">
        <f>IF($R28="","",IF(O$7="Actual",$L40+SUM($M12:O12),""))</f>
        <v/>
      </c>
      <c r="P40" s="712" t="str">
        <f>IF($R28="","",IF(P$7="Actual",$L40+SUM($M12:P12),""))</f>
        <v/>
      </c>
      <c r="Q40" s="713" t="str">
        <f t="shared" si="24"/>
        <v/>
      </c>
      <c r="R40" s="809" t="str">
        <f t="shared" si="26"/>
        <v/>
      </c>
      <c r="S40" s="164"/>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row>
    <row r="41" spans="1:134" s="169" customFormat="1" ht="20.45" customHeight="1" x14ac:dyDescent="0.4">
      <c r="A41" s="777"/>
      <c r="B41" s="954" t="s">
        <v>462</v>
      </c>
      <c r="C41" s="369" t="str">
        <f t="shared" si="20"/>
        <v/>
      </c>
      <c r="D41" s="711" t="str">
        <f>IF($R29="","",IF(D$7="Actual",SUM($C13:D13),""))</f>
        <v/>
      </c>
      <c r="E41" s="711" t="str">
        <f>IF($R29="","",IF(E$7="Actual",SUM($C13:E13),""))</f>
        <v/>
      </c>
      <c r="F41" s="712" t="str">
        <f>IF($R29="","",IF(F$7="Actual",SUM($C13:F13),""))</f>
        <v/>
      </c>
      <c r="G41" s="713" t="str">
        <f t="shared" si="21"/>
        <v/>
      </c>
      <c r="H41" s="714" t="str">
        <f t="shared" ref="H41" si="30">IF($R29="","",IF(H$7="Actual",($G41+H13),""))</f>
        <v/>
      </c>
      <c r="I41" s="711" t="str">
        <f>IF($R29="","",IF(I$7="Actual",$G41+SUM($H13:I13),""))</f>
        <v/>
      </c>
      <c r="J41" s="711" t="str">
        <f>IF($R29="","",IF(J$7="Actual",$G41+SUM($H13:J13),""))</f>
        <v/>
      </c>
      <c r="K41" s="712" t="str">
        <f>IF($R29="","",IF(K$7="Actual",$G41+SUM($H13:K13),""))</f>
        <v/>
      </c>
      <c r="L41" s="713" t="str">
        <f t="shared" si="22"/>
        <v/>
      </c>
      <c r="M41" s="714" t="str">
        <f t="shared" si="23"/>
        <v/>
      </c>
      <c r="N41" s="711" t="str">
        <f>IF($R29="","",IF(N$7="Actual",$L41+SUM($M13:N13),""))</f>
        <v/>
      </c>
      <c r="O41" s="711" t="str">
        <f>IF($R29="","",IF(O$7="Actual",$L41+SUM($M13:O13),""))</f>
        <v/>
      </c>
      <c r="P41" s="712" t="str">
        <f>IF($R29="","",IF(P$7="Actual",$L41+SUM($M13:P13),""))</f>
        <v/>
      </c>
      <c r="Q41" s="713" t="str">
        <f t="shared" si="24"/>
        <v/>
      </c>
      <c r="R41" s="809" t="str">
        <f t="shared" si="26"/>
        <v/>
      </c>
      <c r="S41" s="164"/>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row>
    <row r="42" spans="1:134" s="169" customFormat="1" ht="20.45" customHeight="1" x14ac:dyDescent="0.4">
      <c r="A42" s="777"/>
      <c r="B42" s="954" t="s">
        <v>463</v>
      </c>
      <c r="C42" s="369" t="str">
        <f t="shared" si="20"/>
        <v/>
      </c>
      <c r="D42" s="711" t="str">
        <f>IF($R30="","",IF(D$7="Actual",SUM($C14:D14),""))</f>
        <v/>
      </c>
      <c r="E42" s="711" t="str">
        <f>IF($R30="","",IF(E$7="Actual",SUM($C14:E14),""))</f>
        <v/>
      </c>
      <c r="F42" s="712" t="str">
        <f>IF($R30="","",IF(F$7="Actual",SUM($C14:F14),""))</f>
        <v/>
      </c>
      <c r="G42" s="713" t="str">
        <f t="shared" si="21"/>
        <v/>
      </c>
      <c r="H42" s="714" t="str">
        <f t="shared" ref="H42" si="31">IF($R30="","",IF(H$7="Actual",($G42+H14),""))</f>
        <v/>
      </c>
      <c r="I42" s="711" t="str">
        <f>IF($R30="","",IF(I$7="Actual",$G42+SUM($H14:I14),""))</f>
        <v/>
      </c>
      <c r="J42" s="711" t="str">
        <f>IF($R30="","",IF(J$7="Actual",$G42+SUM($H14:J14),""))</f>
        <v/>
      </c>
      <c r="K42" s="712" t="str">
        <f>IF($R30="","",IF(K$7="Actual",$G42+SUM($H14:K14),""))</f>
        <v/>
      </c>
      <c r="L42" s="713" t="str">
        <f t="shared" si="22"/>
        <v/>
      </c>
      <c r="M42" s="714" t="str">
        <f t="shared" si="23"/>
        <v/>
      </c>
      <c r="N42" s="711" t="str">
        <f>IF($R30="","",IF(N$7="Actual",$L42+SUM($M14:N14),""))</f>
        <v/>
      </c>
      <c r="O42" s="711" t="str">
        <f>IF($R30="","",IF(O$7="Actual",$L42+SUM($M14:O14),""))</f>
        <v/>
      </c>
      <c r="P42" s="712" t="str">
        <f>IF($R30="","",IF(P$7="Actual",$L42+SUM($M14:P14),""))</f>
        <v/>
      </c>
      <c r="Q42" s="713" t="str">
        <f t="shared" si="24"/>
        <v/>
      </c>
      <c r="R42" s="809" t="str">
        <f t="shared" si="26"/>
        <v/>
      </c>
      <c r="S42" s="164"/>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row>
    <row r="43" spans="1:134" s="169" customFormat="1" ht="20.45" customHeight="1" x14ac:dyDescent="0.4">
      <c r="A43" s="777"/>
      <c r="B43" s="954" t="s">
        <v>464</v>
      </c>
      <c r="C43" s="369" t="str">
        <f t="shared" si="20"/>
        <v/>
      </c>
      <c r="D43" s="711" t="str">
        <f>IF($R31="","",IF(D$7="Actual",SUM($C15:D15),""))</f>
        <v/>
      </c>
      <c r="E43" s="711" t="str">
        <f>IF($R31="","",IF(E$7="Actual",SUM($C15:E15),""))</f>
        <v/>
      </c>
      <c r="F43" s="712" t="str">
        <f>IF($R31="","",IF(F$7="Actual",SUM($C15:F15),""))</f>
        <v/>
      </c>
      <c r="G43" s="713" t="str">
        <f t="shared" si="21"/>
        <v/>
      </c>
      <c r="H43" s="714" t="str">
        <f t="shared" ref="H43" si="32">IF($R31="","",IF(H$7="Actual",($G43+H15),""))</f>
        <v/>
      </c>
      <c r="I43" s="711" t="str">
        <f>IF($R31="","",IF(I$7="Actual",$G43+SUM($H15:I15),""))</f>
        <v/>
      </c>
      <c r="J43" s="711" t="str">
        <f>IF($R31="","",IF(J$7="Actual",$G43+SUM($H15:J15),""))</f>
        <v/>
      </c>
      <c r="K43" s="712" t="str">
        <f>IF($R31="","",IF(K$7="Actual",$G43+SUM($H15:K15),""))</f>
        <v/>
      </c>
      <c r="L43" s="713" t="str">
        <f t="shared" si="22"/>
        <v/>
      </c>
      <c r="M43" s="714" t="str">
        <f t="shared" si="23"/>
        <v/>
      </c>
      <c r="N43" s="711" t="str">
        <f>IF($R31="","",IF(N$7="Actual",$L43+SUM($M15:N15),""))</f>
        <v/>
      </c>
      <c r="O43" s="711" t="str">
        <f>IF($R31="","",IF(O$7="Actual",$L43+SUM($M15:O15),""))</f>
        <v/>
      </c>
      <c r="P43" s="712" t="str">
        <f>IF($R31="","",IF(P$7="Actual",$L43+SUM($M15:P15),""))</f>
        <v/>
      </c>
      <c r="Q43" s="713" t="str">
        <f t="shared" si="24"/>
        <v/>
      </c>
      <c r="R43" s="809" t="str">
        <f t="shared" si="26"/>
        <v/>
      </c>
      <c r="S43" s="164"/>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row>
    <row r="44" spans="1:134" s="169" customFormat="1" ht="20.45" customHeight="1" thickBot="1" x14ac:dyDescent="0.45">
      <c r="A44" s="777"/>
      <c r="B44" s="955" t="s">
        <v>465</v>
      </c>
      <c r="C44" s="769" t="str">
        <f t="shared" si="20"/>
        <v/>
      </c>
      <c r="D44" s="715" t="str">
        <f>IF($R32="","",IF(D$7="Actual",SUM($C16:D16),""))</f>
        <v/>
      </c>
      <c r="E44" s="715" t="str">
        <f>IF($R32="","",IF(E$7="Actual",SUM($C16:E16),""))</f>
        <v/>
      </c>
      <c r="F44" s="716" t="str">
        <f>IF($R32="","",IF(F$7="Actual",SUM($C16:F16),""))</f>
        <v/>
      </c>
      <c r="G44" s="717" t="str">
        <f t="shared" si="21"/>
        <v/>
      </c>
      <c r="H44" s="718" t="str">
        <f t="shared" ref="H44" si="33">IF($R32="","",IF(H$7="Actual",($G44+H16),""))</f>
        <v/>
      </c>
      <c r="I44" s="715" t="str">
        <f>IF($R32="","",IF(I$7="Actual",$G44+SUM($H16:I16),""))</f>
        <v/>
      </c>
      <c r="J44" s="715" t="str">
        <f>IF($R32="","",IF(J$7="Actual",$G44+SUM($H16:J16),""))</f>
        <v/>
      </c>
      <c r="K44" s="716" t="str">
        <f>IF($R32="","",IF(K$7="Actual",$G44+SUM($H16:K16),""))</f>
        <v/>
      </c>
      <c r="L44" s="717" t="str">
        <f t="shared" si="22"/>
        <v/>
      </c>
      <c r="M44" s="718" t="str">
        <f t="shared" si="23"/>
        <v/>
      </c>
      <c r="N44" s="715" t="str">
        <f>IF($R32="","",IF(N$7="Actual",$L44+SUM($M16:N16),""))</f>
        <v/>
      </c>
      <c r="O44" s="715" t="str">
        <f>IF($R32="","",IF(O$7="Actual",$L44+SUM($M16:O16),""))</f>
        <v/>
      </c>
      <c r="P44" s="716" t="str">
        <f>IF($R32="","",IF(P$7="Actual",$L44+SUM($M16:P16),""))</f>
        <v/>
      </c>
      <c r="Q44" s="717" t="str">
        <f t="shared" si="24"/>
        <v/>
      </c>
      <c r="R44" s="815" t="str">
        <f t="shared" si="26"/>
        <v/>
      </c>
      <c r="S44" s="164"/>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row>
    <row r="45" spans="1:134" ht="28.5" customHeight="1" x14ac:dyDescent="0.4">
      <c r="A45" s="776"/>
      <c r="B45" s="64"/>
      <c r="C45" s="367">
        <f>IFERROR(IF(C$7="Actual",SUM(C36:C44),""),"")</f>
        <v>0</v>
      </c>
      <c r="D45" s="367">
        <f t="shared" ref="D45:P45" si="34">IFERROR(IF(D$7="Actual",SUM(D36:D44),""),"")</f>
        <v>0</v>
      </c>
      <c r="E45" s="367">
        <f t="shared" si="34"/>
        <v>0</v>
      </c>
      <c r="F45" s="367">
        <f t="shared" si="34"/>
        <v>0</v>
      </c>
      <c r="G45" s="367">
        <f>IFERROR(SUM(G36:G44),"")</f>
        <v>0</v>
      </c>
      <c r="H45" s="367">
        <f t="shared" si="34"/>
        <v>0</v>
      </c>
      <c r="I45" s="367" t="str">
        <f t="shared" si="34"/>
        <v/>
      </c>
      <c r="J45" s="367" t="str">
        <f t="shared" si="34"/>
        <v/>
      </c>
      <c r="K45" s="367" t="str">
        <f t="shared" si="34"/>
        <v/>
      </c>
      <c r="L45" s="367">
        <f>IFERROR(SUM(L36:L44),"")</f>
        <v>0</v>
      </c>
      <c r="M45" s="367" t="str">
        <f t="shared" si="34"/>
        <v/>
      </c>
      <c r="N45" s="367" t="str">
        <f t="shared" si="34"/>
        <v/>
      </c>
      <c r="O45" s="367" t="str">
        <f t="shared" si="34"/>
        <v/>
      </c>
      <c r="P45" s="367" t="str">
        <f t="shared" si="34"/>
        <v/>
      </c>
      <c r="Q45" s="367">
        <f>IFERROR(SUM(Q36:Q44),"")</f>
        <v>0</v>
      </c>
      <c r="R45" s="367"/>
      <c r="S45" s="164"/>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row>
    <row r="46" spans="1:134" ht="37.15" customHeight="1" thickBot="1" x14ac:dyDescent="0.45">
      <c r="A46" s="776"/>
      <c r="B46" s="749" t="s">
        <v>551</v>
      </c>
      <c r="C46" s="46"/>
      <c r="D46" s="46"/>
      <c r="E46" s="46"/>
      <c r="F46" s="46"/>
      <c r="G46" s="22"/>
      <c r="H46" s="46"/>
      <c r="I46" s="46"/>
      <c r="J46" s="46"/>
      <c r="K46" s="46"/>
      <c r="L46" s="22"/>
      <c r="M46" s="46"/>
      <c r="N46" s="46"/>
      <c r="O46" s="46"/>
      <c r="P46" s="46"/>
      <c r="Q46" s="22"/>
      <c r="R46" s="58"/>
      <c r="S46" s="164"/>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row>
    <row r="47" spans="1:134" s="169" customFormat="1" ht="49.5" customHeight="1" thickBot="1" x14ac:dyDescent="0.45">
      <c r="A47" s="777"/>
      <c r="B47" s="750" t="s">
        <v>503</v>
      </c>
      <c r="C47" s="165" t="s">
        <v>127</v>
      </c>
      <c r="D47" s="165" t="s">
        <v>132</v>
      </c>
      <c r="E47" s="165" t="s">
        <v>467</v>
      </c>
      <c r="F47" s="201" t="s">
        <v>143</v>
      </c>
      <c r="G47" s="202" t="s">
        <v>667</v>
      </c>
      <c r="H47" s="203" t="s">
        <v>150</v>
      </c>
      <c r="I47" s="165" t="s">
        <v>156</v>
      </c>
      <c r="J47" s="165" t="s">
        <v>163</v>
      </c>
      <c r="K47" s="201" t="s">
        <v>167</v>
      </c>
      <c r="L47" s="202" t="s">
        <v>668</v>
      </c>
      <c r="M47" s="203" t="s">
        <v>173</v>
      </c>
      <c r="N47" s="165" t="s">
        <v>178</v>
      </c>
      <c r="O47" s="165" t="s">
        <v>183</v>
      </c>
      <c r="P47" s="201" t="s">
        <v>187</v>
      </c>
      <c r="Q47" s="202" t="s">
        <v>681</v>
      </c>
      <c r="R47" s="729" t="s">
        <v>571</v>
      </c>
      <c r="S47" s="208"/>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row>
    <row r="48" spans="1:134" s="169" customFormat="1" ht="20.45" customHeight="1" x14ac:dyDescent="0.4">
      <c r="A48" s="777"/>
      <c r="B48" s="953" t="s">
        <v>457</v>
      </c>
      <c r="C48" s="764" t="str">
        <f>IF(R24="","",IF($C$7="Actual",C24,""))</f>
        <v/>
      </c>
      <c r="D48" s="764" t="str">
        <f>IF($R24="","",IF(D$7="Actual",SUM($C24:D24),""))</f>
        <v/>
      </c>
      <c r="E48" s="764" t="str">
        <f>IF($R24="","",IF(E$7="Actual",SUM($C24:E24),""))</f>
        <v/>
      </c>
      <c r="F48" s="765" t="str">
        <f>IF($R24="","",IF(F$7="Actual",SUM($C24:F24),""))</f>
        <v/>
      </c>
      <c r="G48" s="766" t="str">
        <f>IF($R24="","",SUM(C24:F24))</f>
        <v/>
      </c>
      <c r="H48" s="767" t="str">
        <f>IF($R24="","",IF(H$7="Actual",($G48+H24),""))</f>
        <v/>
      </c>
      <c r="I48" s="714" t="str">
        <f>IF($R24="","",IF(I$7="Actual",$G48+SUM($H24:I24),""))</f>
        <v/>
      </c>
      <c r="J48" s="764" t="str">
        <f>IF($R24="","",IF(J$7="Actual",$G48+SUM($H24:J24),""))</f>
        <v/>
      </c>
      <c r="K48" s="765" t="str">
        <f>IF($R24="","",IF(K$7="Actual",$G48+SUM($H24:K24),""))</f>
        <v/>
      </c>
      <c r="L48" s="766" t="str">
        <f>IF($R24="","",SUM(C24:F24,H24:K24))</f>
        <v/>
      </c>
      <c r="M48" s="767" t="str">
        <f>IF($R24="","",IF(M$7="Actual",($L48+M24),""))</f>
        <v/>
      </c>
      <c r="N48" s="764" t="str">
        <f>IF($R24="","",IF(N$7="Actual",$L48+SUM($M24:N24),""))</f>
        <v/>
      </c>
      <c r="O48" s="764" t="str">
        <f>IF($R24="","",IF(O$7="Actual",$L48+SUM($M24:O24),""))</f>
        <v/>
      </c>
      <c r="P48" s="765" t="str">
        <f>IF($R24="","",IF(P$7="Actual",$L48+SUM($M24:P24),""))</f>
        <v/>
      </c>
      <c r="Q48" s="766" t="str">
        <f>IF($R24="","",SUM(C24:F24,H24:K24,M24:P24))</f>
        <v/>
      </c>
      <c r="R48" s="768" t="str">
        <f t="shared" ref="R48:R56" si="35">Q48</f>
        <v/>
      </c>
      <c r="S48" s="164"/>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row>
    <row r="49" spans="1:134" s="169" customFormat="1" ht="20.45" customHeight="1" x14ac:dyDescent="0.4">
      <c r="A49" s="777"/>
      <c r="B49" s="954" t="s">
        <v>458</v>
      </c>
      <c r="C49" s="369" t="str">
        <f t="shared" ref="C49:C56" si="36">IF(R25="","",IF($C$7="Actual",C25,""))</f>
        <v/>
      </c>
      <c r="D49" s="711" t="str">
        <f>IF($R25="","",IF(D$7="Actual",SUM($C25:D25),""))</f>
        <v/>
      </c>
      <c r="E49" s="711" t="str">
        <f>IF($R25="","",IF(E$7="Actual",SUM($C25:E25),""))</f>
        <v/>
      </c>
      <c r="F49" s="712" t="str">
        <f>IF($R25="","",IF(F$7="Actual",SUM($C25:F25),""))</f>
        <v/>
      </c>
      <c r="G49" s="713" t="str">
        <f t="shared" ref="G49:G56" si="37">IF($R25="","",SUM(C25:F25))</f>
        <v/>
      </c>
      <c r="H49" s="714" t="str">
        <f t="shared" ref="H49:H56" si="38">IF($R25="","",IF(H$7="Actual",($G49+H25),""))</f>
        <v/>
      </c>
      <c r="I49" s="711" t="str">
        <f>IF($R25="","",IF(I$7="Actual",$G49+SUM($H25:I25),""))</f>
        <v/>
      </c>
      <c r="J49" s="711" t="str">
        <f>IF($R25="","",IF(J$7="Actual",$G49+SUM($H25:J25),""))</f>
        <v/>
      </c>
      <c r="K49" s="712" t="str">
        <f>IF($R25="","",IF(K$7="Actual",$G49+SUM($H25:K25),""))</f>
        <v/>
      </c>
      <c r="L49" s="713" t="str">
        <f t="shared" ref="L49:L56" si="39">IF($R25="","",SUM(C25:F25,H25:K25))</f>
        <v/>
      </c>
      <c r="M49" s="714" t="str">
        <f t="shared" ref="M49:M56" si="40">IF($R25="","",IF(M$7="Actual",($L49+M25),""))</f>
        <v/>
      </c>
      <c r="N49" s="711" t="str">
        <f>IF($R25="","",IF(N$7="Actual",$L49+SUM($M25:N25),""))</f>
        <v/>
      </c>
      <c r="O49" s="711" t="str">
        <f>IF($R25="","",IF(O$7="Actual",$L49+SUM($M25:O25),""))</f>
        <v/>
      </c>
      <c r="P49" s="712" t="str">
        <f>IF($R25="","",IF(P$7="Actual",$L49+SUM($M25:P25),""))</f>
        <v/>
      </c>
      <c r="Q49" s="713" t="str">
        <f t="shared" ref="Q49:Q56" si="41">IF($R25="","",SUM(C25:F25,H25:K25,M25:P25))</f>
        <v/>
      </c>
      <c r="R49" s="762" t="str">
        <f t="shared" si="35"/>
        <v/>
      </c>
      <c r="S49" s="164"/>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row>
    <row r="50" spans="1:134" s="169" customFormat="1" ht="20.45" customHeight="1" x14ac:dyDescent="0.4">
      <c r="A50" s="777"/>
      <c r="B50" s="954" t="s">
        <v>459</v>
      </c>
      <c r="C50" s="369" t="str">
        <f t="shared" si="36"/>
        <v/>
      </c>
      <c r="D50" s="711" t="str">
        <f>IF($R26="","",IF(D$7="Actual",SUM($C26:D26),""))</f>
        <v/>
      </c>
      <c r="E50" s="711" t="str">
        <f>IF($R26="","",IF(E$7="Actual",SUM($C26:E26),""))</f>
        <v/>
      </c>
      <c r="F50" s="712" t="str">
        <f>IF($R26="","",IF(F$7="Actual",SUM($C26:F26),""))</f>
        <v/>
      </c>
      <c r="G50" s="713" t="str">
        <f t="shared" si="37"/>
        <v/>
      </c>
      <c r="H50" s="714" t="str">
        <f t="shared" si="38"/>
        <v/>
      </c>
      <c r="I50" s="711" t="str">
        <f>IF($R26="","",IF(I$7="Actual",$G50+SUM($H26:I26),""))</f>
        <v/>
      </c>
      <c r="J50" s="711" t="str">
        <f>IF($R26="","",IF(J$7="Actual",$G50+SUM($H26:J26),""))</f>
        <v/>
      </c>
      <c r="K50" s="712" t="str">
        <f>IF($R26="","",IF(K$7="Actual",$G50+SUM($H26:K26),""))</f>
        <v/>
      </c>
      <c r="L50" s="713" t="str">
        <f t="shared" si="39"/>
        <v/>
      </c>
      <c r="M50" s="714" t="str">
        <f t="shared" si="40"/>
        <v/>
      </c>
      <c r="N50" s="711" t="str">
        <f>IF($R26="","",IF(N$7="Actual",$L50+SUM($M26:N26),""))</f>
        <v/>
      </c>
      <c r="O50" s="711" t="str">
        <f>IF($R26="","",IF(O$7="Actual",$L50+SUM($M26:O26),""))</f>
        <v/>
      </c>
      <c r="P50" s="712" t="str">
        <f>IF($R26="","",IF(P$7="Actual",$L50+SUM($M26:P26),""))</f>
        <v/>
      </c>
      <c r="Q50" s="713" t="str">
        <f t="shared" si="41"/>
        <v/>
      </c>
      <c r="R50" s="762" t="str">
        <f t="shared" si="35"/>
        <v/>
      </c>
      <c r="S50" s="164"/>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row>
    <row r="51" spans="1:134" s="169" customFormat="1" ht="20.45" customHeight="1" x14ac:dyDescent="0.4">
      <c r="A51" s="777"/>
      <c r="B51" s="954" t="s">
        <v>460</v>
      </c>
      <c r="C51" s="369" t="str">
        <f t="shared" si="36"/>
        <v/>
      </c>
      <c r="D51" s="711" t="str">
        <f>IF($R27="","",IF(D$7="Actual",SUM($C27:D27),""))</f>
        <v/>
      </c>
      <c r="E51" s="711" t="str">
        <f>IF($R27="","",IF(E$7="Actual",SUM($C27:E27),""))</f>
        <v/>
      </c>
      <c r="F51" s="712" t="str">
        <f>IF($R27="","",IF(F$7="Actual",SUM($C27:F27),""))</f>
        <v/>
      </c>
      <c r="G51" s="713" t="str">
        <f t="shared" si="37"/>
        <v/>
      </c>
      <c r="H51" s="714" t="str">
        <f t="shared" si="38"/>
        <v/>
      </c>
      <c r="I51" s="711" t="str">
        <f>IF($R27="","",IF(I$7="Actual",$G51+SUM($H27:I27),""))</f>
        <v/>
      </c>
      <c r="J51" s="711" t="str">
        <f>IF($R27="","",IF(J$7="Actual",$G51+SUM($H27:J27),""))</f>
        <v/>
      </c>
      <c r="K51" s="712" t="str">
        <f>IF($R27="","",IF(K$7="Actual",$G51+SUM($H27:K27),""))</f>
        <v/>
      </c>
      <c r="L51" s="713" t="str">
        <f t="shared" si="39"/>
        <v/>
      </c>
      <c r="M51" s="714" t="str">
        <f t="shared" si="40"/>
        <v/>
      </c>
      <c r="N51" s="711" t="str">
        <f>IF($R27="","",IF(N$7="Actual",$L51+SUM($M27:N27),""))</f>
        <v/>
      </c>
      <c r="O51" s="711" t="str">
        <f>IF($R27="","",IF(O$7="Actual",$L51+SUM($M27:O27),""))</f>
        <v/>
      </c>
      <c r="P51" s="712" t="str">
        <f>IF($R27="","",IF(P$7="Actual",$L51+SUM($M27:P27),""))</f>
        <v/>
      </c>
      <c r="Q51" s="713" t="str">
        <f t="shared" si="41"/>
        <v/>
      </c>
      <c r="R51" s="762" t="str">
        <f t="shared" si="35"/>
        <v/>
      </c>
      <c r="S51" s="164"/>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row>
    <row r="52" spans="1:134" s="169" customFormat="1" ht="20.45" customHeight="1" x14ac:dyDescent="0.4">
      <c r="A52" s="777"/>
      <c r="B52" s="954" t="s">
        <v>461</v>
      </c>
      <c r="C52" s="369" t="str">
        <f t="shared" si="36"/>
        <v/>
      </c>
      <c r="D52" s="711" t="str">
        <f>IF($R28="","",IF(D$7="Actual",SUM($C28:D28),""))</f>
        <v/>
      </c>
      <c r="E52" s="711" t="str">
        <f>IF($R28="","",IF(E$7="Actual",SUM($C28:E28),""))</f>
        <v/>
      </c>
      <c r="F52" s="712" t="str">
        <f>IF($R28="","",IF(F$7="Actual",SUM($C28:F28),""))</f>
        <v/>
      </c>
      <c r="G52" s="713" t="str">
        <f t="shared" si="37"/>
        <v/>
      </c>
      <c r="H52" s="714" t="str">
        <f>IF($R28="","",IF(H$7="Actual",($G52+H28),""))</f>
        <v/>
      </c>
      <c r="I52" s="711" t="str">
        <f>IF($R28="","",IF(I$7="Actual",$G52+SUM($H28:I28),""))</f>
        <v/>
      </c>
      <c r="J52" s="711" t="str">
        <f>IF($R28="","",IF(J$7="Actual",$G52+SUM($H28:J28),""))</f>
        <v/>
      </c>
      <c r="K52" s="712" t="str">
        <f>IF($R28="","",IF(K$7="Actual",$G52+SUM($H28:K28),""))</f>
        <v/>
      </c>
      <c r="L52" s="713" t="str">
        <f t="shared" si="39"/>
        <v/>
      </c>
      <c r="M52" s="714" t="str">
        <f t="shared" si="40"/>
        <v/>
      </c>
      <c r="N52" s="711" t="str">
        <f>IF($R28="","",IF(N$7="Actual",$L52+SUM($M28:N28),""))</f>
        <v/>
      </c>
      <c r="O52" s="711" t="str">
        <f>IF($R28="","",IF(O$7="Actual",$L52+SUM($M28:O28),""))</f>
        <v/>
      </c>
      <c r="P52" s="712" t="str">
        <f>IF($R28="","",IF(P$7="Actual",$L52+SUM($M28:P28),""))</f>
        <v/>
      </c>
      <c r="Q52" s="713" t="str">
        <f t="shared" si="41"/>
        <v/>
      </c>
      <c r="R52" s="762" t="str">
        <f t="shared" si="35"/>
        <v/>
      </c>
      <c r="S52" s="164"/>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row>
    <row r="53" spans="1:134" s="169" customFormat="1" ht="20.45" customHeight="1" x14ac:dyDescent="0.4">
      <c r="A53" s="777"/>
      <c r="B53" s="954" t="s">
        <v>462</v>
      </c>
      <c r="C53" s="369" t="str">
        <f t="shared" si="36"/>
        <v/>
      </c>
      <c r="D53" s="711" t="str">
        <f>IF($R29="","",IF(D$7="Actual",SUM($C29:D29),""))</f>
        <v/>
      </c>
      <c r="E53" s="711" t="str">
        <f>IF($R29="","",IF(E$7="Actual",SUM($C29:E29),""))</f>
        <v/>
      </c>
      <c r="F53" s="712" t="str">
        <f>IF($R29="","",IF(F$7="Actual",SUM($C29:F29),""))</f>
        <v/>
      </c>
      <c r="G53" s="713" t="str">
        <f t="shared" si="37"/>
        <v/>
      </c>
      <c r="H53" s="714" t="str">
        <f t="shared" si="38"/>
        <v/>
      </c>
      <c r="I53" s="711" t="str">
        <f>IF($R29="","",IF(I$7="Actual",$G53+SUM($H29:I29),""))</f>
        <v/>
      </c>
      <c r="J53" s="711" t="str">
        <f>IF($R29="","",IF(J$7="Actual",$G53+SUM($H29:J29),""))</f>
        <v/>
      </c>
      <c r="K53" s="712" t="str">
        <f>IF($R29="","",IF(K$7="Actual",$G53+SUM($H29:K29),""))</f>
        <v/>
      </c>
      <c r="L53" s="713" t="str">
        <f t="shared" si="39"/>
        <v/>
      </c>
      <c r="M53" s="714" t="str">
        <f t="shared" si="40"/>
        <v/>
      </c>
      <c r="N53" s="711" t="str">
        <f>IF($R29="","",IF(N$7="Actual",$L53+SUM($M29:N29),""))</f>
        <v/>
      </c>
      <c r="O53" s="711" t="str">
        <f>IF($R29="","",IF(O$7="Actual",$L53+SUM($M29:O29),""))</f>
        <v/>
      </c>
      <c r="P53" s="712" t="str">
        <f>IF($R29="","",IF(P$7="Actual",$L53+SUM($M29:P29),""))</f>
        <v/>
      </c>
      <c r="Q53" s="713" t="str">
        <f t="shared" si="41"/>
        <v/>
      </c>
      <c r="R53" s="762" t="str">
        <f t="shared" si="35"/>
        <v/>
      </c>
      <c r="S53" s="164"/>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row>
    <row r="54" spans="1:134" s="169" customFormat="1" ht="20.45" customHeight="1" x14ac:dyDescent="0.4">
      <c r="A54" s="777"/>
      <c r="B54" s="954" t="s">
        <v>463</v>
      </c>
      <c r="C54" s="369" t="str">
        <f t="shared" si="36"/>
        <v/>
      </c>
      <c r="D54" s="711" t="str">
        <f>IF($R30="","",IF(D$7="Actual",SUM($C30:D30),""))</f>
        <v/>
      </c>
      <c r="E54" s="711" t="str">
        <f>IF($R30="","",IF(E$7="Actual",SUM($C30:E30),""))</f>
        <v/>
      </c>
      <c r="F54" s="712" t="str">
        <f>IF($R30="","",IF(F$7="Actual",SUM($C30:F30),""))</f>
        <v/>
      </c>
      <c r="G54" s="713" t="str">
        <f t="shared" si="37"/>
        <v/>
      </c>
      <c r="H54" s="714" t="str">
        <f t="shared" si="38"/>
        <v/>
      </c>
      <c r="I54" s="711" t="str">
        <f>IF($R30="","",IF(I$7="Actual",$G54+SUM($H30:I30),""))</f>
        <v/>
      </c>
      <c r="J54" s="711" t="str">
        <f>IF($R30="","",IF(J$7="Actual",$G54+SUM($H30:J30),""))</f>
        <v/>
      </c>
      <c r="K54" s="712" t="str">
        <f>IF($R30="","",IF(K$7="Actual",$G54+SUM($H30:K30),""))</f>
        <v/>
      </c>
      <c r="L54" s="713" t="str">
        <f t="shared" si="39"/>
        <v/>
      </c>
      <c r="M54" s="714" t="str">
        <f t="shared" si="40"/>
        <v/>
      </c>
      <c r="N54" s="711" t="str">
        <f>IF($R30="","",IF(N$7="Actual",$L54+SUM($M30:N30),""))</f>
        <v/>
      </c>
      <c r="O54" s="711" t="str">
        <f>IF($R30="","",IF(O$7="Actual",$L54+SUM($M30:O30),""))</f>
        <v/>
      </c>
      <c r="P54" s="712" t="str">
        <f>IF($R30="","",IF(P$7="Actual",$L54+SUM($M30:P30),""))</f>
        <v/>
      </c>
      <c r="Q54" s="713" t="str">
        <f t="shared" si="41"/>
        <v/>
      </c>
      <c r="R54" s="762" t="str">
        <f t="shared" si="35"/>
        <v/>
      </c>
      <c r="S54" s="164"/>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row>
    <row r="55" spans="1:134" s="169" customFormat="1" ht="20.45" customHeight="1" x14ac:dyDescent="0.4">
      <c r="A55" s="777"/>
      <c r="B55" s="954" t="s">
        <v>464</v>
      </c>
      <c r="C55" s="369" t="str">
        <f t="shared" si="36"/>
        <v/>
      </c>
      <c r="D55" s="711" t="str">
        <f>IF($R31="","",IF(D$7="Actual",SUM($C31:D31),""))</f>
        <v/>
      </c>
      <c r="E55" s="711" t="str">
        <f>IF($R31="","",IF(E$7="Actual",SUM($C31:E31),""))</f>
        <v/>
      </c>
      <c r="F55" s="712" t="str">
        <f>IF($R31="","",IF(F$7="Actual",SUM($C31:F31),""))</f>
        <v/>
      </c>
      <c r="G55" s="713" t="str">
        <f t="shared" si="37"/>
        <v/>
      </c>
      <c r="H55" s="714" t="str">
        <f t="shared" si="38"/>
        <v/>
      </c>
      <c r="I55" s="711" t="str">
        <f>IF($R31="","",IF(I$7="Actual",$G55+SUM($H31:I31),""))</f>
        <v/>
      </c>
      <c r="J55" s="711" t="str">
        <f>IF($R31="","",IF(J$7="Actual",$G55+SUM($H31:J31),""))</f>
        <v/>
      </c>
      <c r="K55" s="712" t="str">
        <f>IF($R31="","",IF(K$7="Actual",$G55+SUM($H31:K31),""))</f>
        <v/>
      </c>
      <c r="L55" s="713" t="str">
        <f t="shared" si="39"/>
        <v/>
      </c>
      <c r="M55" s="714" t="str">
        <f t="shared" si="40"/>
        <v/>
      </c>
      <c r="N55" s="711" t="str">
        <f>IF($R31="","",IF(N$7="Actual",$L55+SUM($M31:N31),""))</f>
        <v/>
      </c>
      <c r="O55" s="711" t="str">
        <f>IF($R31="","",IF(O$7="Actual",$L55+SUM($M31:O31),""))</f>
        <v/>
      </c>
      <c r="P55" s="712" t="str">
        <f>IF($R31="","",IF(P$7="Actual",$L55+SUM($M31:P31),""))</f>
        <v/>
      </c>
      <c r="Q55" s="713" t="str">
        <f t="shared" si="41"/>
        <v/>
      </c>
      <c r="R55" s="762" t="str">
        <f t="shared" si="35"/>
        <v/>
      </c>
      <c r="S55" s="164"/>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row>
    <row r="56" spans="1:134" s="169" customFormat="1" ht="20.45" customHeight="1" thickBot="1" x14ac:dyDescent="0.45">
      <c r="A56" s="777"/>
      <c r="B56" s="955" t="s">
        <v>465</v>
      </c>
      <c r="C56" s="769" t="str">
        <f t="shared" si="36"/>
        <v/>
      </c>
      <c r="D56" s="715" t="str">
        <f>IF($R32="","",IF(D$7="Actual",SUM($C32:D32),""))</f>
        <v/>
      </c>
      <c r="E56" s="715" t="str">
        <f>IF($R32="","",IF(E$7="Actual",SUM($C32:E32),""))</f>
        <v/>
      </c>
      <c r="F56" s="716" t="str">
        <f>IF($R32="","",IF(F$7="Actual",SUM($C32:F32),""))</f>
        <v/>
      </c>
      <c r="G56" s="717" t="str">
        <f t="shared" si="37"/>
        <v/>
      </c>
      <c r="H56" s="718" t="str">
        <f t="shared" si="38"/>
        <v/>
      </c>
      <c r="I56" s="715" t="str">
        <f>IF($R32="","",IF(I$7="Actual",$G56+SUM($H32:I32),""))</f>
        <v/>
      </c>
      <c r="J56" s="715" t="str">
        <f>IF($R32="","",IF(J$7="Actual",$G56+SUM($H32:J32),""))</f>
        <v/>
      </c>
      <c r="K56" s="716" t="str">
        <f>IF($R32="","",IF(K$7="Actual",$G56+SUM($H32:K32),""))</f>
        <v/>
      </c>
      <c r="L56" s="717" t="str">
        <f t="shared" si="39"/>
        <v/>
      </c>
      <c r="M56" s="718" t="str">
        <f t="shared" si="40"/>
        <v/>
      </c>
      <c r="N56" s="715" t="str">
        <f>IF($R32="","",IF(N$7="Actual",$L56+SUM($M32:N32),""))</f>
        <v/>
      </c>
      <c r="O56" s="715" t="str">
        <f>IF($R32="","",IF(O$7="Actual",$L56+SUM($M32:O32),""))</f>
        <v/>
      </c>
      <c r="P56" s="716" t="str">
        <f>IF($R32="","",IF(P$7="Actual",$L56+SUM($M32:P32),""))</f>
        <v/>
      </c>
      <c r="Q56" s="717" t="str">
        <f t="shared" si="41"/>
        <v/>
      </c>
      <c r="R56" s="763" t="str">
        <f t="shared" si="35"/>
        <v/>
      </c>
      <c r="S56" s="164"/>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row>
    <row r="57" spans="1:134" ht="35.25" customHeight="1" x14ac:dyDescent="0.4">
      <c r="A57" s="776"/>
      <c r="B57" s="64"/>
      <c r="C57" s="367">
        <f>IFERROR(IF(C$7="Actual",SUM(C48:C56),""),"")</f>
        <v>0</v>
      </c>
      <c r="D57" s="367">
        <f t="shared" ref="D57:P57" si="42">IFERROR(IF(D$7="Actual",SUM(D48:D56),""),"")</f>
        <v>0</v>
      </c>
      <c r="E57" s="367">
        <f t="shared" si="42"/>
        <v>0</v>
      </c>
      <c r="F57" s="367">
        <f t="shared" si="42"/>
        <v>0</v>
      </c>
      <c r="G57" s="367">
        <f>IFERROR(SUM(G48:G56),"")</f>
        <v>0</v>
      </c>
      <c r="H57" s="367">
        <f t="shared" si="42"/>
        <v>0</v>
      </c>
      <c r="I57" s="367" t="str">
        <f t="shared" si="42"/>
        <v/>
      </c>
      <c r="J57" s="367" t="str">
        <f t="shared" si="42"/>
        <v/>
      </c>
      <c r="K57" s="367" t="str">
        <f t="shared" si="42"/>
        <v/>
      </c>
      <c r="L57" s="367">
        <f>IFERROR(SUM(L48:L56),"")</f>
        <v>0</v>
      </c>
      <c r="M57" s="367" t="str">
        <f t="shared" si="42"/>
        <v/>
      </c>
      <c r="N57" s="367" t="str">
        <f t="shared" si="42"/>
        <v/>
      </c>
      <c r="O57" s="367" t="str">
        <f t="shared" si="42"/>
        <v/>
      </c>
      <c r="P57" s="367" t="str">
        <f t="shared" si="42"/>
        <v/>
      </c>
      <c r="Q57" s="367">
        <f>IFERROR(SUM(Q48:Q56),"")</f>
        <v>0</v>
      </c>
      <c r="R57" s="367">
        <f>IFERROR(SUM(R48:R56),"")</f>
        <v>0</v>
      </c>
      <c r="S57" s="164"/>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row>
    <row r="58" spans="1:134" ht="37.15" customHeight="1" thickBot="1" x14ac:dyDescent="0.45">
      <c r="A58" s="776"/>
      <c r="B58" s="749" t="s">
        <v>676</v>
      </c>
      <c r="C58" s="46"/>
      <c r="D58" s="46"/>
      <c r="E58" s="46"/>
      <c r="F58" s="46"/>
      <c r="G58" s="22"/>
      <c r="H58" s="46"/>
      <c r="I58" s="46"/>
      <c r="J58" s="46"/>
      <c r="K58" s="46"/>
      <c r="L58" s="22"/>
      <c r="M58" s="46"/>
      <c r="N58" s="46"/>
      <c r="O58" s="46"/>
      <c r="P58" s="46"/>
      <c r="Q58" s="22"/>
      <c r="R58" s="58"/>
      <c r="S58" s="164"/>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row>
    <row r="59" spans="1:134" s="169" customFormat="1" ht="57" customHeight="1" thickBot="1" x14ac:dyDescent="0.45">
      <c r="A59" s="777"/>
      <c r="B59" s="750" t="s">
        <v>503</v>
      </c>
      <c r="C59" s="165" t="s">
        <v>127</v>
      </c>
      <c r="D59" s="165" t="s">
        <v>132</v>
      </c>
      <c r="E59" s="165" t="s">
        <v>467</v>
      </c>
      <c r="F59" s="201" t="s">
        <v>143</v>
      </c>
      <c r="G59" s="202" t="s">
        <v>659</v>
      </c>
      <c r="H59" s="203" t="s">
        <v>150</v>
      </c>
      <c r="I59" s="165" t="s">
        <v>156</v>
      </c>
      <c r="J59" s="165" t="s">
        <v>163</v>
      </c>
      <c r="K59" s="201" t="s">
        <v>167</v>
      </c>
      <c r="L59" s="202" t="s">
        <v>660</v>
      </c>
      <c r="M59" s="203" t="s">
        <v>173</v>
      </c>
      <c r="N59" s="165" t="s">
        <v>178</v>
      </c>
      <c r="O59" s="165" t="s">
        <v>183</v>
      </c>
      <c r="P59" s="201" t="s">
        <v>187</v>
      </c>
      <c r="Q59" s="202" t="s">
        <v>661</v>
      </c>
      <c r="R59" s="729" t="s">
        <v>662</v>
      </c>
      <c r="S59" s="208"/>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row>
    <row r="60" spans="1:134" s="169" customFormat="1" ht="20.45" customHeight="1" x14ac:dyDescent="0.4">
      <c r="A60" s="777"/>
      <c r="B60" s="953" t="s">
        <v>457</v>
      </c>
      <c r="C60" s="369" t="str">
        <f t="shared" ref="C60:Q60" si="43">IF(C36="","",C36-C48)</f>
        <v/>
      </c>
      <c r="D60" s="369" t="str">
        <f t="shared" si="43"/>
        <v/>
      </c>
      <c r="E60" s="369" t="str">
        <f t="shared" si="43"/>
        <v/>
      </c>
      <c r="F60" s="370" t="str">
        <f t="shared" si="43"/>
        <v/>
      </c>
      <c r="G60" s="371" t="str">
        <f t="shared" si="43"/>
        <v/>
      </c>
      <c r="H60" s="714" t="str">
        <f t="shared" si="43"/>
        <v/>
      </c>
      <c r="I60" s="714" t="str">
        <f t="shared" si="43"/>
        <v/>
      </c>
      <c r="J60" s="369" t="str">
        <f t="shared" si="43"/>
        <v/>
      </c>
      <c r="K60" s="370" t="str">
        <f t="shared" si="43"/>
        <v/>
      </c>
      <c r="L60" s="371" t="str">
        <f t="shared" si="43"/>
        <v/>
      </c>
      <c r="M60" s="372" t="str">
        <f t="shared" si="43"/>
        <v/>
      </c>
      <c r="N60" s="369" t="str">
        <f t="shared" si="43"/>
        <v/>
      </c>
      <c r="O60" s="369" t="str">
        <f t="shared" si="43"/>
        <v/>
      </c>
      <c r="P60" s="370" t="str">
        <f t="shared" si="43"/>
        <v/>
      </c>
      <c r="Q60" s="371" t="str">
        <f t="shared" si="43"/>
        <v/>
      </c>
      <c r="R60" s="761" t="str">
        <f t="shared" ref="R60:R68" si="44">Q60</f>
        <v/>
      </c>
      <c r="S60" s="164"/>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row>
    <row r="61" spans="1:134" s="169" customFormat="1" ht="20.45" customHeight="1" x14ac:dyDescent="0.4">
      <c r="A61" s="777"/>
      <c r="B61" s="954" t="s">
        <v>458</v>
      </c>
      <c r="C61" s="369" t="str">
        <f t="shared" ref="C61:Q61" si="45">IF(C37="","",C37-C49)</f>
        <v/>
      </c>
      <c r="D61" s="711" t="str">
        <f t="shared" si="45"/>
        <v/>
      </c>
      <c r="E61" s="711" t="str">
        <f t="shared" si="45"/>
        <v/>
      </c>
      <c r="F61" s="712" t="str">
        <f t="shared" si="45"/>
        <v/>
      </c>
      <c r="G61" s="713" t="str">
        <f t="shared" si="45"/>
        <v/>
      </c>
      <c r="H61" s="714" t="str">
        <f t="shared" si="45"/>
        <v/>
      </c>
      <c r="I61" s="711" t="str">
        <f t="shared" si="45"/>
        <v/>
      </c>
      <c r="J61" s="711" t="str">
        <f t="shared" si="45"/>
        <v/>
      </c>
      <c r="K61" s="712" t="str">
        <f t="shared" si="45"/>
        <v/>
      </c>
      <c r="L61" s="713" t="str">
        <f t="shared" si="45"/>
        <v/>
      </c>
      <c r="M61" s="714" t="str">
        <f t="shared" si="45"/>
        <v/>
      </c>
      <c r="N61" s="711" t="str">
        <f t="shared" si="45"/>
        <v/>
      </c>
      <c r="O61" s="711" t="str">
        <f t="shared" si="45"/>
        <v/>
      </c>
      <c r="P61" s="712" t="str">
        <f t="shared" si="45"/>
        <v/>
      </c>
      <c r="Q61" s="713" t="str">
        <f t="shared" si="45"/>
        <v/>
      </c>
      <c r="R61" s="762" t="str">
        <f t="shared" si="44"/>
        <v/>
      </c>
      <c r="S61" s="164"/>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row>
    <row r="62" spans="1:134" s="169" customFormat="1" ht="20.45" customHeight="1" x14ac:dyDescent="0.4">
      <c r="A62" s="777"/>
      <c r="B62" s="954" t="s">
        <v>459</v>
      </c>
      <c r="C62" s="369" t="str">
        <f t="shared" ref="C62:Q62" si="46">IF(C38="","",C38-C50)</f>
        <v/>
      </c>
      <c r="D62" s="711" t="str">
        <f t="shared" si="46"/>
        <v/>
      </c>
      <c r="E62" s="711" t="str">
        <f t="shared" si="46"/>
        <v/>
      </c>
      <c r="F62" s="712" t="str">
        <f t="shared" si="46"/>
        <v/>
      </c>
      <c r="G62" s="713" t="str">
        <f t="shared" si="46"/>
        <v/>
      </c>
      <c r="H62" s="714" t="str">
        <f t="shared" si="46"/>
        <v/>
      </c>
      <c r="I62" s="711" t="str">
        <f t="shared" si="46"/>
        <v/>
      </c>
      <c r="J62" s="711" t="str">
        <f t="shared" si="46"/>
        <v/>
      </c>
      <c r="K62" s="712" t="str">
        <f t="shared" si="46"/>
        <v/>
      </c>
      <c r="L62" s="713" t="str">
        <f t="shared" si="46"/>
        <v/>
      </c>
      <c r="M62" s="714" t="str">
        <f t="shared" si="46"/>
        <v/>
      </c>
      <c r="N62" s="711" t="str">
        <f t="shared" si="46"/>
        <v/>
      </c>
      <c r="O62" s="711" t="str">
        <f t="shared" si="46"/>
        <v/>
      </c>
      <c r="P62" s="712" t="str">
        <f t="shared" si="46"/>
        <v/>
      </c>
      <c r="Q62" s="713" t="str">
        <f t="shared" si="46"/>
        <v/>
      </c>
      <c r="R62" s="762" t="str">
        <f t="shared" si="44"/>
        <v/>
      </c>
      <c r="S62" s="164"/>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row>
    <row r="63" spans="1:134" s="169" customFormat="1" ht="20.45" customHeight="1" x14ac:dyDescent="0.4">
      <c r="A63" s="777"/>
      <c r="B63" s="954" t="s">
        <v>460</v>
      </c>
      <c r="C63" s="369" t="str">
        <f t="shared" ref="C63:Q63" si="47">IF(C39="","",C39-C51)</f>
        <v/>
      </c>
      <c r="D63" s="711" t="str">
        <f t="shared" si="47"/>
        <v/>
      </c>
      <c r="E63" s="711" t="str">
        <f t="shared" si="47"/>
        <v/>
      </c>
      <c r="F63" s="712" t="str">
        <f t="shared" si="47"/>
        <v/>
      </c>
      <c r="G63" s="713" t="str">
        <f t="shared" si="47"/>
        <v/>
      </c>
      <c r="H63" s="714" t="str">
        <f t="shared" si="47"/>
        <v/>
      </c>
      <c r="I63" s="711" t="str">
        <f t="shared" si="47"/>
        <v/>
      </c>
      <c r="J63" s="711" t="str">
        <f t="shared" si="47"/>
        <v/>
      </c>
      <c r="K63" s="712" t="str">
        <f t="shared" si="47"/>
        <v/>
      </c>
      <c r="L63" s="713" t="str">
        <f t="shared" si="47"/>
        <v/>
      </c>
      <c r="M63" s="714" t="str">
        <f t="shared" si="47"/>
        <v/>
      </c>
      <c r="N63" s="711" t="str">
        <f t="shared" si="47"/>
        <v/>
      </c>
      <c r="O63" s="711" t="str">
        <f t="shared" si="47"/>
        <v/>
      </c>
      <c r="P63" s="712" t="str">
        <f t="shared" si="47"/>
        <v/>
      </c>
      <c r="Q63" s="713" t="str">
        <f t="shared" si="47"/>
        <v/>
      </c>
      <c r="R63" s="762" t="str">
        <f t="shared" si="44"/>
        <v/>
      </c>
      <c r="S63" s="164"/>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row>
    <row r="64" spans="1:134" s="169" customFormat="1" ht="20.45" customHeight="1" x14ac:dyDescent="0.4">
      <c r="A64" s="777"/>
      <c r="B64" s="954" t="s">
        <v>461</v>
      </c>
      <c r="C64" s="369" t="str">
        <f t="shared" ref="C64:Q64" si="48">IF(C40="","",C40-C52)</f>
        <v/>
      </c>
      <c r="D64" s="711" t="str">
        <f t="shared" si="48"/>
        <v/>
      </c>
      <c r="E64" s="711" t="str">
        <f t="shared" si="48"/>
        <v/>
      </c>
      <c r="F64" s="712" t="str">
        <f t="shared" si="48"/>
        <v/>
      </c>
      <c r="G64" s="713" t="str">
        <f t="shared" si="48"/>
        <v/>
      </c>
      <c r="H64" s="714" t="str">
        <f t="shared" si="48"/>
        <v/>
      </c>
      <c r="I64" s="711" t="str">
        <f t="shared" si="48"/>
        <v/>
      </c>
      <c r="J64" s="711" t="str">
        <f t="shared" si="48"/>
        <v/>
      </c>
      <c r="K64" s="712" t="str">
        <f t="shared" si="48"/>
        <v/>
      </c>
      <c r="L64" s="713" t="str">
        <f t="shared" si="48"/>
        <v/>
      </c>
      <c r="M64" s="714" t="str">
        <f t="shared" si="48"/>
        <v/>
      </c>
      <c r="N64" s="711" t="str">
        <f t="shared" si="48"/>
        <v/>
      </c>
      <c r="O64" s="711" t="str">
        <f t="shared" si="48"/>
        <v/>
      </c>
      <c r="P64" s="712" t="str">
        <f t="shared" si="48"/>
        <v/>
      </c>
      <c r="Q64" s="713" t="str">
        <f t="shared" si="48"/>
        <v/>
      </c>
      <c r="R64" s="762" t="str">
        <f t="shared" si="44"/>
        <v/>
      </c>
      <c r="S64" s="164"/>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row>
    <row r="65" spans="1:134" s="169" customFormat="1" ht="20.45" customHeight="1" x14ac:dyDescent="0.4">
      <c r="A65" s="777"/>
      <c r="B65" s="954" t="s">
        <v>462</v>
      </c>
      <c r="C65" s="369" t="str">
        <f t="shared" ref="C65:Q65" si="49">IF(C41="","",C41-C53)</f>
        <v/>
      </c>
      <c r="D65" s="711" t="str">
        <f t="shared" si="49"/>
        <v/>
      </c>
      <c r="E65" s="711" t="str">
        <f t="shared" si="49"/>
        <v/>
      </c>
      <c r="F65" s="712" t="str">
        <f t="shared" si="49"/>
        <v/>
      </c>
      <c r="G65" s="713" t="str">
        <f t="shared" si="49"/>
        <v/>
      </c>
      <c r="H65" s="714" t="str">
        <f t="shared" si="49"/>
        <v/>
      </c>
      <c r="I65" s="711" t="str">
        <f t="shared" si="49"/>
        <v/>
      </c>
      <c r="J65" s="711" t="str">
        <f t="shared" si="49"/>
        <v/>
      </c>
      <c r="K65" s="712" t="str">
        <f t="shared" si="49"/>
        <v/>
      </c>
      <c r="L65" s="713" t="str">
        <f t="shared" si="49"/>
        <v/>
      </c>
      <c r="M65" s="714" t="str">
        <f t="shared" si="49"/>
        <v/>
      </c>
      <c r="N65" s="711" t="str">
        <f t="shared" si="49"/>
        <v/>
      </c>
      <c r="O65" s="711" t="str">
        <f t="shared" si="49"/>
        <v/>
      </c>
      <c r="P65" s="712" t="str">
        <f t="shared" si="49"/>
        <v/>
      </c>
      <c r="Q65" s="713" t="str">
        <f t="shared" si="49"/>
        <v/>
      </c>
      <c r="R65" s="762" t="str">
        <f t="shared" si="44"/>
        <v/>
      </c>
      <c r="S65" s="164"/>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row>
    <row r="66" spans="1:134" s="169" customFormat="1" ht="20.45" customHeight="1" x14ac:dyDescent="0.4">
      <c r="A66" s="777"/>
      <c r="B66" s="954" t="s">
        <v>463</v>
      </c>
      <c r="C66" s="369" t="str">
        <f t="shared" ref="C66:Q66" si="50">IF(C42="","",C42-C54)</f>
        <v/>
      </c>
      <c r="D66" s="711" t="str">
        <f t="shared" si="50"/>
        <v/>
      </c>
      <c r="E66" s="711" t="str">
        <f t="shared" si="50"/>
        <v/>
      </c>
      <c r="F66" s="712" t="str">
        <f t="shared" si="50"/>
        <v/>
      </c>
      <c r="G66" s="713" t="str">
        <f t="shared" si="50"/>
        <v/>
      </c>
      <c r="H66" s="714" t="str">
        <f t="shared" si="50"/>
        <v/>
      </c>
      <c r="I66" s="711" t="str">
        <f t="shared" si="50"/>
        <v/>
      </c>
      <c r="J66" s="711" t="str">
        <f t="shared" si="50"/>
        <v/>
      </c>
      <c r="K66" s="712" t="str">
        <f t="shared" si="50"/>
        <v/>
      </c>
      <c r="L66" s="713" t="str">
        <f t="shared" si="50"/>
        <v/>
      </c>
      <c r="M66" s="714" t="str">
        <f t="shared" si="50"/>
        <v/>
      </c>
      <c r="N66" s="711" t="str">
        <f t="shared" si="50"/>
        <v/>
      </c>
      <c r="O66" s="711" t="str">
        <f t="shared" si="50"/>
        <v/>
      </c>
      <c r="P66" s="712" t="str">
        <f t="shared" si="50"/>
        <v/>
      </c>
      <c r="Q66" s="713" t="str">
        <f t="shared" si="50"/>
        <v/>
      </c>
      <c r="R66" s="762" t="str">
        <f t="shared" si="44"/>
        <v/>
      </c>
      <c r="S66" s="164"/>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row>
    <row r="67" spans="1:134" s="169" customFormat="1" ht="20.45" customHeight="1" x14ac:dyDescent="0.4">
      <c r="A67" s="777"/>
      <c r="B67" s="954" t="s">
        <v>464</v>
      </c>
      <c r="C67" s="369" t="str">
        <f t="shared" ref="C67:Q67" si="51">IF(C43="","",C43-C55)</f>
        <v/>
      </c>
      <c r="D67" s="711" t="str">
        <f t="shared" si="51"/>
        <v/>
      </c>
      <c r="E67" s="711" t="str">
        <f t="shared" si="51"/>
        <v/>
      </c>
      <c r="F67" s="712" t="str">
        <f t="shared" si="51"/>
        <v/>
      </c>
      <c r="G67" s="713" t="str">
        <f t="shared" si="51"/>
        <v/>
      </c>
      <c r="H67" s="714" t="str">
        <f t="shared" si="51"/>
        <v/>
      </c>
      <c r="I67" s="711" t="str">
        <f t="shared" si="51"/>
        <v/>
      </c>
      <c r="J67" s="711" t="str">
        <f t="shared" si="51"/>
        <v/>
      </c>
      <c r="K67" s="712" t="str">
        <f t="shared" si="51"/>
        <v/>
      </c>
      <c r="L67" s="713" t="str">
        <f t="shared" si="51"/>
        <v/>
      </c>
      <c r="M67" s="714" t="str">
        <f t="shared" si="51"/>
        <v/>
      </c>
      <c r="N67" s="711" t="str">
        <f t="shared" si="51"/>
        <v/>
      </c>
      <c r="O67" s="711" t="str">
        <f t="shared" si="51"/>
        <v/>
      </c>
      <c r="P67" s="712" t="str">
        <f t="shared" si="51"/>
        <v/>
      </c>
      <c r="Q67" s="713" t="str">
        <f t="shared" si="51"/>
        <v/>
      </c>
      <c r="R67" s="762" t="str">
        <f t="shared" si="44"/>
        <v/>
      </c>
      <c r="S67" s="164"/>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row>
    <row r="68" spans="1:134" s="169" customFormat="1" ht="20.45" customHeight="1" thickBot="1" x14ac:dyDescent="0.45">
      <c r="A68" s="777"/>
      <c r="B68" s="955" t="s">
        <v>465</v>
      </c>
      <c r="C68" s="769" t="str">
        <f t="shared" ref="C68:Q68" si="52">IF(C44="","",C44-C56)</f>
        <v/>
      </c>
      <c r="D68" s="715" t="str">
        <f t="shared" si="52"/>
        <v/>
      </c>
      <c r="E68" s="715" t="str">
        <f t="shared" si="52"/>
        <v/>
      </c>
      <c r="F68" s="716" t="str">
        <f t="shared" si="52"/>
        <v/>
      </c>
      <c r="G68" s="717" t="str">
        <f t="shared" si="52"/>
        <v/>
      </c>
      <c r="H68" s="718" t="str">
        <f t="shared" si="52"/>
        <v/>
      </c>
      <c r="I68" s="715" t="str">
        <f t="shared" si="52"/>
        <v/>
      </c>
      <c r="J68" s="715" t="str">
        <f t="shared" si="52"/>
        <v/>
      </c>
      <c r="K68" s="716" t="str">
        <f t="shared" si="52"/>
        <v/>
      </c>
      <c r="L68" s="717" t="str">
        <f t="shared" si="52"/>
        <v/>
      </c>
      <c r="M68" s="718" t="str">
        <f t="shared" si="52"/>
        <v/>
      </c>
      <c r="N68" s="715" t="str">
        <f t="shared" si="52"/>
        <v/>
      </c>
      <c r="O68" s="715" t="str">
        <f t="shared" si="52"/>
        <v/>
      </c>
      <c r="P68" s="716" t="str">
        <f t="shared" si="52"/>
        <v/>
      </c>
      <c r="Q68" s="717" t="str">
        <f t="shared" si="52"/>
        <v/>
      </c>
      <c r="R68" s="763" t="str">
        <f t="shared" si="44"/>
        <v/>
      </c>
      <c r="S68" s="164"/>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row>
    <row r="69" spans="1:134" ht="30" customHeight="1" x14ac:dyDescent="0.4">
      <c r="A69" s="776"/>
      <c r="B69" s="64"/>
      <c r="C69" s="367" t="str">
        <f>IFERROR(AVERAGE(C60:C68),"")</f>
        <v/>
      </c>
      <c r="D69" s="367" t="str">
        <f t="shared" ref="D69:R69" si="53">IFERROR(AVERAGE(D60:D68),"")</f>
        <v/>
      </c>
      <c r="E69" s="367" t="str">
        <f t="shared" si="53"/>
        <v/>
      </c>
      <c r="F69" s="367" t="str">
        <f t="shared" si="53"/>
        <v/>
      </c>
      <c r="G69" s="367" t="str">
        <f t="shared" si="53"/>
        <v/>
      </c>
      <c r="H69" s="367" t="str">
        <f t="shared" si="53"/>
        <v/>
      </c>
      <c r="I69" s="367" t="str">
        <f t="shared" si="53"/>
        <v/>
      </c>
      <c r="J69" s="367" t="str">
        <f t="shared" si="53"/>
        <v/>
      </c>
      <c r="K69" s="367" t="str">
        <f t="shared" si="53"/>
        <v/>
      </c>
      <c r="L69" s="367" t="str">
        <f t="shared" si="53"/>
        <v/>
      </c>
      <c r="M69" s="367" t="str">
        <f t="shared" si="53"/>
        <v/>
      </c>
      <c r="N69" s="367" t="str">
        <f t="shared" si="53"/>
        <v/>
      </c>
      <c r="O69" s="367" t="str">
        <f t="shared" si="53"/>
        <v/>
      </c>
      <c r="P69" s="367" t="str">
        <f t="shared" si="53"/>
        <v/>
      </c>
      <c r="Q69" s="367" t="str">
        <f t="shared" si="53"/>
        <v/>
      </c>
      <c r="R69" s="367" t="str">
        <f t="shared" si="53"/>
        <v/>
      </c>
      <c r="S69" s="164"/>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row>
    <row r="70" spans="1:134" ht="37.15" customHeight="1" thickBot="1" x14ac:dyDescent="0.45">
      <c r="A70" s="776"/>
      <c r="B70" s="749" t="s">
        <v>677</v>
      </c>
      <c r="C70" s="46"/>
      <c r="D70" s="46"/>
      <c r="E70" s="46"/>
      <c r="F70" s="46"/>
      <c r="G70" s="22"/>
      <c r="H70" s="46"/>
      <c r="I70" s="46"/>
      <c r="J70" s="46"/>
      <c r="K70" s="46"/>
      <c r="L70" s="22"/>
      <c r="M70" s="46"/>
      <c r="N70" s="46"/>
      <c r="O70" s="46"/>
      <c r="P70" s="46"/>
      <c r="Q70" s="22"/>
      <c r="R70" s="58"/>
      <c r="S70" s="164"/>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row>
    <row r="71" spans="1:134" s="169" customFormat="1" ht="57" customHeight="1" thickBot="1" x14ac:dyDescent="0.45">
      <c r="A71" s="777"/>
      <c r="B71" s="750" t="s">
        <v>503</v>
      </c>
      <c r="C71" s="165" t="s">
        <v>127</v>
      </c>
      <c r="D71" s="165" t="s">
        <v>132</v>
      </c>
      <c r="E71" s="165" t="s">
        <v>467</v>
      </c>
      <c r="F71" s="201" t="s">
        <v>143</v>
      </c>
      <c r="G71" s="202" t="s">
        <v>659</v>
      </c>
      <c r="H71" s="203" t="s">
        <v>150</v>
      </c>
      <c r="I71" s="165" t="s">
        <v>156</v>
      </c>
      <c r="J71" s="165" t="s">
        <v>163</v>
      </c>
      <c r="K71" s="201" t="s">
        <v>167</v>
      </c>
      <c r="L71" s="202" t="s">
        <v>660</v>
      </c>
      <c r="M71" s="203" t="s">
        <v>173</v>
      </c>
      <c r="N71" s="165" t="s">
        <v>178</v>
      </c>
      <c r="O71" s="165" t="s">
        <v>183</v>
      </c>
      <c r="P71" s="201" t="s">
        <v>187</v>
      </c>
      <c r="Q71" s="202" t="s">
        <v>661</v>
      </c>
      <c r="R71" s="729" t="s">
        <v>571</v>
      </c>
      <c r="S71" s="208"/>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row>
    <row r="72" spans="1:134" s="169" customFormat="1" ht="20.45" customHeight="1" x14ac:dyDescent="0.4">
      <c r="A72" s="777"/>
      <c r="B72" s="953" t="s">
        <v>457</v>
      </c>
      <c r="C72" s="800" t="str">
        <f>IF(C48="","",C36/C48)</f>
        <v/>
      </c>
      <c r="D72" s="800" t="str">
        <f t="shared" ref="D72:Q72" si="54">IF(D48="","",D36/D48)</f>
        <v/>
      </c>
      <c r="E72" s="800" t="str">
        <f t="shared" si="54"/>
        <v/>
      </c>
      <c r="F72" s="801" t="str">
        <f t="shared" si="54"/>
        <v/>
      </c>
      <c r="G72" s="802" t="str">
        <f t="shared" si="54"/>
        <v/>
      </c>
      <c r="H72" s="803" t="str">
        <f t="shared" si="54"/>
        <v/>
      </c>
      <c r="I72" s="803" t="str">
        <f t="shared" si="54"/>
        <v/>
      </c>
      <c r="J72" s="800" t="str">
        <f t="shared" si="54"/>
        <v/>
      </c>
      <c r="K72" s="801" t="str">
        <f t="shared" si="54"/>
        <v/>
      </c>
      <c r="L72" s="802" t="str">
        <f t="shared" si="54"/>
        <v/>
      </c>
      <c r="M72" s="804" t="str">
        <f t="shared" si="54"/>
        <v/>
      </c>
      <c r="N72" s="800" t="str">
        <f t="shared" si="54"/>
        <v/>
      </c>
      <c r="O72" s="800" t="str">
        <f t="shared" si="54"/>
        <v/>
      </c>
      <c r="P72" s="801" t="str">
        <f t="shared" si="54"/>
        <v/>
      </c>
      <c r="Q72" s="802" t="str">
        <f t="shared" si="54"/>
        <v/>
      </c>
      <c r="R72" s="805" t="str">
        <f>Q72</f>
        <v/>
      </c>
      <c r="S72" s="164"/>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row>
    <row r="73" spans="1:134" s="169" customFormat="1" ht="20.45" customHeight="1" x14ac:dyDescent="0.4">
      <c r="A73" s="777"/>
      <c r="B73" s="954" t="s">
        <v>458</v>
      </c>
      <c r="C73" s="800" t="str">
        <f t="shared" ref="C73:Q73" si="55">IF(C49="","",C37/C49)</f>
        <v/>
      </c>
      <c r="D73" s="806" t="str">
        <f t="shared" si="55"/>
        <v/>
      </c>
      <c r="E73" s="806" t="str">
        <f t="shared" si="55"/>
        <v/>
      </c>
      <c r="F73" s="807" t="str">
        <f t="shared" si="55"/>
        <v/>
      </c>
      <c r="G73" s="808" t="str">
        <f t="shared" si="55"/>
        <v/>
      </c>
      <c r="H73" s="803" t="str">
        <f t="shared" si="55"/>
        <v/>
      </c>
      <c r="I73" s="806" t="str">
        <f t="shared" si="55"/>
        <v/>
      </c>
      <c r="J73" s="806" t="str">
        <f t="shared" si="55"/>
        <v/>
      </c>
      <c r="K73" s="807" t="str">
        <f t="shared" si="55"/>
        <v/>
      </c>
      <c r="L73" s="808" t="str">
        <f t="shared" si="55"/>
        <v/>
      </c>
      <c r="M73" s="803" t="str">
        <f t="shared" si="55"/>
        <v/>
      </c>
      <c r="N73" s="806" t="str">
        <f t="shared" si="55"/>
        <v/>
      </c>
      <c r="O73" s="806" t="str">
        <f t="shared" si="55"/>
        <v/>
      </c>
      <c r="P73" s="807" t="str">
        <f t="shared" si="55"/>
        <v/>
      </c>
      <c r="Q73" s="808" t="str">
        <f t="shared" si="55"/>
        <v/>
      </c>
      <c r="R73" s="809" t="str">
        <f t="shared" ref="R73:R80" si="56">Q73</f>
        <v/>
      </c>
      <c r="S73" s="164"/>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row>
    <row r="74" spans="1:134" s="169" customFormat="1" ht="20.45" customHeight="1" x14ac:dyDescent="0.4">
      <c r="A74" s="777"/>
      <c r="B74" s="954" t="s">
        <v>459</v>
      </c>
      <c r="C74" s="800" t="str">
        <f t="shared" ref="C74:Q74" si="57">IF(C50="","",C38/C50)</f>
        <v/>
      </c>
      <c r="D74" s="806" t="str">
        <f t="shared" si="57"/>
        <v/>
      </c>
      <c r="E74" s="806" t="str">
        <f t="shared" si="57"/>
        <v/>
      </c>
      <c r="F74" s="807" t="str">
        <f t="shared" si="57"/>
        <v/>
      </c>
      <c r="G74" s="808" t="str">
        <f t="shared" si="57"/>
        <v/>
      </c>
      <c r="H74" s="803" t="str">
        <f t="shared" si="57"/>
        <v/>
      </c>
      <c r="I74" s="806" t="str">
        <f t="shared" si="57"/>
        <v/>
      </c>
      <c r="J74" s="806" t="str">
        <f t="shared" si="57"/>
        <v/>
      </c>
      <c r="K74" s="807" t="str">
        <f t="shared" si="57"/>
        <v/>
      </c>
      <c r="L74" s="808" t="str">
        <f t="shared" si="57"/>
        <v/>
      </c>
      <c r="M74" s="803" t="str">
        <f t="shared" si="57"/>
        <v/>
      </c>
      <c r="N74" s="806" t="str">
        <f t="shared" si="57"/>
        <v/>
      </c>
      <c r="O74" s="806" t="str">
        <f t="shared" si="57"/>
        <v/>
      </c>
      <c r="P74" s="807" t="str">
        <f t="shared" si="57"/>
        <v/>
      </c>
      <c r="Q74" s="808" t="str">
        <f t="shared" si="57"/>
        <v/>
      </c>
      <c r="R74" s="809" t="str">
        <f t="shared" si="56"/>
        <v/>
      </c>
      <c r="S74" s="164"/>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row>
    <row r="75" spans="1:134" s="169" customFormat="1" ht="20.45" customHeight="1" x14ac:dyDescent="0.4">
      <c r="A75" s="777"/>
      <c r="B75" s="954" t="s">
        <v>460</v>
      </c>
      <c r="C75" s="800" t="str">
        <f t="shared" ref="C75:Q75" si="58">IF(C51="","",C39/C51)</f>
        <v/>
      </c>
      <c r="D75" s="806" t="str">
        <f t="shared" si="58"/>
        <v/>
      </c>
      <c r="E75" s="806" t="str">
        <f t="shared" si="58"/>
        <v/>
      </c>
      <c r="F75" s="807" t="str">
        <f t="shared" si="58"/>
        <v/>
      </c>
      <c r="G75" s="808" t="str">
        <f t="shared" si="58"/>
        <v/>
      </c>
      <c r="H75" s="803" t="str">
        <f t="shared" si="58"/>
        <v/>
      </c>
      <c r="I75" s="806" t="str">
        <f t="shared" si="58"/>
        <v/>
      </c>
      <c r="J75" s="806" t="str">
        <f t="shared" si="58"/>
        <v/>
      </c>
      <c r="K75" s="807" t="str">
        <f t="shared" si="58"/>
        <v/>
      </c>
      <c r="L75" s="808" t="str">
        <f t="shared" si="58"/>
        <v/>
      </c>
      <c r="M75" s="803" t="str">
        <f t="shared" si="58"/>
        <v/>
      </c>
      <c r="N75" s="806" t="str">
        <f t="shared" si="58"/>
        <v/>
      </c>
      <c r="O75" s="806" t="str">
        <f t="shared" si="58"/>
        <v/>
      </c>
      <c r="P75" s="807" t="str">
        <f t="shared" si="58"/>
        <v/>
      </c>
      <c r="Q75" s="808" t="str">
        <f t="shared" si="58"/>
        <v/>
      </c>
      <c r="R75" s="809" t="str">
        <f t="shared" si="56"/>
        <v/>
      </c>
      <c r="S75" s="164"/>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row>
    <row r="76" spans="1:134" s="169" customFormat="1" ht="20.45" customHeight="1" x14ac:dyDescent="0.4">
      <c r="A76" s="777"/>
      <c r="B76" s="954" t="s">
        <v>461</v>
      </c>
      <c r="C76" s="800" t="str">
        <f t="shared" ref="C76:Q76" si="59">IF(C52="","",C40/C52)</f>
        <v/>
      </c>
      <c r="D76" s="806" t="str">
        <f t="shared" si="59"/>
        <v/>
      </c>
      <c r="E76" s="806" t="str">
        <f t="shared" si="59"/>
        <v/>
      </c>
      <c r="F76" s="807" t="str">
        <f t="shared" si="59"/>
        <v/>
      </c>
      <c r="G76" s="808" t="str">
        <f t="shared" si="59"/>
        <v/>
      </c>
      <c r="H76" s="803" t="str">
        <f t="shared" si="59"/>
        <v/>
      </c>
      <c r="I76" s="806" t="str">
        <f t="shared" si="59"/>
        <v/>
      </c>
      <c r="J76" s="806" t="str">
        <f t="shared" si="59"/>
        <v/>
      </c>
      <c r="K76" s="807" t="str">
        <f t="shared" si="59"/>
        <v/>
      </c>
      <c r="L76" s="808" t="str">
        <f t="shared" si="59"/>
        <v/>
      </c>
      <c r="M76" s="803" t="str">
        <f t="shared" si="59"/>
        <v/>
      </c>
      <c r="N76" s="806" t="str">
        <f t="shared" si="59"/>
        <v/>
      </c>
      <c r="O76" s="806" t="str">
        <f t="shared" si="59"/>
        <v/>
      </c>
      <c r="P76" s="807" t="str">
        <f t="shared" si="59"/>
        <v/>
      </c>
      <c r="Q76" s="808" t="str">
        <f t="shared" si="59"/>
        <v/>
      </c>
      <c r="R76" s="809" t="str">
        <f t="shared" si="56"/>
        <v/>
      </c>
      <c r="S76" s="164"/>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row>
    <row r="77" spans="1:134" s="169" customFormat="1" ht="20.45" customHeight="1" x14ac:dyDescent="0.4">
      <c r="A77" s="777"/>
      <c r="B77" s="954" t="s">
        <v>462</v>
      </c>
      <c r="C77" s="800" t="str">
        <f t="shared" ref="C77:Q77" si="60">IF(C53="","",C41/C53)</f>
        <v/>
      </c>
      <c r="D77" s="806" t="str">
        <f t="shared" si="60"/>
        <v/>
      </c>
      <c r="E77" s="806" t="str">
        <f t="shared" si="60"/>
        <v/>
      </c>
      <c r="F77" s="807" t="str">
        <f t="shared" si="60"/>
        <v/>
      </c>
      <c r="G77" s="808" t="str">
        <f t="shared" si="60"/>
        <v/>
      </c>
      <c r="H77" s="803" t="str">
        <f t="shared" si="60"/>
        <v/>
      </c>
      <c r="I77" s="806" t="str">
        <f t="shared" si="60"/>
        <v/>
      </c>
      <c r="J77" s="806" t="str">
        <f t="shared" si="60"/>
        <v/>
      </c>
      <c r="K77" s="807" t="str">
        <f t="shared" si="60"/>
        <v/>
      </c>
      <c r="L77" s="808" t="str">
        <f t="shared" si="60"/>
        <v/>
      </c>
      <c r="M77" s="803" t="str">
        <f t="shared" si="60"/>
        <v/>
      </c>
      <c r="N77" s="806" t="str">
        <f t="shared" si="60"/>
        <v/>
      </c>
      <c r="O77" s="806" t="str">
        <f t="shared" si="60"/>
        <v/>
      </c>
      <c r="P77" s="807" t="str">
        <f t="shared" si="60"/>
        <v/>
      </c>
      <c r="Q77" s="808" t="str">
        <f t="shared" si="60"/>
        <v/>
      </c>
      <c r="R77" s="809" t="str">
        <f t="shared" si="56"/>
        <v/>
      </c>
      <c r="S77" s="164"/>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row>
    <row r="78" spans="1:134" s="169" customFormat="1" ht="20.45" customHeight="1" x14ac:dyDescent="0.4">
      <c r="A78" s="777"/>
      <c r="B78" s="954" t="s">
        <v>463</v>
      </c>
      <c r="C78" s="800" t="str">
        <f t="shared" ref="C78:Q78" si="61">IF(C54="","",C42/C54)</f>
        <v/>
      </c>
      <c r="D78" s="806" t="str">
        <f t="shared" si="61"/>
        <v/>
      </c>
      <c r="E78" s="806" t="str">
        <f t="shared" si="61"/>
        <v/>
      </c>
      <c r="F78" s="807" t="str">
        <f t="shared" si="61"/>
        <v/>
      </c>
      <c r="G78" s="808" t="str">
        <f t="shared" si="61"/>
        <v/>
      </c>
      <c r="H78" s="803" t="str">
        <f t="shared" si="61"/>
        <v/>
      </c>
      <c r="I78" s="806" t="str">
        <f t="shared" si="61"/>
        <v/>
      </c>
      <c r="J78" s="806" t="str">
        <f t="shared" si="61"/>
        <v/>
      </c>
      <c r="K78" s="807" t="str">
        <f t="shared" si="61"/>
        <v/>
      </c>
      <c r="L78" s="808" t="str">
        <f t="shared" si="61"/>
        <v/>
      </c>
      <c r="M78" s="803" t="str">
        <f t="shared" si="61"/>
        <v/>
      </c>
      <c r="N78" s="806" t="str">
        <f t="shared" si="61"/>
        <v/>
      </c>
      <c r="O78" s="806" t="str">
        <f t="shared" si="61"/>
        <v/>
      </c>
      <c r="P78" s="807" t="str">
        <f t="shared" si="61"/>
        <v/>
      </c>
      <c r="Q78" s="808" t="str">
        <f t="shared" si="61"/>
        <v/>
      </c>
      <c r="R78" s="809" t="str">
        <f t="shared" si="56"/>
        <v/>
      </c>
      <c r="S78" s="164"/>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row>
    <row r="79" spans="1:134" s="169" customFormat="1" ht="20.45" customHeight="1" x14ac:dyDescent="0.4">
      <c r="A79" s="777"/>
      <c r="B79" s="954" t="s">
        <v>464</v>
      </c>
      <c r="C79" s="800" t="str">
        <f t="shared" ref="C79:Q79" si="62">IF(C55="","",C43/C55)</f>
        <v/>
      </c>
      <c r="D79" s="806" t="str">
        <f t="shared" si="62"/>
        <v/>
      </c>
      <c r="E79" s="806" t="str">
        <f t="shared" si="62"/>
        <v/>
      </c>
      <c r="F79" s="807" t="str">
        <f t="shared" si="62"/>
        <v/>
      </c>
      <c r="G79" s="808" t="str">
        <f t="shared" si="62"/>
        <v/>
      </c>
      <c r="H79" s="803" t="str">
        <f t="shared" si="62"/>
        <v/>
      </c>
      <c r="I79" s="806" t="str">
        <f t="shared" si="62"/>
        <v/>
      </c>
      <c r="J79" s="806" t="str">
        <f t="shared" si="62"/>
        <v/>
      </c>
      <c r="K79" s="807" t="str">
        <f t="shared" si="62"/>
        <v/>
      </c>
      <c r="L79" s="808" t="str">
        <f t="shared" si="62"/>
        <v/>
      </c>
      <c r="M79" s="803" t="str">
        <f t="shared" si="62"/>
        <v/>
      </c>
      <c r="N79" s="806" t="str">
        <f t="shared" si="62"/>
        <v/>
      </c>
      <c r="O79" s="806" t="str">
        <f t="shared" si="62"/>
        <v/>
      </c>
      <c r="P79" s="807" t="str">
        <f t="shared" si="62"/>
        <v/>
      </c>
      <c r="Q79" s="808" t="str">
        <f t="shared" si="62"/>
        <v/>
      </c>
      <c r="R79" s="809" t="str">
        <f t="shared" si="56"/>
        <v/>
      </c>
      <c r="S79" s="164"/>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row>
    <row r="80" spans="1:134" s="169" customFormat="1" ht="20.45" customHeight="1" thickBot="1" x14ac:dyDescent="0.45">
      <c r="A80" s="777"/>
      <c r="B80" s="955" t="s">
        <v>465</v>
      </c>
      <c r="C80" s="810" t="str">
        <f t="shared" ref="C80:Q80" si="63">IF(C56="","",C44/C56)</f>
        <v/>
      </c>
      <c r="D80" s="811" t="str">
        <f t="shared" si="63"/>
        <v/>
      </c>
      <c r="E80" s="811" t="str">
        <f t="shared" si="63"/>
        <v/>
      </c>
      <c r="F80" s="812" t="str">
        <f t="shared" si="63"/>
        <v/>
      </c>
      <c r="G80" s="813" t="str">
        <f t="shared" si="63"/>
        <v/>
      </c>
      <c r="H80" s="814" t="str">
        <f t="shared" si="63"/>
        <v/>
      </c>
      <c r="I80" s="811" t="str">
        <f t="shared" si="63"/>
        <v/>
      </c>
      <c r="J80" s="811" t="str">
        <f t="shared" si="63"/>
        <v/>
      </c>
      <c r="K80" s="812" t="str">
        <f t="shared" si="63"/>
        <v/>
      </c>
      <c r="L80" s="813" t="str">
        <f t="shared" si="63"/>
        <v/>
      </c>
      <c r="M80" s="814" t="str">
        <f t="shared" si="63"/>
        <v/>
      </c>
      <c r="N80" s="811" t="str">
        <f t="shared" si="63"/>
        <v/>
      </c>
      <c r="O80" s="811" t="str">
        <f t="shared" si="63"/>
        <v/>
      </c>
      <c r="P80" s="812" t="str">
        <f t="shared" si="63"/>
        <v/>
      </c>
      <c r="Q80" s="813" t="str">
        <f t="shared" si="63"/>
        <v/>
      </c>
      <c r="R80" s="815" t="str">
        <f t="shared" si="56"/>
        <v/>
      </c>
      <c r="S80" s="164"/>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row>
    <row r="81" spans="1:134" ht="20.25" customHeight="1" x14ac:dyDescent="0.4">
      <c r="A81" s="776"/>
      <c r="B81" s="64"/>
      <c r="C81" s="865" t="str">
        <f>IFERROR(AVERAGE(C72:C80),"")</f>
        <v/>
      </c>
      <c r="D81" s="865" t="str">
        <f t="shared" ref="D81:R81" si="64">IFERROR(AVERAGE(D72:D80),"")</f>
        <v/>
      </c>
      <c r="E81" s="865" t="str">
        <f t="shared" si="64"/>
        <v/>
      </c>
      <c r="F81" s="865" t="str">
        <f t="shared" si="64"/>
        <v/>
      </c>
      <c r="G81" s="866" t="str">
        <f t="shared" si="64"/>
        <v/>
      </c>
      <c r="H81" s="865" t="str">
        <f t="shared" si="64"/>
        <v/>
      </c>
      <c r="I81" s="865" t="str">
        <f t="shared" si="64"/>
        <v/>
      </c>
      <c r="J81" s="865" t="str">
        <f t="shared" si="64"/>
        <v/>
      </c>
      <c r="K81" s="865" t="str">
        <f t="shared" si="64"/>
        <v/>
      </c>
      <c r="L81" s="866" t="str">
        <f t="shared" si="64"/>
        <v/>
      </c>
      <c r="M81" s="865" t="str">
        <f t="shared" si="64"/>
        <v/>
      </c>
      <c r="N81" s="865" t="str">
        <f t="shared" si="64"/>
        <v/>
      </c>
      <c r="O81" s="865" t="str">
        <f t="shared" si="64"/>
        <v/>
      </c>
      <c r="P81" s="865" t="str">
        <f t="shared" si="64"/>
        <v/>
      </c>
      <c r="Q81" s="866" t="str">
        <f t="shared" si="64"/>
        <v/>
      </c>
      <c r="R81" s="867" t="str">
        <f t="shared" si="64"/>
        <v/>
      </c>
      <c r="S81" s="164"/>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row>
    <row r="82" spans="1:134" x14ac:dyDescent="0.4">
      <c r="A82" s="776"/>
      <c r="B82" s="64"/>
      <c r="C82" s="63"/>
      <c r="D82" s="63"/>
      <c r="E82" s="63"/>
      <c r="F82" s="63"/>
      <c r="G82" s="868"/>
      <c r="H82" s="63"/>
      <c r="I82" s="63"/>
      <c r="J82" s="63"/>
      <c r="K82" s="63"/>
      <c r="L82" s="868"/>
      <c r="M82" s="63"/>
      <c r="N82" s="63"/>
      <c r="O82" s="63"/>
      <c r="P82" s="63"/>
      <c r="Q82" s="868"/>
      <c r="R82" s="869"/>
      <c r="S82" s="164"/>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row>
    <row r="83" spans="1:134" x14ac:dyDescent="0.4">
      <c r="A83" s="776"/>
      <c r="B83" s="64"/>
      <c r="C83" s="63"/>
      <c r="D83" s="63"/>
      <c r="E83" s="63"/>
      <c r="F83" s="63"/>
      <c r="G83" s="868"/>
      <c r="H83" s="63"/>
      <c r="I83" s="63"/>
      <c r="J83" s="63"/>
      <c r="K83" s="63"/>
      <c r="L83" s="868"/>
      <c r="M83" s="63"/>
      <c r="N83" s="63"/>
      <c r="O83" s="63"/>
      <c r="P83" s="63"/>
      <c r="Q83" s="868"/>
      <c r="R83" s="869"/>
      <c r="S83" s="164"/>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row>
    <row r="84" spans="1:134" x14ac:dyDescent="0.4">
      <c r="A84" s="776"/>
      <c r="B84" s="64"/>
      <c r="C84" s="46"/>
      <c r="D84" s="46"/>
      <c r="E84" s="46"/>
      <c r="F84" s="46"/>
      <c r="G84" s="22"/>
      <c r="H84" s="46"/>
      <c r="I84" s="46"/>
      <c r="J84" s="46"/>
      <c r="K84" s="46"/>
      <c r="L84" s="22"/>
      <c r="M84" s="46"/>
      <c r="N84" s="46"/>
      <c r="O84" s="46"/>
      <c r="P84" s="46"/>
      <c r="Q84" s="22"/>
      <c r="R84" s="58"/>
      <c r="S84" s="164"/>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row>
    <row r="85" spans="1:134" x14ac:dyDescent="0.4">
      <c r="A85" s="776"/>
      <c r="B85" s="64"/>
      <c r="C85" s="46"/>
      <c r="D85" s="46"/>
      <c r="E85" s="46"/>
      <c r="F85" s="46"/>
      <c r="G85" s="22"/>
      <c r="H85" s="46"/>
      <c r="I85" s="46"/>
      <c r="J85" s="46"/>
      <c r="K85" s="46"/>
      <c r="L85" s="22"/>
      <c r="M85" s="46"/>
      <c r="N85" s="46"/>
      <c r="O85" s="46"/>
      <c r="P85" s="46"/>
      <c r="Q85" s="22"/>
      <c r="R85" s="58"/>
      <c r="S85" s="164"/>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row>
    <row r="86" spans="1:134" x14ac:dyDescent="0.4">
      <c r="A86" s="776"/>
      <c r="B86" s="64"/>
      <c r="C86" s="46"/>
      <c r="D86" s="46"/>
      <c r="E86" s="46"/>
      <c r="F86" s="46"/>
      <c r="G86" s="22"/>
      <c r="H86" s="46"/>
      <c r="I86" s="46"/>
      <c r="J86" s="46"/>
      <c r="K86" s="46"/>
      <c r="L86" s="22"/>
      <c r="M86" s="46"/>
      <c r="N86" s="46"/>
      <c r="O86" s="46"/>
      <c r="P86" s="46"/>
      <c r="Q86" s="22"/>
      <c r="R86" s="58"/>
      <c r="S86" s="164"/>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row>
    <row r="87" spans="1:134" x14ac:dyDescent="0.4">
      <c r="A87" s="776"/>
      <c r="B87" s="64"/>
      <c r="C87" s="46"/>
      <c r="D87" s="46"/>
      <c r="E87" s="46"/>
      <c r="F87" s="46"/>
      <c r="G87" s="22"/>
      <c r="H87" s="46"/>
      <c r="I87" s="46"/>
      <c r="J87" s="46"/>
      <c r="K87" s="46"/>
      <c r="L87" s="22"/>
      <c r="M87" s="46"/>
      <c r="N87" s="46"/>
      <c r="O87" s="46"/>
      <c r="P87" s="46"/>
      <c r="Q87" s="22"/>
      <c r="R87" s="58"/>
      <c r="S87" s="164"/>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row>
    <row r="88" spans="1:134" x14ac:dyDescent="0.4">
      <c r="A88" s="776"/>
      <c r="B88" s="64"/>
      <c r="C88" s="46"/>
      <c r="D88" s="46"/>
      <c r="E88" s="46"/>
      <c r="F88" s="46"/>
      <c r="G88" s="22"/>
      <c r="H88" s="46"/>
      <c r="I88" s="46"/>
      <c r="J88" s="46"/>
      <c r="K88" s="46"/>
      <c r="L88" s="22"/>
      <c r="M88" s="46"/>
      <c r="N88" s="46"/>
      <c r="O88" s="46"/>
      <c r="P88" s="46"/>
      <c r="Q88" s="22"/>
      <c r="R88" s="58"/>
      <c r="S88" s="164"/>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row>
    <row r="89" spans="1:134" x14ac:dyDescent="0.4">
      <c r="A89" s="776"/>
      <c r="B89" s="64"/>
      <c r="C89" s="46"/>
      <c r="D89" s="46"/>
      <c r="E89" s="46"/>
      <c r="F89" s="46"/>
      <c r="G89" s="22"/>
      <c r="H89" s="46"/>
      <c r="I89" s="46"/>
      <c r="J89" s="46"/>
      <c r="K89" s="46"/>
      <c r="L89" s="22"/>
      <c r="M89" s="46"/>
      <c r="N89" s="46"/>
      <c r="O89" s="46"/>
      <c r="P89" s="46"/>
      <c r="Q89" s="22"/>
      <c r="R89" s="58"/>
      <c r="S89" s="164"/>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row>
    <row r="90" spans="1:134" x14ac:dyDescent="0.4">
      <c r="A90" s="776"/>
      <c r="B90" s="64"/>
      <c r="C90" s="46"/>
      <c r="D90" s="46"/>
      <c r="E90" s="46"/>
      <c r="F90" s="46"/>
      <c r="G90" s="22"/>
      <c r="H90" s="46"/>
      <c r="I90" s="46"/>
      <c r="J90" s="46"/>
      <c r="K90" s="46"/>
      <c r="L90" s="22"/>
      <c r="M90" s="46"/>
      <c r="N90" s="46"/>
      <c r="O90" s="46"/>
      <c r="P90" s="46"/>
      <c r="Q90" s="22"/>
      <c r="R90" s="58"/>
      <c r="S90" s="164"/>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row>
    <row r="91" spans="1:134" x14ac:dyDescent="0.4">
      <c r="A91" s="776"/>
      <c r="B91" s="64"/>
      <c r="C91" s="46"/>
      <c r="D91" s="46"/>
      <c r="E91" s="46"/>
      <c r="F91" s="46"/>
      <c r="G91" s="22"/>
      <c r="H91" s="46"/>
      <c r="I91" s="46"/>
      <c r="J91" s="46"/>
      <c r="K91" s="46"/>
      <c r="L91" s="22"/>
      <c r="M91" s="46"/>
      <c r="N91" s="46"/>
      <c r="O91" s="46"/>
      <c r="P91" s="46"/>
      <c r="Q91" s="22"/>
      <c r="R91" s="58"/>
      <c r="S91" s="164"/>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row>
    <row r="92" spans="1:134" x14ac:dyDescent="0.4">
      <c r="A92" s="776"/>
      <c r="B92" s="64"/>
      <c r="C92" s="46"/>
      <c r="D92" s="46"/>
      <c r="E92" s="46"/>
      <c r="F92" s="46"/>
      <c r="G92" s="22"/>
      <c r="H92" s="46"/>
      <c r="I92" s="46"/>
      <c r="J92" s="46"/>
      <c r="K92" s="46"/>
      <c r="L92" s="22"/>
      <c r="M92" s="46"/>
      <c r="N92" s="46"/>
      <c r="O92" s="46"/>
      <c r="P92" s="46"/>
      <c r="Q92" s="22"/>
      <c r="R92" s="58"/>
      <c r="S92" s="164"/>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row>
    <row r="93" spans="1:134" x14ac:dyDescent="0.4">
      <c r="A93" s="776"/>
      <c r="B93" s="64"/>
      <c r="C93" s="46"/>
      <c r="D93" s="46"/>
      <c r="E93" s="46"/>
      <c r="F93" s="46"/>
      <c r="G93" s="22"/>
      <c r="H93" s="46"/>
      <c r="I93" s="46"/>
      <c r="J93" s="46"/>
      <c r="K93" s="46"/>
      <c r="L93" s="22"/>
      <c r="M93" s="46"/>
      <c r="N93" s="46"/>
      <c r="O93" s="46"/>
      <c r="P93" s="46"/>
      <c r="Q93" s="22"/>
      <c r="R93" s="58"/>
      <c r="S93" s="164"/>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row>
    <row r="94" spans="1:134" x14ac:dyDescent="0.4">
      <c r="A94" s="776"/>
      <c r="B94" s="64"/>
      <c r="C94" s="46"/>
      <c r="D94" s="46"/>
      <c r="E94" s="46"/>
      <c r="F94" s="46"/>
      <c r="G94" s="22"/>
      <c r="H94" s="46"/>
      <c r="I94" s="46"/>
      <c r="J94" s="46"/>
      <c r="K94" s="46"/>
      <c r="L94" s="22"/>
      <c r="M94" s="46"/>
      <c r="N94" s="46"/>
      <c r="O94" s="46"/>
      <c r="P94" s="46"/>
      <c r="Q94" s="22"/>
      <c r="R94" s="58"/>
      <c r="S94" s="164"/>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row>
    <row r="95" spans="1:134" x14ac:dyDescent="0.4">
      <c r="A95" s="776"/>
      <c r="B95" s="64"/>
      <c r="C95" s="46"/>
      <c r="D95" s="46"/>
      <c r="E95" s="46"/>
      <c r="F95" s="46"/>
      <c r="G95" s="22"/>
      <c r="H95" s="46"/>
      <c r="I95" s="46"/>
      <c r="J95" s="46"/>
      <c r="K95" s="46"/>
      <c r="L95" s="22"/>
      <c r="M95" s="46"/>
      <c r="N95" s="46"/>
      <c r="O95" s="46"/>
      <c r="P95" s="46"/>
      <c r="Q95" s="22"/>
      <c r="R95" s="58"/>
      <c r="S95" s="164"/>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row>
    <row r="96" spans="1:134" x14ac:dyDescent="0.4">
      <c r="A96" s="776"/>
      <c r="B96" s="64"/>
      <c r="C96" s="46"/>
      <c r="D96" s="46"/>
      <c r="E96" s="46"/>
      <c r="F96" s="46"/>
      <c r="G96" s="22"/>
      <c r="H96" s="46"/>
      <c r="I96" s="46"/>
      <c r="J96" s="46"/>
      <c r="K96" s="46"/>
      <c r="L96" s="22"/>
      <c r="M96" s="46"/>
      <c r="N96" s="46"/>
      <c r="O96" s="46"/>
      <c r="P96" s="46"/>
      <c r="Q96" s="22"/>
      <c r="R96" s="58"/>
      <c r="S96" s="164"/>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row>
    <row r="97" spans="1:134" x14ac:dyDescent="0.4">
      <c r="A97" s="776"/>
      <c r="B97" s="64"/>
      <c r="C97" s="46"/>
      <c r="D97" s="46"/>
      <c r="E97" s="46"/>
      <c r="F97" s="46"/>
      <c r="G97" s="22"/>
      <c r="H97" s="46"/>
      <c r="I97" s="46"/>
      <c r="J97" s="46"/>
      <c r="K97" s="46"/>
      <c r="L97" s="22"/>
      <c r="M97" s="46"/>
      <c r="N97" s="46"/>
      <c r="O97" s="46"/>
      <c r="P97" s="46"/>
      <c r="Q97" s="22"/>
      <c r="R97" s="58"/>
      <c r="S97" s="164"/>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row>
    <row r="98" spans="1:134" x14ac:dyDescent="0.4">
      <c r="A98" s="776"/>
      <c r="B98" s="64"/>
      <c r="C98" s="46"/>
      <c r="D98" s="46"/>
      <c r="E98" s="46"/>
      <c r="F98" s="46"/>
      <c r="G98" s="22"/>
      <c r="H98" s="46"/>
      <c r="I98" s="46"/>
      <c r="J98" s="46"/>
      <c r="K98" s="46"/>
      <c r="L98" s="22"/>
      <c r="M98" s="46"/>
      <c r="N98" s="46"/>
      <c r="O98" s="46"/>
      <c r="P98" s="46"/>
      <c r="Q98" s="22"/>
      <c r="R98" s="58"/>
      <c r="S98" s="164"/>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row>
    <row r="99" spans="1:134" x14ac:dyDescent="0.4">
      <c r="A99" s="776"/>
      <c r="B99" s="64"/>
      <c r="C99" s="46"/>
      <c r="D99" s="46"/>
      <c r="E99" s="46"/>
      <c r="F99" s="46"/>
      <c r="G99" s="22"/>
      <c r="H99" s="46"/>
      <c r="I99" s="46"/>
      <c r="J99" s="46"/>
      <c r="K99" s="46"/>
      <c r="L99" s="22"/>
      <c r="M99" s="46"/>
      <c r="N99" s="46"/>
      <c r="O99" s="46"/>
      <c r="P99" s="46"/>
      <c r="Q99" s="22"/>
      <c r="R99" s="58"/>
      <c r="S99" s="164"/>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row>
    <row r="100" spans="1:134" x14ac:dyDescent="0.4">
      <c r="A100" s="776"/>
      <c r="B100" s="64"/>
      <c r="C100" s="46"/>
      <c r="D100" s="46"/>
      <c r="E100" s="46"/>
      <c r="F100" s="46"/>
      <c r="G100" s="22"/>
      <c r="H100" s="46"/>
      <c r="I100" s="46"/>
      <c r="J100" s="46"/>
      <c r="K100" s="46"/>
      <c r="L100" s="22"/>
      <c r="M100" s="46"/>
      <c r="N100" s="46"/>
      <c r="O100" s="46"/>
      <c r="P100" s="46"/>
      <c r="Q100" s="22"/>
      <c r="R100" s="58"/>
      <c r="S100" s="164"/>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row>
    <row r="101" spans="1:134" x14ac:dyDescent="0.4">
      <c r="A101" s="776"/>
      <c r="B101" s="64"/>
      <c r="C101" s="46"/>
      <c r="D101" s="46"/>
      <c r="E101" s="46"/>
      <c r="F101" s="46"/>
      <c r="G101" s="22"/>
      <c r="H101" s="46"/>
      <c r="I101" s="46"/>
      <c r="J101" s="46"/>
      <c r="K101" s="46"/>
      <c r="L101" s="22"/>
      <c r="M101" s="46"/>
      <c r="N101" s="46"/>
      <c r="O101" s="46"/>
      <c r="P101" s="46"/>
      <c r="Q101" s="22"/>
      <c r="R101" s="58"/>
      <c r="S101" s="164"/>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row>
    <row r="102" spans="1:134" x14ac:dyDescent="0.4">
      <c r="A102" s="776"/>
      <c r="B102" s="64"/>
      <c r="C102" s="46"/>
      <c r="D102" s="46"/>
      <c r="E102" s="46"/>
      <c r="F102" s="46"/>
      <c r="G102" s="22"/>
      <c r="H102" s="46"/>
      <c r="I102" s="46"/>
      <c r="J102" s="46"/>
      <c r="K102" s="46"/>
      <c r="L102" s="22"/>
      <c r="M102" s="46"/>
      <c r="N102" s="46"/>
      <c r="O102" s="46"/>
      <c r="P102" s="46"/>
      <c r="Q102" s="22"/>
      <c r="R102" s="58"/>
      <c r="S102" s="164"/>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row>
    <row r="103" spans="1:134" x14ac:dyDescent="0.4">
      <c r="A103" s="776"/>
      <c r="B103" s="64"/>
      <c r="C103" s="46"/>
      <c r="D103" s="46"/>
      <c r="E103" s="46"/>
      <c r="F103" s="46"/>
      <c r="G103" s="22"/>
      <c r="H103" s="46"/>
      <c r="I103" s="46"/>
      <c r="J103" s="46"/>
      <c r="K103" s="46"/>
      <c r="L103" s="22"/>
      <c r="M103" s="46"/>
      <c r="N103" s="46"/>
      <c r="O103" s="46"/>
      <c r="P103" s="46"/>
      <c r="Q103" s="22"/>
      <c r="R103" s="58"/>
      <c r="S103" s="164"/>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row>
    <row r="104" spans="1:134" x14ac:dyDescent="0.4">
      <c r="A104" s="776"/>
      <c r="B104" s="64"/>
      <c r="C104" s="46"/>
      <c r="D104" s="46"/>
      <c r="E104" s="46"/>
      <c r="F104" s="46"/>
      <c r="G104" s="22"/>
      <c r="H104" s="46"/>
      <c r="I104" s="46"/>
      <c r="J104" s="46"/>
      <c r="K104" s="46"/>
      <c r="L104" s="22"/>
      <c r="M104" s="46"/>
      <c r="N104" s="46"/>
      <c r="O104" s="46"/>
      <c r="P104" s="46"/>
      <c r="Q104" s="22"/>
      <c r="R104" s="58"/>
      <c r="S104" s="164"/>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row>
    <row r="105" spans="1:134" x14ac:dyDescent="0.4">
      <c r="A105" s="776"/>
      <c r="B105" s="64"/>
      <c r="C105" s="46"/>
      <c r="D105" s="46"/>
      <c r="E105" s="46"/>
      <c r="F105" s="46"/>
      <c r="G105" s="22"/>
      <c r="H105" s="46"/>
      <c r="I105" s="46"/>
      <c r="J105" s="46"/>
      <c r="K105" s="46"/>
      <c r="L105" s="22"/>
      <c r="M105" s="46"/>
      <c r="N105" s="46"/>
      <c r="O105" s="46"/>
      <c r="P105" s="46"/>
      <c r="Q105" s="22"/>
      <c r="R105" s="58"/>
      <c r="S105" s="164"/>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row>
    <row r="106" spans="1:134" x14ac:dyDescent="0.4">
      <c r="A106" s="776"/>
      <c r="B106" s="64"/>
      <c r="C106" s="46"/>
      <c r="D106" s="46"/>
      <c r="E106" s="46"/>
      <c r="F106" s="46"/>
      <c r="G106" s="22"/>
      <c r="H106" s="46"/>
      <c r="I106" s="46"/>
      <c r="J106" s="46"/>
      <c r="K106" s="46"/>
      <c r="L106" s="22"/>
      <c r="M106" s="46"/>
      <c r="N106" s="46"/>
      <c r="O106" s="46"/>
      <c r="P106" s="46"/>
      <c r="Q106" s="22"/>
      <c r="R106" s="58"/>
      <c r="S106" s="164"/>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row>
    <row r="107" spans="1:134" x14ac:dyDescent="0.4">
      <c r="A107" s="776"/>
      <c r="B107" s="64"/>
      <c r="C107" s="46"/>
      <c r="D107" s="46"/>
      <c r="E107" s="46"/>
      <c r="F107" s="46"/>
      <c r="G107" s="22"/>
      <c r="H107" s="46"/>
      <c r="I107" s="46"/>
      <c r="J107" s="46"/>
      <c r="K107" s="46"/>
      <c r="L107" s="22"/>
      <c r="M107" s="46"/>
      <c r="N107" s="46"/>
      <c r="O107" s="46"/>
      <c r="P107" s="46"/>
      <c r="Q107" s="22"/>
      <c r="R107" s="58"/>
      <c r="S107" s="164"/>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row>
    <row r="108" spans="1:134" x14ac:dyDescent="0.4">
      <c r="A108" s="776"/>
      <c r="B108" s="64"/>
      <c r="C108" s="46"/>
      <c r="D108" s="46"/>
      <c r="E108" s="46"/>
      <c r="F108" s="46"/>
      <c r="G108" s="22"/>
      <c r="H108" s="46"/>
      <c r="I108" s="46"/>
      <c r="J108" s="46"/>
      <c r="K108" s="46"/>
      <c r="L108" s="22"/>
      <c r="M108" s="46"/>
      <c r="N108" s="46"/>
      <c r="O108" s="46"/>
      <c r="P108" s="46"/>
      <c r="Q108" s="22"/>
      <c r="R108" s="58"/>
      <c r="S108" s="164"/>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row>
    <row r="109" spans="1:134" x14ac:dyDescent="0.4">
      <c r="A109" s="776"/>
      <c r="B109" s="64"/>
      <c r="C109" s="46"/>
      <c r="D109" s="46"/>
      <c r="E109" s="46"/>
      <c r="F109" s="46"/>
      <c r="G109" s="22"/>
      <c r="H109" s="46"/>
      <c r="I109" s="46"/>
      <c r="J109" s="46"/>
      <c r="K109" s="46"/>
      <c r="L109" s="22"/>
      <c r="M109" s="46"/>
      <c r="N109" s="46"/>
      <c r="O109" s="46"/>
      <c r="P109" s="46"/>
      <c r="Q109" s="22"/>
      <c r="R109" s="58"/>
      <c r="S109" s="164"/>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row>
    <row r="110" spans="1:134" x14ac:dyDescent="0.4">
      <c r="A110" s="776"/>
      <c r="B110" s="64"/>
      <c r="C110" s="46"/>
      <c r="D110" s="46"/>
      <c r="E110" s="46"/>
      <c r="F110" s="46"/>
      <c r="G110" s="22"/>
      <c r="H110" s="46"/>
      <c r="I110" s="46"/>
      <c r="J110" s="46"/>
      <c r="K110" s="46"/>
      <c r="L110" s="22"/>
      <c r="M110" s="46"/>
      <c r="N110" s="46"/>
      <c r="O110" s="46"/>
      <c r="P110" s="46"/>
      <c r="Q110" s="22"/>
      <c r="R110" s="58"/>
      <c r="S110" s="164"/>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row>
    <row r="111" spans="1:134" x14ac:dyDescent="0.4">
      <c r="A111" s="776"/>
      <c r="B111" s="64"/>
      <c r="C111" s="46"/>
      <c r="D111" s="46"/>
      <c r="E111" s="46"/>
      <c r="F111" s="46"/>
      <c r="G111" s="22"/>
      <c r="H111" s="46"/>
      <c r="I111" s="46"/>
      <c r="J111" s="46"/>
      <c r="K111" s="46"/>
      <c r="L111" s="22"/>
      <c r="M111" s="46"/>
      <c r="N111" s="46"/>
      <c r="O111" s="46"/>
      <c r="P111" s="46"/>
      <c r="Q111" s="22"/>
      <c r="R111" s="58"/>
      <c r="S111" s="164"/>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row>
    <row r="112" spans="1:134" x14ac:dyDescent="0.4">
      <c r="A112" s="776"/>
      <c r="B112" s="64"/>
      <c r="C112" s="46"/>
      <c r="D112" s="46"/>
      <c r="E112" s="46"/>
      <c r="F112" s="46"/>
      <c r="G112" s="22"/>
      <c r="H112" s="46"/>
      <c r="I112" s="46"/>
      <c r="J112" s="46"/>
      <c r="K112" s="46"/>
      <c r="L112" s="22"/>
      <c r="M112" s="46"/>
      <c r="N112" s="46"/>
      <c r="O112" s="46"/>
      <c r="P112" s="46"/>
      <c r="Q112" s="22"/>
      <c r="R112" s="58"/>
      <c r="S112" s="164"/>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row>
    <row r="113" spans="1:134" x14ac:dyDescent="0.4">
      <c r="A113" s="776"/>
      <c r="B113" s="64"/>
      <c r="C113" s="46"/>
      <c r="D113" s="46"/>
      <c r="E113" s="46"/>
      <c r="F113" s="46"/>
      <c r="G113" s="22"/>
      <c r="H113" s="46"/>
      <c r="I113" s="46"/>
      <c r="J113" s="46"/>
      <c r="K113" s="46"/>
      <c r="L113" s="22"/>
      <c r="M113" s="46"/>
      <c r="N113" s="46"/>
      <c r="O113" s="46"/>
      <c r="P113" s="46"/>
      <c r="Q113" s="22"/>
      <c r="R113" s="58"/>
      <c r="S113" s="164"/>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row>
    <row r="114" spans="1:134" x14ac:dyDescent="0.4">
      <c r="A114" s="776"/>
      <c r="B114" s="64"/>
      <c r="C114" s="46"/>
      <c r="D114" s="46"/>
      <c r="E114" s="46"/>
      <c r="F114" s="46"/>
      <c r="G114" s="22"/>
      <c r="H114" s="46"/>
      <c r="I114" s="46"/>
      <c r="J114" s="46"/>
      <c r="K114" s="46"/>
      <c r="L114" s="22"/>
      <c r="M114" s="46"/>
      <c r="N114" s="46"/>
      <c r="O114" s="46"/>
      <c r="P114" s="46"/>
      <c r="Q114" s="22"/>
      <c r="R114" s="58"/>
      <c r="S114" s="164"/>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row>
    <row r="115" spans="1:134" x14ac:dyDescent="0.4">
      <c r="A115" s="776"/>
      <c r="B115" s="64"/>
      <c r="C115" s="46"/>
      <c r="D115" s="46"/>
      <c r="E115" s="46"/>
      <c r="F115" s="46"/>
      <c r="G115" s="22"/>
      <c r="H115" s="46"/>
      <c r="I115" s="46"/>
      <c r="J115" s="46"/>
      <c r="K115" s="46"/>
      <c r="L115" s="22"/>
      <c r="M115" s="46"/>
      <c r="N115" s="46"/>
      <c r="O115" s="46"/>
      <c r="P115" s="46"/>
      <c r="Q115" s="22"/>
      <c r="R115" s="58"/>
      <c r="S115" s="164"/>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row>
    <row r="116" spans="1:134" x14ac:dyDescent="0.4">
      <c r="A116" s="776"/>
      <c r="B116" s="64"/>
      <c r="C116" s="46"/>
      <c r="D116" s="46"/>
      <c r="E116" s="46"/>
      <c r="F116" s="46"/>
      <c r="G116" s="22"/>
      <c r="H116" s="46"/>
      <c r="I116" s="46"/>
      <c r="J116" s="46"/>
      <c r="K116" s="46"/>
      <c r="L116" s="22"/>
      <c r="M116" s="46"/>
      <c r="N116" s="46"/>
      <c r="O116" s="46"/>
      <c r="P116" s="46"/>
      <c r="Q116" s="22"/>
      <c r="R116" s="58"/>
      <c r="S116" s="164"/>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row>
    <row r="117" spans="1:134" x14ac:dyDescent="0.4">
      <c r="A117" s="776"/>
      <c r="B117" s="64"/>
      <c r="C117" s="46"/>
      <c r="D117" s="46"/>
      <c r="E117" s="46"/>
      <c r="F117" s="46"/>
      <c r="G117" s="22"/>
      <c r="H117" s="46"/>
      <c r="I117" s="46"/>
      <c r="J117" s="46"/>
      <c r="K117" s="46"/>
      <c r="L117" s="22"/>
      <c r="M117" s="46"/>
      <c r="N117" s="46"/>
      <c r="O117" s="46"/>
      <c r="P117" s="46"/>
      <c r="Q117" s="22"/>
      <c r="R117" s="58"/>
      <c r="S117" s="164"/>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row>
    <row r="118" spans="1:134" x14ac:dyDescent="0.4">
      <c r="A118" s="776"/>
      <c r="B118" s="64"/>
      <c r="C118" s="46"/>
      <c r="D118" s="46"/>
      <c r="E118" s="46"/>
      <c r="F118" s="46"/>
      <c r="G118" s="22"/>
      <c r="H118" s="46"/>
      <c r="I118" s="46"/>
      <c r="J118" s="46"/>
      <c r="K118" s="46"/>
      <c r="L118" s="22"/>
      <c r="M118" s="46"/>
      <c r="N118" s="46"/>
      <c r="O118" s="46"/>
      <c r="P118" s="46"/>
      <c r="Q118" s="22"/>
      <c r="R118" s="58"/>
      <c r="S118" s="164"/>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row>
    <row r="119" spans="1:134" x14ac:dyDescent="0.4">
      <c r="A119" s="776"/>
      <c r="B119" s="64"/>
      <c r="C119" s="46"/>
      <c r="D119" s="46"/>
      <c r="E119" s="46"/>
      <c r="F119" s="46"/>
      <c r="G119" s="22"/>
      <c r="H119" s="46"/>
      <c r="I119" s="46"/>
      <c r="J119" s="46"/>
      <c r="K119" s="46"/>
      <c r="L119" s="22"/>
      <c r="M119" s="46"/>
      <c r="N119" s="46"/>
      <c r="O119" s="46"/>
      <c r="P119" s="46"/>
      <c r="Q119" s="22"/>
      <c r="R119" s="58"/>
      <c r="S119" s="164"/>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row>
    <row r="120" spans="1:134" x14ac:dyDescent="0.4">
      <c r="A120" s="776"/>
      <c r="B120" s="64"/>
      <c r="C120" s="46"/>
      <c r="D120" s="46"/>
      <c r="E120" s="46"/>
      <c r="F120" s="46"/>
      <c r="G120" s="22"/>
      <c r="H120" s="46"/>
      <c r="I120" s="46"/>
      <c r="J120" s="46"/>
      <c r="K120" s="46"/>
      <c r="L120" s="22"/>
      <c r="M120" s="46"/>
      <c r="N120" s="46"/>
      <c r="O120" s="46"/>
      <c r="P120" s="46"/>
      <c r="Q120" s="22"/>
      <c r="R120" s="58"/>
      <c r="S120" s="164"/>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row>
    <row r="121" spans="1:134" x14ac:dyDescent="0.4">
      <c r="A121" s="776"/>
      <c r="B121" s="64"/>
      <c r="C121" s="46"/>
      <c r="D121" s="46"/>
      <c r="E121" s="46"/>
      <c r="F121" s="46"/>
      <c r="G121" s="22"/>
      <c r="H121" s="46"/>
      <c r="I121" s="46"/>
      <c r="J121" s="46"/>
      <c r="K121" s="46"/>
      <c r="L121" s="22"/>
      <c r="M121" s="46"/>
      <c r="N121" s="46"/>
      <c r="O121" s="46"/>
      <c r="P121" s="46"/>
      <c r="Q121" s="22"/>
      <c r="R121" s="58"/>
      <c r="S121" s="164"/>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row>
    <row r="122" spans="1:134" x14ac:dyDescent="0.4">
      <c r="A122" s="776"/>
      <c r="B122" s="64"/>
      <c r="C122" s="46"/>
      <c r="D122" s="46"/>
      <c r="E122" s="46"/>
      <c r="F122" s="46"/>
      <c r="G122" s="22"/>
      <c r="H122" s="46"/>
      <c r="I122" s="46"/>
      <c r="J122" s="46"/>
      <c r="K122" s="46"/>
      <c r="L122" s="22"/>
      <c r="M122" s="46"/>
      <c r="N122" s="46"/>
      <c r="O122" s="46"/>
      <c r="P122" s="46"/>
      <c r="Q122" s="22"/>
      <c r="R122" s="58"/>
      <c r="S122" s="164"/>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row>
    <row r="123" spans="1:134" x14ac:dyDescent="0.4">
      <c r="A123" s="776"/>
      <c r="B123" s="64"/>
      <c r="C123" s="46"/>
      <c r="D123" s="46"/>
      <c r="E123" s="46"/>
      <c r="F123" s="46"/>
      <c r="G123" s="22"/>
      <c r="H123" s="46"/>
      <c r="I123" s="46"/>
      <c r="J123" s="46"/>
      <c r="K123" s="46"/>
      <c r="L123" s="22"/>
      <c r="M123" s="46"/>
      <c r="N123" s="46"/>
      <c r="O123" s="46"/>
      <c r="P123" s="46"/>
      <c r="Q123" s="22"/>
      <c r="R123" s="58"/>
      <c r="S123" s="164"/>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row>
    <row r="124" spans="1:134" x14ac:dyDescent="0.4">
      <c r="A124" s="776"/>
      <c r="B124" s="64"/>
      <c r="C124" s="46"/>
      <c r="D124" s="46"/>
      <c r="E124" s="46"/>
      <c r="F124" s="46"/>
      <c r="G124" s="22"/>
      <c r="H124" s="46"/>
      <c r="I124" s="46"/>
      <c r="J124" s="46"/>
      <c r="K124" s="46"/>
      <c r="L124" s="22"/>
      <c r="M124" s="46"/>
      <c r="N124" s="46"/>
      <c r="O124" s="46"/>
      <c r="P124" s="46"/>
      <c r="Q124" s="22"/>
      <c r="R124" s="58"/>
      <c r="S124" s="164"/>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row>
    <row r="125" spans="1:134" x14ac:dyDescent="0.4">
      <c r="A125" s="776"/>
      <c r="B125" s="64"/>
      <c r="C125" s="46"/>
      <c r="D125" s="46"/>
      <c r="E125" s="46"/>
      <c r="F125" s="46"/>
      <c r="G125" s="22"/>
      <c r="H125" s="46"/>
      <c r="I125" s="46"/>
      <c r="J125" s="46"/>
      <c r="K125" s="46"/>
      <c r="L125" s="22"/>
      <c r="M125" s="46"/>
      <c r="N125" s="46"/>
      <c r="O125" s="46"/>
      <c r="P125" s="46"/>
      <c r="Q125" s="22"/>
      <c r="R125" s="58"/>
      <c r="S125" s="164"/>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row>
    <row r="126" spans="1:134" x14ac:dyDescent="0.4">
      <c r="A126" s="776"/>
      <c r="B126" s="64"/>
      <c r="C126" s="46"/>
      <c r="D126" s="46"/>
      <c r="E126" s="46"/>
      <c r="F126" s="46"/>
      <c r="G126" s="22"/>
      <c r="H126" s="46"/>
      <c r="I126" s="46"/>
      <c r="J126" s="46"/>
      <c r="K126" s="46"/>
      <c r="L126" s="22"/>
      <c r="M126" s="46"/>
      <c r="N126" s="46"/>
      <c r="O126" s="46"/>
      <c r="P126" s="46"/>
      <c r="Q126" s="22"/>
      <c r="R126" s="58"/>
      <c r="S126" s="164"/>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row>
    <row r="127" spans="1:134" x14ac:dyDescent="0.4">
      <c r="A127" s="776"/>
      <c r="B127" s="64"/>
      <c r="C127" s="46"/>
      <c r="D127" s="46"/>
      <c r="E127" s="46"/>
      <c r="F127" s="46"/>
      <c r="G127" s="22"/>
      <c r="H127" s="46"/>
      <c r="I127" s="46"/>
      <c r="J127" s="46"/>
      <c r="K127" s="46"/>
      <c r="L127" s="22"/>
      <c r="M127" s="46"/>
      <c r="N127" s="46"/>
      <c r="O127" s="46"/>
      <c r="P127" s="46"/>
      <c r="Q127" s="22"/>
      <c r="R127" s="58"/>
      <c r="S127" s="164"/>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row>
    <row r="128" spans="1:134" x14ac:dyDescent="0.4">
      <c r="A128" s="776"/>
      <c r="B128" s="64"/>
      <c r="C128" s="46"/>
      <c r="D128" s="46"/>
      <c r="E128" s="46"/>
      <c r="F128" s="46"/>
      <c r="G128" s="22"/>
      <c r="H128" s="46"/>
      <c r="I128" s="46"/>
      <c r="J128" s="46"/>
      <c r="K128" s="46"/>
      <c r="L128" s="22"/>
      <c r="M128" s="46"/>
      <c r="N128" s="46"/>
      <c r="O128" s="46"/>
      <c r="P128" s="46"/>
      <c r="Q128" s="22"/>
      <c r="R128" s="58"/>
      <c r="S128" s="164"/>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row>
    <row r="129" spans="1:134" x14ac:dyDescent="0.4">
      <c r="A129" s="776"/>
      <c r="B129" s="64"/>
      <c r="C129" s="46"/>
      <c r="D129" s="46"/>
      <c r="E129" s="46"/>
      <c r="F129" s="46"/>
      <c r="G129" s="22"/>
      <c r="H129" s="46"/>
      <c r="I129" s="46"/>
      <c r="J129" s="46"/>
      <c r="K129" s="46"/>
      <c r="L129" s="22"/>
      <c r="M129" s="46"/>
      <c r="N129" s="46"/>
      <c r="O129" s="46"/>
      <c r="P129" s="46"/>
      <c r="Q129" s="22"/>
      <c r="R129" s="58"/>
      <c r="S129" s="164"/>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row>
    <row r="130" spans="1:134" x14ac:dyDescent="0.4">
      <c r="A130" s="776"/>
      <c r="B130" s="64"/>
      <c r="C130" s="46"/>
      <c r="D130" s="46"/>
      <c r="E130" s="46"/>
      <c r="F130" s="46"/>
      <c r="G130" s="22"/>
      <c r="H130" s="46"/>
      <c r="I130" s="46"/>
      <c r="J130" s="46"/>
      <c r="K130" s="46"/>
      <c r="L130" s="22"/>
      <c r="M130" s="46"/>
      <c r="N130" s="46"/>
      <c r="O130" s="46"/>
      <c r="P130" s="46"/>
      <c r="Q130" s="22"/>
      <c r="R130" s="58"/>
      <c r="S130" s="164"/>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row>
    <row r="131" spans="1:134" x14ac:dyDescent="0.4">
      <c r="A131" s="776"/>
      <c r="B131" s="64"/>
      <c r="C131" s="46"/>
      <c r="D131" s="46"/>
      <c r="E131" s="46"/>
      <c r="F131" s="46"/>
      <c r="G131" s="22"/>
      <c r="H131" s="46"/>
      <c r="I131" s="46"/>
      <c r="J131" s="46"/>
      <c r="K131" s="46"/>
      <c r="L131" s="22"/>
      <c r="M131" s="46"/>
      <c r="N131" s="46"/>
      <c r="O131" s="46"/>
      <c r="P131" s="46"/>
      <c r="Q131" s="22"/>
      <c r="R131" s="58"/>
      <c r="S131" s="164"/>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row>
    <row r="132" spans="1:134" x14ac:dyDescent="0.4">
      <c r="A132" s="776"/>
      <c r="B132" s="64"/>
      <c r="C132" s="46"/>
      <c r="D132" s="46"/>
      <c r="E132" s="46"/>
      <c r="F132" s="46"/>
      <c r="G132" s="22"/>
      <c r="H132" s="46"/>
      <c r="I132" s="46"/>
      <c r="J132" s="46"/>
      <c r="K132" s="46"/>
      <c r="L132" s="22"/>
      <c r="M132" s="46"/>
      <c r="N132" s="46"/>
      <c r="O132" s="46"/>
      <c r="P132" s="46"/>
      <c r="Q132" s="22"/>
      <c r="R132" s="58"/>
      <c r="S132" s="164"/>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row>
    <row r="133" spans="1:134" x14ac:dyDescent="0.4">
      <c r="A133" s="776"/>
      <c r="B133" s="64"/>
      <c r="C133" s="46"/>
      <c r="D133" s="46"/>
      <c r="E133" s="46"/>
      <c r="F133" s="46"/>
      <c r="G133" s="22"/>
      <c r="H133" s="46"/>
      <c r="I133" s="46"/>
      <c r="J133" s="46"/>
      <c r="K133" s="46"/>
      <c r="L133" s="22"/>
      <c r="M133" s="46"/>
      <c r="N133" s="46"/>
      <c r="O133" s="46"/>
      <c r="P133" s="46"/>
      <c r="Q133" s="22"/>
      <c r="R133" s="58"/>
      <c r="S133" s="164"/>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row>
    <row r="134" spans="1:134" x14ac:dyDescent="0.4">
      <c r="A134" s="776"/>
      <c r="B134" s="64"/>
      <c r="C134" s="46"/>
      <c r="D134" s="46"/>
      <c r="E134" s="46"/>
      <c r="F134" s="46"/>
      <c r="G134" s="22"/>
      <c r="H134" s="46"/>
      <c r="I134" s="46"/>
      <c r="J134" s="46"/>
      <c r="K134" s="46"/>
      <c r="L134" s="22"/>
      <c r="M134" s="46"/>
      <c r="N134" s="46"/>
      <c r="O134" s="46"/>
      <c r="P134" s="46"/>
      <c r="Q134" s="22"/>
      <c r="R134" s="58"/>
      <c r="S134" s="164"/>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row>
    <row r="135" spans="1:134" x14ac:dyDescent="0.4">
      <c r="A135" s="776"/>
      <c r="B135" s="64"/>
      <c r="C135" s="46"/>
      <c r="D135" s="46"/>
      <c r="E135" s="46"/>
      <c r="F135" s="46"/>
      <c r="G135" s="22"/>
      <c r="H135" s="46"/>
      <c r="I135" s="46"/>
      <c r="J135" s="46"/>
      <c r="K135" s="46"/>
      <c r="L135" s="22"/>
      <c r="M135" s="46"/>
      <c r="N135" s="46"/>
      <c r="O135" s="46"/>
      <c r="P135" s="46"/>
      <c r="Q135" s="22"/>
      <c r="R135" s="58"/>
      <c r="S135" s="164"/>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row>
    <row r="136" spans="1:134" x14ac:dyDescent="0.4">
      <c r="A136" s="776"/>
      <c r="B136" s="64"/>
      <c r="C136" s="46"/>
      <c r="D136" s="46"/>
      <c r="E136" s="46"/>
      <c r="F136" s="46"/>
      <c r="G136" s="22"/>
      <c r="H136" s="46"/>
      <c r="I136" s="46"/>
      <c r="J136" s="46"/>
      <c r="K136" s="46"/>
      <c r="L136" s="22"/>
      <c r="M136" s="46"/>
      <c r="N136" s="46"/>
      <c r="O136" s="46"/>
      <c r="P136" s="46"/>
      <c r="Q136" s="22"/>
      <c r="R136" s="58"/>
      <c r="S136" s="164"/>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row>
    <row r="137" spans="1:134" x14ac:dyDescent="0.4">
      <c r="A137" s="776"/>
      <c r="B137" s="64"/>
      <c r="C137" s="46"/>
      <c r="D137" s="46"/>
      <c r="E137" s="46"/>
      <c r="F137" s="46"/>
      <c r="G137" s="22"/>
      <c r="H137" s="46"/>
      <c r="I137" s="46"/>
      <c r="J137" s="46"/>
      <c r="K137" s="46"/>
      <c r="L137" s="22"/>
      <c r="M137" s="46"/>
      <c r="N137" s="46"/>
      <c r="O137" s="46"/>
      <c r="P137" s="46"/>
      <c r="Q137" s="22"/>
      <c r="R137" s="58"/>
      <c r="S137" s="164"/>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row>
    <row r="138" spans="1:134" x14ac:dyDescent="0.4">
      <c r="A138" s="776"/>
      <c r="B138" s="64"/>
      <c r="C138" s="46"/>
      <c r="D138" s="46"/>
      <c r="E138" s="46"/>
      <c r="F138" s="46"/>
      <c r="G138" s="22"/>
      <c r="H138" s="46"/>
      <c r="I138" s="46"/>
      <c r="J138" s="46"/>
      <c r="K138" s="46"/>
      <c r="L138" s="22"/>
      <c r="M138" s="46"/>
      <c r="N138" s="46"/>
      <c r="O138" s="46"/>
      <c r="P138" s="46"/>
      <c r="Q138" s="22"/>
      <c r="R138" s="58"/>
      <c r="S138" s="164"/>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row>
    <row r="139" spans="1:134" x14ac:dyDescent="0.4">
      <c r="A139" s="776"/>
      <c r="B139" s="64"/>
      <c r="C139" s="46"/>
      <c r="D139" s="46"/>
      <c r="E139" s="46"/>
      <c r="F139" s="46"/>
      <c r="G139" s="22"/>
      <c r="H139" s="46"/>
      <c r="I139" s="46"/>
      <c r="J139" s="46"/>
      <c r="K139" s="46"/>
      <c r="L139" s="22"/>
      <c r="M139" s="46"/>
      <c r="N139" s="46"/>
      <c r="O139" s="46"/>
      <c r="P139" s="46"/>
      <c r="Q139" s="22"/>
      <c r="R139" s="58"/>
      <c r="S139" s="164"/>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row>
    <row r="140" spans="1:134" x14ac:dyDescent="0.4">
      <c r="A140" s="776"/>
      <c r="B140" s="64"/>
      <c r="C140" s="46"/>
      <c r="D140" s="46"/>
      <c r="E140" s="46"/>
      <c r="F140" s="46"/>
      <c r="G140" s="22"/>
      <c r="H140" s="46"/>
      <c r="I140" s="46"/>
      <c r="J140" s="46"/>
      <c r="K140" s="46"/>
      <c r="L140" s="22"/>
      <c r="M140" s="46"/>
      <c r="N140" s="46"/>
      <c r="O140" s="46"/>
      <c r="P140" s="46"/>
      <c r="Q140" s="22"/>
      <c r="R140" s="58"/>
      <c r="S140" s="164"/>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row>
    <row r="141" spans="1:134" x14ac:dyDescent="0.4">
      <c r="A141" s="776"/>
      <c r="B141" s="64"/>
      <c r="C141" s="46"/>
      <c r="D141" s="46"/>
      <c r="E141" s="46"/>
      <c r="F141" s="46"/>
      <c r="G141" s="22"/>
      <c r="H141" s="46"/>
      <c r="I141" s="46"/>
      <c r="J141" s="46"/>
      <c r="K141" s="46"/>
      <c r="L141" s="22"/>
      <c r="M141" s="46"/>
      <c r="N141" s="46"/>
      <c r="O141" s="46"/>
      <c r="P141" s="46"/>
      <c r="Q141" s="22"/>
      <c r="R141" s="58"/>
      <c r="S141" s="164"/>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row>
    <row r="142" spans="1:134" x14ac:dyDescent="0.4">
      <c r="A142" s="776"/>
      <c r="B142" s="64"/>
      <c r="C142" s="46"/>
      <c r="D142" s="46"/>
      <c r="E142" s="46"/>
      <c r="F142" s="46"/>
      <c r="G142" s="22"/>
      <c r="H142" s="46"/>
      <c r="I142" s="46"/>
      <c r="J142" s="46"/>
      <c r="K142" s="46"/>
      <c r="L142" s="22"/>
      <c r="M142" s="46"/>
      <c r="N142" s="46"/>
      <c r="O142" s="46"/>
      <c r="P142" s="46"/>
      <c r="Q142" s="22"/>
      <c r="R142" s="58"/>
      <c r="S142" s="164"/>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row>
    <row r="143" spans="1:134" x14ac:dyDescent="0.4">
      <c r="A143" s="776"/>
      <c r="B143" s="64"/>
      <c r="C143" s="46"/>
      <c r="D143" s="46"/>
      <c r="E143" s="46"/>
      <c r="F143" s="46"/>
      <c r="G143" s="22"/>
      <c r="H143" s="46"/>
      <c r="I143" s="46"/>
      <c r="J143" s="46"/>
      <c r="K143" s="46"/>
      <c r="L143" s="22"/>
      <c r="M143" s="46"/>
      <c r="N143" s="46"/>
      <c r="O143" s="46"/>
      <c r="P143" s="46"/>
      <c r="Q143" s="22"/>
      <c r="R143" s="58"/>
      <c r="S143" s="164"/>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row>
    <row r="144" spans="1:134" x14ac:dyDescent="0.4">
      <c r="A144" s="776"/>
      <c r="B144" s="64"/>
      <c r="C144" s="46"/>
      <c r="D144" s="46"/>
      <c r="E144" s="46"/>
      <c r="F144" s="46"/>
      <c r="G144" s="22"/>
      <c r="H144" s="46"/>
      <c r="I144" s="46"/>
      <c r="J144" s="46"/>
      <c r="K144" s="46"/>
      <c r="L144" s="22"/>
      <c r="M144" s="46"/>
      <c r="N144" s="46"/>
      <c r="O144" s="46"/>
      <c r="P144" s="46"/>
      <c r="Q144" s="22"/>
      <c r="R144" s="58"/>
      <c r="S144" s="164"/>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row>
    <row r="145" spans="1:134" x14ac:dyDescent="0.4">
      <c r="A145" s="776"/>
      <c r="B145" s="64"/>
      <c r="C145" s="46"/>
      <c r="D145" s="46"/>
      <c r="E145" s="46"/>
      <c r="F145" s="46"/>
      <c r="G145" s="22"/>
      <c r="H145" s="46"/>
      <c r="I145" s="46"/>
      <c r="J145" s="46"/>
      <c r="K145" s="46"/>
      <c r="L145" s="22"/>
      <c r="M145" s="46"/>
      <c r="N145" s="46"/>
      <c r="O145" s="46"/>
      <c r="P145" s="46"/>
      <c r="Q145" s="22"/>
      <c r="R145" s="58"/>
      <c r="S145" s="164"/>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row>
    <row r="146" spans="1:134" x14ac:dyDescent="0.4">
      <c r="A146" s="776"/>
      <c r="B146" s="64"/>
      <c r="C146" s="46"/>
      <c r="D146" s="46"/>
      <c r="E146" s="46"/>
      <c r="F146" s="46"/>
      <c r="G146" s="22"/>
      <c r="H146" s="46"/>
      <c r="I146" s="46"/>
      <c r="J146" s="46"/>
      <c r="K146" s="46"/>
      <c r="L146" s="22"/>
      <c r="M146" s="46"/>
      <c r="N146" s="46"/>
      <c r="O146" s="46"/>
      <c r="P146" s="46"/>
      <c r="Q146" s="22"/>
      <c r="R146" s="58"/>
      <c r="S146" s="164"/>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row>
    <row r="147" spans="1:134" x14ac:dyDescent="0.4">
      <c r="A147" s="776"/>
      <c r="B147" s="64"/>
      <c r="C147" s="46"/>
      <c r="D147" s="46"/>
      <c r="E147" s="46"/>
      <c r="F147" s="46"/>
      <c r="G147" s="22"/>
      <c r="H147" s="46"/>
      <c r="I147" s="46"/>
      <c r="J147" s="46"/>
      <c r="K147" s="46"/>
      <c r="L147" s="22"/>
      <c r="M147" s="46"/>
      <c r="N147" s="46"/>
      <c r="O147" s="46"/>
      <c r="P147" s="46"/>
      <c r="Q147" s="22"/>
      <c r="R147" s="58"/>
      <c r="S147" s="164"/>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row>
    <row r="148" spans="1:134" x14ac:dyDescent="0.4">
      <c r="A148" s="776"/>
      <c r="B148" s="64"/>
      <c r="C148" s="46"/>
      <c r="D148" s="46"/>
      <c r="E148" s="46"/>
      <c r="F148" s="46"/>
      <c r="G148" s="22"/>
      <c r="H148" s="46"/>
      <c r="I148" s="46"/>
      <c r="J148" s="46"/>
      <c r="K148" s="46"/>
      <c r="L148" s="22"/>
      <c r="M148" s="46"/>
      <c r="N148" s="46"/>
      <c r="O148" s="46"/>
      <c r="P148" s="46"/>
      <c r="Q148" s="22"/>
      <c r="R148" s="58"/>
      <c r="S148" s="164"/>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row>
    <row r="149" spans="1:134" x14ac:dyDescent="0.4">
      <c r="A149" s="776"/>
      <c r="B149" s="64"/>
      <c r="C149" s="46"/>
      <c r="D149" s="46"/>
      <c r="E149" s="46"/>
      <c r="F149" s="46"/>
      <c r="G149" s="22"/>
      <c r="H149" s="46"/>
      <c r="I149" s="46"/>
      <c r="J149" s="46"/>
      <c r="K149" s="46"/>
      <c r="L149" s="22"/>
      <c r="M149" s="46"/>
      <c r="N149" s="46"/>
      <c r="O149" s="46"/>
      <c r="P149" s="46"/>
      <c r="Q149" s="22"/>
      <c r="R149" s="58"/>
      <c r="S149" s="164"/>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row>
    <row r="150" spans="1:134" x14ac:dyDescent="0.4">
      <c r="A150" s="776"/>
      <c r="B150" s="64"/>
      <c r="C150" s="46"/>
      <c r="D150" s="46"/>
      <c r="E150" s="46"/>
      <c r="F150" s="46"/>
      <c r="G150" s="22"/>
      <c r="H150" s="46"/>
      <c r="I150" s="46"/>
      <c r="J150" s="46"/>
      <c r="K150" s="46"/>
      <c r="L150" s="22"/>
      <c r="M150" s="46"/>
      <c r="N150" s="46"/>
      <c r="O150" s="46"/>
      <c r="P150" s="46"/>
      <c r="Q150" s="22"/>
      <c r="R150" s="58"/>
      <c r="S150" s="164"/>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row>
    <row r="151" spans="1:134" x14ac:dyDescent="0.4">
      <c r="A151" s="776"/>
      <c r="B151" s="64"/>
      <c r="C151" s="46"/>
      <c r="D151" s="46"/>
      <c r="E151" s="46"/>
      <c r="F151" s="46"/>
      <c r="G151" s="22"/>
      <c r="H151" s="46"/>
      <c r="I151" s="46"/>
      <c r="J151" s="46"/>
      <c r="K151" s="46"/>
      <c r="L151" s="22"/>
      <c r="M151" s="46"/>
      <c r="N151" s="46"/>
      <c r="O151" s="46"/>
      <c r="P151" s="46"/>
      <c r="Q151" s="22"/>
      <c r="R151" s="58"/>
      <c r="S151" s="164"/>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row>
    <row r="152" spans="1:134" x14ac:dyDescent="0.4">
      <c r="A152" s="776"/>
      <c r="B152" s="64"/>
      <c r="C152" s="46"/>
      <c r="D152" s="46"/>
      <c r="E152" s="46"/>
      <c r="F152" s="46"/>
      <c r="G152" s="22"/>
      <c r="H152" s="46"/>
      <c r="I152" s="46"/>
      <c r="J152" s="46"/>
      <c r="K152" s="46"/>
      <c r="L152" s="22"/>
      <c r="M152" s="46"/>
      <c r="N152" s="46"/>
      <c r="O152" s="46"/>
      <c r="P152" s="46"/>
      <c r="Q152" s="22"/>
      <c r="R152" s="58"/>
      <c r="S152" s="164"/>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row>
    <row r="153" spans="1:134" x14ac:dyDescent="0.4">
      <c r="A153" s="776"/>
      <c r="B153" s="64"/>
      <c r="C153" s="46"/>
      <c r="D153" s="46"/>
      <c r="E153" s="46"/>
      <c r="F153" s="46"/>
      <c r="G153" s="22"/>
      <c r="H153" s="46"/>
      <c r="I153" s="46"/>
      <c r="J153" s="46"/>
      <c r="K153" s="46"/>
      <c r="L153" s="22"/>
      <c r="M153" s="46"/>
      <c r="N153" s="46"/>
      <c r="O153" s="46"/>
      <c r="P153" s="46"/>
      <c r="Q153" s="22"/>
      <c r="R153" s="58"/>
      <c r="S153" s="164"/>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row>
    <row r="154" spans="1:134" x14ac:dyDescent="0.4">
      <c r="A154" s="776"/>
      <c r="B154" s="64"/>
      <c r="C154" s="46"/>
      <c r="D154" s="46"/>
      <c r="E154" s="46"/>
      <c r="F154" s="46"/>
      <c r="G154" s="22"/>
      <c r="H154" s="46"/>
      <c r="I154" s="46"/>
      <c r="J154" s="46"/>
      <c r="K154" s="46"/>
      <c r="L154" s="22"/>
      <c r="M154" s="46"/>
      <c r="N154" s="46"/>
      <c r="O154" s="46"/>
      <c r="P154" s="46"/>
      <c r="Q154" s="22"/>
      <c r="R154" s="58"/>
      <c r="S154" s="164"/>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row>
    <row r="155" spans="1:134" x14ac:dyDescent="0.4">
      <c r="A155" s="776"/>
      <c r="B155" s="64"/>
      <c r="C155" s="46"/>
      <c r="D155" s="46"/>
      <c r="E155" s="46"/>
      <c r="F155" s="46"/>
      <c r="G155" s="22"/>
      <c r="H155" s="46"/>
      <c r="I155" s="46"/>
      <c r="J155" s="46"/>
      <c r="K155" s="46"/>
      <c r="L155" s="22"/>
      <c r="M155" s="46"/>
      <c r="N155" s="46"/>
      <c r="O155" s="46"/>
      <c r="P155" s="46"/>
      <c r="Q155" s="22"/>
      <c r="R155" s="58"/>
      <c r="S155" s="164"/>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row>
    <row r="156" spans="1:134" x14ac:dyDescent="0.4">
      <c r="A156" s="776"/>
      <c r="B156" s="64"/>
      <c r="C156" s="46"/>
      <c r="D156" s="46"/>
      <c r="E156" s="46"/>
      <c r="F156" s="46"/>
      <c r="G156" s="22"/>
      <c r="H156" s="46"/>
      <c r="I156" s="46"/>
      <c r="J156" s="46"/>
      <c r="K156" s="46"/>
      <c r="L156" s="22"/>
      <c r="M156" s="46"/>
      <c r="N156" s="46"/>
      <c r="O156" s="46"/>
      <c r="P156" s="46"/>
      <c r="Q156" s="22"/>
      <c r="R156" s="58"/>
      <c r="S156" s="164"/>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row>
    <row r="157" spans="1:134" x14ac:dyDescent="0.4">
      <c r="A157" s="776"/>
      <c r="B157" s="64"/>
      <c r="C157" s="46"/>
      <c r="D157" s="46"/>
      <c r="E157" s="46"/>
      <c r="F157" s="46"/>
      <c r="G157" s="22"/>
      <c r="H157" s="46"/>
      <c r="I157" s="46"/>
      <c r="J157" s="46"/>
      <c r="K157" s="46"/>
      <c r="L157" s="22"/>
      <c r="M157" s="46"/>
      <c r="N157" s="46"/>
      <c r="O157" s="46"/>
      <c r="P157" s="46"/>
      <c r="Q157" s="22"/>
      <c r="R157" s="58"/>
      <c r="S157" s="164"/>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row>
    <row r="158" spans="1:134" x14ac:dyDescent="0.4">
      <c r="A158" s="776"/>
      <c r="B158" s="64"/>
      <c r="C158" s="46"/>
      <c r="D158" s="46"/>
      <c r="E158" s="46"/>
      <c r="F158" s="46"/>
      <c r="G158" s="22"/>
      <c r="H158" s="46"/>
      <c r="I158" s="46"/>
      <c r="J158" s="46"/>
      <c r="K158" s="46"/>
      <c r="L158" s="22"/>
      <c r="M158" s="46"/>
      <c r="N158" s="46"/>
      <c r="O158" s="46"/>
      <c r="P158" s="46"/>
      <c r="Q158" s="22"/>
      <c r="R158" s="58"/>
      <c r="S158" s="164"/>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row>
    <row r="159" spans="1:134" x14ac:dyDescent="0.4">
      <c r="A159" s="776"/>
      <c r="B159" s="64"/>
      <c r="C159" s="46"/>
      <c r="D159" s="46"/>
      <c r="E159" s="46"/>
      <c r="F159" s="46"/>
      <c r="G159" s="22"/>
      <c r="H159" s="46"/>
      <c r="I159" s="46"/>
      <c r="J159" s="46"/>
      <c r="K159" s="46"/>
      <c r="L159" s="22"/>
      <c r="M159" s="46"/>
      <c r="N159" s="46"/>
      <c r="O159" s="46"/>
      <c r="P159" s="46"/>
      <c r="Q159" s="22"/>
      <c r="R159" s="58"/>
      <c r="S159" s="164"/>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row>
    <row r="160" spans="1:134" x14ac:dyDescent="0.4">
      <c r="A160" s="776"/>
      <c r="B160" s="64"/>
      <c r="C160" s="46"/>
      <c r="D160" s="46"/>
      <c r="E160" s="46"/>
      <c r="F160" s="46"/>
      <c r="G160" s="22"/>
      <c r="H160" s="46"/>
      <c r="I160" s="46"/>
      <c r="J160" s="46"/>
      <c r="K160" s="46"/>
      <c r="L160" s="22"/>
      <c r="M160" s="46"/>
      <c r="N160" s="46"/>
      <c r="O160" s="46"/>
      <c r="P160" s="46"/>
      <c r="Q160" s="22"/>
      <c r="R160" s="58"/>
      <c r="S160" s="164"/>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row>
    <row r="161" spans="1:134" x14ac:dyDescent="0.4">
      <c r="A161" s="776"/>
      <c r="B161" s="64"/>
      <c r="C161" s="46"/>
      <c r="D161" s="46"/>
      <c r="E161" s="46"/>
      <c r="F161" s="46"/>
      <c r="G161" s="22"/>
      <c r="H161" s="46"/>
      <c r="I161" s="46"/>
      <c r="J161" s="46"/>
      <c r="K161" s="46"/>
      <c r="L161" s="22"/>
      <c r="M161" s="46"/>
      <c r="N161" s="46"/>
      <c r="O161" s="46"/>
      <c r="P161" s="46"/>
      <c r="Q161" s="22"/>
      <c r="R161" s="58"/>
      <c r="S161" s="164"/>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row>
    <row r="162" spans="1:134" x14ac:dyDescent="0.4">
      <c r="A162" s="776"/>
      <c r="B162" s="64"/>
      <c r="C162" s="46"/>
      <c r="D162" s="46"/>
      <c r="E162" s="46"/>
      <c r="F162" s="46"/>
      <c r="G162" s="22"/>
      <c r="H162" s="46"/>
      <c r="I162" s="46"/>
      <c r="J162" s="46"/>
      <c r="K162" s="46"/>
      <c r="L162" s="22"/>
      <c r="M162" s="46"/>
      <c r="N162" s="46"/>
      <c r="O162" s="46"/>
      <c r="P162" s="46"/>
      <c r="Q162" s="22"/>
      <c r="R162" s="58"/>
      <c r="S162" s="164"/>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row>
    <row r="163" spans="1:134" x14ac:dyDescent="0.4">
      <c r="A163" s="776"/>
      <c r="B163" s="64"/>
      <c r="C163" s="46"/>
      <c r="D163" s="46"/>
      <c r="E163" s="46"/>
      <c r="F163" s="46"/>
      <c r="G163" s="22"/>
      <c r="H163" s="46"/>
      <c r="I163" s="46"/>
      <c r="J163" s="46"/>
      <c r="K163" s="46"/>
      <c r="L163" s="22"/>
      <c r="M163" s="46"/>
      <c r="N163" s="46"/>
      <c r="O163" s="46"/>
      <c r="P163" s="46"/>
      <c r="Q163" s="22"/>
      <c r="R163" s="58"/>
      <c r="S163" s="164"/>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row>
    <row r="164" spans="1:134" x14ac:dyDescent="0.4">
      <c r="A164" s="776"/>
      <c r="B164" s="64"/>
      <c r="C164" s="46"/>
      <c r="D164" s="46"/>
      <c r="E164" s="46"/>
      <c r="F164" s="46"/>
      <c r="G164" s="22"/>
      <c r="H164" s="46"/>
      <c r="I164" s="46"/>
      <c r="J164" s="46"/>
      <c r="K164" s="46"/>
      <c r="L164" s="22"/>
      <c r="M164" s="46"/>
      <c r="N164" s="46"/>
      <c r="O164" s="46"/>
      <c r="P164" s="46"/>
      <c r="Q164" s="22"/>
      <c r="R164" s="58"/>
      <c r="S164" s="164"/>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row>
    <row r="165" spans="1:134" x14ac:dyDescent="0.4">
      <c r="A165" s="776"/>
      <c r="B165" s="64"/>
      <c r="C165" s="46"/>
      <c r="D165" s="46"/>
      <c r="E165" s="46"/>
      <c r="F165" s="46"/>
      <c r="G165" s="22"/>
      <c r="H165" s="46"/>
      <c r="I165" s="46"/>
      <c r="J165" s="46"/>
      <c r="K165" s="46"/>
      <c r="L165" s="22"/>
      <c r="M165" s="46"/>
      <c r="N165" s="46"/>
      <c r="O165" s="46"/>
      <c r="P165" s="46"/>
      <c r="Q165" s="22"/>
      <c r="R165" s="58"/>
      <c r="S165" s="164"/>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row>
    <row r="166" spans="1:134" x14ac:dyDescent="0.4">
      <c r="A166" s="776"/>
      <c r="B166" s="64"/>
      <c r="C166" s="46"/>
      <c r="D166" s="46"/>
      <c r="E166" s="46"/>
      <c r="F166" s="46"/>
      <c r="G166" s="22"/>
      <c r="H166" s="46"/>
      <c r="I166" s="46"/>
      <c r="J166" s="46"/>
      <c r="K166" s="46"/>
      <c r="L166" s="22"/>
      <c r="M166" s="46"/>
      <c r="N166" s="46"/>
      <c r="O166" s="46"/>
      <c r="P166" s="46"/>
      <c r="Q166" s="22"/>
      <c r="R166" s="58"/>
      <c r="S166" s="164"/>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row>
    <row r="167" spans="1:134" x14ac:dyDescent="0.4">
      <c r="A167" s="776"/>
      <c r="B167" s="64"/>
      <c r="C167" s="46"/>
      <c r="D167" s="46"/>
      <c r="E167" s="46"/>
      <c r="F167" s="46"/>
      <c r="G167" s="22"/>
      <c r="H167" s="46"/>
      <c r="I167" s="46"/>
      <c r="J167" s="46"/>
      <c r="K167" s="46"/>
      <c r="L167" s="22"/>
      <c r="M167" s="46"/>
      <c r="N167" s="46"/>
      <c r="O167" s="46"/>
      <c r="P167" s="46"/>
      <c r="Q167" s="22"/>
      <c r="R167" s="58"/>
      <c r="S167" s="164"/>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row>
    <row r="168" spans="1:134" x14ac:dyDescent="0.4">
      <c r="A168" s="776"/>
      <c r="B168" s="64"/>
      <c r="C168" s="46"/>
      <c r="D168" s="46"/>
      <c r="E168" s="46"/>
      <c r="F168" s="46"/>
      <c r="G168" s="22"/>
      <c r="H168" s="46"/>
      <c r="I168" s="46"/>
      <c r="J168" s="46"/>
      <c r="K168" s="46"/>
      <c r="L168" s="22"/>
      <c r="M168" s="46"/>
      <c r="N168" s="46"/>
      <c r="O168" s="46"/>
      <c r="P168" s="46"/>
      <c r="Q168" s="22"/>
      <c r="R168" s="58"/>
      <c r="S168" s="164"/>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row>
    <row r="169" spans="1:134" x14ac:dyDescent="0.4">
      <c r="A169" s="776"/>
      <c r="B169" s="64"/>
      <c r="C169" s="46"/>
      <c r="D169" s="46"/>
      <c r="E169" s="46"/>
      <c r="F169" s="46"/>
      <c r="G169" s="22"/>
      <c r="H169" s="46"/>
      <c r="I169" s="46"/>
      <c r="J169" s="46"/>
      <c r="K169" s="46"/>
      <c r="L169" s="22"/>
      <c r="M169" s="46"/>
      <c r="N169" s="46"/>
      <c r="O169" s="46"/>
      <c r="P169" s="46"/>
      <c r="Q169" s="22"/>
      <c r="R169" s="58"/>
      <c r="S169" s="164"/>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row>
    <row r="170" spans="1:134" x14ac:dyDescent="0.4">
      <c r="A170" s="776"/>
      <c r="B170" s="64"/>
      <c r="C170" s="46"/>
      <c r="D170" s="46"/>
      <c r="E170" s="46"/>
      <c r="F170" s="46"/>
      <c r="G170" s="22"/>
      <c r="H170" s="46"/>
      <c r="I170" s="46"/>
      <c r="J170" s="46"/>
      <c r="K170" s="46"/>
      <c r="L170" s="22"/>
      <c r="M170" s="46"/>
      <c r="N170" s="46"/>
      <c r="O170" s="46"/>
      <c r="P170" s="46"/>
      <c r="Q170" s="22"/>
      <c r="R170" s="58"/>
      <c r="S170" s="164"/>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row>
    <row r="171" spans="1:134" x14ac:dyDescent="0.4">
      <c r="A171" s="776"/>
      <c r="B171" s="64"/>
      <c r="C171" s="46"/>
      <c r="D171" s="46"/>
      <c r="E171" s="46"/>
      <c r="F171" s="46"/>
      <c r="G171" s="22"/>
      <c r="H171" s="46"/>
      <c r="I171" s="46"/>
      <c r="J171" s="46"/>
      <c r="K171" s="46"/>
      <c r="L171" s="22"/>
      <c r="M171" s="46"/>
      <c r="N171" s="46"/>
      <c r="O171" s="46"/>
      <c r="P171" s="46"/>
      <c r="Q171" s="22"/>
      <c r="R171" s="58"/>
      <c r="S171" s="164"/>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row>
    <row r="172" spans="1:134" x14ac:dyDescent="0.4">
      <c r="A172" s="776"/>
      <c r="B172" s="64"/>
      <c r="C172" s="46"/>
      <c r="D172" s="46"/>
      <c r="E172" s="46"/>
      <c r="F172" s="46"/>
      <c r="G172" s="22"/>
      <c r="H172" s="46"/>
      <c r="I172" s="46"/>
      <c r="J172" s="46"/>
      <c r="K172" s="46"/>
      <c r="L172" s="22"/>
      <c r="M172" s="46"/>
      <c r="N172" s="46"/>
      <c r="O172" s="46"/>
      <c r="P172" s="46"/>
      <c r="Q172" s="22"/>
      <c r="R172" s="58"/>
      <c r="S172" s="164"/>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row>
    <row r="173" spans="1:134" x14ac:dyDescent="0.4">
      <c r="A173" s="776"/>
      <c r="B173" s="64"/>
      <c r="C173" s="46"/>
      <c r="D173" s="46"/>
      <c r="E173" s="46"/>
      <c r="F173" s="46"/>
      <c r="G173" s="22"/>
      <c r="H173" s="46"/>
      <c r="I173" s="46"/>
      <c r="J173" s="46"/>
      <c r="K173" s="46"/>
      <c r="L173" s="22"/>
      <c r="M173" s="46"/>
      <c r="N173" s="46"/>
      <c r="O173" s="46"/>
      <c r="P173" s="46"/>
      <c r="Q173" s="22"/>
      <c r="R173" s="58"/>
      <c r="S173" s="164"/>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row>
    <row r="174" spans="1:134" x14ac:dyDescent="0.4">
      <c r="A174" s="776"/>
      <c r="B174" s="64"/>
      <c r="C174" s="46"/>
      <c r="D174" s="46"/>
      <c r="E174" s="46"/>
      <c r="F174" s="46"/>
      <c r="G174" s="22"/>
      <c r="H174" s="46"/>
      <c r="I174" s="46"/>
      <c r="J174" s="46"/>
      <c r="K174" s="46"/>
      <c r="L174" s="22"/>
      <c r="M174" s="46"/>
      <c r="N174" s="46"/>
      <c r="O174" s="46"/>
      <c r="P174" s="46"/>
      <c r="Q174" s="22"/>
      <c r="R174" s="58"/>
      <c r="S174" s="164"/>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row>
    <row r="175" spans="1:134" x14ac:dyDescent="0.4">
      <c r="A175" s="776"/>
      <c r="B175" s="64"/>
      <c r="C175" s="46"/>
      <c r="D175" s="46"/>
      <c r="E175" s="46"/>
      <c r="F175" s="46"/>
      <c r="G175" s="22"/>
      <c r="H175" s="46"/>
      <c r="I175" s="46"/>
      <c r="J175" s="46"/>
      <c r="K175" s="46"/>
      <c r="L175" s="22"/>
      <c r="M175" s="46"/>
      <c r="N175" s="46"/>
      <c r="O175" s="46"/>
      <c r="P175" s="46"/>
      <c r="Q175" s="22"/>
      <c r="R175" s="58"/>
      <c r="S175" s="164"/>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row>
    <row r="176" spans="1:134" x14ac:dyDescent="0.4">
      <c r="A176" s="776"/>
      <c r="B176" s="64"/>
      <c r="C176" s="46"/>
      <c r="D176" s="46"/>
      <c r="E176" s="46"/>
      <c r="F176" s="46"/>
      <c r="G176" s="22"/>
      <c r="H176" s="46"/>
      <c r="I176" s="46"/>
      <c r="J176" s="46"/>
      <c r="K176" s="46"/>
      <c r="L176" s="22"/>
      <c r="M176" s="46"/>
      <c r="N176" s="46"/>
      <c r="O176" s="46"/>
      <c r="P176" s="46"/>
      <c r="Q176" s="22"/>
      <c r="R176" s="58"/>
      <c r="S176" s="164"/>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row>
    <row r="177" spans="1:134" x14ac:dyDescent="0.4">
      <c r="A177" s="776"/>
      <c r="B177" s="64"/>
      <c r="C177" s="46"/>
      <c r="D177" s="46"/>
      <c r="E177" s="46"/>
      <c r="F177" s="46"/>
      <c r="G177" s="22"/>
      <c r="H177" s="46"/>
      <c r="I177" s="46"/>
      <c r="J177" s="46"/>
      <c r="K177" s="46"/>
      <c r="L177" s="22"/>
      <c r="M177" s="46"/>
      <c r="N177" s="46"/>
      <c r="O177" s="46"/>
      <c r="P177" s="46"/>
      <c r="Q177" s="22"/>
      <c r="R177" s="58"/>
      <c r="S177" s="164"/>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row>
    <row r="178" spans="1:134" x14ac:dyDescent="0.4">
      <c r="A178" s="776"/>
      <c r="B178" s="64"/>
      <c r="C178" s="46"/>
      <c r="D178" s="46"/>
      <c r="E178" s="46"/>
      <c r="F178" s="46"/>
      <c r="G178" s="22"/>
      <c r="H178" s="46"/>
      <c r="I178" s="46"/>
      <c r="J178" s="46"/>
      <c r="K178" s="46"/>
      <c r="L178" s="22"/>
      <c r="M178" s="46"/>
      <c r="N178" s="46"/>
      <c r="O178" s="46"/>
      <c r="P178" s="46"/>
      <c r="Q178" s="22"/>
      <c r="R178" s="58"/>
      <c r="S178" s="164"/>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row>
    <row r="179" spans="1:134" x14ac:dyDescent="0.4">
      <c r="A179" s="776"/>
      <c r="B179" s="64"/>
      <c r="C179" s="46"/>
      <c r="D179" s="46"/>
      <c r="E179" s="46"/>
      <c r="F179" s="46"/>
      <c r="G179" s="22"/>
      <c r="H179" s="46"/>
      <c r="I179" s="46"/>
      <c r="J179" s="46"/>
      <c r="K179" s="46"/>
      <c r="L179" s="22"/>
      <c r="M179" s="46"/>
      <c r="N179" s="46"/>
      <c r="O179" s="46"/>
      <c r="P179" s="46"/>
      <c r="Q179" s="22"/>
      <c r="R179" s="58"/>
      <c r="S179" s="164"/>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row>
    <row r="180" spans="1:134" x14ac:dyDescent="0.4">
      <c r="A180" s="776"/>
      <c r="B180" s="64"/>
      <c r="C180" s="46"/>
      <c r="D180" s="46"/>
      <c r="E180" s="46"/>
      <c r="F180" s="46"/>
      <c r="G180" s="22"/>
      <c r="H180" s="46"/>
      <c r="I180" s="46"/>
      <c r="J180" s="46"/>
      <c r="K180" s="46"/>
      <c r="L180" s="22"/>
      <c r="M180" s="46"/>
      <c r="N180" s="46"/>
      <c r="O180" s="46"/>
      <c r="P180" s="46"/>
      <c r="Q180" s="22"/>
      <c r="R180" s="58"/>
      <c r="S180" s="164"/>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row>
    <row r="181" spans="1:134" x14ac:dyDescent="0.4">
      <c r="A181" s="776"/>
      <c r="B181" s="64"/>
      <c r="C181" s="46"/>
      <c r="D181" s="46"/>
      <c r="E181" s="46"/>
      <c r="F181" s="46"/>
      <c r="G181" s="22"/>
      <c r="H181" s="46"/>
      <c r="I181" s="46"/>
      <c r="J181" s="46"/>
      <c r="K181" s="46"/>
      <c r="L181" s="22"/>
      <c r="M181" s="46"/>
      <c r="N181" s="46"/>
      <c r="O181" s="46"/>
      <c r="P181" s="46"/>
      <c r="Q181" s="22"/>
      <c r="R181" s="58"/>
      <c r="S181" s="164"/>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row>
    <row r="182" spans="1:134" x14ac:dyDescent="0.4">
      <c r="A182" s="776"/>
      <c r="B182" s="64"/>
      <c r="C182" s="46"/>
      <c r="D182" s="46"/>
      <c r="E182" s="46"/>
      <c r="F182" s="46"/>
      <c r="G182" s="22"/>
      <c r="H182" s="46"/>
      <c r="I182" s="46"/>
      <c r="J182" s="46"/>
      <c r="K182" s="46"/>
      <c r="L182" s="22"/>
      <c r="M182" s="46"/>
      <c r="N182" s="46"/>
      <c r="O182" s="46"/>
      <c r="P182" s="46"/>
      <c r="Q182" s="22"/>
      <c r="R182" s="58"/>
      <c r="S182" s="164"/>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row>
    <row r="183" spans="1:134" x14ac:dyDescent="0.4">
      <c r="A183" s="776"/>
      <c r="B183" s="64"/>
      <c r="C183" s="46"/>
      <c r="D183" s="46"/>
      <c r="E183" s="46"/>
      <c r="F183" s="46"/>
      <c r="G183" s="22"/>
      <c r="H183" s="46"/>
      <c r="I183" s="46"/>
      <c r="J183" s="46"/>
      <c r="K183" s="46"/>
      <c r="L183" s="22"/>
      <c r="M183" s="46"/>
      <c r="N183" s="46"/>
      <c r="O183" s="46"/>
      <c r="P183" s="46"/>
      <c r="Q183" s="22"/>
      <c r="R183" s="58"/>
      <c r="S183" s="164"/>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row>
    <row r="184" spans="1:134" x14ac:dyDescent="0.4">
      <c r="A184" s="776"/>
      <c r="B184" s="64"/>
      <c r="C184" s="46"/>
      <c r="D184" s="46"/>
      <c r="E184" s="46"/>
      <c r="F184" s="46"/>
      <c r="G184" s="22"/>
      <c r="H184" s="46"/>
      <c r="I184" s="46"/>
      <c r="J184" s="46"/>
      <c r="K184" s="46"/>
      <c r="L184" s="22"/>
      <c r="M184" s="46"/>
      <c r="N184" s="46"/>
      <c r="O184" s="46"/>
      <c r="P184" s="46"/>
      <c r="Q184" s="22"/>
      <c r="R184" s="58"/>
      <c r="S184" s="164"/>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row>
    <row r="185" spans="1:134" x14ac:dyDescent="0.4">
      <c r="A185" s="776"/>
      <c r="B185" s="64"/>
      <c r="C185" s="46"/>
      <c r="D185" s="46"/>
      <c r="E185" s="46"/>
      <c r="F185" s="46"/>
      <c r="G185" s="22"/>
      <c r="H185" s="46"/>
      <c r="I185" s="46"/>
      <c r="J185" s="46"/>
      <c r="K185" s="46"/>
      <c r="L185" s="22"/>
      <c r="M185" s="46"/>
      <c r="N185" s="46"/>
      <c r="O185" s="46"/>
      <c r="P185" s="46"/>
      <c r="Q185" s="22"/>
      <c r="R185" s="58"/>
      <c r="S185" s="164"/>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row>
    <row r="186" spans="1:134" x14ac:dyDescent="0.4">
      <c r="A186" s="776"/>
      <c r="B186" s="64"/>
      <c r="C186" s="46"/>
      <c r="D186" s="46"/>
      <c r="E186" s="46"/>
      <c r="F186" s="46"/>
      <c r="G186" s="22"/>
      <c r="H186" s="46"/>
      <c r="I186" s="46"/>
      <c r="J186" s="46"/>
      <c r="K186" s="46"/>
      <c r="L186" s="22"/>
      <c r="M186" s="46"/>
      <c r="N186" s="46"/>
      <c r="O186" s="46"/>
      <c r="P186" s="46"/>
      <c r="Q186" s="22"/>
      <c r="R186" s="58"/>
      <c r="S186" s="164"/>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row>
    <row r="187" spans="1:134" x14ac:dyDescent="0.4">
      <c r="A187" s="776"/>
      <c r="B187" s="64"/>
      <c r="C187" s="46"/>
      <c r="D187" s="46"/>
      <c r="E187" s="46"/>
      <c r="F187" s="46"/>
      <c r="G187" s="22"/>
      <c r="H187" s="46"/>
      <c r="I187" s="46"/>
      <c r="J187" s="46"/>
      <c r="K187" s="46"/>
      <c r="L187" s="22"/>
      <c r="M187" s="46"/>
      <c r="N187" s="46"/>
      <c r="O187" s="46"/>
      <c r="P187" s="46"/>
      <c r="Q187" s="22"/>
      <c r="R187" s="58"/>
      <c r="S187" s="164"/>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row>
    <row r="188" spans="1:134" x14ac:dyDescent="0.4">
      <c r="A188" s="776"/>
      <c r="B188" s="64"/>
      <c r="C188" s="46"/>
      <c r="D188" s="46"/>
      <c r="E188" s="46"/>
      <c r="F188" s="46"/>
      <c r="G188" s="22"/>
      <c r="H188" s="46"/>
      <c r="I188" s="46"/>
      <c r="J188" s="46"/>
      <c r="K188" s="46"/>
      <c r="L188" s="22"/>
      <c r="M188" s="46"/>
      <c r="N188" s="46"/>
      <c r="O188" s="46"/>
      <c r="P188" s="46"/>
      <c r="Q188" s="22"/>
      <c r="R188" s="58"/>
      <c r="S188" s="164"/>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row>
    <row r="189" spans="1:134" x14ac:dyDescent="0.4">
      <c r="A189" s="776"/>
      <c r="B189" s="64"/>
      <c r="C189" s="46"/>
      <c r="D189" s="46"/>
      <c r="E189" s="46"/>
      <c r="F189" s="46"/>
      <c r="G189" s="22"/>
      <c r="H189" s="46"/>
      <c r="I189" s="46"/>
      <c r="J189" s="46"/>
      <c r="K189" s="46"/>
      <c r="L189" s="22"/>
      <c r="M189" s="46"/>
      <c r="N189" s="46"/>
      <c r="O189" s="46"/>
      <c r="P189" s="46"/>
      <c r="Q189" s="22"/>
      <c r="R189" s="58"/>
      <c r="S189" s="164"/>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row>
    <row r="190" spans="1:134" x14ac:dyDescent="0.4">
      <c r="A190" s="776"/>
      <c r="B190" s="64"/>
      <c r="C190" s="46"/>
      <c r="D190" s="46"/>
      <c r="E190" s="46"/>
      <c r="F190" s="46"/>
      <c r="G190" s="22"/>
      <c r="H190" s="46"/>
      <c r="I190" s="46"/>
      <c r="J190" s="46"/>
      <c r="K190" s="46"/>
      <c r="L190" s="22"/>
      <c r="M190" s="46"/>
      <c r="N190" s="46"/>
      <c r="O190" s="46"/>
      <c r="P190" s="46"/>
      <c r="Q190" s="22"/>
      <c r="R190" s="58"/>
      <c r="S190" s="164"/>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row>
    <row r="191" spans="1:134" x14ac:dyDescent="0.4">
      <c r="A191" s="776"/>
      <c r="B191" s="64"/>
      <c r="C191" s="46"/>
      <c r="D191" s="46"/>
      <c r="E191" s="46"/>
      <c r="F191" s="46"/>
      <c r="G191" s="22"/>
      <c r="H191" s="46"/>
      <c r="I191" s="46"/>
      <c r="J191" s="46"/>
      <c r="K191" s="46"/>
      <c r="L191" s="22"/>
      <c r="M191" s="46"/>
      <c r="N191" s="46"/>
      <c r="O191" s="46"/>
      <c r="P191" s="46"/>
      <c r="Q191" s="22"/>
      <c r="R191" s="58"/>
      <c r="S191" s="164"/>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row>
    <row r="192" spans="1:134" x14ac:dyDescent="0.4">
      <c r="A192" s="776"/>
      <c r="B192" s="64"/>
      <c r="C192" s="46"/>
      <c r="D192" s="46"/>
      <c r="E192" s="46"/>
      <c r="F192" s="46"/>
      <c r="G192" s="22"/>
      <c r="H192" s="46"/>
      <c r="I192" s="46"/>
      <c r="J192" s="46"/>
      <c r="K192" s="46"/>
      <c r="L192" s="22"/>
      <c r="M192" s="46"/>
      <c r="N192" s="46"/>
      <c r="O192" s="46"/>
      <c r="P192" s="46"/>
      <c r="Q192" s="22"/>
      <c r="R192" s="58"/>
      <c r="S192" s="164"/>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row>
    <row r="193" spans="1:134" x14ac:dyDescent="0.4">
      <c r="A193" s="776"/>
      <c r="B193" s="64"/>
      <c r="C193" s="46"/>
      <c r="D193" s="46"/>
      <c r="E193" s="46"/>
      <c r="F193" s="46"/>
      <c r="G193" s="22"/>
      <c r="H193" s="46"/>
      <c r="I193" s="46"/>
      <c r="J193" s="46"/>
      <c r="K193" s="46"/>
      <c r="L193" s="22"/>
      <c r="M193" s="46"/>
      <c r="N193" s="46"/>
      <c r="O193" s="46"/>
      <c r="P193" s="46"/>
      <c r="Q193" s="22"/>
      <c r="R193" s="58"/>
      <c r="S193" s="164"/>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row>
    <row r="194" spans="1:134" x14ac:dyDescent="0.4">
      <c r="A194" s="776"/>
      <c r="B194" s="64"/>
      <c r="C194" s="46"/>
      <c r="D194" s="46"/>
      <c r="E194" s="46"/>
      <c r="F194" s="46"/>
      <c r="G194" s="22"/>
      <c r="H194" s="46"/>
      <c r="I194" s="46"/>
      <c r="J194" s="46"/>
      <c r="K194" s="46"/>
      <c r="L194" s="22"/>
      <c r="M194" s="46"/>
      <c r="N194" s="46"/>
      <c r="O194" s="46"/>
      <c r="P194" s="46"/>
      <c r="Q194" s="22"/>
      <c r="R194" s="58"/>
      <c r="S194" s="164"/>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row>
    <row r="195" spans="1:134" x14ac:dyDescent="0.4">
      <c r="A195" s="776"/>
      <c r="B195" s="64"/>
      <c r="C195" s="46"/>
      <c r="D195" s="46"/>
      <c r="E195" s="46"/>
      <c r="F195" s="46"/>
      <c r="G195" s="22"/>
      <c r="H195" s="46"/>
      <c r="I195" s="46"/>
      <c r="J195" s="46"/>
      <c r="K195" s="46"/>
      <c r="L195" s="22"/>
      <c r="M195" s="46"/>
      <c r="N195" s="46"/>
      <c r="O195" s="46"/>
      <c r="P195" s="46"/>
      <c r="Q195" s="22"/>
      <c r="R195" s="58"/>
      <c r="S195" s="164"/>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row>
    <row r="196" spans="1:134" x14ac:dyDescent="0.4">
      <c r="A196" s="776"/>
      <c r="B196" s="64"/>
      <c r="C196" s="46"/>
      <c r="D196" s="46"/>
      <c r="E196" s="46"/>
      <c r="F196" s="46"/>
      <c r="G196" s="22"/>
      <c r="H196" s="46"/>
      <c r="I196" s="46"/>
      <c r="J196" s="46"/>
      <c r="K196" s="46"/>
      <c r="L196" s="22"/>
      <c r="M196" s="46"/>
      <c r="N196" s="46"/>
      <c r="O196" s="46"/>
      <c r="P196" s="46"/>
      <c r="Q196" s="22"/>
      <c r="R196" s="58"/>
      <c r="S196" s="164"/>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row>
    <row r="197" spans="1:134" x14ac:dyDescent="0.4">
      <c r="A197" s="776"/>
      <c r="B197" s="64"/>
      <c r="C197" s="46"/>
      <c r="D197" s="46"/>
      <c r="E197" s="46"/>
      <c r="F197" s="46"/>
      <c r="G197" s="22"/>
      <c r="H197" s="46"/>
      <c r="I197" s="46"/>
      <c r="J197" s="46"/>
      <c r="K197" s="46"/>
      <c r="L197" s="22"/>
      <c r="M197" s="46"/>
      <c r="N197" s="46"/>
      <c r="O197" s="46"/>
      <c r="P197" s="46"/>
      <c r="Q197" s="22"/>
      <c r="R197" s="58"/>
      <c r="S197" s="164"/>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row>
    <row r="198" spans="1:134" x14ac:dyDescent="0.4">
      <c r="A198" s="776"/>
      <c r="B198" s="64"/>
      <c r="C198" s="46"/>
      <c r="D198" s="46"/>
      <c r="E198" s="46"/>
      <c r="F198" s="46"/>
      <c r="G198" s="22"/>
      <c r="H198" s="46"/>
      <c r="I198" s="46"/>
      <c r="J198" s="46"/>
      <c r="K198" s="46"/>
      <c r="L198" s="22"/>
      <c r="M198" s="46"/>
      <c r="N198" s="46"/>
      <c r="O198" s="46"/>
      <c r="P198" s="46"/>
      <c r="Q198" s="22"/>
      <c r="R198" s="58"/>
      <c r="S198" s="164"/>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row>
    <row r="199" spans="1:134" x14ac:dyDescent="0.4">
      <c r="A199" s="776"/>
      <c r="B199" s="64"/>
      <c r="C199" s="46"/>
      <c r="D199" s="46"/>
      <c r="E199" s="46"/>
      <c r="F199" s="46"/>
      <c r="G199" s="22"/>
      <c r="H199" s="46"/>
      <c r="I199" s="46"/>
      <c r="J199" s="46"/>
      <c r="K199" s="46"/>
      <c r="L199" s="22"/>
      <c r="M199" s="46"/>
      <c r="N199" s="46"/>
      <c r="O199" s="46"/>
      <c r="P199" s="46"/>
      <c r="Q199" s="22"/>
      <c r="R199" s="58"/>
      <c r="S199" s="164"/>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row>
    <row r="200" spans="1:134" x14ac:dyDescent="0.4">
      <c r="A200" s="776"/>
      <c r="B200" s="64"/>
      <c r="C200" s="46"/>
      <c r="D200" s="46"/>
      <c r="E200" s="46"/>
      <c r="F200" s="46"/>
      <c r="G200" s="22"/>
      <c r="H200" s="46"/>
      <c r="I200" s="46"/>
      <c r="J200" s="46"/>
      <c r="K200" s="46"/>
      <c r="L200" s="22"/>
      <c r="M200" s="46"/>
      <c r="N200" s="46"/>
      <c r="O200" s="46"/>
      <c r="P200" s="46"/>
      <c r="Q200" s="22"/>
      <c r="R200" s="58"/>
      <c r="S200" s="164"/>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row>
    <row r="201" spans="1:134" x14ac:dyDescent="0.4">
      <c r="A201" s="776"/>
      <c r="B201" s="64"/>
      <c r="C201" s="46"/>
      <c r="D201" s="46"/>
      <c r="E201" s="46"/>
      <c r="F201" s="46"/>
      <c r="G201" s="22"/>
      <c r="H201" s="46"/>
      <c r="I201" s="46"/>
      <c r="J201" s="46"/>
      <c r="K201" s="46"/>
      <c r="L201" s="22"/>
      <c r="M201" s="46"/>
      <c r="N201" s="46"/>
      <c r="O201" s="46"/>
      <c r="P201" s="46"/>
      <c r="Q201" s="22"/>
      <c r="R201" s="58"/>
      <c r="S201" s="164"/>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row>
    <row r="202" spans="1:134" x14ac:dyDescent="0.4">
      <c r="A202" s="776"/>
      <c r="B202" s="64"/>
      <c r="C202" s="46"/>
      <c r="D202" s="46"/>
      <c r="E202" s="46"/>
      <c r="F202" s="46"/>
      <c r="G202" s="22"/>
      <c r="H202" s="46"/>
      <c r="I202" s="46"/>
      <c r="J202" s="46"/>
      <c r="K202" s="46"/>
      <c r="L202" s="22"/>
      <c r="M202" s="46"/>
      <c r="N202" s="46"/>
      <c r="O202" s="46"/>
      <c r="P202" s="46"/>
      <c r="Q202" s="22"/>
      <c r="R202" s="58"/>
      <c r="S202" s="164"/>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row>
    <row r="203" spans="1:134" x14ac:dyDescent="0.4">
      <c r="A203" s="776"/>
      <c r="B203" s="64"/>
      <c r="C203" s="46"/>
      <c r="D203" s="46"/>
      <c r="E203" s="46"/>
      <c r="F203" s="46"/>
      <c r="G203" s="22"/>
      <c r="H203" s="46"/>
      <c r="I203" s="46"/>
      <c r="J203" s="46"/>
      <c r="K203" s="46"/>
      <c r="L203" s="22"/>
      <c r="M203" s="46"/>
      <c r="N203" s="46"/>
      <c r="O203" s="46"/>
      <c r="P203" s="46"/>
      <c r="Q203" s="22"/>
      <c r="R203" s="58"/>
      <c r="S203" s="164"/>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row>
    <row r="204" spans="1:134" x14ac:dyDescent="0.4">
      <c r="A204" s="776"/>
      <c r="B204" s="64"/>
      <c r="C204" s="46"/>
      <c r="D204" s="46"/>
      <c r="E204" s="46"/>
      <c r="F204" s="46"/>
      <c r="G204" s="22"/>
      <c r="H204" s="46"/>
      <c r="I204" s="46"/>
      <c r="J204" s="46"/>
      <c r="K204" s="46"/>
      <c r="L204" s="22"/>
      <c r="M204" s="46"/>
      <c r="N204" s="46"/>
      <c r="O204" s="46"/>
      <c r="P204" s="46"/>
      <c r="Q204" s="22"/>
      <c r="R204" s="58"/>
      <c r="S204" s="164"/>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row>
    <row r="205" spans="1:134" x14ac:dyDescent="0.4">
      <c r="A205" s="776"/>
      <c r="B205" s="64"/>
      <c r="C205" s="46"/>
      <c r="D205" s="46"/>
      <c r="E205" s="46"/>
      <c r="F205" s="46"/>
      <c r="G205" s="22"/>
      <c r="H205" s="46"/>
      <c r="I205" s="46"/>
      <c r="J205" s="46"/>
      <c r="K205" s="46"/>
      <c r="L205" s="22"/>
      <c r="M205" s="46"/>
      <c r="N205" s="46"/>
      <c r="O205" s="46"/>
      <c r="P205" s="46"/>
      <c r="Q205" s="22"/>
      <c r="R205" s="58"/>
      <c r="S205" s="164"/>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row>
    <row r="206" spans="1:134" x14ac:dyDescent="0.4">
      <c r="A206" s="776"/>
      <c r="B206" s="64"/>
      <c r="C206" s="46"/>
      <c r="D206" s="46"/>
      <c r="E206" s="46"/>
      <c r="F206" s="46"/>
      <c r="G206" s="22"/>
      <c r="H206" s="46"/>
      <c r="I206" s="46"/>
      <c r="J206" s="46"/>
      <c r="K206" s="46"/>
      <c r="L206" s="22"/>
      <c r="M206" s="46"/>
      <c r="N206" s="46"/>
      <c r="O206" s="46"/>
      <c r="P206" s="46"/>
      <c r="Q206" s="22"/>
      <c r="R206" s="58"/>
      <c r="S206" s="164"/>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row>
    <row r="207" spans="1:134" x14ac:dyDescent="0.4">
      <c r="A207" s="776"/>
      <c r="B207" s="64"/>
      <c r="C207" s="46"/>
      <c r="D207" s="46"/>
      <c r="E207" s="46"/>
      <c r="F207" s="46"/>
      <c r="G207" s="22"/>
      <c r="H207" s="46"/>
      <c r="I207" s="46"/>
      <c r="J207" s="46"/>
      <c r="K207" s="46"/>
      <c r="L207" s="22"/>
      <c r="M207" s="46"/>
      <c r="N207" s="46"/>
      <c r="O207" s="46"/>
      <c r="P207" s="46"/>
      <c r="Q207" s="22"/>
      <c r="R207" s="58"/>
      <c r="S207" s="164"/>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row>
    <row r="208" spans="1:134" x14ac:dyDescent="0.4">
      <c r="A208" s="776"/>
      <c r="B208" s="64"/>
      <c r="C208" s="46"/>
      <c r="D208" s="46"/>
      <c r="E208" s="46"/>
      <c r="F208" s="46"/>
      <c r="G208" s="22"/>
      <c r="H208" s="46"/>
      <c r="I208" s="46"/>
      <c r="J208" s="46"/>
      <c r="K208" s="46"/>
      <c r="L208" s="22"/>
      <c r="M208" s="46"/>
      <c r="N208" s="46"/>
      <c r="O208" s="46"/>
      <c r="P208" s="46"/>
      <c r="Q208" s="22"/>
      <c r="R208" s="58"/>
      <c r="S208" s="164"/>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row>
    <row r="209" spans="1:134" x14ac:dyDescent="0.4">
      <c r="A209" s="776"/>
      <c r="B209" s="64"/>
      <c r="C209" s="46"/>
      <c r="D209" s="46"/>
      <c r="E209" s="46"/>
      <c r="F209" s="46"/>
      <c r="G209" s="22"/>
      <c r="H209" s="46"/>
      <c r="I209" s="46"/>
      <c r="J209" s="46"/>
      <c r="K209" s="46"/>
      <c r="L209" s="22"/>
      <c r="M209" s="46"/>
      <c r="N209" s="46"/>
      <c r="O209" s="46"/>
      <c r="P209" s="46"/>
      <c r="Q209" s="22"/>
      <c r="R209" s="58"/>
      <c r="S209" s="164"/>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row>
    <row r="210" spans="1:134" x14ac:dyDescent="0.4">
      <c r="A210" s="776"/>
      <c r="B210" s="64"/>
      <c r="C210" s="46"/>
      <c r="D210" s="46"/>
      <c r="E210" s="46"/>
      <c r="F210" s="46"/>
      <c r="G210" s="22"/>
      <c r="H210" s="46"/>
      <c r="I210" s="46"/>
      <c r="J210" s="46"/>
      <c r="K210" s="46"/>
      <c r="L210" s="22"/>
      <c r="M210" s="46"/>
      <c r="N210" s="46"/>
      <c r="O210" s="46"/>
      <c r="P210" s="46"/>
      <c r="Q210" s="22"/>
      <c r="R210" s="58"/>
      <c r="S210" s="164"/>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row>
    <row r="211" spans="1:134" x14ac:dyDescent="0.4">
      <c r="A211" s="776"/>
      <c r="B211" s="64"/>
      <c r="C211" s="46"/>
      <c r="D211" s="46"/>
      <c r="E211" s="46"/>
      <c r="F211" s="46"/>
      <c r="G211" s="22"/>
      <c r="H211" s="46"/>
      <c r="I211" s="46"/>
      <c r="J211" s="46"/>
      <c r="K211" s="46"/>
      <c r="L211" s="22"/>
      <c r="M211" s="46"/>
      <c r="N211" s="46"/>
      <c r="O211" s="46"/>
      <c r="P211" s="46"/>
      <c r="Q211" s="22"/>
      <c r="R211" s="58"/>
      <c r="S211" s="164"/>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row>
    <row r="212" spans="1:134" x14ac:dyDescent="0.4">
      <c r="A212" s="776"/>
      <c r="B212" s="64"/>
      <c r="C212" s="46"/>
      <c r="D212" s="46"/>
      <c r="E212" s="46"/>
      <c r="F212" s="46"/>
      <c r="G212" s="22"/>
      <c r="H212" s="46"/>
      <c r="I212" s="46"/>
      <c r="J212" s="46"/>
      <c r="K212" s="46"/>
      <c r="L212" s="22"/>
      <c r="M212" s="46"/>
      <c r="N212" s="46"/>
      <c r="O212" s="46"/>
      <c r="P212" s="46"/>
      <c r="Q212" s="22"/>
      <c r="R212" s="58"/>
      <c r="S212" s="164"/>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row>
    <row r="213" spans="1:134" x14ac:dyDescent="0.4">
      <c r="A213" s="776"/>
      <c r="B213" s="64"/>
      <c r="C213" s="46"/>
      <c r="D213" s="46"/>
      <c r="E213" s="46"/>
      <c r="F213" s="46"/>
      <c r="G213" s="22"/>
      <c r="H213" s="46"/>
      <c r="I213" s="46"/>
      <c r="J213" s="46"/>
      <c r="K213" s="46"/>
      <c r="L213" s="22"/>
      <c r="M213" s="46"/>
      <c r="N213" s="46"/>
      <c r="O213" s="46"/>
      <c r="P213" s="46"/>
      <c r="Q213" s="22"/>
      <c r="R213" s="58"/>
      <c r="S213" s="164"/>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row>
    <row r="214" spans="1:134" x14ac:dyDescent="0.4">
      <c r="A214" s="776"/>
      <c r="B214" s="64"/>
      <c r="C214" s="46"/>
      <c r="D214" s="46"/>
      <c r="E214" s="46"/>
      <c r="F214" s="46"/>
      <c r="G214" s="22"/>
      <c r="H214" s="46"/>
      <c r="I214" s="46"/>
      <c r="J214" s="46"/>
      <c r="K214" s="46"/>
      <c r="L214" s="22"/>
      <c r="M214" s="46"/>
      <c r="N214" s="46"/>
      <c r="O214" s="46"/>
      <c r="P214" s="46"/>
      <c r="Q214" s="22"/>
      <c r="R214" s="58"/>
      <c r="S214" s="164"/>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row>
    <row r="215" spans="1:134" x14ac:dyDescent="0.4">
      <c r="A215" s="776"/>
      <c r="B215" s="64"/>
      <c r="C215" s="46"/>
      <c r="D215" s="46"/>
      <c r="E215" s="46"/>
      <c r="F215" s="46"/>
      <c r="G215" s="22"/>
      <c r="H215" s="46"/>
      <c r="I215" s="46"/>
      <c r="J215" s="46"/>
      <c r="K215" s="46"/>
      <c r="L215" s="22"/>
      <c r="M215" s="46"/>
      <c r="N215" s="46"/>
      <c r="O215" s="46"/>
      <c r="P215" s="46"/>
      <c r="Q215" s="22"/>
      <c r="R215" s="58"/>
      <c r="S215" s="164"/>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row>
    <row r="216" spans="1:134" x14ac:dyDescent="0.4">
      <c r="A216" s="776"/>
      <c r="B216" s="64"/>
      <c r="C216" s="46"/>
      <c r="D216" s="46"/>
      <c r="E216" s="46"/>
      <c r="F216" s="46"/>
      <c r="G216" s="22"/>
      <c r="H216" s="46"/>
      <c r="I216" s="46"/>
      <c r="J216" s="46"/>
      <c r="K216" s="46"/>
      <c r="L216" s="22"/>
      <c r="M216" s="46"/>
      <c r="N216" s="46"/>
      <c r="O216" s="46"/>
      <c r="P216" s="46"/>
      <c r="Q216" s="22"/>
      <c r="R216" s="58"/>
      <c r="S216" s="164"/>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row>
    <row r="217" spans="1:134" x14ac:dyDescent="0.4">
      <c r="A217" s="776"/>
      <c r="B217" s="64"/>
      <c r="C217" s="46"/>
      <c r="D217" s="46"/>
      <c r="E217" s="46"/>
      <c r="F217" s="46"/>
      <c r="G217" s="22"/>
      <c r="H217" s="46"/>
      <c r="I217" s="46"/>
      <c r="J217" s="46"/>
      <c r="K217" s="46"/>
      <c r="L217" s="22"/>
      <c r="M217" s="46"/>
      <c r="N217" s="46"/>
      <c r="O217" s="46"/>
      <c r="P217" s="46"/>
      <c r="Q217" s="22"/>
      <c r="R217" s="58"/>
      <c r="S217" s="164"/>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row>
    <row r="218" spans="1:134" x14ac:dyDescent="0.4">
      <c r="A218" s="776"/>
      <c r="B218" s="64"/>
      <c r="C218" s="46"/>
      <c r="D218" s="46"/>
      <c r="E218" s="46"/>
      <c r="F218" s="46"/>
      <c r="G218" s="22"/>
      <c r="H218" s="46"/>
      <c r="I218" s="46"/>
      <c r="J218" s="46"/>
      <c r="K218" s="46"/>
      <c r="L218" s="22"/>
      <c r="M218" s="46"/>
      <c r="N218" s="46"/>
      <c r="O218" s="46"/>
      <c r="P218" s="46"/>
      <c r="Q218" s="22"/>
      <c r="R218" s="58"/>
      <c r="S218" s="164"/>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row>
  </sheetData>
  <sheetProtection algorithmName="SHA-512" hashValue="eyCnc93Miwrq/9LZiO/SY/wyBg+drt0SG6F2bdw5agc8rQc0/t/7+yfy23Z/fQZ5iv3UEhXUVH2wv2r3X6IFXg==" saltValue="DGfHC35pT08rgAuWJAdhnQ==" spinCount="100000" sheet="1" objects="1" scenarios="1"/>
  <mergeCells count="1">
    <mergeCell ref="B6:B7"/>
  </mergeCells>
  <conditionalFormatting sqref="C4:P4">
    <cfRule type="containsText" dxfId="62" priority="45" operator="containsText" text="current">
      <formula>NOT(ISERROR(SEARCH("current",C4)))</formula>
    </cfRule>
  </conditionalFormatting>
  <conditionalFormatting sqref="D4:F4">
    <cfRule type="containsText" dxfId="61" priority="44" operator="containsText" text="current">
      <formula>NOT(ISERROR(SEARCH("current",D4)))</formula>
    </cfRule>
  </conditionalFormatting>
  <conditionalFormatting sqref="H4:K4">
    <cfRule type="containsText" dxfId="60" priority="43" operator="containsText" text="current">
      <formula>NOT(ISERROR(SEARCH("current",H4)))</formula>
    </cfRule>
  </conditionalFormatting>
  <conditionalFormatting sqref="M4:P4">
    <cfRule type="containsText" dxfId="59" priority="42" operator="containsText" text="current">
      <formula>NOT(ISERROR(SEARCH("current",M4)))</formula>
    </cfRule>
  </conditionalFormatting>
  <conditionalFormatting sqref="C72:R80">
    <cfRule type="cellIs" dxfId="58" priority="41" operator="lessThanOrEqual">
      <formula>0</formula>
    </cfRule>
  </conditionalFormatting>
  <conditionalFormatting sqref="H7:K7">
    <cfRule type="containsText" dxfId="57" priority="34" operator="containsText" text="Actual">
      <formula>NOT(ISERROR(SEARCH("Actual",H7)))</formula>
    </cfRule>
  </conditionalFormatting>
  <conditionalFormatting sqref="M7:P7">
    <cfRule type="containsText" dxfId="56" priority="33" operator="containsText" text="Actual">
      <formula>NOT(ISERROR(SEARCH("Actual",M7)))</formula>
    </cfRule>
  </conditionalFormatting>
  <conditionalFormatting sqref="B8:B16">
    <cfRule type="expression" dxfId="55" priority="534">
      <formula>$R8&lt;&gt;""</formula>
    </cfRule>
  </conditionalFormatting>
  <conditionalFormatting sqref="B72:B80 B60:B68 B48:B56 B36:B44 B24:B32">
    <cfRule type="expression" dxfId="54" priority="535">
      <formula>$R24&lt;&gt;""</formula>
    </cfRule>
  </conditionalFormatting>
  <conditionalFormatting sqref="A20">
    <cfRule type="notContainsBlanks" dxfId="53" priority="10">
      <formula>LEN(TRIM(A20))&gt;0</formula>
    </cfRule>
  </conditionalFormatting>
  <conditionalFormatting sqref="A8">
    <cfRule type="notContainsBlanks" dxfId="52" priority="9">
      <formula>LEN(TRIM(A8))&gt;0</formula>
    </cfRule>
  </conditionalFormatting>
  <conditionalFormatting sqref="A8:A16">
    <cfRule type="notContainsBlanks" dxfId="51" priority="6">
      <formula>LEN(TRIM(A8))&gt;0</formula>
    </cfRule>
  </conditionalFormatting>
  <conditionalFormatting sqref="A9:A16">
    <cfRule type="notContainsBlanks" dxfId="50" priority="5">
      <formula>LEN(TRIM(A9))&gt;0</formula>
    </cfRule>
  </conditionalFormatting>
  <conditionalFormatting sqref="A9:A16">
    <cfRule type="notContainsBlanks" dxfId="49" priority="4">
      <formula>LEN(TRIM(A9))&gt;0</formula>
    </cfRule>
  </conditionalFormatting>
  <conditionalFormatting sqref="C81:R81">
    <cfRule type="cellIs" dxfId="48" priority="3" operator="lessThanOrEqual">
      <formula>0</formula>
    </cfRule>
  </conditionalFormatting>
  <conditionalFormatting sqref="R36:R44">
    <cfRule type="cellIs" dxfId="47" priority="2" operator="lessThanOrEqual">
      <formula>0</formula>
    </cfRule>
  </conditionalFormatting>
  <conditionalFormatting sqref="C18:F18 H18:K18 M18:P18">
    <cfRule type="notContainsBlanks" dxfId="46" priority="1">
      <formula>LEN(TRIM(C18))&gt;0</formula>
    </cfRule>
  </conditionalFormatting>
  <pageMargins left="0.25" right="0.25" top="0.75" bottom="0.75" header="0.3" footer="0.3"/>
  <pageSetup paperSize="9" scale="27" fitToHeight="2" orientation="landscape"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9FD0-11F0-4A5A-8FB2-BF360E192781}">
  <sheetPr codeName="Sheet5">
    <tabColor rgb="FF0000FF"/>
    <pageSetUpPr fitToPage="1"/>
  </sheetPr>
  <dimension ref="A1:KA561"/>
  <sheetViews>
    <sheetView zoomScale="80" zoomScaleNormal="80" workbookViewId="0">
      <selection activeCell="F38" sqref="F38"/>
    </sheetView>
  </sheetViews>
  <sheetFormatPr defaultColWidth="9" defaultRowHeight="15.4" x14ac:dyDescent="0.45"/>
  <cols>
    <col min="1" max="1" width="55.73046875" style="164" customWidth="1"/>
    <col min="2" max="2" width="8.73046875" style="123" customWidth="1"/>
    <col min="3" max="3" width="50.3984375" style="420" customWidth="1"/>
    <col min="4" max="4" width="25.73046875" style="425" customWidth="1"/>
    <col min="5" max="5" width="24.73046875" style="421" customWidth="1"/>
    <col min="6" max="6" width="88.1328125" style="425" customWidth="1"/>
    <col min="7" max="7" width="18" style="74" customWidth="1"/>
    <col min="8" max="8" width="18" style="428" customWidth="1"/>
    <col min="9" max="9" width="7.3984375" style="53" customWidth="1"/>
    <col min="10" max="10" width="7.3984375" style="29" customWidth="1"/>
    <col min="11" max="11" width="7.3984375" style="53" customWidth="1"/>
    <col min="12" max="29" width="6.265625" style="53" customWidth="1"/>
    <col min="30" max="30" width="6.796875" style="53" customWidth="1"/>
    <col min="31" max="31" width="7.86328125" style="53" customWidth="1"/>
    <col min="32" max="35" width="6.796875" style="53" customWidth="1"/>
    <col min="36" max="36" width="44.73046875" style="434" customWidth="1"/>
    <col min="37" max="37" width="15.73046875" style="53" customWidth="1"/>
    <col min="38" max="38" width="69.1328125" style="75" customWidth="1"/>
    <col min="39" max="39" width="52.59765625" style="75" customWidth="1"/>
    <col min="40" max="40" width="14.59765625" style="75" customWidth="1"/>
    <col min="41" max="41" width="21.3984375" style="53" customWidth="1"/>
    <col min="42" max="43" width="20.1328125" style="29" customWidth="1"/>
    <col min="44" max="45" width="13.73046875" style="29" customWidth="1"/>
    <col min="46" max="46" width="29" style="49" customWidth="1"/>
    <col min="47" max="49" width="9" style="42"/>
    <col min="50" max="50" width="25.3984375" style="42" customWidth="1"/>
    <col min="51" max="16384" width="9" style="42"/>
  </cols>
  <sheetData>
    <row r="1" spans="1:287" ht="36.75" customHeight="1" thickBot="1" x14ac:dyDescent="0.5">
      <c r="A1" s="435"/>
      <c r="B1" s="924"/>
      <c r="C1" s="925"/>
      <c r="D1" s="926"/>
      <c r="E1" s="927"/>
      <c r="F1" s="926"/>
      <c r="G1" s="928"/>
      <c r="H1" s="929"/>
      <c r="I1" s="1051" t="s">
        <v>691</v>
      </c>
      <c r="J1" s="1054"/>
      <c r="K1" s="1055"/>
      <c r="L1" s="1051" t="s">
        <v>694</v>
      </c>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3"/>
      <c r="AJ1" s="432"/>
      <c r="AK1" s="46"/>
      <c r="AL1" s="64"/>
      <c r="AM1" s="64"/>
      <c r="AN1" s="64"/>
      <c r="AO1" s="46"/>
      <c r="AP1" s="30"/>
      <c r="AQ1" s="30"/>
      <c r="AR1" s="30"/>
      <c r="AS1" s="30"/>
      <c r="AT1" s="48"/>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row>
    <row r="2" spans="1:287" ht="73.5" customHeight="1" thickBot="1" x14ac:dyDescent="0.5">
      <c r="A2" s="435"/>
      <c r="B2" s="1002"/>
      <c r="C2" s="1012"/>
      <c r="D2" s="1005"/>
      <c r="E2" s="1006"/>
      <c r="F2" s="1005"/>
      <c r="G2" s="1007"/>
      <c r="H2" s="1008"/>
      <c r="I2" s="1059" t="s">
        <v>688</v>
      </c>
      <c r="J2" s="1060"/>
      <c r="K2" s="1061"/>
      <c r="L2" s="1059" t="s">
        <v>689</v>
      </c>
      <c r="M2" s="1060"/>
      <c r="N2" s="1060"/>
      <c r="O2" s="1062"/>
      <c r="P2" s="1063" t="s">
        <v>690</v>
      </c>
      <c r="Q2" s="1060"/>
      <c r="R2" s="1060"/>
      <c r="S2" s="1060"/>
      <c r="T2" s="1060"/>
      <c r="U2" s="1060"/>
      <c r="V2" s="1060"/>
      <c r="W2" s="1060"/>
      <c r="X2" s="1060"/>
      <c r="Y2" s="1060"/>
      <c r="Z2" s="1061"/>
      <c r="AA2" s="1064" t="s">
        <v>52</v>
      </c>
      <c r="AB2" s="1060"/>
      <c r="AC2" s="1061"/>
      <c r="AD2" s="1059" t="s">
        <v>53</v>
      </c>
      <c r="AE2" s="1065"/>
      <c r="AF2" s="1065"/>
      <c r="AG2" s="1065"/>
      <c r="AH2" s="1065"/>
      <c r="AI2" s="1066"/>
      <c r="AJ2" s="432"/>
      <c r="AK2" s="1056" t="s">
        <v>498</v>
      </c>
      <c r="AL2" s="1057"/>
      <c r="AM2" s="1057"/>
      <c r="AN2" s="1057"/>
      <c r="AO2" s="1057"/>
      <c r="AP2" s="1057"/>
      <c r="AQ2" s="1057"/>
      <c r="AR2" s="1057"/>
      <c r="AS2" s="1057"/>
      <c r="AT2" s="1058"/>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row>
    <row r="3" spans="1:287" ht="124.5" customHeight="1" thickBot="1" x14ac:dyDescent="0.45">
      <c r="A3" s="435" t="s">
        <v>502</v>
      </c>
      <c r="B3" s="1003" t="s">
        <v>208</v>
      </c>
      <c r="C3" s="1013" t="s">
        <v>540</v>
      </c>
      <c r="D3" s="1009" t="s">
        <v>635</v>
      </c>
      <c r="E3" s="1009" t="s">
        <v>322</v>
      </c>
      <c r="F3" s="1009" t="s">
        <v>496</v>
      </c>
      <c r="G3" s="1010" t="s">
        <v>495</v>
      </c>
      <c r="H3" s="1011" t="s">
        <v>552</v>
      </c>
      <c r="I3" s="1004" t="s">
        <v>55</v>
      </c>
      <c r="J3" s="919" t="s">
        <v>56</v>
      </c>
      <c r="K3" s="920" t="s">
        <v>57</v>
      </c>
      <c r="L3" s="918" t="s">
        <v>276</v>
      </c>
      <c r="M3" s="152" t="s">
        <v>277</v>
      </c>
      <c r="N3" s="150" t="s">
        <v>58</v>
      </c>
      <c r="O3" s="153" t="s">
        <v>59</v>
      </c>
      <c r="P3" s="154" t="s">
        <v>60</v>
      </c>
      <c r="Q3" s="155" t="s">
        <v>61</v>
      </c>
      <c r="R3" s="155" t="s">
        <v>62</v>
      </c>
      <c r="S3" s="155" t="s">
        <v>63</v>
      </c>
      <c r="T3" s="155" t="s">
        <v>64</v>
      </c>
      <c r="U3" s="155" t="s">
        <v>65</v>
      </c>
      <c r="V3" s="155" t="s">
        <v>66</v>
      </c>
      <c r="W3" s="155" t="s">
        <v>67</v>
      </c>
      <c r="X3" s="155" t="s">
        <v>68</v>
      </c>
      <c r="Y3" s="155" t="s">
        <v>69</v>
      </c>
      <c r="Z3" s="156" t="s">
        <v>70</v>
      </c>
      <c r="AA3" s="149" t="s">
        <v>71</v>
      </c>
      <c r="AB3" s="150" t="s">
        <v>72</v>
      </c>
      <c r="AC3" s="151" t="s">
        <v>59</v>
      </c>
      <c r="AD3" s="152" t="s">
        <v>73</v>
      </c>
      <c r="AE3" s="150" t="s">
        <v>74</v>
      </c>
      <c r="AF3" s="150" t="s">
        <v>75</v>
      </c>
      <c r="AG3" s="150" t="s">
        <v>76</v>
      </c>
      <c r="AH3" s="150" t="s">
        <v>77</v>
      </c>
      <c r="AI3" s="151" t="s">
        <v>78</v>
      </c>
      <c r="AJ3" s="436" t="s">
        <v>209</v>
      </c>
      <c r="AK3" s="939" t="s">
        <v>499</v>
      </c>
      <c r="AL3" s="939" t="s">
        <v>207</v>
      </c>
      <c r="AM3" s="939" t="s">
        <v>553</v>
      </c>
      <c r="AN3" s="939" t="s">
        <v>554</v>
      </c>
      <c r="AO3" s="940" t="s">
        <v>54</v>
      </c>
      <c r="AP3" s="941" t="s">
        <v>497</v>
      </c>
      <c r="AQ3" s="941" t="s">
        <v>630</v>
      </c>
      <c r="AR3" s="939" t="s">
        <v>686</v>
      </c>
      <c r="AS3" s="939" t="s">
        <v>687</v>
      </c>
      <c r="AT3" s="942" t="s">
        <v>555</v>
      </c>
      <c r="AU3" s="40"/>
      <c r="AV3" s="40"/>
      <c r="AW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row>
    <row r="4" spans="1:287" ht="17.850000000000001" customHeight="1" x14ac:dyDescent="0.45">
      <c r="A4" s="512" t="str">
        <f>IF(B4="","",IF(AT4="non contracted","*Error: non contracted output or outcome selected",IF(C4="","*Error: supported enterprise or organisation name is name missing",IF(D4="","*Error: CRN or UTR number missing",IF(E4="","*Error: postcode for supported enterprise or organsiation missing",IF(F4="","*Error :Output or outcome missing",IF(G4="","*Error: date output/outcome completed missing",IF(H4="","*Error: number of outputs or outcomes missing",IF(AS4="N","",IF(SUM(L4:O4)&lt;&gt;H4,"*Error: gender data missing or not adding up",IF(SUM(P4:Z4)&lt;&gt;H4,"*Error: age data missing or not adding up",IF(SUM(AA4:AC4)&lt;&gt;H4,"*Error: disability data missing or not adding up",IF(SUM(AD4:AI4)&lt;&gt;H4,"*Error: ethnicity data missing or not adding up","")))))))))))))</f>
        <v/>
      </c>
      <c r="B4" s="146" t="str">
        <f>IF(C4="","",1)</f>
        <v/>
      </c>
      <c r="C4" s="414"/>
      <c r="D4" s="415"/>
      <c r="E4" s="415"/>
      <c r="F4" s="422"/>
      <c r="G4" s="323"/>
      <c r="H4" s="514"/>
      <c r="I4" s="429"/>
      <c r="J4" s="430"/>
      <c r="K4" s="431"/>
      <c r="L4" s="917"/>
      <c r="M4" s="917"/>
      <c r="N4" s="430"/>
      <c r="O4" s="431"/>
      <c r="P4" s="429"/>
      <c r="Q4" s="430"/>
      <c r="R4" s="430"/>
      <c r="S4" s="430"/>
      <c r="T4" s="430"/>
      <c r="U4" s="430"/>
      <c r="V4" s="430"/>
      <c r="W4" s="430"/>
      <c r="X4" s="430"/>
      <c r="Y4" s="430"/>
      <c r="Z4" s="431"/>
      <c r="AA4" s="429"/>
      <c r="AB4" s="430"/>
      <c r="AC4" s="431"/>
      <c r="AD4" s="429"/>
      <c r="AE4" s="430"/>
      <c r="AF4" s="430"/>
      <c r="AG4" s="430"/>
      <c r="AH4" s="430"/>
      <c r="AI4" s="431"/>
      <c r="AJ4" s="432" t="str">
        <f>IF(F4="","",VLOOKUP(F4,'ref 2 SLB'!$C$17:$F$32,4,FALSE))</f>
        <v/>
      </c>
      <c r="AK4" s="157"/>
      <c r="AL4" s="122"/>
      <c r="AM4" s="122"/>
      <c r="AN4" s="122"/>
      <c r="AO4" s="147" t="str">
        <f>IF(F4="","",VLOOKUP(F4,'ref 2 SLB'!$C$17:$D$32,2,FALSE))</f>
        <v/>
      </c>
      <c r="AP4" s="146" t="str">
        <f>IF(F4="","",VLOOKUP(F4,'ref 2 SLB'!$C$17:$G$32,5,FALSE))</f>
        <v/>
      </c>
      <c r="AQ4" s="146" t="str">
        <f>IF(F4="","",IF(AT4="contracted",H4,0))</f>
        <v/>
      </c>
      <c r="AR4" s="146" t="str">
        <f>IF(F4="","",VLOOKUP(F4,'ref 2 SLB'!$C$17:$H$32,6,FALSE))</f>
        <v/>
      </c>
      <c r="AS4" s="146" t="str">
        <f>IF(F4="","",VLOOKUP(F4,'ref 2 SLB'!$C$17:$I$32,7,FALSE))</f>
        <v/>
      </c>
      <c r="AT4" s="438" t="str">
        <f>IF(F4="","",IF(VLOOKUP(F4,'11 - GLA USE ONLY GFA details'!$C$59:$X$75,22,FALSE)="GFA","Contracted","Non contracted"))</f>
        <v/>
      </c>
      <c r="AU4" s="40"/>
      <c r="AV4" s="40"/>
      <c r="AW4" s="40"/>
      <c r="AX4" s="709" t="s">
        <v>655</v>
      </c>
      <c r="AY4" s="709">
        <f>COUNT(B4:B101)</f>
        <v>0</v>
      </c>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row>
    <row r="5" spans="1:287" ht="17.850000000000001" customHeight="1" x14ac:dyDescent="0.45">
      <c r="A5" s="512" t="str">
        <f t="shared" ref="A5:A68" si="0">IF(B5="","",IF(AT5="non contracted","*Error: non contracted output or outcome selected",IF(C5="","*Error: supported enterprise or organisation name is name missing",IF(D5="","*Error: CRN or UTR number missing",IF(E5="","*Error: postcode for supported enterprise or organsiation missing",IF(F5="","*Error :Output or outcome missing",IF(G5="","*Error: date output/outcome completed missing",IF(H5="","*Error: number of outputs or outcomes missing",IF(AS5="N","",IF(SUM(L5:O5)&lt;&gt;H5,"*Error: gender data missing or not adding up",IF(SUM(P5:Z5)&lt;&gt;H5,"*Error: age data missing or not adding up",IF(SUM(AA5:AC5)&lt;&gt;H5,"*Error: disability data missing or not adding up",IF(SUM(AD5:AI5)&lt;&gt;H5,"*Error: ethnicity data missing or not adding up","")))))))))))))</f>
        <v/>
      </c>
      <c r="B5" s="513" t="str">
        <f>IF(C5="","",B4+1)</f>
        <v/>
      </c>
      <c r="C5" s="414"/>
      <c r="D5" s="415"/>
      <c r="E5" s="415"/>
      <c r="F5" s="422"/>
      <c r="G5" s="323"/>
      <c r="H5" s="514"/>
      <c r="I5" s="429"/>
      <c r="J5" s="430"/>
      <c r="K5" s="431"/>
      <c r="L5" s="917"/>
      <c r="M5" s="430"/>
      <c r="N5" s="430"/>
      <c r="O5" s="431"/>
      <c r="P5" s="429"/>
      <c r="Q5" s="430"/>
      <c r="R5" s="430"/>
      <c r="S5" s="430"/>
      <c r="T5" s="430"/>
      <c r="U5" s="430"/>
      <c r="V5" s="430"/>
      <c r="W5" s="430"/>
      <c r="X5" s="430"/>
      <c r="Y5" s="430"/>
      <c r="Z5" s="431"/>
      <c r="AA5" s="429"/>
      <c r="AB5" s="430"/>
      <c r="AC5" s="431"/>
      <c r="AD5" s="429"/>
      <c r="AE5" s="430"/>
      <c r="AF5" s="430"/>
      <c r="AG5" s="430"/>
      <c r="AH5" s="430"/>
      <c r="AI5" s="431"/>
      <c r="AJ5" s="432" t="str">
        <f>IF(F5="","",VLOOKUP(F5,'ref 2 SLB'!$C$17:$F$32,4,FALSE))</f>
        <v/>
      </c>
      <c r="AK5" s="158"/>
      <c r="AL5" s="159"/>
      <c r="AM5" s="159"/>
      <c r="AN5" s="159"/>
      <c r="AO5" s="147" t="str">
        <f>IF(F5="","",VLOOKUP(F5,'ref 2 SLB'!$C$17:$D$32,2,FALSE))</f>
        <v/>
      </c>
      <c r="AP5" s="148" t="str">
        <f>IF(F5="","",VLOOKUP(F5,'ref 2 SLB'!$C$17:$G$32,5,FALSE))</f>
        <v/>
      </c>
      <c r="AQ5" s="638" t="str">
        <f t="shared" ref="AQ5:AQ68" si="1">IF(F5="","",IF(AT5="contracted",H5,0))</f>
        <v/>
      </c>
      <c r="AR5" s="148" t="str">
        <f>IF(F5="","",VLOOKUP(F5,'ref 2 SLB'!$C$17:$H$32,6,FALSE))</f>
        <v/>
      </c>
      <c r="AS5" s="638" t="str">
        <f>IF(F5="","",VLOOKUP(F5,'ref 2 SLB'!$C$17:$I$32,7,FALSE))</f>
        <v/>
      </c>
      <c r="AT5" s="438" t="str">
        <f>IF(F5="","",IF(VLOOKUP(F5,'11 - GLA USE ONLY GFA details'!$C$59:$X$75,22,FALSE)="GFA","Contracted","Non contracted"))</f>
        <v/>
      </c>
      <c r="AU5" s="40"/>
      <c r="AV5" s="40"/>
      <c r="AW5" s="40"/>
      <c r="AX5" s="709" t="s">
        <v>651</v>
      </c>
      <c r="AY5" s="709">
        <f>COUNTIF(AK4:AK102,"sample")</f>
        <v>0</v>
      </c>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row>
    <row r="6" spans="1:287" ht="17.850000000000001" customHeight="1" x14ac:dyDescent="0.45">
      <c r="A6" s="512" t="str">
        <f t="shared" si="0"/>
        <v/>
      </c>
      <c r="B6" s="513" t="str">
        <f t="shared" ref="B6:B69" si="2">IF(C6="","",B5+1)</f>
        <v/>
      </c>
      <c r="C6" s="414"/>
      <c r="D6" s="415"/>
      <c r="E6" s="415"/>
      <c r="F6" s="422"/>
      <c r="G6" s="323"/>
      <c r="H6" s="514"/>
      <c r="I6" s="429"/>
      <c r="J6" s="430"/>
      <c r="K6" s="431"/>
      <c r="L6" s="917"/>
      <c r="M6" s="430"/>
      <c r="N6" s="430"/>
      <c r="O6" s="431"/>
      <c r="P6" s="429"/>
      <c r="Q6" s="430"/>
      <c r="R6" s="430"/>
      <c r="S6" s="430"/>
      <c r="T6" s="430"/>
      <c r="U6" s="430"/>
      <c r="V6" s="430"/>
      <c r="W6" s="430"/>
      <c r="X6" s="430"/>
      <c r="Y6" s="430"/>
      <c r="Z6" s="431"/>
      <c r="AA6" s="429"/>
      <c r="AB6" s="430"/>
      <c r="AC6" s="431"/>
      <c r="AD6" s="429"/>
      <c r="AE6" s="430"/>
      <c r="AF6" s="430"/>
      <c r="AG6" s="430"/>
      <c r="AH6" s="430"/>
      <c r="AI6" s="431"/>
      <c r="AJ6" s="432" t="str">
        <f>IF(F6="","",VLOOKUP(F6,'ref 2 SLB'!$C$17:$F$32,4,FALSE))</f>
        <v/>
      </c>
      <c r="AK6" s="158"/>
      <c r="AL6" s="159"/>
      <c r="AM6" s="159"/>
      <c r="AN6" s="159"/>
      <c r="AO6" s="147" t="str">
        <f>IF(F6="","",VLOOKUP(F6,'ref 2 SLB'!$C$17:$D$32,2,FALSE))</f>
        <v/>
      </c>
      <c r="AP6" s="148" t="str">
        <f>IF(F6="","",VLOOKUP(F6,'ref 2 SLB'!$C$17:$G$32,5,FALSE))</f>
        <v/>
      </c>
      <c r="AQ6" s="638" t="str">
        <f t="shared" si="1"/>
        <v/>
      </c>
      <c r="AR6" s="148" t="str">
        <f>IF(F6="","",VLOOKUP(F6,'ref 2 SLB'!$C$17:$H$32,6,FALSE))</f>
        <v/>
      </c>
      <c r="AS6" s="638" t="str">
        <f>IF(F6="","",VLOOKUP(F6,'ref 2 SLB'!$C$17:$I$32,7,FALSE))</f>
        <v/>
      </c>
      <c r="AT6" s="438" t="str">
        <f>IF(F6="","",IF(VLOOKUP(F6,'11 - GLA USE ONLY GFA details'!$C$59:$X$75,22,FALSE)="GFA","Contracted","Non contracted"))</f>
        <v/>
      </c>
      <c r="AU6" s="40"/>
      <c r="AV6" s="40"/>
      <c r="AW6" s="40"/>
      <c r="AX6" s="709" t="s">
        <v>656</v>
      </c>
      <c r="AY6" s="710" t="str">
        <f>IF(AY4=0,"",AY5/AY4)</f>
        <v/>
      </c>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row>
    <row r="7" spans="1:287" ht="17.850000000000001" customHeight="1" x14ac:dyDescent="0.45">
      <c r="A7" s="512" t="str">
        <f t="shared" si="0"/>
        <v/>
      </c>
      <c r="B7" s="513" t="str">
        <f t="shared" si="2"/>
        <v/>
      </c>
      <c r="C7" s="414"/>
      <c r="D7" s="415"/>
      <c r="E7" s="415"/>
      <c r="F7" s="422"/>
      <c r="G7" s="323"/>
      <c r="H7" s="514"/>
      <c r="I7" s="429"/>
      <c r="J7" s="430"/>
      <c r="K7" s="431"/>
      <c r="L7" s="917"/>
      <c r="M7" s="430"/>
      <c r="N7" s="430"/>
      <c r="O7" s="431"/>
      <c r="P7" s="429"/>
      <c r="Q7" s="430"/>
      <c r="R7" s="430"/>
      <c r="S7" s="430"/>
      <c r="T7" s="430"/>
      <c r="U7" s="430"/>
      <c r="V7" s="430"/>
      <c r="W7" s="430"/>
      <c r="X7" s="430"/>
      <c r="Y7" s="430"/>
      <c r="Z7" s="431"/>
      <c r="AA7" s="429"/>
      <c r="AB7" s="430"/>
      <c r="AC7" s="431"/>
      <c r="AD7" s="429"/>
      <c r="AE7" s="430"/>
      <c r="AF7" s="430"/>
      <c r="AG7" s="430"/>
      <c r="AH7" s="430"/>
      <c r="AI7" s="431"/>
      <c r="AJ7" s="432" t="str">
        <f>IF(F7="","",VLOOKUP(F7,'ref 2 SLB'!$C$17:$F$32,4,FALSE))</f>
        <v/>
      </c>
      <c r="AK7" s="158"/>
      <c r="AL7" s="159"/>
      <c r="AM7" s="159"/>
      <c r="AN7" s="159"/>
      <c r="AO7" s="147" t="str">
        <f>IF(F7="","",VLOOKUP(F7,'ref 2 SLB'!$C$17:$D$32,2,FALSE))</f>
        <v/>
      </c>
      <c r="AP7" s="148" t="str">
        <f>IF(F7="","",VLOOKUP(F7,'ref 2 SLB'!$C$17:$G$32,5,FALSE))</f>
        <v/>
      </c>
      <c r="AQ7" s="638" t="str">
        <f t="shared" si="1"/>
        <v/>
      </c>
      <c r="AR7" s="148" t="str">
        <f>IF(F7="","",VLOOKUP(F7,'ref 2 SLB'!$C$17:$H$32,6,FALSE))</f>
        <v/>
      </c>
      <c r="AS7" s="638" t="str">
        <f>IF(F7="","",VLOOKUP(F7,'ref 2 SLB'!$C$17:$I$32,7,FALSE))</f>
        <v/>
      </c>
      <c r="AT7" s="438" t="str">
        <f>IF(F7="","",IF(VLOOKUP(F7,'11 - GLA USE ONLY GFA details'!$C$59:$X$75,22,FALSE)="GFA","Contracted","Non contracted"))</f>
        <v/>
      </c>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row>
    <row r="8" spans="1:287" ht="17.850000000000001" customHeight="1" x14ac:dyDescent="0.45">
      <c r="A8" s="512" t="str">
        <f t="shared" si="0"/>
        <v/>
      </c>
      <c r="B8" s="513" t="str">
        <f t="shared" si="2"/>
        <v/>
      </c>
      <c r="C8" s="414"/>
      <c r="D8" s="415"/>
      <c r="E8" s="415"/>
      <c r="F8" s="422"/>
      <c r="G8" s="323"/>
      <c r="H8" s="514"/>
      <c r="I8" s="429"/>
      <c r="J8" s="430"/>
      <c r="K8" s="431"/>
      <c r="L8" s="917"/>
      <c r="M8" s="430"/>
      <c r="N8" s="430"/>
      <c r="O8" s="431"/>
      <c r="P8" s="429"/>
      <c r="Q8" s="430"/>
      <c r="R8" s="430"/>
      <c r="S8" s="430"/>
      <c r="T8" s="430"/>
      <c r="U8" s="430"/>
      <c r="V8" s="430"/>
      <c r="W8" s="430"/>
      <c r="X8" s="430"/>
      <c r="Y8" s="430"/>
      <c r="Z8" s="431"/>
      <c r="AA8" s="429"/>
      <c r="AB8" s="430"/>
      <c r="AC8" s="431"/>
      <c r="AD8" s="429"/>
      <c r="AE8" s="430"/>
      <c r="AF8" s="430"/>
      <c r="AG8" s="430"/>
      <c r="AH8" s="430"/>
      <c r="AI8" s="431"/>
      <c r="AJ8" s="432" t="str">
        <f>IF(F8="","",VLOOKUP(F8,'ref 2 SLB'!$C$17:$F$32,4,FALSE))</f>
        <v/>
      </c>
      <c r="AK8" s="158"/>
      <c r="AL8" s="159"/>
      <c r="AM8" s="159"/>
      <c r="AN8" s="159"/>
      <c r="AO8" s="147" t="str">
        <f>IF(F8="","",VLOOKUP(F8,'ref 2 SLB'!$C$17:$D$32,2,FALSE))</f>
        <v/>
      </c>
      <c r="AP8" s="148" t="str">
        <f>IF(F8="","",VLOOKUP(F8,'ref 2 SLB'!$C$17:$G$32,5,FALSE))</f>
        <v/>
      </c>
      <c r="AQ8" s="638" t="str">
        <f t="shared" si="1"/>
        <v/>
      </c>
      <c r="AR8" s="148" t="str">
        <f>IF(F8="","",VLOOKUP(F8,'ref 2 SLB'!$C$17:$H$32,6,FALSE))</f>
        <v/>
      </c>
      <c r="AS8" s="638" t="str">
        <f>IF(F8="","",VLOOKUP(F8,'ref 2 SLB'!$C$17:$I$32,7,FALSE))</f>
        <v/>
      </c>
      <c r="AT8" s="438" t="str">
        <f>IF(F8="","",IF(VLOOKUP(F8,'11 - GLA USE ONLY GFA details'!$C$59:$X$75,22,FALSE)="GFA","Contracted","Non contracted"))</f>
        <v/>
      </c>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row>
    <row r="9" spans="1:287" ht="17.850000000000001" customHeight="1" x14ac:dyDescent="0.45">
      <c r="A9" s="512" t="str">
        <f t="shared" si="0"/>
        <v/>
      </c>
      <c r="B9" s="513" t="str">
        <f t="shared" si="2"/>
        <v/>
      </c>
      <c r="C9" s="414"/>
      <c r="D9" s="415"/>
      <c r="E9" s="415"/>
      <c r="F9" s="422"/>
      <c r="G9" s="323"/>
      <c r="H9" s="514"/>
      <c r="I9" s="429"/>
      <c r="J9" s="430"/>
      <c r="K9" s="431"/>
      <c r="L9" s="917"/>
      <c r="M9" s="430"/>
      <c r="N9" s="430"/>
      <c r="O9" s="431"/>
      <c r="P9" s="429"/>
      <c r="Q9" s="430"/>
      <c r="R9" s="430"/>
      <c r="S9" s="430"/>
      <c r="T9" s="430"/>
      <c r="U9" s="430"/>
      <c r="V9" s="430"/>
      <c r="W9" s="430"/>
      <c r="X9" s="430"/>
      <c r="Y9" s="430"/>
      <c r="Z9" s="431"/>
      <c r="AA9" s="429"/>
      <c r="AB9" s="430"/>
      <c r="AC9" s="431"/>
      <c r="AD9" s="429"/>
      <c r="AE9" s="430"/>
      <c r="AF9" s="430"/>
      <c r="AG9" s="430"/>
      <c r="AH9" s="430"/>
      <c r="AI9" s="431"/>
      <c r="AJ9" s="432" t="str">
        <f>IF(F9="","",VLOOKUP(F9,'ref 2 SLB'!$C$17:$F$32,4,FALSE))</f>
        <v/>
      </c>
      <c r="AK9" s="158"/>
      <c r="AL9" s="159"/>
      <c r="AM9" s="159"/>
      <c r="AN9" s="159"/>
      <c r="AO9" s="147" t="str">
        <f>IF(F9="","",VLOOKUP(F9,'ref 2 SLB'!$C$17:$D$32,2,FALSE))</f>
        <v/>
      </c>
      <c r="AP9" s="148" t="str">
        <f>IF(F9="","",VLOOKUP(F9,'ref 2 SLB'!$C$17:$G$32,5,FALSE))</f>
        <v/>
      </c>
      <c r="AQ9" s="638" t="str">
        <f t="shared" si="1"/>
        <v/>
      </c>
      <c r="AR9" s="148" t="str">
        <f>IF(F9="","",VLOOKUP(F9,'ref 2 SLB'!$C$17:$H$32,6,FALSE))</f>
        <v/>
      </c>
      <c r="AS9" s="638" t="str">
        <f>IF(F9="","",VLOOKUP(F9,'ref 2 SLB'!$C$17:$I$32,7,FALSE))</f>
        <v/>
      </c>
      <c r="AT9" s="438" t="str">
        <f>IF(F9="","",IF(VLOOKUP(F9,'11 - GLA USE ONLY GFA details'!$C$59:$X$75,22,FALSE)="GFA","Contracted","Non contracted"))</f>
        <v/>
      </c>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row>
    <row r="10" spans="1:287" ht="17.850000000000001" customHeight="1" x14ac:dyDescent="0.45">
      <c r="A10" s="512" t="str">
        <f t="shared" si="0"/>
        <v/>
      </c>
      <c r="B10" s="513" t="str">
        <f t="shared" si="2"/>
        <v/>
      </c>
      <c r="C10" s="414"/>
      <c r="D10" s="415"/>
      <c r="E10" s="415"/>
      <c r="F10" s="422"/>
      <c r="G10" s="323"/>
      <c r="H10" s="514"/>
      <c r="I10" s="429"/>
      <c r="J10" s="430"/>
      <c r="K10" s="431"/>
      <c r="L10" s="917"/>
      <c r="M10" s="430"/>
      <c r="N10" s="430"/>
      <c r="O10" s="431"/>
      <c r="P10" s="429"/>
      <c r="Q10" s="430"/>
      <c r="R10" s="430"/>
      <c r="S10" s="430"/>
      <c r="T10" s="430"/>
      <c r="U10" s="430"/>
      <c r="V10" s="430"/>
      <c r="W10" s="430"/>
      <c r="X10" s="430"/>
      <c r="Y10" s="430"/>
      <c r="Z10" s="431"/>
      <c r="AA10" s="429"/>
      <c r="AB10" s="430"/>
      <c r="AC10" s="431"/>
      <c r="AD10" s="429"/>
      <c r="AE10" s="430"/>
      <c r="AF10" s="430"/>
      <c r="AG10" s="430"/>
      <c r="AH10" s="430"/>
      <c r="AI10" s="431"/>
      <c r="AJ10" s="432" t="str">
        <f>IF(F10="","",VLOOKUP(F10,'ref 2 SLB'!$C$17:$F$32,4,FALSE))</f>
        <v/>
      </c>
      <c r="AK10" s="158"/>
      <c r="AL10" s="159"/>
      <c r="AM10" s="159"/>
      <c r="AN10" s="159"/>
      <c r="AO10" s="147" t="str">
        <f>IF(F10="","",VLOOKUP(F10,'ref 2 SLB'!$C$17:$D$32,2,FALSE))</f>
        <v/>
      </c>
      <c r="AP10" s="148" t="str">
        <f>IF(F10="","",VLOOKUP(F10,'ref 2 SLB'!$C$17:$G$32,5,FALSE))</f>
        <v/>
      </c>
      <c r="AQ10" s="638" t="str">
        <f t="shared" si="1"/>
        <v/>
      </c>
      <c r="AR10" s="148" t="str">
        <f>IF(F10="","",VLOOKUP(F10,'ref 2 SLB'!$C$17:$H$32,6,FALSE))</f>
        <v/>
      </c>
      <c r="AS10" s="638" t="str">
        <f>IF(F10="","",VLOOKUP(F10,'ref 2 SLB'!$C$17:$I$32,7,FALSE))</f>
        <v/>
      </c>
      <c r="AT10" s="438" t="str">
        <f>IF(F10="","",IF(VLOOKUP(F10,'11 - GLA USE ONLY GFA details'!$C$59:$X$75,22,FALSE)="GFA","Contracted","Non contracted"))</f>
        <v/>
      </c>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row>
    <row r="11" spans="1:287" ht="17.850000000000001" customHeight="1" x14ac:dyDescent="0.45">
      <c r="A11" s="512" t="str">
        <f t="shared" si="0"/>
        <v/>
      </c>
      <c r="B11" s="513" t="str">
        <f t="shared" si="2"/>
        <v/>
      </c>
      <c r="C11" s="414"/>
      <c r="D11" s="415"/>
      <c r="E11" s="415"/>
      <c r="F11" s="422"/>
      <c r="G11" s="323"/>
      <c r="H11" s="514"/>
      <c r="I11" s="429"/>
      <c r="J11" s="430"/>
      <c r="K11" s="431"/>
      <c r="L11" s="917"/>
      <c r="M11" s="430"/>
      <c r="N11" s="430"/>
      <c r="O11" s="431"/>
      <c r="P11" s="429"/>
      <c r="Q11" s="430"/>
      <c r="R11" s="430"/>
      <c r="S11" s="430"/>
      <c r="T11" s="430"/>
      <c r="U11" s="430"/>
      <c r="V11" s="430"/>
      <c r="W11" s="430"/>
      <c r="X11" s="430"/>
      <c r="Y11" s="430"/>
      <c r="Z11" s="431"/>
      <c r="AA11" s="429"/>
      <c r="AB11" s="430"/>
      <c r="AC11" s="431"/>
      <c r="AD11" s="429"/>
      <c r="AE11" s="430"/>
      <c r="AF11" s="430"/>
      <c r="AG11" s="430"/>
      <c r="AH11" s="430"/>
      <c r="AI11" s="431"/>
      <c r="AJ11" s="432" t="str">
        <f>IF(F11="","",VLOOKUP(F11,'ref 2 SLB'!$C$17:$F$32,4,FALSE))</f>
        <v/>
      </c>
      <c r="AK11" s="158"/>
      <c r="AL11" s="159"/>
      <c r="AM11" s="159"/>
      <c r="AN11" s="159"/>
      <c r="AO11" s="147" t="str">
        <f>IF(F11="","",VLOOKUP(F11,'ref 2 SLB'!$C$17:$D$32,2,FALSE))</f>
        <v/>
      </c>
      <c r="AP11" s="148" t="str">
        <f>IF(F11="","",VLOOKUP(F11,'ref 2 SLB'!$C$17:$G$32,5,FALSE))</f>
        <v/>
      </c>
      <c r="AQ11" s="638" t="str">
        <f t="shared" si="1"/>
        <v/>
      </c>
      <c r="AR11" s="148" t="str">
        <f>IF(F11="","",VLOOKUP(F11,'ref 2 SLB'!$C$17:$H$32,6,FALSE))</f>
        <v/>
      </c>
      <c r="AS11" s="638" t="str">
        <f>IF(F11="","",VLOOKUP(F11,'ref 2 SLB'!$C$17:$I$32,7,FALSE))</f>
        <v/>
      </c>
      <c r="AT11" s="438" t="str">
        <f>IF(F11="","",IF(VLOOKUP(F11,'11 - GLA USE ONLY GFA details'!$C$59:$X$75,22,FALSE)="GFA","Contracted","Non contracted"))</f>
        <v/>
      </c>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row>
    <row r="12" spans="1:287" ht="17.850000000000001" customHeight="1" x14ac:dyDescent="0.45">
      <c r="A12" s="512" t="str">
        <f t="shared" si="0"/>
        <v/>
      </c>
      <c r="B12" s="513" t="str">
        <f t="shared" si="2"/>
        <v/>
      </c>
      <c r="C12" s="414"/>
      <c r="D12" s="415"/>
      <c r="E12" s="415"/>
      <c r="F12" s="422"/>
      <c r="G12" s="323"/>
      <c r="H12" s="514"/>
      <c r="I12" s="429"/>
      <c r="J12" s="430"/>
      <c r="K12" s="431"/>
      <c r="L12" s="917"/>
      <c r="M12" s="430"/>
      <c r="N12" s="430"/>
      <c r="O12" s="431"/>
      <c r="P12" s="429"/>
      <c r="Q12" s="430"/>
      <c r="R12" s="430"/>
      <c r="S12" s="430"/>
      <c r="T12" s="430"/>
      <c r="U12" s="430"/>
      <c r="V12" s="430"/>
      <c r="W12" s="430"/>
      <c r="X12" s="430"/>
      <c r="Y12" s="430"/>
      <c r="Z12" s="431"/>
      <c r="AA12" s="429"/>
      <c r="AB12" s="430"/>
      <c r="AC12" s="431"/>
      <c r="AD12" s="429"/>
      <c r="AE12" s="430"/>
      <c r="AF12" s="430"/>
      <c r="AG12" s="430"/>
      <c r="AH12" s="430"/>
      <c r="AI12" s="431"/>
      <c r="AJ12" s="432" t="str">
        <f>IF(F12="","",VLOOKUP(F12,'ref 2 SLB'!$C$17:$F$32,4,FALSE))</f>
        <v/>
      </c>
      <c r="AK12" s="158"/>
      <c r="AL12" s="159"/>
      <c r="AM12" s="159"/>
      <c r="AN12" s="159"/>
      <c r="AO12" s="147" t="str">
        <f>IF(F12="","",VLOOKUP(F12,'ref 2 SLB'!$C$17:$D$32,2,FALSE))</f>
        <v/>
      </c>
      <c r="AP12" s="148" t="str">
        <f>IF(F12="","",VLOOKUP(F12,'ref 2 SLB'!$C$17:$G$32,5,FALSE))</f>
        <v/>
      </c>
      <c r="AQ12" s="638" t="str">
        <f t="shared" si="1"/>
        <v/>
      </c>
      <c r="AR12" s="148" t="str">
        <f>IF(F12="","",VLOOKUP(F12,'ref 2 SLB'!$C$17:$H$32,6,FALSE))</f>
        <v/>
      </c>
      <c r="AS12" s="638" t="str">
        <f>IF(F12="","",VLOOKUP(F12,'ref 2 SLB'!$C$17:$I$32,7,FALSE))</f>
        <v/>
      </c>
      <c r="AT12" s="438" t="str">
        <f>IF(F12="","",IF(VLOOKUP(F12,'11 - GLA USE ONLY GFA details'!$C$59:$X$75,22,FALSE)="GFA","Contracted","Non contracted"))</f>
        <v/>
      </c>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row>
    <row r="13" spans="1:287" ht="17.850000000000001" customHeight="1" x14ac:dyDescent="0.45">
      <c r="A13" s="512" t="str">
        <f t="shared" si="0"/>
        <v/>
      </c>
      <c r="B13" s="513" t="str">
        <f t="shared" si="2"/>
        <v/>
      </c>
      <c r="C13" s="414"/>
      <c r="D13" s="415"/>
      <c r="E13" s="415"/>
      <c r="F13" s="422"/>
      <c r="G13" s="323"/>
      <c r="H13" s="514"/>
      <c r="I13" s="429"/>
      <c r="J13" s="430"/>
      <c r="K13" s="431"/>
      <c r="L13" s="917"/>
      <c r="M13" s="430"/>
      <c r="N13" s="430"/>
      <c r="O13" s="431"/>
      <c r="P13" s="429"/>
      <c r="Q13" s="430"/>
      <c r="R13" s="430"/>
      <c r="S13" s="430"/>
      <c r="T13" s="430"/>
      <c r="U13" s="430"/>
      <c r="V13" s="430"/>
      <c r="W13" s="430"/>
      <c r="X13" s="430"/>
      <c r="Y13" s="430"/>
      <c r="Z13" s="431"/>
      <c r="AA13" s="429"/>
      <c r="AB13" s="430"/>
      <c r="AC13" s="431"/>
      <c r="AD13" s="429"/>
      <c r="AE13" s="430"/>
      <c r="AF13" s="430"/>
      <c r="AG13" s="430"/>
      <c r="AH13" s="430"/>
      <c r="AI13" s="431"/>
      <c r="AJ13" s="432" t="str">
        <f>IF(F13="","",VLOOKUP(F13,'ref 2 SLB'!$C$17:$F$32,4,FALSE))</f>
        <v/>
      </c>
      <c r="AK13" s="158"/>
      <c r="AL13" s="159"/>
      <c r="AM13" s="159"/>
      <c r="AN13" s="159"/>
      <c r="AO13" s="147" t="str">
        <f>IF(F13="","",VLOOKUP(F13,'ref 2 SLB'!$C$17:$D$32,2,FALSE))</f>
        <v/>
      </c>
      <c r="AP13" s="148" t="str">
        <f>IF(F13="","",VLOOKUP(F13,'ref 2 SLB'!$C$17:$G$32,5,FALSE))</f>
        <v/>
      </c>
      <c r="AQ13" s="638" t="str">
        <f t="shared" si="1"/>
        <v/>
      </c>
      <c r="AR13" s="148" t="str">
        <f>IF(F13="","",VLOOKUP(F13,'ref 2 SLB'!$C$17:$H$32,6,FALSE))</f>
        <v/>
      </c>
      <c r="AS13" s="638" t="str">
        <f>IF(F13="","",VLOOKUP(F13,'ref 2 SLB'!$C$17:$I$32,7,FALSE))</f>
        <v/>
      </c>
      <c r="AT13" s="438" t="str">
        <f>IF(F13="","",IF(VLOOKUP(F13,'11 - GLA USE ONLY GFA details'!$C$59:$X$75,22,FALSE)="GFA","Contracted","Non contracted"))</f>
        <v/>
      </c>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row>
    <row r="14" spans="1:287" ht="17.850000000000001" customHeight="1" x14ac:dyDescent="0.45">
      <c r="A14" s="512" t="str">
        <f t="shared" si="0"/>
        <v/>
      </c>
      <c r="B14" s="513" t="str">
        <f t="shared" si="2"/>
        <v/>
      </c>
      <c r="C14" s="414"/>
      <c r="D14" s="415"/>
      <c r="E14" s="415"/>
      <c r="F14" s="422"/>
      <c r="G14" s="323"/>
      <c r="H14" s="514"/>
      <c r="I14" s="429"/>
      <c r="J14" s="430"/>
      <c r="K14" s="431"/>
      <c r="L14" s="917"/>
      <c r="M14" s="430"/>
      <c r="N14" s="430"/>
      <c r="O14" s="431"/>
      <c r="P14" s="429"/>
      <c r="Q14" s="430"/>
      <c r="R14" s="430"/>
      <c r="S14" s="430"/>
      <c r="T14" s="430"/>
      <c r="U14" s="430"/>
      <c r="V14" s="430"/>
      <c r="W14" s="430"/>
      <c r="X14" s="430"/>
      <c r="Y14" s="430"/>
      <c r="Z14" s="431"/>
      <c r="AA14" s="429"/>
      <c r="AB14" s="430"/>
      <c r="AC14" s="431"/>
      <c r="AD14" s="429"/>
      <c r="AE14" s="430"/>
      <c r="AF14" s="430"/>
      <c r="AG14" s="430"/>
      <c r="AH14" s="430"/>
      <c r="AI14" s="431"/>
      <c r="AJ14" s="432" t="str">
        <f>IF(F14="","",VLOOKUP(F14,'ref 2 SLB'!$C$17:$F$32,4,FALSE))</f>
        <v/>
      </c>
      <c r="AK14" s="158"/>
      <c r="AL14" s="159"/>
      <c r="AM14" s="159"/>
      <c r="AN14" s="159"/>
      <c r="AO14" s="147" t="str">
        <f>IF(F14="","",VLOOKUP(F14,'ref 2 SLB'!$C$17:$D$32,2,FALSE))</f>
        <v/>
      </c>
      <c r="AP14" s="148" t="str">
        <f>IF(F14="","",VLOOKUP(F14,'ref 2 SLB'!$C$17:$G$32,5,FALSE))</f>
        <v/>
      </c>
      <c r="AQ14" s="638" t="str">
        <f t="shared" si="1"/>
        <v/>
      </c>
      <c r="AR14" s="148" t="str">
        <f>IF(F14="","",VLOOKUP(F14,'ref 2 SLB'!$C$17:$H$32,6,FALSE))</f>
        <v/>
      </c>
      <c r="AS14" s="638" t="str">
        <f>IF(F14="","",VLOOKUP(F14,'ref 2 SLB'!$C$17:$I$32,7,FALSE))</f>
        <v/>
      </c>
      <c r="AT14" s="438" t="str">
        <f>IF(F14="","",IF(VLOOKUP(F14,'11 - GLA USE ONLY GFA details'!$C$59:$X$75,22,FALSE)="GFA","Contracted","Non contracted"))</f>
        <v/>
      </c>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row>
    <row r="15" spans="1:287" ht="17.850000000000001" customHeight="1" x14ac:dyDescent="0.45">
      <c r="A15" s="512" t="str">
        <f t="shared" si="0"/>
        <v/>
      </c>
      <c r="B15" s="513" t="str">
        <f t="shared" si="2"/>
        <v/>
      </c>
      <c r="C15" s="414"/>
      <c r="D15" s="415"/>
      <c r="E15" s="415"/>
      <c r="F15" s="422"/>
      <c r="G15" s="323"/>
      <c r="H15" s="514"/>
      <c r="I15" s="429"/>
      <c r="J15" s="430"/>
      <c r="K15" s="431"/>
      <c r="L15" s="917"/>
      <c r="M15" s="430"/>
      <c r="N15" s="430"/>
      <c r="O15" s="431"/>
      <c r="P15" s="429"/>
      <c r="Q15" s="430"/>
      <c r="R15" s="430"/>
      <c r="S15" s="430"/>
      <c r="T15" s="430"/>
      <c r="U15" s="430"/>
      <c r="V15" s="430"/>
      <c r="W15" s="430"/>
      <c r="X15" s="430"/>
      <c r="Y15" s="430"/>
      <c r="Z15" s="431"/>
      <c r="AA15" s="429"/>
      <c r="AB15" s="430"/>
      <c r="AC15" s="431"/>
      <c r="AD15" s="429"/>
      <c r="AE15" s="430"/>
      <c r="AF15" s="430"/>
      <c r="AG15" s="430"/>
      <c r="AH15" s="430"/>
      <c r="AI15" s="431"/>
      <c r="AJ15" s="432" t="str">
        <f>IF(F15="","",VLOOKUP(F15,'ref 2 SLB'!$C$17:$F$32,4,FALSE))</f>
        <v/>
      </c>
      <c r="AK15" s="158"/>
      <c r="AL15" s="159"/>
      <c r="AM15" s="159"/>
      <c r="AN15" s="159"/>
      <c r="AO15" s="147" t="str">
        <f>IF(F15="","",VLOOKUP(F15,'ref 2 SLB'!$C$17:$D$32,2,FALSE))</f>
        <v/>
      </c>
      <c r="AP15" s="148" t="str">
        <f>IF(F15="","",VLOOKUP(F15,'ref 2 SLB'!$C$17:$G$32,5,FALSE))</f>
        <v/>
      </c>
      <c r="AQ15" s="638" t="str">
        <f t="shared" si="1"/>
        <v/>
      </c>
      <c r="AR15" s="148" t="str">
        <f>IF(F15="","",VLOOKUP(F15,'ref 2 SLB'!$C$17:$H$32,6,FALSE))</f>
        <v/>
      </c>
      <c r="AS15" s="638" t="str">
        <f>IF(F15="","",VLOOKUP(F15,'ref 2 SLB'!$C$17:$I$32,7,FALSE))</f>
        <v/>
      </c>
      <c r="AT15" s="438" t="str">
        <f>IF(F15="","",IF(VLOOKUP(F15,'11 - GLA USE ONLY GFA details'!$C$59:$X$75,22,FALSE)="GFA","Contracted","Non contracted"))</f>
        <v/>
      </c>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row>
    <row r="16" spans="1:287" ht="17.850000000000001" customHeight="1" x14ac:dyDescent="0.45">
      <c r="A16" s="512" t="str">
        <f t="shared" si="0"/>
        <v/>
      </c>
      <c r="B16" s="513" t="str">
        <f t="shared" si="2"/>
        <v/>
      </c>
      <c r="C16" s="414"/>
      <c r="D16" s="415"/>
      <c r="E16" s="415"/>
      <c r="F16" s="422"/>
      <c r="G16" s="323"/>
      <c r="H16" s="514"/>
      <c r="I16" s="429"/>
      <c r="J16" s="430"/>
      <c r="K16" s="431"/>
      <c r="L16" s="917"/>
      <c r="M16" s="430"/>
      <c r="N16" s="430"/>
      <c r="O16" s="431"/>
      <c r="P16" s="429"/>
      <c r="Q16" s="430"/>
      <c r="R16" s="430"/>
      <c r="S16" s="430"/>
      <c r="T16" s="430"/>
      <c r="U16" s="430"/>
      <c r="V16" s="430"/>
      <c r="W16" s="430"/>
      <c r="X16" s="430"/>
      <c r="Y16" s="430"/>
      <c r="Z16" s="431"/>
      <c r="AA16" s="429"/>
      <c r="AB16" s="430"/>
      <c r="AC16" s="431"/>
      <c r="AD16" s="429"/>
      <c r="AE16" s="430"/>
      <c r="AF16" s="430"/>
      <c r="AG16" s="430"/>
      <c r="AH16" s="430"/>
      <c r="AI16" s="431"/>
      <c r="AJ16" s="432" t="str">
        <f>IF(F16="","",VLOOKUP(F16,'ref 2 SLB'!$C$17:$F$32,4,FALSE))</f>
        <v/>
      </c>
      <c r="AK16" s="158"/>
      <c r="AL16" s="159"/>
      <c r="AM16" s="159"/>
      <c r="AN16" s="159"/>
      <c r="AO16" s="147" t="str">
        <f>IF(F16="","",VLOOKUP(F16,'ref 2 SLB'!$C$17:$D$32,2,FALSE))</f>
        <v/>
      </c>
      <c r="AP16" s="148" t="str">
        <f>IF(F16="","",VLOOKUP(F16,'ref 2 SLB'!$C$17:$G$32,5,FALSE))</f>
        <v/>
      </c>
      <c r="AQ16" s="638" t="str">
        <f t="shared" si="1"/>
        <v/>
      </c>
      <c r="AR16" s="148" t="str">
        <f>IF(F16="","",VLOOKUP(F16,'ref 2 SLB'!$C$17:$H$32,6,FALSE))</f>
        <v/>
      </c>
      <c r="AS16" s="638" t="str">
        <f>IF(F16="","",VLOOKUP(F16,'ref 2 SLB'!$C$17:$I$32,7,FALSE))</f>
        <v/>
      </c>
      <c r="AT16" s="438" t="str">
        <f>IF(F16="","",IF(VLOOKUP(F16,'11 - GLA USE ONLY GFA details'!$C$59:$X$75,22,FALSE)="GFA","Contracted","Non contracted"))</f>
        <v/>
      </c>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row>
    <row r="17" spans="1:287" ht="17.850000000000001" customHeight="1" x14ac:dyDescent="0.45">
      <c r="A17" s="512" t="str">
        <f t="shared" si="0"/>
        <v/>
      </c>
      <c r="B17" s="513" t="str">
        <f t="shared" si="2"/>
        <v/>
      </c>
      <c r="C17" s="414"/>
      <c r="D17" s="415"/>
      <c r="E17" s="415"/>
      <c r="F17" s="422"/>
      <c r="G17" s="323"/>
      <c r="H17" s="514"/>
      <c r="I17" s="429"/>
      <c r="J17" s="430"/>
      <c r="K17" s="431"/>
      <c r="L17" s="917"/>
      <c r="M17" s="430"/>
      <c r="N17" s="430"/>
      <c r="O17" s="431"/>
      <c r="P17" s="429"/>
      <c r="Q17" s="430"/>
      <c r="R17" s="430"/>
      <c r="S17" s="430"/>
      <c r="T17" s="430"/>
      <c r="U17" s="430"/>
      <c r="V17" s="430"/>
      <c r="W17" s="430"/>
      <c r="X17" s="430"/>
      <c r="Y17" s="430"/>
      <c r="Z17" s="431"/>
      <c r="AA17" s="429"/>
      <c r="AB17" s="430"/>
      <c r="AC17" s="431"/>
      <c r="AD17" s="429"/>
      <c r="AE17" s="430"/>
      <c r="AF17" s="430"/>
      <c r="AG17" s="430"/>
      <c r="AH17" s="430"/>
      <c r="AI17" s="431"/>
      <c r="AJ17" s="432" t="str">
        <f>IF(F17="","",VLOOKUP(F17,'ref 2 SLB'!$C$17:$F$32,4,FALSE))</f>
        <v/>
      </c>
      <c r="AK17" s="158"/>
      <c r="AL17" s="159"/>
      <c r="AM17" s="159"/>
      <c r="AN17" s="159"/>
      <c r="AO17" s="147" t="str">
        <f>IF(F17="","",VLOOKUP(F17,'ref 2 SLB'!$C$17:$D$32,2,FALSE))</f>
        <v/>
      </c>
      <c r="AP17" s="148" t="str">
        <f>IF(F17="","",VLOOKUP(F17,'ref 2 SLB'!$C$17:$G$32,5,FALSE))</f>
        <v/>
      </c>
      <c r="AQ17" s="638" t="str">
        <f t="shared" si="1"/>
        <v/>
      </c>
      <c r="AR17" s="148" t="str">
        <f>IF(F17="","",VLOOKUP(F17,'ref 2 SLB'!$C$17:$H$32,6,FALSE))</f>
        <v/>
      </c>
      <c r="AS17" s="638" t="str">
        <f>IF(F17="","",VLOOKUP(F17,'ref 2 SLB'!$C$17:$I$32,7,FALSE))</f>
        <v/>
      </c>
      <c r="AT17" s="438" t="str">
        <f>IF(F17="","",IF(VLOOKUP(F17,'11 - GLA USE ONLY GFA details'!$C$59:$X$75,22,FALSE)="GFA","Contracted","Non contracted"))</f>
        <v/>
      </c>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row>
    <row r="18" spans="1:287" ht="17.850000000000001" customHeight="1" x14ac:dyDescent="0.45">
      <c r="A18" s="512" t="str">
        <f t="shared" si="0"/>
        <v/>
      </c>
      <c r="B18" s="513" t="str">
        <f t="shared" si="2"/>
        <v/>
      </c>
      <c r="C18" s="414"/>
      <c r="D18" s="415"/>
      <c r="E18" s="415"/>
      <c r="F18" s="422"/>
      <c r="G18" s="323"/>
      <c r="H18" s="514"/>
      <c r="I18" s="429"/>
      <c r="J18" s="430"/>
      <c r="K18" s="431"/>
      <c r="L18" s="917"/>
      <c r="M18" s="430"/>
      <c r="N18" s="430"/>
      <c r="O18" s="431"/>
      <c r="P18" s="429"/>
      <c r="Q18" s="430"/>
      <c r="R18" s="430"/>
      <c r="S18" s="430"/>
      <c r="T18" s="430"/>
      <c r="U18" s="430"/>
      <c r="V18" s="430"/>
      <c r="W18" s="430"/>
      <c r="X18" s="430"/>
      <c r="Y18" s="430"/>
      <c r="Z18" s="431"/>
      <c r="AA18" s="429"/>
      <c r="AB18" s="430"/>
      <c r="AC18" s="431"/>
      <c r="AD18" s="429"/>
      <c r="AE18" s="430"/>
      <c r="AF18" s="430"/>
      <c r="AG18" s="430"/>
      <c r="AH18" s="430"/>
      <c r="AI18" s="431"/>
      <c r="AJ18" s="432" t="str">
        <f>IF(F18="","",VLOOKUP(F18,'ref 2 SLB'!$C$17:$F$32,4,FALSE))</f>
        <v/>
      </c>
      <c r="AK18" s="158"/>
      <c r="AL18" s="159"/>
      <c r="AM18" s="159"/>
      <c r="AN18" s="159"/>
      <c r="AO18" s="147" t="str">
        <f>IF(F18="","",VLOOKUP(F18,'ref 2 SLB'!$C$17:$D$32,2,FALSE))</f>
        <v/>
      </c>
      <c r="AP18" s="148" t="str">
        <f>IF(F18="","",VLOOKUP(F18,'ref 2 SLB'!$C$17:$G$32,5,FALSE))</f>
        <v/>
      </c>
      <c r="AQ18" s="638" t="str">
        <f t="shared" si="1"/>
        <v/>
      </c>
      <c r="AR18" s="148" t="str">
        <f>IF(F18="","",VLOOKUP(F18,'ref 2 SLB'!$C$17:$H$32,6,FALSE))</f>
        <v/>
      </c>
      <c r="AS18" s="638" t="str">
        <f>IF(F18="","",VLOOKUP(F18,'ref 2 SLB'!$C$17:$I$32,7,FALSE))</f>
        <v/>
      </c>
      <c r="AT18" s="438" t="str">
        <f>IF(F18="","",IF(VLOOKUP(F18,'11 - GLA USE ONLY GFA details'!$C$59:$X$75,22,FALSE)="GFA","Contracted","Non contracted"))</f>
        <v/>
      </c>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row>
    <row r="19" spans="1:287" ht="17.850000000000001" customHeight="1" x14ac:dyDescent="0.45">
      <c r="A19" s="512" t="str">
        <f t="shared" si="0"/>
        <v/>
      </c>
      <c r="B19" s="513" t="str">
        <f t="shared" si="2"/>
        <v/>
      </c>
      <c r="C19" s="414"/>
      <c r="D19" s="415"/>
      <c r="E19" s="415"/>
      <c r="F19" s="422"/>
      <c r="G19" s="323"/>
      <c r="H19" s="514"/>
      <c r="I19" s="429"/>
      <c r="J19" s="430"/>
      <c r="K19" s="431"/>
      <c r="L19" s="917"/>
      <c r="M19" s="430"/>
      <c r="N19" s="430"/>
      <c r="O19" s="431"/>
      <c r="P19" s="429"/>
      <c r="Q19" s="430"/>
      <c r="R19" s="430"/>
      <c r="S19" s="430"/>
      <c r="T19" s="430"/>
      <c r="U19" s="430"/>
      <c r="V19" s="430"/>
      <c r="W19" s="430"/>
      <c r="X19" s="430"/>
      <c r="Y19" s="430"/>
      <c r="Z19" s="431"/>
      <c r="AA19" s="429"/>
      <c r="AB19" s="430"/>
      <c r="AC19" s="431"/>
      <c r="AD19" s="429"/>
      <c r="AE19" s="430"/>
      <c r="AF19" s="430"/>
      <c r="AG19" s="430"/>
      <c r="AH19" s="430"/>
      <c r="AI19" s="431"/>
      <c r="AJ19" s="432" t="str">
        <f>IF(F19="","",VLOOKUP(F19,'ref 2 SLB'!$C$17:$F$32,4,FALSE))</f>
        <v/>
      </c>
      <c r="AK19" s="158"/>
      <c r="AL19" s="159"/>
      <c r="AM19" s="159"/>
      <c r="AN19" s="159"/>
      <c r="AO19" s="147" t="str">
        <f>IF(F19="","",VLOOKUP(F19,'ref 2 SLB'!$C$17:$D$32,2,FALSE))</f>
        <v/>
      </c>
      <c r="AP19" s="148" t="str">
        <f>IF(F19="","",VLOOKUP(F19,'ref 2 SLB'!$C$17:$G$32,5,FALSE))</f>
        <v/>
      </c>
      <c r="AQ19" s="638" t="str">
        <f t="shared" si="1"/>
        <v/>
      </c>
      <c r="AR19" s="148" t="str">
        <f>IF(F19="","",VLOOKUP(F19,'ref 2 SLB'!$C$17:$H$32,6,FALSE))</f>
        <v/>
      </c>
      <c r="AS19" s="638" t="str">
        <f>IF(F19="","",VLOOKUP(F19,'ref 2 SLB'!$C$17:$I$32,7,FALSE))</f>
        <v/>
      </c>
      <c r="AT19" s="438" t="str">
        <f>IF(F19="","",IF(VLOOKUP(F19,'11 - GLA USE ONLY GFA details'!$C$59:$X$75,22,FALSE)="GFA","Contracted","Non contracted"))</f>
        <v/>
      </c>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row>
    <row r="20" spans="1:287" ht="17.850000000000001" customHeight="1" x14ac:dyDescent="0.45">
      <c r="A20" s="512" t="str">
        <f t="shared" si="0"/>
        <v/>
      </c>
      <c r="B20" s="513" t="str">
        <f t="shared" si="2"/>
        <v/>
      </c>
      <c r="C20" s="414"/>
      <c r="D20" s="415"/>
      <c r="E20" s="415"/>
      <c r="F20" s="422"/>
      <c r="G20" s="323"/>
      <c r="H20" s="514"/>
      <c r="I20" s="429"/>
      <c r="J20" s="430"/>
      <c r="K20" s="431"/>
      <c r="L20" s="917"/>
      <c r="M20" s="430"/>
      <c r="N20" s="430"/>
      <c r="O20" s="431"/>
      <c r="P20" s="429"/>
      <c r="Q20" s="430"/>
      <c r="R20" s="430"/>
      <c r="S20" s="430"/>
      <c r="T20" s="430"/>
      <c r="U20" s="430"/>
      <c r="V20" s="430"/>
      <c r="W20" s="430"/>
      <c r="X20" s="430"/>
      <c r="Y20" s="430"/>
      <c r="Z20" s="431"/>
      <c r="AA20" s="429"/>
      <c r="AB20" s="430"/>
      <c r="AC20" s="431"/>
      <c r="AD20" s="429"/>
      <c r="AE20" s="430"/>
      <c r="AF20" s="430"/>
      <c r="AG20" s="430"/>
      <c r="AH20" s="430"/>
      <c r="AI20" s="431"/>
      <c r="AJ20" s="432" t="str">
        <f>IF(F20="","",VLOOKUP(F20,'ref 2 SLB'!$C$17:$F$32,4,FALSE))</f>
        <v/>
      </c>
      <c r="AK20" s="158"/>
      <c r="AL20" s="159"/>
      <c r="AM20" s="159"/>
      <c r="AN20" s="159"/>
      <c r="AO20" s="147" t="str">
        <f>IF(F20="","",VLOOKUP(F20,'ref 2 SLB'!$C$17:$D$32,2,FALSE))</f>
        <v/>
      </c>
      <c r="AP20" s="148" t="str">
        <f>IF(F20="","",VLOOKUP(F20,'ref 2 SLB'!$C$17:$G$32,5,FALSE))</f>
        <v/>
      </c>
      <c r="AQ20" s="638" t="str">
        <f t="shared" si="1"/>
        <v/>
      </c>
      <c r="AR20" s="148" t="str">
        <f>IF(F20="","",VLOOKUP(F20,'ref 2 SLB'!$C$17:$H$32,6,FALSE))</f>
        <v/>
      </c>
      <c r="AS20" s="638" t="str">
        <f>IF(F20="","",VLOOKUP(F20,'ref 2 SLB'!$C$17:$I$32,7,FALSE))</f>
        <v/>
      </c>
      <c r="AT20" s="438" t="str">
        <f>IF(F20="","",IF(VLOOKUP(F20,'11 - GLA USE ONLY GFA details'!$C$59:$X$75,22,FALSE)="GFA","Contracted","Non contracted"))</f>
        <v/>
      </c>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row>
    <row r="21" spans="1:287" ht="17.850000000000001" customHeight="1" x14ac:dyDescent="0.45">
      <c r="A21" s="512" t="str">
        <f t="shared" si="0"/>
        <v/>
      </c>
      <c r="B21" s="513" t="str">
        <f t="shared" si="2"/>
        <v/>
      </c>
      <c r="C21" s="414"/>
      <c r="D21" s="415"/>
      <c r="E21" s="415"/>
      <c r="F21" s="422"/>
      <c r="G21" s="323"/>
      <c r="H21" s="514"/>
      <c r="I21" s="429"/>
      <c r="J21" s="430"/>
      <c r="K21" s="431"/>
      <c r="L21" s="917"/>
      <c r="M21" s="430"/>
      <c r="N21" s="430"/>
      <c r="O21" s="431"/>
      <c r="P21" s="429"/>
      <c r="Q21" s="430"/>
      <c r="R21" s="430"/>
      <c r="S21" s="430"/>
      <c r="T21" s="430"/>
      <c r="U21" s="430"/>
      <c r="V21" s="430"/>
      <c r="W21" s="430"/>
      <c r="X21" s="430"/>
      <c r="Y21" s="430"/>
      <c r="Z21" s="431"/>
      <c r="AA21" s="429"/>
      <c r="AB21" s="430"/>
      <c r="AC21" s="431"/>
      <c r="AD21" s="429"/>
      <c r="AE21" s="430"/>
      <c r="AF21" s="430"/>
      <c r="AG21" s="430"/>
      <c r="AH21" s="430"/>
      <c r="AI21" s="431"/>
      <c r="AJ21" s="432" t="str">
        <f>IF(F21="","",VLOOKUP(F21,'ref 2 SLB'!$C$17:$F$32,4,FALSE))</f>
        <v/>
      </c>
      <c r="AK21" s="158"/>
      <c r="AL21" s="159"/>
      <c r="AM21" s="159"/>
      <c r="AN21" s="159"/>
      <c r="AO21" s="147" t="str">
        <f>IF(F21="","",VLOOKUP(F21,'ref 2 SLB'!$C$17:$D$32,2,FALSE))</f>
        <v/>
      </c>
      <c r="AP21" s="148" t="str">
        <f>IF(F21="","",VLOOKUP(F21,'ref 2 SLB'!$C$17:$G$32,5,FALSE))</f>
        <v/>
      </c>
      <c r="AQ21" s="638" t="str">
        <f t="shared" si="1"/>
        <v/>
      </c>
      <c r="AR21" s="148" t="str">
        <f>IF(F21="","",VLOOKUP(F21,'ref 2 SLB'!$C$17:$H$32,6,FALSE))</f>
        <v/>
      </c>
      <c r="AS21" s="638" t="str">
        <f>IF(F21="","",VLOOKUP(F21,'ref 2 SLB'!$C$17:$I$32,7,FALSE))</f>
        <v/>
      </c>
      <c r="AT21" s="438" t="str">
        <f>IF(F21="","",IF(VLOOKUP(F21,'11 - GLA USE ONLY GFA details'!$C$59:$X$75,22,FALSE)="GFA","Contracted","Non contracted"))</f>
        <v/>
      </c>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row>
    <row r="22" spans="1:287" ht="17.850000000000001" customHeight="1" x14ac:dyDescent="0.45">
      <c r="A22" s="512" t="str">
        <f t="shared" si="0"/>
        <v/>
      </c>
      <c r="B22" s="513" t="str">
        <f t="shared" si="2"/>
        <v/>
      </c>
      <c r="C22" s="414"/>
      <c r="D22" s="415"/>
      <c r="E22" s="415"/>
      <c r="F22" s="422"/>
      <c r="G22" s="323"/>
      <c r="H22" s="514"/>
      <c r="I22" s="429"/>
      <c r="J22" s="430"/>
      <c r="K22" s="431"/>
      <c r="L22" s="917"/>
      <c r="M22" s="430"/>
      <c r="N22" s="430"/>
      <c r="O22" s="431"/>
      <c r="P22" s="429"/>
      <c r="Q22" s="430"/>
      <c r="R22" s="430"/>
      <c r="S22" s="430"/>
      <c r="T22" s="430"/>
      <c r="U22" s="430"/>
      <c r="V22" s="430"/>
      <c r="W22" s="430"/>
      <c r="X22" s="430"/>
      <c r="Y22" s="430"/>
      <c r="Z22" s="431"/>
      <c r="AA22" s="429"/>
      <c r="AB22" s="430"/>
      <c r="AC22" s="431"/>
      <c r="AD22" s="429"/>
      <c r="AE22" s="430"/>
      <c r="AF22" s="430"/>
      <c r="AG22" s="430"/>
      <c r="AH22" s="430"/>
      <c r="AI22" s="431"/>
      <c r="AJ22" s="432" t="str">
        <f>IF(F22="","",VLOOKUP(F22,'ref 2 SLB'!$C$17:$F$32,4,FALSE))</f>
        <v/>
      </c>
      <c r="AK22" s="158"/>
      <c r="AL22" s="159"/>
      <c r="AM22" s="159"/>
      <c r="AN22" s="159"/>
      <c r="AO22" s="147" t="str">
        <f>IF(F22="","",VLOOKUP(F22,'ref 2 SLB'!$C$17:$D$32,2,FALSE))</f>
        <v/>
      </c>
      <c r="AP22" s="148" t="s">
        <v>38</v>
      </c>
      <c r="AQ22" s="638" t="str">
        <f t="shared" si="1"/>
        <v/>
      </c>
      <c r="AR22" s="148" t="str">
        <f>IF(F22="","",VLOOKUP(F22,'ref 2 SLB'!$C$17:$H$32,6,FALSE))</f>
        <v/>
      </c>
      <c r="AS22" s="638" t="str">
        <f>IF(F22="","",VLOOKUP(F22,'ref 2 SLB'!$C$17:$I$32,7,FALSE))</f>
        <v/>
      </c>
      <c r="AT22" s="438" t="str">
        <f>IF(F22="","",IF(VLOOKUP(F22,'11 - GLA USE ONLY GFA details'!$C$59:$X$75,22,FALSE)="GFA","Contracted","Non contracted"))</f>
        <v/>
      </c>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row>
    <row r="23" spans="1:287" ht="17.850000000000001" customHeight="1" x14ac:dyDescent="0.45">
      <c r="A23" s="512" t="str">
        <f t="shared" si="0"/>
        <v/>
      </c>
      <c r="B23" s="513" t="str">
        <f t="shared" si="2"/>
        <v/>
      </c>
      <c r="C23" s="414"/>
      <c r="D23" s="415"/>
      <c r="E23" s="415"/>
      <c r="F23" s="422"/>
      <c r="G23" s="323"/>
      <c r="H23" s="514"/>
      <c r="I23" s="429"/>
      <c r="J23" s="430"/>
      <c r="K23" s="431"/>
      <c r="L23" s="917"/>
      <c r="M23" s="430"/>
      <c r="N23" s="430"/>
      <c r="O23" s="431"/>
      <c r="P23" s="429"/>
      <c r="Q23" s="430"/>
      <c r="R23" s="430"/>
      <c r="S23" s="430"/>
      <c r="T23" s="430"/>
      <c r="U23" s="430"/>
      <c r="V23" s="430"/>
      <c r="W23" s="430"/>
      <c r="X23" s="430"/>
      <c r="Y23" s="430"/>
      <c r="Z23" s="431"/>
      <c r="AA23" s="429"/>
      <c r="AB23" s="430"/>
      <c r="AC23" s="431"/>
      <c r="AD23" s="429"/>
      <c r="AE23" s="430"/>
      <c r="AF23" s="430"/>
      <c r="AG23" s="430"/>
      <c r="AH23" s="430"/>
      <c r="AI23" s="431"/>
      <c r="AJ23" s="432" t="str">
        <f>IF(F23="","",VLOOKUP(F23,'ref 2 SLB'!$C$17:$F$32,4,FALSE))</f>
        <v/>
      </c>
      <c r="AK23" s="158"/>
      <c r="AL23" s="159"/>
      <c r="AM23" s="159"/>
      <c r="AN23" s="159"/>
      <c r="AO23" s="147" t="str">
        <f>IF(F23="","",VLOOKUP(F23,'ref 2 SLB'!$C$17:$D$32,2,FALSE))</f>
        <v/>
      </c>
      <c r="AP23" s="148" t="str">
        <f>IF(F23="","",VLOOKUP(F23,'ref 2 SLB'!$C$17:$G$32,5,FALSE))</f>
        <v/>
      </c>
      <c r="AQ23" s="638" t="str">
        <f t="shared" si="1"/>
        <v/>
      </c>
      <c r="AR23" s="148" t="str">
        <f>IF(F23="","",VLOOKUP(F23,'ref 2 SLB'!$C$17:$H$32,6,FALSE))</f>
        <v/>
      </c>
      <c r="AS23" s="638" t="str">
        <f>IF(F23="","",VLOOKUP(F23,'ref 2 SLB'!$C$17:$I$32,7,FALSE))</f>
        <v/>
      </c>
      <c r="AT23" s="438" t="str">
        <f>IF(F23="","",IF(VLOOKUP(F23,'11 - GLA USE ONLY GFA details'!$C$59:$X$75,22,FALSE)="GFA","Contracted","Non contracted"))</f>
        <v/>
      </c>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row>
    <row r="24" spans="1:287" ht="17.850000000000001" customHeight="1" x14ac:dyDescent="0.45">
      <c r="A24" s="512" t="str">
        <f t="shared" si="0"/>
        <v/>
      </c>
      <c r="B24" s="513" t="str">
        <f t="shared" si="2"/>
        <v/>
      </c>
      <c r="C24" s="414"/>
      <c r="D24" s="415"/>
      <c r="E24" s="415"/>
      <c r="F24" s="422"/>
      <c r="G24" s="323"/>
      <c r="H24" s="514"/>
      <c r="I24" s="429"/>
      <c r="J24" s="430"/>
      <c r="K24" s="431"/>
      <c r="L24" s="917"/>
      <c r="M24" s="430"/>
      <c r="N24" s="430"/>
      <c r="O24" s="431"/>
      <c r="P24" s="429"/>
      <c r="Q24" s="430"/>
      <c r="R24" s="430"/>
      <c r="S24" s="430"/>
      <c r="T24" s="430"/>
      <c r="U24" s="430"/>
      <c r="V24" s="430"/>
      <c r="W24" s="430"/>
      <c r="X24" s="430"/>
      <c r="Y24" s="430"/>
      <c r="Z24" s="431"/>
      <c r="AA24" s="429"/>
      <c r="AB24" s="430"/>
      <c r="AC24" s="431"/>
      <c r="AD24" s="429"/>
      <c r="AE24" s="430"/>
      <c r="AF24" s="430"/>
      <c r="AG24" s="430"/>
      <c r="AH24" s="430"/>
      <c r="AI24" s="431"/>
      <c r="AJ24" s="432" t="str">
        <f>IF(F24="","",VLOOKUP(F24,'ref 2 SLB'!$C$17:$F$32,4,FALSE))</f>
        <v/>
      </c>
      <c r="AK24" s="158"/>
      <c r="AL24" s="159"/>
      <c r="AM24" s="159"/>
      <c r="AN24" s="159"/>
      <c r="AO24" s="147" t="str">
        <f>IF(F24="","",VLOOKUP(F24,'ref 2 SLB'!$C$17:$D$32,2,FALSE))</f>
        <v/>
      </c>
      <c r="AP24" s="148" t="str">
        <f>IF(F24="","",VLOOKUP(F24,'ref 2 SLB'!$C$17:$G$32,5,FALSE))</f>
        <v/>
      </c>
      <c r="AQ24" s="638" t="str">
        <f t="shared" si="1"/>
        <v/>
      </c>
      <c r="AR24" s="148" t="str">
        <f>IF(F24="","",VLOOKUP(F24,'ref 2 SLB'!$C$17:$H$32,6,FALSE))</f>
        <v/>
      </c>
      <c r="AS24" s="638" t="str">
        <f>IF(F24="","",VLOOKUP(F24,'ref 2 SLB'!$C$17:$I$32,7,FALSE))</f>
        <v/>
      </c>
      <c r="AT24" s="438" t="str">
        <f>IF(F24="","",IF(VLOOKUP(F24,'11 - GLA USE ONLY GFA details'!$C$59:$X$75,22,FALSE)="GFA","Contracted","Non contracted"))</f>
        <v/>
      </c>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row>
    <row r="25" spans="1:287" ht="17.850000000000001" customHeight="1" x14ac:dyDescent="0.45">
      <c r="A25" s="512" t="str">
        <f t="shared" si="0"/>
        <v/>
      </c>
      <c r="B25" s="513" t="str">
        <f t="shared" si="2"/>
        <v/>
      </c>
      <c r="C25" s="414"/>
      <c r="D25" s="415"/>
      <c r="E25" s="415"/>
      <c r="F25" s="422"/>
      <c r="G25" s="323"/>
      <c r="H25" s="514"/>
      <c r="I25" s="429"/>
      <c r="J25" s="430"/>
      <c r="K25" s="431"/>
      <c r="L25" s="917"/>
      <c r="M25" s="430"/>
      <c r="N25" s="430"/>
      <c r="O25" s="431"/>
      <c r="P25" s="429"/>
      <c r="Q25" s="430"/>
      <c r="R25" s="430"/>
      <c r="S25" s="430"/>
      <c r="T25" s="430"/>
      <c r="U25" s="430"/>
      <c r="V25" s="430"/>
      <c r="W25" s="430"/>
      <c r="X25" s="430"/>
      <c r="Y25" s="430"/>
      <c r="Z25" s="431"/>
      <c r="AA25" s="429"/>
      <c r="AB25" s="430"/>
      <c r="AC25" s="431"/>
      <c r="AD25" s="429"/>
      <c r="AE25" s="430"/>
      <c r="AF25" s="430"/>
      <c r="AG25" s="430"/>
      <c r="AH25" s="430"/>
      <c r="AI25" s="431"/>
      <c r="AJ25" s="432" t="str">
        <f>IF(F25="","",VLOOKUP(F25,'ref 2 SLB'!$C$17:$F$32,4,FALSE))</f>
        <v/>
      </c>
      <c r="AK25" s="158"/>
      <c r="AL25" s="159"/>
      <c r="AM25" s="159"/>
      <c r="AN25" s="159"/>
      <c r="AO25" s="147" t="str">
        <f>IF(F25="","",VLOOKUP(F25,'ref 2 SLB'!$C$17:$D$32,2,FALSE))</f>
        <v/>
      </c>
      <c r="AP25" s="148" t="str">
        <f>IF(F25="","",VLOOKUP(F25,'ref 2 SLB'!$C$17:$G$32,5,FALSE))</f>
        <v/>
      </c>
      <c r="AQ25" s="638" t="str">
        <f t="shared" si="1"/>
        <v/>
      </c>
      <c r="AR25" s="148" t="str">
        <f>IF(F25="","",VLOOKUP(F25,'ref 2 SLB'!$C$17:$H$32,6,FALSE))</f>
        <v/>
      </c>
      <c r="AS25" s="638" t="str">
        <f>IF(F25="","",VLOOKUP(F25,'ref 2 SLB'!$C$17:$I$32,7,FALSE))</f>
        <v/>
      </c>
      <c r="AT25" s="438" t="str">
        <f>IF(F25="","",IF(VLOOKUP(F25,'11 - GLA USE ONLY GFA details'!$C$59:$X$75,22,FALSE)="GFA","Contracted","Non contracted"))</f>
        <v/>
      </c>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row>
    <row r="26" spans="1:287" ht="17.850000000000001" customHeight="1" x14ac:dyDescent="0.45">
      <c r="A26" s="512" t="str">
        <f t="shared" si="0"/>
        <v/>
      </c>
      <c r="B26" s="513" t="str">
        <f t="shared" si="2"/>
        <v/>
      </c>
      <c r="C26" s="414"/>
      <c r="D26" s="415"/>
      <c r="E26" s="415"/>
      <c r="F26" s="422"/>
      <c r="G26" s="323"/>
      <c r="H26" s="514"/>
      <c r="I26" s="429"/>
      <c r="J26" s="430"/>
      <c r="K26" s="431"/>
      <c r="L26" s="917"/>
      <c r="M26" s="430"/>
      <c r="N26" s="430"/>
      <c r="O26" s="431"/>
      <c r="P26" s="429"/>
      <c r="Q26" s="430"/>
      <c r="R26" s="430"/>
      <c r="S26" s="430"/>
      <c r="T26" s="430"/>
      <c r="U26" s="430"/>
      <c r="V26" s="430"/>
      <c r="W26" s="430"/>
      <c r="X26" s="430"/>
      <c r="Y26" s="430"/>
      <c r="Z26" s="431"/>
      <c r="AA26" s="429"/>
      <c r="AB26" s="430"/>
      <c r="AC26" s="431"/>
      <c r="AD26" s="429"/>
      <c r="AE26" s="430"/>
      <c r="AF26" s="430"/>
      <c r="AG26" s="430"/>
      <c r="AH26" s="430"/>
      <c r="AI26" s="431"/>
      <c r="AJ26" s="432" t="str">
        <f>IF(F26="","",VLOOKUP(F26,'ref 2 SLB'!$C$17:$F$32,4,FALSE))</f>
        <v/>
      </c>
      <c r="AK26" s="158"/>
      <c r="AL26" s="159"/>
      <c r="AM26" s="159"/>
      <c r="AN26" s="159"/>
      <c r="AO26" s="147" t="str">
        <f>IF(F26="","",VLOOKUP(F26,'ref 2 SLB'!$C$17:$D$32,2,FALSE))</f>
        <v/>
      </c>
      <c r="AP26" s="148" t="str">
        <f>IF(F26="","",VLOOKUP(F26,'ref 2 SLB'!$C$17:$G$32,5,FALSE))</f>
        <v/>
      </c>
      <c r="AQ26" s="638" t="str">
        <f t="shared" si="1"/>
        <v/>
      </c>
      <c r="AR26" s="148" t="str">
        <f>IF(F26="","",VLOOKUP(F26,'ref 2 SLB'!$C$17:$H$32,6,FALSE))</f>
        <v/>
      </c>
      <c r="AS26" s="638" t="str">
        <f>IF(F26="","",VLOOKUP(F26,'ref 2 SLB'!$C$17:$I$32,7,FALSE))</f>
        <v/>
      </c>
      <c r="AT26" s="438" t="str">
        <f>IF(F26="","",IF(VLOOKUP(F26,'11 - GLA USE ONLY GFA details'!$C$59:$X$75,22,FALSE)="GFA","Contracted","Non contracted"))</f>
        <v/>
      </c>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row>
    <row r="27" spans="1:287" ht="17.850000000000001" customHeight="1" x14ac:dyDescent="0.45">
      <c r="A27" s="512" t="str">
        <f t="shared" si="0"/>
        <v/>
      </c>
      <c r="B27" s="513" t="str">
        <f t="shared" si="2"/>
        <v/>
      </c>
      <c r="C27" s="414"/>
      <c r="D27" s="415"/>
      <c r="E27" s="415"/>
      <c r="F27" s="422"/>
      <c r="G27" s="323"/>
      <c r="H27" s="514"/>
      <c r="I27" s="429"/>
      <c r="J27" s="430"/>
      <c r="K27" s="431"/>
      <c r="L27" s="917"/>
      <c r="M27" s="430"/>
      <c r="N27" s="430"/>
      <c r="O27" s="431"/>
      <c r="P27" s="429"/>
      <c r="Q27" s="430"/>
      <c r="R27" s="430"/>
      <c r="S27" s="430"/>
      <c r="T27" s="430"/>
      <c r="U27" s="430"/>
      <c r="V27" s="430"/>
      <c r="W27" s="430"/>
      <c r="X27" s="430"/>
      <c r="Y27" s="430"/>
      <c r="Z27" s="431"/>
      <c r="AA27" s="429"/>
      <c r="AB27" s="430"/>
      <c r="AC27" s="431"/>
      <c r="AD27" s="429"/>
      <c r="AE27" s="430"/>
      <c r="AF27" s="430"/>
      <c r="AG27" s="430"/>
      <c r="AH27" s="430"/>
      <c r="AI27" s="431"/>
      <c r="AJ27" s="432" t="str">
        <f>IF(F27="","",VLOOKUP(F27,'ref 2 SLB'!$C$17:$F$32,4,FALSE))</f>
        <v/>
      </c>
      <c r="AK27" s="158"/>
      <c r="AL27" s="159"/>
      <c r="AM27" s="159"/>
      <c r="AN27" s="159"/>
      <c r="AO27" s="147" t="str">
        <f>IF(F27="","",VLOOKUP(F27,'ref 2 SLB'!$C$17:$D$32,2,FALSE))</f>
        <v/>
      </c>
      <c r="AP27" s="148" t="str">
        <f>IF(F27="","",VLOOKUP(F27,'ref 2 SLB'!$C$17:$G$32,5,FALSE))</f>
        <v/>
      </c>
      <c r="AQ27" s="638" t="str">
        <f t="shared" si="1"/>
        <v/>
      </c>
      <c r="AR27" s="148" t="str">
        <f>IF(F27="","",VLOOKUP(F27,'ref 2 SLB'!$C$17:$H$32,6,FALSE))</f>
        <v/>
      </c>
      <c r="AS27" s="638" t="str">
        <f>IF(F27="","",VLOOKUP(F27,'ref 2 SLB'!$C$17:$I$32,7,FALSE))</f>
        <v/>
      </c>
      <c r="AT27" s="438" t="str">
        <f>IF(F27="","",IF(VLOOKUP(F27,'11 - GLA USE ONLY GFA details'!$C$59:$X$75,22,FALSE)="GFA","Contracted","Non contracted"))</f>
        <v/>
      </c>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row>
    <row r="28" spans="1:287" ht="17.850000000000001" customHeight="1" x14ac:dyDescent="0.45">
      <c r="A28" s="512" t="str">
        <f t="shared" si="0"/>
        <v/>
      </c>
      <c r="B28" s="513" t="str">
        <f t="shared" si="2"/>
        <v/>
      </c>
      <c r="C28" s="414"/>
      <c r="D28" s="415"/>
      <c r="E28" s="415"/>
      <c r="F28" s="422"/>
      <c r="G28" s="323"/>
      <c r="H28" s="514"/>
      <c r="I28" s="429"/>
      <c r="J28" s="430"/>
      <c r="K28" s="431"/>
      <c r="L28" s="917"/>
      <c r="M28" s="430"/>
      <c r="N28" s="430"/>
      <c r="O28" s="431"/>
      <c r="P28" s="429"/>
      <c r="Q28" s="430"/>
      <c r="R28" s="430"/>
      <c r="S28" s="430"/>
      <c r="T28" s="430"/>
      <c r="U28" s="430"/>
      <c r="V28" s="430"/>
      <c r="W28" s="430"/>
      <c r="X28" s="430"/>
      <c r="Y28" s="430"/>
      <c r="Z28" s="431"/>
      <c r="AA28" s="429"/>
      <c r="AB28" s="430"/>
      <c r="AC28" s="431"/>
      <c r="AD28" s="429"/>
      <c r="AE28" s="430"/>
      <c r="AF28" s="430"/>
      <c r="AG28" s="430"/>
      <c r="AH28" s="430"/>
      <c r="AI28" s="431"/>
      <c r="AJ28" s="432" t="str">
        <f>IF(F28="","",VLOOKUP(F28,'ref 2 SLB'!$C$17:$F$32,4,FALSE))</f>
        <v/>
      </c>
      <c r="AK28" s="158"/>
      <c r="AL28" s="159"/>
      <c r="AM28" s="159"/>
      <c r="AN28" s="159"/>
      <c r="AO28" s="147" t="str">
        <f>IF(F28="","",VLOOKUP(F28,'ref 2 SLB'!$C$17:$D$32,2,FALSE))</f>
        <v/>
      </c>
      <c r="AP28" s="148" t="str">
        <f>IF(F28="","",VLOOKUP(F28,'ref 2 SLB'!$C$17:$G$32,5,FALSE))</f>
        <v/>
      </c>
      <c r="AQ28" s="638" t="str">
        <f t="shared" si="1"/>
        <v/>
      </c>
      <c r="AR28" s="148" t="str">
        <f>IF(F28="","",VLOOKUP(F28,'ref 2 SLB'!$C$17:$H$32,6,FALSE))</f>
        <v/>
      </c>
      <c r="AS28" s="638" t="str">
        <f>IF(F28="","",VLOOKUP(F28,'ref 2 SLB'!$C$17:$I$32,7,FALSE))</f>
        <v/>
      </c>
      <c r="AT28" s="438" t="str">
        <f>IF(F28="","",IF(VLOOKUP(F28,'11 - GLA USE ONLY GFA details'!$C$59:$X$75,22,FALSE)="GFA","Contracted","Non contracted"))</f>
        <v/>
      </c>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row>
    <row r="29" spans="1:287" ht="17.850000000000001" customHeight="1" x14ac:dyDescent="0.45">
      <c r="A29" s="512" t="str">
        <f t="shared" si="0"/>
        <v/>
      </c>
      <c r="B29" s="513" t="str">
        <f t="shared" si="2"/>
        <v/>
      </c>
      <c r="C29" s="414"/>
      <c r="D29" s="415"/>
      <c r="E29" s="415"/>
      <c r="F29" s="422"/>
      <c r="G29" s="323"/>
      <c r="H29" s="514"/>
      <c r="I29" s="429"/>
      <c r="J29" s="430"/>
      <c r="K29" s="431"/>
      <c r="L29" s="917"/>
      <c r="M29" s="430"/>
      <c r="N29" s="430"/>
      <c r="O29" s="431"/>
      <c r="P29" s="429"/>
      <c r="Q29" s="430"/>
      <c r="R29" s="430"/>
      <c r="S29" s="430"/>
      <c r="T29" s="430"/>
      <c r="U29" s="430"/>
      <c r="V29" s="430"/>
      <c r="W29" s="430"/>
      <c r="X29" s="430"/>
      <c r="Y29" s="430"/>
      <c r="Z29" s="431"/>
      <c r="AA29" s="429"/>
      <c r="AB29" s="430"/>
      <c r="AC29" s="431"/>
      <c r="AD29" s="429"/>
      <c r="AE29" s="430"/>
      <c r="AF29" s="430"/>
      <c r="AG29" s="430"/>
      <c r="AH29" s="430"/>
      <c r="AI29" s="431"/>
      <c r="AJ29" s="432" t="str">
        <f>IF(F29="","",VLOOKUP(F29,'ref 2 SLB'!$C$17:$F$32,4,FALSE))</f>
        <v/>
      </c>
      <c r="AK29" s="158"/>
      <c r="AL29" s="159"/>
      <c r="AM29" s="159"/>
      <c r="AN29" s="159"/>
      <c r="AO29" s="147" t="str">
        <f>IF(F29="","",VLOOKUP(F29,'ref 2 SLB'!$C$17:$D$32,2,FALSE))</f>
        <v/>
      </c>
      <c r="AP29" s="148" t="str">
        <f>IF(F29="","",VLOOKUP(F29,'ref 2 SLB'!$C$17:$G$32,5,FALSE))</f>
        <v/>
      </c>
      <c r="AQ29" s="638" t="str">
        <f t="shared" si="1"/>
        <v/>
      </c>
      <c r="AR29" s="148" t="str">
        <f>IF(F29="","",VLOOKUP(F29,'ref 2 SLB'!$C$17:$H$32,6,FALSE))</f>
        <v/>
      </c>
      <c r="AS29" s="638" t="str">
        <f>IF(F29="","",VLOOKUP(F29,'ref 2 SLB'!$C$17:$I$32,7,FALSE))</f>
        <v/>
      </c>
      <c r="AT29" s="438" t="str">
        <f>IF(F29="","",IF(VLOOKUP(F29,'11 - GLA USE ONLY GFA details'!$C$59:$X$75,22,FALSE)="GFA","Contracted","Non contracted"))</f>
        <v/>
      </c>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row>
    <row r="30" spans="1:287" ht="17.850000000000001" customHeight="1" x14ac:dyDescent="0.45">
      <c r="A30" s="512" t="str">
        <f t="shared" si="0"/>
        <v/>
      </c>
      <c r="B30" s="513" t="str">
        <f t="shared" si="2"/>
        <v/>
      </c>
      <c r="C30" s="414"/>
      <c r="D30" s="415"/>
      <c r="E30" s="415"/>
      <c r="F30" s="422"/>
      <c r="G30" s="323"/>
      <c r="H30" s="514"/>
      <c r="I30" s="429"/>
      <c r="J30" s="430"/>
      <c r="K30" s="431"/>
      <c r="L30" s="917"/>
      <c r="M30" s="430"/>
      <c r="N30" s="430"/>
      <c r="O30" s="431"/>
      <c r="P30" s="429"/>
      <c r="Q30" s="430"/>
      <c r="R30" s="430"/>
      <c r="S30" s="430"/>
      <c r="T30" s="430"/>
      <c r="U30" s="430"/>
      <c r="V30" s="430"/>
      <c r="W30" s="430"/>
      <c r="X30" s="430"/>
      <c r="Y30" s="430"/>
      <c r="Z30" s="431"/>
      <c r="AA30" s="429"/>
      <c r="AB30" s="430"/>
      <c r="AC30" s="431"/>
      <c r="AD30" s="429"/>
      <c r="AE30" s="430"/>
      <c r="AF30" s="430"/>
      <c r="AG30" s="430"/>
      <c r="AH30" s="430"/>
      <c r="AI30" s="431"/>
      <c r="AJ30" s="432" t="str">
        <f>IF(F30="","",VLOOKUP(F30,'ref 2 SLB'!$C$17:$F$32,4,FALSE))</f>
        <v/>
      </c>
      <c r="AK30" s="158"/>
      <c r="AL30" s="159"/>
      <c r="AM30" s="159"/>
      <c r="AN30" s="159"/>
      <c r="AO30" s="147" t="str">
        <f>IF(F30="","",VLOOKUP(F30,'ref 2 SLB'!$C$17:$D$32,2,FALSE))</f>
        <v/>
      </c>
      <c r="AP30" s="148" t="str">
        <f>IF(F30="","",VLOOKUP(F30,'ref 2 SLB'!$C$17:$G$32,5,FALSE))</f>
        <v/>
      </c>
      <c r="AQ30" s="638" t="str">
        <f t="shared" si="1"/>
        <v/>
      </c>
      <c r="AR30" s="148" t="str">
        <f>IF(F30="","",VLOOKUP(F30,'ref 2 SLB'!$C$17:$H$32,6,FALSE))</f>
        <v/>
      </c>
      <c r="AS30" s="638" t="str">
        <f>IF(F30="","",VLOOKUP(F30,'ref 2 SLB'!$C$17:$I$32,7,FALSE))</f>
        <v/>
      </c>
      <c r="AT30" s="438" t="str">
        <f>IF(F30="","",IF(VLOOKUP(F30,'11 - GLA USE ONLY GFA details'!$C$59:$X$75,22,FALSE)="GFA","Contracted","Non contracted"))</f>
        <v/>
      </c>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row>
    <row r="31" spans="1:287" ht="17.850000000000001" customHeight="1" x14ac:dyDescent="0.45">
      <c r="A31" s="512" t="str">
        <f t="shared" si="0"/>
        <v/>
      </c>
      <c r="B31" s="513" t="str">
        <f t="shared" si="2"/>
        <v/>
      </c>
      <c r="C31" s="414"/>
      <c r="D31" s="415"/>
      <c r="E31" s="415"/>
      <c r="F31" s="422"/>
      <c r="G31" s="323"/>
      <c r="H31" s="514"/>
      <c r="I31" s="429"/>
      <c r="J31" s="430"/>
      <c r="K31" s="431"/>
      <c r="L31" s="917"/>
      <c r="M31" s="430"/>
      <c r="N31" s="430"/>
      <c r="O31" s="431"/>
      <c r="P31" s="429"/>
      <c r="Q31" s="430"/>
      <c r="R31" s="430"/>
      <c r="S31" s="430"/>
      <c r="T31" s="430"/>
      <c r="U31" s="430"/>
      <c r="V31" s="430"/>
      <c r="W31" s="430"/>
      <c r="X31" s="430"/>
      <c r="Y31" s="430"/>
      <c r="Z31" s="431"/>
      <c r="AA31" s="429"/>
      <c r="AB31" s="430"/>
      <c r="AC31" s="431"/>
      <c r="AD31" s="429"/>
      <c r="AE31" s="430"/>
      <c r="AF31" s="430"/>
      <c r="AG31" s="430"/>
      <c r="AH31" s="430"/>
      <c r="AI31" s="431"/>
      <c r="AJ31" s="432" t="str">
        <f>IF(F31="","",VLOOKUP(F31,'ref 2 SLB'!$C$17:$F$32,4,FALSE))</f>
        <v/>
      </c>
      <c r="AK31" s="158"/>
      <c r="AL31" s="159"/>
      <c r="AM31" s="159"/>
      <c r="AN31" s="159"/>
      <c r="AO31" s="147" t="str">
        <f>IF(F31="","",VLOOKUP(F31,'ref 2 SLB'!$C$17:$D$32,2,FALSE))</f>
        <v/>
      </c>
      <c r="AP31" s="148" t="str">
        <f>IF(F31="","",VLOOKUP(F31,'ref 2 SLB'!$C$17:$G$32,5,FALSE))</f>
        <v/>
      </c>
      <c r="AQ31" s="638" t="str">
        <f t="shared" si="1"/>
        <v/>
      </c>
      <c r="AR31" s="148" t="str">
        <f>IF(F31="","",VLOOKUP(F31,'ref 2 SLB'!$C$17:$H$32,6,FALSE))</f>
        <v/>
      </c>
      <c r="AS31" s="638" t="str">
        <f>IF(F31="","",VLOOKUP(F31,'ref 2 SLB'!$C$17:$I$32,7,FALSE))</f>
        <v/>
      </c>
      <c r="AT31" s="438" t="str">
        <f>IF(F31="","",IF(VLOOKUP(F31,'11 - GLA USE ONLY GFA details'!$C$59:$X$75,22,FALSE)="GFA","Contracted","Non contracted"))</f>
        <v/>
      </c>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row>
    <row r="32" spans="1:287" ht="17.850000000000001" customHeight="1" x14ac:dyDescent="0.45">
      <c r="A32" s="512" t="str">
        <f t="shared" si="0"/>
        <v/>
      </c>
      <c r="B32" s="513" t="str">
        <f t="shared" si="2"/>
        <v/>
      </c>
      <c r="C32" s="414"/>
      <c r="D32" s="415"/>
      <c r="E32" s="415"/>
      <c r="F32" s="422"/>
      <c r="G32" s="323"/>
      <c r="H32" s="514"/>
      <c r="I32" s="429"/>
      <c r="J32" s="430"/>
      <c r="K32" s="431"/>
      <c r="L32" s="917"/>
      <c r="M32" s="430"/>
      <c r="N32" s="430"/>
      <c r="O32" s="431"/>
      <c r="P32" s="429"/>
      <c r="Q32" s="430"/>
      <c r="R32" s="430"/>
      <c r="S32" s="430"/>
      <c r="T32" s="430"/>
      <c r="U32" s="430"/>
      <c r="V32" s="430"/>
      <c r="W32" s="430"/>
      <c r="X32" s="430"/>
      <c r="Y32" s="430"/>
      <c r="Z32" s="431"/>
      <c r="AA32" s="429"/>
      <c r="AB32" s="430"/>
      <c r="AC32" s="431"/>
      <c r="AD32" s="429"/>
      <c r="AE32" s="430"/>
      <c r="AF32" s="430"/>
      <c r="AG32" s="430"/>
      <c r="AH32" s="430"/>
      <c r="AI32" s="431"/>
      <c r="AJ32" s="432" t="str">
        <f>IF(F32="","",VLOOKUP(F32,'ref 2 SLB'!$C$17:$F$32,4,FALSE))</f>
        <v/>
      </c>
      <c r="AK32" s="158"/>
      <c r="AL32" s="159"/>
      <c r="AM32" s="159"/>
      <c r="AN32" s="159"/>
      <c r="AO32" s="147" t="str">
        <f>IF(F32="","",VLOOKUP(F32,'ref 2 SLB'!$C$17:$D$32,2,FALSE))</f>
        <v/>
      </c>
      <c r="AP32" s="148" t="str">
        <f>IF(F32="","",VLOOKUP(F32,'ref 2 SLB'!$C$17:$G$32,5,FALSE))</f>
        <v/>
      </c>
      <c r="AQ32" s="638" t="str">
        <f t="shared" si="1"/>
        <v/>
      </c>
      <c r="AR32" s="148" t="str">
        <f>IF(F32="","",VLOOKUP(F32,'ref 2 SLB'!$C$17:$H$32,6,FALSE))</f>
        <v/>
      </c>
      <c r="AS32" s="638" t="str">
        <f>IF(F32="","",VLOOKUP(F32,'ref 2 SLB'!$C$17:$I$32,7,FALSE))</f>
        <v/>
      </c>
      <c r="AT32" s="438" t="str">
        <f>IF(F32="","",IF(VLOOKUP(F32,'11 - GLA USE ONLY GFA details'!$C$59:$X$75,22,FALSE)="GFA","Contracted","Non contracted"))</f>
        <v/>
      </c>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row>
    <row r="33" spans="1:287" ht="17.850000000000001" customHeight="1" x14ac:dyDescent="0.45">
      <c r="A33" s="512" t="str">
        <f t="shared" si="0"/>
        <v/>
      </c>
      <c r="B33" s="513" t="str">
        <f t="shared" si="2"/>
        <v/>
      </c>
      <c r="C33" s="414"/>
      <c r="D33" s="415"/>
      <c r="E33" s="415"/>
      <c r="F33" s="422"/>
      <c r="G33" s="323"/>
      <c r="H33" s="514"/>
      <c r="I33" s="429"/>
      <c r="J33" s="430"/>
      <c r="K33" s="431"/>
      <c r="L33" s="917"/>
      <c r="M33" s="430"/>
      <c r="N33" s="430"/>
      <c r="O33" s="431"/>
      <c r="P33" s="429"/>
      <c r="Q33" s="430"/>
      <c r="R33" s="430"/>
      <c r="S33" s="430"/>
      <c r="T33" s="430"/>
      <c r="U33" s="430"/>
      <c r="V33" s="430"/>
      <c r="W33" s="430"/>
      <c r="X33" s="430"/>
      <c r="Y33" s="430"/>
      <c r="Z33" s="431"/>
      <c r="AA33" s="429"/>
      <c r="AB33" s="430"/>
      <c r="AC33" s="431"/>
      <c r="AD33" s="429"/>
      <c r="AE33" s="430"/>
      <c r="AF33" s="430"/>
      <c r="AG33" s="430"/>
      <c r="AH33" s="430"/>
      <c r="AI33" s="431"/>
      <c r="AJ33" s="432" t="str">
        <f>IF(F33="","",VLOOKUP(F33,'ref 2 SLB'!$C$17:$F$32,4,FALSE))</f>
        <v/>
      </c>
      <c r="AK33" s="158"/>
      <c r="AL33" s="159"/>
      <c r="AM33" s="159"/>
      <c r="AN33" s="159"/>
      <c r="AO33" s="147" t="str">
        <f>IF(F33="","",VLOOKUP(F33,'ref 2 SLB'!$C$17:$D$32,2,FALSE))</f>
        <v/>
      </c>
      <c r="AP33" s="148" t="str">
        <f>IF(F33="","",VLOOKUP(F33,'ref 2 SLB'!$C$17:$G$32,5,FALSE))</f>
        <v/>
      </c>
      <c r="AQ33" s="638" t="str">
        <f t="shared" si="1"/>
        <v/>
      </c>
      <c r="AR33" s="148" t="str">
        <f>IF(F33="","",VLOOKUP(F33,'ref 2 SLB'!$C$17:$H$32,6,FALSE))</f>
        <v/>
      </c>
      <c r="AS33" s="638" t="str">
        <f>IF(F33="","",VLOOKUP(F33,'ref 2 SLB'!$C$17:$I$32,7,FALSE))</f>
        <v/>
      </c>
      <c r="AT33" s="438" t="str">
        <f>IF(F33="","",IF(VLOOKUP(F33,'11 - GLA USE ONLY GFA details'!$C$59:$X$75,22,FALSE)="GFA","Contracted","Non contracted"))</f>
        <v/>
      </c>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row>
    <row r="34" spans="1:287" ht="17.850000000000001" customHeight="1" x14ac:dyDescent="0.45">
      <c r="A34" s="512" t="str">
        <f t="shared" si="0"/>
        <v/>
      </c>
      <c r="B34" s="513" t="str">
        <f t="shared" si="2"/>
        <v/>
      </c>
      <c r="C34" s="414"/>
      <c r="D34" s="415"/>
      <c r="E34" s="415"/>
      <c r="F34" s="422"/>
      <c r="G34" s="323"/>
      <c r="H34" s="514"/>
      <c r="I34" s="429"/>
      <c r="J34" s="430"/>
      <c r="K34" s="431"/>
      <c r="L34" s="917"/>
      <c r="M34" s="430"/>
      <c r="N34" s="430"/>
      <c r="O34" s="431"/>
      <c r="P34" s="429"/>
      <c r="Q34" s="430"/>
      <c r="R34" s="430"/>
      <c r="S34" s="430"/>
      <c r="T34" s="430"/>
      <c r="U34" s="430"/>
      <c r="V34" s="430"/>
      <c r="W34" s="430"/>
      <c r="X34" s="430"/>
      <c r="Y34" s="430"/>
      <c r="Z34" s="431"/>
      <c r="AA34" s="429"/>
      <c r="AB34" s="430"/>
      <c r="AC34" s="431"/>
      <c r="AD34" s="429"/>
      <c r="AE34" s="430"/>
      <c r="AF34" s="430"/>
      <c r="AG34" s="430"/>
      <c r="AH34" s="430"/>
      <c r="AI34" s="431"/>
      <c r="AJ34" s="432" t="str">
        <f>IF(F34="","",VLOOKUP(F34,'ref 2 SLB'!$C$17:$F$32,4,FALSE))</f>
        <v/>
      </c>
      <c r="AK34" s="158"/>
      <c r="AL34" s="159"/>
      <c r="AM34" s="159"/>
      <c r="AN34" s="159"/>
      <c r="AO34" s="147" t="str">
        <f>IF(F34="","",VLOOKUP(F34,'ref 2 SLB'!$C$17:$D$32,2,FALSE))</f>
        <v/>
      </c>
      <c r="AP34" s="148" t="str">
        <f>IF(F34="","",VLOOKUP(F34,'ref 2 SLB'!$C$17:$G$32,5,FALSE))</f>
        <v/>
      </c>
      <c r="AQ34" s="638" t="str">
        <f t="shared" si="1"/>
        <v/>
      </c>
      <c r="AR34" s="148" t="str">
        <f>IF(F34="","",VLOOKUP(F34,'ref 2 SLB'!$C$17:$H$32,6,FALSE))</f>
        <v/>
      </c>
      <c r="AS34" s="638" t="str">
        <f>IF(F34="","",VLOOKUP(F34,'ref 2 SLB'!$C$17:$I$32,7,FALSE))</f>
        <v/>
      </c>
      <c r="AT34" s="438" t="str">
        <f>IF(F34="","",IF(VLOOKUP(F34,'11 - GLA USE ONLY GFA details'!$C$59:$X$75,22,FALSE)="GFA","Contracted","Non contracted"))</f>
        <v/>
      </c>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row>
    <row r="35" spans="1:287" ht="17.850000000000001" customHeight="1" x14ac:dyDescent="0.45">
      <c r="A35" s="512" t="str">
        <f t="shared" si="0"/>
        <v/>
      </c>
      <c r="B35" s="513" t="str">
        <f t="shared" si="2"/>
        <v/>
      </c>
      <c r="C35" s="414"/>
      <c r="D35" s="415"/>
      <c r="E35" s="415"/>
      <c r="F35" s="422"/>
      <c r="G35" s="323"/>
      <c r="H35" s="514"/>
      <c r="I35" s="429"/>
      <c r="J35" s="430"/>
      <c r="K35" s="431"/>
      <c r="L35" s="917"/>
      <c r="M35" s="430"/>
      <c r="N35" s="430"/>
      <c r="O35" s="431"/>
      <c r="P35" s="429"/>
      <c r="Q35" s="430"/>
      <c r="R35" s="430"/>
      <c r="S35" s="430"/>
      <c r="T35" s="430"/>
      <c r="U35" s="430"/>
      <c r="V35" s="430"/>
      <c r="W35" s="430"/>
      <c r="X35" s="430"/>
      <c r="Y35" s="430"/>
      <c r="Z35" s="431"/>
      <c r="AA35" s="429"/>
      <c r="AB35" s="430"/>
      <c r="AC35" s="431"/>
      <c r="AD35" s="429"/>
      <c r="AE35" s="430"/>
      <c r="AF35" s="430"/>
      <c r="AG35" s="430"/>
      <c r="AH35" s="430"/>
      <c r="AI35" s="431"/>
      <c r="AJ35" s="432" t="str">
        <f>IF(F35="","",VLOOKUP(F35,'ref 2 SLB'!$C$17:$F$32,4,FALSE))</f>
        <v/>
      </c>
      <c r="AK35" s="158"/>
      <c r="AL35" s="159"/>
      <c r="AM35" s="159"/>
      <c r="AN35" s="159"/>
      <c r="AO35" s="147" t="str">
        <f>IF(F35="","",VLOOKUP(F35,'ref 2 SLB'!$C$17:$D$32,2,FALSE))</f>
        <v/>
      </c>
      <c r="AP35" s="148" t="str">
        <f>IF(F35="","",VLOOKUP(F35,'ref 2 SLB'!$C$17:$G$32,5,FALSE))</f>
        <v/>
      </c>
      <c r="AQ35" s="638" t="str">
        <f t="shared" si="1"/>
        <v/>
      </c>
      <c r="AR35" s="148" t="str">
        <f>IF(F35="","",VLOOKUP(F35,'ref 2 SLB'!$C$17:$H$32,6,FALSE))</f>
        <v/>
      </c>
      <c r="AS35" s="638" t="str">
        <f>IF(F35="","",VLOOKUP(F35,'ref 2 SLB'!$C$17:$I$32,7,FALSE))</f>
        <v/>
      </c>
      <c r="AT35" s="438" t="str">
        <f>IF(F35="","",IF(VLOOKUP(F35,'11 - GLA USE ONLY GFA details'!$C$59:$X$75,22,FALSE)="GFA","Contracted","Non contracted"))</f>
        <v/>
      </c>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row>
    <row r="36" spans="1:287" ht="17.850000000000001" customHeight="1" x14ac:dyDescent="0.45">
      <c r="A36" s="512" t="str">
        <f t="shared" si="0"/>
        <v/>
      </c>
      <c r="B36" s="513" t="str">
        <f t="shared" si="2"/>
        <v/>
      </c>
      <c r="C36" s="414"/>
      <c r="D36" s="415"/>
      <c r="E36" s="415"/>
      <c r="F36" s="422"/>
      <c r="G36" s="323"/>
      <c r="H36" s="514"/>
      <c r="I36" s="429"/>
      <c r="J36" s="430"/>
      <c r="K36" s="431"/>
      <c r="L36" s="917"/>
      <c r="M36" s="430"/>
      <c r="N36" s="430"/>
      <c r="O36" s="431"/>
      <c r="P36" s="429"/>
      <c r="Q36" s="430"/>
      <c r="R36" s="430"/>
      <c r="S36" s="430"/>
      <c r="T36" s="430"/>
      <c r="U36" s="430"/>
      <c r="V36" s="430"/>
      <c r="W36" s="430"/>
      <c r="X36" s="430"/>
      <c r="Y36" s="430"/>
      <c r="Z36" s="431"/>
      <c r="AA36" s="429"/>
      <c r="AB36" s="430"/>
      <c r="AC36" s="431"/>
      <c r="AD36" s="429"/>
      <c r="AE36" s="430"/>
      <c r="AF36" s="430"/>
      <c r="AG36" s="430"/>
      <c r="AH36" s="430"/>
      <c r="AI36" s="431"/>
      <c r="AJ36" s="432" t="str">
        <f>IF(F36="","",VLOOKUP(F36,'ref 2 SLB'!$C$17:$F$32,4,FALSE))</f>
        <v/>
      </c>
      <c r="AK36" s="158"/>
      <c r="AL36" s="159"/>
      <c r="AM36" s="159"/>
      <c r="AN36" s="159"/>
      <c r="AO36" s="147" t="str">
        <f>IF(F36="","",VLOOKUP(F36,'ref 2 SLB'!$C$17:$D$32,2,FALSE))</f>
        <v/>
      </c>
      <c r="AP36" s="148" t="str">
        <f>IF(F36="","",VLOOKUP(F36,'ref 2 SLB'!$C$17:$G$32,5,FALSE))</f>
        <v/>
      </c>
      <c r="AQ36" s="638" t="str">
        <f t="shared" si="1"/>
        <v/>
      </c>
      <c r="AR36" s="148" t="str">
        <f>IF(F36="","",VLOOKUP(F36,'ref 2 SLB'!$C$17:$H$32,6,FALSE))</f>
        <v/>
      </c>
      <c r="AS36" s="638" t="str">
        <f>IF(F36="","",VLOOKUP(F36,'ref 2 SLB'!$C$17:$I$32,7,FALSE))</f>
        <v/>
      </c>
      <c r="AT36" s="438" t="str">
        <f>IF(F36="","",IF(VLOOKUP(F36,'11 - GLA USE ONLY GFA details'!$C$59:$X$75,22,FALSE)="GFA","Contracted","Non contracted"))</f>
        <v/>
      </c>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row>
    <row r="37" spans="1:287" ht="17.850000000000001" customHeight="1" x14ac:dyDescent="0.45">
      <c r="A37" s="512" t="str">
        <f t="shared" si="0"/>
        <v/>
      </c>
      <c r="B37" s="513" t="str">
        <f t="shared" si="2"/>
        <v/>
      </c>
      <c r="C37" s="414"/>
      <c r="D37" s="415"/>
      <c r="E37" s="415"/>
      <c r="F37" s="422"/>
      <c r="G37" s="323"/>
      <c r="H37" s="514"/>
      <c r="I37" s="429"/>
      <c r="J37" s="430"/>
      <c r="K37" s="431"/>
      <c r="L37" s="917"/>
      <c r="M37" s="430"/>
      <c r="N37" s="430"/>
      <c r="O37" s="431"/>
      <c r="P37" s="429"/>
      <c r="Q37" s="430"/>
      <c r="R37" s="430"/>
      <c r="S37" s="430"/>
      <c r="T37" s="430"/>
      <c r="U37" s="430"/>
      <c r="V37" s="430"/>
      <c r="W37" s="430"/>
      <c r="X37" s="430"/>
      <c r="Y37" s="430"/>
      <c r="Z37" s="431"/>
      <c r="AA37" s="429"/>
      <c r="AB37" s="430"/>
      <c r="AC37" s="431"/>
      <c r="AD37" s="429"/>
      <c r="AE37" s="430"/>
      <c r="AF37" s="430"/>
      <c r="AG37" s="430"/>
      <c r="AH37" s="430"/>
      <c r="AI37" s="431"/>
      <c r="AJ37" s="432" t="str">
        <f>IF(F37="","",VLOOKUP(F37,'ref 2 SLB'!$C$17:$F$32,4,FALSE))</f>
        <v/>
      </c>
      <c r="AK37" s="158"/>
      <c r="AL37" s="159"/>
      <c r="AM37" s="159"/>
      <c r="AN37" s="159"/>
      <c r="AO37" s="147" t="str">
        <f>IF(F37="","",VLOOKUP(F37,'ref 2 SLB'!$C$17:$D$32,2,FALSE))</f>
        <v/>
      </c>
      <c r="AP37" s="148" t="str">
        <f>IF(F37="","",VLOOKUP(F37,'ref 2 SLB'!$C$17:$G$32,5,FALSE))</f>
        <v/>
      </c>
      <c r="AQ37" s="638" t="str">
        <f t="shared" si="1"/>
        <v/>
      </c>
      <c r="AR37" s="148" t="str">
        <f>IF(F37="","",VLOOKUP(F37,'ref 2 SLB'!$C$17:$H$32,6,FALSE))</f>
        <v/>
      </c>
      <c r="AS37" s="638" t="str">
        <f>IF(F37="","",VLOOKUP(F37,'ref 2 SLB'!$C$17:$I$32,7,FALSE))</f>
        <v/>
      </c>
      <c r="AT37" s="438" t="str">
        <f>IF(F37="","",IF(VLOOKUP(F37,'11 - GLA USE ONLY GFA details'!$C$59:$X$75,22,FALSE)="GFA","Contracted","Non contracted"))</f>
        <v/>
      </c>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row>
    <row r="38" spans="1:287" ht="17.850000000000001" customHeight="1" x14ac:dyDescent="0.45">
      <c r="A38" s="512" t="str">
        <f t="shared" si="0"/>
        <v/>
      </c>
      <c r="B38" s="513" t="str">
        <f t="shared" si="2"/>
        <v/>
      </c>
      <c r="C38" s="414"/>
      <c r="D38" s="415"/>
      <c r="E38" s="415"/>
      <c r="F38" s="422"/>
      <c r="G38" s="323"/>
      <c r="H38" s="514"/>
      <c r="I38" s="429"/>
      <c r="J38" s="430"/>
      <c r="K38" s="431"/>
      <c r="L38" s="917"/>
      <c r="M38" s="430"/>
      <c r="N38" s="430"/>
      <c r="O38" s="431"/>
      <c r="P38" s="429"/>
      <c r="Q38" s="430"/>
      <c r="R38" s="430"/>
      <c r="S38" s="430"/>
      <c r="T38" s="430"/>
      <c r="U38" s="430"/>
      <c r="V38" s="430"/>
      <c r="W38" s="430"/>
      <c r="X38" s="430"/>
      <c r="Y38" s="430"/>
      <c r="Z38" s="431"/>
      <c r="AA38" s="429"/>
      <c r="AB38" s="430"/>
      <c r="AC38" s="431"/>
      <c r="AD38" s="429"/>
      <c r="AE38" s="430"/>
      <c r="AF38" s="430"/>
      <c r="AG38" s="430"/>
      <c r="AH38" s="430"/>
      <c r="AI38" s="431"/>
      <c r="AJ38" s="432" t="str">
        <f>IF(F38="","",VLOOKUP(F38,'ref 2 SLB'!$C$17:$F$32,4,FALSE))</f>
        <v/>
      </c>
      <c r="AK38" s="158"/>
      <c r="AL38" s="159"/>
      <c r="AM38" s="159"/>
      <c r="AN38" s="159"/>
      <c r="AO38" s="147" t="str">
        <f>IF(F38="","",VLOOKUP(F38,'ref 2 SLB'!$C$17:$D$32,2,FALSE))</f>
        <v/>
      </c>
      <c r="AP38" s="148" t="str">
        <f>IF(F38="","",VLOOKUP(F38,'ref 2 SLB'!$C$17:$G$32,5,FALSE))</f>
        <v/>
      </c>
      <c r="AQ38" s="638" t="str">
        <f t="shared" si="1"/>
        <v/>
      </c>
      <c r="AR38" s="148" t="str">
        <f>IF(F38="","",VLOOKUP(F38,'ref 2 SLB'!$C$17:$H$32,6,FALSE))</f>
        <v/>
      </c>
      <c r="AS38" s="638" t="str">
        <f>IF(F38="","",VLOOKUP(F38,'ref 2 SLB'!$C$17:$I$32,7,FALSE))</f>
        <v/>
      </c>
      <c r="AT38" s="438" t="str">
        <f>IF(F38="","",IF(VLOOKUP(F38,'11 - GLA USE ONLY GFA details'!$C$59:$X$75,22,FALSE)="GFA","Contracted","Non contracted"))</f>
        <v/>
      </c>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row>
    <row r="39" spans="1:287" ht="17.850000000000001" customHeight="1" x14ac:dyDescent="0.45">
      <c r="A39" s="512" t="str">
        <f t="shared" si="0"/>
        <v/>
      </c>
      <c r="B39" s="513" t="str">
        <f t="shared" si="2"/>
        <v/>
      </c>
      <c r="C39" s="414"/>
      <c r="D39" s="415"/>
      <c r="E39" s="415"/>
      <c r="F39" s="422"/>
      <c r="G39" s="323"/>
      <c r="H39" s="514"/>
      <c r="I39" s="429"/>
      <c r="J39" s="430"/>
      <c r="K39" s="431"/>
      <c r="L39" s="917"/>
      <c r="M39" s="430"/>
      <c r="N39" s="430"/>
      <c r="O39" s="431"/>
      <c r="P39" s="429"/>
      <c r="Q39" s="430"/>
      <c r="R39" s="430"/>
      <c r="S39" s="430"/>
      <c r="T39" s="430"/>
      <c r="U39" s="430"/>
      <c r="V39" s="430"/>
      <c r="W39" s="430"/>
      <c r="X39" s="430"/>
      <c r="Y39" s="430"/>
      <c r="Z39" s="431"/>
      <c r="AA39" s="429"/>
      <c r="AB39" s="430"/>
      <c r="AC39" s="431"/>
      <c r="AD39" s="429"/>
      <c r="AE39" s="430"/>
      <c r="AF39" s="430"/>
      <c r="AG39" s="430"/>
      <c r="AH39" s="430"/>
      <c r="AI39" s="431"/>
      <c r="AJ39" s="432" t="str">
        <f>IF(F39="","",VLOOKUP(F39,'ref 2 SLB'!$C$17:$F$32,4,FALSE))</f>
        <v/>
      </c>
      <c r="AK39" s="158"/>
      <c r="AL39" s="159"/>
      <c r="AM39" s="159"/>
      <c r="AN39" s="159"/>
      <c r="AO39" s="147" t="str">
        <f>IF(F39="","",VLOOKUP(F39,'ref 2 SLB'!$C$17:$D$32,2,FALSE))</f>
        <v/>
      </c>
      <c r="AP39" s="148" t="str">
        <f>IF(F39="","",VLOOKUP(F39,'ref 2 SLB'!$C$17:$G$32,5,FALSE))</f>
        <v/>
      </c>
      <c r="AQ39" s="638" t="str">
        <f t="shared" si="1"/>
        <v/>
      </c>
      <c r="AR39" s="148" t="str">
        <f>IF(F39="","",VLOOKUP(F39,'ref 2 SLB'!$C$17:$H$32,6,FALSE))</f>
        <v/>
      </c>
      <c r="AS39" s="638" t="str">
        <f>IF(F39="","",VLOOKUP(F39,'ref 2 SLB'!$C$17:$I$32,7,FALSE))</f>
        <v/>
      </c>
      <c r="AT39" s="438" t="str">
        <f>IF(F39="","",IF(VLOOKUP(F39,'11 - GLA USE ONLY GFA details'!$C$59:$X$75,22,FALSE)="GFA","Contracted","Non contracted"))</f>
        <v/>
      </c>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row>
    <row r="40" spans="1:287" ht="17.850000000000001" customHeight="1" x14ac:dyDescent="0.45">
      <c r="A40" s="512" t="str">
        <f t="shared" si="0"/>
        <v/>
      </c>
      <c r="B40" s="513" t="str">
        <f t="shared" si="2"/>
        <v/>
      </c>
      <c r="C40" s="414"/>
      <c r="D40" s="415"/>
      <c r="E40" s="415"/>
      <c r="F40" s="422"/>
      <c r="G40" s="323"/>
      <c r="H40" s="514"/>
      <c r="I40" s="429"/>
      <c r="J40" s="430"/>
      <c r="K40" s="431"/>
      <c r="L40" s="917"/>
      <c r="M40" s="430"/>
      <c r="N40" s="430"/>
      <c r="O40" s="431"/>
      <c r="P40" s="429"/>
      <c r="Q40" s="430"/>
      <c r="R40" s="430"/>
      <c r="S40" s="430"/>
      <c r="T40" s="430"/>
      <c r="U40" s="430"/>
      <c r="V40" s="430"/>
      <c r="W40" s="430"/>
      <c r="X40" s="430"/>
      <c r="Y40" s="430"/>
      <c r="Z40" s="431"/>
      <c r="AA40" s="429"/>
      <c r="AB40" s="430"/>
      <c r="AC40" s="431"/>
      <c r="AD40" s="429"/>
      <c r="AE40" s="430"/>
      <c r="AF40" s="430"/>
      <c r="AG40" s="430"/>
      <c r="AH40" s="430"/>
      <c r="AI40" s="431"/>
      <c r="AJ40" s="432" t="str">
        <f>IF(F40="","",VLOOKUP(F40,'ref 2 SLB'!$C$17:$F$32,4,FALSE))</f>
        <v/>
      </c>
      <c r="AK40" s="158"/>
      <c r="AL40" s="159"/>
      <c r="AM40" s="159"/>
      <c r="AN40" s="159"/>
      <c r="AO40" s="147" t="str">
        <f>IF(F40="","",VLOOKUP(F40,'ref 2 SLB'!$C$17:$D$32,2,FALSE))</f>
        <v/>
      </c>
      <c r="AP40" s="148" t="str">
        <f>IF(F40="","",VLOOKUP(F40,'ref 2 SLB'!$C$17:$G$32,5,FALSE))</f>
        <v/>
      </c>
      <c r="AQ40" s="638" t="str">
        <f t="shared" si="1"/>
        <v/>
      </c>
      <c r="AR40" s="148" t="str">
        <f>IF(F40="","",VLOOKUP(F40,'ref 2 SLB'!$C$17:$H$32,6,FALSE))</f>
        <v/>
      </c>
      <c r="AS40" s="638" t="str">
        <f>IF(F40="","",VLOOKUP(F40,'ref 2 SLB'!$C$17:$I$32,7,FALSE))</f>
        <v/>
      </c>
      <c r="AT40" s="438" t="str">
        <f>IF(F40="","",IF(VLOOKUP(F40,'11 - GLA USE ONLY GFA details'!$C$59:$X$75,22,FALSE)="GFA","Contracted","Non contracted"))</f>
        <v/>
      </c>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row>
    <row r="41" spans="1:287" ht="17.850000000000001" customHeight="1" x14ac:dyDescent="0.45">
      <c r="A41" s="512" t="str">
        <f t="shared" si="0"/>
        <v/>
      </c>
      <c r="B41" s="513" t="str">
        <f t="shared" si="2"/>
        <v/>
      </c>
      <c r="C41" s="414"/>
      <c r="D41" s="415"/>
      <c r="E41" s="415"/>
      <c r="F41" s="422"/>
      <c r="G41" s="323"/>
      <c r="H41" s="514"/>
      <c r="I41" s="429"/>
      <c r="J41" s="430"/>
      <c r="K41" s="431"/>
      <c r="L41" s="917"/>
      <c r="M41" s="430"/>
      <c r="N41" s="430"/>
      <c r="O41" s="431"/>
      <c r="P41" s="429"/>
      <c r="Q41" s="430"/>
      <c r="R41" s="430"/>
      <c r="S41" s="430"/>
      <c r="T41" s="430"/>
      <c r="U41" s="430"/>
      <c r="V41" s="430"/>
      <c r="W41" s="430"/>
      <c r="X41" s="430"/>
      <c r="Y41" s="430"/>
      <c r="Z41" s="431"/>
      <c r="AA41" s="429"/>
      <c r="AB41" s="430"/>
      <c r="AC41" s="431"/>
      <c r="AD41" s="429"/>
      <c r="AE41" s="430"/>
      <c r="AF41" s="430"/>
      <c r="AG41" s="430"/>
      <c r="AH41" s="430"/>
      <c r="AI41" s="431"/>
      <c r="AJ41" s="432" t="str">
        <f>IF(F41="","",VLOOKUP(F41,'ref 2 SLB'!$C$17:$F$32,4,FALSE))</f>
        <v/>
      </c>
      <c r="AK41" s="158"/>
      <c r="AL41" s="159"/>
      <c r="AM41" s="159"/>
      <c r="AN41" s="159"/>
      <c r="AO41" s="147" t="str">
        <f>IF(F41="","",VLOOKUP(F41,'ref 2 SLB'!$C$17:$D$32,2,FALSE))</f>
        <v/>
      </c>
      <c r="AP41" s="148" t="str">
        <f>IF(F41="","",VLOOKUP(F41,'ref 2 SLB'!$C$17:$G$32,5,FALSE))</f>
        <v/>
      </c>
      <c r="AQ41" s="638" t="str">
        <f t="shared" si="1"/>
        <v/>
      </c>
      <c r="AR41" s="148" t="str">
        <f>IF(F41="","",VLOOKUP(F41,'ref 2 SLB'!$C$17:$H$32,6,FALSE))</f>
        <v/>
      </c>
      <c r="AS41" s="638" t="str">
        <f>IF(F41="","",VLOOKUP(F41,'ref 2 SLB'!$C$17:$I$32,7,FALSE))</f>
        <v/>
      </c>
      <c r="AT41" s="438" t="str">
        <f>IF(F41="","",IF(VLOOKUP(F41,'11 - GLA USE ONLY GFA details'!$C$59:$X$75,22,FALSE)="GFA","Contracted","Non contracted"))</f>
        <v/>
      </c>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row>
    <row r="42" spans="1:287" ht="17.850000000000001" customHeight="1" x14ac:dyDescent="0.45">
      <c r="A42" s="512" t="str">
        <f t="shared" si="0"/>
        <v/>
      </c>
      <c r="B42" s="513" t="str">
        <f t="shared" si="2"/>
        <v/>
      </c>
      <c r="C42" s="414"/>
      <c r="D42" s="415"/>
      <c r="E42" s="415"/>
      <c r="F42" s="422"/>
      <c r="G42" s="323"/>
      <c r="H42" s="514"/>
      <c r="I42" s="429"/>
      <c r="J42" s="430"/>
      <c r="K42" s="431"/>
      <c r="L42" s="917"/>
      <c r="M42" s="430"/>
      <c r="N42" s="430"/>
      <c r="O42" s="431"/>
      <c r="P42" s="429"/>
      <c r="Q42" s="430"/>
      <c r="R42" s="430"/>
      <c r="S42" s="430"/>
      <c r="T42" s="430"/>
      <c r="U42" s="430"/>
      <c r="V42" s="430"/>
      <c r="W42" s="430"/>
      <c r="X42" s="430"/>
      <c r="Y42" s="430"/>
      <c r="Z42" s="431"/>
      <c r="AA42" s="429"/>
      <c r="AB42" s="430"/>
      <c r="AC42" s="431"/>
      <c r="AD42" s="429"/>
      <c r="AE42" s="430"/>
      <c r="AF42" s="430"/>
      <c r="AG42" s="430"/>
      <c r="AH42" s="430"/>
      <c r="AI42" s="431"/>
      <c r="AJ42" s="432" t="str">
        <f>IF(F42="","",VLOOKUP(F42,'ref 2 SLB'!$C$17:$F$32,4,FALSE))</f>
        <v/>
      </c>
      <c r="AK42" s="158"/>
      <c r="AL42" s="159"/>
      <c r="AM42" s="159"/>
      <c r="AN42" s="159"/>
      <c r="AO42" s="147" t="str">
        <f>IF(F42="","",VLOOKUP(F42,'ref 2 SLB'!$C$17:$D$32,2,FALSE))</f>
        <v/>
      </c>
      <c r="AP42" s="148" t="str">
        <f>IF(F42="","",VLOOKUP(F42,'ref 2 SLB'!$C$17:$G$32,5,FALSE))</f>
        <v/>
      </c>
      <c r="AQ42" s="638" t="str">
        <f t="shared" si="1"/>
        <v/>
      </c>
      <c r="AR42" s="148" t="str">
        <f>IF(F42="","",VLOOKUP(F42,'ref 2 SLB'!$C$17:$H$32,6,FALSE))</f>
        <v/>
      </c>
      <c r="AS42" s="638" t="str">
        <f>IF(F42="","",VLOOKUP(F42,'ref 2 SLB'!$C$17:$I$32,7,FALSE))</f>
        <v/>
      </c>
      <c r="AT42" s="438" t="str">
        <f>IF(F42="","",IF(VLOOKUP(F42,'11 - GLA USE ONLY GFA details'!$C$59:$X$75,22,FALSE)="GFA","Contracted","Non contracted"))</f>
        <v/>
      </c>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row>
    <row r="43" spans="1:287" ht="17.850000000000001" customHeight="1" x14ac:dyDescent="0.45">
      <c r="A43" s="512" t="str">
        <f t="shared" si="0"/>
        <v/>
      </c>
      <c r="B43" s="513" t="str">
        <f t="shared" si="2"/>
        <v/>
      </c>
      <c r="C43" s="414"/>
      <c r="D43" s="415"/>
      <c r="E43" s="415"/>
      <c r="F43" s="422"/>
      <c r="G43" s="323"/>
      <c r="H43" s="514"/>
      <c r="I43" s="429"/>
      <c r="J43" s="430"/>
      <c r="K43" s="431"/>
      <c r="L43" s="917"/>
      <c r="M43" s="430"/>
      <c r="N43" s="430"/>
      <c r="O43" s="431"/>
      <c r="P43" s="429"/>
      <c r="Q43" s="430"/>
      <c r="R43" s="430"/>
      <c r="S43" s="430"/>
      <c r="T43" s="430"/>
      <c r="U43" s="430"/>
      <c r="V43" s="430"/>
      <c r="W43" s="430"/>
      <c r="X43" s="430"/>
      <c r="Y43" s="430"/>
      <c r="Z43" s="431"/>
      <c r="AA43" s="429"/>
      <c r="AB43" s="430"/>
      <c r="AC43" s="431"/>
      <c r="AD43" s="429"/>
      <c r="AE43" s="430"/>
      <c r="AF43" s="430"/>
      <c r="AG43" s="430"/>
      <c r="AH43" s="430"/>
      <c r="AI43" s="431"/>
      <c r="AJ43" s="432" t="str">
        <f>IF(F43="","",VLOOKUP(F43,'ref 2 SLB'!$C$17:$F$32,4,FALSE))</f>
        <v/>
      </c>
      <c r="AK43" s="158"/>
      <c r="AL43" s="159"/>
      <c r="AM43" s="159"/>
      <c r="AN43" s="159"/>
      <c r="AO43" s="147" t="str">
        <f>IF(F43="","",VLOOKUP(F43,'ref 2 SLB'!$C$17:$D$32,2,FALSE))</f>
        <v/>
      </c>
      <c r="AP43" s="148" t="str">
        <f>IF(F43="","",VLOOKUP(F43,'ref 2 SLB'!$C$17:$G$32,5,FALSE))</f>
        <v/>
      </c>
      <c r="AQ43" s="638" t="str">
        <f t="shared" si="1"/>
        <v/>
      </c>
      <c r="AR43" s="148" t="str">
        <f>IF(F43="","",VLOOKUP(F43,'ref 2 SLB'!$C$17:$H$32,6,FALSE))</f>
        <v/>
      </c>
      <c r="AS43" s="638" t="str">
        <f>IF(F43="","",VLOOKUP(F43,'ref 2 SLB'!$C$17:$I$32,7,FALSE))</f>
        <v/>
      </c>
      <c r="AT43" s="438" t="str">
        <f>IF(F43="","",IF(VLOOKUP(F43,'11 - GLA USE ONLY GFA details'!$C$59:$X$75,22,FALSE)="GFA","Contracted","Non contracted"))</f>
        <v/>
      </c>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row>
    <row r="44" spans="1:287" ht="17.850000000000001" customHeight="1" x14ac:dyDescent="0.45">
      <c r="A44" s="512" t="str">
        <f t="shared" si="0"/>
        <v/>
      </c>
      <c r="B44" s="513" t="str">
        <f t="shared" si="2"/>
        <v/>
      </c>
      <c r="C44" s="414"/>
      <c r="D44" s="415"/>
      <c r="E44" s="415"/>
      <c r="F44" s="422"/>
      <c r="G44" s="323"/>
      <c r="H44" s="514"/>
      <c r="I44" s="429"/>
      <c r="J44" s="430"/>
      <c r="K44" s="431"/>
      <c r="L44" s="917"/>
      <c r="M44" s="430"/>
      <c r="N44" s="430"/>
      <c r="O44" s="431"/>
      <c r="P44" s="429"/>
      <c r="Q44" s="430"/>
      <c r="R44" s="430"/>
      <c r="S44" s="430"/>
      <c r="T44" s="430"/>
      <c r="U44" s="430"/>
      <c r="V44" s="430"/>
      <c r="W44" s="430"/>
      <c r="X44" s="430"/>
      <c r="Y44" s="430"/>
      <c r="Z44" s="431"/>
      <c r="AA44" s="429"/>
      <c r="AB44" s="430"/>
      <c r="AC44" s="431"/>
      <c r="AD44" s="429"/>
      <c r="AE44" s="430"/>
      <c r="AF44" s="430"/>
      <c r="AG44" s="430"/>
      <c r="AH44" s="430"/>
      <c r="AI44" s="431"/>
      <c r="AJ44" s="432" t="str">
        <f>IF(F44="","",VLOOKUP(F44,'ref 2 SLB'!$C$17:$F$32,4,FALSE))</f>
        <v/>
      </c>
      <c r="AK44" s="158"/>
      <c r="AL44" s="159"/>
      <c r="AM44" s="159"/>
      <c r="AN44" s="159"/>
      <c r="AO44" s="147" t="str">
        <f>IF(F44="","",VLOOKUP(F44,'ref 2 SLB'!$C$17:$D$32,2,FALSE))</f>
        <v/>
      </c>
      <c r="AP44" s="148" t="str">
        <f>IF(F44="","",VLOOKUP(F44,'ref 2 SLB'!$C$17:$G$32,5,FALSE))</f>
        <v/>
      </c>
      <c r="AQ44" s="638" t="str">
        <f t="shared" si="1"/>
        <v/>
      </c>
      <c r="AR44" s="148" t="str">
        <f>IF(F44="","",VLOOKUP(F44,'ref 2 SLB'!$C$17:$H$32,6,FALSE))</f>
        <v/>
      </c>
      <c r="AS44" s="638" t="str">
        <f>IF(F44="","",VLOOKUP(F44,'ref 2 SLB'!$C$17:$I$32,7,FALSE))</f>
        <v/>
      </c>
      <c r="AT44" s="438" t="str">
        <f>IF(F44="","",IF(VLOOKUP(F44,'11 - GLA USE ONLY GFA details'!$C$59:$X$75,22,FALSE)="GFA","Contracted","Non contracted"))</f>
        <v/>
      </c>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row>
    <row r="45" spans="1:287" ht="17.850000000000001" customHeight="1" x14ac:dyDescent="0.45">
      <c r="A45" s="512" t="str">
        <f t="shared" si="0"/>
        <v/>
      </c>
      <c r="B45" s="513" t="str">
        <f t="shared" si="2"/>
        <v/>
      </c>
      <c r="C45" s="414"/>
      <c r="D45" s="415"/>
      <c r="E45" s="415"/>
      <c r="F45" s="422"/>
      <c r="G45" s="323"/>
      <c r="H45" s="514"/>
      <c r="I45" s="429"/>
      <c r="J45" s="430"/>
      <c r="K45" s="431"/>
      <c r="L45" s="917"/>
      <c r="M45" s="430"/>
      <c r="N45" s="430"/>
      <c r="O45" s="431"/>
      <c r="P45" s="429"/>
      <c r="Q45" s="430"/>
      <c r="R45" s="430"/>
      <c r="S45" s="430"/>
      <c r="T45" s="430"/>
      <c r="U45" s="430"/>
      <c r="V45" s="430"/>
      <c r="W45" s="430"/>
      <c r="X45" s="430"/>
      <c r="Y45" s="430"/>
      <c r="Z45" s="431"/>
      <c r="AA45" s="429"/>
      <c r="AB45" s="430"/>
      <c r="AC45" s="431"/>
      <c r="AD45" s="429"/>
      <c r="AE45" s="430"/>
      <c r="AF45" s="430"/>
      <c r="AG45" s="430"/>
      <c r="AH45" s="430"/>
      <c r="AI45" s="431"/>
      <c r="AJ45" s="432" t="str">
        <f>IF(F45="","",VLOOKUP(F45,'ref 2 SLB'!$C$17:$F$32,4,FALSE))</f>
        <v/>
      </c>
      <c r="AK45" s="158"/>
      <c r="AL45" s="159"/>
      <c r="AM45" s="159"/>
      <c r="AN45" s="159"/>
      <c r="AO45" s="147" t="str">
        <f>IF(F45="","",VLOOKUP(F45,'ref 2 SLB'!$C$17:$D$32,2,FALSE))</f>
        <v/>
      </c>
      <c r="AP45" s="148" t="str">
        <f>IF(F45="","",VLOOKUP(F45,'ref 2 SLB'!$C$17:$G$32,5,FALSE))</f>
        <v/>
      </c>
      <c r="AQ45" s="638" t="str">
        <f t="shared" si="1"/>
        <v/>
      </c>
      <c r="AR45" s="148" t="str">
        <f>IF(F45="","",VLOOKUP(F45,'ref 2 SLB'!$C$17:$H$32,6,FALSE))</f>
        <v/>
      </c>
      <c r="AS45" s="638" t="str">
        <f>IF(F45="","",VLOOKUP(F45,'ref 2 SLB'!$C$17:$I$32,7,FALSE))</f>
        <v/>
      </c>
      <c r="AT45" s="438" t="str">
        <f>IF(F45="","",IF(VLOOKUP(F45,'11 - GLA USE ONLY GFA details'!$C$59:$X$75,22,FALSE)="GFA","Contracted","Non contracted"))</f>
        <v/>
      </c>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row>
    <row r="46" spans="1:287" ht="17.850000000000001" customHeight="1" x14ac:dyDescent="0.45">
      <c r="A46" s="512" t="str">
        <f t="shared" si="0"/>
        <v/>
      </c>
      <c r="B46" s="513" t="str">
        <f t="shared" si="2"/>
        <v/>
      </c>
      <c r="C46" s="414"/>
      <c r="D46" s="415"/>
      <c r="E46" s="415"/>
      <c r="F46" s="422"/>
      <c r="G46" s="323"/>
      <c r="H46" s="514"/>
      <c r="I46" s="429"/>
      <c r="J46" s="430"/>
      <c r="K46" s="431"/>
      <c r="L46" s="917"/>
      <c r="M46" s="430"/>
      <c r="N46" s="430"/>
      <c r="O46" s="431"/>
      <c r="P46" s="429"/>
      <c r="Q46" s="430"/>
      <c r="R46" s="430"/>
      <c r="S46" s="430"/>
      <c r="T46" s="430"/>
      <c r="U46" s="430"/>
      <c r="V46" s="430"/>
      <c r="W46" s="430"/>
      <c r="X46" s="430"/>
      <c r="Y46" s="430"/>
      <c r="Z46" s="431"/>
      <c r="AA46" s="429"/>
      <c r="AB46" s="430"/>
      <c r="AC46" s="431"/>
      <c r="AD46" s="429"/>
      <c r="AE46" s="430"/>
      <c r="AF46" s="430"/>
      <c r="AG46" s="430"/>
      <c r="AH46" s="430"/>
      <c r="AI46" s="431"/>
      <c r="AJ46" s="432" t="str">
        <f>IF(F46="","",VLOOKUP(F46,'ref 2 SLB'!$C$17:$F$32,4,FALSE))</f>
        <v/>
      </c>
      <c r="AK46" s="158"/>
      <c r="AL46" s="159"/>
      <c r="AM46" s="159"/>
      <c r="AN46" s="159"/>
      <c r="AO46" s="147" t="str">
        <f>IF(F46="","",VLOOKUP(F46,'ref 2 SLB'!$C$17:$D$32,2,FALSE))</f>
        <v/>
      </c>
      <c r="AP46" s="148" t="str">
        <f>IF(F46="","",VLOOKUP(F46,'ref 2 SLB'!$C$17:$G$32,5,FALSE))</f>
        <v/>
      </c>
      <c r="AQ46" s="638" t="str">
        <f t="shared" si="1"/>
        <v/>
      </c>
      <c r="AR46" s="148" t="str">
        <f>IF(F46="","",VLOOKUP(F46,'ref 2 SLB'!$C$17:$H$32,6,FALSE))</f>
        <v/>
      </c>
      <c r="AS46" s="638" t="str">
        <f>IF(F46="","",VLOOKUP(F46,'ref 2 SLB'!$C$17:$I$32,7,FALSE))</f>
        <v/>
      </c>
      <c r="AT46" s="438" t="str">
        <f>IF(F46="","",IF(VLOOKUP(F46,'11 - GLA USE ONLY GFA details'!$C$59:$X$75,22,FALSE)="GFA","Contracted","Non contracted"))</f>
        <v/>
      </c>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row>
    <row r="47" spans="1:287" ht="17.850000000000001" customHeight="1" x14ac:dyDescent="0.45">
      <c r="A47" s="512" t="str">
        <f t="shared" si="0"/>
        <v/>
      </c>
      <c r="B47" s="513" t="str">
        <f t="shared" si="2"/>
        <v/>
      </c>
      <c r="C47" s="414"/>
      <c r="D47" s="415"/>
      <c r="E47" s="415"/>
      <c r="F47" s="422"/>
      <c r="G47" s="323"/>
      <c r="H47" s="514"/>
      <c r="I47" s="429"/>
      <c r="J47" s="430"/>
      <c r="K47" s="431"/>
      <c r="L47" s="917"/>
      <c r="M47" s="430"/>
      <c r="N47" s="430"/>
      <c r="O47" s="431"/>
      <c r="P47" s="429"/>
      <c r="Q47" s="430"/>
      <c r="R47" s="430"/>
      <c r="S47" s="430"/>
      <c r="T47" s="430"/>
      <c r="U47" s="430"/>
      <c r="V47" s="430"/>
      <c r="W47" s="430"/>
      <c r="X47" s="430"/>
      <c r="Y47" s="430"/>
      <c r="Z47" s="431"/>
      <c r="AA47" s="429"/>
      <c r="AB47" s="430"/>
      <c r="AC47" s="431"/>
      <c r="AD47" s="429"/>
      <c r="AE47" s="430"/>
      <c r="AF47" s="430"/>
      <c r="AG47" s="430"/>
      <c r="AH47" s="430"/>
      <c r="AI47" s="431"/>
      <c r="AJ47" s="432" t="str">
        <f>IF(F47="","",VLOOKUP(F47,'ref 2 SLB'!$C$17:$F$32,4,FALSE))</f>
        <v/>
      </c>
      <c r="AK47" s="158"/>
      <c r="AL47" s="159"/>
      <c r="AM47" s="159"/>
      <c r="AN47" s="159"/>
      <c r="AO47" s="147" t="str">
        <f>IF(F47="","",VLOOKUP(F47,'ref 2 SLB'!$C$17:$D$32,2,FALSE))</f>
        <v/>
      </c>
      <c r="AP47" s="148" t="str">
        <f>IF(F47="","",VLOOKUP(F47,'ref 2 SLB'!$C$17:$G$32,5,FALSE))</f>
        <v/>
      </c>
      <c r="AQ47" s="638" t="str">
        <f t="shared" si="1"/>
        <v/>
      </c>
      <c r="AR47" s="148" t="str">
        <f>IF(F47="","",VLOOKUP(F47,'ref 2 SLB'!$C$17:$H$32,6,FALSE))</f>
        <v/>
      </c>
      <c r="AS47" s="638" t="str">
        <f>IF(F47="","",VLOOKUP(F47,'ref 2 SLB'!$C$17:$I$32,7,FALSE))</f>
        <v/>
      </c>
      <c r="AT47" s="438" t="str">
        <f>IF(F47="","",IF(VLOOKUP(F47,'11 - GLA USE ONLY GFA details'!$C$59:$X$75,22,FALSE)="GFA","Contracted","Non contracted"))</f>
        <v/>
      </c>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row>
    <row r="48" spans="1:287" ht="17.850000000000001" customHeight="1" x14ac:dyDescent="0.45">
      <c r="A48" s="512" t="str">
        <f t="shared" si="0"/>
        <v/>
      </c>
      <c r="B48" s="513" t="str">
        <f t="shared" si="2"/>
        <v/>
      </c>
      <c r="C48" s="414"/>
      <c r="D48" s="415"/>
      <c r="E48" s="415"/>
      <c r="F48" s="422"/>
      <c r="G48" s="323"/>
      <c r="H48" s="514"/>
      <c r="I48" s="429"/>
      <c r="J48" s="430"/>
      <c r="K48" s="431"/>
      <c r="L48" s="917"/>
      <c r="M48" s="430"/>
      <c r="N48" s="430"/>
      <c r="O48" s="431"/>
      <c r="P48" s="429"/>
      <c r="Q48" s="430"/>
      <c r="R48" s="430"/>
      <c r="S48" s="430"/>
      <c r="T48" s="430"/>
      <c r="U48" s="430"/>
      <c r="V48" s="430"/>
      <c r="W48" s="430"/>
      <c r="X48" s="430"/>
      <c r="Y48" s="430"/>
      <c r="Z48" s="431"/>
      <c r="AA48" s="429"/>
      <c r="AB48" s="430"/>
      <c r="AC48" s="431"/>
      <c r="AD48" s="429"/>
      <c r="AE48" s="430"/>
      <c r="AF48" s="430"/>
      <c r="AG48" s="430"/>
      <c r="AH48" s="430"/>
      <c r="AI48" s="431"/>
      <c r="AJ48" s="432" t="str">
        <f>IF(F48="","",VLOOKUP(F48,'ref 2 SLB'!$C$17:$F$32,4,FALSE))</f>
        <v/>
      </c>
      <c r="AK48" s="158"/>
      <c r="AL48" s="159"/>
      <c r="AM48" s="159"/>
      <c r="AN48" s="159"/>
      <c r="AO48" s="147" t="str">
        <f>IF(F48="","",VLOOKUP(F48,'ref 2 SLB'!$C$17:$D$32,2,FALSE))</f>
        <v/>
      </c>
      <c r="AP48" s="148" t="str">
        <f>IF(F48="","",VLOOKUP(F48,'ref 2 SLB'!$C$17:$G$32,5,FALSE))</f>
        <v/>
      </c>
      <c r="AQ48" s="638" t="str">
        <f t="shared" si="1"/>
        <v/>
      </c>
      <c r="AR48" s="148" t="str">
        <f>IF(F48="","",VLOOKUP(F48,'ref 2 SLB'!$C$17:$H$32,6,FALSE))</f>
        <v/>
      </c>
      <c r="AS48" s="638" t="str">
        <f>IF(F48="","",VLOOKUP(F48,'ref 2 SLB'!$C$17:$I$32,7,FALSE))</f>
        <v/>
      </c>
      <c r="AT48" s="438" t="str">
        <f>IF(F48="","",IF(VLOOKUP(F48,'11 - GLA USE ONLY GFA details'!$C$59:$X$75,22,FALSE)="GFA","Contracted","Non contracted"))</f>
        <v/>
      </c>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c r="JD48" s="40"/>
      <c r="JE48" s="40"/>
      <c r="JF48" s="40"/>
      <c r="JG48" s="40"/>
      <c r="JH48" s="40"/>
      <c r="JI48" s="40"/>
      <c r="JJ48" s="40"/>
      <c r="JK48" s="40"/>
      <c r="JL48" s="40"/>
      <c r="JM48" s="40"/>
      <c r="JN48" s="40"/>
      <c r="JO48" s="40"/>
      <c r="JP48" s="40"/>
      <c r="JQ48" s="40"/>
      <c r="JR48" s="40"/>
      <c r="JS48" s="40"/>
      <c r="JT48" s="40"/>
      <c r="JU48" s="40"/>
      <c r="JV48" s="40"/>
      <c r="JW48" s="40"/>
      <c r="JX48" s="40"/>
      <c r="JY48" s="40"/>
      <c r="JZ48" s="40"/>
      <c r="KA48" s="40"/>
    </row>
    <row r="49" spans="1:287" ht="17.850000000000001" customHeight="1" x14ac:dyDescent="0.45">
      <c r="A49" s="512" t="str">
        <f t="shared" si="0"/>
        <v/>
      </c>
      <c r="B49" s="513" t="str">
        <f t="shared" si="2"/>
        <v/>
      </c>
      <c r="C49" s="414"/>
      <c r="D49" s="415"/>
      <c r="E49" s="415"/>
      <c r="F49" s="422"/>
      <c r="G49" s="323"/>
      <c r="H49" s="514"/>
      <c r="I49" s="429"/>
      <c r="J49" s="430"/>
      <c r="K49" s="431"/>
      <c r="L49" s="917"/>
      <c r="M49" s="430"/>
      <c r="N49" s="430"/>
      <c r="O49" s="431"/>
      <c r="P49" s="429"/>
      <c r="Q49" s="430"/>
      <c r="R49" s="430"/>
      <c r="S49" s="430"/>
      <c r="T49" s="430"/>
      <c r="U49" s="430"/>
      <c r="V49" s="430"/>
      <c r="W49" s="430"/>
      <c r="X49" s="430"/>
      <c r="Y49" s="430"/>
      <c r="Z49" s="431"/>
      <c r="AA49" s="429"/>
      <c r="AB49" s="430"/>
      <c r="AC49" s="431"/>
      <c r="AD49" s="429"/>
      <c r="AE49" s="430"/>
      <c r="AF49" s="430"/>
      <c r="AG49" s="430"/>
      <c r="AH49" s="430"/>
      <c r="AI49" s="431"/>
      <c r="AJ49" s="432" t="str">
        <f>IF(F49="","",VLOOKUP(F49,'ref 2 SLB'!$C$17:$F$32,4,FALSE))</f>
        <v/>
      </c>
      <c r="AK49" s="158"/>
      <c r="AL49" s="159"/>
      <c r="AM49" s="159"/>
      <c r="AN49" s="159"/>
      <c r="AO49" s="147" t="str">
        <f>IF(F49="","",VLOOKUP(F49,'ref 2 SLB'!$C$17:$D$32,2,FALSE))</f>
        <v/>
      </c>
      <c r="AP49" s="148" t="str">
        <f>IF(F49="","",VLOOKUP(F49,'ref 2 SLB'!$C$17:$G$32,5,FALSE))</f>
        <v/>
      </c>
      <c r="AQ49" s="638" t="str">
        <f t="shared" si="1"/>
        <v/>
      </c>
      <c r="AR49" s="148" t="str">
        <f>IF(F49="","",VLOOKUP(F49,'ref 2 SLB'!$C$17:$H$32,6,FALSE))</f>
        <v/>
      </c>
      <c r="AS49" s="638" t="str">
        <f>IF(F49="","",VLOOKUP(F49,'ref 2 SLB'!$C$17:$I$32,7,FALSE))</f>
        <v/>
      </c>
      <c r="AT49" s="438" t="str">
        <f>IF(F49="","",IF(VLOOKUP(F49,'11 - GLA USE ONLY GFA details'!$C$59:$X$75,22,FALSE)="GFA","Contracted","Non contracted"))</f>
        <v/>
      </c>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row>
    <row r="50" spans="1:287" ht="17.850000000000001" customHeight="1" x14ac:dyDescent="0.45">
      <c r="A50" s="512" t="str">
        <f t="shared" si="0"/>
        <v/>
      </c>
      <c r="B50" s="513" t="str">
        <f t="shared" si="2"/>
        <v/>
      </c>
      <c r="C50" s="414"/>
      <c r="D50" s="415"/>
      <c r="E50" s="415"/>
      <c r="F50" s="422"/>
      <c r="G50" s="323"/>
      <c r="H50" s="514"/>
      <c r="I50" s="429"/>
      <c r="J50" s="430"/>
      <c r="K50" s="431"/>
      <c r="L50" s="917"/>
      <c r="M50" s="430"/>
      <c r="N50" s="430"/>
      <c r="O50" s="431"/>
      <c r="P50" s="429"/>
      <c r="Q50" s="430"/>
      <c r="R50" s="430"/>
      <c r="S50" s="430"/>
      <c r="T50" s="430"/>
      <c r="U50" s="430"/>
      <c r="V50" s="430"/>
      <c r="W50" s="430"/>
      <c r="X50" s="430"/>
      <c r="Y50" s="430"/>
      <c r="Z50" s="431"/>
      <c r="AA50" s="429"/>
      <c r="AB50" s="430"/>
      <c r="AC50" s="431"/>
      <c r="AD50" s="429"/>
      <c r="AE50" s="430"/>
      <c r="AF50" s="430"/>
      <c r="AG50" s="430"/>
      <c r="AH50" s="430"/>
      <c r="AI50" s="431"/>
      <c r="AJ50" s="432" t="str">
        <f>IF(F50="","",VLOOKUP(F50,'ref 2 SLB'!$C$17:$F$32,4,FALSE))</f>
        <v/>
      </c>
      <c r="AK50" s="158"/>
      <c r="AL50" s="159"/>
      <c r="AM50" s="159"/>
      <c r="AN50" s="159"/>
      <c r="AO50" s="147" t="str">
        <f>IF(F50="","",VLOOKUP(F50,'ref 2 SLB'!$C$17:$D$32,2,FALSE))</f>
        <v/>
      </c>
      <c r="AP50" s="148" t="str">
        <f>IF(F50="","",VLOOKUP(F50,'ref 2 SLB'!$C$17:$G$32,5,FALSE))</f>
        <v/>
      </c>
      <c r="AQ50" s="638" t="str">
        <f t="shared" si="1"/>
        <v/>
      </c>
      <c r="AR50" s="148" t="str">
        <f>IF(F50="","",VLOOKUP(F50,'ref 2 SLB'!$C$17:$H$32,6,FALSE))</f>
        <v/>
      </c>
      <c r="AS50" s="638" t="str">
        <f>IF(F50="","",VLOOKUP(F50,'ref 2 SLB'!$C$17:$I$32,7,FALSE))</f>
        <v/>
      </c>
      <c r="AT50" s="438" t="str">
        <f>IF(F50="","",IF(VLOOKUP(F50,'11 - GLA USE ONLY GFA details'!$C$59:$X$75,22,FALSE)="GFA","Contracted","Non contracted"))</f>
        <v/>
      </c>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c r="JG50" s="40"/>
      <c r="JH50" s="40"/>
      <c r="JI50" s="40"/>
      <c r="JJ50" s="40"/>
      <c r="JK50" s="40"/>
      <c r="JL50" s="40"/>
      <c r="JM50" s="40"/>
      <c r="JN50" s="40"/>
      <c r="JO50" s="40"/>
      <c r="JP50" s="40"/>
      <c r="JQ50" s="40"/>
      <c r="JR50" s="40"/>
      <c r="JS50" s="40"/>
      <c r="JT50" s="40"/>
      <c r="JU50" s="40"/>
      <c r="JV50" s="40"/>
      <c r="JW50" s="40"/>
      <c r="JX50" s="40"/>
      <c r="JY50" s="40"/>
      <c r="JZ50" s="40"/>
      <c r="KA50" s="40"/>
    </row>
    <row r="51" spans="1:287" ht="17.850000000000001" customHeight="1" x14ac:dyDescent="0.45">
      <c r="A51" s="512" t="str">
        <f t="shared" si="0"/>
        <v/>
      </c>
      <c r="B51" s="513" t="str">
        <f t="shared" si="2"/>
        <v/>
      </c>
      <c r="C51" s="414"/>
      <c r="D51" s="415"/>
      <c r="E51" s="415"/>
      <c r="F51" s="422"/>
      <c r="G51" s="323"/>
      <c r="H51" s="514"/>
      <c r="I51" s="429"/>
      <c r="J51" s="430"/>
      <c r="K51" s="431"/>
      <c r="L51" s="917"/>
      <c r="M51" s="430"/>
      <c r="N51" s="430"/>
      <c r="O51" s="431"/>
      <c r="P51" s="429"/>
      <c r="Q51" s="430"/>
      <c r="R51" s="430"/>
      <c r="S51" s="430"/>
      <c r="T51" s="430"/>
      <c r="U51" s="430"/>
      <c r="V51" s="430"/>
      <c r="W51" s="430"/>
      <c r="X51" s="430"/>
      <c r="Y51" s="430"/>
      <c r="Z51" s="431"/>
      <c r="AA51" s="429"/>
      <c r="AB51" s="430"/>
      <c r="AC51" s="431"/>
      <c r="AD51" s="429"/>
      <c r="AE51" s="430"/>
      <c r="AF51" s="430"/>
      <c r="AG51" s="430"/>
      <c r="AH51" s="430"/>
      <c r="AI51" s="431"/>
      <c r="AJ51" s="432" t="str">
        <f>IF(F51="","",VLOOKUP(F51,'ref 2 SLB'!$C$17:$F$32,4,FALSE))</f>
        <v/>
      </c>
      <c r="AK51" s="158"/>
      <c r="AL51" s="159"/>
      <c r="AM51" s="159"/>
      <c r="AN51" s="159"/>
      <c r="AO51" s="147" t="str">
        <f>IF(F51="","",VLOOKUP(F51,'ref 2 SLB'!$C$17:$D$32,2,FALSE))</f>
        <v/>
      </c>
      <c r="AP51" s="148" t="str">
        <f>IF(F51="","",VLOOKUP(F51,'ref 2 SLB'!$C$17:$G$32,5,FALSE))</f>
        <v/>
      </c>
      <c r="AQ51" s="638" t="str">
        <f t="shared" si="1"/>
        <v/>
      </c>
      <c r="AR51" s="148" t="str">
        <f>IF(F51="","",VLOOKUP(F51,'ref 2 SLB'!$C$17:$H$32,6,FALSE))</f>
        <v/>
      </c>
      <c r="AS51" s="638" t="str">
        <f>IF(F51="","",VLOOKUP(F51,'ref 2 SLB'!$C$17:$I$32,7,FALSE))</f>
        <v/>
      </c>
      <c r="AT51" s="438" t="str">
        <f>IF(F51="","",IF(VLOOKUP(F51,'11 - GLA USE ONLY GFA details'!$C$59:$X$75,22,FALSE)="GFA","Contracted","Non contracted"))</f>
        <v/>
      </c>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row>
    <row r="52" spans="1:287" ht="17.850000000000001" customHeight="1" x14ac:dyDescent="0.45">
      <c r="A52" s="512" t="str">
        <f t="shared" si="0"/>
        <v/>
      </c>
      <c r="B52" s="513" t="str">
        <f t="shared" si="2"/>
        <v/>
      </c>
      <c r="C52" s="414"/>
      <c r="D52" s="415"/>
      <c r="E52" s="415"/>
      <c r="F52" s="422"/>
      <c r="G52" s="323"/>
      <c r="H52" s="514"/>
      <c r="I52" s="429"/>
      <c r="J52" s="430"/>
      <c r="K52" s="431"/>
      <c r="L52" s="917"/>
      <c r="M52" s="430"/>
      <c r="N52" s="430"/>
      <c r="O52" s="431"/>
      <c r="P52" s="429"/>
      <c r="Q52" s="430"/>
      <c r="R52" s="430"/>
      <c r="S52" s="430"/>
      <c r="T52" s="430"/>
      <c r="U52" s="430"/>
      <c r="V52" s="430"/>
      <c r="W52" s="430"/>
      <c r="X52" s="430"/>
      <c r="Y52" s="430"/>
      <c r="Z52" s="431"/>
      <c r="AA52" s="429"/>
      <c r="AB52" s="430"/>
      <c r="AC52" s="431"/>
      <c r="AD52" s="429"/>
      <c r="AE52" s="430"/>
      <c r="AF52" s="430"/>
      <c r="AG52" s="430"/>
      <c r="AH52" s="430"/>
      <c r="AI52" s="431"/>
      <c r="AJ52" s="432" t="str">
        <f>IF(F52="","",VLOOKUP(F52,'ref 2 SLB'!$C$17:$F$32,4,FALSE))</f>
        <v/>
      </c>
      <c r="AK52" s="158"/>
      <c r="AL52" s="159"/>
      <c r="AM52" s="159"/>
      <c r="AN52" s="159"/>
      <c r="AO52" s="147" t="str">
        <f>IF(F52="","",VLOOKUP(F52,'ref 2 SLB'!$C$17:$D$32,2,FALSE))</f>
        <v/>
      </c>
      <c r="AP52" s="148" t="str">
        <f>IF(F52="","",VLOOKUP(F52,'ref 2 SLB'!$C$17:$G$32,5,FALSE))</f>
        <v/>
      </c>
      <c r="AQ52" s="638" t="str">
        <f t="shared" si="1"/>
        <v/>
      </c>
      <c r="AR52" s="148" t="str">
        <f>IF(F52="","",VLOOKUP(F52,'ref 2 SLB'!$C$17:$H$32,6,FALSE))</f>
        <v/>
      </c>
      <c r="AS52" s="638" t="str">
        <f>IF(F52="","",VLOOKUP(F52,'ref 2 SLB'!$C$17:$I$32,7,FALSE))</f>
        <v/>
      </c>
      <c r="AT52" s="438" t="str">
        <f>IF(F52="","",IF(VLOOKUP(F52,'11 - GLA USE ONLY GFA details'!$C$59:$X$75,22,FALSE)="GFA","Contracted","Non contracted"))</f>
        <v/>
      </c>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row>
    <row r="53" spans="1:287" ht="17.850000000000001" customHeight="1" x14ac:dyDescent="0.45">
      <c r="A53" s="512" t="str">
        <f t="shared" si="0"/>
        <v/>
      </c>
      <c r="B53" s="513" t="str">
        <f t="shared" si="2"/>
        <v/>
      </c>
      <c r="C53" s="414"/>
      <c r="D53" s="415"/>
      <c r="E53" s="415"/>
      <c r="F53" s="422"/>
      <c r="G53" s="323"/>
      <c r="H53" s="514"/>
      <c r="I53" s="429"/>
      <c r="J53" s="430"/>
      <c r="K53" s="431"/>
      <c r="L53" s="917"/>
      <c r="M53" s="430"/>
      <c r="N53" s="430"/>
      <c r="O53" s="431"/>
      <c r="P53" s="429"/>
      <c r="Q53" s="430"/>
      <c r="R53" s="430"/>
      <c r="S53" s="430"/>
      <c r="T53" s="430"/>
      <c r="U53" s="430"/>
      <c r="V53" s="430"/>
      <c r="W53" s="430"/>
      <c r="X53" s="430"/>
      <c r="Y53" s="430"/>
      <c r="Z53" s="431"/>
      <c r="AA53" s="429"/>
      <c r="AB53" s="430"/>
      <c r="AC53" s="431"/>
      <c r="AD53" s="429"/>
      <c r="AE53" s="430"/>
      <c r="AF53" s="430"/>
      <c r="AG53" s="430"/>
      <c r="AH53" s="430"/>
      <c r="AI53" s="431"/>
      <c r="AJ53" s="432" t="str">
        <f>IF(F53="","",VLOOKUP(F53,'ref 2 SLB'!$C$17:$F$32,4,FALSE))</f>
        <v/>
      </c>
      <c r="AK53" s="158"/>
      <c r="AL53" s="159"/>
      <c r="AM53" s="159"/>
      <c r="AN53" s="159"/>
      <c r="AO53" s="147" t="str">
        <f>IF(F53="","",VLOOKUP(F53,'ref 2 SLB'!$C$17:$D$32,2,FALSE))</f>
        <v/>
      </c>
      <c r="AP53" s="148" t="str">
        <f>IF(F53="","",VLOOKUP(F53,'ref 2 SLB'!$C$17:$G$32,5,FALSE))</f>
        <v/>
      </c>
      <c r="AQ53" s="638" t="str">
        <f t="shared" si="1"/>
        <v/>
      </c>
      <c r="AR53" s="148" t="str">
        <f>IF(F53="","",VLOOKUP(F53,'ref 2 SLB'!$C$17:$H$32,6,FALSE))</f>
        <v/>
      </c>
      <c r="AS53" s="638" t="str">
        <f>IF(F53="","",VLOOKUP(F53,'ref 2 SLB'!$C$17:$I$32,7,FALSE))</f>
        <v/>
      </c>
      <c r="AT53" s="438" t="str">
        <f>IF(F53="","",IF(VLOOKUP(F53,'11 - GLA USE ONLY GFA details'!$C$59:$X$75,22,FALSE)="GFA","Contracted","Non contracted"))</f>
        <v/>
      </c>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row>
    <row r="54" spans="1:287" ht="17.850000000000001" customHeight="1" x14ac:dyDescent="0.45">
      <c r="A54" s="512" t="str">
        <f t="shared" si="0"/>
        <v/>
      </c>
      <c r="B54" s="513" t="str">
        <f t="shared" si="2"/>
        <v/>
      </c>
      <c r="C54" s="414"/>
      <c r="D54" s="415"/>
      <c r="E54" s="415"/>
      <c r="F54" s="422"/>
      <c r="G54" s="323"/>
      <c r="H54" s="514"/>
      <c r="I54" s="429"/>
      <c r="J54" s="430"/>
      <c r="K54" s="431"/>
      <c r="L54" s="917"/>
      <c r="M54" s="430"/>
      <c r="N54" s="430"/>
      <c r="O54" s="431"/>
      <c r="P54" s="429"/>
      <c r="Q54" s="430"/>
      <c r="R54" s="430"/>
      <c r="S54" s="430"/>
      <c r="T54" s="430"/>
      <c r="U54" s="430"/>
      <c r="V54" s="430"/>
      <c r="W54" s="430"/>
      <c r="X54" s="430"/>
      <c r="Y54" s="430"/>
      <c r="Z54" s="431"/>
      <c r="AA54" s="429"/>
      <c r="AB54" s="430"/>
      <c r="AC54" s="431"/>
      <c r="AD54" s="429"/>
      <c r="AE54" s="430"/>
      <c r="AF54" s="430"/>
      <c r="AG54" s="430"/>
      <c r="AH54" s="430"/>
      <c r="AI54" s="431"/>
      <c r="AJ54" s="432" t="str">
        <f>IF(F54="","",VLOOKUP(F54,'ref 2 SLB'!$C$17:$F$32,4,FALSE))</f>
        <v/>
      </c>
      <c r="AK54" s="158"/>
      <c r="AL54" s="159"/>
      <c r="AM54" s="159"/>
      <c r="AN54" s="159"/>
      <c r="AO54" s="147" t="str">
        <f>IF(F54="","",VLOOKUP(F54,'ref 2 SLB'!$C$17:$D$32,2,FALSE))</f>
        <v/>
      </c>
      <c r="AP54" s="148" t="str">
        <f>IF(F54="","",VLOOKUP(F54,'ref 2 SLB'!$C$17:$G$32,5,FALSE))</f>
        <v/>
      </c>
      <c r="AQ54" s="638" t="str">
        <f t="shared" si="1"/>
        <v/>
      </c>
      <c r="AR54" s="148" t="str">
        <f>IF(F54="","",VLOOKUP(F54,'ref 2 SLB'!$C$17:$H$32,6,FALSE))</f>
        <v/>
      </c>
      <c r="AS54" s="638" t="str">
        <f>IF(F54="","",VLOOKUP(F54,'ref 2 SLB'!$C$17:$I$32,7,FALSE))</f>
        <v/>
      </c>
      <c r="AT54" s="438" t="str">
        <f>IF(F54="","",IF(VLOOKUP(F54,'11 - GLA USE ONLY GFA details'!$C$59:$X$75,22,FALSE)="GFA","Contracted","Non contracted"))</f>
        <v/>
      </c>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c r="JP54" s="40"/>
      <c r="JQ54" s="40"/>
      <c r="JR54" s="40"/>
      <c r="JS54" s="40"/>
      <c r="JT54" s="40"/>
      <c r="JU54" s="40"/>
      <c r="JV54" s="40"/>
      <c r="JW54" s="40"/>
      <c r="JX54" s="40"/>
      <c r="JY54" s="40"/>
      <c r="JZ54" s="40"/>
      <c r="KA54" s="40"/>
    </row>
    <row r="55" spans="1:287" ht="17.850000000000001" customHeight="1" x14ac:dyDescent="0.45">
      <c r="A55" s="512" t="str">
        <f t="shared" si="0"/>
        <v/>
      </c>
      <c r="B55" s="513" t="str">
        <f t="shared" si="2"/>
        <v/>
      </c>
      <c r="C55" s="414"/>
      <c r="D55" s="415"/>
      <c r="E55" s="415"/>
      <c r="F55" s="422"/>
      <c r="G55" s="323"/>
      <c r="H55" s="514"/>
      <c r="I55" s="429"/>
      <c r="J55" s="430"/>
      <c r="K55" s="431"/>
      <c r="L55" s="917"/>
      <c r="M55" s="430"/>
      <c r="N55" s="430"/>
      <c r="O55" s="431"/>
      <c r="P55" s="429"/>
      <c r="Q55" s="430"/>
      <c r="R55" s="430"/>
      <c r="S55" s="430"/>
      <c r="T55" s="430"/>
      <c r="U55" s="430"/>
      <c r="V55" s="430"/>
      <c r="W55" s="430"/>
      <c r="X55" s="430"/>
      <c r="Y55" s="430"/>
      <c r="Z55" s="431"/>
      <c r="AA55" s="429"/>
      <c r="AB55" s="430"/>
      <c r="AC55" s="431"/>
      <c r="AD55" s="429"/>
      <c r="AE55" s="430"/>
      <c r="AF55" s="430"/>
      <c r="AG55" s="430"/>
      <c r="AH55" s="430"/>
      <c r="AI55" s="431"/>
      <c r="AJ55" s="432" t="str">
        <f>IF(F55="","",VLOOKUP(F55,'ref 2 SLB'!$C$17:$F$32,4,FALSE))</f>
        <v/>
      </c>
      <c r="AK55" s="158"/>
      <c r="AL55" s="159"/>
      <c r="AM55" s="159"/>
      <c r="AN55" s="159"/>
      <c r="AO55" s="147" t="str">
        <f>IF(F55="","",VLOOKUP(F55,'ref 2 SLB'!$C$17:$D$32,2,FALSE))</f>
        <v/>
      </c>
      <c r="AP55" s="148" t="str">
        <f>IF(F55="","",VLOOKUP(F55,'ref 2 SLB'!$C$17:$G$32,5,FALSE))</f>
        <v/>
      </c>
      <c r="AQ55" s="638" t="str">
        <f t="shared" si="1"/>
        <v/>
      </c>
      <c r="AR55" s="148" t="str">
        <f>IF(F55="","",VLOOKUP(F55,'ref 2 SLB'!$C$17:$H$32,6,FALSE))</f>
        <v/>
      </c>
      <c r="AS55" s="638" t="str">
        <f>IF(F55="","",VLOOKUP(F55,'ref 2 SLB'!$C$17:$I$32,7,FALSE))</f>
        <v/>
      </c>
      <c r="AT55" s="438" t="str">
        <f>IF(F55="","",IF(VLOOKUP(F55,'11 - GLA USE ONLY GFA details'!$C$59:$X$75,22,FALSE)="GFA","Contracted","Non contracted"))</f>
        <v/>
      </c>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c r="JB55" s="40"/>
      <c r="JC55" s="40"/>
      <c r="JD55" s="40"/>
      <c r="JE55" s="40"/>
      <c r="JF55" s="40"/>
      <c r="JG55" s="40"/>
      <c r="JH55" s="40"/>
      <c r="JI55" s="40"/>
      <c r="JJ55" s="40"/>
      <c r="JK55" s="40"/>
      <c r="JL55" s="40"/>
      <c r="JM55" s="40"/>
      <c r="JN55" s="40"/>
      <c r="JO55" s="40"/>
      <c r="JP55" s="40"/>
      <c r="JQ55" s="40"/>
      <c r="JR55" s="40"/>
      <c r="JS55" s="40"/>
      <c r="JT55" s="40"/>
      <c r="JU55" s="40"/>
      <c r="JV55" s="40"/>
      <c r="JW55" s="40"/>
      <c r="JX55" s="40"/>
      <c r="JY55" s="40"/>
      <c r="JZ55" s="40"/>
      <c r="KA55" s="40"/>
    </row>
    <row r="56" spans="1:287" ht="17.850000000000001" customHeight="1" x14ac:dyDescent="0.45">
      <c r="A56" s="512" t="str">
        <f t="shared" si="0"/>
        <v/>
      </c>
      <c r="B56" s="513" t="str">
        <f t="shared" si="2"/>
        <v/>
      </c>
      <c r="C56" s="414"/>
      <c r="D56" s="415"/>
      <c r="E56" s="415"/>
      <c r="F56" s="422"/>
      <c r="G56" s="323"/>
      <c r="H56" s="514"/>
      <c r="I56" s="429"/>
      <c r="J56" s="430"/>
      <c r="K56" s="431"/>
      <c r="L56" s="917"/>
      <c r="M56" s="430"/>
      <c r="N56" s="430"/>
      <c r="O56" s="431"/>
      <c r="P56" s="429"/>
      <c r="Q56" s="430"/>
      <c r="R56" s="430"/>
      <c r="S56" s="430"/>
      <c r="T56" s="430"/>
      <c r="U56" s="430"/>
      <c r="V56" s="430"/>
      <c r="W56" s="430"/>
      <c r="X56" s="430"/>
      <c r="Y56" s="430"/>
      <c r="Z56" s="431"/>
      <c r="AA56" s="429"/>
      <c r="AB56" s="430"/>
      <c r="AC56" s="431"/>
      <c r="AD56" s="429"/>
      <c r="AE56" s="430"/>
      <c r="AF56" s="430"/>
      <c r="AG56" s="430"/>
      <c r="AH56" s="430"/>
      <c r="AI56" s="431"/>
      <c r="AJ56" s="432" t="str">
        <f>IF(F56="","",VLOOKUP(F56,'ref 2 SLB'!$C$17:$F$32,4,FALSE))</f>
        <v/>
      </c>
      <c r="AK56" s="158"/>
      <c r="AL56" s="159"/>
      <c r="AM56" s="159"/>
      <c r="AN56" s="159"/>
      <c r="AO56" s="147" t="str">
        <f>IF(F56="","",VLOOKUP(F56,'ref 2 SLB'!$C$17:$D$32,2,FALSE))</f>
        <v/>
      </c>
      <c r="AP56" s="148" t="str">
        <f>IF(F56="","",VLOOKUP(F56,'ref 2 SLB'!$C$17:$G$32,5,FALSE))</f>
        <v/>
      </c>
      <c r="AQ56" s="638" t="str">
        <f t="shared" si="1"/>
        <v/>
      </c>
      <c r="AR56" s="148" t="str">
        <f>IF(F56="","",VLOOKUP(F56,'ref 2 SLB'!$C$17:$H$32,6,FALSE))</f>
        <v/>
      </c>
      <c r="AS56" s="638" t="str">
        <f>IF(F56="","",VLOOKUP(F56,'ref 2 SLB'!$C$17:$I$32,7,FALSE))</f>
        <v/>
      </c>
      <c r="AT56" s="438" t="str">
        <f>IF(F56="","",IF(VLOOKUP(F56,'11 - GLA USE ONLY GFA details'!$C$59:$X$75,22,FALSE)="GFA","Contracted","Non contracted"))</f>
        <v/>
      </c>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c r="JB56" s="40"/>
      <c r="JC56" s="40"/>
      <c r="JD56" s="40"/>
      <c r="JE56" s="40"/>
      <c r="JF56" s="40"/>
      <c r="JG56" s="40"/>
      <c r="JH56" s="40"/>
      <c r="JI56" s="40"/>
      <c r="JJ56" s="40"/>
      <c r="JK56" s="40"/>
      <c r="JL56" s="40"/>
      <c r="JM56" s="40"/>
      <c r="JN56" s="40"/>
      <c r="JO56" s="40"/>
      <c r="JP56" s="40"/>
      <c r="JQ56" s="40"/>
      <c r="JR56" s="40"/>
      <c r="JS56" s="40"/>
      <c r="JT56" s="40"/>
      <c r="JU56" s="40"/>
      <c r="JV56" s="40"/>
      <c r="JW56" s="40"/>
      <c r="JX56" s="40"/>
      <c r="JY56" s="40"/>
      <c r="JZ56" s="40"/>
      <c r="KA56" s="40"/>
    </row>
    <row r="57" spans="1:287" ht="17.850000000000001" customHeight="1" x14ac:dyDescent="0.45">
      <c r="A57" s="512" t="str">
        <f t="shared" si="0"/>
        <v/>
      </c>
      <c r="B57" s="513" t="str">
        <f t="shared" si="2"/>
        <v/>
      </c>
      <c r="C57" s="414"/>
      <c r="D57" s="415"/>
      <c r="E57" s="415"/>
      <c r="F57" s="422"/>
      <c r="G57" s="323"/>
      <c r="H57" s="514"/>
      <c r="I57" s="429"/>
      <c r="J57" s="430"/>
      <c r="K57" s="431"/>
      <c r="L57" s="917"/>
      <c r="M57" s="430"/>
      <c r="N57" s="430"/>
      <c r="O57" s="431"/>
      <c r="P57" s="429"/>
      <c r="Q57" s="430"/>
      <c r="R57" s="430"/>
      <c r="S57" s="430"/>
      <c r="T57" s="430"/>
      <c r="U57" s="430"/>
      <c r="V57" s="430"/>
      <c r="W57" s="430"/>
      <c r="X57" s="430"/>
      <c r="Y57" s="430"/>
      <c r="Z57" s="431"/>
      <c r="AA57" s="429"/>
      <c r="AB57" s="430"/>
      <c r="AC57" s="431"/>
      <c r="AD57" s="429"/>
      <c r="AE57" s="430"/>
      <c r="AF57" s="430"/>
      <c r="AG57" s="430"/>
      <c r="AH57" s="430"/>
      <c r="AI57" s="431"/>
      <c r="AJ57" s="432" t="str">
        <f>IF(F57="","",VLOOKUP(F57,'ref 2 SLB'!$C$17:$F$32,4,FALSE))</f>
        <v/>
      </c>
      <c r="AK57" s="158"/>
      <c r="AL57" s="159"/>
      <c r="AM57" s="159"/>
      <c r="AN57" s="159"/>
      <c r="AO57" s="147" t="str">
        <f>IF(F57="","",VLOOKUP(F57,'ref 2 SLB'!$C$17:$D$32,2,FALSE))</f>
        <v/>
      </c>
      <c r="AP57" s="148" t="str">
        <f>IF(F57="","",VLOOKUP(F57,'ref 2 SLB'!$C$17:$G$32,5,FALSE))</f>
        <v/>
      </c>
      <c r="AQ57" s="638" t="str">
        <f t="shared" si="1"/>
        <v/>
      </c>
      <c r="AR57" s="148" t="str">
        <f>IF(F57="","",VLOOKUP(F57,'ref 2 SLB'!$C$17:$H$32,6,FALSE))</f>
        <v/>
      </c>
      <c r="AS57" s="638" t="str">
        <f>IF(F57="","",VLOOKUP(F57,'ref 2 SLB'!$C$17:$I$32,7,FALSE))</f>
        <v/>
      </c>
      <c r="AT57" s="438" t="str">
        <f>IF(F57="","",IF(VLOOKUP(F57,'11 - GLA USE ONLY GFA details'!$C$59:$X$75,22,FALSE)="GFA","Contracted","Non contracted"))</f>
        <v/>
      </c>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c r="JB57" s="40"/>
      <c r="JC57" s="40"/>
      <c r="JD57" s="40"/>
      <c r="JE57" s="40"/>
      <c r="JF57" s="40"/>
      <c r="JG57" s="40"/>
      <c r="JH57" s="40"/>
      <c r="JI57" s="40"/>
      <c r="JJ57" s="40"/>
      <c r="JK57" s="40"/>
      <c r="JL57" s="40"/>
      <c r="JM57" s="40"/>
      <c r="JN57" s="40"/>
      <c r="JO57" s="40"/>
      <c r="JP57" s="40"/>
      <c r="JQ57" s="40"/>
      <c r="JR57" s="40"/>
      <c r="JS57" s="40"/>
      <c r="JT57" s="40"/>
      <c r="JU57" s="40"/>
      <c r="JV57" s="40"/>
      <c r="JW57" s="40"/>
      <c r="JX57" s="40"/>
      <c r="JY57" s="40"/>
      <c r="JZ57" s="40"/>
      <c r="KA57" s="40"/>
    </row>
    <row r="58" spans="1:287" ht="17.850000000000001" customHeight="1" x14ac:dyDescent="0.45">
      <c r="A58" s="512" t="str">
        <f t="shared" si="0"/>
        <v/>
      </c>
      <c r="B58" s="513" t="str">
        <f t="shared" si="2"/>
        <v/>
      </c>
      <c r="C58" s="414"/>
      <c r="D58" s="415"/>
      <c r="E58" s="415"/>
      <c r="F58" s="422"/>
      <c r="G58" s="323"/>
      <c r="H58" s="514"/>
      <c r="I58" s="429"/>
      <c r="J58" s="430"/>
      <c r="K58" s="431"/>
      <c r="L58" s="917"/>
      <c r="M58" s="430"/>
      <c r="N58" s="430"/>
      <c r="O58" s="431"/>
      <c r="P58" s="429"/>
      <c r="Q58" s="430"/>
      <c r="R58" s="430"/>
      <c r="S58" s="430"/>
      <c r="T58" s="430"/>
      <c r="U58" s="430"/>
      <c r="V58" s="430"/>
      <c r="W58" s="430"/>
      <c r="X58" s="430"/>
      <c r="Y58" s="430"/>
      <c r="Z58" s="431"/>
      <c r="AA58" s="429"/>
      <c r="AB58" s="430"/>
      <c r="AC58" s="431"/>
      <c r="AD58" s="429"/>
      <c r="AE58" s="430"/>
      <c r="AF58" s="430"/>
      <c r="AG58" s="430"/>
      <c r="AH58" s="430"/>
      <c r="AI58" s="431"/>
      <c r="AJ58" s="432" t="str">
        <f>IF(F58="","",VLOOKUP(F58,'ref 2 SLB'!$C$17:$F$32,4,FALSE))</f>
        <v/>
      </c>
      <c r="AK58" s="158"/>
      <c r="AL58" s="159"/>
      <c r="AM58" s="159"/>
      <c r="AN58" s="159"/>
      <c r="AO58" s="147" t="str">
        <f>IF(F58="","",VLOOKUP(F58,'ref 2 SLB'!$C$17:$D$32,2,FALSE))</f>
        <v/>
      </c>
      <c r="AP58" s="148" t="str">
        <f>IF(F58="","",VLOOKUP(F58,'ref 2 SLB'!$C$17:$G$32,5,FALSE))</f>
        <v/>
      </c>
      <c r="AQ58" s="638" t="str">
        <f t="shared" si="1"/>
        <v/>
      </c>
      <c r="AR58" s="148" t="str">
        <f>IF(F58="","",VLOOKUP(F58,'ref 2 SLB'!$C$17:$H$32,6,FALSE))</f>
        <v/>
      </c>
      <c r="AS58" s="638" t="str">
        <f>IF(F58="","",VLOOKUP(F58,'ref 2 SLB'!$C$17:$I$32,7,FALSE))</f>
        <v/>
      </c>
      <c r="AT58" s="438" t="str">
        <f>IF(F58="","",IF(VLOOKUP(F58,'11 - GLA USE ONLY GFA details'!$C$59:$X$75,22,FALSE)="GFA","Contracted","Non contracted"))</f>
        <v/>
      </c>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c r="JB58" s="40"/>
      <c r="JC58" s="40"/>
      <c r="JD58" s="40"/>
      <c r="JE58" s="40"/>
      <c r="JF58" s="40"/>
      <c r="JG58" s="40"/>
      <c r="JH58" s="40"/>
      <c r="JI58" s="40"/>
      <c r="JJ58" s="40"/>
      <c r="JK58" s="40"/>
      <c r="JL58" s="40"/>
      <c r="JM58" s="40"/>
      <c r="JN58" s="40"/>
      <c r="JO58" s="40"/>
      <c r="JP58" s="40"/>
      <c r="JQ58" s="40"/>
      <c r="JR58" s="40"/>
      <c r="JS58" s="40"/>
      <c r="JT58" s="40"/>
      <c r="JU58" s="40"/>
      <c r="JV58" s="40"/>
      <c r="JW58" s="40"/>
      <c r="JX58" s="40"/>
      <c r="JY58" s="40"/>
      <c r="JZ58" s="40"/>
      <c r="KA58" s="40"/>
    </row>
    <row r="59" spans="1:287" ht="17.850000000000001" customHeight="1" x14ac:dyDescent="0.45">
      <c r="A59" s="512" t="str">
        <f t="shared" si="0"/>
        <v/>
      </c>
      <c r="B59" s="513" t="str">
        <f t="shared" si="2"/>
        <v/>
      </c>
      <c r="C59" s="414"/>
      <c r="D59" s="415"/>
      <c r="E59" s="415"/>
      <c r="F59" s="422"/>
      <c r="G59" s="323"/>
      <c r="H59" s="514"/>
      <c r="I59" s="429"/>
      <c r="J59" s="430"/>
      <c r="K59" s="431"/>
      <c r="L59" s="917"/>
      <c r="M59" s="430"/>
      <c r="N59" s="430"/>
      <c r="O59" s="431"/>
      <c r="P59" s="429"/>
      <c r="Q59" s="430"/>
      <c r="R59" s="430"/>
      <c r="S59" s="430"/>
      <c r="T59" s="430"/>
      <c r="U59" s="430"/>
      <c r="V59" s="430"/>
      <c r="W59" s="430"/>
      <c r="X59" s="430"/>
      <c r="Y59" s="430"/>
      <c r="Z59" s="431"/>
      <c r="AA59" s="429"/>
      <c r="AB59" s="430"/>
      <c r="AC59" s="431"/>
      <c r="AD59" s="429"/>
      <c r="AE59" s="430"/>
      <c r="AF59" s="430"/>
      <c r="AG59" s="430"/>
      <c r="AH59" s="430"/>
      <c r="AI59" s="431"/>
      <c r="AJ59" s="432" t="str">
        <f>IF(F59="","",VLOOKUP(F59,'ref 2 SLB'!$C$17:$F$32,4,FALSE))</f>
        <v/>
      </c>
      <c r="AK59" s="158"/>
      <c r="AL59" s="159"/>
      <c r="AM59" s="159"/>
      <c r="AN59" s="159"/>
      <c r="AO59" s="147" t="str">
        <f>IF(F59="","",VLOOKUP(F59,'ref 2 SLB'!$C$17:$D$32,2,FALSE))</f>
        <v/>
      </c>
      <c r="AP59" s="148" t="str">
        <f>IF(F59="","",VLOOKUP(F59,'ref 2 SLB'!$C$17:$G$32,5,FALSE))</f>
        <v/>
      </c>
      <c r="AQ59" s="638" t="str">
        <f t="shared" si="1"/>
        <v/>
      </c>
      <c r="AR59" s="148" t="str">
        <f>IF(F59="","",VLOOKUP(F59,'ref 2 SLB'!$C$17:$H$32,6,FALSE))</f>
        <v/>
      </c>
      <c r="AS59" s="638" t="str">
        <f>IF(F59="","",VLOOKUP(F59,'ref 2 SLB'!$C$17:$I$32,7,FALSE))</f>
        <v/>
      </c>
      <c r="AT59" s="438" t="str">
        <f>IF(F59="","",IF(VLOOKUP(F59,'11 - GLA USE ONLY GFA details'!$C$59:$X$75,22,FALSE)="GFA","Contracted","Non contracted"))</f>
        <v/>
      </c>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c r="JB59" s="40"/>
      <c r="JC59" s="40"/>
      <c r="JD59" s="40"/>
      <c r="JE59" s="40"/>
      <c r="JF59" s="40"/>
      <c r="JG59" s="40"/>
      <c r="JH59" s="40"/>
      <c r="JI59" s="40"/>
      <c r="JJ59" s="40"/>
      <c r="JK59" s="40"/>
      <c r="JL59" s="40"/>
      <c r="JM59" s="40"/>
      <c r="JN59" s="40"/>
      <c r="JO59" s="40"/>
      <c r="JP59" s="40"/>
      <c r="JQ59" s="40"/>
      <c r="JR59" s="40"/>
      <c r="JS59" s="40"/>
      <c r="JT59" s="40"/>
      <c r="JU59" s="40"/>
      <c r="JV59" s="40"/>
      <c r="JW59" s="40"/>
      <c r="JX59" s="40"/>
      <c r="JY59" s="40"/>
      <c r="JZ59" s="40"/>
      <c r="KA59" s="40"/>
    </row>
    <row r="60" spans="1:287" ht="17.850000000000001" customHeight="1" x14ac:dyDescent="0.45">
      <c r="A60" s="512" t="str">
        <f t="shared" si="0"/>
        <v/>
      </c>
      <c r="B60" s="513" t="str">
        <f t="shared" si="2"/>
        <v/>
      </c>
      <c r="C60" s="414"/>
      <c r="D60" s="415"/>
      <c r="E60" s="415"/>
      <c r="F60" s="422"/>
      <c r="G60" s="323"/>
      <c r="H60" s="514"/>
      <c r="I60" s="429"/>
      <c r="J60" s="430"/>
      <c r="K60" s="431"/>
      <c r="L60" s="917"/>
      <c r="M60" s="430"/>
      <c r="N60" s="430"/>
      <c r="O60" s="431"/>
      <c r="P60" s="429"/>
      <c r="Q60" s="430"/>
      <c r="R60" s="430"/>
      <c r="S60" s="430"/>
      <c r="T60" s="430"/>
      <c r="U60" s="430"/>
      <c r="V60" s="430"/>
      <c r="W60" s="430"/>
      <c r="X60" s="430"/>
      <c r="Y60" s="430"/>
      <c r="Z60" s="431"/>
      <c r="AA60" s="429"/>
      <c r="AB60" s="430"/>
      <c r="AC60" s="431"/>
      <c r="AD60" s="429"/>
      <c r="AE60" s="430"/>
      <c r="AF60" s="430"/>
      <c r="AG60" s="430"/>
      <c r="AH60" s="430"/>
      <c r="AI60" s="431"/>
      <c r="AJ60" s="432" t="str">
        <f>IF(F60="","",VLOOKUP(F60,'ref 2 SLB'!$C$17:$F$32,4,FALSE))</f>
        <v/>
      </c>
      <c r="AK60" s="158"/>
      <c r="AL60" s="159"/>
      <c r="AM60" s="159"/>
      <c r="AN60" s="159"/>
      <c r="AO60" s="147" t="str">
        <f>IF(F60="","",VLOOKUP(F60,'ref 2 SLB'!$C$17:$D$32,2,FALSE))</f>
        <v/>
      </c>
      <c r="AP60" s="148" t="str">
        <f>IF(F60="","",VLOOKUP(F60,'ref 2 SLB'!$C$17:$G$32,5,FALSE))</f>
        <v/>
      </c>
      <c r="AQ60" s="638" t="str">
        <f t="shared" si="1"/>
        <v/>
      </c>
      <c r="AR60" s="148" t="str">
        <f>IF(F60="","",VLOOKUP(F60,'ref 2 SLB'!$C$17:$H$32,6,FALSE))</f>
        <v/>
      </c>
      <c r="AS60" s="638" t="str">
        <f>IF(F60="","",VLOOKUP(F60,'ref 2 SLB'!$C$17:$I$32,7,FALSE))</f>
        <v/>
      </c>
      <c r="AT60" s="438" t="str">
        <f>IF(F60="","",IF(VLOOKUP(F60,'11 - GLA USE ONLY GFA details'!$C$59:$X$75,22,FALSE)="GFA","Contracted","Non contracted"))</f>
        <v/>
      </c>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c r="JB60" s="40"/>
      <c r="JC60" s="40"/>
      <c r="JD60" s="40"/>
      <c r="JE60" s="40"/>
      <c r="JF60" s="40"/>
      <c r="JG60" s="40"/>
      <c r="JH60" s="40"/>
      <c r="JI60" s="40"/>
      <c r="JJ60" s="40"/>
      <c r="JK60" s="40"/>
      <c r="JL60" s="40"/>
      <c r="JM60" s="40"/>
      <c r="JN60" s="40"/>
      <c r="JO60" s="40"/>
      <c r="JP60" s="40"/>
      <c r="JQ60" s="40"/>
      <c r="JR60" s="40"/>
      <c r="JS60" s="40"/>
      <c r="JT60" s="40"/>
      <c r="JU60" s="40"/>
      <c r="JV60" s="40"/>
      <c r="JW60" s="40"/>
      <c r="JX60" s="40"/>
      <c r="JY60" s="40"/>
      <c r="JZ60" s="40"/>
      <c r="KA60" s="40"/>
    </row>
    <row r="61" spans="1:287" ht="17.850000000000001" customHeight="1" x14ac:dyDescent="0.45">
      <c r="A61" s="512" t="str">
        <f t="shared" si="0"/>
        <v/>
      </c>
      <c r="B61" s="513" t="str">
        <f t="shared" si="2"/>
        <v/>
      </c>
      <c r="C61" s="414"/>
      <c r="D61" s="415"/>
      <c r="E61" s="415"/>
      <c r="F61" s="422"/>
      <c r="G61" s="323"/>
      <c r="H61" s="514"/>
      <c r="I61" s="429"/>
      <c r="J61" s="430"/>
      <c r="K61" s="431"/>
      <c r="L61" s="917"/>
      <c r="M61" s="430"/>
      <c r="N61" s="430"/>
      <c r="O61" s="431"/>
      <c r="P61" s="429"/>
      <c r="Q61" s="430"/>
      <c r="R61" s="430"/>
      <c r="S61" s="430"/>
      <c r="T61" s="430"/>
      <c r="U61" s="430"/>
      <c r="V61" s="430"/>
      <c r="W61" s="430"/>
      <c r="X61" s="430"/>
      <c r="Y61" s="430"/>
      <c r="Z61" s="431"/>
      <c r="AA61" s="429"/>
      <c r="AB61" s="430"/>
      <c r="AC61" s="431"/>
      <c r="AD61" s="429"/>
      <c r="AE61" s="430"/>
      <c r="AF61" s="430"/>
      <c r="AG61" s="430"/>
      <c r="AH61" s="430"/>
      <c r="AI61" s="431"/>
      <c r="AJ61" s="432" t="str">
        <f>IF(F61="","",VLOOKUP(F61,'ref 2 SLB'!$C$17:$F$32,4,FALSE))</f>
        <v/>
      </c>
      <c r="AK61" s="158"/>
      <c r="AL61" s="159"/>
      <c r="AM61" s="159"/>
      <c r="AN61" s="159"/>
      <c r="AO61" s="147" t="str">
        <f>IF(F61="","",VLOOKUP(F61,'ref 2 SLB'!$C$17:$D$32,2,FALSE))</f>
        <v/>
      </c>
      <c r="AP61" s="148" t="str">
        <f>IF(F61="","",VLOOKUP(F61,'ref 2 SLB'!$C$17:$G$32,5,FALSE))</f>
        <v/>
      </c>
      <c r="AQ61" s="638" t="str">
        <f t="shared" si="1"/>
        <v/>
      </c>
      <c r="AR61" s="148" t="str">
        <f>IF(F61="","",VLOOKUP(F61,'ref 2 SLB'!$C$17:$H$32,6,FALSE))</f>
        <v/>
      </c>
      <c r="AS61" s="638" t="str">
        <f>IF(F61="","",VLOOKUP(F61,'ref 2 SLB'!$C$17:$I$32,7,FALSE))</f>
        <v/>
      </c>
      <c r="AT61" s="438" t="str">
        <f>IF(F61="","",IF(VLOOKUP(F61,'11 - GLA USE ONLY GFA details'!$C$59:$X$75,22,FALSE)="GFA","Contracted","Non contracted"))</f>
        <v/>
      </c>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c r="JG61" s="40"/>
      <c r="JH61" s="40"/>
      <c r="JI61" s="40"/>
      <c r="JJ61" s="40"/>
      <c r="JK61" s="40"/>
      <c r="JL61" s="40"/>
      <c r="JM61" s="40"/>
      <c r="JN61" s="40"/>
      <c r="JO61" s="40"/>
      <c r="JP61" s="40"/>
      <c r="JQ61" s="40"/>
      <c r="JR61" s="40"/>
      <c r="JS61" s="40"/>
      <c r="JT61" s="40"/>
      <c r="JU61" s="40"/>
      <c r="JV61" s="40"/>
      <c r="JW61" s="40"/>
      <c r="JX61" s="40"/>
      <c r="JY61" s="40"/>
      <c r="JZ61" s="40"/>
      <c r="KA61" s="40"/>
    </row>
    <row r="62" spans="1:287" ht="17.850000000000001" customHeight="1" x14ac:dyDescent="0.45">
      <c r="A62" s="512" t="str">
        <f t="shared" si="0"/>
        <v/>
      </c>
      <c r="B62" s="513" t="str">
        <f t="shared" si="2"/>
        <v/>
      </c>
      <c r="C62" s="414"/>
      <c r="D62" s="415"/>
      <c r="E62" s="415"/>
      <c r="F62" s="422"/>
      <c r="G62" s="323"/>
      <c r="H62" s="514"/>
      <c r="I62" s="429"/>
      <c r="J62" s="430"/>
      <c r="K62" s="431"/>
      <c r="L62" s="917"/>
      <c r="M62" s="430"/>
      <c r="N62" s="430"/>
      <c r="O62" s="431"/>
      <c r="P62" s="429"/>
      <c r="Q62" s="430"/>
      <c r="R62" s="430"/>
      <c r="S62" s="430"/>
      <c r="T62" s="430"/>
      <c r="U62" s="430"/>
      <c r="V62" s="430"/>
      <c r="W62" s="430"/>
      <c r="X62" s="430"/>
      <c r="Y62" s="430"/>
      <c r="Z62" s="431"/>
      <c r="AA62" s="429"/>
      <c r="AB62" s="430"/>
      <c r="AC62" s="431"/>
      <c r="AD62" s="429"/>
      <c r="AE62" s="430"/>
      <c r="AF62" s="430"/>
      <c r="AG62" s="430"/>
      <c r="AH62" s="430"/>
      <c r="AI62" s="431"/>
      <c r="AJ62" s="432" t="str">
        <f>IF(F62="","",VLOOKUP(F62,'ref 2 SLB'!$C$17:$F$32,4,FALSE))</f>
        <v/>
      </c>
      <c r="AK62" s="158"/>
      <c r="AL62" s="159"/>
      <c r="AM62" s="159"/>
      <c r="AN62" s="159"/>
      <c r="AO62" s="147" t="str">
        <f>IF(F62="","",VLOOKUP(F62,'ref 2 SLB'!$C$17:$D$32,2,FALSE))</f>
        <v/>
      </c>
      <c r="AP62" s="148" t="str">
        <f>IF(F62="","",VLOOKUP(F62,'ref 2 SLB'!$C$17:$G$32,5,FALSE))</f>
        <v/>
      </c>
      <c r="AQ62" s="638" t="str">
        <f t="shared" si="1"/>
        <v/>
      </c>
      <c r="AR62" s="148" t="str">
        <f>IF(F62="","",VLOOKUP(F62,'ref 2 SLB'!$C$17:$H$32,6,FALSE))</f>
        <v/>
      </c>
      <c r="AS62" s="638" t="str">
        <f>IF(F62="","",VLOOKUP(F62,'ref 2 SLB'!$C$17:$I$32,7,FALSE))</f>
        <v/>
      </c>
      <c r="AT62" s="438" t="str">
        <f>IF(F62="","",IF(VLOOKUP(F62,'11 - GLA USE ONLY GFA details'!$C$59:$X$75,22,FALSE)="GFA","Contracted","Non contracted"))</f>
        <v/>
      </c>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c r="JB62" s="40"/>
      <c r="JC62" s="40"/>
      <c r="JD62" s="40"/>
      <c r="JE62" s="40"/>
      <c r="JF62" s="40"/>
      <c r="JG62" s="40"/>
      <c r="JH62" s="40"/>
      <c r="JI62" s="40"/>
      <c r="JJ62" s="40"/>
      <c r="JK62" s="40"/>
      <c r="JL62" s="40"/>
      <c r="JM62" s="40"/>
      <c r="JN62" s="40"/>
      <c r="JO62" s="40"/>
      <c r="JP62" s="40"/>
      <c r="JQ62" s="40"/>
      <c r="JR62" s="40"/>
      <c r="JS62" s="40"/>
      <c r="JT62" s="40"/>
      <c r="JU62" s="40"/>
      <c r="JV62" s="40"/>
      <c r="JW62" s="40"/>
      <c r="JX62" s="40"/>
      <c r="JY62" s="40"/>
      <c r="JZ62" s="40"/>
      <c r="KA62" s="40"/>
    </row>
    <row r="63" spans="1:287" ht="17.850000000000001" customHeight="1" x14ac:dyDescent="0.45">
      <c r="A63" s="512" t="str">
        <f t="shared" si="0"/>
        <v/>
      </c>
      <c r="B63" s="513" t="str">
        <f t="shared" si="2"/>
        <v/>
      </c>
      <c r="C63" s="414"/>
      <c r="D63" s="415"/>
      <c r="E63" s="415"/>
      <c r="F63" s="422"/>
      <c r="G63" s="323"/>
      <c r="H63" s="514"/>
      <c r="I63" s="429"/>
      <c r="J63" s="430"/>
      <c r="K63" s="431"/>
      <c r="L63" s="917"/>
      <c r="M63" s="430"/>
      <c r="N63" s="430"/>
      <c r="O63" s="431"/>
      <c r="P63" s="429"/>
      <c r="Q63" s="430"/>
      <c r="R63" s="430"/>
      <c r="S63" s="430"/>
      <c r="T63" s="430"/>
      <c r="U63" s="430"/>
      <c r="V63" s="430"/>
      <c r="W63" s="430"/>
      <c r="X63" s="430"/>
      <c r="Y63" s="430"/>
      <c r="Z63" s="431"/>
      <c r="AA63" s="429"/>
      <c r="AB63" s="430"/>
      <c r="AC63" s="431"/>
      <c r="AD63" s="429"/>
      <c r="AE63" s="430"/>
      <c r="AF63" s="430"/>
      <c r="AG63" s="430"/>
      <c r="AH63" s="430"/>
      <c r="AI63" s="431"/>
      <c r="AJ63" s="432" t="str">
        <f>IF(F63="","",VLOOKUP(F63,'ref 2 SLB'!$C$17:$F$32,4,FALSE))</f>
        <v/>
      </c>
      <c r="AK63" s="158"/>
      <c r="AL63" s="159"/>
      <c r="AM63" s="159"/>
      <c r="AN63" s="159"/>
      <c r="AO63" s="147" t="str">
        <f>IF(F63="","",VLOOKUP(F63,'ref 2 SLB'!$C$17:$D$32,2,FALSE))</f>
        <v/>
      </c>
      <c r="AP63" s="148" t="str">
        <f>IF(F63="","",VLOOKUP(F63,'ref 2 SLB'!$C$17:$G$32,5,FALSE))</f>
        <v/>
      </c>
      <c r="AQ63" s="638" t="str">
        <f t="shared" si="1"/>
        <v/>
      </c>
      <c r="AR63" s="148" t="str">
        <f>IF(F63="","",VLOOKUP(F63,'ref 2 SLB'!$C$17:$H$32,6,FALSE))</f>
        <v/>
      </c>
      <c r="AS63" s="638" t="str">
        <f>IF(F63="","",VLOOKUP(F63,'ref 2 SLB'!$C$17:$I$32,7,FALSE))</f>
        <v/>
      </c>
      <c r="AT63" s="438" t="str">
        <f>IF(F63="","",IF(VLOOKUP(F63,'11 - GLA USE ONLY GFA details'!$C$59:$X$75,22,FALSE)="GFA","Contracted","Non contracted"))</f>
        <v/>
      </c>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40"/>
      <c r="JM63" s="40"/>
      <c r="JN63" s="40"/>
      <c r="JO63" s="40"/>
      <c r="JP63" s="40"/>
      <c r="JQ63" s="40"/>
      <c r="JR63" s="40"/>
      <c r="JS63" s="40"/>
      <c r="JT63" s="40"/>
      <c r="JU63" s="40"/>
      <c r="JV63" s="40"/>
      <c r="JW63" s="40"/>
      <c r="JX63" s="40"/>
      <c r="JY63" s="40"/>
      <c r="JZ63" s="40"/>
      <c r="KA63" s="40"/>
    </row>
    <row r="64" spans="1:287" ht="17.850000000000001" customHeight="1" x14ac:dyDescent="0.45">
      <c r="A64" s="512" t="str">
        <f t="shared" si="0"/>
        <v/>
      </c>
      <c r="B64" s="513" t="str">
        <f t="shared" si="2"/>
        <v/>
      </c>
      <c r="C64" s="414"/>
      <c r="D64" s="415"/>
      <c r="E64" s="415"/>
      <c r="F64" s="422"/>
      <c r="G64" s="323"/>
      <c r="H64" s="514"/>
      <c r="I64" s="429"/>
      <c r="J64" s="430"/>
      <c r="K64" s="431"/>
      <c r="L64" s="917"/>
      <c r="M64" s="430"/>
      <c r="N64" s="430"/>
      <c r="O64" s="431"/>
      <c r="P64" s="429"/>
      <c r="Q64" s="430"/>
      <c r="R64" s="430"/>
      <c r="S64" s="430"/>
      <c r="T64" s="430"/>
      <c r="U64" s="430"/>
      <c r="V64" s="430"/>
      <c r="W64" s="430"/>
      <c r="X64" s="430"/>
      <c r="Y64" s="430"/>
      <c r="Z64" s="431"/>
      <c r="AA64" s="429"/>
      <c r="AB64" s="430"/>
      <c r="AC64" s="431"/>
      <c r="AD64" s="429"/>
      <c r="AE64" s="430"/>
      <c r="AF64" s="430"/>
      <c r="AG64" s="430"/>
      <c r="AH64" s="430"/>
      <c r="AI64" s="431"/>
      <c r="AJ64" s="432" t="str">
        <f>IF(F64="","",VLOOKUP(F64,'ref 2 SLB'!$C$17:$F$32,4,FALSE))</f>
        <v/>
      </c>
      <c r="AK64" s="158"/>
      <c r="AL64" s="159"/>
      <c r="AM64" s="159"/>
      <c r="AN64" s="159"/>
      <c r="AO64" s="147" t="str">
        <f>IF(F64="","",VLOOKUP(F64,'ref 2 SLB'!$C$17:$D$32,2,FALSE))</f>
        <v/>
      </c>
      <c r="AP64" s="148" t="str">
        <f>IF(F64="","",VLOOKUP(F64,'ref 2 SLB'!$C$17:$G$32,5,FALSE))</f>
        <v/>
      </c>
      <c r="AQ64" s="638" t="str">
        <f t="shared" si="1"/>
        <v/>
      </c>
      <c r="AR64" s="148" t="str">
        <f>IF(F64="","",VLOOKUP(F64,'ref 2 SLB'!$C$17:$H$32,6,FALSE))</f>
        <v/>
      </c>
      <c r="AS64" s="638" t="str">
        <f>IF(F64="","",VLOOKUP(F64,'ref 2 SLB'!$C$17:$I$32,7,FALSE))</f>
        <v/>
      </c>
      <c r="AT64" s="438" t="str">
        <f>IF(F64="","",IF(VLOOKUP(F64,'11 - GLA USE ONLY GFA details'!$C$59:$X$75,22,FALSE)="GFA","Contracted","Non contracted"))</f>
        <v/>
      </c>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row>
    <row r="65" spans="1:287" ht="17.850000000000001" customHeight="1" x14ac:dyDescent="0.45">
      <c r="A65" s="512" t="str">
        <f t="shared" si="0"/>
        <v/>
      </c>
      <c r="B65" s="513" t="str">
        <f t="shared" si="2"/>
        <v/>
      </c>
      <c r="C65" s="414"/>
      <c r="D65" s="415"/>
      <c r="E65" s="415"/>
      <c r="F65" s="422"/>
      <c r="G65" s="323"/>
      <c r="H65" s="514"/>
      <c r="I65" s="429"/>
      <c r="J65" s="430"/>
      <c r="K65" s="431"/>
      <c r="L65" s="917"/>
      <c r="M65" s="430"/>
      <c r="N65" s="430"/>
      <c r="O65" s="431"/>
      <c r="P65" s="429"/>
      <c r="Q65" s="430"/>
      <c r="R65" s="430"/>
      <c r="S65" s="430"/>
      <c r="T65" s="430"/>
      <c r="U65" s="430"/>
      <c r="V65" s="430"/>
      <c r="W65" s="430"/>
      <c r="X65" s="430"/>
      <c r="Y65" s="430"/>
      <c r="Z65" s="431"/>
      <c r="AA65" s="429"/>
      <c r="AB65" s="430"/>
      <c r="AC65" s="431"/>
      <c r="AD65" s="429"/>
      <c r="AE65" s="430"/>
      <c r="AF65" s="430"/>
      <c r="AG65" s="430"/>
      <c r="AH65" s="430"/>
      <c r="AI65" s="431"/>
      <c r="AJ65" s="432" t="str">
        <f>IF(F65="","",VLOOKUP(F65,'ref 2 SLB'!$C$17:$F$32,4,FALSE))</f>
        <v/>
      </c>
      <c r="AK65" s="158"/>
      <c r="AL65" s="159"/>
      <c r="AM65" s="159"/>
      <c r="AN65" s="159"/>
      <c r="AO65" s="147" t="str">
        <f>IF(F65="","",VLOOKUP(F65,'ref 2 SLB'!$C$17:$D$32,2,FALSE))</f>
        <v/>
      </c>
      <c r="AP65" s="148" t="str">
        <f>IF(F65="","",VLOOKUP(F65,'ref 2 SLB'!$C$17:$G$32,5,FALSE))</f>
        <v/>
      </c>
      <c r="AQ65" s="638" t="str">
        <f t="shared" si="1"/>
        <v/>
      </c>
      <c r="AR65" s="148" t="str">
        <f>IF(F65="","",VLOOKUP(F65,'ref 2 SLB'!$C$17:$H$32,6,FALSE))</f>
        <v/>
      </c>
      <c r="AS65" s="638" t="str">
        <f>IF(F65="","",VLOOKUP(F65,'ref 2 SLB'!$C$17:$I$32,7,FALSE))</f>
        <v/>
      </c>
      <c r="AT65" s="438" t="str">
        <f>IF(F65="","",IF(VLOOKUP(F65,'11 - GLA USE ONLY GFA details'!$C$59:$X$75,22,FALSE)="GFA","Contracted","Non contracted"))</f>
        <v/>
      </c>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row>
    <row r="66" spans="1:287" ht="17.850000000000001" customHeight="1" x14ac:dyDescent="0.45">
      <c r="A66" s="512" t="str">
        <f t="shared" si="0"/>
        <v/>
      </c>
      <c r="B66" s="513" t="str">
        <f t="shared" si="2"/>
        <v/>
      </c>
      <c r="C66" s="414"/>
      <c r="D66" s="415"/>
      <c r="E66" s="415"/>
      <c r="F66" s="422"/>
      <c r="G66" s="323"/>
      <c r="H66" s="514"/>
      <c r="I66" s="429"/>
      <c r="J66" s="430"/>
      <c r="K66" s="431"/>
      <c r="L66" s="917"/>
      <c r="M66" s="430"/>
      <c r="N66" s="430"/>
      <c r="O66" s="431"/>
      <c r="P66" s="429"/>
      <c r="Q66" s="430"/>
      <c r="R66" s="430"/>
      <c r="S66" s="430"/>
      <c r="T66" s="430"/>
      <c r="U66" s="430"/>
      <c r="V66" s="430"/>
      <c r="W66" s="430"/>
      <c r="X66" s="430"/>
      <c r="Y66" s="430"/>
      <c r="Z66" s="431"/>
      <c r="AA66" s="429"/>
      <c r="AB66" s="430"/>
      <c r="AC66" s="431"/>
      <c r="AD66" s="429"/>
      <c r="AE66" s="430"/>
      <c r="AF66" s="430"/>
      <c r="AG66" s="430"/>
      <c r="AH66" s="430"/>
      <c r="AI66" s="431"/>
      <c r="AJ66" s="432" t="str">
        <f>IF(F66="","",VLOOKUP(F66,'ref 2 SLB'!$C$17:$F$32,4,FALSE))</f>
        <v/>
      </c>
      <c r="AK66" s="158"/>
      <c r="AL66" s="159"/>
      <c r="AM66" s="159"/>
      <c r="AN66" s="159"/>
      <c r="AO66" s="147" t="str">
        <f>IF(F66="","",VLOOKUP(F66,'ref 2 SLB'!$C$17:$D$32,2,FALSE))</f>
        <v/>
      </c>
      <c r="AP66" s="148" t="str">
        <f>IF(F66="","",VLOOKUP(F66,'ref 2 SLB'!$C$17:$G$32,5,FALSE))</f>
        <v/>
      </c>
      <c r="AQ66" s="638" t="str">
        <f t="shared" si="1"/>
        <v/>
      </c>
      <c r="AR66" s="148" t="str">
        <f>IF(F66="","",VLOOKUP(F66,'ref 2 SLB'!$C$17:$H$32,6,FALSE))</f>
        <v/>
      </c>
      <c r="AS66" s="638" t="str">
        <f>IF(F66="","",VLOOKUP(F66,'ref 2 SLB'!$C$17:$I$32,7,FALSE))</f>
        <v/>
      </c>
      <c r="AT66" s="438" t="str">
        <f>IF(F66="","",IF(VLOOKUP(F66,'11 - GLA USE ONLY GFA details'!$C$59:$X$75,22,FALSE)="GFA","Contracted","Non contracted"))</f>
        <v/>
      </c>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c r="JB66" s="40"/>
      <c r="JC66" s="40"/>
      <c r="JD66" s="40"/>
      <c r="JE66" s="40"/>
      <c r="JF66" s="40"/>
      <c r="JG66" s="40"/>
      <c r="JH66" s="40"/>
      <c r="JI66" s="40"/>
      <c r="JJ66" s="40"/>
      <c r="JK66" s="40"/>
      <c r="JL66" s="40"/>
      <c r="JM66" s="40"/>
      <c r="JN66" s="40"/>
      <c r="JO66" s="40"/>
      <c r="JP66" s="40"/>
      <c r="JQ66" s="40"/>
      <c r="JR66" s="40"/>
      <c r="JS66" s="40"/>
      <c r="JT66" s="40"/>
      <c r="JU66" s="40"/>
      <c r="JV66" s="40"/>
      <c r="JW66" s="40"/>
      <c r="JX66" s="40"/>
      <c r="JY66" s="40"/>
      <c r="JZ66" s="40"/>
      <c r="KA66" s="40"/>
    </row>
    <row r="67" spans="1:287" ht="17.850000000000001" customHeight="1" x14ac:dyDescent="0.45">
      <c r="A67" s="512" t="str">
        <f t="shared" si="0"/>
        <v/>
      </c>
      <c r="B67" s="513" t="str">
        <f t="shared" si="2"/>
        <v/>
      </c>
      <c r="C67" s="414"/>
      <c r="D67" s="415"/>
      <c r="E67" s="415"/>
      <c r="F67" s="422"/>
      <c r="G67" s="323"/>
      <c r="H67" s="514"/>
      <c r="I67" s="429"/>
      <c r="J67" s="430"/>
      <c r="K67" s="431"/>
      <c r="L67" s="917"/>
      <c r="M67" s="430"/>
      <c r="N67" s="430"/>
      <c r="O67" s="431"/>
      <c r="P67" s="429"/>
      <c r="Q67" s="430"/>
      <c r="R67" s="430"/>
      <c r="S67" s="430"/>
      <c r="T67" s="430"/>
      <c r="U67" s="430"/>
      <c r="V67" s="430"/>
      <c r="W67" s="430"/>
      <c r="X67" s="430"/>
      <c r="Y67" s="430"/>
      <c r="Z67" s="431"/>
      <c r="AA67" s="429"/>
      <c r="AB67" s="430"/>
      <c r="AC67" s="431"/>
      <c r="AD67" s="429"/>
      <c r="AE67" s="430"/>
      <c r="AF67" s="430"/>
      <c r="AG67" s="430"/>
      <c r="AH67" s="430"/>
      <c r="AI67" s="431"/>
      <c r="AJ67" s="432" t="str">
        <f>IF(F67="","",VLOOKUP(F67,'ref 2 SLB'!$C$17:$F$32,4,FALSE))</f>
        <v/>
      </c>
      <c r="AK67" s="158"/>
      <c r="AL67" s="159"/>
      <c r="AM67" s="159"/>
      <c r="AN67" s="159"/>
      <c r="AO67" s="147" t="str">
        <f>IF(F67="","",VLOOKUP(F67,'ref 2 SLB'!$C$17:$D$32,2,FALSE))</f>
        <v/>
      </c>
      <c r="AP67" s="148" t="str">
        <f>IF(F67="","",VLOOKUP(F67,'ref 2 SLB'!$C$17:$G$32,5,FALSE))</f>
        <v/>
      </c>
      <c r="AQ67" s="638" t="str">
        <f t="shared" si="1"/>
        <v/>
      </c>
      <c r="AR67" s="148" t="str">
        <f>IF(F67="","",VLOOKUP(F67,'ref 2 SLB'!$C$17:$H$32,6,FALSE))</f>
        <v/>
      </c>
      <c r="AS67" s="638" t="str">
        <f>IF(F67="","",VLOOKUP(F67,'ref 2 SLB'!$C$17:$I$32,7,FALSE))</f>
        <v/>
      </c>
      <c r="AT67" s="438" t="str">
        <f>IF(F67="","",IF(VLOOKUP(F67,'11 - GLA USE ONLY GFA details'!$C$59:$X$75,22,FALSE)="GFA","Contracted","Non contracted"))</f>
        <v/>
      </c>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row>
    <row r="68" spans="1:287" ht="17.850000000000001" customHeight="1" x14ac:dyDescent="0.45">
      <c r="A68" s="512" t="str">
        <f t="shared" si="0"/>
        <v/>
      </c>
      <c r="B68" s="513" t="str">
        <f t="shared" si="2"/>
        <v/>
      </c>
      <c r="C68" s="414"/>
      <c r="D68" s="415"/>
      <c r="E68" s="415"/>
      <c r="F68" s="422"/>
      <c r="G68" s="323"/>
      <c r="H68" s="514"/>
      <c r="I68" s="429"/>
      <c r="J68" s="430"/>
      <c r="K68" s="431"/>
      <c r="L68" s="917"/>
      <c r="M68" s="430"/>
      <c r="N68" s="430"/>
      <c r="O68" s="431"/>
      <c r="P68" s="429"/>
      <c r="Q68" s="430"/>
      <c r="R68" s="430"/>
      <c r="S68" s="430"/>
      <c r="T68" s="430"/>
      <c r="U68" s="430"/>
      <c r="V68" s="430"/>
      <c r="W68" s="430"/>
      <c r="X68" s="430"/>
      <c r="Y68" s="430"/>
      <c r="Z68" s="431"/>
      <c r="AA68" s="429"/>
      <c r="AB68" s="430"/>
      <c r="AC68" s="431"/>
      <c r="AD68" s="429"/>
      <c r="AE68" s="430"/>
      <c r="AF68" s="430"/>
      <c r="AG68" s="430"/>
      <c r="AH68" s="430"/>
      <c r="AI68" s="431"/>
      <c r="AJ68" s="432" t="str">
        <f>IF(F68="","",VLOOKUP(F68,'ref 2 SLB'!$C$17:$F$32,4,FALSE))</f>
        <v/>
      </c>
      <c r="AK68" s="158"/>
      <c r="AL68" s="159"/>
      <c r="AM68" s="159"/>
      <c r="AN68" s="159"/>
      <c r="AO68" s="147" t="str">
        <f>IF(F68="","",VLOOKUP(F68,'ref 2 SLB'!$C$17:$D$32,2,FALSE))</f>
        <v/>
      </c>
      <c r="AP68" s="148" t="str">
        <f>IF(F68="","",VLOOKUP(F68,'ref 2 SLB'!$C$17:$G$32,5,FALSE))</f>
        <v/>
      </c>
      <c r="AQ68" s="638" t="str">
        <f t="shared" si="1"/>
        <v/>
      </c>
      <c r="AR68" s="148" t="str">
        <f>IF(F68="","",VLOOKUP(F68,'ref 2 SLB'!$C$17:$H$32,6,FALSE))</f>
        <v/>
      </c>
      <c r="AS68" s="638" t="str">
        <f>IF(F68="","",VLOOKUP(F68,'ref 2 SLB'!$C$17:$I$32,7,FALSE))</f>
        <v/>
      </c>
      <c r="AT68" s="438" t="str">
        <f>IF(F68="","",IF(VLOOKUP(F68,'11 - GLA USE ONLY GFA details'!$C$59:$X$75,22,FALSE)="GFA","Contracted","Non contracted"))</f>
        <v/>
      </c>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row>
    <row r="69" spans="1:287" ht="17.850000000000001" customHeight="1" x14ac:dyDescent="0.45">
      <c r="A69" s="512" t="str">
        <f t="shared" ref="A69:A101" si="3">IF(B69="","",IF(AT69="non contracted","*Error: non contracted output or outcome selected",IF(C69="","*Error: supported enterprise or organisation name is name missing",IF(D69="","*Error: CRN or UTR number missing",IF(E69="","*Error: postcode for supported enterprise or organsiation missing",IF(F69="","*Error :Output or outcome missing",IF(G69="","*Error: date output/outcome completed missing",IF(H69="","*Error: number of outputs or outcomes missing",IF(AS69="N","",IF(SUM(L69:O69)&lt;&gt;H69,"*Error: gender data missing or not adding up",IF(SUM(P69:Z69)&lt;&gt;H69,"*Error: age data missing or not adding up",IF(SUM(AA69:AC69)&lt;&gt;H69,"*Error: disability data missing or not adding up",IF(SUM(AD69:AI69)&lt;&gt;H69,"*Error: ethnicity data missing or not adding up","")))))))))))))</f>
        <v/>
      </c>
      <c r="B69" s="513" t="str">
        <f t="shared" si="2"/>
        <v/>
      </c>
      <c r="C69" s="414"/>
      <c r="D69" s="415"/>
      <c r="E69" s="415"/>
      <c r="F69" s="422"/>
      <c r="G69" s="323"/>
      <c r="H69" s="514"/>
      <c r="I69" s="429"/>
      <c r="J69" s="430"/>
      <c r="K69" s="431"/>
      <c r="L69" s="917"/>
      <c r="M69" s="430"/>
      <c r="N69" s="430"/>
      <c r="O69" s="431"/>
      <c r="P69" s="429"/>
      <c r="Q69" s="430"/>
      <c r="R69" s="430"/>
      <c r="S69" s="430"/>
      <c r="T69" s="430"/>
      <c r="U69" s="430"/>
      <c r="V69" s="430"/>
      <c r="W69" s="430"/>
      <c r="X69" s="430"/>
      <c r="Y69" s="430"/>
      <c r="Z69" s="431"/>
      <c r="AA69" s="429"/>
      <c r="AB69" s="430"/>
      <c r="AC69" s="431"/>
      <c r="AD69" s="429"/>
      <c r="AE69" s="430"/>
      <c r="AF69" s="430"/>
      <c r="AG69" s="430"/>
      <c r="AH69" s="430"/>
      <c r="AI69" s="431"/>
      <c r="AJ69" s="432" t="str">
        <f>IF(F69="","",VLOOKUP(F69,'ref 2 SLB'!$C$17:$F$32,4,FALSE))</f>
        <v/>
      </c>
      <c r="AK69" s="158"/>
      <c r="AL69" s="159"/>
      <c r="AM69" s="159"/>
      <c r="AN69" s="159"/>
      <c r="AO69" s="147" t="str">
        <f>IF(F69="","",VLOOKUP(F69,'ref 2 SLB'!$C$17:$D$32,2,FALSE))</f>
        <v/>
      </c>
      <c r="AP69" s="148" t="str">
        <f>IF(F69="","",VLOOKUP(F69,'ref 2 SLB'!$C$17:$G$32,5,FALSE))</f>
        <v/>
      </c>
      <c r="AQ69" s="638" t="str">
        <f t="shared" ref="AQ69:AQ101" si="4">IF(F69="","",IF(AT69="contracted",H69,0))</f>
        <v/>
      </c>
      <c r="AR69" s="148" t="str">
        <f>IF(F69="","",VLOOKUP(F69,'ref 2 SLB'!$C$17:$H$32,6,FALSE))</f>
        <v/>
      </c>
      <c r="AS69" s="638" t="str">
        <f>IF(F69="","",VLOOKUP(F69,'ref 2 SLB'!$C$17:$I$32,7,FALSE))</f>
        <v/>
      </c>
      <c r="AT69" s="438" t="str">
        <f>IF(F69="","",IF(VLOOKUP(F69,'11 - GLA USE ONLY GFA details'!$C$59:$X$75,22,FALSE)="GFA","Contracted","Non contracted"))</f>
        <v/>
      </c>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c r="JB69" s="40"/>
      <c r="JC69" s="40"/>
      <c r="JD69" s="40"/>
      <c r="JE69" s="40"/>
      <c r="JF69" s="40"/>
      <c r="JG69" s="40"/>
      <c r="JH69" s="40"/>
      <c r="JI69" s="40"/>
      <c r="JJ69" s="40"/>
      <c r="JK69" s="40"/>
      <c r="JL69" s="40"/>
      <c r="JM69" s="40"/>
      <c r="JN69" s="40"/>
      <c r="JO69" s="40"/>
      <c r="JP69" s="40"/>
      <c r="JQ69" s="40"/>
      <c r="JR69" s="40"/>
      <c r="JS69" s="40"/>
      <c r="JT69" s="40"/>
      <c r="JU69" s="40"/>
      <c r="JV69" s="40"/>
      <c r="JW69" s="40"/>
      <c r="JX69" s="40"/>
      <c r="JY69" s="40"/>
      <c r="JZ69" s="40"/>
      <c r="KA69" s="40"/>
    </row>
    <row r="70" spans="1:287" ht="17.850000000000001" customHeight="1" x14ac:dyDescent="0.45">
      <c r="A70" s="512" t="str">
        <f t="shared" si="3"/>
        <v/>
      </c>
      <c r="B70" s="513" t="str">
        <f t="shared" ref="B70:B101" si="5">IF(C70="","",B69+1)</f>
        <v/>
      </c>
      <c r="C70" s="414"/>
      <c r="D70" s="415"/>
      <c r="E70" s="415"/>
      <c r="F70" s="422"/>
      <c r="G70" s="323"/>
      <c r="H70" s="514"/>
      <c r="I70" s="429"/>
      <c r="J70" s="430"/>
      <c r="K70" s="431"/>
      <c r="L70" s="917"/>
      <c r="M70" s="430"/>
      <c r="N70" s="430"/>
      <c r="O70" s="431"/>
      <c r="P70" s="429"/>
      <c r="Q70" s="430"/>
      <c r="R70" s="430"/>
      <c r="S70" s="430"/>
      <c r="T70" s="430"/>
      <c r="U70" s="430"/>
      <c r="V70" s="430"/>
      <c r="W70" s="430"/>
      <c r="X70" s="430"/>
      <c r="Y70" s="430"/>
      <c r="Z70" s="431"/>
      <c r="AA70" s="429"/>
      <c r="AB70" s="430"/>
      <c r="AC70" s="431"/>
      <c r="AD70" s="429"/>
      <c r="AE70" s="430"/>
      <c r="AF70" s="430"/>
      <c r="AG70" s="430"/>
      <c r="AH70" s="430"/>
      <c r="AI70" s="431"/>
      <c r="AJ70" s="432" t="str">
        <f>IF(F70="","",VLOOKUP(F70,'ref 2 SLB'!$C$17:$F$32,4,FALSE))</f>
        <v/>
      </c>
      <c r="AK70" s="158"/>
      <c r="AL70" s="159"/>
      <c r="AM70" s="159"/>
      <c r="AN70" s="159"/>
      <c r="AO70" s="147" t="str">
        <f>IF(F70="","",VLOOKUP(F70,'ref 2 SLB'!$C$17:$D$32,2,FALSE))</f>
        <v/>
      </c>
      <c r="AP70" s="148" t="str">
        <f>IF(F70="","",VLOOKUP(F70,'ref 2 SLB'!$C$17:$G$32,5,FALSE))</f>
        <v/>
      </c>
      <c r="AQ70" s="638" t="str">
        <f t="shared" si="4"/>
        <v/>
      </c>
      <c r="AR70" s="148" t="str">
        <f>IF(F70="","",VLOOKUP(F70,'ref 2 SLB'!$C$17:$H$32,6,FALSE))</f>
        <v/>
      </c>
      <c r="AS70" s="638" t="str">
        <f>IF(F70="","",VLOOKUP(F70,'ref 2 SLB'!$C$17:$I$32,7,FALSE))</f>
        <v/>
      </c>
      <c r="AT70" s="438" t="str">
        <f>IF(F70="","",IF(VLOOKUP(F70,'11 - GLA USE ONLY GFA details'!$C$59:$X$75,22,FALSE)="GFA","Contracted","Non contracted"))</f>
        <v/>
      </c>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0"/>
      <c r="JM70" s="40"/>
      <c r="JN70" s="40"/>
      <c r="JO70" s="40"/>
      <c r="JP70" s="40"/>
      <c r="JQ70" s="40"/>
      <c r="JR70" s="40"/>
      <c r="JS70" s="40"/>
      <c r="JT70" s="40"/>
      <c r="JU70" s="40"/>
      <c r="JV70" s="40"/>
      <c r="JW70" s="40"/>
      <c r="JX70" s="40"/>
      <c r="JY70" s="40"/>
      <c r="JZ70" s="40"/>
      <c r="KA70" s="40"/>
    </row>
    <row r="71" spans="1:287" ht="17.850000000000001" customHeight="1" x14ac:dyDescent="0.45">
      <c r="A71" s="512" t="str">
        <f t="shared" si="3"/>
        <v/>
      </c>
      <c r="B71" s="513" t="str">
        <f t="shared" si="5"/>
        <v/>
      </c>
      <c r="C71" s="414"/>
      <c r="D71" s="415"/>
      <c r="E71" s="415"/>
      <c r="F71" s="422"/>
      <c r="G71" s="323"/>
      <c r="H71" s="514"/>
      <c r="I71" s="429"/>
      <c r="J71" s="430"/>
      <c r="K71" s="431"/>
      <c r="L71" s="917"/>
      <c r="M71" s="430"/>
      <c r="N71" s="430"/>
      <c r="O71" s="431"/>
      <c r="P71" s="429"/>
      <c r="Q71" s="430"/>
      <c r="R71" s="430"/>
      <c r="S71" s="430"/>
      <c r="T71" s="430"/>
      <c r="U71" s="430"/>
      <c r="V71" s="430"/>
      <c r="W71" s="430"/>
      <c r="X71" s="430"/>
      <c r="Y71" s="430"/>
      <c r="Z71" s="431"/>
      <c r="AA71" s="429"/>
      <c r="AB71" s="430"/>
      <c r="AC71" s="431"/>
      <c r="AD71" s="429"/>
      <c r="AE71" s="430"/>
      <c r="AF71" s="430"/>
      <c r="AG71" s="430"/>
      <c r="AH71" s="430"/>
      <c r="AI71" s="431"/>
      <c r="AJ71" s="432" t="str">
        <f>IF(F71="","",VLOOKUP(F71,'ref 2 SLB'!$C$17:$F$32,4,FALSE))</f>
        <v/>
      </c>
      <c r="AK71" s="158"/>
      <c r="AL71" s="159"/>
      <c r="AM71" s="159"/>
      <c r="AN71" s="159"/>
      <c r="AO71" s="147" t="str">
        <f>IF(F71="","",VLOOKUP(F71,'ref 2 SLB'!$C$17:$D$32,2,FALSE))</f>
        <v/>
      </c>
      <c r="AP71" s="148" t="str">
        <f>IF(F71="","",VLOOKUP(F71,'ref 2 SLB'!$C$17:$G$32,5,FALSE))</f>
        <v/>
      </c>
      <c r="AQ71" s="638" t="str">
        <f t="shared" si="4"/>
        <v/>
      </c>
      <c r="AR71" s="148" t="str">
        <f>IF(F71="","",VLOOKUP(F71,'ref 2 SLB'!$C$17:$H$32,6,FALSE))</f>
        <v/>
      </c>
      <c r="AS71" s="638" t="str">
        <f>IF(F71="","",VLOOKUP(F71,'ref 2 SLB'!$C$17:$I$32,7,FALSE))</f>
        <v/>
      </c>
      <c r="AT71" s="438" t="str">
        <f>IF(F71="","",IF(VLOOKUP(F71,'11 - GLA USE ONLY GFA details'!$C$59:$X$75,22,FALSE)="GFA","Contracted","Non contracted"))</f>
        <v/>
      </c>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c r="JB71" s="40"/>
      <c r="JC71" s="40"/>
      <c r="JD71" s="40"/>
      <c r="JE71" s="40"/>
      <c r="JF71" s="40"/>
      <c r="JG71" s="40"/>
      <c r="JH71" s="40"/>
      <c r="JI71" s="40"/>
      <c r="JJ71" s="40"/>
      <c r="JK71" s="40"/>
      <c r="JL71" s="40"/>
      <c r="JM71" s="40"/>
      <c r="JN71" s="40"/>
      <c r="JO71" s="40"/>
      <c r="JP71" s="40"/>
      <c r="JQ71" s="40"/>
      <c r="JR71" s="40"/>
      <c r="JS71" s="40"/>
      <c r="JT71" s="40"/>
      <c r="JU71" s="40"/>
      <c r="JV71" s="40"/>
      <c r="JW71" s="40"/>
      <c r="JX71" s="40"/>
      <c r="JY71" s="40"/>
      <c r="JZ71" s="40"/>
      <c r="KA71" s="40"/>
    </row>
    <row r="72" spans="1:287" ht="17.850000000000001" customHeight="1" x14ac:dyDescent="0.45">
      <c r="A72" s="512" t="str">
        <f t="shared" si="3"/>
        <v/>
      </c>
      <c r="B72" s="513" t="str">
        <f t="shared" si="5"/>
        <v/>
      </c>
      <c r="C72" s="414"/>
      <c r="D72" s="415"/>
      <c r="E72" s="415"/>
      <c r="F72" s="422"/>
      <c r="G72" s="323"/>
      <c r="H72" s="514"/>
      <c r="I72" s="429"/>
      <c r="J72" s="430"/>
      <c r="K72" s="431"/>
      <c r="L72" s="917"/>
      <c r="M72" s="430"/>
      <c r="N72" s="430"/>
      <c r="O72" s="431"/>
      <c r="P72" s="429"/>
      <c r="Q72" s="430"/>
      <c r="R72" s="430"/>
      <c r="S72" s="430"/>
      <c r="T72" s="430"/>
      <c r="U72" s="430"/>
      <c r="V72" s="430"/>
      <c r="W72" s="430"/>
      <c r="X72" s="430"/>
      <c r="Y72" s="430"/>
      <c r="Z72" s="431"/>
      <c r="AA72" s="429"/>
      <c r="AB72" s="430"/>
      <c r="AC72" s="431"/>
      <c r="AD72" s="429"/>
      <c r="AE72" s="430"/>
      <c r="AF72" s="430"/>
      <c r="AG72" s="430"/>
      <c r="AH72" s="430"/>
      <c r="AI72" s="431"/>
      <c r="AJ72" s="432" t="str">
        <f>IF(F72="","",VLOOKUP(F72,'ref 2 SLB'!$C$17:$F$32,4,FALSE))</f>
        <v/>
      </c>
      <c r="AK72" s="158"/>
      <c r="AL72" s="159"/>
      <c r="AM72" s="159"/>
      <c r="AN72" s="159"/>
      <c r="AO72" s="147" t="str">
        <f>IF(F72="","",VLOOKUP(F72,'ref 2 SLB'!$C$17:$D$32,2,FALSE))</f>
        <v/>
      </c>
      <c r="AP72" s="148" t="str">
        <f>IF(F72="","",VLOOKUP(F72,'ref 2 SLB'!$C$17:$G$32,5,FALSE))</f>
        <v/>
      </c>
      <c r="AQ72" s="638" t="str">
        <f t="shared" si="4"/>
        <v/>
      </c>
      <c r="AR72" s="148" t="str">
        <f>IF(F72="","",VLOOKUP(F72,'ref 2 SLB'!$C$17:$H$32,6,FALSE))</f>
        <v/>
      </c>
      <c r="AS72" s="638" t="str">
        <f>IF(F72="","",VLOOKUP(F72,'ref 2 SLB'!$C$17:$I$32,7,FALSE))</f>
        <v/>
      </c>
      <c r="AT72" s="438" t="str">
        <f>IF(F72="","",IF(VLOOKUP(F72,'11 - GLA USE ONLY GFA details'!$C$59:$X$75,22,FALSE)="GFA","Contracted","Non contracted"))</f>
        <v/>
      </c>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c r="JB72" s="40"/>
      <c r="JC72" s="40"/>
      <c r="JD72" s="40"/>
      <c r="JE72" s="40"/>
      <c r="JF72" s="40"/>
      <c r="JG72" s="40"/>
      <c r="JH72" s="40"/>
      <c r="JI72" s="40"/>
      <c r="JJ72" s="40"/>
      <c r="JK72" s="40"/>
      <c r="JL72" s="40"/>
      <c r="JM72" s="40"/>
      <c r="JN72" s="40"/>
      <c r="JO72" s="40"/>
      <c r="JP72" s="40"/>
      <c r="JQ72" s="40"/>
      <c r="JR72" s="40"/>
      <c r="JS72" s="40"/>
      <c r="JT72" s="40"/>
      <c r="JU72" s="40"/>
      <c r="JV72" s="40"/>
      <c r="JW72" s="40"/>
      <c r="JX72" s="40"/>
      <c r="JY72" s="40"/>
      <c r="JZ72" s="40"/>
      <c r="KA72" s="40"/>
    </row>
    <row r="73" spans="1:287" ht="17.850000000000001" customHeight="1" x14ac:dyDescent="0.45">
      <c r="A73" s="512" t="str">
        <f t="shared" si="3"/>
        <v/>
      </c>
      <c r="B73" s="513" t="str">
        <f t="shared" si="5"/>
        <v/>
      </c>
      <c r="C73" s="414"/>
      <c r="D73" s="415"/>
      <c r="E73" s="415"/>
      <c r="F73" s="422"/>
      <c r="G73" s="323"/>
      <c r="H73" s="514"/>
      <c r="I73" s="429"/>
      <c r="J73" s="430"/>
      <c r="K73" s="431"/>
      <c r="L73" s="917"/>
      <c r="M73" s="430"/>
      <c r="N73" s="430"/>
      <c r="O73" s="431"/>
      <c r="P73" s="429"/>
      <c r="Q73" s="430"/>
      <c r="R73" s="430"/>
      <c r="S73" s="430"/>
      <c r="T73" s="430"/>
      <c r="U73" s="430"/>
      <c r="V73" s="430"/>
      <c r="W73" s="430"/>
      <c r="X73" s="430"/>
      <c r="Y73" s="430"/>
      <c r="Z73" s="431"/>
      <c r="AA73" s="429"/>
      <c r="AB73" s="430"/>
      <c r="AC73" s="431"/>
      <c r="AD73" s="429"/>
      <c r="AE73" s="430"/>
      <c r="AF73" s="430"/>
      <c r="AG73" s="430"/>
      <c r="AH73" s="430"/>
      <c r="AI73" s="431"/>
      <c r="AJ73" s="432" t="str">
        <f>IF(F73="","",VLOOKUP(F73,'ref 2 SLB'!$C$17:$F$32,4,FALSE))</f>
        <v/>
      </c>
      <c r="AK73" s="158"/>
      <c r="AL73" s="159"/>
      <c r="AM73" s="159"/>
      <c r="AN73" s="159"/>
      <c r="AO73" s="147" t="str">
        <f>IF(F73="","",VLOOKUP(F73,'ref 2 SLB'!$C$17:$D$32,2,FALSE))</f>
        <v/>
      </c>
      <c r="AP73" s="148" t="str">
        <f>IF(F73="","",VLOOKUP(F73,'ref 2 SLB'!$C$17:$G$32,5,FALSE))</f>
        <v/>
      </c>
      <c r="AQ73" s="638" t="str">
        <f t="shared" si="4"/>
        <v/>
      </c>
      <c r="AR73" s="148" t="str">
        <f>IF(F73="","",VLOOKUP(F73,'ref 2 SLB'!$C$17:$H$32,6,FALSE))</f>
        <v/>
      </c>
      <c r="AS73" s="638" t="str">
        <f>IF(F73="","",VLOOKUP(F73,'ref 2 SLB'!$C$17:$I$32,7,FALSE))</f>
        <v/>
      </c>
      <c r="AT73" s="438" t="str">
        <f>IF(F73="","",IF(VLOOKUP(F73,'11 - GLA USE ONLY GFA details'!$C$59:$X$75,22,FALSE)="GFA","Contracted","Non contracted"))</f>
        <v/>
      </c>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c r="JB73" s="40"/>
      <c r="JC73" s="40"/>
      <c r="JD73" s="40"/>
      <c r="JE73" s="40"/>
      <c r="JF73" s="40"/>
      <c r="JG73" s="40"/>
      <c r="JH73" s="40"/>
      <c r="JI73" s="40"/>
      <c r="JJ73" s="40"/>
      <c r="JK73" s="40"/>
      <c r="JL73" s="40"/>
      <c r="JM73" s="40"/>
      <c r="JN73" s="40"/>
      <c r="JO73" s="40"/>
      <c r="JP73" s="40"/>
      <c r="JQ73" s="40"/>
      <c r="JR73" s="40"/>
      <c r="JS73" s="40"/>
      <c r="JT73" s="40"/>
      <c r="JU73" s="40"/>
      <c r="JV73" s="40"/>
      <c r="JW73" s="40"/>
      <c r="JX73" s="40"/>
      <c r="JY73" s="40"/>
      <c r="JZ73" s="40"/>
      <c r="KA73" s="40"/>
    </row>
    <row r="74" spans="1:287" ht="17.850000000000001" customHeight="1" x14ac:dyDescent="0.45">
      <c r="A74" s="512" t="str">
        <f t="shared" si="3"/>
        <v/>
      </c>
      <c r="B74" s="513" t="str">
        <f t="shared" si="5"/>
        <v/>
      </c>
      <c r="C74" s="414"/>
      <c r="D74" s="415"/>
      <c r="E74" s="415"/>
      <c r="F74" s="422"/>
      <c r="G74" s="323"/>
      <c r="H74" s="514"/>
      <c r="I74" s="429"/>
      <c r="J74" s="430"/>
      <c r="K74" s="431"/>
      <c r="L74" s="917"/>
      <c r="M74" s="430"/>
      <c r="N74" s="430"/>
      <c r="O74" s="431"/>
      <c r="P74" s="429"/>
      <c r="Q74" s="430"/>
      <c r="R74" s="430"/>
      <c r="S74" s="430"/>
      <c r="T74" s="430"/>
      <c r="U74" s="430"/>
      <c r="V74" s="430"/>
      <c r="W74" s="430"/>
      <c r="X74" s="430"/>
      <c r="Y74" s="430"/>
      <c r="Z74" s="431"/>
      <c r="AA74" s="429"/>
      <c r="AB74" s="430"/>
      <c r="AC74" s="431"/>
      <c r="AD74" s="429"/>
      <c r="AE74" s="430"/>
      <c r="AF74" s="430"/>
      <c r="AG74" s="430"/>
      <c r="AH74" s="430"/>
      <c r="AI74" s="431"/>
      <c r="AJ74" s="432" t="str">
        <f>IF(F74="","",VLOOKUP(F74,'ref 2 SLB'!$C$17:$F$32,4,FALSE))</f>
        <v/>
      </c>
      <c r="AK74" s="158"/>
      <c r="AL74" s="159"/>
      <c r="AM74" s="159"/>
      <c r="AN74" s="159"/>
      <c r="AO74" s="147" t="str">
        <f>IF(F74="","",VLOOKUP(F74,'ref 2 SLB'!$C$17:$D$32,2,FALSE))</f>
        <v/>
      </c>
      <c r="AP74" s="148" t="str">
        <f>IF(F74="","",VLOOKUP(F74,'ref 2 SLB'!$C$17:$G$32,5,FALSE))</f>
        <v/>
      </c>
      <c r="AQ74" s="638" t="str">
        <f t="shared" si="4"/>
        <v/>
      </c>
      <c r="AR74" s="148" t="str">
        <f>IF(F74="","",VLOOKUP(F74,'ref 2 SLB'!$C$17:$H$32,6,FALSE))</f>
        <v/>
      </c>
      <c r="AS74" s="638" t="str">
        <f>IF(F74="","",VLOOKUP(F74,'ref 2 SLB'!$C$17:$I$32,7,FALSE))</f>
        <v/>
      </c>
      <c r="AT74" s="438" t="str">
        <f>IF(F74="","",IF(VLOOKUP(F74,'11 - GLA USE ONLY GFA details'!$C$59:$X$75,22,FALSE)="GFA","Contracted","Non contracted"))</f>
        <v/>
      </c>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c r="JB74" s="40"/>
      <c r="JC74" s="40"/>
      <c r="JD74" s="40"/>
      <c r="JE74" s="40"/>
      <c r="JF74" s="40"/>
      <c r="JG74" s="40"/>
      <c r="JH74" s="40"/>
      <c r="JI74" s="40"/>
      <c r="JJ74" s="40"/>
      <c r="JK74" s="40"/>
      <c r="JL74" s="40"/>
      <c r="JM74" s="40"/>
      <c r="JN74" s="40"/>
      <c r="JO74" s="40"/>
      <c r="JP74" s="40"/>
      <c r="JQ74" s="40"/>
      <c r="JR74" s="40"/>
      <c r="JS74" s="40"/>
      <c r="JT74" s="40"/>
      <c r="JU74" s="40"/>
      <c r="JV74" s="40"/>
      <c r="JW74" s="40"/>
      <c r="JX74" s="40"/>
      <c r="JY74" s="40"/>
      <c r="JZ74" s="40"/>
      <c r="KA74" s="40"/>
    </row>
    <row r="75" spans="1:287" ht="17.850000000000001" customHeight="1" x14ac:dyDescent="0.45">
      <c r="A75" s="512" t="str">
        <f t="shared" si="3"/>
        <v/>
      </c>
      <c r="B75" s="513" t="str">
        <f t="shared" si="5"/>
        <v/>
      </c>
      <c r="C75" s="414"/>
      <c r="D75" s="415"/>
      <c r="E75" s="415"/>
      <c r="F75" s="422"/>
      <c r="G75" s="323"/>
      <c r="H75" s="514"/>
      <c r="I75" s="429"/>
      <c r="J75" s="430"/>
      <c r="K75" s="431"/>
      <c r="L75" s="917"/>
      <c r="M75" s="430"/>
      <c r="N75" s="430"/>
      <c r="O75" s="431"/>
      <c r="P75" s="429"/>
      <c r="Q75" s="430"/>
      <c r="R75" s="430"/>
      <c r="S75" s="430"/>
      <c r="T75" s="430"/>
      <c r="U75" s="430"/>
      <c r="V75" s="430"/>
      <c r="W75" s="430"/>
      <c r="X75" s="430"/>
      <c r="Y75" s="430"/>
      <c r="Z75" s="431"/>
      <c r="AA75" s="429"/>
      <c r="AB75" s="430"/>
      <c r="AC75" s="431"/>
      <c r="AD75" s="429"/>
      <c r="AE75" s="430"/>
      <c r="AF75" s="430"/>
      <c r="AG75" s="430"/>
      <c r="AH75" s="430"/>
      <c r="AI75" s="431"/>
      <c r="AJ75" s="432" t="str">
        <f>IF(F75="","",VLOOKUP(F75,'ref 2 SLB'!$C$17:$F$32,4,FALSE))</f>
        <v/>
      </c>
      <c r="AK75" s="158"/>
      <c r="AL75" s="159"/>
      <c r="AM75" s="159"/>
      <c r="AN75" s="159"/>
      <c r="AO75" s="147" t="str">
        <f>IF(F75="","",VLOOKUP(F75,'ref 2 SLB'!$C$17:$D$32,2,FALSE))</f>
        <v/>
      </c>
      <c r="AP75" s="148" t="str">
        <f>IF(F75="","",VLOOKUP(F75,'ref 2 SLB'!$C$17:$G$32,5,FALSE))</f>
        <v/>
      </c>
      <c r="AQ75" s="638" t="str">
        <f t="shared" si="4"/>
        <v/>
      </c>
      <c r="AR75" s="148" t="str">
        <f>IF(F75="","",VLOOKUP(F75,'ref 2 SLB'!$C$17:$H$32,6,FALSE))</f>
        <v/>
      </c>
      <c r="AS75" s="638" t="str">
        <f>IF(F75="","",VLOOKUP(F75,'ref 2 SLB'!$C$17:$I$32,7,FALSE))</f>
        <v/>
      </c>
      <c r="AT75" s="438" t="str">
        <f>IF(F75="","",IF(VLOOKUP(F75,'11 - GLA USE ONLY GFA details'!$C$59:$X$75,22,FALSE)="GFA","Contracted","Non contracted"))</f>
        <v/>
      </c>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c r="JB75" s="40"/>
      <c r="JC75" s="40"/>
      <c r="JD75" s="40"/>
      <c r="JE75" s="40"/>
      <c r="JF75" s="40"/>
      <c r="JG75" s="40"/>
      <c r="JH75" s="40"/>
      <c r="JI75" s="40"/>
      <c r="JJ75" s="40"/>
      <c r="JK75" s="40"/>
      <c r="JL75" s="40"/>
      <c r="JM75" s="40"/>
      <c r="JN75" s="40"/>
      <c r="JO75" s="40"/>
      <c r="JP75" s="40"/>
      <c r="JQ75" s="40"/>
      <c r="JR75" s="40"/>
      <c r="JS75" s="40"/>
      <c r="JT75" s="40"/>
      <c r="JU75" s="40"/>
      <c r="JV75" s="40"/>
      <c r="JW75" s="40"/>
      <c r="JX75" s="40"/>
      <c r="JY75" s="40"/>
      <c r="JZ75" s="40"/>
      <c r="KA75" s="40"/>
    </row>
    <row r="76" spans="1:287" ht="17.850000000000001" customHeight="1" x14ac:dyDescent="0.45">
      <c r="A76" s="512" t="str">
        <f t="shared" si="3"/>
        <v/>
      </c>
      <c r="B76" s="513" t="str">
        <f t="shared" si="5"/>
        <v/>
      </c>
      <c r="C76" s="414"/>
      <c r="D76" s="415"/>
      <c r="E76" s="415"/>
      <c r="F76" s="422"/>
      <c r="G76" s="323"/>
      <c r="H76" s="514"/>
      <c r="I76" s="429"/>
      <c r="J76" s="430"/>
      <c r="K76" s="431"/>
      <c r="L76" s="917"/>
      <c r="M76" s="430"/>
      <c r="N76" s="430"/>
      <c r="O76" s="431"/>
      <c r="P76" s="429"/>
      <c r="Q76" s="430"/>
      <c r="R76" s="430"/>
      <c r="S76" s="430"/>
      <c r="T76" s="430"/>
      <c r="U76" s="430"/>
      <c r="V76" s="430"/>
      <c r="W76" s="430"/>
      <c r="X76" s="430"/>
      <c r="Y76" s="430"/>
      <c r="Z76" s="431"/>
      <c r="AA76" s="429"/>
      <c r="AB76" s="430"/>
      <c r="AC76" s="431"/>
      <c r="AD76" s="429"/>
      <c r="AE76" s="430"/>
      <c r="AF76" s="430"/>
      <c r="AG76" s="430"/>
      <c r="AH76" s="430"/>
      <c r="AI76" s="431"/>
      <c r="AJ76" s="432" t="str">
        <f>IF(F76="","",VLOOKUP(F76,'ref 2 SLB'!$C$17:$F$32,4,FALSE))</f>
        <v/>
      </c>
      <c r="AK76" s="158"/>
      <c r="AL76" s="159"/>
      <c r="AM76" s="159"/>
      <c r="AN76" s="159"/>
      <c r="AO76" s="147" t="str">
        <f>IF(F76="","",VLOOKUP(F76,'ref 2 SLB'!$C$17:$D$32,2,FALSE))</f>
        <v/>
      </c>
      <c r="AP76" s="148" t="str">
        <f>IF(F76="","",VLOOKUP(F76,'ref 2 SLB'!$C$17:$G$32,5,FALSE))</f>
        <v/>
      </c>
      <c r="AQ76" s="638" t="str">
        <f t="shared" si="4"/>
        <v/>
      </c>
      <c r="AR76" s="148" t="str">
        <f>IF(F76="","",VLOOKUP(F76,'ref 2 SLB'!$C$17:$H$32,6,FALSE))</f>
        <v/>
      </c>
      <c r="AS76" s="638" t="str">
        <f>IF(F76="","",VLOOKUP(F76,'ref 2 SLB'!$C$17:$I$32,7,FALSE))</f>
        <v/>
      </c>
      <c r="AT76" s="438" t="str">
        <f>IF(F76="","",IF(VLOOKUP(F76,'11 - GLA USE ONLY GFA details'!$C$59:$X$75,22,FALSE)="GFA","Contracted","Non contracted"))</f>
        <v/>
      </c>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c r="JB76" s="40"/>
      <c r="JC76" s="40"/>
      <c r="JD76" s="40"/>
      <c r="JE76" s="40"/>
      <c r="JF76" s="40"/>
      <c r="JG76" s="40"/>
      <c r="JH76" s="40"/>
      <c r="JI76" s="40"/>
      <c r="JJ76" s="40"/>
      <c r="JK76" s="40"/>
      <c r="JL76" s="40"/>
      <c r="JM76" s="40"/>
      <c r="JN76" s="40"/>
      <c r="JO76" s="40"/>
      <c r="JP76" s="40"/>
      <c r="JQ76" s="40"/>
      <c r="JR76" s="40"/>
      <c r="JS76" s="40"/>
      <c r="JT76" s="40"/>
      <c r="JU76" s="40"/>
      <c r="JV76" s="40"/>
      <c r="JW76" s="40"/>
      <c r="JX76" s="40"/>
      <c r="JY76" s="40"/>
      <c r="JZ76" s="40"/>
      <c r="KA76" s="40"/>
    </row>
    <row r="77" spans="1:287" ht="17.850000000000001" customHeight="1" x14ac:dyDescent="0.45">
      <c r="A77" s="512" t="str">
        <f t="shared" si="3"/>
        <v/>
      </c>
      <c r="B77" s="513" t="str">
        <f t="shared" si="5"/>
        <v/>
      </c>
      <c r="C77" s="414"/>
      <c r="D77" s="415"/>
      <c r="E77" s="415"/>
      <c r="F77" s="422"/>
      <c r="G77" s="323"/>
      <c r="H77" s="514"/>
      <c r="I77" s="429"/>
      <c r="J77" s="430"/>
      <c r="K77" s="431"/>
      <c r="L77" s="917"/>
      <c r="M77" s="430"/>
      <c r="N77" s="430"/>
      <c r="O77" s="431"/>
      <c r="P77" s="429"/>
      <c r="Q77" s="430"/>
      <c r="R77" s="430"/>
      <c r="S77" s="430"/>
      <c r="T77" s="430"/>
      <c r="U77" s="430"/>
      <c r="V77" s="430"/>
      <c r="W77" s="430"/>
      <c r="X77" s="430"/>
      <c r="Y77" s="430"/>
      <c r="Z77" s="431"/>
      <c r="AA77" s="429"/>
      <c r="AB77" s="430"/>
      <c r="AC77" s="431"/>
      <c r="AD77" s="429"/>
      <c r="AE77" s="430"/>
      <c r="AF77" s="430"/>
      <c r="AG77" s="430"/>
      <c r="AH77" s="430"/>
      <c r="AI77" s="431"/>
      <c r="AJ77" s="432" t="str">
        <f>IF(F77="","",VLOOKUP(F77,'ref 2 SLB'!$C$17:$F$32,4,FALSE))</f>
        <v/>
      </c>
      <c r="AK77" s="158"/>
      <c r="AL77" s="159"/>
      <c r="AM77" s="159"/>
      <c r="AN77" s="159"/>
      <c r="AO77" s="147" t="str">
        <f>IF(F77="","",VLOOKUP(F77,'ref 2 SLB'!$C$17:$D$32,2,FALSE))</f>
        <v/>
      </c>
      <c r="AP77" s="148" t="str">
        <f>IF(F77="","",VLOOKUP(F77,'ref 2 SLB'!$C$17:$G$32,5,FALSE))</f>
        <v/>
      </c>
      <c r="AQ77" s="638" t="str">
        <f t="shared" si="4"/>
        <v/>
      </c>
      <c r="AR77" s="148" t="str">
        <f>IF(F77="","",VLOOKUP(F77,'ref 2 SLB'!$C$17:$H$32,6,FALSE))</f>
        <v/>
      </c>
      <c r="AS77" s="638" t="str">
        <f>IF(F77="","",VLOOKUP(F77,'ref 2 SLB'!$C$17:$I$32,7,FALSE))</f>
        <v/>
      </c>
      <c r="AT77" s="438" t="str">
        <f>IF(F77="","",IF(VLOOKUP(F77,'11 - GLA USE ONLY GFA details'!$C$59:$X$75,22,FALSE)="GFA","Contracted","Non contracted"))</f>
        <v/>
      </c>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c r="JB77" s="40"/>
      <c r="JC77" s="40"/>
      <c r="JD77" s="40"/>
      <c r="JE77" s="40"/>
      <c r="JF77" s="40"/>
      <c r="JG77" s="40"/>
      <c r="JH77" s="40"/>
      <c r="JI77" s="40"/>
      <c r="JJ77" s="40"/>
      <c r="JK77" s="40"/>
      <c r="JL77" s="40"/>
      <c r="JM77" s="40"/>
      <c r="JN77" s="40"/>
      <c r="JO77" s="40"/>
      <c r="JP77" s="40"/>
      <c r="JQ77" s="40"/>
      <c r="JR77" s="40"/>
      <c r="JS77" s="40"/>
      <c r="JT77" s="40"/>
      <c r="JU77" s="40"/>
      <c r="JV77" s="40"/>
      <c r="JW77" s="40"/>
      <c r="JX77" s="40"/>
      <c r="JY77" s="40"/>
      <c r="JZ77" s="40"/>
      <c r="KA77" s="40"/>
    </row>
    <row r="78" spans="1:287" ht="17.850000000000001" customHeight="1" x14ac:dyDescent="0.45">
      <c r="A78" s="512" t="str">
        <f t="shared" si="3"/>
        <v/>
      </c>
      <c r="B78" s="513" t="str">
        <f t="shared" si="5"/>
        <v/>
      </c>
      <c r="C78" s="414"/>
      <c r="D78" s="415"/>
      <c r="E78" s="415"/>
      <c r="F78" s="422"/>
      <c r="G78" s="323"/>
      <c r="H78" s="514"/>
      <c r="I78" s="429"/>
      <c r="J78" s="430"/>
      <c r="K78" s="431"/>
      <c r="L78" s="917"/>
      <c r="M78" s="430"/>
      <c r="N78" s="430"/>
      <c r="O78" s="431"/>
      <c r="P78" s="429"/>
      <c r="Q78" s="430"/>
      <c r="R78" s="430"/>
      <c r="S78" s="430"/>
      <c r="T78" s="430"/>
      <c r="U78" s="430"/>
      <c r="V78" s="430"/>
      <c r="W78" s="430"/>
      <c r="X78" s="430"/>
      <c r="Y78" s="430"/>
      <c r="Z78" s="431"/>
      <c r="AA78" s="429"/>
      <c r="AB78" s="430"/>
      <c r="AC78" s="431"/>
      <c r="AD78" s="429"/>
      <c r="AE78" s="430"/>
      <c r="AF78" s="430"/>
      <c r="AG78" s="430"/>
      <c r="AH78" s="430"/>
      <c r="AI78" s="431"/>
      <c r="AJ78" s="432" t="str">
        <f>IF(F78="","",VLOOKUP(F78,'ref 2 SLB'!$C$17:$F$32,4,FALSE))</f>
        <v/>
      </c>
      <c r="AK78" s="158"/>
      <c r="AL78" s="159"/>
      <c r="AM78" s="159"/>
      <c r="AN78" s="159"/>
      <c r="AO78" s="147" t="str">
        <f>IF(F78="","",VLOOKUP(F78,'ref 2 SLB'!$C$17:$D$32,2,FALSE))</f>
        <v/>
      </c>
      <c r="AP78" s="148" t="str">
        <f>IF(F78="","",VLOOKUP(F78,'ref 2 SLB'!$C$17:$G$32,5,FALSE))</f>
        <v/>
      </c>
      <c r="AQ78" s="638" t="str">
        <f t="shared" si="4"/>
        <v/>
      </c>
      <c r="AR78" s="148" t="str">
        <f>IF(F78="","",VLOOKUP(F78,'ref 2 SLB'!$C$17:$H$32,6,FALSE))</f>
        <v/>
      </c>
      <c r="AS78" s="638" t="str">
        <f>IF(F78="","",VLOOKUP(F78,'ref 2 SLB'!$C$17:$I$32,7,FALSE))</f>
        <v/>
      </c>
      <c r="AT78" s="438" t="str">
        <f>IF(F78="","",IF(VLOOKUP(F78,'11 - GLA USE ONLY GFA details'!$C$59:$X$75,22,FALSE)="GFA","Contracted","Non contracted"))</f>
        <v/>
      </c>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c r="JB78" s="40"/>
      <c r="JC78" s="40"/>
      <c r="JD78" s="40"/>
      <c r="JE78" s="40"/>
      <c r="JF78" s="40"/>
      <c r="JG78" s="40"/>
      <c r="JH78" s="40"/>
      <c r="JI78" s="40"/>
      <c r="JJ78" s="40"/>
      <c r="JK78" s="40"/>
      <c r="JL78" s="40"/>
      <c r="JM78" s="40"/>
      <c r="JN78" s="40"/>
      <c r="JO78" s="40"/>
      <c r="JP78" s="40"/>
      <c r="JQ78" s="40"/>
      <c r="JR78" s="40"/>
      <c r="JS78" s="40"/>
      <c r="JT78" s="40"/>
      <c r="JU78" s="40"/>
      <c r="JV78" s="40"/>
      <c r="JW78" s="40"/>
      <c r="JX78" s="40"/>
      <c r="JY78" s="40"/>
      <c r="JZ78" s="40"/>
      <c r="KA78" s="40"/>
    </row>
    <row r="79" spans="1:287" ht="17.850000000000001" customHeight="1" x14ac:dyDescent="0.45">
      <c r="A79" s="512" t="str">
        <f t="shared" si="3"/>
        <v/>
      </c>
      <c r="B79" s="513" t="str">
        <f t="shared" si="5"/>
        <v/>
      </c>
      <c r="C79" s="414"/>
      <c r="D79" s="415"/>
      <c r="E79" s="415"/>
      <c r="F79" s="422"/>
      <c r="G79" s="323"/>
      <c r="H79" s="514"/>
      <c r="I79" s="429"/>
      <c r="J79" s="430"/>
      <c r="K79" s="431"/>
      <c r="L79" s="917"/>
      <c r="M79" s="430"/>
      <c r="N79" s="430"/>
      <c r="O79" s="431"/>
      <c r="P79" s="429"/>
      <c r="Q79" s="430"/>
      <c r="R79" s="430"/>
      <c r="S79" s="430"/>
      <c r="T79" s="430"/>
      <c r="U79" s="430"/>
      <c r="V79" s="430"/>
      <c r="W79" s="430"/>
      <c r="X79" s="430"/>
      <c r="Y79" s="430"/>
      <c r="Z79" s="431"/>
      <c r="AA79" s="429"/>
      <c r="AB79" s="430"/>
      <c r="AC79" s="431"/>
      <c r="AD79" s="429"/>
      <c r="AE79" s="430"/>
      <c r="AF79" s="430"/>
      <c r="AG79" s="430"/>
      <c r="AH79" s="430"/>
      <c r="AI79" s="431"/>
      <c r="AJ79" s="432" t="str">
        <f>IF(F79="","",VLOOKUP(F79,'ref 2 SLB'!$C$17:$F$32,4,FALSE))</f>
        <v/>
      </c>
      <c r="AK79" s="158"/>
      <c r="AL79" s="159"/>
      <c r="AM79" s="159"/>
      <c r="AN79" s="159"/>
      <c r="AO79" s="147" t="str">
        <f>IF(F79="","",VLOOKUP(F79,'ref 2 SLB'!$C$17:$D$32,2,FALSE))</f>
        <v/>
      </c>
      <c r="AP79" s="148" t="str">
        <f>IF(F79="","",VLOOKUP(F79,'ref 2 SLB'!$C$17:$G$32,5,FALSE))</f>
        <v/>
      </c>
      <c r="AQ79" s="638" t="str">
        <f t="shared" si="4"/>
        <v/>
      </c>
      <c r="AR79" s="148" t="str">
        <f>IF(F79="","",VLOOKUP(F79,'ref 2 SLB'!$C$17:$H$32,6,FALSE))</f>
        <v/>
      </c>
      <c r="AS79" s="638" t="str">
        <f>IF(F79="","",VLOOKUP(F79,'ref 2 SLB'!$C$17:$I$32,7,FALSE))</f>
        <v/>
      </c>
      <c r="AT79" s="438" t="str">
        <f>IF(F79="","",IF(VLOOKUP(F79,'11 - GLA USE ONLY GFA details'!$C$59:$X$75,22,FALSE)="GFA","Contracted","Non contracted"))</f>
        <v/>
      </c>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c r="JB79" s="40"/>
      <c r="JC79" s="40"/>
      <c r="JD79" s="40"/>
      <c r="JE79" s="40"/>
      <c r="JF79" s="40"/>
      <c r="JG79" s="40"/>
      <c r="JH79" s="40"/>
      <c r="JI79" s="40"/>
      <c r="JJ79" s="40"/>
      <c r="JK79" s="40"/>
      <c r="JL79" s="40"/>
      <c r="JM79" s="40"/>
      <c r="JN79" s="40"/>
      <c r="JO79" s="40"/>
      <c r="JP79" s="40"/>
      <c r="JQ79" s="40"/>
      <c r="JR79" s="40"/>
      <c r="JS79" s="40"/>
      <c r="JT79" s="40"/>
      <c r="JU79" s="40"/>
      <c r="JV79" s="40"/>
      <c r="JW79" s="40"/>
      <c r="JX79" s="40"/>
      <c r="JY79" s="40"/>
      <c r="JZ79" s="40"/>
      <c r="KA79" s="40"/>
    </row>
    <row r="80" spans="1:287" ht="17.850000000000001" customHeight="1" x14ac:dyDescent="0.45">
      <c r="A80" s="512" t="str">
        <f t="shared" si="3"/>
        <v/>
      </c>
      <c r="B80" s="513" t="str">
        <f t="shared" si="5"/>
        <v/>
      </c>
      <c r="C80" s="414"/>
      <c r="D80" s="415"/>
      <c r="E80" s="415"/>
      <c r="F80" s="422"/>
      <c r="G80" s="323"/>
      <c r="H80" s="514"/>
      <c r="I80" s="429"/>
      <c r="J80" s="430"/>
      <c r="K80" s="431"/>
      <c r="L80" s="917"/>
      <c r="M80" s="430"/>
      <c r="N80" s="430"/>
      <c r="O80" s="431"/>
      <c r="P80" s="429"/>
      <c r="Q80" s="430"/>
      <c r="R80" s="430"/>
      <c r="S80" s="430"/>
      <c r="T80" s="430"/>
      <c r="U80" s="430"/>
      <c r="V80" s="430"/>
      <c r="W80" s="430"/>
      <c r="X80" s="430"/>
      <c r="Y80" s="430"/>
      <c r="Z80" s="431"/>
      <c r="AA80" s="429"/>
      <c r="AB80" s="430"/>
      <c r="AC80" s="431"/>
      <c r="AD80" s="429"/>
      <c r="AE80" s="430"/>
      <c r="AF80" s="430"/>
      <c r="AG80" s="430"/>
      <c r="AH80" s="430"/>
      <c r="AI80" s="431"/>
      <c r="AJ80" s="432" t="str">
        <f>IF(F80="","",VLOOKUP(F80,'ref 2 SLB'!$C$17:$F$32,4,FALSE))</f>
        <v/>
      </c>
      <c r="AK80" s="158"/>
      <c r="AL80" s="159"/>
      <c r="AM80" s="159"/>
      <c r="AN80" s="159"/>
      <c r="AO80" s="147" t="str">
        <f>IF(F80="","",VLOOKUP(F80,'ref 2 SLB'!$C$17:$D$32,2,FALSE))</f>
        <v/>
      </c>
      <c r="AP80" s="148" t="str">
        <f>IF(F80="","",VLOOKUP(F80,'ref 2 SLB'!$C$17:$G$32,5,FALSE))</f>
        <v/>
      </c>
      <c r="AQ80" s="638" t="str">
        <f t="shared" si="4"/>
        <v/>
      </c>
      <c r="AR80" s="148" t="str">
        <f>IF(F80="","",VLOOKUP(F80,'ref 2 SLB'!$C$17:$H$32,6,FALSE))</f>
        <v/>
      </c>
      <c r="AS80" s="638" t="str">
        <f>IF(F80="","",VLOOKUP(F80,'ref 2 SLB'!$C$17:$I$32,7,FALSE))</f>
        <v/>
      </c>
      <c r="AT80" s="438" t="str">
        <f>IF(F80="","",IF(VLOOKUP(F80,'11 - GLA USE ONLY GFA details'!$C$59:$X$75,22,FALSE)="GFA","Contracted","Non contracted"))</f>
        <v/>
      </c>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row>
    <row r="81" spans="1:287" ht="17.850000000000001" customHeight="1" x14ac:dyDescent="0.45">
      <c r="A81" s="512" t="str">
        <f t="shared" si="3"/>
        <v/>
      </c>
      <c r="B81" s="513" t="str">
        <f t="shared" si="5"/>
        <v/>
      </c>
      <c r="C81" s="414"/>
      <c r="D81" s="415"/>
      <c r="E81" s="415"/>
      <c r="F81" s="422"/>
      <c r="G81" s="323"/>
      <c r="H81" s="514"/>
      <c r="I81" s="429"/>
      <c r="J81" s="430"/>
      <c r="K81" s="431"/>
      <c r="L81" s="917"/>
      <c r="M81" s="430"/>
      <c r="N81" s="430"/>
      <c r="O81" s="431"/>
      <c r="P81" s="429"/>
      <c r="Q81" s="430"/>
      <c r="R81" s="430"/>
      <c r="S81" s="430"/>
      <c r="T81" s="430"/>
      <c r="U81" s="430"/>
      <c r="V81" s="430"/>
      <c r="W81" s="430"/>
      <c r="X81" s="430"/>
      <c r="Y81" s="430"/>
      <c r="Z81" s="431"/>
      <c r="AA81" s="429"/>
      <c r="AB81" s="430"/>
      <c r="AC81" s="431"/>
      <c r="AD81" s="429"/>
      <c r="AE81" s="430"/>
      <c r="AF81" s="430"/>
      <c r="AG81" s="430"/>
      <c r="AH81" s="430"/>
      <c r="AI81" s="431"/>
      <c r="AJ81" s="432" t="str">
        <f>IF(F81="","",VLOOKUP(F81,'ref 2 SLB'!$C$17:$F$32,4,FALSE))</f>
        <v/>
      </c>
      <c r="AK81" s="158"/>
      <c r="AL81" s="159"/>
      <c r="AM81" s="159"/>
      <c r="AN81" s="159"/>
      <c r="AO81" s="147" t="str">
        <f>IF(F81="","",VLOOKUP(F81,'ref 2 SLB'!$C$17:$D$32,2,FALSE))</f>
        <v/>
      </c>
      <c r="AP81" s="148" t="str">
        <f>IF(F81="","",VLOOKUP(F81,'ref 2 SLB'!$C$17:$G$32,5,FALSE))</f>
        <v/>
      </c>
      <c r="AQ81" s="638" t="str">
        <f t="shared" si="4"/>
        <v/>
      </c>
      <c r="AR81" s="148" t="str">
        <f>IF(F81="","",VLOOKUP(F81,'ref 2 SLB'!$C$17:$H$32,6,FALSE))</f>
        <v/>
      </c>
      <c r="AS81" s="638" t="str">
        <f>IF(F81="","",VLOOKUP(F81,'ref 2 SLB'!$C$17:$I$32,7,FALSE))</f>
        <v/>
      </c>
      <c r="AT81" s="438" t="str">
        <f>IF(F81="","",IF(VLOOKUP(F81,'11 - GLA USE ONLY GFA details'!$C$59:$X$75,22,FALSE)="GFA","Contracted","Non contracted"))</f>
        <v/>
      </c>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row>
    <row r="82" spans="1:287" ht="17.850000000000001" customHeight="1" x14ac:dyDescent="0.45">
      <c r="A82" s="512" t="str">
        <f t="shared" si="3"/>
        <v/>
      </c>
      <c r="B82" s="513" t="str">
        <f t="shared" si="5"/>
        <v/>
      </c>
      <c r="C82" s="414"/>
      <c r="D82" s="415"/>
      <c r="E82" s="415"/>
      <c r="F82" s="422"/>
      <c r="G82" s="323"/>
      <c r="H82" s="514"/>
      <c r="I82" s="429"/>
      <c r="J82" s="430"/>
      <c r="K82" s="431"/>
      <c r="L82" s="917"/>
      <c r="M82" s="430"/>
      <c r="N82" s="430"/>
      <c r="O82" s="431"/>
      <c r="P82" s="429"/>
      <c r="Q82" s="430"/>
      <c r="R82" s="430"/>
      <c r="S82" s="430"/>
      <c r="T82" s="430"/>
      <c r="U82" s="430"/>
      <c r="V82" s="430"/>
      <c r="W82" s="430"/>
      <c r="X82" s="430"/>
      <c r="Y82" s="430"/>
      <c r="Z82" s="431"/>
      <c r="AA82" s="429"/>
      <c r="AB82" s="430"/>
      <c r="AC82" s="431"/>
      <c r="AD82" s="429"/>
      <c r="AE82" s="430"/>
      <c r="AF82" s="430"/>
      <c r="AG82" s="430"/>
      <c r="AH82" s="430"/>
      <c r="AI82" s="431"/>
      <c r="AJ82" s="432" t="str">
        <f>IF(F82="","",VLOOKUP(F82,'ref 2 SLB'!$C$17:$F$32,4,FALSE))</f>
        <v/>
      </c>
      <c r="AK82" s="158"/>
      <c r="AL82" s="159"/>
      <c r="AM82" s="159"/>
      <c r="AN82" s="159"/>
      <c r="AO82" s="147" t="str">
        <f>IF(F82="","",VLOOKUP(F82,'ref 2 SLB'!$C$17:$D$32,2,FALSE))</f>
        <v/>
      </c>
      <c r="AP82" s="148" t="str">
        <f>IF(F82="","",VLOOKUP(F82,'ref 2 SLB'!$C$17:$G$32,5,FALSE))</f>
        <v/>
      </c>
      <c r="AQ82" s="638" t="str">
        <f t="shared" si="4"/>
        <v/>
      </c>
      <c r="AR82" s="148" t="str">
        <f>IF(F82="","",VLOOKUP(F82,'ref 2 SLB'!$C$17:$H$32,6,FALSE))</f>
        <v/>
      </c>
      <c r="AS82" s="638" t="str">
        <f>IF(F82="","",VLOOKUP(F82,'ref 2 SLB'!$C$17:$I$32,7,FALSE))</f>
        <v/>
      </c>
      <c r="AT82" s="438" t="str">
        <f>IF(F82="","",IF(VLOOKUP(F82,'11 - GLA USE ONLY GFA details'!$C$59:$X$75,22,FALSE)="GFA","Contracted","Non contracted"))</f>
        <v/>
      </c>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c r="JB82" s="40"/>
      <c r="JC82" s="40"/>
      <c r="JD82" s="40"/>
      <c r="JE82" s="40"/>
      <c r="JF82" s="40"/>
      <c r="JG82" s="40"/>
      <c r="JH82" s="40"/>
      <c r="JI82" s="40"/>
      <c r="JJ82" s="40"/>
      <c r="JK82" s="40"/>
      <c r="JL82" s="40"/>
      <c r="JM82" s="40"/>
      <c r="JN82" s="40"/>
      <c r="JO82" s="40"/>
      <c r="JP82" s="40"/>
      <c r="JQ82" s="40"/>
      <c r="JR82" s="40"/>
      <c r="JS82" s="40"/>
      <c r="JT82" s="40"/>
      <c r="JU82" s="40"/>
      <c r="JV82" s="40"/>
      <c r="JW82" s="40"/>
      <c r="JX82" s="40"/>
      <c r="JY82" s="40"/>
      <c r="JZ82" s="40"/>
      <c r="KA82" s="40"/>
    </row>
    <row r="83" spans="1:287" ht="17.850000000000001" customHeight="1" x14ac:dyDescent="0.45">
      <c r="A83" s="512" t="str">
        <f t="shared" si="3"/>
        <v/>
      </c>
      <c r="B83" s="513" t="str">
        <f t="shared" si="5"/>
        <v/>
      </c>
      <c r="C83" s="414"/>
      <c r="D83" s="415"/>
      <c r="E83" s="415"/>
      <c r="F83" s="422"/>
      <c r="G83" s="323"/>
      <c r="H83" s="514"/>
      <c r="I83" s="429"/>
      <c r="J83" s="430"/>
      <c r="K83" s="431"/>
      <c r="L83" s="917"/>
      <c r="M83" s="430"/>
      <c r="N83" s="430"/>
      <c r="O83" s="431"/>
      <c r="P83" s="429"/>
      <c r="Q83" s="430"/>
      <c r="R83" s="430"/>
      <c r="S83" s="430"/>
      <c r="T83" s="430"/>
      <c r="U83" s="430"/>
      <c r="V83" s="430"/>
      <c r="W83" s="430"/>
      <c r="X83" s="430"/>
      <c r="Y83" s="430"/>
      <c r="Z83" s="431"/>
      <c r="AA83" s="429"/>
      <c r="AB83" s="430"/>
      <c r="AC83" s="431"/>
      <c r="AD83" s="429"/>
      <c r="AE83" s="430"/>
      <c r="AF83" s="430"/>
      <c r="AG83" s="430"/>
      <c r="AH83" s="430"/>
      <c r="AI83" s="431"/>
      <c r="AJ83" s="432" t="str">
        <f>IF(F83="","",VLOOKUP(F83,'ref 2 SLB'!$C$17:$F$32,4,FALSE))</f>
        <v/>
      </c>
      <c r="AK83" s="158"/>
      <c r="AL83" s="159"/>
      <c r="AM83" s="159"/>
      <c r="AN83" s="159"/>
      <c r="AO83" s="147" t="str">
        <f>IF(F83="","",VLOOKUP(F83,'ref 2 SLB'!$C$17:$D$32,2,FALSE))</f>
        <v/>
      </c>
      <c r="AP83" s="148" t="str">
        <f>IF(F83="","",VLOOKUP(F83,'ref 2 SLB'!$C$17:$G$32,5,FALSE))</f>
        <v/>
      </c>
      <c r="AQ83" s="638" t="str">
        <f t="shared" si="4"/>
        <v/>
      </c>
      <c r="AR83" s="148" t="str">
        <f>IF(F83="","",VLOOKUP(F83,'ref 2 SLB'!$C$17:$H$32,6,FALSE))</f>
        <v/>
      </c>
      <c r="AS83" s="638" t="str">
        <f>IF(F83="","",VLOOKUP(F83,'ref 2 SLB'!$C$17:$I$32,7,FALSE))</f>
        <v/>
      </c>
      <c r="AT83" s="438" t="str">
        <f>IF(F83="","",IF(VLOOKUP(F83,'11 - GLA USE ONLY GFA details'!$C$59:$X$75,22,FALSE)="GFA","Contracted","Non contracted"))</f>
        <v/>
      </c>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40"/>
      <c r="JN83" s="40"/>
      <c r="JO83" s="40"/>
      <c r="JP83" s="40"/>
      <c r="JQ83" s="40"/>
      <c r="JR83" s="40"/>
      <c r="JS83" s="40"/>
      <c r="JT83" s="40"/>
      <c r="JU83" s="40"/>
      <c r="JV83" s="40"/>
      <c r="JW83" s="40"/>
      <c r="JX83" s="40"/>
      <c r="JY83" s="40"/>
      <c r="JZ83" s="40"/>
      <c r="KA83" s="40"/>
    </row>
    <row r="84" spans="1:287" ht="17.850000000000001" customHeight="1" x14ac:dyDescent="0.45">
      <c r="A84" s="512" t="str">
        <f t="shared" si="3"/>
        <v/>
      </c>
      <c r="B84" s="513" t="str">
        <f t="shared" si="5"/>
        <v/>
      </c>
      <c r="C84" s="414"/>
      <c r="D84" s="415"/>
      <c r="E84" s="415"/>
      <c r="F84" s="422"/>
      <c r="G84" s="323"/>
      <c r="H84" s="514"/>
      <c r="I84" s="429"/>
      <c r="J84" s="430"/>
      <c r="K84" s="431"/>
      <c r="L84" s="917"/>
      <c r="M84" s="430"/>
      <c r="N84" s="430"/>
      <c r="O84" s="431"/>
      <c r="P84" s="429"/>
      <c r="Q84" s="430"/>
      <c r="R84" s="430"/>
      <c r="S84" s="430"/>
      <c r="T84" s="430"/>
      <c r="U84" s="430"/>
      <c r="V84" s="430"/>
      <c r="W84" s="430"/>
      <c r="X84" s="430"/>
      <c r="Y84" s="430"/>
      <c r="Z84" s="431"/>
      <c r="AA84" s="429"/>
      <c r="AB84" s="430"/>
      <c r="AC84" s="431"/>
      <c r="AD84" s="429"/>
      <c r="AE84" s="430"/>
      <c r="AF84" s="430"/>
      <c r="AG84" s="430"/>
      <c r="AH84" s="430"/>
      <c r="AI84" s="431"/>
      <c r="AJ84" s="432" t="str">
        <f>IF(F84="","",VLOOKUP(F84,'ref 2 SLB'!$C$17:$F$32,4,FALSE))</f>
        <v/>
      </c>
      <c r="AK84" s="158"/>
      <c r="AL84" s="159"/>
      <c r="AM84" s="159"/>
      <c r="AN84" s="159"/>
      <c r="AO84" s="147" t="str">
        <f>IF(F84="","",VLOOKUP(F84,'ref 2 SLB'!$C$17:$D$32,2,FALSE))</f>
        <v/>
      </c>
      <c r="AP84" s="148" t="str">
        <f>IF(F84="","",VLOOKUP(F84,'ref 2 SLB'!$C$17:$G$32,5,FALSE))</f>
        <v/>
      </c>
      <c r="AQ84" s="638" t="str">
        <f t="shared" si="4"/>
        <v/>
      </c>
      <c r="AR84" s="148" t="str">
        <f>IF(F84="","",VLOOKUP(F84,'ref 2 SLB'!$C$17:$H$32,6,FALSE))</f>
        <v/>
      </c>
      <c r="AS84" s="638" t="str">
        <f>IF(F84="","",VLOOKUP(F84,'ref 2 SLB'!$C$17:$I$32,7,FALSE))</f>
        <v/>
      </c>
      <c r="AT84" s="438" t="str">
        <f>IF(F84="","",IF(VLOOKUP(F84,'11 - GLA USE ONLY GFA details'!$C$59:$X$75,22,FALSE)="GFA","Contracted","Non contracted"))</f>
        <v/>
      </c>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40"/>
      <c r="JN84" s="40"/>
      <c r="JO84" s="40"/>
      <c r="JP84" s="40"/>
      <c r="JQ84" s="40"/>
      <c r="JR84" s="40"/>
      <c r="JS84" s="40"/>
      <c r="JT84" s="40"/>
      <c r="JU84" s="40"/>
      <c r="JV84" s="40"/>
      <c r="JW84" s="40"/>
      <c r="JX84" s="40"/>
      <c r="JY84" s="40"/>
      <c r="JZ84" s="40"/>
      <c r="KA84" s="40"/>
    </row>
    <row r="85" spans="1:287" ht="17.850000000000001" customHeight="1" x14ac:dyDescent="0.45">
      <c r="A85" s="512" t="str">
        <f t="shared" si="3"/>
        <v/>
      </c>
      <c r="B85" s="513" t="str">
        <f t="shared" si="5"/>
        <v/>
      </c>
      <c r="C85" s="414"/>
      <c r="D85" s="415"/>
      <c r="E85" s="415"/>
      <c r="F85" s="422"/>
      <c r="G85" s="323"/>
      <c r="H85" s="514"/>
      <c r="I85" s="429"/>
      <c r="J85" s="430"/>
      <c r="K85" s="431"/>
      <c r="L85" s="917"/>
      <c r="M85" s="430"/>
      <c r="N85" s="430"/>
      <c r="O85" s="431"/>
      <c r="P85" s="429"/>
      <c r="Q85" s="430"/>
      <c r="R85" s="430"/>
      <c r="S85" s="430"/>
      <c r="T85" s="430"/>
      <c r="U85" s="430"/>
      <c r="V85" s="430"/>
      <c r="W85" s="430"/>
      <c r="X85" s="430"/>
      <c r="Y85" s="430"/>
      <c r="Z85" s="431"/>
      <c r="AA85" s="429"/>
      <c r="AB85" s="430"/>
      <c r="AC85" s="431"/>
      <c r="AD85" s="429"/>
      <c r="AE85" s="430"/>
      <c r="AF85" s="430"/>
      <c r="AG85" s="430"/>
      <c r="AH85" s="430"/>
      <c r="AI85" s="431"/>
      <c r="AJ85" s="432" t="str">
        <f>IF(F85="","",VLOOKUP(F85,'ref 2 SLB'!$C$17:$F$32,4,FALSE))</f>
        <v/>
      </c>
      <c r="AK85" s="158"/>
      <c r="AL85" s="159"/>
      <c r="AM85" s="159"/>
      <c r="AN85" s="159"/>
      <c r="AO85" s="147" t="str">
        <f>IF(F85="","",VLOOKUP(F85,'ref 2 SLB'!$C$17:$D$32,2,FALSE))</f>
        <v/>
      </c>
      <c r="AP85" s="148" t="str">
        <f>IF(F85="","",VLOOKUP(F85,'ref 2 SLB'!$C$17:$G$32,5,FALSE))</f>
        <v/>
      </c>
      <c r="AQ85" s="638" t="str">
        <f t="shared" si="4"/>
        <v/>
      </c>
      <c r="AR85" s="148" t="str">
        <f>IF(F85="","",VLOOKUP(F85,'ref 2 SLB'!$C$17:$H$32,6,FALSE))</f>
        <v/>
      </c>
      <c r="AS85" s="638" t="str">
        <f>IF(F85="","",VLOOKUP(F85,'ref 2 SLB'!$C$17:$I$32,7,FALSE))</f>
        <v/>
      </c>
      <c r="AT85" s="438" t="str">
        <f>IF(F85="","",IF(VLOOKUP(F85,'11 - GLA USE ONLY GFA details'!$C$59:$X$75,22,FALSE)="GFA","Contracted","Non contracted"))</f>
        <v/>
      </c>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c r="JB85" s="40"/>
      <c r="JC85" s="40"/>
      <c r="JD85" s="40"/>
      <c r="JE85" s="40"/>
      <c r="JF85" s="40"/>
      <c r="JG85" s="40"/>
      <c r="JH85" s="40"/>
      <c r="JI85" s="40"/>
      <c r="JJ85" s="40"/>
      <c r="JK85" s="40"/>
      <c r="JL85" s="40"/>
      <c r="JM85" s="40"/>
      <c r="JN85" s="40"/>
      <c r="JO85" s="40"/>
      <c r="JP85" s="40"/>
      <c r="JQ85" s="40"/>
      <c r="JR85" s="40"/>
      <c r="JS85" s="40"/>
      <c r="JT85" s="40"/>
      <c r="JU85" s="40"/>
      <c r="JV85" s="40"/>
      <c r="JW85" s="40"/>
      <c r="JX85" s="40"/>
      <c r="JY85" s="40"/>
      <c r="JZ85" s="40"/>
      <c r="KA85" s="40"/>
    </row>
    <row r="86" spans="1:287" ht="17.850000000000001" customHeight="1" x14ac:dyDescent="0.45">
      <c r="A86" s="512" t="str">
        <f t="shared" si="3"/>
        <v/>
      </c>
      <c r="B86" s="513" t="str">
        <f t="shared" si="5"/>
        <v/>
      </c>
      <c r="C86" s="414"/>
      <c r="D86" s="415"/>
      <c r="E86" s="415"/>
      <c r="F86" s="422"/>
      <c r="G86" s="323"/>
      <c r="H86" s="514"/>
      <c r="I86" s="429"/>
      <c r="J86" s="430"/>
      <c r="K86" s="431"/>
      <c r="L86" s="917"/>
      <c r="M86" s="430"/>
      <c r="N86" s="430"/>
      <c r="O86" s="431"/>
      <c r="P86" s="429"/>
      <c r="Q86" s="430"/>
      <c r="R86" s="430"/>
      <c r="S86" s="430"/>
      <c r="T86" s="430"/>
      <c r="U86" s="430"/>
      <c r="V86" s="430"/>
      <c r="W86" s="430"/>
      <c r="X86" s="430"/>
      <c r="Y86" s="430"/>
      <c r="Z86" s="431"/>
      <c r="AA86" s="429"/>
      <c r="AB86" s="430"/>
      <c r="AC86" s="431"/>
      <c r="AD86" s="429"/>
      <c r="AE86" s="430"/>
      <c r="AF86" s="430"/>
      <c r="AG86" s="430"/>
      <c r="AH86" s="430"/>
      <c r="AI86" s="431"/>
      <c r="AJ86" s="432" t="str">
        <f>IF(F86="","",VLOOKUP(F86,'ref 2 SLB'!$C$17:$F$32,4,FALSE))</f>
        <v/>
      </c>
      <c r="AK86" s="158"/>
      <c r="AL86" s="159"/>
      <c r="AM86" s="159"/>
      <c r="AN86" s="159"/>
      <c r="AO86" s="147" t="str">
        <f>IF(F86="","",VLOOKUP(F86,'ref 2 SLB'!$C$17:$D$32,2,FALSE))</f>
        <v/>
      </c>
      <c r="AP86" s="148" t="str">
        <f>IF(F86="","",VLOOKUP(F86,'ref 2 SLB'!$C$17:$G$32,5,FALSE))</f>
        <v/>
      </c>
      <c r="AQ86" s="638" t="str">
        <f t="shared" si="4"/>
        <v/>
      </c>
      <c r="AR86" s="148" t="str">
        <f>IF(F86="","",VLOOKUP(F86,'ref 2 SLB'!$C$17:$H$32,6,FALSE))</f>
        <v/>
      </c>
      <c r="AS86" s="638" t="str">
        <f>IF(F86="","",VLOOKUP(F86,'ref 2 SLB'!$C$17:$I$32,7,FALSE))</f>
        <v/>
      </c>
      <c r="AT86" s="438" t="str">
        <f>IF(F86="","",IF(VLOOKUP(F86,'11 - GLA USE ONLY GFA details'!$C$59:$X$75,22,FALSE)="GFA","Contracted","Non contracted"))</f>
        <v/>
      </c>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row>
    <row r="87" spans="1:287" ht="17.850000000000001" customHeight="1" x14ac:dyDescent="0.45">
      <c r="A87" s="512" t="str">
        <f t="shared" si="3"/>
        <v/>
      </c>
      <c r="B87" s="513" t="str">
        <f t="shared" si="5"/>
        <v/>
      </c>
      <c r="C87" s="414"/>
      <c r="D87" s="415"/>
      <c r="E87" s="415"/>
      <c r="F87" s="422"/>
      <c r="G87" s="323"/>
      <c r="H87" s="514"/>
      <c r="I87" s="429"/>
      <c r="J87" s="430"/>
      <c r="K87" s="431"/>
      <c r="L87" s="917"/>
      <c r="M87" s="430"/>
      <c r="N87" s="430"/>
      <c r="O87" s="431"/>
      <c r="P87" s="429"/>
      <c r="Q87" s="430"/>
      <c r="R87" s="430"/>
      <c r="S87" s="430"/>
      <c r="T87" s="430"/>
      <c r="U87" s="430"/>
      <c r="V87" s="430"/>
      <c r="W87" s="430"/>
      <c r="X87" s="430"/>
      <c r="Y87" s="430"/>
      <c r="Z87" s="431"/>
      <c r="AA87" s="429"/>
      <c r="AB87" s="430"/>
      <c r="AC87" s="431"/>
      <c r="AD87" s="429"/>
      <c r="AE87" s="430"/>
      <c r="AF87" s="430"/>
      <c r="AG87" s="430"/>
      <c r="AH87" s="430"/>
      <c r="AI87" s="431"/>
      <c r="AJ87" s="432" t="str">
        <f>IF(F87="","",VLOOKUP(F87,'ref 2 SLB'!$C$17:$F$32,4,FALSE))</f>
        <v/>
      </c>
      <c r="AK87" s="158"/>
      <c r="AL87" s="159"/>
      <c r="AM87" s="159"/>
      <c r="AN87" s="159"/>
      <c r="AO87" s="147" t="str">
        <f>IF(F87="","",VLOOKUP(F87,'ref 2 SLB'!$C$17:$D$32,2,FALSE))</f>
        <v/>
      </c>
      <c r="AP87" s="148" t="str">
        <f>IF(F87="","",VLOOKUP(F87,'ref 2 SLB'!$C$17:$G$32,5,FALSE))</f>
        <v/>
      </c>
      <c r="AQ87" s="638" t="str">
        <f t="shared" si="4"/>
        <v/>
      </c>
      <c r="AR87" s="148" t="str">
        <f>IF(F87="","",VLOOKUP(F87,'ref 2 SLB'!$C$17:$H$32,6,FALSE))</f>
        <v/>
      </c>
      <c r="AS87" s="638" t="str">
        <f>IF(F87="","",VLOOKUP(F87,'ref 2 SLB'!$C$17:$I$32,7,FALSE))</f>
        <v/>
      </c>
      <c r="AT87" s="438" t="str">
        <f>IF(F87="","",IF(VLOOKUP(F87,'11 - GLA USE ONLY GFA details'!$C$59:$X$75,22,FALSE)="GFA","Contracted","Non contracted"))</f>
        <v/>
      </c>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c r="JB87" s="40"/>
      <c r="JC87" s="40"/>
      <c r="JD87" s="40"/>
      <c r="JE87" s="40"/>
      <c r="JF87" s="40"/>
      <c r="JG87" s="40"/>
      <c r="JH87" s="40"/>
      <c r="JI87" s="40"/>
      <c r="JJ87" s="40"/>
      <c r="JK87" s="40"/>
      <c r="JL87" s="40"/>
      <c r="JM87" s="40"/>
      <c r="JN87" s="40"/>
      <c r="JO87" s="40"/>
      <c r="JP87" s="40"/>
      <c r="JQ87" s="40"/>
      <c r="JR87" s="40"/>
      <c r="JS87" s="40"/>
      <c r="JT87" s="40"/>
      <c r="JU87" s="40"/>
      <c r="JV87" s="40"/>
      <c r="JW87" s="40"/>
      <c r="JX87" s="40"/>
      <c r="JY87" s="40"/>
      <c r="JZ87" s="40"/>
      <c r="KA87" s="40"/>
    </row>
    <row r="88" spans="1:287" ht="17.850000000000001" customHeight="1" x14ac:dyDescent="0.45">
      <c r="A88" s="512" t="str">
        <f t="shared" si="3"/>
        <v/>
      </c>
      <c r="B88" s="513" t="str">
        <f t="shared" si="5"/>
        <v/>
      </c>
      <c r="C88" s="414"/>
      <c r="D88" s="415"/>
      <c r="E88" s="415"/>
      <c r="F88" s="422"/>
      <c r="G88" s="323"/>
      <c r="H88" s="514"/>
      <c r="I88" s="429"/>
      <c r="J88" s="430"/>
      <c r="K88" s="431"/>
      <c r="L88" s="917"/>
      <c r="M88" s="430"/>
      <c r="N88" s="430"/>
      <c r="O88" s="431"/>
      <c r="P88" s="429"/>
      <c r="Q88" s="430"/>
      <c r="R88" s="430"/>
      <c r="S88" s="430"/>
      <c r="T88" s="430"/>
      <c r="U88" s="430"/>
      <c r="V88" s="430"/>
      <c r="W88" s="430"/>
      <c r="X88" s="430"/>
      <c r="Y88" s="430"/>
      <c r="Z88" s="431"/>
      <c r="AA88" s="429"/>
      <c r="AB88" s="430"/>
      <c r="AC88" s="431"/>
      <c r="AD88" s="429"/>
      <c r="AE88" s="430"/>
      <c r="AF88" s="430"/>
      <c r="AG88" s="430"/>
      <c r="AH88" s="430"/>
      <c r="AI88" s="431"/>
      <c r="AJ88" s="432" t="str">
        <f>IF(F88="","",VLOOKUP(F88,'ref 2 SLB'!$C$17:$F$32,4,FALSE))</f>
        <v/>
      </c>
      <c r="AK88" s="158"/>
      <c r="AL88" s="159"/>
      <c r="AM88" s="159"/>
      <c r="AN88" s="159"/>
      <c r="AO88" s="147" t="str">
        <f>IF(F88="","",VLOOKUP(F88,'ref 2 SLB'!$C$17:$D$32,2,FALSE))</f>
        <v/>
      </c>
      <c r="AP88" s="148" t="str">
        <f>IF(F88="","",VLOOKUP(F88,'ref 2 SLB'!$C$17:$G$32,5,FALSE))</f>
        <v/>
      </c>
      <c r="AQ88" s="638" t="str">
        <f t="shared" si="4"/>
        <v/>
      </c>
      <c r="AR88" s="148" t="str">
        <f>IF(F88="","",VLOOKUP(F88,'ref 2 SLB'!$C$17:$H$32,6,FALSE))</f>
        <v/>
      </c>
      <c r="AS88" s="638" t="str">
        <f>IF(F88="","",VLOOKUP(F88,'ref 2 SLB'!$C$17:$I$32,7,FALSE))</f>
        <v/>
      </c>
      <c r="AT88" s="438" t="str">
        <f>IF(F88="","",IF(VLOOKUP(F88,'11 - GLA USE ONLY GFA details'!$C$59:$X$75,22,FALSE)="GFA","Contracted","Non contracted"))</f>
        <v/>
      </c>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c r="JB88" s="40"/>
      <c r="JC88" s="40"/>
      <c r="JD88" s="40"/>
      <c r="JE88" s="40"/>
      <c r="JF88" s="40"/>
      <c r="JG88" s="40"/>
      <c r="JH88" s="40"/>
      <c r="JI88" s="40"/>
      <c r="JJ88" s="40"/>
      <c r="JK88" s="40"/>
      <c r="JL88" s="40"/>
      <c r="JM88" s="40"/>
      <c r="JN88" s="40"/>
      <c r="JO88" s="40"/>
      <c r="JP88" s="40"/>
      <c r="JQ88" s="40"/>
      <c r="JR88" s="40"/>
      <c r="JS88" s="40"/>
      <c r="JT88" s="40"/>
      <c r="JU88" s="40"/>
      <c r="JV88" s="40"/>
      <c r="JW88" s="40"/>
      <c r="JX88" s="40"/>
      <c r="JY88" s="40"/>
      <c r="JZ88" s="40"/>
      <c r="KA88" s="40"/>
    </row>
    <row r="89" spans="1:287" ht="17.850000000000001" customHeight="1" x14ac:dyDescent="0.45">
      <c r="A89" s="512" t="str">
        <f t="shared" si="3"/>
        <v/>
      </c>
      <c r="B89" s="513" t="str">
        <f t="shared" si="5"/>
        <v/>
      </c>
      <c r="C89" s="414"/>
      <c r="D89" s="415"/>
      <c r="E89" s="415"/>
      <c r="F89" s="422"/>
      <c r="G89" s="323"/>
      <c r="H89" s="514"/>
      <c r="I89" s="429"/>
      <c r="J89" s="430"/>
      <c r="K89" s="431"/>
      <c r="L89" s="917"/>
      <c r="M89" s="430"/>
      <c r="N89" s="430"/>
      <c r="O89" s="431"/>
      <c r="P89" s="429"/>
      <c r="Q89" s="430"/>
      <c r="R89" s="430"/>
      <c r="S89" s="430"/>
      <c r="T89" s="430"/>
      <c r="U89" s="430"/>
      <c r="V89" s="430"/>
      <c r="W89" s="430"/>
      <c r="X89" s="430"/>
      <c r="Y89" s="430"/>
      <c r="Z89" s="431"/>
      <c r="AA89" s="429"/>
      <c r="AB89" s="430"/>
      <c r="AC89" s="431"/>
      <c r="AD89" s="429"/>
      <c r="AE89" s="430"/>
      <c r="AF89" s="430"/>
      <c r="AG89" s="430"/>
      <c r="AH89" s="430"/>
      <c r="AI89" s="431"/>
      <c r="AJ89" s="432" t="str">
        <f>IF(F89="","",VLOOKUP(F89,'ref 2 SLB'!$C$17:$F$32,4,FALSE))</f>
        <v/>
      </c>
      <c r="AK89" s="158"/>
      <c r="AL89" s="159"/>
      <c r="AM89" s="159"/>
      <c r="AN89" s="159"/>
      <c r="AO89" s="147" t="str">
        <f>IF(F89="","",VLOOKUP(F89,'ref 2 SLB'!$C$17:$D$32,2,FALSE))</f>
        <v/>
      </c>
      <c r="AP89" s="148" t="str">
        <f>IF(F89="","",VLOOKUP(F89,'ref 2 SLB'!$C$17:$G$32,5,FALSE))</f>
        <v/>
      </c>
      <c r="AQ89" s="638" t="str">
        <f t="shared" si="4"/>
        <v/>
      </c>
      <c r="AR89" s="148" t="str">
        <f>IF(F89="","",VLOOKUP(F89,'ref 2 SLB'!$C$17:$H$32,6,FALSE))</f>
        <v/>
      </c>
      <c r="AS89" s="638" t="str">
        <f>IF(F89="","",VLOOKUP(F89,'ref 2 SLB'!$C$17:$I$32,7,FALSE))</f>
        <v/>
      </c>
      <c r="AT89" s="438" t="str">
        <f>IF(F89="","",IF(VLOOKUP(F89,'11 - GLA USE ONLY GFA details'!$C$59:$X$75,22,FALSE)="GFA","Contracted","Non contracted"))</f>
        <v/>
      </c>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c r="JB89" s="40"/>
      <c r="JC89" s="40"/>
      <c r="JD89" s="40"/>
      <c r="JE89" s="40"/>
      <c r="JF89" s="40"/>
      <c r="JG89" s="40"/>
      <c r="JH89" s="40"/>
      <c r="JI89" s="40"/>
      <c r="JJ89" s="40"/>
      <c r="JK89" s="40"/>
      <c r="JL89" s="40"/>
      <c r="JM89" s="40"/>
      <c r="JN89" s="40"/>
      <c r="JO89" s="40"/>
      <c r="JP89" s="40"/>
      <c r="JQ89" s="40"/>
      <c r="JR89" s="40"/>
      <c r="JS89" s="40"/>
      <c r="JT89" s="40"/>
      <c r="JU89" s="40"/>
      <c r="JV89" s="40"/>
      <c r="JW89" s="40"/>
      <c r="JX89" s="40"/>
      <c r="JY89" s="40"/>
      <c r="JZ89" s="40"/>
      <c r="KA89" s="40"/>
    </row>
    <row r="90" spans="1:287" ht="17.850000000000001" customHeight="1" x14ac:dyDescent="0.45">
      <c r="A90" s="512" t="str">
        <f t="shared" si="3"/>
        <v/>
      </c>
      <c r="B90" s="513" t="str">
        <f t="shared" si="5"/>
        <v/>
      </c>
      <c r="C90" s="414"/>
      <c r="D90" s="415"/>
      <c r="E90" s="415"/>
      <c r="F90" s="422"/>
      <c r="G90" s="323"/>
      <c r="H90" s="514"/>
      <c r="I90" s="429"/>
      <c r="J90" s="430"/>
      <c r="K90" s="431"/>
      <c r="L90" s="917"/>
      <c r="M90" s="430"/>
      <c r="N90" s="430"/>
      <c r="O90" s="431"/>
      <c r="P90" s="429"/>
      <c r="Q90" s="430"/>
      <c r="R90" s="430"/>
      <c r="S90" s="430"/>
      <c r="T90" s="430"/>
      <c r="U90" s="430"/>
      <c r="V90" s="430"/>
      <c r="W90" s="430"/>
      <c r="X90" s="430"/>
      <c r="Y90" s="430"/>
      <c r="Z90" s="431"/>
      <c r="AA90" s="429"/>
      <c r="AB90" s="430"/>
      <c r="AC90" s="431"/>
      <c r="AD90" s="429"/>
      <c r="AE90" s="430"/>
      <c r="AF90" s="430"/>
      <c r="AG90" s="430"/>
      <c r="AH90" s="430"/>
      <c r="AI90" s="431"/>
      <c r="AJ90" s="432" t="str">
        <f>IF(F90="","",VLOOKUP(F90,'ref 2 SLB'!$C$17:$F$32,4,FALSE))</f>
        <v/>
      </c>
      <c r="AK90" s="158"/>
      <c r="AL90" s="159"/>
      <c r="AM90" s="159"/>
      <c r="AN90" s="159"/>
      <c r="AO90" s="147" t="str">
        <f>IF(F90="","",VLOOKUP(F90,'ref 2 SLB'!$C$17:$D$32,2,FALSE))</f>
        <v/>
      </c>
      <c r="AP90" s="148" t="str">
        <f>IF(F90="","",VLOOKUP(F90,'ref 2 SLB'!$C$17:$G$32,5,FALSE))</f>
        <v/>
      </c>
      <c r="AQ90" s="638" t="str">
        <f t="shared" si="4"/>
        <v/>
      </c>
      <c r="AR90" s="148" t="str">
        <f>IF(F90="","",VLOOKUP(F90,'ref 2 SLB'!$C$17:$H$32,6,FALSE))</f>
        <v/>
      </c>
      <c r="AS90" s="638" t="str">
        <f>IF(F90="","",VLOOKUP(F90,'ref 2 SLB'!$C$17:$I$32,7,FALSE))</f>
        <v/>
      </c>
      <c r="AT90" s="438" t="str">
        <f>IF(F90="","",IF(VLOOKUP(F90,'11 - GLA USE ONLY GFA details'!$C$59:$X$75,22,FALSE)="GFA","Contracted","Non contracted"))</f>
        <v/>
      </c>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c r="JB90" s="40"/>
      <c r="JC90" s="40"/>
      <c r="JD90" s="40"/>
      <c r="JE90" s="40"/>
      <c r="JF90" s="40"/>
      <c r="JG90" s="40"/>
      <c r="JH90" s="40"/>
      <c r="JI90" s="40"/>
      <c r="JJ90" s="40"/>
      <c r="JK90" s="40"/>
      <c r="JL90" s="40"/>
      <c r="JM90" s="40"/>
      <c r="JN90" s="40"/>
      <c r="JO90" s="40"/>
      <c r="JP90" s="40"/>
      <c r="JQ90" s="40"/>
      <c r="JR90" s="40"/>
      <c r="JS90" s="40"/>
      <c r="JT90" s="40"/>
      <c r="JU90" s="40"/>
      <c r="JV90" s="40"/>
      <c r="JW90" s="40"/>
      <c r="JX90" s="40"/>
      <c r="JY90" s="40"/>
      <c r="JZ90" s="40"/>
      <c r="KA90" s="40"/>
    </row>
    <row r="91" spans="1:287" ht="17.850000000000001" customHeight="1" x14ac:dyDescent="0.45">
      <c r="A91" s="512" t="str">
        <f t="shared" si="3"/>
        <v/>
      </c>
      <c r="B91" s="513" t="str">
        <f t="shared" si="5"/>
        <v/>
      </c>
      <c r="C91" s="414"/>
      <c r="D91" s="415"/>
      <c r="E91" s="415"/>
      <c r="F91" s="422"/>
      <c r="G91" s="323"/>
      <c r="H91" s="514"/>
      <c r="I91" s="429"/>
      <c r="J91" s="430"/>
      <c r="K91" s="431"/>
      <c r="L91" s="917"/>
      <c r="M91" s="430"/>
      <c r="N91" s="430"/>
      <c r="O91" s="431"/>
      <c r="P91" s="429"/>
      <c r="Q91" s="430"/>
      <c r="R91" s="430"/>
      <c r="S91" s="430"/>
      <c r="T91" s="430"/>
      <c r="U91" s="430"/>
      <c r="V91" s="430"/>
      <c r="W91" s="430"/>
      <c r="X91" s="430"/>
      <c r="Y91" s="430"/>
      <c r="Z91" s="431"/>
      <c r="AA91" s="429"/>
      <c r="AB91" s="430"/>
      <c r="AC91" s="431"/>
      <c r="AD91" s="429"/>
      <c r="AE91" s="430"/>
      <c r="AF91" s="430"/>
      <c r="AG91" s="430"/>
      <c r="AH91" s="430"/>
      <c r="AI91" s="431"/>
      <c r="AJ91" s="432" t="str">
        <f>IF(F91="","",VLOOKUP(F91,'ref 2 SLB'!$C$17:$F$32,4,FALSE))</f>
        <v/>
      </c>
      <c r="AK91" s="158"/>
      <c r="AL91" s="159"/>
      <c r="AM91" s="159"/>
      <c r="AN91" s="159"/>
      <c r="AO91" s="147" t="str">
        <f>IF(F91="","",VLOOKUP(F91,'ref 2 SLB'!$C$17:$D$32,2,FALSE))</f>
        <v/>
      </c>
      <c r="AP91" s="148" t="str">
        <f>IF(F91="","",VLOOKUP(F91,'ref 2 SLB'!$C$17:$G$32,5,FALSE))</f>
        <v/>
      </c>
      <c r="AQ91" s="638" t="str">
        <f t="shared" si="4"/>
        <v/>
      </c>
      <c r="AR91" s="148" t="str">
        <f>IF(F91="","",VLOOKUP(F91,'ref 2 SLB'!$C$17:$H$32,6,FALSE))</f>
        <v/>
      </c>
      <c r="AS91" s="638" t="str">
        <f>IF(F91="","",VLOOKUP(F91,'ref 2 SLB'!$C$17:$I$32,7,FALSE))</f>
        <v/>
      </c>
      <c r="AT91" s="438" t="str">
        <f>IF(F91="","",IF(VLOOKUP(F91,'11 - GLA USE ONLY GFA details'!$C$59:$X$75,22,FALSE)="GFA","Contracted","Non contracted"))</f>
        <v/>
      </c>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c r="JB91" s="40"/>
      <c r="JC91" s="40"/>
      <c r="JD91" s="40"/>
      <c r="JE91" s="40"/>
      <c r="JF91" s="40"/>
      <c r="JG91" s="40"/>
      <c r="JH91" s="40"/>
      <c r="JI91" s="40"/>
      <c r="JJ91" s="40"/>
      <c r="JK91" s="40"/>
      <c r="JL91" s="40"/>
      <c r="JM91" s="40"/>
      <c r="JN91" s="40"/>
      <c r="JO91" s="40"/>
      <c r="JP91" s="40"/>
      <c r="JQ91" s="40"/>
      <c r="JR91" s="40"/>
      <c r="JS91" s="40"/>
      <c r="JT91" s="40"/>
      <c r="JU91" s="40"/>
      <c r="JV91" s="40"/>
      <c r="JW91" s="40"/>
      <c r="JX91" s="40"/>
      <c r="JY91" s="40"/>
      <c r="JZ91" s="40"/>
      <c r="KA91" s="40"/>
    </row>
    <row r="92" spans="1:287" ht="17.850000000000001" customHeight="1" x14ac:dyDescent="0.45">
      <c r="A92" s="512" t="str">
        <f t="shared" si="3"/>
        <v/>
      </c>
      <c r="B92" s="513" t="str">
        <f t="shared" si="5"/>
        <v/>
      </c>
      <c r="C92" s="414"/>
      <c r="D92" s="415"/>
      <c r="E92" s="415"/>
      <c r="F92" s="422"/>
      <c r="G92" s="323"/>
      <c r="H92" s="514"/>
      <c r="I92" s="429"/>
      <c r="J92" s="430"/>
      <c r="K92" s="431"/>
      <c r="L92" s="917"/>
      <c r="M92" s="430"/>
      <c r="N92" s="430"/>
      <c r="O92" s="431"/>
      <c r="P92" s="429"/>
      <c r="Q92" s="430"/>
      <c r="R92" s="430"/>
      <c r="S92" s="430"/>
      <c r="T92" s="430"/>
      <c r="U92" s="430"/>
      <c r="V92" s="430"/>
      <c r="W92" s="430"/>
      <c r="X92" s="430"/>
      <c r="Y92" s="430"/>
      <c r="Z92" s="431"/>
      <c r="AA92" s="429"/>
      <c r="AB92" s="430"/>
      <c r="AC92" s="431"/>
      <c r="AD92" s="429"/>
      <c r="AE92" s="430"/>
      <c r="AF92" s="430"/>
      <c r="AG92" s="430"/>
      <c r="AH92" s="430"/>
      <c r="AI92" s="431"/>
      <c r="AJ92" s="432" t="str">
        <f>IF(F92="","",VLOOKUP(F92,'ref 2 SLB'!$C$17:$F$32,4,FALSE))</f>
        <v/>
      </c>
      <c r="AK92" s="158"/>
      <c r="AL92" s="159"/>
      <c r="AM92" s="159"/>
      <c r="AN92" s="159"/>
      <c r="AO92" s="147" t="str">
        <f>IF(F92="","",VLOOKUP(F92,'ref 2 SLB'!$C$17:$D$32,2,FALSE))</f>
        <v/>
      </c>
      <c r="AP92" s="148" t="str">
        <f>IF(F92="","",VLOOKUP(F92,'ref 2 SLB'!$C$17:$G$32,5,FALSE))</f>
        <v/>
      </c>
      <c r="AQ92" s="638" t="str">
        <f t="shared" si="4"/>
        <v/>
      </c>
      <c r="AR92" s="148" t="str">
        <f>IF(F92="","",VLOOKUP(F92,'ref 2 SLB'!$C$17:$H$32,6,FALSE))</f>
        <v/>
      </c>
      <c r="AS92" s="638" t="str">
        <f>IF(F92="","",VLOOKUP(F92,'ref 2 SLB'!$C$17:$I$32,7,FALSE))</f>
        <v/>
      </c>
      <c r="AT92" s="438" t="str">
        <f>IF(F92="","",IF(VLOOKUP(F92,'11 - GLA USE ONLY GFA details'!$C$59:$X$75,22,FALSE)="GFA","Contracted","Non contracted"))</f>
        <v/>
      </c>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c r="JB92" s="40"/>
      <c r="JC92" s="40"/>
      <c r="JD92" s="40"/>
      <c r="JE92" s="40"/>
      <c r="JF92" s="40"/>
      <c r="JG92" s="40"/>
      <c r="JH92" s="40"/>
      <c r="JI92" s="40"/>
      <c r="JJ92" s="40"/>
      <c r="JK92" s="40"/>
      <c r="JL92" s="40"/>
      <c r="JM92" s="40"/>
      <c r="JN92" s="40"/>
      <c r="JO92" s="40"/>
      <c r="JP92" s="40"/>
      <c r="JQ92" s="40"/>
      <c r="JR92" s="40"/>
      <c r="JS92" s="40"/>
      <c r="JT92" s="40"/>
      <c r="JU92" s="40"/>
      <c r="JV92" s="40"/>
      <c r="JW92" s="40"/>
      <c r="JX92" s="40"/>
      <c r="JY92" s="40"/>
      <c r="JZ92" s="40"/>
      <c r="KA92" s="40"/>
    </row>
    <row r="93" spans="1:287" ht="17.850000000000001" customHeight="1" x14ac:dyDescent="0.45">
      <c r="A93" s="512" t="str">
        <f t="shared" si="3"/>
        <v/>
      </c>
      <c r="B93" s="513" t="str">
        <f t="shared" si="5"/>
        <v/>
      </c>
      <c r="C93" s="414"/>
      <c r="D93" s="415"/>
      <c r="E93" s="415"/>
      <c r="F93" s="422"/>
      <c r="G93" s="323"/>
      <c r="H93" s="514"/>
      <c r="I93" s="429"/>
      <c r="J93" s="430"/>
      <c r="K93" s="431"/>
      <c r="L93" s="917"/>
      <c r="M93" s="430"/>
      <c r="N93" s="430"/>
      <c r="O93" s="431"/>
      <c r="P93" s="429"/>
      <c r="Q93" s="430"/>
      <c r="R93" s="430"/>
      <c r="S93" s="430"/>
      <c r="T93" s="430"/>
      <c r="U93" s="430"/>
      <c r="V93" s="430"/>
      <c r="W93" s="430"/>
      <c r="X93" s="430"/>
      <c r="Y93" s="430"/>
      <c r="Z93" s="431"/>
      <c r="AA93" s="429"/>
      <c r="AB93" s="430"/>
      <c r="AC93" s="431"/>
      <c r="AD93" s="429"/>
      <c r="AE93" s="430"/>
      <c r="AF93" s="430"/>
      <c r="AG93" s="430"/>
      <c r="AH93" s="430"/>
      <c r="AI93" s="431"/>
      <c r="AJ93" s="432" t="str">
        <f>IF(F93="","",VLOOKUP(F93,'ref 2 SLB'!$C$17:$F$32,4,FALSE))</f>
        <v/>
      </c>
      <c r="AK93" s="158"/>
      <c r="AL93" s="159"/>
      <c r="AM93" s="159"/>
      <c r="AN93" s="159"/>
      <c r="AO93" s="147" t="str">
        <f>IF(F93="","",VLOOKUP(F93,'ref 2 SLB'!$C$17:$D$32,2,FALSE))</f>
        <v/>
      </c>
      <c r="AP93" s="148" t="str">
        <f>IF(F93="","",VLOOKUP(F93,'ref 2 SLB'!$C$17:$G$32,5,FALSE))</f>
        <v/>
      </c>
      <c r="AQ93" s="638" t="str">
        <f t="shared" si="4"/>
        <v/>
      </c>
      <c r="AR93" s="148" t="str">
        <f>IF(F93="","",VLOOKUP(F93,'ref 2 SLB'!$C$17:$H$32,6,FALSE))</f>
        <v/>
      </c>
      <c r="AS93" s="638" t="str">
        <f>IF(F93="","",VLOOKUP(F93,'ref 2 SLB'!$C$17:$I$32,7,FALSE))</f>
        <v/>
      </c>
      <c r="AT93" s="438" t="str">
        <f>IF(F93="","",IF(VLOOKUP(F93,'11 - GLA USE ONLY GFA details'!$C$59:$X$75,22,FALSE)="GFA","Contracted","Non contracted"))</f>
        <v/>
      </c>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c r="JB93" s="40"/>
      <c r="JC93" s="40"/>
      <c r="JD93" s="40"/>
      <c r="JE93" s="40"/>
      <c r="JF93" s="40"/>
      <c r="JG93" s="40"/>
      <c r="JH93" s="40"/>
      <c r="JI93" s="40"/>
      <c r="JJ93" s="40"/>
      <c r="JK93" s="40"/>
      <c r="JL93" s="40"/>
      <c r="JM93" s="40"/>
      <c r="JN93" s="40"/>
      <c r="JO93" s="40"/>
      <c r="JP93" s="40"/>
      <c r="JQ93" s="40"/>
      <c r="JR93" s="40"/>
      <c r="JS93" s="40"/>
      <c r="JT93" s="40"/>
      <c r="JU93" s="40"/>
      <c r="JV93" s="40"/>
      <c r="JW93" s="40"/>
      <c r="JX93" s="40"/>
      <c r="JY93" s="40"/>
      <c r="JZ93" s="40"/>
      <c r="KA93" s="40"/>
    </row>
    <row r="94" spans="1:287" ht="17.850000000000001" customHeight="1" x14ac:dyDescent="0.45">
      <c r="A94" s="512" t="str">
        <f t="shared" si="3"/>
        <v/>
      </c>
      <c r="B94" s="513" t="str">
        <f t="shared" si="5"/>
        <v/>
      </c>
      <c r="C94" s="414"/>
      <c r="D94" s="415"/>
      <c r="E94" s="415"/>
      <c r="F94" s="422"/>
      <c r="G94" s="323"/>
      <c r="H94" s="514"/>
      <c r="I94" s="429"/>
      <c r="J94" s="430"/>
      <c r="K94" s="431"/>
      <c r="L94" s="917"/>
      <c r="M94" s="430"/>
      <c r="N94" s="430"/>
      <c r="O94" s="431"/>
      <c r="P94" s="429"/>
      <c r="Q94" s="430"/>
      <c r="R94" s="430"/>
      <c r="S94" s="430"/>
      <c r="T94" s="430"/>
      <c r="U94" s="430"/>
      <c r="V94" s="430"/>
      <c r="W94" s="430"/>
      <c r="X94" s="430"/>
      <c r="Y94" s="430"/>
      <c r="Z94" s="431"/>
      <c r="AA94" s="429"/>
      <c r="AB94" s="430"/>
      <c r="AC94" s="431"/>
      <c r="AD94" s="429"/>
      <c r="AE94" s="430"/>
      <c r="AF94" s="430"/>
      <c r="AG94" s="430"/>
      <c r="AH94" s="430"/>
      <c r="AI94" s="431"/>
      <c r="AJ94" s="432" t="str">
        <f>IF(F94="","",VLOOKUP(F94,'ref 2 SLB'!$C$17:$F$32,4,FALSE))</f>
        <v/>
      </c>
      <c r="AK94" s="158"/>
      <c r="AL94" s="159"/>
      <c r="AM94" s="159"/>
      <c r="AN94" s="159"/>
      <c r="AO94" s="147" t="str">
        <f>IF(F94="","",VLOOKUP(F94,'ref 2 SLB'!$C$17:$D$32,2,FALSE))</f>
        <v/>
      </c>
      <c r="AP94" s="148" t="str">
        <f>IF(F94="","",VLOOKUP(F94,'ref 2 SLB'!$C$17:$G$32,5,FALSE))</f>
        <v/>
      </c>
      <c r="AQ94" s="638" t="str">
        <f t="shared" si="4"/>
        <v/>
      </c>
      <c r="AR94" s="148" t="str">
        <f>IF(F94="","",VLOOKUP(F94,'ref 2 SLB'!$C$17:$H$32,6,FALSE))</f>
        <v/>
      </c>
      <c r="AS94" s="638" t="str">
        <f>IF(F94="","",VLOOKUP(F94,'ref 2 SLB'!$C$17:$I$32,7,FALSE))</f>
        <v/>
      </c>
      <c r="AT94" s="438" t="str">
        <f>IF(F94="","",IF(VLOOKUP(F94,'11 - GLA USE ONLY GFA details'!$C$59:$X$75,22,FALSE)="GFA","Contracted","Non contracted"))</f>
        <v/>
      </c>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c r="JB94" s="40"/>
      <c r="JC94" s="40"/>
      <c r="JD94" s="40"/>
      <c r="JE94" s="40"/>
      <c r="JF94" s="40"/>
      <c r="JG94" s="40"/>
      <c r="JH94" s="40"/>
      <c r="JI94" s="40"/>
      <c r="JJ94" s="40"/>
      <c r="JK94" s="40"/>
      <c r="JL94" s="40"/>
      <c r="JM94" s="40"/>
      <c r="JN94" s="40"/>
      <c r="JO94" s="40"/>
      <c r="JP94" s="40"/>
      <c r="JQ94" s="40"/>
      <c r="JR94" s="40"/>
      <c r="JS94" s="40"/>
      <c r="JT94" s="40"/>
      <c r="JU94" s="40"/>
      <c r="JV94" s="40"/>
      <c r="JW94" s="40"/>
      <c r="JX94" s="40"/>
      <c r="JY94" s="40"/>
      <c r="JZ94" s="40"/>
      <c r="KA94" s="40"/>
    </row>
    <row r="95" spans="1:287" ht="17.850000000000001" customHeight="1" x14ac:dyDescent="0.45">
      <c r="A95" s="512" t="str">
        <f t="shared" si="3"/>
        <v/>
      </c>
      <c r="B95" s="513" t="str">
        <f t="shared" si="5"/>
        <v/>
      </c>
      <c r="C95" s="414"/>
      <c r="D95" s="415"/>
      <c r="E95" s="415"/>
      <c r="F95" s="422"/>
      <c r="G95" s="323"/>
      <c r="H95" s="514"/>
      <c r="I95" s="429"/>
      <c r="J95" s="430"/>
      <c r="K95" s="431"/>
      <c r="L95" s="917"/>
      <c r="M95" s="430"/>
      <c r="N95" s="430"/>
      <c r="O95" s="431"/>
      <c r="P95" s="429"/>
      <c r="Q95" s="430"/>
      <c r="R95" s="430"/>
      <c r="S95" s="430"/>
      <c r="T95" s="430"/>
      <c r="U95" s="430"/>
      <c r="V95" s="430"/>
      <c r="W95" s="430"/>
      <c r="X95" s="430"/>
      <c r="Y95" s="430"/>
      <c r="Z95" s="431"/>
      <c r="AA95" s="429"/>
      <c r="AB95" s="430"/>
      <c r="AC95" s="431"/>
      <c r="AD95" s="429"/>
      <c r="AE95" s="430"/>
      <c r="AF95" s="430"/>
      <c r="AG95" s="430"/>
      <c r="AH95" s="430"/>
      <c r="AI95" s="431"/>
      <c r="AJ95" s="432" t="str">
        <f>IF(F95="","",VLOOKUP(F95,'ref 2 SLB'!$C$17:$F$32,4,FALSE))</f>
        <v/>
      </c>
      <c r="AK95" s="158"/>
      <c r="AL95" s="159"/>
      <c r="AM95" s="159"/>
      <c r="AN95" s="159"/>
      <c r="AO95" s="147" t="str">
        <f>IF(F95="","",VLOOKUP(F95,'ref 2 SLB'!$C$17:$D$32,2,FALSE))</f>
        <v/>
      </c>
      <c r="AP95" s="148" t="str">
        <f>IF(F95="","",VLOOKUP(F95,'ref 2 SLB'!$C$17:$G$32,5,FALSE))</f>
        <v/>
      </c>
      <c r="AQ95" s="638" t="str">
        <f t="shared" si="4"/>
        <v/>
      </c>
      <c r="AR95" s="148" t="str">
        <f>IF(F95="","",VLOOKUP(F95,'ref 2 SLB'!$C$17:$H$32,6,FALSE))</f>
        <v/>
      </c>
      <c r="AS95" s="638" t="str">
        <f>IF(F95="","",VLOOKUP(F95,'ref 2 SLB'!$C$17:$I$32,7,FALSE))</f>
        <v/>
      </c>
      <c r="AT95" s="438" t="str">
        <f>IF(F95="","",IF(VLOOKUP(F95,'11 - GLA USE ONLY GFA details'!$C$59:$X$75,22,FALSE)="GFA","Contracted","Non contracted"))</f>
        <v/>
      </c>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c r="JB95" s="40"/>
      <c r="JC95" s="40"/>
      <c r="JD95" s="40"/>
      <c r="JE95" s="40"/>
      <c r="JF95" s="40"/>
      <c r="JG95" s="40"/>
      <c r="JH95" s="40"/>
      <c r="JI95" s="40"/>
      <c r="JJ95" s="40"/>
      <c r="JK95" s="40"/>
      <c r="JL95" s="40"/>
      <c r="JM95" s="40"/>
      <c r="JN95" s="40"/>
      <c r="JO95" s="40"/>
      <c r="JP95" s="40"/>
      <c r="JQ95" s="40"/>
      <c r="JR95" s="40"/>
      <c r="JS95" s="40"/>
      <c r="JT95" s="40"/>
      <c r="JU95" s="40"/>
      <c r="JV95" s="40"/>
      <c r="JW95" s="40"/>
      <c r="JX95" s="40"/>
      <c r="JY95" s="40"/>
      <c r="JZ95" s="40"/>
      <c r="KA95" s="40"/>
    </row>
    <row r="96" spans="1:287" ht="17.850000000000001" customHeight="1" x14ac:dyDescent="0.45">
      <c r="A96" s="512" t="str">
        <f t="shared" si="3"/>
        <v/>
      </c>
      <c r="B96" s="513" t="str">
        <f t="shared" si="5"/>
        <v/>
      </c>
      <c r="C96" s="414"/>
      <c r="D96" s="415"/>
      <c r="E96" s="415"/>
      <c r="F96" s="422"/>
      <c r="G96" s="323"/>
      <c r="H96" s="514"/>
      <c r="I96" s="429"/>
      <c r="J96" s="430"/>
      <c r="K96" s="431"/>
      <c r="L96" s="917"/>
      <c r="M96" s="430"/>
      <c r="N96" s="430"/>
      <c r="O96" s="431"/>
      <c r="P96" s="429"/>
      <c r="Q96" s="430"/>
      <c r="R96" s="430"/>
      <c r="S96" s="430"/>
      <c r="T96" s="430"/>
      <c r="U96" s="430"/>
      <c r="V96" s="430"/>
      <c r="W96" s="430"/>
      <c r="X96" s="430"/>
      <c r="Y96" s="430"/>
      <c r="Z96" s="431"/>
      <c r="AA96" s="429"/>
      <c r="AB96" s="430"/>
      <c r="AC96" s="431"/>
      <c r="AD96" s="429"/>
      <c r="AE96" s="430"/>
      <c r="AF96" s="430"/>
      <c r="AG96" s="430"/>
      <c r="AH96" s="430"/>
      <c r="AI96" s="431"/>
      <c r="AJ96" s="432" t="str">
        <f>IF(F96="","",VLOOKUP(F96,'ref 2 SLB'!$C$17:$F$32,4,FALSE))</f>
        <v/>
      </c>
      <c r="AK96" s="158"/>
      <c r="AL96" s="159"/>
      <c r="AM96" s="159"/>
      <c r="AN96" s="159"/>
      <c r="AO96" s="147" t="str">
        <f>IF(F96="","",VLOOKUP(F96,'ref 2 SLB'!$C$17:$D$32,2,FALSE))</f>
        <v/>
      </c>
      <c r="AP96" s="148" t="str">
        <f>IF(F96="","",VLOOKUP(F96,'ref 2 SLB'!$C$17:$G$32,5,FALSE))</f>
        <v/>
      </c>
      <c r="AQ96" s="638" t="str">
        <f t="shared" si="4"/>
        <v/>
      </c>
      <c r="AR96" s="148" t="str">
        <f>IF(F96="","",VLOOKUP(F96,'ref 2 SLB'!$C$17:$H$32,6,FALSE))</f>
        <v/>
      </c>
      <c r="AS96" s="638" t="str">
        <f>IF(F96="","",VLOOKUP(F96,'ref 2 SLB'!$C$17:$I$32,7,FALSE))</f>
        <v/>
      </c>
      <c r="AT96" s="438" t="str">
        <f>IF(F96="","",IF(VLOOKUP(F96,'11 - GLA USE ONLY GFA details'!$C$59:$X$75,22,FALSE)="GFA","Contracted","Non contracted"))</f>
        <v/>
      </c>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c r="JB96" s="40"/>
      <c r="JC96" s="40"/>
      <c r="JD96" s="40"/>
      <c r="JE96" s="40"/>
      <c r="JF96" s="40"/>
      <c r="JG96" s="40"/>
      <c r="JH96" s="40"/>
      <c r="JI96" s="40"/>
      <c r="JJ96" s="40"/>
      <c r="JK96" s="40"/>
      <c r="JL96" s="40"/>
      <c r="JM96" s="40"/>
      <c r="JN96" s="40"/>
      <c r="JO96" s="40"/>
      <c r="JP96" s="40"/>
      <c r="JQ96" s="40"/>
      <c r="JR96" s="40"/>
      <c r="JS96" s="40"/>
      <c r="JT96" s="40"/>
      <c r="JU96" s="40"/>
      <c r="JV96" s="40"/>
      <c r="JW96" s="40"/>
      <c r="JX96" s="40"/>
      <c r="JY96" s="40"/>
      <c r="JZ96" s="40"/>
      <c r="KA96" s="40"/>
    </row>
    <row r="97" spans="1:287" ht="17.850000000000001" customHeight="1" x14ac:dyDescent="0.45">
      <c r="A97" s="512" t="str">
        <f t="shared" si="3"/>
        <v/>
      </c>
      <c r="B97" s="513" t="str">
        <f t="shared" si="5"/>
        <v/>
      </c>
      <c r="C97" s="414"/>
      <c r="D97" s="415"/>
      <c r="E97" s="415"/>
      <c r="F97" s="422"/>
      <c r="G97" s="323"/>
      <c r="H97" s="514"/>
      <c r="I97" s="429"/>
      <c r="J97" s="430"/>
      <c r="K97" s="431"/>
      <c r="L97" s="917"/>
      <c r="M97" s="430"/>
      <c r="N97" s="430"/>
      <c r="O97" s="431"/>
      <c r="P97" s="429"/>
      <c r="Q97" s="430"/>
      <c r="R97" s="430"/>
      <c r="S97" s="430"/>
      <c r="T97" s="430"/>
      <c r="U97" s="430"/>
      <c r="V97" s="430"/>
      <c r="W97" s="430"/>
      <c r="X97" s="430"/>
      <c r="Y97" s="430"/>
      <c r="Z97" s="431"/>
      <c r="AA97" s="429"/>
      <c r="AB97" s="430"/>
      <c r="AC97" s="431"/>
      <c r="AD97" s="429"/>
      <c r="AE97" s="430"/>
      <c r="AF97" s="430"/>
      <c r="AG97" s="430"/>
      <c r="AH97" s="430"/>
      <c r="AI97" s="431"/>
      <c r="AJ97" s="432" t="str">
        <f>IF(F97="","",VLOOKUP(F97,'ref 2 SLB'!$C$17:$F$32,4,FALSE))</f>
        <v/>
      </c>
      <c r="AK97" s="158"/>
      <c r="AL97" s="159"/>
      <c r="AM97" s="159"/>
      <c r="AN97" s="159"/>
      <c r="AO97" s="147" t="str">
        <f>IF(F97="","",VLOOKUP(F97,'ref 2 SLB'!$C$17:$D$32,2,FALSE))</f>
        <v/>
      </c>
      <c r="AP97" s="148" t="str">
        <f>IF(F97="","",VLOOKUP(F97,'ref 2 SLB'!$C$17:$G$32,5,FALSE))</f>
        <v/>
      </c>
      <c r="AQ97" s="638" t="str">
        <f t="shared" si="4"/>
        <v/>
      </c>
      <c r="AR97" s="148" t="str">
        <f>IF(F97="","",VLOOKUP(F97,'ref 2 SLB'!$C$17:$H$32,6,FALSE))</f>
        <v/>
      </c>
      <c r="AS97" s="638" t="str">
        <f>IF(F97="","",VLOOKUP(F97,'ref 2 SLB'!$C$17:$I$32,7,FALSE))</f>
        <v/>
      </c>
      <c r="AT97" s="438" t="str">
        <f>IF(F97="","",IF(VLOOKUP(F97,'11 - GLA USE ONLY GFA details'!$C$59:$X$75,22,FALSE)="GFA","Contracted","Non contracted"))</f>
        <v/>
      </c>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c r="JB97" s="40"/>
      <c r="JC97" s="40"/>
      <c r="JD97" s="40"/>
      <c r="JE97" s="40"/>
      <c r="JF97" s="40"/>
      <c r="JG97" s="40"/>
      <c r="JH97" s="40"/>
      <c r="JI97" s="40"/>
      <c r="JJ97" s="40"/>
      <c r="JK97" s="40"/>
      <c r="JL97" s="40"/>
      <c r="JM97" s="40"/>
      <c r="JN97" s="40"/>
      <c r="JO97" s="40"/>
      <c r="JP97" s="40"/>
      <c r="JQ97" s="40"/>
      <c r="JR97" s="40"/>
      <c r="JS97" s="40"/>
      <c r="JT97" s="40"/>
      <c r="JU97" s="40"/>
      <c r="JV97" s="40"/>
      <c r="JW97" s="40"/>
      <c r="JX97" s="40"/>
      <c r="JY97" s="40"/>
      <c r="JZ97" s="40"/>
      <c r="KA97" s="40"/>
    </row>
    <row r="98" spans="1:287" ht="17.850000000000001" customHeight="1" x14ac:dyDescent="0.45">
      <c r="A98" s="512" t="str">
        <f t="shared" si="3"/>
        <v/>
      </c>
      <c r="B98" s="513" t="str">
        <f t="shared" si="5"/>
        <v/>
      </c>
      <c r="C98" s="414"/>
      <c r="D98" s="415"/>
      <c r="E98" s="415"/>
      <c r="F98" s="422"/>
      <c r="G98" s="323"/>
      <c r="H98" s="514"/>
      <c r="I98" s="429"/>
      <c r="J98" s="430"/>
      <c r="K98" s="431"/>
      <c r="L98" s="917"/>
      <c r="M98" s="430"/>
      <c r="N98" s="430"/>
      <c r="O98" s="431"/>
      <c r="P98" s="429"/>
      <c r="Q98" s="430"/>
      <c r="R98" s="430"/>
      <c r="S98" s="430"/>
      <c r="T98" s="430"/>
      <c r="U98" s="430"/>
      <c r="V98" s="430"/>
      <c r="W98" s="430"/>
      <c r="X98" s="430"/>
      <c r="Y98" s="430"/>
      <c r="Z98" s="431"/>
      <c r="AA98" s="429"/>
      <c r="AB98" s="430"/>
      <c r="AC98" s="431"/>
      <c r="AD98" s="429"/>
      <c r="AE98" s="430"/>
      <c r="AF98" s="430"/>
      <c r="AG98" s="430"/>
      <c r="AH98" s="430"/>
      <c r="AI98" s="431"/>
      <c r="AJ98" s="432" t="str">
        <f>IF(F98="","",VLOOKUP(F98,'ref 2 SLB'!$C$17:$F$32,4,FALSE))</f>
        <v/>
      </c>
      <c r="AK98" s="158"/>
      <c r="AL98" s="159"/>
      <c r="AM98" s="159"/>
      <c r="AN98" s="159"/>
      <c r="AO98" s="147" t="str">
        <f>IF(F98="","",VLOOKUP(F98,'ref 2 SLB'!$C$17:$D$32,2,FALSE))</f>
        <v/>
      </c>
      <c r="AP98" s="148" t="str">
        <f>IF(F98="","",VLOOKUP(F98,'ref 2 SLB'!$C$17:$G$32,5,FALSE))</f>
        <v/>
      </c>
      <c r="AQ98" s="638" t="str">
        <f t="shared" si="4"/>
        <v/>
      </c>
      <c r="AR98" s="148" t="str">
        <f>IF(F98="","",VLOOKUP(F98,'ref 2 SLB'!$C$17:$H$32,6,FALSE))</f>
        <v/>
      </c>
      <c r="AS98" s="638" t="str">
        <f>IF(F98="","",VLOOKUP(F98,'ref 2 SLB'!$C$17:$I$32,7,FALSE))</f>
        <v/>
      </c>
      <c r="AT98" s="438" t="str">
        <f>IF(F98="","",IF(VLOOKUP(F98,'11 - GLA USE ONLY GFA details'!$C$59:$X$75,22,FALSE)="GFA","Contracted","Non contracted"))</f>
        <v/>
      </c>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c r="JB98" s="40"/>
      <c r="JC98" s="40"/>
      <c r="JD98" s="40"/>
      <c r="JE98" s="40"/>
      <c r="JF98" s="40"/>
      <c r="JG98" s="40"/>
      <c r="JH98" s="40"/>
      <c r="JI98" s="40"/>
      <c r="JJ98" s="40"/>
      <c r="JK98" s="40"/>
      <c r="JL98" s="40"/>
      <c r="JM98" s="40"/>
      <c r="JN98" s="40"/>
      <c r="JO98" s="40"/>
      <c r="JP98" s="40"/>
      <c r="JQ98" s="40"/>
      <c r="JR98" s="40"/>
      <c r="JS98" s="40"/>
      <c r="JT98" s="40"/>
      <c r="JU98" s="40"/>
      <c r="JV98" s="40"/>
      <c r="JW98" s="40"/>
      <c r="JX98" s="40"/>
      <c r="JY98" s="40"/>
      <c r="JZ98" s="40"/>
      <c r="KA98" s="40"/>
    </row>
    <row r="99" spans="1:287" ht="17.850000000000001" customHeight="1" x14ac:dyDescent="0.45">
      <c r="A99" s="512" t="str">
        <f t="shared" si="3"/>
        <v/>
      </c>
      <c r="B99" s="513" t="str">
        <f t="shared" si="5"/>
        <v/>
      </c>
      <c r="C99" s="414"/>
      <c r="D99" s="415"/>
      <c r="E99" s="415"/>
      <c r="F99" s="422"/>
      <c r="G99" s="323"/>
      <c r="H99" s="514"/>
      <c r="I99" s="429"/>
      <c r="J99" s="430"/>
      <c r="K99" s="431"/>
      <c r="L99" s="917"/>
      <c r="M99" s="430"/>
      <c r="N99" s="430"/>
      <c r="O99" s="431"/>
      <c r="P99" s="429"/>
      <c r="Q99" s="430"/>
      <c r="R99" s="430"/>
      <c r="S99" s="430"/>
      <c r="T99" s="430"/>
      <c r="U99" s="430"/>
      <c r="V99" s="430"/>
      <c r="W99" s="430"/>
      <c r="X99" s="430"/>
      <c r="Y99" s="430"/>
      <c r="Z99" s="431"/>
      <c r="AA99" s="429"/>
      <c r="AB99" s="430"/>
      <c r="AC99" s="431"/>
      <c r="AD99" s="429"/>
      <c r="AE99" s="430"/>
      <c r="AF99" s="430"/>
      <c r="AG99" s="430"/>
      <c r="AH99" s="430"/>
      <c r="AI99" s="431"/>
      <c r="AJ99" s="432" t="str">
        <f>IF(F99="","",VLOOKUP(F99,'ref 2 SLB'!$C$17:$F$32,4,FALSE))</f>
        <v/>
      </c>
      <c r="AK99" s="158"/>
      <c r="AL99" s="159"/>
      <c r="AM99" s="159"/>
      <c r="AN99" s="159"/>
      <c r="AO99" s="147" t="str">
        <f>IF(F99="","",VLOOKUP(F99,'ref 2 SLB'!$C$17:$D$32,2,FALSE))</f>
        <v/>
      </c>
      <c r="AP99" s="148" t="str">
        <f>IF(F99="","",VLOOKUP(F99,'ref 2 SLB'!$C$17:$G$32,5,FALSE))</f>
        <v/>
      </c>
      <c r="AQ99" s="638" t="str">
        <f t="shared" si="4"/>
        <v/>
      </c>
      <c r="AR99" s="148" t="str">
        <f>IF(F99="","",VLOOKUP(F99,'ref 2 SLB'!$C$17:$H$32,6,FALSE))</f>
        <v/>
      </c>
      <c r="AS99" s="638" t="str">
        <f>IF(F99="","",VLOOKUP(F99,'ref 2 SLB'!$C$17:$I$32,7,FALSE))</f>
        <v/>
      </c>
      <c r="AT99" s="438" t="str">
        <f>IF(F99="","",IF(VLOOKUP(F99,'11 - GLA USE ONLY GFA details'!$C$59:$X$75,22,FALSE)="GFA","Contracted","Non contracted"))</f>
        <v/>
      </c>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c r="JB99" s="40"/>
      <c r="JC99" s="40"/>
      <c r="JD99" s="40"/>
      <c r="JE99" s="40"/>
      <c r="JF99" s="40"/>
      <c r="JG99" s="40"/>
      <c r="JH99" s="40"/>
      <c r="JI99" s="40"/>
      <c r="JJ99" s="40"/>
      <c r="JK99" s="40"/>
      <c r="JL99" s="40"/>
      <c r="JM99" s="40"/>
      <c r="JN99" s="40"/>
      <c r="JO99" s="40"/>
      <c r="JP99" s="40"/>
      <c r="JQ99" s="40"/>
      <c r="JR99" s="40"/>
      <c r="JS99" s="40"/>
      <c r="JT99" s="40"/>
      <c r="JU99" s="40"/>
      <c r="JV99" s="40"/>
      <c r="JW99" s="40"/>
      <c r="JX99" s="40"/>
      <c r="JY99" s="40"/>
      <c r="JZ99" s="40"/>
      <c r="KA99" s="40"/>
    </row>
    <row r="100" spans="1:287" ht="17.850000000000001" customHeight="1" x14ac:dyDescent="0.45">
      <c r="A100" s="512" t="str">
        <f t="shared" si="3"/>
        <v/>
      </c>
      <c r="B100" s="513" t="str">
        <f t="shared" si="5"/>
        <v/>
      </c>
      <c r="C100" s="414"/>
      <c r="D100" s="415"/>
      <c r="E100" s="415"/>
      <c r="F100" s="422"/>
      <c r="G100" s="323"/>
      <c r="H100" s="514"/>
      <c r="I100" s="429"/>
      <c r="J100" s="430"/>
      <c r="K100" s="431"/>
      <c r="L100" s="917"/>
      <c r="M100" s="430"/>
      <c r="N100" s="430"/>
      <c r="O100" s="431"/>
      <c r="P100" s="429"/>
      <c r="Q100" s="430"/>
      <c r="R100" s="430"/>
      <c r="S100" s="430"/>
      <c r="T100" s="430"/>
      <c r="U100" s="430"/>
      <c r="V100" s="430"/>
      <c r="W100" s="430"/>
      <c r="X100" s="430"/>
      <c r="Y100" s="430"/>
      <c r="Z100" s="431"/>
      <c r="AA100" s="429"/>
      <c r="AB100" s="430"/>
      <c r="AC100" s="431"/>
      <c r="AD100" s="429"/>
      <c r="AE100" s="430"/>
      <c r="AF100" s="430"/>
      <c r="AG100" s="430"/>
      <c r="AH100" s="430"/>
      <c r="AI100" s="431"/>
      <c r="AJ100" s="432" t="str">
        <f>IF(F100="","",VLOOKUP(F100,'ref 2 SLB'!$C$17:$F$32,4,FALSE))</f>
        <v/>
      </c>
      <c r="AK100" s="158"/>
      <c r="AL100" s="159"/>
      <c r="AM100" s="159"/>
      <c r="AN100" s="159"/>
      <c r="AO100" s="147" t="str">
        <f>IF(F100="","",VLOOKUP(F100,'ref 2 SLB'!$C$17:$D$32,2,FALSE))</f>
        <v/>
      </c>
      <c r="AP100" s="148" t="str">
        <f>IF(F100="","",VLOOKUP(F100,'ref 2 SLB'!$C$17:$G$32,5,FALSE))</f>
        <v/>
      </c>
      <c r="AQ100" s="638" t="str">
        <f t="shared" si="4"/>
        <v/>
      </c>
      <c r="AR100" s="148" t="str">
        <f>IF(F100="","",VLOOKUP(F100,'ref 2 SLB'!$C$17:$H$32,6,FALSE))</f>
        <v/>
      </c>
      <c r="AS100" s="638" t="str">
        <f>IF(F100="","",VLOOKUP(F100,'ref 2 SLB'!$C$17:$I$32,7,FALSE))</f>
        <v/>
      </c>
      <c r="AT100" s="438" t="str">
        <f>IF(F100="","",IF(VLOOKUP(F100,'11 - GLA USE ONLY GFA details'!$C$59:$X$75,22,FALSE)="GFA","Contracted","Non contracted"))</f>
        <v/>
      </c>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c r="JB100" s="40"/>
      <c r="JC100" s="40"/>
      <c r="JD100" s="40"/>
      <c r="JE100" s="40"/>
      <c r="JF100" s="40"/>
      <c r="JG100" s="40"/>
      <c r="JH100" s="40"/>
      <c r="JI100" s="40"/>
      <c r="JJ100" s="40"/>
      <c r="JK100" s="40"/>
      <c r="JL100" s="40"/>
      <c r="JM100" s="40"/>
      <c r="JN100" s="40"/>
      <c r="JO100" s="40"/>
      <c r="JP100" s="40"/>
      <c r="JQ100" s="40"/>
      <c r="JR100" s="40"/>
      <c r="JS100" s="40"/>
      <c r="JT100" s="40"/>
      <c r="JU100" s="40"/>
      <c r="JV100" s="40"/>
      <c r="JW100" s="40"/>
      <c r="JX100" s="40"/>
      <c r="JY100" s="40"/>
      <c r="JZ100" s="40"/>
      <c r="KA100" s="40"/>
    </row>
    <row r="101" spans="1:287" ht="17.850000000000001" customHeight="1" thickBot="1" x14ac:dyDescent="0.5">
      <c r="A101" s="512" t="str">
        <f t="shared" si="3"/>
        <v/>
      </c>
      <c r="B101" s="515" t="str">
        <f t="shared" si="5"/>
        <v/>
      </c>
      <c r="C101" s="516"/>
      <c r="D101" s="517"/>
      <c r="E101" s="517"/>
      <c r="F101" s="518"/>
      <c r="G101" s="519"/>
      <c r="H101" s="520"/>
      <c r="I101" s="921"/>
      <c r="J101" s="922"/>
      <c r="K101" s="923"/>
      <c r="L101" s="917"/>
      <c r="M101" s="430"/>
      <c r="N101" s="430"/>
      <c r="O101" s="431"/>
      <c r="P101" s="429"/>
      <c r="Q101" s="430"/>
      <c r="R101" s="430"/>
      <c r="S101" s="430"/>
      <c r="T101" s="430"/>
      <c r="U101" s="430"/>
      <c r="V101" s="430"/>
      <c r="W101" s="430"/>
      <c r="X101" s="430"/>
      <c r="Y101" s="430"/>
      <c r="Z101" s="431"/>
      <c r="AA101" s="429"/>
      <c r="AB101" s="430"/>
      <c r="AC101" s="431"/>
      <c r="AD101" s="429"/>
      <c r="AE101" s="430"/>
      <c r="AF101" s="430"/>
      <c r="AG101" s="430"/>
      <c r="AH101" s="430"/>
      <c r="AI101" s="431"/>
      <c r="AJ101" s="432" t="str">
        <f>IF(F101="","",VLOOKUP(F101,'ref 2 SLB'!$C$17:$F$32,4,FALSE))</f>
        <v/>
      </c>
      <c r="AK101" s="160"/>
      <c r="AL101" s="161"/>
      <c r="AM101" s="161"/>
      <c r="AN101" s="161"/>
      <c r="AO101" s="147" t="str">
        <f>IF(F101="","",VLOOKUP(F101,'ref 2 SLB'!$C$17:$D$32,2,FALSE))</f>
        <v/>
      </c>
      <c r="AP101" s="148" t="str">
        <f>IF(F101="","",VLOOKUP(F101,'ref 2 SLB'!$C$17:$G$32,5,FALSE))</f>
        <v/>
      </c>
      <c r="AQ101" s="638" t="str">
        <f t="shared" si="4"/>
        <v/>
      </c>
      <c r="AR101" s="148" t="str">
        <f>IF(F101="","",VLOOKUP(F101,'ref 2 SLB'!$C$17:$H$32,6,FALSE))</f>
        <v/>
      </c>
      <c r="AS101" s="638" t="str">
        <f>IF(F101="","",VLOOKUP(F101,'ref 2 SLB'!$C$17:$I$32,7,FALSE))</f>
        <v/>
      </c>
      <c r="AT101" s="438" t="str">
        <f>IF(F101="","",IF(VLOOKUP(F101,'11 - GLA USE ONLY GFA details'!$C$59:$X$75,22,FALSE)="GFA","Contracted","Non contracted"))</f>
        <v/>
      </c>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c r="JB101" s="40"/>
      <c r="JC101" s="40"/>
      <c r="JD101" s="40"/>
      <c r="JE101" s="40"/>
      <c r="JF101" s="40"/>
      <c r="JG101" s="40"/>
      <c r="JH101" s="40"/>
      <c r="JI101" s="40"/>
      <c r="JJ101" s="40"/>
      <c r="JK101" s="40"/>
      <c r="JL101" s="40"/>
      <c r="JM101" s="40"/>
      <c r="JN101" s="40"/>
      <c r="JO101" s="40"/>
      <c r="JP101" s="40"/>
      <c r="JQ101" s="40"/>
      <c r="JR101" s="40"/>
      <c r="JS101" s="40"/>
      <c r="JT101" s="40"/>
      <c r="JU101" s="40"/>
      <c r="JV101" s="40"/>
      <c r="JW101" s="40"/>
      <c r="JX101" s="40"/>
      <c r="JY101" s="40"/>
      <c r="JZ101" s="40"/>
      <c r="KA101" s="40"/>
    </row>
    <row r="102" spans="1:287" x14ac:dyDescent="0.45">
      <c r="B102" s="124"/>
      <c r="C102" s="416"/>
      <c r="D102" s="423"/>
      <c r="E102" s="417"/>
      <c r="F102" s="423"/>
      <c r="G102" s="72"/>
      <c r="H102" s="426"/>
      <c r="I102" s="46"/>
      <c r="J102" s="30"/>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32"/>
      <c r="AK102" s="46"/>
      <c r="AL102" s="64"/>
      <c r="AM102" s="64"/>
      <c r="AN102" s="64"/>
      <c r="AO102" s="46"/>
      <c r="AP102" s="30"/>
      <c r="AQ102" s="30"/>
      <c r="AR102" s="30"/>
      <c r="AS102" s="30"/>
      <c r="AT102" s="48"/>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c r="JB102" s="40"/>
      <c r="JC102" s="40"/>
      <c r="JD102" s="40"/>
      <c r="JE102" s="40"/>
      <c r="JF102" s="40"/>
      <c r="JG102" s="40"/>
      <c r="JH102" s="40"/>
      <c r="JI102" s="40"/>
      <c r="JJ102" s="40"/>
      <c r="JK102" s="40"/>
      <c r="JL102" s="40"/>
      <c r="JM102" s="40"/>
      <c r="JN102" s="40"/>
      <c r="JO102" s="40"/>
      <c r="JP102" s="40"/>
      <c r="JQ102" s="40"/>
      <c r="JR102" s="40"/>
      <c r="JS102" s="40"/>
      <c r="JT102" s="40"/>
      <c r="JU102" s="40"/>
      <c r="JV102" s="40"/>
      <c r="JW102" s="40"/>
      <c r="JX102" s="40"/>
      <c r="JY102" s="40"/>
      <c r="JZ102" s="40"/>
      <c r="KA102" s="40"/>
    </row>
    <row r="103" spans="1:287" x14ac:dyDescent="0.45">
      <c r="B103" s="124"/>
      <c r="C103" s="418"/>
      <c r="D103" s="424"/>
      <c r="E103" s="419"/>
      <c r="F103" s="424"/>
      <c r="G103" s="163"/>
      <c r="H103" s="427"/>
      <c r="I103" s="63"/>
      <c r="J103" s="124"/>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433"/>
      <c r="AK103" s="63"/>
      <c r="AL103" s="164"/>
      <c r="AM103" s="164"/>
      <c r="AN103" s="164"/>
      <c r="AO103" s="63"/>
      <c r="AP103" s="124"/>
      <c r="AQ103" s="124"/>
      <c r="AR103" s="124"/>
      <c r="AS103" s="124"/>
      <c r="AT103" s="65"/>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c r="JB103" s="40"/>
      <c r="JC103" s="40"/>
      <c r="JD103" s="40"/>
      <c r="JE103" s="40"/>
      <c r="JF103" s="40"/>
      <c r="JG103" s="40"/>
      <c r="JH103" s="40"/>
      <c r="JI103" s="40"/>
      <c r="JJ103" s="40"/>
      <c r="JK103" s="40"/>
      <c r="JL103" s="40"/>
      <c r="JM103" s="40"/>
      <c r="JN103" s="40"/>
      <c r="JO103" s="40"/>
      <c r="JP103" s="40"/>
      <c r="JQ103" s="40"/>
      <c r="JR103" s="40"/>
      <c r="JS103" s="40"/>
      <c r="JT103" s="40"/>
      <c r="JU103" s="40"/>
      <c r="JV103" s="40"/>
      <c r="JW103" s="40"/>
      <c r="JX103" s="40"/>
      <c r="JY103" s="40"/>
      <c r="JZ103" s="40"/>
      <c r="KA103" s="40"/>
    </row>
    <row r="104" spans="1:287" x14ac:dyDescent="0.45">
      <c r="B104" s="124"/>
      <c r="C104" s="418"/>
      <c r="D104" s="424"/>
      <c r="E104" s="419"/>
      <c r="F104" s="424"/>
      <c r="G104" s="163"/>
      <c r="H104" s="427"/>
      <c r="I104" s="63"/>
      <c r="J104" s="124"/>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433"/>
      <c r="AK104" s="63"/>
      <c r="AL104" s="164"/>
      <c r="AM104" s="164"/>
      <c r="AN104" s="164"/>
      <c r="AO104" s="63"/>
      <c r="AP104" s="124"/>
      <c r="AQ104" s="124"/>
      <c r="AR104" s="124"/>
      <c r="AS104" s="124"/>
      <c r="AT104" s="65"/>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c r="JB104" s="40"/>
      <c r="JC104" s="40"/>
      <c r="JD104" s="40"/>
      <c r="JE104" s="40"/>
      <c r="JF104" s="40"/>
      <c r="JG104" s="40"/>
      <c r="JH104" s="40"/>
      <c r="JI104" s="40"/>
      <c r="JJ104" s="40"/>
      <c r="JK104" s="40"/>
      <c r="JL104" s="40"/>
      <c r="JM104" s="40"/>
      <c r="JN104" s="40"/>
      <c r="JO104" s="40"/>
      <c r="JP104" s="40"/>
      <c r="JQ104" s="40"/>
      <c r="JR104" s="40"/>
      <c r="JS104" s="40"/>
      <c r="JT104" s="40"/>
      <c r="JU104" s="40"/>
      <c r="JV104" s="40"/>
      <c r="JW104" s="40"/>
      <c r="JX104" s="40"/>
      <c r="JY104" s="40"/>
      <c r="JZ104" s="40"/>
      <c r="KA104" s="40"/>
    </row>
    <row r="105" spans="1:287" x14ac:dyDescent="0.45">
      <c r="B105" s="124"/>
      <c r="C105" s="418"/>
      <c r="D105" s="424"/>
      <c r="E105" s="419"/>
      <c r="F105" s="424"/>
      <c r="G105" s="163"/>
      <c r="H105" s="427"/>
      <c r="I105" s="63"/>
      <c r="J105" s="124"/>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433"/>
      <c r="AK105" s="63"/>
      <c r="AL105" s="164"/>
      <c r="AM105" s="164"/>
      <c r="AN105" s="164"/>
      <c r="AO105" s="63"/>
      <c r="AP105" s="124"/>
      <c r="AQ105" s="124"/>
      <c r="AR105" s="124"/>
      <c r="AS105" s="124"/>
      <c r="AT105" s="65"/>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c r="JB105" s="40"/>
      <c r="JC105" s="40"/>
      <c r="JD105" s="40"/>
      <c r="JE105" s="40"/>
      <c r="JF105" s="40"/>
      <c r="JG105" s="40"/>
      <c r="JH105" s="40"/>
      <c r="JI105" s="40"/>
      <c r="JJ105" s="40"/>
      <c r="JK105" s="40"/>
      <c r="JL105" s="40"/>
      <c r="JM105" s="40"/>
      <c r="JN105" s="40"/>
      <c r="JO105" s="40"/>
      <c r="JP105" s="40"/>
      <c r="JQ105" s="40"/>
      <c r="JR105" s="40"/>
      <c r="JS105" s="40"/>
      <c r="JT105" s="40"/>
      <c r="JU105" s="40"/>
      <c r="JV105" s="40"/>
      <c r="JW105" s="40"/>
      <c r="JX105" s="40"/>
      <c r="JY105" s="40"/>
      <c r="JZ105" s="40"/>
      <c r="KA105" s="40"/>
    </row>
    <row r="106" spans="1:287" x14ac:dyDescent="0.45">
      <c r="B106" s="124"/>
      <c r="C106" s="418"/>
      <c r="D106" s="424"/>
      <c r="E106" s="419"/>
      <c r="F106" s="424"/>
      <c r="G106" s="163"/>
      <c r="H106" s="427"/>
      <c r="I106" s="63"/>
      <c r="J106" s="124"/>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433"/>
      <c r="AK106" s="63"/>
      <c r="AL106" s="164"/>
      <c r="AM106" s="164"/>
      <c r="AN106" s="164"/>
      <c r="AO106" s="63"/>
      <c r="AP106" s="124"/>
      <c r="AQ106" s="124"/>
      <c r="AR106" s="124"/>
      <c r="AS106" s="124"/>
      <c r="AT106" s="65"/>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c r="JB106" s="40"/>
      <c r="JC106" s="40"/>
      <c r="JD106" s="40"/>
      <c r="JE106" s="40"/>
      <c r="JF106" s="40"/>
      <c r="JG106" s="40"/>
      <c r="JH106" s="40"/>
      <c r="JI106" s="40"/>
      <c r="JJ106" s="40"/>
      <c r="JK106" s="40"/>
      <c r="JL106" s="40"/>
      <c r="JM106" s="40"/>
      <c r="JN106" s="40"/>
      <c r="JO106" s="40"/>
      <c r="JP106" s="40"/>
      <c r="JQ106" s="40"/>
      <c r="JR106" s="40"/>
      <c r="JS106" s="40"/>
      <c r="JT106" s="40"/>
      <c r="JU106" s="40"/>
      <c r="JV106" s="40"/>
      <c r="JW106" s="40"/>
      <c r="JX106" s="40"/>
      <c r="JY106" s="40"/>
      <c r="JZ106" s="40"/>
      <c r="KA106" s="40"/>
    </row>
    <row r="107" spans="1:287" x14ac:dyDescent="0.45">
      <c r="B107" s="124"/>
      <c r="C107" s="418"/>
      <c r="D107" s="424"/>
      <c r="E107" s="419"/>
      <c r="F107" s="424"/>
      <c r="G107" s="163"/>
      <c r="H107" s="427"/>
      <c r="I107" s="63"/>
      <c r="J107" s="124"/>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433"/>
      <c r="AK107" s="63"/>
      <c r="AL107" s="164"/>
      <c r="AM107" s="164"/>
      <c r="AN107" s="164"/>
      <c r="AO107" s="63"/>
      <c r="AP107" s="124"/>
      <c r="AQ107" s="124"/>
      <c r="AR107" s="124"/>
      <c r="AS107" s="124"/>
      <c r="AT107" s="65"/>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c r="JB107" s="40"/>
      <c r="JC107" s="40"/>
      <c r="JD107" s="40"/>
      <c r="JE107" s="40"/>
      <c r="JF107" s="40"/>
      <c r="JG107" s="40"/>
      <c r="JH107" s="40"/>
      <c r="JI107" s="40"/>
      <c r="JJ107" s="40"/>
      <c r="JK107" s="40"/>
      <c r="JL107" s="40"/>
      <c r="JM107" s="40"/>
      <c r="JN107" s="40"/>
      <c r="JO107" s="40"/>
      <c r="JP107" s="40"/>
      <c r="JQ107" s="40"/>
      <c r="JR107" s="40"/>
      <c r="JS107" s="40"/>
      <c r="JT107" s="40"/>
      <c r="JU107" s="40"/>
      <c r="JV107" s="40"/>
      <c r="JW107" s="40"/>
      <c r="JX107" s="40"/>
      <c r="JY107" s="40"/>
      <c r="JZ107" s="40"/>
      <c r="KA107" s="40"/>
    </row>
    <row r="108" spans="1:287" x14ac:dyDescent="0.45">
      <c r="B108" s="124"/>
      <c r="C108" s="418"/>
      <c r="D108" s="424"/>
      <c r="E108" s="419"/>
      <c r="F108" s="424"/>
      <c r="G108" s="163"/>
      <c r="H108" s="427"/>
      <c r="I108" s="63"/>
      <c r="J108" s="124"/>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433"/>
      <c r="AK108" s="63"/>
      <c r="AL108" s="164"/>
      <c r="AM108" s="164"/>
      <c r="AN108" s="164"/>
      <c r="AO108" s="63"/>
      <c r="AP108" s="124"/>
      <c r="AQ108" s="124"/>
      <c r="AR108" s="124"/>
      <c r="AS108" s="124"/>
      <c r="AT108" s="65"/>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c r="JB108" s="40"/>
      <c r="JC108" s="40"/>
      <c r="JD108" s="40"/>
      <c r="JE108" s="40"/>
      <c r="JF108" s="40"/>
      <c r="JG108" s="40"/>
      <c r="JH108" s="40"/>
      <c r="JI108" s="40"/>
      <c r="JJ108" s="40"/>
      <c r="JK108" s="40"/>
      <c r="JL108" s="40"/>
      <c r="JM108" s="40"/>
      <c r="JN108" s="40"/>
      <c r="JO108" s="40"/>
      <c r="JP108" s="40"/>
      <c r="JQ108" s="40"/>
      <c r="JR108" s="40"/>
      <c r="JS108" s="40"/>
      <c r="JT108" s="40"/>
      <c r="JU108" s="40"/>
      <c r="JV108" s="40"/>
      <c r="JW108" s="40"/>
      <c r="JX108" s="40"/>
      <c r="JY108" s="40"/>
      <c r="JZ108" s="40"/>
      <c r="KA108" s="40"/>
    </row>
    <row r="109" spans="1:287" x14ac:dyDescent="0.45">
      <c r="B109" s="124"/>
      <c r="C109" s="418"/>
      <c r="D109" s="424"/>
      <c r="E109" s="419"/>
      <c r="F109" s="424"/>
      <c r="G109" s="163"/>
      <c r="H109" s="427"/>
      <c r="I109" s="63"/>
      <c r="J109" s="124"/>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433"/>
      <c r="AK109" s="63"/>
      <c r="AL109" s="164"/>
      <c r="AM109" s="164"/>
      <c r="AN109" s="164"/>
      <c r="AO109" s="63"/>
      <c r="AP109" s="124"/>
      <c r="AQ109" s="124"/>
      <c r="AR109" s="124"/>
      <c r="AS109" s="124"/>
      <c r="AT109" s="65"/>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c r="JB109" s="40"/>
      <c r="JC109" s="40"/>
      <c r="JD109" s="40"/>
      <c r="JE109" s="40"/>
      <c r="JF109" s="40"/>
      <c r="JG109" s="40"/>
      <c r="JH109" s="40"/>
      <c r="JI109" s="40"/>
      <c r="JJ109" s="40"/>
      <c r="JK109" s="40"/>
      <c r="JL109" s="40"/>
      <c r="JM109" s="40"/>
      <c r="JN109" s="40"/>
      <c r="JO109" s="40"/>
      <c r="JP109" s="40"/>
      <c r="JQ109" s="40"/>
      <c r="JR109" s="40"/>
      <c r="JS109" s="40"/>
      <c r="JT109" s="40"/>
      <c r="JU109" s="40"/>
      <c r="JV109" s="40"/>
      <c r="JW109" s="40"/>
      <c r="JX109" s="40"/>
      <c r="JY109" s="40"/>
      <c r="JZ109" s="40"/>
      <c r="KA109" s="40"/>
    </row>
    <row r="110" spans="1:287" x14ac:dyDescent="0.45">
      <c r="B110" s="124"/>
      <c r="C110" s="418"/>
      <c r="D110" s="424"/>
      <c r="E110" s="419"/>
      <c r="F110" s="424"/>
      <c r="G110" s="163"/>
      <c r="H110" s="427"/>
      <c r="I110" s="63"/>
      <c r="J110" s="124"/>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433"/>
      <c r="AK110" s="63"/>
      <c r="AL110" s="164"/>
      <c r="AM110" s="164"/>
      <c r="AN110" s="164"/>
      <c r="AO110" s="63"/>
      <c r="AP110" s="124"/>
      <c r="AQ110" s="124"/>
      <c r="AR110" s="124"/>
      <c r="AS110" s="124"/>
      <c r="AT110" s="65"/>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c r="JB110" s="40"/>
      <c r="JC110" s="40"/>
      <c r="JD110" s="40"/>
      <c r="JE110" s="40"/>
      <c r="JF110" s="40"/>
      <c r="JG110" s="40"/>
      <c r="JH110" s="40"/>
      <c r="JI110" s="40"/>
      <c r="JJ110" s="40"/>
      <c r="JK110" s="40"/>
      <c r="JL110" s="40"/>
      <c r="JM110" s="40"/>
      <c r="JN110" s="40"/>
      <c r="JO110" s="40"/>
      <c r="JP110" s="40"/>
      <c r="JQ110" s="40"/>
      <c r="JR110" s="40"/>
      <c r="JS110" s="40"/>
      <c r="JT110" s="40"/>
      <c r="JU110" s="40"/>
      <c r="JV110" s="40"/>
      <c r="JW110" s="40"/>
      <c r="JX110" s="40"/>
      <c r="JY110" s="40"/>
      <c r="JZ110" s="40"/>
      <c r="KA110" s="40"/>
    </row>
    <row r="111" spans="1:287" x14ac:dyDescent="0.45">
      <c r="B111" s="124"/>
      <c r="C111" s="418"/>
      <c r="D111" s="424"/>
      <c r="E111" s="419"/>
      <c r="F111" s="424"/>
      <c r="G111" s="163"/>
      <c r="H111" s="427"/>
      <c r="I111" s="63"/>
      <c r="J111" s="124"/>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433"/>
      <c r="AK111" s="63"/>
      <c r="AL111" s="164"/>
      <c r="AM111" s="164"/>
      <c r="AN111" s="164"/>
      <c r="AO111" s="63"/>
      <c r="AP111" s="124"/>
      <c r="AQ111" s="124"/>
      <c r="AR111" s="124"/>
      <c r="AS111" s="124"/>
      <c r="AT111" s="65"/>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c r="JB111" s="40"/>
      <c r="JC111" s="40"/>
      <c r="JD111" s="40"/>
      <c r="JE111" s="40"/>
      <c r="JF111" s="40"/>
      <c r="JG111" s="40"/>
      <c r="JH111" s="40"/>
      <c r="JI111" s="40"/>
      <c r="JJ111" s="40"/>
      <c r="JK111" s="40"/>
      <c r="JL111" s="40"/>
      <c r="JM111" s="40"/>
      <c r="JN111" s="40"/>
      <c r="JO111" s="40"/>
      <c r="JP111" s="40"/>
      <c r="JQ111" s="40"/>
      <c r="JR111" s="40"/>
      <c r="JS111" s="40"/>
      <c r="JT111" s="40"/>
      <c r="JU111" s="40"/>
      <c r="JV111" s="40"/>
      <c r="JW111" s="40"/>
      <c r="JX111" s="40"/>
      <c r="JY111" s="40"/>
      <c r="JZ111" s="40"/>
      <c r="KA111" s="40"/>
    </row>
    <row r="112" spans="1:287" x14ac:dyDescent="0.45">
      <c r="B112" s="124"/>
      <c r="C112" s="418"/>
      <c r="D112" s="424"/>
      <c r="E112" s="419"/>
      <c r="F112" s="424"/>
      <c r="G112" s="163"/>
      <c r="H112" s="427"/>
      <c r="I112" s="63"/>
      <c r="J112" s="124"/>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433"/>
      <c r="AK112" s="63"/>
      <c r="AL112" s="164"/>
      <c r="AM112" s="164"/>
      <c r="AN112" s="164"/>
      <c r="AO112" s="63"/>
      <c r="AP112" s="124"/>
      <c r="AQ112" s="124"/>
      <c r="AR112" s="124"/>
      <c r="AS112" s="124"/>
      <c r="AT112" s="65"/>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c r="JB112" s="40"/>
      <c r="JC112" s="40"/>
      <c r="JD112" s="40"/>
      <c r="JE112" s="40"/>
      <c r="JF112" s="40"/>
      <c r="JG112" s="40"/>
      <c r="JH112" s="40"/>
      <c r="JI112" s="40"/>
      <c r="JJ112" s="40"/>
      <c r="JK112" s="40"/>
      <c r="JL112" s="40"/>
      <c r="JM112" s="40"/>
      <c r="JN112" s="40"/>
      <c r="JO112" s="40"/>
      <c r="JP112" s="40"/>
      <c r="JQ112" s="40"/>
      <c r="JR112" s="40"/>
      <c r="JS112" s="40"/>
      <c r="JT112" s="40"/>
      <c r="JU112" s="40"/>
      <c r="JV112" s="40"/>
      <c r="JW112" s="40"/>
      <c r="JX112" s="40"/>
      <c r="JY112" s="40"/>
      <c r="JZ112" s="40"/>
      <c r="KA112" s="40"/>
    </row>
    <row r="113" spans="2:287" x14ac:dyDescent="0.45">
      <c r="B113" s="124"/>
      <c r="C113" s="418"/>
      <c r="D113" s="424"/>
      <c r="E113" s="419"/>
      <c r="F113" s="424"/>
      <c r="G113" s="163"/>
      <c r="H113" s="427"/>
      <c r="I113" s="63"/>
      <c r="J113" s="124"/>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433"/>
      <c r="AK113" s="63"/>
      <c r="AL113" s="164"/>
      <c r="AM113" s="164"/>
      <c r="AN113" s="164"/>
      <c r="AO113" s="63"/>
      <c r="AP113" s="124"/>
      <c r="AQ113" s="124"/>
      <c r="AR113" s="124"/>
      <c r="AS113" s="124"/>
      <c r="AT113" s="65"/>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c r="JB113" s="40"/>
      <c r="JC113" s="40"/>
      <c r="JD113" s="40"/>
      <c r="JE113" s="40"/>
      <c r="JF113" s="40"/>
      <c r="JG113" s="40"/>
      <c r="JH113" s="40"/>
      <c r="JI113" s="40"/>
      <c r="JJ113" s="40"/>
      <c r="JK113" s="40"/>
      <c r="JL113" s="40"/>
      <c r="JM113" s="40"/>
      <c r="JN113" s="40"/>
      <c r="JO113" s="40"/>
      <c r="JP113" s="40"/>
      <c r="JQ113" s="40"/>
      <c r="JR113" s="40"/>
      <c r="JS113" s="40"/>
      <c r="JT113" s="40"/>
      <c r="JU113" s="40"/>
      <c r="JV113" s="40"/>
      <c r="JW113" s="40"/>
      <c r="JX113" s="40"/>
      <c r="JY113" s="40"/>
      <c r="JZ113" s="40"/>
      <c r="KA113" s="40"/>
    </row>
    <row r="114" spans="2:287" x14ac:dyDescent="0.45">
      <c r="B114" s="124"/>
      <c r="C114" s="418"/>
      <c r="D114" s="424"/>
      <c r="E114" s="419"/>
      <c r="F114" s="424"/>
      <c r="G114" s="163"/>
      <c r="H114" s="427"/>
      <c r="I114" s="63"/>
      <c r="J114" s="124"/>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433"/>
      <c r="AK114" s="63"/>
      <c r="AL114" s="164"/>
      <c r="AM114" s="164"/>
      <c r="AN114" s="164"/>
      <c r="AO114" s="63"/>
      <c r="AP114" s="124"/>
      <c r="AQ114" s="124"/>
      <c r="AR114" s="124"/>
      <c r="AS114" s="124"/>
      <c r="AT114" s="65"/>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c r="JB114" s="40"/>
      <c r="JC114" s="40"/>
      <c r="JD114" s="40"/>
      <c r="JE114" s="40"/>
      <c r="JF114" s="40"/>
      <c r="JG114" s="40"/>
      <c r="JH114" s="40"/>
      <c r="JI114" s="40"/>
      <c r="JJ114" s="40"/>
      <c r="JK114" s="40"/>
      <c r="JL114" s="40"/>
      <c r="JM114" s="40"/>
      <c r="JN114" s="40"/>
      <c r="JO114" s="40"/>
      <c r="JP114" s="40"/>
      <c r="JQ114" s="40"/>
      <c r="JR114" s="40"/>
      <c r="JS114" s="40"/>
      <c r="JT114" s="40"/>
      <c r="JU114" s="40"/>
      <c r="JV114" s="40"/>
      <c r="JW114" s="40"/>
      <c r="JX114" s="40"/>
      <c r="JY114" s="40"/>
      <c r="JZ114" s="40"/>
      <c r="KA114" s="40"/>
    </row>
    <row r="115" spans="2:287" x14ac:dyDescent="0.45">
      <c r="B115" s="124"/>
      <c r="C115" s="418"/>
      <c r="D115" s="424"/>
      <c r="E115" s="419"/>
      <c r="F115" s="424"/>
      <c r="G115" s="163"/>
      <c r="H115" s="427"/>
      <c r="I115" s="63"/>
      <c r="J115" s="124"/>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433"/>
      <c r="AK115" s="63"/>
      <c r="AL115" s="164"/>
      <c r="AM115" s="164"/>
      <c r="AN115" s="164"/>
      <c r="AO115" s="63"/>
      <c r="AP115" s="124"/>
      <c r="AQ115" s="124"/>
      <c r="AR115" s="124"/>
      <c r="AS115" s="124"/>
      <c r="AT115" s="65"/>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c r="JB115" s="40"/>
      <c r="JC115" s="40"/>
      <c r="JD115" s="40"/>
      <c r="JE115" s="40"/>
      <c r="JF115" s="40"/>
      <c r="JG115" s="40"/>
      <c r="JH115" s="40"/>
      <c r="JI115" s="40"/>
      <c r="JJ115" s="40"/>
      <c r="JK115" s="40"/>
      <c r="JL115" s="40"/>
      <c r="JM115" s="40"/>
      <c r="JN115" s="40"/>
      <c r="JO115" s="40"/>
      <c r="JP115" s="40"/>
      <c r="JQ115" s="40"/>
      <c r="JR115" s="40"/>
      <c r="JS115" s="40"/>
      <c r="JT115" s="40"/>
      <c r="JU115" s="40"/>
      <c r="JV115" s="40"/>
      <c r="JW115" s="40"/>
      <c r="JX115" s="40"/>
      <c r="JY115" s="40"/>
      <c r="JZ115" s="40"/>
      <c r="KA115" s="40"/>
    </row>
    <row r="116" spans="2:287" x14ac:dyDescent="0.45">
      <c r="B116" s="124"/>
      <c r="C116" s="418"/>
      <c r="D116" s="424"/>
      <c r="E116" s="419"/>
      <c r="F116" s="424"/>
      <c r="G116" s="163"/>
      <c r="H116" s="427"/>
      <c r="I116" s="63"/>
      <c r="J116" s="124"/>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433"/>
      <c r="AK116" s="63"/>
      <c r="AL116" s="164"/>
      <c r="AM116" s="164"/>
      <c r="AN116" s="164"/>
      <c r="AO116" s="63"/>
      <c r="AP116" s="124"/>
      <c r="AQ116" s="124"/>
      <c r="AR116" s="124"/>
      <c r="AS116" s="124"/>
      <c r="AT116" s="65"/>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c r="JB116" s="40"/>
      <c r="JC116" s="40"/>
      <c r="JD116" s="40"/>
      <c r="JE116" s="40"/>
      <c r="JF116" s="40"/>
      <c r="JG116" s="40"/>
      <c r="JH116" s="40"/>
      <c r="JI116" s="40"/>
      <c r="JJ116" s="40"/>
      <c r="JK116" s="40"/>
      <c r="JL116" s="40"/>
      <c r="JM116" s="40"/>
      <c r="JN116" s="40"/>
      <c r="JO116" s="40"/>
      <c r="JP116" s="40"/>
      <c r="JQ116" s="40"/>
      <c r="JR116" s="40"/>
      <c r="JS116" s="40"/>
      <c r="JT116" s="40"/>
      <c r="JU116" s="40"/>
      <c r="JV116" s="40"/>
      <c r="JW116" s="40"/>
      <c r="JX116" s="40"/>
      <c r="JY116" s="40"/>
      <c r="JZ116" s="40"/>
      <c r="KA116" s="40"/>
    </row>
    <row r="117" spans="2:287" x14ac:dyDescent="0.45">
      <c r="B117" s="124"/>
      <c r="C117" s="418"/>
      <c r="D117" s="424"/>
      <c r="E117" s="419"/>
      <c r="F117" s="424"/>
      <c r="G117" s="163"/>
      <c r="H117" s="427"/>
      <c r="I117" s="63"/>
      <c r="J117" s="124"/>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433"/>
      <c r="AK117" s="63"/>
      <c r="AL117" s="164"/>
      <c r="AM117" s="164"/>
      <c r="AN117" s="164"/>
      <c r="AO117" s="63"/>
      <c r="AP117" s="124"/>
      <c r="AQ117" s="124"/>
      <c r="AR117" s="124"/>
      <c r="AS117" s="124"/>
      <c r="AT117" s="65"/>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c r="JB117" s="40"/>
      <c r="JC117" s="40"/>
      <c r="JD117" s="40"/>
      <c r="JE117" s="40"/>
      <c r="JF117" s="40"/>
      <c r="JG117" s="40"/>
      <c r="JH117" s="40"/>
      <c r="JI117" s="40"/>
      <c r="JJ117" s="40"/>
      <c r="JK117" s="40"/>
      <c r="JL117" s="40"/>
      <c r="JM117" s="40"/>
      <c r="JN117" s="40"/>
      <c r="JO117" s="40"/>
      <c r="JP117" s="40"/>
      <c r="JQ117" s="40"/>
      <c r="JR117" s="40"/>
      <c r="JS117" s="40"/>
      <c r="JT117" s="40"/>
      <c r="JU117" s="40"/>
      <c r="JV117" s="40"/>
      <c r="JW117" s="40"/>
      <c r="JX117" s="40"/>
      <c r="JY117" s="40"/>
      <c r="JZ117" s="40"/>
      <c r="KA117" s="40"/>
    </row>
    <row r="118" spans="2:287" x14ac:dyDescent="0.45">
      <c r="B118" s="124"/>
      <c r="C118" s="418"/>
      <c r="D118" s="424"/>
      <c r="E118" s="419"/>
      <c r="F118" s="424"/>
      <c r="G118" s="163"/>
      <c r="H118" s="427"/>
      <c r="I118" s="63"/>
      <c r="J118" s="124"/>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433"/>
      <c r="AK118" s="63"/>
      <c r="AL118" s="164"/>
      <c r="AM118" s="164"/>
      <c r="AN118" s="164"/>
      <c r="AO118" s="63"/>
      <c r="AP118" s="124"/>
      <c r="AQ118" s="124"/>
      <c r="AR118" s="124"/>
      <c r="AS118" s="124"/>
      <c r="AT118" s="65"/>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c r="JB118" s="40"/>
      <c r="JC118" s="40"/>
      <c r="JD118" s="40"/>
      <c r="JE118" s="40"/>
      <c r="JF118" s="40"/>
      <c r="JG118" s="40"/>
      <c r="JH118" s="40"/>
      <c r="JI118" s="40"/>
      <c r="JJ118" s="40"/>
      <c r="JK118" s="40"/>
      <c r="JL118" s="40"/>
      <c r="JM118" s="40"/>
      <c r="JN118" s="40"/>
      <c r="JO118" s="40"/>
      <c r="JP118" s="40"/>
      <c r="JQ118" s="40"/>
      <c r="JR118" s="40"/>
      <c r="JS118" s="40"/>
      <c r="JT118" s="40"/>
      <c r="JU118" s="40"/>
      <c r="JV118" s="40"/>
      <c r="JW118" s="40"/>
      <c r="JX118" s="40"/>
      <c r="JY118" s="40"/>
      <c r="JZ118" s="40"/>
      <c r="KA118" s="40"/>
    </row>
    <row r="119" spans="2:287" x14ac:dyDescent="0.45">
      <c r="B119" s="124"/>
      <c r="C119" s="418"/>
      <c r="D119" s="424"/>
      <c r="E119" s="419"/>
      <c r="F119" s="424"/>
      <c r="G119" s="163"/>
      <c r="H119" s="427"/>
      <c r="I119" s="63"/>
      <c r="J119" s="124"/>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433"/>
      <c r="AK119" s="63"/>
      <c r="AL119" s="164"/>
      <c r="AM119" s="164"/>
      <c r="AN119" s="164"/>
      <c r="AO119" s="63"/>
      <c r="AP119" s="124"/>
      <c r="AQ119" s="124"/>
      <c r="AR119" s="124"/>
      <c r="AS119" s="124"/>
      <c r="AT119" s="65"/>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c r="JB119" s="40"/>
      <c r="JC119" s="40"/>
      <c r="JD119" s="40"/>
      <c r="JE119" s="40"/>
      <c r="JF119" s="40"/>
      <c r="JG119" s="40"/>
      <c r="JH119" s="40"/>
      <c r="JI119" s="40"/>
      <c r="JJ119" s="40"/>
      <c r="JK119" s="40"/>
      <c r="JL119" s="40"/>
      <c r="JM119" s="40"/>
      <c r="JN119" s="40"/>
      <c r="JO119" s="40"/>
      <c r="JP119" s="40"/>
      <c r="JQ119" s="40"/>
      <c r="JR119" s="40"/>
      <c r="JS119" s="40"/>
      <c r="JT119" s="40"/>
      <c r="JU119" s="40"/>
      <c r="JV119" s="40"/>
      <c r="JW119" s="40"/>
      <c r="JX119" s="40"/>
      <c r="JY119" s="40"/>
      <c r="JZ119" s="40"/>
      <c r="KA119" s="40"/>
    </row>
    <row r="120" spans="2:287" x14ac:dyDescent="0.45">
      <c r="B120" s="124"/>
      <c r="C120" s="418"/>
      <c r="D120" s="424"/>
      <c r="E120" s="419"/>
      <c r="F120" s="424"/>
      <c r="G120" s="163"/>
      <c r="H120" s="427"/>
      <c r="I120" s="63"/>
      <c r="J120" s="124"/>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433"/>
      <c r="AK120" s="63"/>
      <c r="AL120" s="164"/>
      <c r="AM120" s="164"/>
      <c r="AN120" s="164"/>
      <c r="AO120" s="63"/>
      <c r="AP120" s="124"/>
      <c r="AQ120" s="124"/>
      <c r="AR120" s="124"/>
      <c r="AS120" s="124"/>
      <c r="AT120" s="65"/>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c r="JB120" s="40"/>
      <c r="JC120" s="40"/>
      <c r="JD120" s="40"/>
      <c r="JE120" s="40"/>
      <c r="JF120" s="40"/>
      <c r="JG120" s="40"/>
      <c r="JH120" s="40"/>
      <c r="JI120" s="40"/>
      <c r="JJ120" s="40"/>
      <c r="JK120" s="40"/>
      <c r="JL120" s="40"/>
      <c r="JM120" s="40"/>
      <c r="JN120" s="40"/>
      <c r="JO120" s="40"/>
      <c r="JP120" s="40"/>
      <c r="JQ120" s="40"/>
      <c r="JR120" s="40"/>
      <c r="JS120" s="40"/>
      <c r="JT120" s="40"/>
      <c r="JU120" s="40"/>
      <c r="JV120" s="40"/>
      <c r="JW120" s="40"/>
      <c r="JX120" s="40"/>
      <c r="JY120" s="40"/>
      <c r="JZ120" s="40"/>
      <c r="KA120" s="40"/>
    </row>
    <row r="121" spans="2:287" x14ac:dyDescent="0.45">
      <c r="B121" s="124"/>
      <c r="C121" s="418"/>
      <c r="D121" s="424"/>
      <c r="E121" s="419"/>
      <c r="F121" s="424"/>
      <c r="G121" s="163"/>
      <c r="H121" s="427"/>
      <c r="I121" s="63"/>
      <c r="J121" s="124"/>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433"/>
      <c r="AK121" s="63"/>
      <c r="AL121" s="164"/>
      <c r="AM121" s="164"/>
      <c r="AN121" s="164"/>
      <c r="AO121" s="63"/>
      <c r="AP121" s="124"/>
      <c r="AQ121" s="124"/>
      <c r="AR121" s="124"/>
      <c r="AS121" s="124"/>
      <c r="AT121" s="65"/>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c r="JB121" s="40"/>
      <c r="JC121" s="40"/>
      <c r="JD121" s="40"/>
      <c r="JE121" s="40"/>
      <c r="JF121" s="40"/>
      <c r="JG121" s="40"/>
      <c r="JH121" s="40"/>
      <c r="JI121" s="40"/>
      <c r="JJ121" s="40"/>
      <c r="JK121" s="40"/>
      <c r="JL121" s="40"/>
      <c r="JM121" s="40"/>
      <c r="JN121" s="40"/>
      <c r="JO121" s="40"/>
      <c r="JP121" s="40"/>
      <c r="JQ121" s="40"/>
      <c r="JR121" s="40"/>
      <c r="JS121" s="40"/>
      <c r="JT121" s="40"/>
      <c r="JU121" s="40"/>
      <c r="JV121" s="40"/>
      <c r="JW121" s="40"/>
      <c r="JX121" s="40"/>
      <c r="JY121" s="40"/>
      <c r="JZ121" s="40"/>
      <c r="KA121" s="40"/>
    </row>
    <row r="122" spans="2:287" x14ac:dyDescent="0.45">
      <c r="B122" s="124"/>
      <c r="C122" s="418"/>
      <c r="D122" s="424"/>
      <c r="E122" s="419"/>
      <c r="F122" s="424"/>
      <c r="G122" s="163"/>
      <c r="H122" s="427"/>
      <c r="I122" s="63"/>
      <c r="J122" s="124"/>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433"/>
      <c r="AK122" s="63"/>
      <c r="AL122" s="164"/>
      <c r="AM122" s="164"/>
      <c r="AN122" s="164"/>
      <c r="AO122" s="63"/>
      <c r="AP122" s="124"/>
      <c r="AQ122" s="124"/>
      <c r="AR122" s="124"/>
      <c r="AS122" s="124"/>
      <c r="AT122" s="65"/>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c r="JB122" s="40"/>
      <c r="JC122" s="40"/>
      <c r="JD122" s="40"/>
      <c r="JE122" s="40"/>
      <c r="JF122" s="40"/>
      <c r="JG122" s="40"/>
      <c r="JH122" s="40"/>
      <c r="JI122" s="40"/>
      <c r="JJ122" s="40"/>
      <c r="JK122" s="40"/>
      <c r="JL122" s="40"/>
      <c r="JM122" s="40"/>
      <c r="JN122" s="40"/>
      <c r="JO122" s="40"/>
      <c r="JP122" s="40"/>
      <c r="JQ122" s="40"/>
      <c r="JR122" s="40"/>
      <c r="JS122" s="40"/>
      <c r="JT122" s="40"/>
      <c r="JU122" s="40"/>
      <c r="JV122" s="40"/>
      <c r="JW122" s="40"/>
      <c r="JX122" s="40"/>
      <c r="JY122" s="40"/>
      <c r="JZ122" s="40"/>
      <c r="KA122" s="40"/>
    </row>
    <row r="123" spans="2:287" x14ac:dyDescent="0.45">
      <c r="B123" s="124"/>
      <c r="C123" s="418"/>
      <c r="D123" s="424"/>
      <c r="E123" s="419"/>
      <c r="F123" s="424"/>
      <c r="G123" s="163"/>
      <c r="H123" s="427"/>
      <c r="I123" s="63"/>
      <c r="J123" s="124"/>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433"/>
      <c r="AK123" s="63"/>
      <c r="AL123" s="164"/>
      <c r="AM123" s="164"/>
      <c r="AN123" s="164"/>
      <c r="AO123" s="63"/>
      <c r="AP123" s="124"/>
      <c r="AQ123" s="124"/>
      <c r="AR123" s="124"/>
      <c r="AS123" s="124"/>
      <c r="AT123" s="65"/>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c r="JB123" s="40"/>
      <c r="JC123" s="40"/>
      <c r="JD123" s="40"/>
      <c r="JE123" s="40"/>
      <c r="JF123" s="40"/>
      <c r="JG123" s="40"/>
      <c r="JH123" s="40"/>
      <c r="JI123" s="40"/>
      <c r="JJ123" s="40"/>
      <c r="JK123" s="40"/>
      <c r="JL123" s="40"/>
      <c r="JM123" s="40"/>
      <c r="JN123" s="40"/>
      <c r="JO123" s="40"/>
      <c r="JP123" s="40"/>
      <c r="JQ123" s="40"/>
      <c r="JR123" s="40"/>
      <c r="JS123" s="40"/>
      <c r="JT123" s="40"/>
      <c r="JU123" s="40"/>
      <c r="JV123" s="40"/>
      <c r="JW123" s="40"/>
      <c r="JX123" s="40"/>
      <c r="JY123" s="40"/>
      <c r="JZ123" s="40"/>
      <c r="KA123" s="40"/>
    </row>
    <row r="124" spans="2:287" x14ac:dyDescent="0.45">
      <c r="B124" s="124"/>
      <c r="C124" s="418"/>
      <c r="D124" s="424"/>
      <c r="E124" s="419"/>
      <c r="F124" s="424"/>
      <c r="G124" s="163"/>
      <c r="H124" s="427"/>
      <c r="I124" s="63"/>
      <c r="J124" s="124"/>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433"/>
      <c r="AK124" s="63"/>
      <c r="AL124" s="164"/>
      <c r="AM124" s="164"/>
      <c r="AN124" s="164"/>
      <c r="AO124" s="63"/>
      <c r="AP124" s="124"/>
      <c r="AQ124" s="124"/>
      <c r="AR124" s="124"/>
      <c r="AS124" s="124"/>
      <c r="AT124" s="65"/>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c r="JB124" s="40"/>
      <c r="JC124" s="40"/>
      <c r="JD124" s="40"/>
      <c r="JE124" s="40"/>
      <c r="JF124" s="40"/>
      <c r="JG124" s="40"/>
      <c r="JH124" s="40"/>
      <c r="JI124" s="40"/>
      <c r="JJ124" s="40"/>
      <c r="JK124" s="40"/>
      <c r="JL124" s="40"/>
      <c r="JM124" s="40"/>
      <c r="JN124" s="40"/>
      <c r="JO124" s="40"/>
      <c r="JP124" s="40"/>
      <c r="JQ124" s="40"/>
      <c r="JR124" s="40"/>
      <c r="JS124" s="40"/>
      <c r="JT124" s="40"/>
      <c r="JU124" s="40"/>
      <c r="JV124" s="40"/>
      <c r="JW124" s="40"/>
      <c r="JX124" s="40"/>
      <c r="JY124" s="40"/>
      <c r="JZ124" s="40"/>
      <c r="KA124" s="40"/>
    </row>
    <row r="125" spans="2:287" x14ac:dyDescent="0.45">
      <c r="B125" s="124"/>
      <c r="C125" s="418"/>
      <c r="D125" s="424"/>
      <c r="E125" s="419"/>
      <c r="F125" s="424"/>
      <c r="G125" s="163"/>
      <c r="H125" s="427"/>
      <c r="I125" s="63"/>
      <c r="J125" s="124"/>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433"/>
      <c r="AK125" s="63"/>
      <c r="AL125" s="164"/>
      <c r="AM125" s="164"/>
      <c r="AN125" s="164"/>
      <c r="AO125" s="63"/>
      <c r="AP125" s="124"/>
      <c r="AQ125" s="124"/>
      <c r="AR125" s="124"/>
      <c r="AS125" s="124"/>
      <c r="AT125" s="65"/>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c r="JB125" s="40"/>
      <c r="JC125" s="40"/>
      <c r="JD125" s="40"/>
      <c r="JE125" s="40"/>
      <c r="JF125" s="40"/>
      <c r="JG125" s="40"/>
      <c r="JH125" s="40"/>
      <c r="JI125" s="40"/>
      <c r="JJ125" s="40"/>
      <c r="JK125" s="40"/>
      <c r="JL125" s="40"/>
      <c r="JM125" s="40"/>
      <c r="JN125" s="40"/>
      <c r="JO125" s="40"/>
      <c r="JP125" s="40"/>
      <c r="JQ125" s="40"/>
      <c r="JR125" s="40"/>
      <c r="JS125" s="40"/>
      <c r="JT125" s="40"/>
      <c r="JU125" s="40"/>
      <c r="JV125" s="40"/>
      <c r="JW125" s="40"/>
      <c r="JX125" s="40"/>
      <c r="JY125" s="40"/>
      <c r="JZ125" s="40"/>
      <c r="KA125" s="40"/>
    </row>
    <row r="126" spans="2:287" x14ac:dyDescent="0.45">
      <c r="B126" s="124"/>
      <c r="C126" s="418"/>
      <c r="D126" s="424"/>
      <c r="E126" s="419"/>
      <c r="F126" s="424"/>
      <c r="G126" s="163"/>
      <c r="H126" s="427"/>
      <c r="I126" s="63"/>
      <c r="J126" s="124"/>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433"/>
      <c r="AK126" s="63"/>
      <c r="AL126" s="164"/>
      <c r="AM126" s="164"/>
      <c r="AN126" s="164"/>
      <c r="AO126" s="63"/>
      <c r="AP126" s="124"/>
      <c r="AQ126" s="124"/>
      <c r="AR126" s="124"/>
      <c r="AS126" s="124"/>
      <c r="AT126" s="65"/>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c r="JB126" s="40"/>
      <c r="JC126" s="40"/>
      <c r="JD126" s="40"/>
      <c r="JE126" s="40"/>
      <c r="JF126" s="40"/>
      <c r="JG126" s="40"/>
      <c r="JH126" s="40"/>
      <c r="JI126" s="40"/>
      <c r="JJ126" s="40"/>
      <c r="JK126" s="40"/>
      <c r="JL126" s="40"/>
      <c r="JM126" s="40"/>
      <c r="JN126" s="40"/>
      <c r="JO126" s="40"/>
      <c r="JP126" s="40"/>
      <c r="JQ126" s="40"/>
      <c r="JR126" s="40"/>
      <c r="JS126" s="40"/>
      <c r="JT126" s="40"/>
      <c r="JU126" s="40"/>
      <c r="JV126" s="40"/>
      <c r="JW126" s="40"/>
      <c r="JX126" s="40"/>
      <c r="JY126" s="40"/>
      <c r="JZ126" s="40"/>
      <c r="KA126" s="40"/>
    </row>
    <row r="127" spans="2:287" x14ac:dyDescent="0.45">
      <c r="B127" s="124"/>
      <c r="C127" s="418"/>
      <c r="D127" s="424"/>
      <c r="E127" s="419"/>
      <c r="F127" s="424"/>
      <c r="G127" s="163"/>
      <c r="H127" s="427"/>
      <c r="I127" s="63"/>
      <c r="J127" s="124"/>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433"/>
      <c r="AK127" s="63"/>
      <c r="AL127" s="164"/>
      <c r="AM127" s="164"/>
      <c r="AN127" s="164"/>
      <c r="AO127" s="63"/>
      <c r="AP127" s="124"/>
      <c r="AQ127" s="124"/>
      <c r="AR127" s="124"/>
      <c r="AS127" s="124"/>
      <c r="AT127" s="65"/>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c r="JB127" s="40"/>
      <c r="JC127" s="40"/>
      <c r="JD127" s="40"/>
      <c r="JE127" s="40"/>
      <c r="JF127" s="40"/>
      <c r="JG127" s="40"/>
      <c r="JH127" s="40"/>
      <c r="JI127" s="40"/>
      <c r="JJ127" s="40"/>
      <c r="JK127" s="40"/>
      <c r="JL127" s="40"/>
      <c r="JM127" s="40"/>
      <c r="JN127" s="40"/>
      <c r="JO127" s="40"/>
      <c r="JP127" s="40"/>
      <c r="JQ127" s="40"/>
      <c r="JR127" s="40"/>
      <c r="JS127" s="40"/>
      <c r="JT127" s="40"/>
      <c r="JU127" s="40"/>
      <c r="JV127" s="40"/>
      <c r="JW127" s="40"/>
      <c r="JX127" s="40"/>
      <c r="JY127" s="40"/>
      <c r="JZ127" s="40"/>
      <c r="KA127" s="40"/>
    </row>
    <row r="128" spans="2:287" x14ac:dyDescent="0.45">
      <c r="B128" s="124"/>
      <c r="C128" s="418"/>
      <c r="D128" s="424"/>
      <c r="E128" s="419"/>
      <c r="F128" s="424"/>
      <c r="G128" s="163"/>
      <c r="H128" s="427"/>
      <c r="I128" s="63"/>
      <c r="J128" s="124"/>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433"/>
      <c r="AK128" s="63"/>
      <c r="AL128" s="164"/>
      <c r="AM128" s="164"/>
      <c r="AN128" s="164"/>
      <c r="AO128" s="63"/>
      <c r="AP128" s="124"/>
      <c r="AQ128" s="124"/>
      <c r="AR128" s="124"/>
      <c r="AS128" s="124"/>
      <c r="AT128" s="65"/>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c r="JB128" s="40"/>
      <c r="JC128" s="40"/>
      <c r="JD128" s="40"/>
      <c r="JE128" s="40"/>
      <c r="JF128" s="40"/>
      <c r="JG128" s="40"/>
      <c r="JH128" s="40"/>
      <c r="JI128" s="40"/>
      <c r="JJ128" s="40"/>
      <c r="JK128" s="40"/>
      <c r="JL128" s="40"/>
      <c r="JM128" s="40"/>
      <c r="JN128" s="40"/>
      <c r="JO128" s="40"/>
      <c r="JP128" s="40"/>
      <c r="JQ128" s="40"/>
      <c r="JR128" s="40"/>
      <c r="JS128" s="40"/>
      <c r="JT128" s="40"/>
      <c r="JU128" s="40"/>
      <c r="JV128" s="40"/>
      <c r="JW128" s="40"/>
      <c r="JX128" s="40"/>
      <c r="JY128" s="40"/>
      <c r="JZ128" s="40"/>
      <c r="KA128" s="40"/>
    </row>
    <row r="129" spans="2:287" x14ac:dyDescent="0.45">
      <c r="B129" s="124"/>
      <c r="C129" s="418"/>
      <c r="D129" s="424"/>
      <c r="E129" s="419"/>
      <c r="F129" s="424"/>
      <c r="G129" s="163"/>
      <c r="H129" s="427"/>
      <c r="I129" s="63"/>
      <c r="J129" s="124"/>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433"/>
      <c r="AK129" s="63"/>
      <c r="AL129" s="164"/>
      <c r="AM129" s="164"/>
      <c r="AN129" s="164"/>
      <c r="AO129" s="63"/>
      <c r="AP129" s="124"/>
      <c r="AQ129" s="124"/>
      <c r="AR129" s="124"/>
      <c r="AS129" s="124"/>
      <c r="AT129" s="65"/>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c r="JB129" s="40"/>
      <c r="JC129" s="40"/>
      <c r="JD129" s="40"/>
      <c r="JE129" s="40"/>
      <c r="JF129" s="40"/>
      <c r="JG129" s="40"/>
      <c r="JH129" s="40"/>
      <c r="JI129" s="40"/>
      <c r="JJ129" s="40"/>
      <c r="JK129" s="40"/>
      <c r="JL129" s="40"/>
      <c r="JM129" s="40"/>
      <c r="JN129" s="40"/>
      <c r="JO129" s="40"/>
      <c r="JP129" s="40"/>
      <c r="JQ129" s="40"/>
      <c r="JR129" s="40"/>
      <c r="JS129" s="40"/>
      <c r="JT129" s="40"/>
      <c r="JU129" s="40"/>
      <c r="JV129" s="40"/>
      <c r="JW129" s="40"/>
      <c r="JX129" s="40"/>
      <c r="JY129" s="40"/>
      <c r="JZ129" s="40"/>
      <c r="KA129" s="40"/>
    </row>
    <row r="130" spans="2:287" x14ac:dyDescent="0.45">
      <c r="B130" s="124"/>
      <c r="C130" s="418"/>
      <c r="D130" s="424"/>
      <c r="E130" s="419"/>
      <c r="F130" s="424"/>
      <c r="G130" s="163"/>
      <c r="H130" s="427"/>
      <c r="I130" s="63"/>
      <c r="J130" s="124"/>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433"/>
      <c r="AK130" s="63"/>
      <c r="AL130" s="164"/>
      <c r="AM130" s="164"/>
      <c r="AN130" s="164"/>
      <c r="AO130" s="63"/>
      <c r="AP130" s="124"/>
      <c r="AQ130" s="124"/>
      <c r="AR130" s="124"/>
      <c r="AS130" s="124"/>
      <c r="AT130" s="65"/>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c r="JB130" s="40"/>
      <c r="JC130" s="40"/>
      <c r="JD130" s="40"/>
      <c r="JE130" s="40"/>
      <c r="JF130" s="40"/>
      <c r="JG130" s="40"/>
      <c r="JH130" s="40"/>
      <c r="JI130" s="40"/>
      <c r="JJ130" s="40"/>
      <c r="JK130" s="40"/>
      <c r="JL130" s="40"/>
      <c r="JM130" s="40"/>
      <c r="JN130" s="40"/>
      <c r="JO130" s="40"/>
      <c r="JP130" s="40"/>
      <c r="JQ130" s="40"/>
      <c r="JR130" s="40"/>
      <c r="JS130" s="40"/>
      <c r="JT130" s="40"/>
      <c r="JU130" s="40"/>
      <c r="JV130" s="40"/>
      <c r="JW130" s="40"/>
      <c r="JX130" s="40"/>
      <c r="JY130" s="40"/>
      <c r="JZ130" s="40"/>
      <c r="KA130" s="40"/>
    </row>
    <row r="131" spans="2:287" x14ac:dyDescent="0.45">
      <c r="B131" s="124"/>
      <c r="C131" s="418"/>
      <c r="D131" s="424"/>
      <c r="E131" s="419"/>
      <c r="F131" s="424"/>
      <c r="G131" s="163"/>
      <c r="H131" s="427"/>
      <c r="I131" s="63"/>
      <c r="J131" s="124"/>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433"/>
      <c r="AK131" s="63"/>
      <c r="AL131" s="164"/>
      <c r="AM131" s="164"/>
      <c r="AN131" s="164"/>
      <c r="AO131" s="63"/>
      <c r="AP131" s="124"/>
      <c r="AQ131" s="124"/>
      <c r="AR131" s="124"/>
      <c r="AS131" s="124"/>
      <c r="AT131" s="65"/>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c r="JB131" s="40"/>
      <c r="JC131" s="40"/>
      <c r="JD131" s="40"/>
      <c r="JE131" s="40"/>
      <c r="JF131" s="40"/>
      <c r="JG131" s="40"/>
      <c r="JH131" s="40"/>
      <c r="JI131" s="40"/>
      <c r="JJ131" s="40"/>
      <c r="JK131" s="40"/>
      <c r="JL131" s="40"/>
      <c r="JM131" s="40"/>
      <c r="JN131" s="40"/>
      <c r="JO131" s="40"/>
      <c r="JP131" s="40"/>
      <c r="JQ131" s="40"/>
      <c r="JR131" s="40"/>
      <c r="JS131" s="40"/>
      <c r="JT131" s="40"/>
      <c r="JU131" s="40"/>
      <c r="JV131" s="40"/>
      <c r="JW131" s="40"/>
      <c r="JX131" s="40"/>
      <c r="JY131" s="40"/>
      <c r="JZ131" s="40"/>
      <c r="KA131" s="40"/>
    </row>
    <row r="132" spans="2:287" x14ac:dyDescent="0.45">
      <c r="B132" s="124"/>
      <c r="C132" s="418"/>
      <c r="D132" s="424"/>
      <c r="E132" s="419"/>
      <c r="F132" s="424"/>
      <c r="G132" s="163"/>
      <c r="H132" s="427"/>
      <c r="I132" s="63"/>
      <c r="J132" s="124"/>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433"/>
      <c r="AK132" s="63"/>
      <c r="AL132" s="164"/>
      <c r="AM132" s="164"/>
      <c r="AN132" s="164"/>
      <c r="AO132" s="63"/>
      <c r="AP132" s="124"/>
      <c r="AQ132" s="124"/>
      <c r="AR132" s="124"/>
      <c r="AS132" s="124"/>
      <c r="AT132" s="65"/>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c r="JB132" s="40"/>
      <c r="JC132" s="40"/>
      <c r="JD132" s="40"/>
      <c r="JE132" s="40"/>
      <c r="JF132" s="40"/>
      <c r="JG132" s="40"/>
      <c r="JH132" s="40"/>
      <c r="JI132" s="40"/>
      <c r="JJ132" s="40"/>
      <c r="JK132" s="40"/>
      <c r="JL132" s="40"/>
      <c r="JM132" s="40"/>
      <c r="JN132" s="40"/>
      <c r="JO132" s="40"/>
      <c r="JP132" s="40"/>
      <c r="JQ132" s="40"/>
      <c r="JR132" s="40"/>
      <c r="JS132" s="40"/>
      <c r="JT132" s="40"/>
      <c r="JU132" s="40"/>
      <c r="JV132" s="40"/>
      <c r="JW132" s="40"/>
      <c r="JX132" s="40"/>
      <c r="JY132" s="40"/>
      <c r="JZ132" s="40"/>
      <c r="KA132" s="40"/>
    </row>
    <row r="133" spans="2:287" x14ac:dyDescent="0.45">
      <c r="B133" s="124"/>
      <c r="C133" s="418"/>
      <c r="D133" s="424"/>
      <c r="E133" s="419"/>
      <c r="F133" s="424"/>
      <c r="G133" s="163"/>
      <c r="H133" s="427"/>
      <c r="I133" s="63"/>
      <c r="J133" s="124"/>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433"/>
      <c r="AK133" s="63"/>
      <c r="AL133" s="164"/>
      <c r="AM133" s="164"/>
      <c r="AN133" s="164"/>
      <c r="AO133" s="63"/>
      <c r="AP133" s="124"/>
      <c r="AQ133" s="124"/>
      <c r="AR133" s="124"/>
      <c r="AS133" s="124"/>
      <c r="AT133" s="65"/>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c r="JB133" s="40"/>
      <c r="JC133" s="40"/>
      <c r="JD133" s="40"/>
      <c r="JE133" s="40"/>
      <c r="JF133" s="40"/>
      <c r="JG133" s="40"/>
      <c r="JH133" s="40"/>
      <c r="JI133" s="40"/>
      <c r="JJ133" s="40"/>
      <c r="JK133" s="40"/>
      <c r="JL133" s="40"/>
      <c r="JM133" s="40"/>
      <c r="JN133" s="40"/>
      <c r="JO133" s="40"/>
      <c r="JP133" s="40"/>
      <c r="JQ133" s="40"/>
      <c r="JR133" s="40"/>
      <c r="JS133" s="40"/>
      <c r="JT133" s="40"/>
      <c r="JU133" s="40"/>
      <c r="JV133" s="40"/>
      <c r="JW133" s="40"/>
      <c r="JX133" s="40"/>
      <c r="JY133" s="40"/>
      <c r="JZ133" s="40"/>
      <c r="KA133" s="40"/>
    </row>
    <row r="134" spans="2:287" x14ac:dyDescent="0.45">
      <c r="B134" s="124"/>
      <c r="C134" s="418"/>
      <c r="D134" s="424"/>
      <c r="E134" s="419"/>
      <c r="F134" s="424"/>
      <c r="G134" s="163"/>
      <c r="H134" s="427"/>
      <c r="I134" s="63"/>
      <c r="J134" s="124"/>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433"/>
      <c r="AK134" s="63"/>
      <c r="AL134" s="164"/>
      <c r="AM134" s="164"/>
      <c r="AN134" s="164"/>
      <c r="AO134" s="63"/>
      <c r="AP134" s="124"/>
      <c r="AQ134" s="124"/>
      <c r="AR134" s="124"/>
      <c r="AS134" s="124"/>
      <c r="AT134" s="65"/>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c r="JB134" s="40"/>
      <c r="JC134" s="40"/>
      <c r="JD134" s="40"/>
      <c r="JE134" s="40"/>
      <c r="JF134" s="40"/>
      <c r="JG134" s="40"/>
      <c r="JH134" s="40"/>
      <c r="JI134" s="40"/>
      <c r="JJ134" s="40"/>
      <c r="JK134" s="40"/>
      <c r="JL134" s="40"/>
      <c r="JM134" s="40"/>
      <c r="JN134" s="40"/>
      <c r="JO134" s="40"/>
      <c r="JP134" s="40"/>
      <c r="JQ134" s="40"/>
      <c r="JR134" s="40"/>
      <c r="JS134" s="40"/>
      <c r="JT134" s="40"/>
      <c r="JU134" s="40"/>
      <c r="JV134" s="40"/>
      <c r="JW134" s="40"/>
      <c r="JX134" s="40"/>
      <c r="JY134" s="40"/>
      <c r="JZ134" s="40"/>
      <c r="KA134" s="40"/>
    </row>
    <row r="135" spans="2:287" x14ac:dyDescent="0.45">
      <c r="B135" s="124"/>
      <c r="C135" s="418"/>
      <c r="D135" s="424"/>
      <c r="E135" s="419"/>
      <c r="F135" s="424"/>
      <c r="G135" s="163"/>
      <c r="H135" s="427"/>
      <c r="I135" s="63"/>
      <c r="J135" s="124"/>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433"/>
      <c r="AK135" s="63"/>
      <c r="AL135" s="164"/>
      <c r="AM135" s="164"/>
      <c r="AN135" s="164"/>
      <c r="AO135" s="63"/>
      <c r="AP135" s="124"/>
      <c r="AQ135" s="124"/>
      <c r="AR135" s="124"/>
      <c r="AS135" s="124"/>
      <c r="AT135" s="65"/>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c r="JB135" s="40"/>
      <c r="JC135" s="40"/>
      <c r="JD135" s="40"/>
      <c r="JE135" s="40"/>
      <c r="JF135" s="40"/>
      <c r="JG135" s="40"/>
      <c r="JH135" s="40"/>
      <c r="JI135" s="40"/>
      <c r="JJ135" s="40"/>
      <c r="JK135" s="40"/>
      <c r="JL135" s="40"/>
      <c r="JM135" s="40"/>
      <c r="JN135" s="40"/>
      <c r="JO135" s="40"/>
      <c r="JP135" s="40"/>
      <c r="JQ135" s="40"/>
      <c r="JR135" s="40"/>
      <c r="JS135" s="40"/>
      <c r="JT135" s="40"/>
      <c r="JU135" s="40"/>
      <c r="JV135" s="40"/>
      <c r="JW135" s="40"/>
      <c r="JX135" s="40"/>
      <c r="JY135" s="40"/>
      <c r="JZ135" s="40"/>
      <c r="KA135" s="40"/>
    </row>
    <row r="136" spans="2:287" x14ac:dyDescent="0.45">
      <c r="B136" s="124"/>
      <c r="C136" s="418"/>
      <c r="D136" s="424"/>
      <c r="E136" s="419"/>
      <c r="F136" s="424"/>
      <c r="G136" s="163"/>
      <c r="H136" s="427"/>
      <c r="I136" s="63"/>
      <c r="J136" s="124"/>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433"/>
      <c r="AK136" s="63"/>
      <c r="AL136" s="164"/>
      <c r="AM136" s="164"/>
      <c r="AN136" s="164"/>
      <c r="AO136" s="63"/>
      <c r="AP136" s="124"/>
      <c r="AQ136" s="124"/>
      <c r="AR136" s="124"/>
      <c r="AS136" s="124"/>
      <c r="AT136" s="65"/>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c r="JB136" s="40"/>
      <c r="JC136" s="40"/>
      <c r="JD136" s="40"/>
      <c r="JE136" s="40"/>
      <c r="JF136" s="40"/>
      <c r="JG136" s="40"/>
      <c r="JH136" s="40"/>
      <c r="JI136" s="40"/>
      <c r="JJ136" s="40"/>
      <c r="JK136" s="40"/>
      <c r="JL136" s="40"/>
      <c r="JM136" s="40"/>
      <c r="JN136" s="40"/>
      <c r="JO136" s="40"/>
      <c r="JP136" s="40"/>
      <c r="JQ136" s="40"/>
      <c r="JR136" s="40"/>
      <c r="JS136" s="40"/>
      <c r="JT136" s="40"/>
      <c r="JU136" s="40"/>
      <c r="JV136" s="40"/>
      <c r="JW136" s="40"/>
      <c r="JX136" s="40"/>
      <c r="JY136" s="40"/>
      <c r="JZ136" s="40"/>
      <c r="KA136" s="40"/>
    </row>
    <row r="137" spans="2:287" x14ac:dyDescent="0.45">
      <c r="B137" s="124"/>
      <c r="C137" s="418"/>
      <c r="D137" s="424"/>
      <c r="E137" s="419"/>
      <c r="F137" s="424"/>
      <c r="G137" s="163"/>
      <c r="H137" s="427"/>
      <c r="I137" s="63"/>
      <c r="J137" s="124"/>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433"/>
      <c r="AK137" s="63"/>
      <c r="AL137" s="164"/>
      <c r="AM137" s="164"/>
      <c r="AN137" s="164"/>
      <c r="AO137" s="63"/>
      <c r="AP137" s="124"/>
      <c r="AQ137" s="124"/>
      <c r="AR137" s="124"/>
      <c r="AS137" s="124"/>
      <c r="AT137" s="65"/>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c r="JB137" s="40"/>
      <c r="JC137" s="40"/>
      <c r="JD137" s="40"/>
      <c r="JE137" s="40"/>
      <c r="JF137" s="40"/>
      <c r="JG137" s="40"/>
      <c r="JH137" s="40"/>
      <c r="JI137" s="40"/>
      <c r="JJ137" s="40"/>
      <c r="JK137" s="40"/>
      <c r="JL137" s="40"/>
      <c r="JM137" s="40"/>
      <c r="JN137" s="40"/>
      <c r="JO137" s="40"/>
      <c r="JP137" s="40"/>
      <c r="JQ137" s="40"/>
      <c r="JR137" s="40"/>
      <c r="JS137" s="40"/>
      <c r="JT137" s="40"/>
      <c r="JU137" s="40"/>
      <c r="JV137" s="40"/>
      <c r="JW137" s="40"/>
      <c r="JX137" s="40"/>
      <c r="JY137" s="40"/>
      <c r="JZ137" s="40"/>
      <c r="KA137" s="40"/>
    </row>
    <row r="138" spans="2:287" x14ac:dyDescent="0.45">
      <c r="B138" s="124"/>
      <c r="C138" s="418"/>
      <c r="D138" s="424"/>
      <c r="E138" s="419"/>
      <c r="F138" s="424"/>
      <c r="G138" s="163"/>
      <c r="H138" s="427"/>
      <c r="I138" s="63"/>
      <c r="J138" s="124"/>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433"/>
      <c r="AK138" s="63"/>
      <c r="AL138" s="164"/>
      <c r="AM138" s="164"/>
      <c r="AN138" s="164"/>
      <c r="AO138" s="63"/>
      <c r="AP138" s="124"/>
      <c r="AQ138" s="124"/>
      <c r="AR138" s="124"/>
      <c r="AS138" s="124"/>
      <c r="AT138" s="65"/>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c r="JB138" s="40"/>
      <c r="JC138" s="40"/>
      <c r="JD138" s="40"/>
      <c r="JE138" s="40"/>
      <c r="JF138" s="40"/>
      <c r="JG138" s="40"/>
      <c r="JH138" s="40"/>
      <c r="JI138" s="40"/>
      <c r="JJ138" s="40"/>
      <c r="JK138" s="40"/>
      <c r="JL138" s="40"/>
      <c r="JM138" s="40"/>
      <c r="JN138" s="40"/>
      <c r="JO138" s="40"/>
      <c r="JP138" s="40"/>
      <c r="JQ138" s="40"/>
      <c r="JR138" s="40"/>
      <c r="JS138" s="40"/>
      <c r="JT138" s="40"/>
      <c r="JU138" s="40"/>
      <c r="JV138" s="40"/>
      <c r="JW138" s="40"/>
      <c r="JX138" s="40"/>
      <c r="JY138" s="40"/>
      <c r="JZ138" s="40"/>
      <c r="KA138" s="40"/>
    </row>
    <row r="139" spans="2:287" x14ac:dyDescent="0.45">
      <c r="B139" s="124"/>
      <c r="C139" s="418"/>
      <c r="D139" s="424"/>
      <c r="E139" s="419"/>
      <c r="F139" s="424"/>
      <c r="G139" s="163"/>
      <c r="H139" s="427"/>
      <c r="I139" s="63"/>
      <c r="J139" s="124"/>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433"/>
      <c r="AK139" s="63"/>
      <c r="AL139" s="164"/>
      <c r="AM139" s="164"/>
      <c r="AN139" s="164"/>
      <c r="AO139" s="63"/>
      <c r="AP139" s="124"/>
      <c r="AQ139" s="124"/>
      <c r="AR139" s="124"/>
      <c r="AS139" s="124"/>
      <c r="AT139" s="65"/>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c r="JB139" s="40"/>
      <c r="JC139" s="40"/>
      <c r="JD139" s="40"/>
      <c r="JE139" s="40"/>
      <c r="JF139" s="40"/>
      <c r="JG139" s="40"/>
      <c r="JH139" s="40"/>
      <c r="JI139" s="40"/>
      <c r="JJ139" s="40"/>
      <c r="JK139" s="40"/>
      <c r="JL139" s="40"/>
      <c r="JM139" s="40"/>
      <c r="JN139" s="40"/>
      <c r="JO139" s="40"/>
      <c r="JP139" s="40"/>
      <c r="JQ139" s="40"/>
      <c r="JR139" s="40"/>
      <c r="JS139" s="40"/>
      <c r="JT139" s="40"/>
      <c r="JU139" s="40"/>
      <c r="JV139" s="40"/>
      <c r="JW139" s="40"/>
      <c r="JX139" s="40"/>
      <c r="JY139" s="40"/>
      <c r="JZ139" s="40"/>
      <c r="KA139" s="40"/>
    </row>
    <row r="140" spans="2:287" x14ac:dyDescent="0.45">
      <c r="B140" s="124"/>
      <c r="C140" s="418"/>
      <c r="D140" s="424"/>
      <c r="E140" s="419"/>
      <c r="F140" s="424"/>
      <c r="G140" s="163"/>
      <c r="H140" s="427"/>
      <c r="I140" s="63"/>
      <c r="J140" s="124"/>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433"/>
      <c r="AK140" s="63"/>
      <c r="AL140" s="164"/>
      <c r="AM140" s="164"/>
      <c r="AN140" s="164"/>
      <c r="AO140" s="63"/>
      <c r="AP140" s="124"/>
      <c r="AQ140" s="124"/>
      <c r="AR140" s="124"/>
      <c r="AS140" s="124"/>
      <c r="AT140" s="65"/>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c r="JB140" s="40"/>
      <c r="JC140" s="40"/>
      <c r="JD140" s="40"/>
      <c r="JE140" s="40"/>
      <c r="JF140" s="40"/>
      <c r="JG140" s="40"/>
      <c r="JH140" s="40"/>
      <c r="JI140" s="40"/>
      <c r="JJ140" s="40"/>
      <c r="JK140" s="40"/>
      <c r="JL140" s="40"/>
      <c r="JM140" s="40"/>
      <c r="JN140" s="40"/>
      <c r="JO140" s="40"/>
      <c r="JP140" s="40"/>
      <c r="JQ140" s="40"/>
      <c r="JR140" s="40"/>
      <c r="JS140" s="40"/>
      <c r="JT140" s="40"/>
      <c r="JU140" s="40"/>
      <c r="JV140" s="40"/>
      <c r="JW140" s="40"/>
      <c r="JX140" s="40"/>
      <c r="JY140" s="40"/>
      <c r="JZ140" s="40"/>
      <c r="KA140" s="40"/>
    </row>
    <row r="141" spans="2:287" x14ac:dyDescent="0.45">
      <c r="B141" s="124"/>
      <c r="C141" s="418"/>
      <c r="D141" s="424"/>
      <c r="E141" s="419"/>
      <c r="F141" s="424"/>
      <c r="G141" s="163"/>
      <c r="H141" s="427"/>
      <c r="I141" s="63"/>
      <c r="J141" s="124"/>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433"/>
      <c r="AK141" s="63"/>
      <c r="AL141" s="164"/>
      <c r="AM141" s="164"/>
      <c r="AN141" s="164"/>
      <c r="AO141" s="63"/>
      <c r="AP141" s="124"/>
      <c r="AQ141" s="124"/>
      <c r="AR141" s="124"/>
      <c r="AS141" s="124"/>
      <c r="AT141" s="65"/>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c r="JB141" s="40"/>
      <c r="JC141" s="40"/>
      <c r="JD141" s="40"/>
      <c r="JE141" s="40"/>
      <c r="JF141" s="40"/>
      <c r="JG141" s="40"/>
      <c r="JH141" s="40"/>
      <c r="JI141" s="40"/>
      <c r="JJ141" s="40"/>
      <c r="JK141" s="40"/>
      <c r="JL141" s="40"/>
      <c r="JM141" s="40"/>
      <c r="JN141" s="40"/>
      <c r="JO141" s="40"/>
      <c r="JP141" s="40"/>
      <c r="JQ141" s="40"/>
      <c r="JR141" s="40"/>
      <c r="JS141" s="40"/>
      <c r="JT141" s="40"/>
      <c r="JU141" s="40"/>
      <c r="JV141" s="40"/>
      <c r="JW141" s="40"/>
      <c r="JX141" s="40"/>
      <c r="JY141" s="40"/>
      <c r="JZ141" s="40"/>
      <c r="KA141" s="40"/>
    </row>
    <row r="142" spans="2:287" x14ac:dyDescent="0.45">
      <c r="B142" s="124"/>
      <c r="C142" s="418"/>
      <c r="D142" s="424"/>
      <c r="E142" s="419"/>
      <c r="F142" s="424"/>
      <c r="G142" s="163"/>
      <c r="H142" s="427"/>
      <c r="I142" s="63"/>
      <c r="J142" s="124"/>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433"/>
      <c r="AK142" s="63"/>
      <c r="AL142" s="164"/>
      <c r="AM142" s="164"/>
      <c r="AN142" s="164"/>
      <c r="AO142" s="63"/>
      <c r="AP142" s="124"/>
      <c r="AQ142" s="124"/>
      <c r="AR142" s="124"/>
      <c r="AS142" s="124"/>
      <c r="AT142" s="65"/>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c r="JB142" s="40"/>
      <c r="JC142" s="40"/>
      <c r="JD142" s="40"/>
      <c r="JE142" s="40"/>
      <c r="JF142" s="40"/>
      <c r="JG142" s="40"/>
      <c r="JH142" s="40"/>
      <c r="JI142" s="40"/>
      <c r="JJ142" s="40"/>
      <c r="JK142" s="40"/>
      <c r="JL142" s="40"/>
      <c r="JM142" s="40"/>
      <c r="JN142" s="40"/>
      <c r="JO142" s="40"/>
      <c r="JP142" s="40"/>
      <c r="JQ142" s="40"/>
      <c r="JR142" s="40"/>
      <c r="JS142" s="40"/>
      <c r="JT142" s="40"/>
      <c r="JU142" s="40"/>
      <c r="JV142" s="40"/>
      <c r="JW142" s="40"/>
      <c r="JX142" s="40"/>
      <c r="JY142" s="40"/>
      <c r="JZ142" s="40"/>
      <c r="KA142" s="40"/>
    </row>
    <row r="143" spans="2:287" x14ac:dyDescent="0.45">
      <c r="B143" s="124"/>
      <c r="C143" s="418"/>
      <c r="D143" s="424"/>
      <c r="E143" s="419"/>
      <c r="F143" s="424"/>
      <c r="G143" s="163"/>
      <c r="H143" s="427"/>
      <c r="I143" s="63"/>
      <c r="J143" s="124"/>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433"/>
      <c r="AK143" s="63"/>
      <c r="AL143" s="164"/>
      <c r="AM143" s="164"/>
      <c r="AN143" s="164"/>
      <c r="AO143" s="63"/>
      <c r="AP143" s="124"/>
      <c r="AQ143" s="124"/>
      <c r="AR143" s="124"/>
      <c r="AS143" s="124"/>
      <c r="AT143" s="65"/>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c r="JB143" s="40"/>
      <c r="JC143" s="40"/>
      <c r="JD143" s="40"/>
      <c r="JE143" s="40"/>
      <c r="JF143" s="40"/>
      <c r="JG143" s="40"/>
      <c r="JH143" s="40"/>
      <c r="JI143" s="40"/>
      <c r="JJ143" s="40"/>
      <c r="JK143" s="40"/>
      <c r="JL143" s="40"/>
      <c r="JM143" s="40"/>
      <c r="JN143" s="40"/>
      <c r="JO143" s="40"/>
      <c r="JP143" s="40"/>
      <c r="JQ143" s="40"/>
      <c r="JR143" s="40"/>
      <c r="JS143" s="40"/>
      <c r="JT143" s="40"/>
      <c r="JU143" s="40"/>
      <c r="JV143" s="40"/>
      <c r="JW143" s="40"/>
      <c r="JX143" s="40"/>
      <c r="JY143" s="40"/>
      <c r="JZ143" s="40"/>
      <c r="KA143" s="40"/>
    </row>
    <row r="144" spans="2:287" x14ac:dyDescent="0.45">
      <c r="B144" s="124"/>
      <c r="C144" s="418"/>
      <c r="D144" s="424"/>
      <c r="E144" s="419"/>
      <c r="F144" s="424"/>
      <c r="G144" s="163"/>
      <c r="H144" s="427"/>
      <c r="I144" s="63"/>
      <c r="J144" s="124"/>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433"/>
      <c r="AK144" s="63"/>
      <c r="AL144" s="164"/>
      <c r="AM144" s="164"/>
      <c r="AN144" s="164"/>
      <c r="AO144" s="63"/>
      <c r="AP144" s="124"/>
      <c r="AQ144" s="124"/>
      <c r="AR144" s="124"/>
      <c r="AS144" s="124"/>
      <c r="AT144" s="65"/>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c r="JB144" s="40"/>
      <c r="JC144" s="40"/>
      <c r="JD144" s="40"/>
      <c r="JE144" s="40"/>
      <c r="JF144" s="40"/>
      <c r="JG144" s="40"/>
      <c r="JH144" s="40"/>
      <c r="JI144" s="40"/>
      <c r="JJ144" s="40"/>
      <c r="JK144" s="40"/>
      <c r="JL144" s="40"/>
      <c r="JM144" s="40"/>
      <c r="JN144" s="40"/>
      <c r="JO144" s="40"/>
      <c r="JP144" s="40"/>
      <c r="JQ144" s="40"/>
      <c r="JR144" s="40"/>
      <c r="JS144" s="40"/>
      <c r="JT144" s="40"/>
      <c r="JU144" s="40"/>
      <c r="JV144" s="40"/>
      <c r="JW144" s="40"/>
      <c r="JX144" s="40"/>
      <c r="JY144" s="40"/>
      <c r="JZ144" s="40"/>
      <c r="KA144" s="40"/>
    </row>
    <row r="145" spans="2:287" x14ac:dyDescent="0.45">
      <c r="B145" s="124"/>
      <c r="C145" s="418"/>
      <c r="D145" s="424"/>
      <c r="E145" s="419"/>
      <c r="F145" s="424"/>
      <c r="G145" s="163"/>
      <c r="H145" s="427"/>
      <c r="I145" s="63"/>
      <c r="J145" s="124"/>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433"/>
      <c r="AK145" s="63"/>
      <c r="AL145" s="164"/>
      <c r="AM145" s="164"/>
      <c r="AN145" s="164"/>
      <c r="AO145" s="63"/>
      <c r="AP145" s="124"/>
      <c r="AQ145" s="124"/>
      <c r="AR145" s="124"/>
      <c r="AS145" s="124"/>
      <c r="AT145" s="65"/>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c r="JB145" s="40"/>
      <c r="JC145" s="40"/>
      <c r="JD145" s="40"/>
      <c r="JE145" s="40"/>
      <c r="JF145" s="40"/>
      <c r="JG145" s="40"/>
      <c r="JH145" s="40"/>
      <c r="JI145" s="40"/>
      <c r="JJ145" s="40"/>
      <c r="JK145" s="40"/>
      <c r="JL145" s="40"/>
      <c r="JM145" s="40"/>
      <c r="JN145" s="40"/>
      <c r="JO145" s="40"/>
      <c r="JP145" s="40"/>
      <c r="JQ145" s="40"/>
      <c r="JR145" s="40"/>
      <c r="JS145" s="40"/>
      <c r="JT145" s="40"/>
      <c r="JU145" s="40"/>
      <c r="JV145" s="40"/>
      <c r="JW145" s="40"/>
      <c r="JX145" s="40"/>
      <c r="JY145" s="40"/>
      <c r="JZ145" s="40"/>
      <c r="KA145" s="40"/>
    </row>
    <row r="146" spans="2:287" x14ac:dyDescent="0.45">
      <c r="B146" s="124"/>
      <c r="C146" s="418"/>
      <c r="D146" s="424"/>
      <c r="E146" s="419"/>
      <c r="F146" s="424"/>
      <c r="G146" s="163"/>
      <c r="H146" s="427"/>
      <c r="I146" s="63"/>
      <c r="J146" s="124"/>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433"/>
      <c r="AK146" s="63"/>
      <c r="AL146" s="164"/>
      <c r="AM146" s="164"/>
      <c r="AN146" s="164"/>
      <c r="AO146" s="63"/>
      <c r="AP146" s="124"/>
      <c r="AQ146" s="124"/>
      <c r="AR146" s="124"/>
      <c r="AS146" s="124"/>
      <c r="AT146" s="65"/>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c r="JB146" s="40"/>
      <c r="JC146" s="40"/>
      <c r="JD146" s="40"/>
      <c r="JE146" s="40"/>
      <c r="JF146" s="40"/>
      <c r="JG146" s="40"/>
      <c r="JH146" s="40"/>
      <c r="JI146" s="40"/>
      <c r="JJ146" s="40"/>
      <c r="JK146" s="40"/>
      <c r="JL146" s="40"/>
      <c r="JM146" s="40"/>
      <c r="JN146" s="40"/>
      <c r="JO146" s="40"/>
      <c r="JP146" s="40"/>
      <c r="JQ146" s="40"/>
      <c r="JR146" s="40"/>
      <c r="JS146" s="40"/>
      <c r="JT146" s="40"/>
      <c r="JU146" s="40"/>
      <c r="JV146" s="40"/>
      <c r="JW146" s="40"/>
      <c r="JX146" s="40"/>
      <c r="JY146" s="40"/>
      <c r="JZ146" s="40"/>
      <c r="KA146" s="40"/>
    </row>
    <row r="147" spans="2:287" x14ac:dyDescent="0.45">
      <c r="B147" s="124"/>
      <c r="C147" s="418"/>
      <c r="D147" s="424"/>
      <c r="E147" s="419"/>
      <c r="F147" s="424"/>
      <c r="G147" s="163"/>
      <c r="H147" s="427"/>
      <c r="I147" s="63"/>
      <c r="J147" s="124"/>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433"/>
      <c r="AK147" s="63"/>
      <c r="AL147" s="164"/>
      <c r="AM147" s="164"/>
      <c r="AN147" s="164"/>
      <c r="AO147" s="63"/>
      <c r="AP147" s="124"/>
      <c r="AQ147" s="124"/>
      <c r="AR147" s="124"/>
      <c r="AS147" s="124"/>
      <c r="AT147" s="65"/>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c r="JB147" s="40"/>
      <c r="JC147" s="40"/>
      <c r="JD147" s="40"/>
      <c r="JE147" s="40"/>
      <c r="JF147" s="40"/>
      <c r="JG147" s="40"/>
      <c r="JH147" s="40"/>
      <c r="JI147" s="40"/>
      <c r="JJ147" s="40"/>
      <c r="JK147" s="40"/>
      <c r="JL147" s="40"/>
      <c r="JM147" s="40"/>
      <c r="JN147" s="40"/>
      <c r="JO147" s="40"/>
      <c r="JP147" s="40"/>
      <c r="JQ147" s="40"/>
      <c r="JR147" s="40"/>
      <c r="JS147" s="40"/>
      <c r="JT147" s="40"/>
      <c r="JU147" s="40"/>
      <c r="JV147" s="40"/>
      <c r="JW147" s="40"/>
      <c r="JX147" s="40"/>
      <c r="JY147" s="40"/>
      <c r="JZ147" s="40"/>
      <c r="KA147" s="40"/>
    </row>
    <row r="148" spans="2:287" x14ac:dyDescent="0.45">
      <c r="B148" s="124"/>
      <c r="C148" s="418"/>
      <c r="D148" s="424"/>
      <c r="E148" s="419"/>
      <c r="F148" s="424"/>
      <c r="G148" s="163"/>
      <c r="H148" s="427"/>
      <c r="I148" s="63"/>
      <c r="J148" s="124"/>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433"/>
      <c r="AK148" s="63"/>
      <c r="AL148" s="164"/>
      <c r="AM148" s="164"/>
      <c r="AN148" s="164"/>
      <c r="AO148" s="63"/>
      <c r="AP148" s="124"/>
      <c r="AQ148" s="124"/>
      <c r="AR148" s="124"/>
      <c r="AS148" s="124"/>
      <c r="AT148" s="65"/>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c r="JB148" s="40"/>
      <c r="JC148" s="40"/>
      <c r="JD148" s="40"/>
      <c r="JE148" s="40"/>
      <c r="JF148" s="40"/>
      <c r="JG148" s="40"/>
      <c r="JH148" s="40"/>
      <c r="JI148" s="40"/>
      <c r="JJ148" s="40"/>
      <c r="JK148" s="40"/>
      <c r="JL148" s="40"/>
      <c r="JM148" s="40"/>
      <c r="JN148" s="40"/>
      <c r="JO148" s="40"/>
      <c r="JP148" s="40"/>
      <c r="JQ148" s="40"/>
      <c r="JR148" s="40"/>
      <c r="JS148" s="40"/>
      <c r="JT148" s="40"/>
      <c r="JU148" s="40"/>
      <c r="JV148" s="40"/>
      <c r="JW148" s="40"/>
      <c r="JX148" s="40"/>
      <c r="JY148" s="40"/>
      <c r="JZ148" s="40"/>
      <c r="KA148" s="40"/>
    </row>
    <row r="149" spans="2:287" x14ac:dyDescent="0.45">
      <c r="B149" s="124"/>
      <c r="C149" s="418"/>
      <c r="D149" s="424"/>
      <c r="E149" s="419"/>
      <c r="F149" s="424"/>
      <c r="G149" s="163"/>
      <c r="H149" s="427"/>
      <c r="I149" s="63"/>
      <c r="J149" s="124"/>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433"/>
      <c r="AK149" s="63"/>
      <c r="AL149" s="164"/>
      <c r="AM149" s="164"/>
      <c r="AN149" s="164"/>
      <c r="AO149" s="63"/>
      <c r="AP149" s="124"/>
      <c r="AQ149" s="124"/>
      <c r="AR149" s="124"/>
      <c r="AS149" s="124"/>
      <c r="AT149" s="65"/>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c r="JB149" s="40"/>
      <c r="JC149" s="40"/>
      <c r="JD149" s="40"/>
      <c r="JE149" s="40"/>
      <c r="JF149" s="40"/>
      <c r="JG149" s="40"/>
      <c r="JH149" s="40"/>
      <c r="JI149" s="40"/>
      <c r="JJ149" s="40"/>
      <c r="JK149" s="40"/>
      <c r="JL149" s="40"/>
      <c r="JM149" s="40"/>
      <c r="JN149" s="40"/>
      <c r="JO149" s="40"/>
      <c r="JP149" s="40"/>
      <c r="JQ149" s="40"/>
      <c r="JR149" s="40"/>
      <c r="JS149" s="40"/>
      <c r="JT149" s="40"/>
      <c r="JU149" s="40"/>
      <c r="JV149" s="40"/>
      <c r="JW149" s="40"/>
      <c r="JX149" s="40"/>
      <c r="JY149" s="40"/>
      <c r="JZ149" s="40"/>
      <c r="KA149" s="40"/>
    </row>
    <row r="150" spans="2:287" x14ac:dyDescent="0.45">
      <c r="B150" s="124"/>
      <c r="C150" s="418"/>
      <c r="D150" s="424"/>
      <c r="E150" s="419"/>
      <c r="F150" s="424"/>
      <c r="G150" s="163"/>
      <c r="H150" s="427"/>
      <c r="I150" s="63"/>
      <c r="J150" s="124"/>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433"/>
      <c r="AK150" s="63"/>
      <c r="AL150" s="164"/>
      <c r="AM150" s="164"/>
      <c r="AN150" s="164"/>
      <c r="AO150" s="63"/>
      <c r="AP150" s="124"/>
      <c r="AQ150" s="124"/>
      <c r="AR150" s="124"/>
      <c r="AS150" s="124"/>
      <c r="AT150" s="65"/>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c r="JB150" s="40"/>
      <c r="JC150" s="40"/>
      <c r="JD150" s="40"/>
      <c r="JE150" s="40"/>
      <c r="JF150" s="40"/>
      <c r="JG150" s="40"/>
      <c r="JH150" s="40"/>
      <c r="JI150" s="40"/>
      <c r="JJ150" s="40"/>
      <c r="JK150" s="40"/>
      <c r="JL150" s="40"/>
      <c r="JM150" s="40"/>
      <c r="JN150" s="40"/>
      <c r="JO150" s="40"/>
      <c r="JP150" s="40"/>
      <c r="JQ150" s="40"/>
      <c r="JR150" s="40"/>
      <c r="JS150" s="40"/>
      <c r="JT150" s="40"/>
      <c r="JU150" s="40"/>
      <c r="JV150" s="40"/>
      <c r="JW150" s="40"/>
      <c r="JX150" s="40"/>
      <c r="JY150" s="40"/>
      <c r="JZ150" s="40"/>
      <c r="KA150" s="40"/>
    </row>
    <row r="151" spans="2:287" x14ac:dyDescent="0.45">
      <c r="B151" s="124"/>
      <c r="C151" s="418"/>
      <c r="D151" s="424"/>
      <c r="E151" s="419"/>
      <c r="F151" s="424"/>
      <c r="G151" s="163"/>
      <c r="H151" s="427"/>
      <c r="I151" s="63"/>
      <c r="J151" s="124"/>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433"/>
      <c r="AK151" s="63"/>
      <c r="AL151" s="164"/>
      <c r="AM151" s="164"/>
      <c r="AN151" s="164"/>
      <c r="AO151" s="63"/>
      <c r="AP151" s="124"/>
      <c r="AQ151" s="124"/>
      <c r="AR151" s="124"/>
      <c r="AS151" s="124"/>
      <c r="AT151" s="65"/>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c r="JB151" s="40"/>
      <c r="JC151" s="40"/>
      <c r="JD151" s="40"/>
      <c r="JE151" s="40"/>
      <c r="JF151" s="40"/>
      <c r="JG151" s="40"/>
      <c r="JH151" s="40"/>
      <c r="JI151" s="40"/>
      <c r="JJ151" s="40"/>
      <c r="JK151" s="40"/>
      <c r="JL151" s="40"/>
      <c r="JM151" s="40"/>
      <c r="JN151" s="40"/>
      <c r="JO151" s="40"/>
      <c r="JP151" s="40"/>
      <c r="JQ151" s="40"/>
      <c r="JR151" s="40"/>
      <c r="JS151" s="40"/>
      <c r="JT151" s="40"/>
      <c r="JU151" s="40"/>
      <c r="JV151" s="40"/>
      <c r="JW151" s="40"/>
      <c r="JX151" s="40"/>
      <c r="JY151" s="40"/>
      <c r="JZ151" s="40"/>
      <c r="KA151" s="40"/>
    </row>
    <row r="152" spans="2:287" x14ac:dyDescent="0.45">
      <c r="B152" s="124"/>
      <c r="C152" s="418"/>
      <c r="D152" s="424"/>
      <c r="E152" s="419"/>
      <c r="F152" s="424"/>
      <c r="G152" s="163"/>
      <c r="H152" s="427"/>
      <c r="I152" s="63"/>
      <c r="J152" s="124"/>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433"/>
      <c r="AK152" s="63"/>
      <c r="AL152" s="164"/>
      <c r="AM152" s="164"/>
      <c r="AN152" s="164"/>
      <c r="AO152" s="63"/>
      <c r="AP152" s="124"/>
      <c r="AQ152" s="124"/>
      <c r="AR152" s="124"/>
      <c r="AS152" s="124"/>
      <c r="AT152" s="65"/>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c r="JB152" s="40"/>
      <c r="JC152" s="40"/>
      <c r="JD152" s="40"/>
      <c r="JE152" s="40"/>
      <c r="JF152" s="40"/>
      <c r="JG152" s="40"/>
      <c r="JH152" s="40"/>
      <c r="JI152" s="40"/>
      <c r="JJ152" s="40"/>
      <c r="JK152" s="40"/>
      <c r="JL152" s="40"/>
      <c r="JM152" s="40"/>
      <c r="JN152" s="40"/>
      <c r="JO152" s="40"/>
      <c r="JP152" s="40"/>
      <c r="JQ152" s="40"/>
      <c r="JR152" s="40"/>
      <c r="JS152" s="40"/>
      <c r="JT152" s="40"/>
      <c r="JU152" s="40"/>
      <c r="JV152" s="40"/>
      <c r="JW152" s="40"/>
      <c r="JX152" s="40"/>
      <c r="JY152" s="40"/>
      <c r="JZ152" s="40"/>
      <c r="KA152" s="40"/>
    </row>
    <row r="153" spans="2:287" x14ac:dyDescent="0.45">
      <c r="B153" s="124"/>
      <c r="C153" s="418"/>
      <c r="D153" s="424"/>
      <c r="E153" s="419"/>
      <c r="F153" s="424"/>
      <c r="G153" s="163"/>
      <c r="H153" s="427"/>
      <c r="I153" s="63"/>
      <c r="J153" s="124"/>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433"/>
      <c r="AK153" s="63"/>
      <c r="AL153" s="164"/>
      <c r="AM153" s="164"/>
      <c r="AN153" s="164"/>
      <c r="AO153" s="63"/>
      <c r="AP153" s="124"/>
      <c r="AQ153" s="124"/>
      <c r="AR153" s="124"/>
      <c r="AS153" s="124"/>
      <c r="AT153" s="65"/>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c r="JB153" s="40"/>
      <c r="JC153" s="40"/>
      <c r="JD153" s="40"/>
      <c r="JE153" s="40"/>
      <c r="JF153" s="40"/>
      <c r="JG153" s="40"/>
      <c r="JH153" s="40"/>
      <c r="JI153" s="40"/>
      <c r="JJ153" s="40"/>
      <c r="JK153" s="40"/>
      <c r="JL153" s="40"/>
      <c r="JM153" s="40"/>
      <c r="JN153" s="40"/>
      <c r="JO153" s="40"/>
      <c r="JP153" s="40"/>
      <c r="JQ153" s="40"/>
      <c r="JR153" s="40"/>
      <c r="JS153" s="40"/>
      <c r="JT153" s="40"/>
      <c r="JU153" s="40"/>
      <c r="JV153" s="40"/>
      <c r="JW153" s="40"/>
      <c r="JX153" s="40"/>
      <c r="JY153" s="40"/>
      <c r="JZ153" s="40"/>
      <c r="KA153" s="40"/>
    </row>
    <row r="154" spans="2:287" x14ac:dyDescent="0.45">
      <c r="B154" s="124"/>
      <c r="C154" s="418"/>
      <c r="D154" s="424"/>
      <c r="E154" s="419"/>
      <c r="F154" s="424"/>
      <c r="G154" s="163"/>
      <c r="H154" s="427"/>
      <c r="I154" s="63"/>
      <c r="J154" s="124"/>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433"/>
      <c r="AK154" s="63"/>
      <c r="AL154" s="164"/>
      <c r="AM154" s="164"/>
      <c r="AN154" s="164"/>
      <c r="AO154" s="63"/>
      <c r="AP154" s="124"/>
      <c r="AQ154" s="124"/>
      <c r="AR154" s="124"/>
      <c r="AS154" s="124"/>
      <c r="AT154" s="65"/>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c r="JB154" s="40"/>
      <c r="JC154" s="40"/>
      <c r="JD154" s="40"/>
      <c r="JE154" s="40"/>
      <c r="JF154" s="40"/>
      <c r="JG154" s="40"/>
      <c r="JH154" s="40"/>
      <c r="JI154" s="40"/>
      <c r="JJ154" s="40"/>
      <c r="JK154" s="40"/>
      <c r="JL154" s="40"/>
      <c r="JM154" s="40"/>
      <c r="JN154" s="40"/>
      <c r="JO154" s="40"/>
      <c r="JP154" s="40"/>
      <c r="JQ154" s="40"/>
      <c r="JR154" s="40"/>
      <c r="JS154" s="40"/>
      <c r="JT154" s="40"/>
      <c r="JU154" s="40"/>
      <c r="JV154" s="40"/>
      <c r="JW154" s="40"/>
      <c r="JX154" s="40"/>
      <c r="JY154" s="40"/>
      <c r="JZ154" s="40"/>
      <c r="KA154" s="40"/>
    </row>
    <row r="155" spans="2:287" x14ac:dyDescent="0.45">
      <c r="B155" s="124"/>
      <c r="C155" s="418"/>
      <c r="D155" s="424"/>
      <c r="E155" s="419"/>
      <c r="F155" s="424"/>
      <c r="G155" s="163"/>
      <c r="H155" s="427"/>
      <c r="I155" s="63"/>
      <c r="J155" s="124"/>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433"/>
      <c r="AK155" s="63"/>
      <c r="AL155" s="164"/>
      <c r="AM155" s="164"/>
      <c r="AN155" s="164"/>
      <c r="AO155" s="63"/>
      <c r="AP155" s="124"/>
      <c r="AQ155" s="124"/>
      <c r="AR155" s="124"/>
      <c r="AS155" s="124"/>
      <c r="AT155" s="65"/>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c r="JB155" s="40"/>
      <c r="JC155" s="40"/>
      <c r="JD155" s="40"/>
      <c r="JE155" s="40"/>
      <c r="JF155" s="40"/>
      <c r="JG155" s="40"/>
      <c r="JH155" s="40"/>
      <c r="JI155" s="40"/>
      <c r="JJ155" s="40"/>
      <c r="JK155" s="40"/>
      <c r="JL155" s="40"/>
      <c r="JM155" s="40"/>
      <c r="JN155" s="40"/>
      <c r="JO155" s="40"/>
      <c r="JP155" s="40"/>
      <c r="JQ155" s="40"/>
      <c r="JR155" s="40"/>
      <c r="JS155" s="40"/>
      <c r="JT155" s="40"/>
      <c r="JU155" s="40"/>
      <c r="JV155" s="40"/>
      <c r="JW155" s="40"/>
      <c r="JX155" s="40"/>
      <c r="JY155" s="40"/>
      <c r="JZ155" s="40"/>
      <c r="KA155" s="40"/>
    </row>
    <row r="156" spans="2:287" x14ac:dyDescent="0.45">
      <c r="B156" s="124"/>
      <c r="C156" s="418"/>
      <c r="D156" s="424"/>
      <c r="E156" s="419"/>
      <c r="F156" s="424"/>
      <c r="G156" s="163"/>
      <c r="H156" s="427"/>
      <c r="I156" s="63"/>
      <c r="J156" s="124"/>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433"/>
      <c r="AK156" s="63"/>
      <c r="AL156" s="164"/>
      <c r="AM156" s="164"/>
      <c r="AN156" s="164"/>
      <c r="AO156" s="63"/>
      <c r="AP156" s="124"/>
      <c r="AQ156" s="124"/>
      <c r="AR156" s="124"/>
      <c r="AS156" s="124"/>
      <c r="AT156" s="65"/>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c r="JB156" s="40"/>
      <c r="JC156" s="40"/>
      <c r="JD156" s="40"/>
      <c r="JE156" s="40"/>
      <c r="JF156" s="40"/>
      <c r="JG156" s="40"/>
      <c r="JH156" s="40"/>
      <c r="JI156" s="40"/>
      <c r="JJ156" s="40"/>
      <c r="JK156" s="40"/>
      <c r="JL156" s="40"/>
      <c r="JM156" s="40"/>
      <c r="JN156" s="40"/>
      <c r="JO156" s="40"/>
      <c r="JP156" s="40"/>
      <c r="JQ156" s="40"/>
      <c r="JR156" s="40"/>
      <c r="JS156" s="40"/>
      <c r="JT156" s="40"/>
      <c r="JU156" s="40"/>
      <c r="JV156" s="40"/>
      <c r="JW156" s="40"/>
      <c r="JX156" s="40"/>
      <c r="JY156" s="40"/>
      <c r="JZ156" s="40"/>
      <c r="KA156" s="40"/>
    </row>
    <row r="157" spans="2:287" x14ac:dyDescent="0.45">
      <c r="B157" s="124"/>
      <c r="C157" s="418"/>
      <c r="D157" s="424"/>
      <c r="E157" s="419"/>
      <c r="F157" s="424"/>
      <c r="G157" s="163"/>
      <c r="H157" s="427"/>
      <c r="I157" s="63"/>
      <c r="J157" s="124"/>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433"/>
      <c r="AK157" s="63"/>
      <c r="AL157" s="164"/>
      <c r="AM157" s="164"/>
      <c r="AN157" s="164"/>
      <c r="AO157" s="63"/>
      <c r="AP157" s="124"/>
      <c r="AQ157" s="124"/>
      <c r="AR157" s="124"/>
      <c r="AS157" s="124"/>
      <c r="AT157" s="65"/>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c r="JB157" s="40"/>
      <c r="JC157" s="40"/>
      <c r="JD157" s="40"/>
      <c r="JE157" s="40"/>
      <c r="JF157" s="40"/>
      <c r="JG157" s="40"/>
      <c r="JH157" s="40"/>
      <c r="JI157" s="40"/>
      <c r="JJ157" s="40"/>
      <c r="JK157" s="40"/>
      <c r="JL157" s="40"/>
      <c r="JM157" s="40"/>
      <c r="JN157" s="40"/>
      <c r="JO157" s="40"/>
      <c r="JP157" s="40"/>
      <c r="JQ157" s="40"/>
      <c r="JR157" s="40"/>
      <c r="JS157" s="40"/>
      <c r="JT157" s="40"/>
      <c r="JU157" s="40"/>
      <c r="JV157" s="40"/>
      <c r="JW157" s="40"/>
      <c r="JX157" s="40"/>
      <c r="JY157" s="40"/>
      <c r="JZ157" s="40"/>
      <c r="KA157" s="40"/>
    </row>
    <row r="158" spans="2:287" x14ac:dyDescent="0.45">
      <c r="B158" s="124"/>
      <c r="C158" s="418"/>
      <c r="D158" s="424"/>
      <c r="E158" s="419"/>
      <c r="F158" s="424"/>
      <c r="G158" s="163"/>
      <c r="H158" s="427"/>
      <c r="I158" s="63"/>
      <c r="J158" s="124"/>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433"/>
      <c r="AK158" s="63"/>
      <c r="AL158" s="164"/>
      <c r="AM158" s="164"/>
      <c r="AN158" s="164"/>
      <c r="AO158" s="63"/>
      <c r="AP158" s="124"/>
      <c r="AQ158" s="124"/>
      <c r="AR158" s="124"/>
      <c r="AS158" s="124"/>
      <c r="AT158" s="65"/>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c r="JB158" s="40"/>
      <c r="JC158" s="40"/>
      <c r="JD158" s="40"/>
      <c r="JE158" s="40"/>
      <c r="JF158" s="40"/>
      <c r="JG158" s="40"/>
      <c r="JH158" s="40"/>
      <c r="JI158" s="40"/>
      <c r="JJ158" s="40"/>
      <c r="JK158" s="40"/>
      <c r="JL158" s="40"/>
      <c r="JM158" s="40"/>
      <c r="JN158" s="40"/>
      <c r="JO158" s="40"/>
      <c r="JP158" s="40"/>
      <c r="JQ158" s="40"/>
      <c r="JR158" s="40"/>
      <c r="JS158" s="40"/>
      <c r="JT158" s="40"/>
      <c r="JU158" s="40"/>
      <c r="JV158" s="40"/>
      <c r="JW158" s="40"/>
      <c r="JX158" s="40"/>
      <c r="JY158" s="40"/>
      <c r="JZ158" s="40"/>
      <c r="KA158" s="40"/>
    </row>
    <row r="159" spans="2:287" x14ac:dyDescent="0.45">
      <c r="B159" s="124"/>
      <c r="C159" s="418"/>
      <c r="D159" s="424"/>
      <c r="E159" s="419"/>
      <c r="F159" s="424"/>
      <c r="G159" s="163"/>
      <c r="H159" s="427"/>
      <c r="I159" s="63"/>
      <c r="J159" s="124"/>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433"/>
      <c r="AK159" s="63"/>
      <c r="AL159" s="164"/>
      <c r="AM159" s="164"/>
      <c r="AN159" s="164"/>
      <c r="AO159" s="63"/>
      <c r="AP159" s="124"/>
      <c r="AQ159" s="124"/>
      <c r="AR159" s="124"/>
      <c r="AS159" s="124"/>
      <c r="AT159" s="65"/>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c r="JB159" s="40"/>
      <c r="JC159" s="40"/>
      <c r="JD159" s="40"/>
      <c r="JE159" s="40"/>
      <c r="JF159" s="40"/>
      <c r="JG159" s="40"/>
      <c r="JH159" s="40"/>
      <c r="JI159" s="40"/>
      <c r="JJ159" s="40"/>
      <c r="JK159" s="40"/>
      <c r="JL159" s="40"/>
      <c r="JM159" s="40"/>
      <c r="JN159" s="40"/>
      <c r="JO159" s="40"/>
      <c r="JP159" s="40"/>
      <c r="JQ159" s="40"/>
      <c r="JR159" s="40"/>
      <c r="JS159" s="40"/>
      <c r="JT159" s="40"/>
      <c r="JU159" s="40"/>
      <c r="JV159" s="40"/>
      <c r="JW159" s="40"/>
      <c r="JX159" s="40"/>
      <c r="JY159" s="40"/>
      <c r="JZ159" s="40"/>
      <c r="KA159" s="40"/>
    </row>
    <row r="160" spans="2:287" x14ac:dyDescent="0.45">
      <c r="B160" s="124"/>
      <c r="C160" s="418"/>
      <c r="D160" s="424"/>
      <c r="E160" s="419"/>
      <c r="F160" s="424"/>
      <c r="G160" s="163"/>
      <c r="H160" s="427"/>
      <c r="I160" s="63"/>
      <c r="J160" s="124"/>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433"/>
      <c r="AK160" s="63"/>
      <c r="AL160" s="164"/>
      <c r="AM160" s="164"/>
      <c r="AN160" s="164"/>
      <c r="AO160" s="63"/>
      <c r="AP160" s="124"/>
      <c r="AQ160" s="124"/>
      <c r="AR160" s="124"/>
      <c r="AS160" s="124"/>
      <c r="AT160" s="65"/>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c r="JB160" s="40"/>
      <c r="JC160" s="40"/>
      <c r="JD160" s="40"/>
      <c r="JE160" s="40"/>
      <c r="JF160" s="40"/>
      <c r="JG160" s="40"/>
      <c r="JH160" s="40"/>
      <c r="JI160" s="40"/>
      <c r="JJ160" s="40"/>
      <c r="JK160" s="40"/>
      <c r="JL160" s="40"/>
      <c r="JM160" s="40"/>
      <c r="JN160" s="40"/>
      <c r="JO160" s="40"/>
      <c r="JP160" s="40"/>
      <c r="JQ160" s="40"/>
      <c r="JR160" s="40"/>
      <c r="JS160" s="40"/>
      <c r="JT160" s="40"/>
      <c r="JU160" s="40"/>
      <c r="JV160" s="40"/>
      <c r="JW160" s="40"/>
      <c r="JX160" s="40"/>
      <c r="JY160" s="40"/>
      <c r="JZ160" s="40"/>
      <c r="KA160" s="40"/>
    </row>
    <row r="161" spans="2:287" x14ac:dyDescent="0.45">
      <c r="B161" s="124"/>
      <c r="C161" s="418"/>
      <c r="D161" s="424"/>
      <c r="E161" s="419"/>
      <c r="F161" s="424"/>
      <c r="G161" s="163"/>
      <c r="H161" s="427"/>
      <c r="I161" s="63"/>
      <c r="J161" s="124"/>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433"/>
      <c r="AK161" s="63"/>
      <c r="AL161" s="164"/>
      <c r="AM161" s="164"/>
      <c r="AN161" s="164"/>
      <c r="AO161" s="63"/>
      <c r="AP161" s="124"/>
      <c r="AQ161" s="124"/>
      <c r="AR161" s="124"/>
      <c r="AS161" s="124"/>
      <c r="AT161" s="65"/>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c r="JB161" s="40"/>
      <c r="JC161" s="40"/>
      <c r="JD161" s="40"/>
      <c r="JE161" s="40"/>
      <c r="JF161" s="40"/>
      <c r="JG161" s="40"/>
      <c r="JH161" s="40"/>
      <c r="JI161" s="40"/>
      <c r="JJ161" s="40"/>
      <c r="JK161" s="40"/>
      <c r="JL161" s="40"/>
      <c r="JM161" s="40"/>
      <c r="JN161" s="40"/>
      <c r="JO161" s="40"/>
      <c r="JP161" s="40"/>
      <c r="JQ161" s="40"/>
      <c r="JR161" s="40"/>
      <c r="JS161" s="40"/>
      <c r="JT161" s="40"/>
      <c r="JU161" s="40"/>
      <c r="JV161" s="40"/>
      <c r="JW161" s="40"/>
      <c r="JX161" s="40"/>
      <c r="JY161" s="40"/>
      <c r="JZ161" s="40"/>
      <c r="KA161" s="40"/>
    </row>
    <row r="162" spans="2:287" x14ac:dyDescent="0.45">
      <c r="B162" s="124"/>
      <c r="C162" s="418"/>
      <c r="D162" s="424"/>
      <c r="E162" s="419"/>
      <c r="F162" s="424"/>
      <c r="G162" s="163"/>
      <c r="H162" s="427"/>
      <c r="I162" s="63"/>
      <c r="J162" s="124"/>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433"/>
      <c r="AK162" s="63"/>
      <c r="AL162" s="164"/>
      <c r="AM162" s="164"/>
      <c r="AN162" s="164"/>
      <c r="AO162" s="63"/>
      <c r="AP162" s="124"/>
      <c r="AQ162" s="124"/>
      <c r="AR162" s="124"/>
      <c r="AS162" s="124"/>
      <c r="AT162" s="65"/>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c r="JB162" s="40"/>
      <c r="JC162" s="40"/>
      <c r="JD162" s="40"/>
      <c r="JE162" s="40"/>
      <c r="JF162" s="40"/>
      <c r="JG162" s="40"/>
      <c r="JH162" s="40"/>
      <c r="JI162" s="40"/>
      <c r="JJ162" s="40"/>
      <c r="JK162" s="40"/>
      <c r="JL162" s="40"/>
      <c r="JM162" s="40"/>
      <c r="JN162" s="40"/>
      <c r="JO162" s="40"/>
      <c r="JP162" s="40"/>
      <c r="JQ162" s="40"/>
      <c r="JR162" s="40"/>
      <c r="JS162" s="40"/>
      <c r="JT162" s="40"/>
      <c r="JU162" s="40"/>
      <c r="JV162" s="40"/>
      <c r="JW162" s="40"/>
      <c r="JX162" s="40"/>
      <c r="JY162" s="40"/>
      <c r="JZ162" s="40"/>
      <c r="KA162" s="40"/>
    </row>
    <row r="163" spans="2:287" x14ac:dyDescent="0.45">
      <c r="B163" s="124"/>
      <c r="C163" s="418"/>
      <c r="D163" s="424"/>
      <c r="E163" s="419"/>
      <c r="F163" s="424"/>
      <c r="G163" s="163"/>
      <c r="H163" s="427"/>
      <c r="I163" s="63"/>
      <c r="J163" s="124"/>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433"/>
      <c r="AK163" s="63"/>
      <c r="AL163" s="164"/>
      <c r="AM163" s="164"/>
      <c r="AN163" s="164"/>
      <c r="AO163" s="63"/>
      <c r="AP163" s="124"/>
      <c r="AQ163" s="124"/>
      <c r="AR163" s="124"/>
      <c r="AS163" s="124"/>
      <c r="AT163" s="65"/>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c r="JB163" s="40"/>
      <c r="JC163" s="40"/>
      <c r="JD163" s="40"/>
      <c r="JE163" s="40"/>
      <c r="JF163" s="40"/>
      <c r="JG163" s="40"/>
      <c r="JH163" s="40"/>
      <c r="JI163" s="40"/>
      <c r="JJ163" s="40"/>
      <c r="JK163" s="40"/>
      <c r="JL163" s="40"/>
      <c r="JM163" s="40"/>
      <c r="JN163" s="40"/>
      <c r="JO163" s="40"/>
      <c r="JP163" s="40"/>
      <c r="JQ163" s="40"/>
      <c r="JR163" s="40"/>
      <c r="JS163" s="40"/>
      <c r="JT163" s="40"/>
      <c r="JU163" s="40"/>
      <c r="JV163" s="40"/>
      <c r="JW163" s="40"/>
      <c r="JX163" s="40"/>
      <c r="JY163" s="40"/>
      <c r="JZ163" s="40"/>
      <c r="KA163" s="40"/>
    </row>
    <row r="164" spans="2:287" x14ac:dyDescent="0.45">
      <c r="B164" s="124"/>
      <c r="C164" s="418"/>
      <c r="D164" s="424"/>
      <c r="E164" s="419"/>
      <c r="F164" s="424"/>
      <c r="G164" s="163"/>
      <c r="H164" s="427"/>
      <c r="I164" s="63"/>
      <c r="J164" s="124"/>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433"/>
      <c r="AK164" s="63"/>
      <c r="AL164" s="164"/>
      <c r="AM164" s="164"/>
      <c r="AN164" s="164"/>
      <c r="AO164" s="63"/>
      <c r="AP164" s="124"/>
      <c r="AQ164" s="124"/>
      <c r="AR164" s="124"/>
      <c r="AS164" s="124"/>
      <c r="AT164" s="65"/>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c r="JB164" s="40"/>
      <c r="JC164" s="40"/>
      <c r="JD164" s="40"/>
      <c r="JE164" s="40"/>
      <c r="JF164" s="40"/>
      <c r="JG164" s="40"/>
      <c r="JH164" s="40"/>
      <c r="JI164" s="40"/>
      <c r="JJ164" s="40"/>
      <c r="JK164" s="40"/>
      <c r="JL164" s="40"/>
      <c r="JM164" s="40"/>
      <c r="JN164" s="40"/>
      <c r="JO164" s="40"/>
      <c r="JP164" s="40"/>
      <c r="JQ164" s="40"/>
      <c r="JR164" s="40"/>
      <c r="JS164" s="40"/>
      <c r="JT164" s="40"/>
      <c r="JU164" s="40"/>
      <c r="JV164" s="40"/>
      <c r="JW164" s="40"/>
      <c r="JX164" s="40"/>
      <c r="JY164" s="40"/>
      <c r="JZ164" s="40"/>
      <c r="KA164" s="40"/>
    </row>
    <row r="165" spans="2:287" x14ac:dyDescent="0.45">
      <c r="B165" s="124"/>
      <c r="C165" s="418"/>
      <c r="D165" s="424"/>
      <c r="E165" s="419"/>
      <c r="F165" s="424"/>
      <c r="G165" s="163"/>
      <c r="H165" s="427"/>
      <c r="I165" s="63"/>
      <c r="J165" s="124"/>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433"/>
      <c r="AK165" s="63"/>
      <c r="AL165" s="164"/>
      <c r="AM165" s="164"/>
      <c r="AN165" s="164"/>
      <c r="AO165" s="63"/>
      <c r="AP165" s="124"/>
      <c r="AQ165" s="124"/>
      <c r="AR165" s="124"/>
      <c r="AS165" s="124"/>
      <c r="AT165" s="65"/>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c r="JB165" s="40"/>
      <c r="JC165" s="40"/>
      <c r="JD165" s="40"/>
      <c r="JE165" s="40"/>
      <c r="JF165" s="40"/>
      <c r="JG165" s="40"/>
      <c r="JH165" s="40"/>
      <c r="JI165" s="40"/>
      <c r="JJ165" s="40"/>
      <c r="JK165" s="40"/>
      <c r="JL165" s="40"/>
      <c r="JM165" s="40"/>
      <c r="JN165" s="40"/>
      <c r="JO165" s="40"/>
      <c r="JP165" s="40"/>
      <c r="JQ165" s="40"/>
      <c r="JR165" s="40"/>
      <c r="JS165" s="40"/>
      <c r="JT165" s="40"/>
      <c r="JU165" s="40"/>
      <c r="JV165" s="40"/>
      <c r="JW165" s="40"/>
      <c r="JX165" s="40"/>
      <c r="JY165" s="40"/>
      <c r="JZ165" s="40"/>
      <c r="KA165" s="40"/>
    </row>
    <row r="166" spans="2:287" x14ac:dyDescent="0.45">
      <c r="B166" s="124"/>
      <c r="C166" s="418"/>
      <c r="D166" s="424"/>
      <c r="E166" s="419"/>
      <c r="F166" s="424"/>
      <c r="G166" s="163"/>
      <c r="H166" s="427"/>
      <c r="I166" s="63"/>
      <c r="J166" s="124"/>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433"/>
      <c r="AK166" s="63"/>
      <c r="AL166" s="164"/>
      <c r="AM166" s="164"/>
      <c r="AN166" s="164"/>
      <c r="AO166" s="63"/>
      <c r="AP166" s="124"/>
      <c r="AQ166" s="124"/>
      <c r="AR166" s="124"/>
      <c r="AS166" s="124"/>
      <c r="AT166" s="65"/>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c r="JB166" s="40"/>
      <c r="JC166" s="40"/>
      <c r="JD166" s="40"/>
      <c r="JE166" s="40"/>
      <c r="JF166" s="40"/>
      <c r="JG166" s="40"/>
      <c r="JH166" s="40"/>
      <c r="JI166" s="40"/>
      <c r="JJ166" s="40"/>
      <c r="JK166" s="40"/>
      <c r="JL166" s="40"/>
      <c r="JM166" s="40"/>
      <c r="JN166" s="40"/>
      <c r="JO166" s="40"/>
      <c r="JP166" s="40"/>
      <c r="JQ166" s="40"/>
      <c r="JR166" s="40"/>
      <c r="JS166" s="40"/>
      <c r="JT166" s="40"/>
      <c r="JU166" s="40"/>
      <c r="JV166" s="40"/>
      <c r="JW166" s="40"/>
      <c r="JX166" s="40"/>
      <c r="JY166" s="40"/>
      <c r="JZ166" s="40"/>
      <c r="KA166" s="40"/>
    </row>
    <row r="167" spans="2:287" x14ac:dyDescent="0.45">
      <c r="B167" s="124"/>
      <c r="C167" s="418"/>
      <c r="D167" s="424"/>
      <c r="E167" s="419"/>
      <c r="F167" s="424"/>
      <c r="G167" s="163"/>
      <c r="H167" s="427"/>
      <c r="I167" s="63"/>
      <c r="J167" s="124"/>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433"/>
      <c r="AK167" s="63"/>
      <c r="AL167" s="164"/>
      <c r="AM167" s="164"/>
      <c r="AN167" s="164"/>
      <c r="AO167" s="63"/>
      <c r="AP167" s="124"/>
      <c r="AQ167" s="124"/>
      <c r="AR167" s="124"/>
      <c r="AS167" s="124"/>
      <c r="AT167" s="65"/>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c r="JB167" s="40"/>
      <c r="JC167" s="40"/>
      <c r="JD167" s="40"/>
      <c r="JE167" s="40"/>
      <c r="JF167" s="40"/>
      <c r="JG167" s="40"/>
      <c r="JH167" s="40"/>
      <c r="JI167" s="40"/>
      <c r="JJ167" s="40"/>
      <c r="JK167" s="40"/>
      <c r="JL167" s="40"/>
      <c r="JM167" s="40"/>
      <c r="JN167" s="40"/>
      <c r="JO167" s="40"/>
      <c r="JP167" s="40"/>
      <c r="JQ167" s="40"/>
      <c r="JR167" s="40"/>
      <c r="JS167" s="40"/>
      <c r="JT167" s="40"/>
      <c r="JU167" s="40"/>
      <c r="JV167" s="40"/>
      <c r="JW167" s="40"/>
      <c r="JX167" s="40"/>
      <c r="JY167" s="40"/>
      <c r="JZ167" s="40"/>
      <c r="KA167" s="40"/>
    </row>
    <row r="168" spans="2:287" x14ac:dyDescent="0.45">
      <c r="B168" s="124"/>
      <c r="C168" s="418"/>
      <c r="D168" s="424"/>
      <c r="E168" s="419"/>
      <c r="F168" s="424"/>
      <c r="G168" s="163"/>
      <c r="H168" s="427"/>
      <c r="I168" s="63"/>
      <c r="J168" s="124"/>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433"/>
      <c r="AK168" s="63"/>
      <c r="AL168" s="164"/>
      <c r="AM168" s="164"/>
      <c r="AN168" s="164"/>
      <c r="AO168" s="63"/>
      <c r="AP168" s="124"/>
      <c r="AQ168" s="124"/>
      <c r="AR168" s="124"/>
      <c r="AS168" s="124"/>
      <c r="AT168" s="65"/>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c r="JB168" s="40"/>
      <c r="JC168" s="40"/>
      <c r="JD168" s="40"/>
      <c r="JE168" s="40"/>
      <c r="JF168" s="40"/>
      <c r="JG168" s="40"/>
      <c r="JH168" s="40"/>
      <c r="JI168" s="40"/>
      <c r="JJ168" s="40"/>
      <c r="JK168" s="40"/>
      <c r="JL168" s="40"/>
      <c r="JM168" s="40"/>
      <c r="JN168" s="40"/>
      <c r="JO168" s="40"/>
      <c r="JP168" s="40"/>
      <c r="JQ168" s="40"/>
      <c r="JR168" s="40"/>
      <c r="JS168" s="40"/>
      <c r="JT168" s="40"/>
      <c r="JU168" s="40"/>
      <c r="JV168" s="40"/>
      <c r="JW168" s="40"/>
      <c r="JX168" s="40"/>
      <c r="JY168" s="40"/>
      <c r="JZ168" s="40"/>
      <c r="KA168" s="40"/>
    </row>
    <row r="169" spans="2:287" x14ac:dyDescent="0.45">
      <c r="B169" s="124"/>
      <c r="C169" s="418"/>
      <c r="D169" s="424"/>
      <c r="E169" s="419"/>
      <c r="F169" s="424"/>
      <c r="G169" s="163"/>
      <c r="H169" s="427"/>
      <c r="I169" s="63"/>
      <c r="J169" s="124"/>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433"/>
      <c r="AK169" s="63"/>
      <c r="AL169" s="164"/>
      <c r="AM169" s="164"/>
      <c r="AN169" s="164"/>
      <c r="AO169" s="63"/>
      <c r="AP169" s="124"/>
      <c r="AQ169" s="124"/>
      <c r="AR169" s="124"/>
      <c r="AS169" s="124"/>
      <c r="AT169" s="65"/>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c r="JB169" s="40"/>
      <c r="JC169" s="40"/>
      <c r="JD169" s="40"/>
      <c r="JE169" s="40"/>
      <c r="JF169" s="40"/>
      <c r="JG169" s="40"/>
      <c r="JH169" s="40"/>
      <c r="JI169" s="40"/>
      <c r="JJ169" s="40"/>
      <c r="JK169" s="40"/>
      <c r="JL169" s="40"/>
      <c r="JM169" s="40"/>
      <c r="JN169" s="40"/>
      <c r="JO169" s="40"/>
      <c r="JP169" s="40"/>
      <c r="JQ169" s="40"/>
      <c r="JR169" s="40"/>
      <c r="JS169" s="40"/>
      <c r="JT169" s="40"/>
      <c r="JU169" s="40"/>
      <c r="JV169" s="40"/>
      <c r="JW169" s="40"/>
      <c r="JX169" s="40"/>
      <c r="JY169" s="40"/>
      <c r="JZ169" s="40"/>
      <c r="KA169" s="40"/>
    </row>
    <row r="170" spans="2:287" x14ac:dyDescent="0.45">
      <c r="B170" s="124"/>
      <c r="C170" s="418"/>
      <c r="D170" s="424"/>
      <c r="E170" s="419"/>
      <c r="F170" s="424"/>
      <c r="G170" s="163"/>
      <c r="H170" s="427"/>
      <c r="I170" s="63"/>
      <c r="J170" s="124"/>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433"/>
      <c r="AK170" s="63"/>
      <c r="AL170" s="164"/>
      <c r="AM170" s="164"/>
      <c r="AN170" s="164"/>
      <c r="AO170" s="63"/>
      <c r="AP170" s="124"/>
      <c r="AQ170" s="124"/>
      <c r="AR170" s="124"/>
      <c r="AS170" s="124"/>
      <c r="AT170" s="65"/>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c r="JB170" s="40"/>
      <c r="JC170" s="40"/>
      <c r="JD170" s="40"/>
      <c r="JE170" s="40"/>
      <c r="JF170" s="40"/>
      <c r="JG170" s="40"/>
      <c r="JH170" s="40"/>
      <c r="JI170" s="40"/>
      <c r="JJ170" s="40"/>
      <c r="JK170" s="40"/>
      <c r="JL170" s="40"/>
      <c r="JM170" s="40"/>
      <c r="JN170" s="40"/>
      <c r="JO170" s="40"/>
      <c r="JP170" s="40"/>
      <c r="JQ170" s="40"/>
      <c r="JR170" s="40"/>
      <c r="JS170" s="40"/>
      <c r="JT170" s="40"/>
      <c r="JU170" s="40"/>
      <c r="JV170" s="40"/>
      <c r="JW170" s="40"/>
      <c r="JX170" s="40"/>
      <c r="JY170" s="40"/>
      <c r="JZ170" s="40"/>
      <c r="KA170" s="40"/>
    </row>
    <row r="171" spans="2:287" x14ac:dyDescent="0.45">
      <c r="B171" s="124"/>
      <c r="C171" s="418"/>
      <c r="D171" s="424"/>
      <c r="E171" s="419"/>
      <c r="F171" s="424"/>
      <c r="G171" s="163"/>
      <c r="H171" s="427"/>
      <c r="I171" s="63"/>
      <c r="J171" s="124"/>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433"/>
      <c r="AK171" s="63"/>
      <c r="AL171" s="164"/>
      <c r="AM171" s="164"/>
      <c r="AN171" s="164"/>
      <c r="AO171" s="63"/>
      <c r="AP171" s="124"/>
      <c r="AQ171" s="124"/>
      <c r="AR171" s="124"/>
      <c r="AS171" s="124"/>
      <c r="AT171" s="65"/>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c r="JB171" s="40"/>
      <c r="JC171" s="40"/>
      <c r="JD171" s="40"/>
      <c r="JE171" s="40"/>
      <c r="JF171" s="40"/>
      <c r="JG171" s="40"/>
      <c r="JH171" s="40"/>
      <c r="JI171" s="40"/>
      <c r="JJ171" s="40"/>
      <c r="JK171" s="40"/>
      <c r="JL171" s="40"/>
      <c r="JM171" s="40"/>
      <c r="JN171" s="40"/>
      <c r="JO171" s="40"/>
      <c r="JP171" s="40"/>
      <c r="JQ171" s="40"/>
      <c r="JR171" s="40"/>
      <c r="JS171" s="40"/>
      <c r="JT171" s="40"/>
      <c r="JU171" s="40"/>
      <c r="JV171" s="40"/>
      <c r="JW171" s="40"/>
      <c r="JX171" s="40"/>
      <c r="JY171" s="40"/>
      <c r="JZ171" s="40"/>
      <c r="KA171" s="40"/>
    </row>
    <row r="172" spans="2:287" x14ac:dyDescent="0.45">
      <c r="B172" s="124"/>
      <c r="C172" s="418"/>
      <c r="D172" s="424"/>
      <c r="E172" s="419"/>
      <c r="F172" s="424"/>
      <c r="G172" s="163"/>
      <c r="H172" s="427"/>
      <c r="I172" s="63"/>
      <c r="J172" s="124"/>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433"/>
      <c r="AK172" s="63"/>
      <c r="AL172" s="164"/>
      <c r="AM172" s="164"/>
      <c r="AN172" s="164"/>
      <c r="AO172" s="63"/>
      <c r="AP172" s="124"/>
      <c r="AQ172" s="124"/>
      <c r="AR172" s="124"/>
      <c r="AS172" s="124"/>
      <c r="AT172" s="65"/>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c r="JB172" s="40"/>
      <c r="JC172" s="40"/>
      <c r="JD172" s="40"/>
      <c r="JE172" s="40"/>
      <c r="JF172" s="40"/>
      <c r="JG172" s="40"/>
      <c r="JH172" s="40"/>
      <c r="JI172" s="40"/>
      <c r="JJ172" s="40"/>
      <c r="JK172" s="40"/>
      <c r="JL172" s="40"/>
      <c r="JM172" s="40"/>
      <c r="JN172" s="40"/>
      <c r="JO172" s="40"/>
      <c r="JP172" s="40"/>
      <c r="JQ172" s="40"/>
      <c r="JR172" s="40"/>
      <c r="JS172" s="40"/>
      <c r="JT172" s="40"/>
      <c r="JU172" s="40"/>
      <c r="JV172" s="40"/>
      <c r="JW172" s="40"/>
      <c r="JX172" s="40"/>
      <c r="JY172" s="40"/>
      <c r="JZ172" s="40"/>
      <c r="KA172" s="40"/>
    </row>
    <row r="173" spans="2:287" x14ac:dyDescent="0.45">
      <c r="B173" s="124"/>
      <c r="C173" s="418"/>
      <c r="D173" s="424"/>
      <c r="E173" s="419"/>
      <c r="F173" s="424"/>
      <c r="G173" s="163"/>
      <c r="H173" s="427"/>
      <c r="I173" s="63"/>
      <c r="J173" s="124"/>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433"/>
      <c r="AK173" s="63"/>
      <c r="AL173" s="164"/>
      <c r="AM173" s="164"/>
      <c r="AN173" s="164"/>
      <c r="AO173" s="63"/>
      <c r="AP173" s="124"/>
      <c r="AQ173" s="124"/>
      <c r="AR173" s="124"/>
      <c r="AS173" s="124"/>
      <c r="AT173" s="65"/>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c r="JB173" s="40"/>
      <c r="JC173" s="40"/>
      <c r="JD173" s="40"/>
      <c r="JE173" s="40"/>
      <c r="JF173" s="40"/>
      <c r="JG173" s="40"/>
      <c r="JH173" s="40"/>
      <c r="JI173" s="40"/>
      <c r="JJ173" s="40"/>
      <c r="JK173" s="40"/>
      <c r="JL173" s="40"/>
      <c r="JM173" s="40"/>
      <c r="JN173" s="40"/>
      <c r="JO173" s="40"/>
      <c r="JP173" s="40"/>
      <c r="JQ173" s="40"/>
      <c r="JR173" s="40"/>
      <c r="JS173" s="40"/>
      <c r="JT173" s="40"/>
      <c r="JU173" s="40"/>
      <c r="JV173" s="40"/>
      <c r="JW173" s="40"/>
      <c r="JX173" s="40"/>
      <c r="JY173" s="40"/>
      <c r="JZ173" s="40"/>
      <c r="KA173" s="40"/>
    </row>
    <row r="174" spans="2:287" x14ac:dyDescent="0.45">
      <c r="B174" s="124"/>
      <c r="C174" s="418"/>
      <c r="D174" s="424"/>
      <c r="E174" s="419"/>
      <c r="F174" s="424"/>
      <c r="G174" s="163"/>
      <c r="H174" s="427"/>
      <c r="I174" s="63"/>
      <c r="J174" s="124"/>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433"/>
      <c r="AK174" s="63"/>
      <c r="AL174" s="164"/>
      <c r="AM174" s="164"/>
      <c r="AN174" s="164"/>
      <c r="AO174" s="63"/>
      <c r="AP174" s="124"/>
      <c r="AQ174" s="124"/>
      <c r="AR174" s="124"/>
      <c r="AS174" s="124"/>
      <c r="AT174" s="65"/>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c r="JB174" s="40"/>
      <c r="JC174" s="40"/>
      <c r="JD174" s="40"/>
      <c r="JE174" s="40"/>
      <c r="JF174" s="40"/>
      <c r="JG174" s="40"/>
      <c r="JH174" s="40"/>
      <c r="JI174" s="40"/>
      <c r="JJ174" s="40"/>
      <c r="JK174" s="40"/>
      <c r="JL174" s="40"/>
      <c r="JM174" s="40"/>
      <c r="JN174" s="40"/>
      <c r="JO174" s="40"/>
      <c r="JP174" s="40"/>
      <c r="JQ174" s="40"/>
      <c r="JR174" s="40"/>
      <c r="JS174" s="40"/>
      <c r="JT174" s="40"/>
      <c r="JU174" s="40"/>
      <c r="JV174" s="40"/>
      <c r="JW174" s="40"/>
      <c r="JX174" s="40"/>
      <c r="JY174" s="40"/>
      <c r="JZ174" s="40"/>
      <c r="KA174" s="40"/>
    </row>
    <row r="175" spans="2:287" x14ac:dyDescent="0.45">
      <c r="B175" s="124"/>
      <c r="C175" s="418"/>
      <c r="D175" s="424"/>
      <c r="E175" s="419"/>
      <c r="F175" s="424"/>
      <c r="G175" s="163"/>
      <c r="H175" s="427"/>
      <c r="I175" s="63"/>
      <c r="J175" s="124"/>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433"/>
      <c r="AK175" s="63"/>
      <c r="AL175" s="164"/>
      <c r="AM175" s="164"/>
      <c r="AN175" s="164"/>
      <c r="AO175" s="63"/>
      <c r="AP175" s="124"/>
      <c r="AQ175" s="124"/>
      <c r="AR175" s="124"/>
      <c r="AS175" s="124"/>
      <c r="AT175" s="65"/>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c r="JB175" s="40"/>
      <c r="JC175" s="40"/>
      <c r="JD175" s="40"/>
      <c r="JE175" s="40"/>
      <c r="JF175" s="40"/>
      <c r="JG175" s="40"/>
      <c r="JH175" s="40"/>
      <c r="JI175" s="40"/>
      <c r="JJ175" s="40"/>
      <c r="JK175" s="40"/>
      <c r="JL175" s="40"/>
      <c r="JM175" s="40"/>
      <c r="JN175" s="40"/>
      <c r="JO175" s="40"/>
      <c r="JP175" s="40"/>
      <c r="JQ175" s="40"/>
      <c r="JR175" s="40"/>
      <c r="JS175" s="40"/>
      <c r="JT175" s="40"/>
      <c r="JU175" s="40"/>
      <c r="JV175" s="40"/>
      <c r="JW175" s="40"/>
      <c r="JX175" s="40"/>
      <c r="JY175" s="40"/>
      <c r="JZ175" s="40"/>
      <c r="KA175" s="40"/>
    </row>
    <row r="176" spans="2:287" x14ac:dyDescent="0.45">
      <c r="B176" s="124"/>
      <c r="C176" s="418"/>
      <c r="D176" s="424"/>
      <c r="E176" s="419"/>
      <c r="F176" s="424"/>
      <c r="G176" s="163"/>
      <c r="H176" s="427"/>
      <c r="I176" s="63"/>
      <c r="J176" s="124"/>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433"/>
      <c r="AK176" s="63"/>
      <c r="AL176" s="164"/>
      <c r="AM176" s="164"/>
      <c r="AN176" s="164"/>
      <c r="AO176" s="63"/>
      <c r="AP176" s="124"/>
      <c r="AQ176" s="124"/>
      <c r="AR176" s="124"/>
      <c r="AS176" s="124"/>
      <c r="AT176" s="65"/>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40"/>
      <c r="JL176" s="40"/>
      <c r="JM176" s="40"/>
      <c r="JN176" s="40"/>
      <c r="JO176" s="40"/>
      <c r="JP176" s="40"/>
      <c r="JQ176" s="40"/>
      <c r="JR176" s="40"/>
      <c r="JS176" s="40"/>
      <c r="JT176" s="40"/>
      <c r="JU176" s="40"/>
      <c r="JV176" s="40"/>
      <c r="JW176" s="40"/>
      <c r="JX176" s="40"/>
      <c r="JY176" s="40"/>
      <c r="JZ176" s="40"/>
      <c r="KA176" s="40"/>
    </row>
    <row r="177" spans="2:287" x14ac:dyDescent="0.45">
      <c r="B177" s="124"/>
      <c r="C177" s="418"/>
      <c r="D177" s="424"/>
      <c r="E177" s="419"/>
      <c r="F177" s="424"/>
      <c r="G177" s="163"/>
      <c r="H177" s="427"/>
      <c r="I177" s="63"/>
      <c r="J177" s="124"/>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433"/>
      <c r="AK177" s="63"/>
      <c r="AL177" s="164"/>
      <c r="AM177" s="164"/>
      <c r="AN177" s="164"/>
      <c r="AO177" s="63"/>
      <c r="AP177" s="124"/>
      <c r="AQ177" s="124"/>
      <c r="AR177" s="124"/>
      <c r="AS177" s="124"/>
      <c r="AT177" s="65"/>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c r="JB177" s="40"/>
      <c r="JC177" s="40"/>
      <c r="JD177" s="40"/>
      <c r="JE177" s="40"/>
      <c r="JF177" s="40"/>
      <c r="JG177" s="40"/>
      <c r="JH177" s="40"/>
      <c r="JI177" s="40"/>
      <c r="JJ177" s="40"/>
      <c r="JK177" s="40"/>
      <c r="JL177" s="40"/>
      <c r="JM177" s="40"/>
      <c r="JN177" s="40"/>
      <c r="JO177" s="40"/>
      <c r="JP177" s="40"/>
      <c r="JQ177" s="40"/>
      <c r="JR177" s="40"/>
      <c r="JS177" s="40"/>
      <c r="JT177" s="40"/>
      <c r="JU177" s="40"/>
      <c r="JV177" s="40"/>
      <c r="JW177" s="40"/>
      <c r="JX177" s="40"/>
      <c r="JY177" s="40"/>
      <c r="JZ177" s="40"/>
      <c r="KA177" s="40"/>
    </row>
    <row r="178" spans="2:287" x14ac:dyDescent="0.45">
      <c r="B178" s="124"/>
      <c r="C178" s="418"/>
      <c r="D178" s="424"/>
      <c r="E178" s="419"/>
      <c r="F178" s="424"/>
      <c r="G178" s="163"/>
      <c r="H178" s="427"/>
      <c r="I178" s="63"/>
      <c r="J178" s="124"/>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433"/>
      <c r="AK178" s="63"/>
      <c r="AL178" s="164"/>
      <c r="AM178" s="164"/>
      <c r="AN178" s="164"/>
      <c r="AO178" s="63"/>
      <c r="AP178" s="124"/>
      <c r="AQ178" s="124"/>
      <c r="AR178" s="124"/>
      <c r="AS178" s="124"/>
      <c r="AT178" s="65"/>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c r="JB178" s="40"/>
      <c r="JC178" s="40"/>
      <c r="JD178" s="40"/>
      <c r="JE178" s="40"/>
      <c r="JF178" s="40"/>
      <c r="JG178" s="40"/>
      <c r="JH178" s="40"/>
      <c r="JI178" s="40"/>
      <c r="JJ178" s="40"/>
      <c r="JK178" s="40"/>
      <c r="JL178" s="40"/>
      <c r="JM178" s="40"/>
      <c r="JN178" s="40"/>
      <c r="JO178" s="40"/>
      <c r="JP178" s="40"/>
      <c r="JQ178" s="40"/>
      <c r="JR178" s="40"/>
      <c r="JS178" s="40"/>
      <c r="JT178" s="40"/>
      <c r="JU178" s="40"/>
      <c r="JV178" s="40"/>
      <c r="JW178" s="40"/>
      <c r="JX178" s="40"/>
      <c r="JY178" s="40"/>
      <c r="JZ178" s="40"/>
      <c r="KA178" s="40"/>
    </row>
    <row r="179" spans="2:287" x14ac:dyDescent="0.45">
      <c r="B179" s="124"/>
      <c r="C179" s="418"/>
      <c r="D179" s="424"/>
      <c r="E179" s="419"/>
      <c r="F179" s="424"/>
      <c r="G179" s="163"/>
      <c r="H179" s="427"/>
      <c r="I179" s="63"/>
      <c r="J179" s="124"/>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433"/>
      <c r="AK179" s="63"/>
      <c r="AL179" s="164"/>
      <c r="AM179" s="164"/>
      <c r="AN179" s="164"/>
      <c r="AO179" s="63"/>
      <c r="AP179" s="124"/>
      <c r="AQ179" s="124"/>
      <c r="AR179" s="124"/>
      <c r="AS179" s="124"/>
      <c r="AT179" s="65"/>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c r="JT179" s="40"/>
      <c r="JU179" s="40"/>
      <c r="JV179" s="40"/>
      <c r="JW179" s="40"/>
      <c r="JX179" s="40"/>
      <c r="JY179" s="40"/>
      <c r="JZ179" s="40"/>
      <c r="KA179" s="40"/>
    </row>
    <row r="180" spans="2:287" x14ac:dyDescent="0.45">
      <c r="B180" s="124"/>
      <c r="C180" s="418"/>
      <c r="D180" s="424"/>
      <c r="E180" s="419"/>
      <c r="F180" s="424"/>
      <c r="G180" s="163"/>
      <c r="H180" s="427"/>
      <c r="I180" s="63"/>
      <c r="J180" s="124"/>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433"/>
      <c r="AK180" s="63"/>
      <c r="AL180" s="164"/>
      <c r="AM180" s="164"/>
      <c r="AN180" s="164"/>
      <c r="AO180" s="63"/>
      <c r="AP180" s="124"/>
      <c r="AQ180" s="124"/>
      <c r="AR180" s="124"/>
      <c r="AS180" s="124"/>
      <c r="AT180" s="65"/>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c r="JB180" s="40"/>
      <c r="JC180" s="40"/>
      <c r="JD180" s="40"/>
      <c r="JE180" s="40"/>
      <c r="JF180" s="40"/>
      <c r="JG180" s="40"/>
      <c r="JH180" s="40"/>
      <c r="JI180" s="40"/>
      <c r="JJ180" s="40"/>
      <c r="JK180" s="40"/>
      <c r="JL180" s="40"/>
      <c r="JM180" s="40"/>
      <c r="JN180" s="40"/>
      <c r="JO180" s="40"/>
      <c r="JP180" s="40"/>
      <c r="JQ180" s="40"/>
      <c r="JR180" s="40"/>
      <c r="JS180" s="40"/>
      <c r="JT180" s="40"/>
      <c r="JU180" s="40"/>
      <c r="JV180" s="40"/>
      <c r="JW180" s="40"/>
      <c r="JX180" s="40"/>
      <c r="JY180" s="40"/>
      <c r="JZ180" s="40"/>
      <c r="KA180" s="40"/>
    </row>
    <row r="181" spans="2:287" x14ac:dyDescent="0.45">
      <c r="B181" s="124"/>
      <c r="C181" s="418"/>
      <c r="D181" s="424"/>
      <c r="E181" s="419"/>
      <c r="F181" s="424"/>
      <c r="G181" s="163"/>
      <c r="H181" s="427"/>
      <c r="I181" s="63"/>
      <c r="J181" s="124"/>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433"/>
      <c r="AK181" s="63"/>
      <c r="AL181" s="164"/>
      <c r="AM181" s="164"/>
      <c r="AN181" s="164"/>
      <c r="AO181" s="63"/>
      <c r="AP181" s="124"/>
      <c r="AQ181" s="124"/>
      <c r="AR181" s="124"/>
      <c r="AS181" s="124"/>
      <c r="AT181" s="65"/>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c r="JB181" s="40"/>
      <c r="JC181" s="40"/>
      <c r="JD181" s="40"/>
      <c r="JE181" s="40"/>
      <c r="JF181" s="40"/>
      <c r="JG181" s="40"/>
      <c r="JH181" s="40"/>
      <c r="JI181" s="40"/>
      <c r="JJ181" s="40"/>
      <c r="JK181" s="40"/>
      <c r="JL181" s="40"/>
      <c r="JM181" s="40"/>
      <c r="JN181" s="40"/>
      <c r="JO181" s="40"/>
      <c r="JP181" s="40"/>
      <c r="JQ181" s="40"/>
      <c r="JR181" s="40"/>
      <c r="JS181" s="40"/>
      <c r="JT181" s="40"/>
      <c r="JU181" s="40"/>
      <c r="JV181" s="40"/>
      <c r="JW181" s="40"/>
      <c r="JX181" s="40"/>
      <c r="JY181" s="40"/>
      <c r="JZ181" s="40"/>
      <c r="KA181" s="40"/>
    </row>
    <row r="182" spans="2:287" x14ac:dyDescent="0.45">
      <c r="B182" s="124"/>
      <c r="C182" s="418"/>
      <c r="D182" s="424"/>
      <c r="E182" s="419"/>
      <c r="F182" s="424"/>
      <c r="G182" s="163"/>
      <c r="H182" s="427"/>
      <c r="I182" s="63"/>
      <c r="J182" s="124"/>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433"/>
      <c r="AK182" s="63"/>
      <c r="AL182" s="164"/>
      <c r="AM182" s="164"/>
      <c r="AN182" s="164"/>
      <c r="AO182" s="63"/>
      <c r="AP182" s="124"/>
      <c r="AQ182" s="124"/>
      <c r="AR182" s="124"/>
      <c r="AS182" s="124"/>
      <c r="AT182" s="65"/>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c r="JB182" s="40"/>
      <c r="JC182" s="40"/>
      <c r="JD182" s="40"/>
      <c r="JE182" s="40"/>
      <c r="JF182" s="40"/>
      <c r="JG182" s="40"/>
      <c r="JH182" s="40"/>
      <c r="JI182" s="40"/>
      <c r="JJ182" s="40"/>
      <c r="JK182" s="40"/>
      <c r="JL182" s="40"/>
      <c r="JM182" s="40"/>
      <c r="JN182" s="40"/>
      <c r="JO182" s="40"/>
      <c r="JP182" s="40"/>
      <c r="JQ182" s="40"/>
      <c r="JR182" s="40"/>
      <c r="JS182" s="40"/>
      <c r="JT182" s="40"/>
      <c r="JU182" s="40"/>
      <c r="JV182" s="40"/>
      <c r="JW182" s="40"/>
      <c r="JX182" s="40"/>
      <c r="JY182" s="40"/>
      <c r="JZ182" s="40"/>
      <c r="KA182" s="40"/>
    </row>
    <row r="183" spans="2:287" x14ac:dyDescent="0.45">
      <c r="B183" s="124"/>
      <c r="C183" s="418"/>
      <c r="D183" s="424"/>
      <c r="E183" s="419"/>
      <c r="F183" s="424"/>
      <c r="G183" s="163"/>
      <c r="H183" s="427"/>
      <c r="I183" s="63"/>
      <c r="J183" s="124"/>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433"/>
      <c r="AK183" s="63"/>
      <c r="AL183" s="164"/>
      <c r="AM183" s="164"/>
      <c r="AN183" s="164"/>
      <c r="AO183" s="63"/>
      <c r="AP183" s="124"/>
      <c r="AQ183" s="124"/>
      <c r="AR183" s="124"/>
      <c r="AS183" s="124"/>
      <c r="AT183" s="65"/>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c r="JB183" s="40"/>
      <c r="JC183" s="40"/>
      <c r="JD183" s="40"/>
      <c r="JE183" s="40"/>
      <c r="JF183" s="40"/>
      <c r="JG183" s="40"/>
      <c r="JH183" s="40"/>
      <c r="JI183" s="40"/>
      <c r="JJ183" s="40"/>
      <c r="JK183" s="40"/>
      <c r="JL183" s="40"/>
      <c r="JM183" s="40"/>
      <c r="JN183" s="40"/>
      <c r="JO183" s="40"/>
      <c r="JP183" s="40"/>
      <c r="JQ183" s="40"/>
      <c r="JR183" s="40"/>
      <c r="JS183" s="40"/>
      <c r="JT183" s="40"/>
      <c r="JU183" s="40"/>
      <c r="JV183" s="40"/>
      <c r="JW183" s="40"/>
      <c r="JX183" s="40"/>
      <c r="JY183" s="40"/>
      <c r="JZ183" s="40"/>
      <c r="KA183" s="40"/>
    </row>
    <row r="184" spans="2:287" x14ac:dyDescent="0.45">
      <c r="B184" s="124"/>
      <c r="C184" s="418"/>
      <c r="D184" s="424"/>
      <c r="E184" s="419"/>
      <c r="F184" s="424"/>
      <c r="G184" s="163"/>
      <c r="H184" s="427"/>
      <c r="I184" s="63"/>
      <c r="J184" s="124"/>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433"/>
      <c r="AK184" s="63"/>
      <c r="AL184" s="164"/>
      <c r="AM184" s="164"/>
      <c r="AN184" s="164"/>
      <c r="AO184" s="63"/>
      <c r="AP184" s="124"/>
      <c r="AQ184" s="124"/>
      <c r="AR184" s="124"/>
      <c r="AS184" s="124"/>
      <c r="AT184" s="65"/>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c r="JB184" s="40"/>
      <c r="JC184" s="40"/>
      <c r="JD184" s="40"/>
      <c r="JE184" s="40"/>
      <c r="JF184" s="40"/>
      <c r="JG184" s="40"/>
      <c r="JH184" s="40"/>
      <c r="JI184" s="40"/>
      <c r="JJ184" s="40"/>
      <c r="JK184" s="40"/>
      <c r="JL184" s="40"/>
      <c r="JM184" s="40"/>
      <c r="JN184" s="40"/>
      <c r="JO184" s="40"/>
      <c r="JP184" s="40"/>
      <c r="JQ184" s="40"/>
      <c r="JR184" s="40"/>
      <c r="JS184" s="40"/>
      <c r="JT184" s="40"/>
      <c r="JU184" s="40"/>
      <c r="JV184" s="40"/>
      <c r="JW184" s="40"/>
      <c r="JX184" s="40"/>
      <c r="JY184" s="40"/>
      <c r="JZ184" s="40"/>
      <c r="KA184" s="40"/>
    </row>
    <row r="185" spans="2:287" x14ac:dyDescent="0.45">
      <c r="B185" s="124"/>
      <c r="C185" s="418"/>
      <c r="D185" s="424"/>
      <c r="E185" s="419"/>
      <c r="F185" s="424"/>
      <c r="G185" s="163"/>
      <c r="H185" s="427"/>
      <c r="I185" s="63"/>
      <c r="J185" s="124"/>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433"/>
      <c r="AK185" s="63"/>
      <c r="AL185" s="164"/>
      <c r="AM185" s="164"/>
      <c r="AN185" s="164"/>
      <c r="AO185" s="63"/>
      <c r="AP185" s="124"/>
      <c r="AQ185" s="124"/>
      <c r="AR185" s="124"/>
      <c r="AS185" s="124"/>
      <c r="AT185" s="65"/>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c r="JB185" s="40"/>
      <c r="JC185" s="40"/>
      <c r="JD185" s="40"/>
      <c r="JE185" s="40"/>
      <c r="JF185" s="40"/>
      <c r="JG185" s="40"/>
      <c r="JH185" s="40"/>
      <c r="JI185" s="40"/>
      <c r="JJ185" s="40"/>
      <c r="JK185" s="40"/>
      <c r="JL185" s="40"/>
      <c r="JM185" s="40"/>
      <c r="JN185" s="40"/>
      <c r="JO185" s="40"/>
      <c r="JP185" s="40"/>
      <c r="JQ185" s="40"/>
      <c r="JR185" s="40"/>
      <c r="JS185" s="40"/>
      <c r="JT185" s="40"/>
      <c r="JU185" s="40"/>
      <c r="JV185" s="40"/>
      <c r="JW185" s="40"/>
      <c r="JX185" s="40"/>
      <c r="JY185" s="40"/>
      <c r="JZ185" s="40"/>
      <c r="KA185" s="40"/>
    </row>
    <row r="186" spans="2:287" x14ac:dyDescent="0.45">
      <c r="B186" s="124"/>
      <c r="C186" s="418"/>
      <c r="D186" s="424"/>
      <c r="E186" s="419"/>
      <c r="F186" s="424"/>
      <c r="G186" s="163"/>
      <c r="H186" s="427"/>
      <c r="I186" s="63"/>
      <c r="J186" s="124"/>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433"/>
      <c r="AK186" s="63"/>
      <c r="AL186" s="164"/>
      <c r="AM186" s="164"/>
      <c r="AN186" s="164"/>
      <c r="AO186" s="63"/>
      <c r="AP186" s="124"/>
      <c r="AQ186" s="124"/>
      <c r="AR186" s="124"/>
      <c r="AS186" s="124"/>
      <c r="AT186" s="65"/>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c r="JB186" s="40"/>
      <c r="JC186" s="40"/>
      <c r="JD186" s="40"/>
      <c r="JE186" s="40"/>
      <c r="JF186" s="40"/>
      <c r="JG186" s="40"/>
      <c r="JH186" s="40"/>
      <c r="JI186" s="40"/>
      <c r="JJ186" s="40"/>
      <c r="JK186" s="40"/>
      <c r="JL186" s="40"/>
      <c r="JM186" s="40"/>
      <c r="JN186" s="40"/>
      <c r="JO186" s="40"/>
      <c r="JP186" s="40"/>
      <c r="JQ186" s="40"/>
      <c r="JR186" s="40"/>
      <c r="JS186" s="40"/>
      <c r="JT186" s="40"/>
      <c r="JU186" s="40"/>
      <c r="JV186" s="40"/>
      <c r="JW186" s="40"/>
      <c r="JX186" s="40"/>
      <c r="JY186" s="40"/>
      <c r="JZ186" s="40"/>
      <c r="KA186" s="40"/>
    </row>
    <row r="187" spans="2:287" x14ac:dyDescent="0.45">
      <c r="B187" s="124"/>
      <c r="C187" s="418"/>
      <c r="D187" s="424"/>
      <c r="E187" s="419"/>
      <c r="F187" s="424"/>
      <c r="G187" s="163"/>
      <c r="H187" s="427"/>
      <c r="I187" s="63"/>
      <c r="J187" s="124"/>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433"/>
      <c r="AK187" s="63"/>
      <c r="AL187" s="164"/>
      <c r="AM187" s="164"/>
      <c r="AN187" s="164"/>
      <c r="AO187" s="63"/>
      <c r="AP187" s="124"/>
      <c r="AQ187" s="124"/>
      <c r="AR187" s="124"/>
      <c r="AS187" s="124"/>
      <c r="AT187" s="65"/>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c r="JB187" s="40"/>
      <c r="JC187" s="40"/>
      <c r="JD187" s="40"/>
      <c r="JE187" s="40"/>
      <c r="JF187" s="40"/>
      <c r="JG187" s="40"/>
      <c r="JH187" s="40"/>
      <c r="JI187" s="40"/>
      <c r="JJ187" s="40"/>
      <c r="JK187" s="40"/>
      <c r="JL187" s="40"/>
      <c r="JM187" s="40"/>
      <c r="JN187" s="40"/>
      <c r="JO187" s="40"/>
      <c r="JP187" s="40"/>
      <c r="JQ187" s="40"/>
      <c r="JR187" s="40"/>
      <c r="JS187" s="40"/>
      <c r="JT187" s="40"/>
      <c r="JU187" s="40"/>
      <c r="JV187" s="40"/>
      <c r="JW187" s="40"/>
      <c r="JX187" s="40"/>
      <c r="JY187" s="40"/>
      <c r="JZ187" s="40"/>
      <c r="KA187" s="40"/>
    </row>
    <row r="188" spans="2:287" x14ac:dyDescent="0.45">
      <c r="B188" s="124"/>
      <c r="C188" s="418"/>
      <c r="D188" s="424"/>
      <c r="E188" s="419"/>
      <c r="F188" s="424"/>
      <c r="G188" s="163"/>
      <c r="H188" s="427"/>
      <c r="I188" s="63"/>
      <c r="J188" s="124"/>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433"/>
      <c r="AK188" s="63"/>
      <c r="AL188" s="164"/>
      <c r="AM188" s="164"/>
      <c r="AN188" s="164"/>
      <c r="AO188" s="63"/>
      <c r="AP188" s="124"/>
      <c r="AQ188" s="124"/>
      <c r="AR188" s="124"/>
      <c r="AS188" s="124"/>
      <c r="AT188" s="65"/>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c r="JB188" s="40"/>
      <c r="JC188" s="40"/>
      <c r="JD188" s="40"/>
      <c r="JE188" s="40"/>
      <c r="JF188" s="40"/>
      <c r="JG188" s="40"/>
      <c r="JH188" s="40"/>
      <c r="JI188" s="40"/>
      <c r="JJ188" s="40"/>
      <c r="JK188" s="40"/>
      <c r="JL188" s="40"/>
      <c r="JM188" s="40"/>
      <c r="JN188" s="40"/>
      <c r="JO188" s="40"/>
      <c r="JP188" s="40"/>
      <c r="JQ188" s="40"/>
      <c r="JR188" s="40"/>
      <c r="JS188" s="40"/>
      <c r="JT188" s="40"/>
      <c r="JU188" s="40"/>
      <c r="JV188" s="40"/>
      <c r="JW188" s="40"/>
      <c r="JX188" s="40"/>
      <c r="JY188" s="40"/>
      <c r="JZ188" s="40"/>
      <c r="KA188" s="40"/>
    </row>
    <row r="189" spans="2:287" x14ac:dyDescent="0.45">
      <c r="B189" s="124"/>
      <c r="C189" s="418"/>
      <c r="D189" s="424"/>
      <c r="E189" s="419"/>
      <c r="F189" s="424"/>
      <c r="G189" s="163"/>
      <c r="H189" s="427"/>
      <c r="I189" s="63"/>
      <c r="J189" s="124"/>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433"/>
      <c r="AK189" s="63"/>
      <c r="AL189" s="164"/>
      <c r="AM189" s="164"/>
      <c r="AN189" s="164"/>
      <c r="AO189" s="63"/>
      <c r="AP189" s="124"/>
      <c r="AQ189" s="124"/>
      <c r="AR189" s="124"/>
      <c r="AS189" s="124"/>
      <c r="AT189" s="65"/>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c r="JB189" s="40"/>
      <c r="JC189" s="40"/>
      <c r="JD189" s="40"/>
      <c r="JE189" s="40"/>
      <c r="JF189" s="40"/>
      <c r="JG189" s="40"/>
      <c r="JH189" s="40"/>
      <c r="JI189" s="40"/>
      <c r="JJ189" s="40"/>
      <c r="JK189" s="40"/>
      <c r="JL189" s="40"/>
      <c r="JM189" s="40"/>
      <c r="JN189" s="40"/>
      <c r="JO189" s="40"/>
      <c r="JP189" s="40"/>
      <c r="JQ189" s="40"/>
      <c r="JR189" s="40"/>
      <c r="JS189" s="40"/>
      <c r="JT189" s="40"/>
      <c r="JU189" s="40"/>
      <c r="JV189" s="40"/>
      <c r="JW189" s="40"/>
      <c r="JX189" s="40"/>
      <c r="JY189" s="40"/>
      <c r="JZ189" s="40"/>
      <c r="KA189" s="40"/>
    </row>
    <row r="190" spans="2:287" x14ac:dyDescent="0.45">
      <c r="B190" s="124"/>
      <c r="C190" s="418"/>
      <c r="D190" s="424"/>
      <c r="E190" s="419"/>
      <c r="F190" s="424"/>
      <c r="G190" s="163"/>
      <c r="H190" s="427"/>
      <c r="I190" s="63"/>
      <c r="J190" s="124"/>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433"/>
      <c r="AK190" s="63"/>
      <c r="AL190" s="164"/>
      <c r="AM190" s="164"/>
      <c r="AN190" s="164"/>
      <c r="AO190" s="63"/>
      <c r="AP190" s="124"/>
      <c r="AQ190" s="124"/>
      <c r="AR190" s="124"/>
      <c r="AS190" s="124"/>
      <c r="AT190" s="65"/>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c r="JB190" s="40"/>
      <c r="JC190" s="40"/>
      <c r="JD190" s="40"/>
      <c r="JE190" s="40"/>
      <c r="JF190" s="40"/>
      <c r="JG190" s="40"/>
      <c r="JH190" s="40"/>
      <c r="JI190" s="40"/>
      <c r="JJ190" s="40"/>
      <c r="JK190" s="40"/>
      <c r="JL190" s="40"/>
      <c r="JM190" s="40"/>
      <c r="JN190" s="40"/>
      <c r="JO190" s="40"/>
      <c r="JP190" s="40"/>
      <c r="JQ190" s="40"/>
      <c r="JR190" s="40"/>
      <c r="JS190" s="40"/>
      <c r="JT190" s="40"/>
      <c r="JU190" s="40"/>
      <c r="JV190" s="40"/>
      <c r="JW190" s="40"/>
      <c r="JX190" s="40"/>
      <c r="JY190" s="40"/>
      <c r="JZ190" s="40"/>
      <c r="KA190" s="40"/>
    </row>
    <row r="191" spans="2:287" x14ac:dyDescent="0.45">
      <c r="B191" s="124"/>
      <c r="C191" s="418"/>
      <c r="D191" s="424"/>
      <c r="E191" s="419"/>
      <c r="F191" s="424"/>
      <c r="G191" s="163"/>
      <c r="H191" s="427"/>
      <c r="I191" s="63"/>
      <c r="J191" s="124"/>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433"/>
      <c r="AK191" s="63"/>
      <c r="AL191" s="164"/>
      <c r="AM191" s="164"/>
      <c r="AN191" s="164"/>
      <c r="AO191" s="63"/>
      <c r="AP191" s="124"/>
      <c r="AQ191" s="124"/>
      <c r="AR191" s="124"/>
      <c r="AS191" s="124"/>
      <c r="AT191" s="65"/>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c r="JB191" s="40"/>
      <c r="JC191" s="40"/>
      <c r="JD191" s="40"/>
      <c r="JE191" s="40"/>
      <c r="JF191" s="40"/>
      <c r="JG191" s="40"/>
      <c r="JH191" s="40"/>
      <c r="JI191" s="40"/>
      <c r="JJ191" s="40"/>
      <c r="JK191" s="40"/>
      <c r="JL191" s="40"/>
      <c r="JM191" s="40"/>
      <c r="JN191" s="40"/>
      <c r="JO191" s="40"/>
      <c r="JP191" s="40"/>
      <c r="JQ191" s="40"/>
      <c r="JR191" s="40"/>
      <c r="JS191" s="40"/>
      <c r="JT191" s="40"/>
      <c r="JU191" s="40"/>
      <c r="JV191" s="40"/>
      <c r="JW191" s="40"/>
      <c r="JX191" s="40"/>
      <c r="JY191" s="40"/>
      <c r="JZ191" s="40"/>
      <c r="KA191" s="40"/>
    </row>
    <row r="192" spans="2:287" x14ac:dyDescent="0.45">
      <c r="B192" s="124"/>
      <c r="C192" s="418"/>
      <c r="D192" s="424"/>
      <c r="E192" s="419"/>
      <c r="F192" s="424"/>
      <c r="G192" s="163"/>
      <c r="H192" s="427"/>
      <c r="I192" s="63"/>
      <c r="J192" s="124"/>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433"/>
      <c r="AK192" s="63"/>
      <c r="AL192" s="164"/>
      <c r="AM192" s="164"/>
      <c r="AN192" s="164"/>
      <c r="AO192" s="63"/>
      <c r="AP192" s="124"/>
      <c r="AQ192" s="124"/>
      <c r="AR192" s="124"/>
      <c r="AS192" s="124"/>
      <c r="AT192" s="65"/>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c r="JB192" s="40"/>
      <c r="JC192" s="40"/>
      <c r="JD192" s="40"/>
      <c r="JE192" s="40"/>
      <c r="JF192" s="40"/>
      <c r="JG192" s="40"/>
      <c r="JH192" s="40"/>
      <c r="JI192" s="40"/>
      <c r="JJ192" s="40"/>
      <c r="JK192" s="40"/>
      <c r="JL192" s="40"/>
      <c r="JM192" s="40"/>
      <c r="JN192" s="40"/>
      <c r="JO192" s="40"/>
      <c r="JP192" s="40"/>
      <c r="JQ192" s="40"/>
      <c r="JR192" s="40"/>
      <c r="JS192" s="40"/>
      <c r="JT192" s="40"/>
      <c r="JU192" s="40"/>
      <c r="JV192" s="40"/>
      <c r="JW192" s="40"/>
      <c r="JX192" s="40"/>
      <c r="JY192" s="40"/>
      <c r="JZ192" s="40"/>
      <c r="KA192" s="40"/>
    </row>
    <row r="193" spans="2:287" x14ac:dyDescent="0.45">
      <c r="B193" s="124"/>
      <c r="C193" s="418"/>
      <c r="D193" s="424"/>
      <c r="E193" s="419"/>
      <c r="F193" s="424"/>
      <c r="G193" s="163"/>
      <c r="H193" s="427"/>
      <c r="I193" s="63"/>
      <c r="J193" s="124"/>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433"/>
      <c r="AK193" s="63"/>
      <c r="AL193" s="164"/>
      <c r="AM193" s="164"/>
      <c r="AN193" s="164"/>
      <c r="AO193" s="63"/>
      <c r="AP193" s="124"/>
      <c r="AQ193" s="124"/>
      <c r="AR193" s="124"/>
      <c r="AS193" s="124"/>
      <c r="AT193" s="65"/>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c r="JB193" s="40"/>
      <c r="JC193" s="40"/>
      <c r="JD193" s="40"/>
      <c r="JE193" s="40"/>
      <c r="JF193" s="40"/>
      <c r="JG193" s="40"/>
      <c r="JH193" s="40"/>
      <c r="JI193" s="40"/>
      <c r="JJ193" s="40"/>
      <c r="JK193" s="40"/>
      <c r="JL193" s="40"/>
      <c r="JM193" s="40"/>
      <c r="JN193" s="40"/>
      <c r="JO193" s="40"/>
      <c r="JP193" s="40"/>
      <c r="JQ193" s="40"/>
      <c r="JR193" s="40"/>
      <c r="JS193" s="40"/>
      <c r="JT193" s="40"/>
      <c r="JU193" s="40"/>
      <c r="JV193" s="40"/>
      <c r="JW193" s="40"/>
      <c r="JX193" s="40"/>
      <c r="JY193" s="40"/>
      <c r="JZ193" s="40"/>
      <c r="KA193" s="40"/>
    </row>
    <row r="194" spans="2:287" x14ac:dyDescent="0.45">
      <c r="B194" s="124"/>
      <c r="C194" s="418"/>
      <c r="D194" s="424"/>
      <c r="E194" s="419"/>
      <c r="F194" s="424"/>
      <c r="G194" s="163"/>
      <c r="H194" s="427"/>
      <c r="I194" s="63"/>
      <c r="J194" s="124"/>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433"/>
      <c r="AK194" s="63"/>
      <c r="AL194" s="164"/>
      <c r="AM194" s="164"/>
      <c r="AN194" s="164"/>
      <c r="AO194" s="63"/>
      <c r="AP194" s="124"/>
      <c r="AQ194" s="124"/>
      <c r="AR194" s="124"/>
      <c r="AS194" s="124"/>
      <c r="AT194" s="65"/>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c r="JB194" s="40"/>
      <c r="JC194" s="40"/>
      <c r="JD194" s="40"/>
      <c r="JE194" s="40"/>
      <c r="JF194" s="40"/>
      <c r="JG194" s="40"/>
      <c r="JH194" s="40"/>
      <c r="JI194" s="40"/>
      <c r="JJ194" s="40"/>
      <c r="JK194" s="40"/>
      <c r="JL194" s="40"/>
      <c r="JM194" s="40"/>
      <c r="JN194" s="40"/>
      <c r="JO194" s="40"/>
      <c r="JP194" s="40"/>
      <c r="JQ194" s="40"/>
      <c r="JR194" s="40"/>
      <c r="JS194" s="40"/>
      <c r="JT194" s="40"/>
      <c r="JU194" s="40"/>
      <c r="JV194" s="40"/>
      <c r="JW194" s="40"/>
      <c r="JX194" s="40"/>
      <c r="JY194" s="40"/>
      <c r="JZ194" s="40"/>
      <c r="KA194" s="40"/>
    </row>
    <row r="195" spans="2:287" x14ac:dyDescent="0.45">
      <c r="B195" s="124"/>
      <c r="C195" s="418"/>
      <c r="D195" s="424"/>
      <c r="E195" s="419"/>
      <c r="F195" s="424"/>
      <c r="G195" s="163"/>
      <c r="H195" s="427"/>
      <c r="I195" s="63"/>
      <c r="J195" s="124"/>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433"/>
      <c r="AK195" s="63"/>
      <c r="AL195" s="164"/>
      <c r="AM195" s="164"/>
      <c r="AN195" s="164"/>
      <c r="AO195" s="63"/>
      <c r="AP195" s="124"/>
      <c r="AQ195" s="124"/>
      <c r="AR195" s="124"/>
      <c r="AS195" s="124"/>
      <c r="AT195" s="65"/>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c r="JB195" s="40"/>
      <c r="JC195" s="40"/>
      <c r="JD195" s="40"/>
      <c r="JE195" s="40"/>
      <c r="JF195" s="40"/>
      <c r="JG195" s="40"/>
      <c r="JH195" s="40"/>
      <c r="JI195" s="40"/>
      <c r="JJ195" s="40"/>
      <c r="JK195" s="40"/>
      <c r="JL195" s="40"/>
      <c r="JM195" s="40"/>
      <c r="JN195" s="40"/>
      <c r="JO195" s="40"/>
      <c r="JP195" s="40"/>
      <c r="JQ195" s="40"/>
      <c r="JR195" s="40"/>
      <c r="JS195" s="40"/>
      <c r="JT195" s="40"/>
      <c r="JU195" s="40"/>
      <c r="JV195" s="40"/>
      <c r="JW195" s="40"/>
      <c r="JX195" s="40"/>
      <c r="JY195" s="40"/>
      <c r="JZ195" s="40"/>
      <c r="KA195" s="40"/>
    </row>
    <row r="196" spans="2:287" x14ac:dyDescent="0.45">
      <c r="B196" s="124"/>
      <c r="C196" s="418"/>
      <c r="D196" s="424"/>
      <c r="E196" s="419"/>
      <c r="F196" s="424"/>
      <c r="G196" s="163"/>
      <c r="H196" s="427"/>
      <c r="I196" s="63"/>
      <c r="J196" s="124"/>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433"/>
      <c r="AK196" s="63"/>
      <c r="AL196" s="164"/>
      <c r="AM196" s="164"/>
      <c r="AN196" s="164"/>
      <c r="AO196" s="63"/>
      <c r="AP196" s="124"/>
      <c r="AQ196" s="124"/>
      <c r="AR196" s="124"/>
      <c r="AS196" s="124"/>
      <c r="AT196" s="65"/>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c r="JB196" s="40"/>
      <c r="JC196" s="40"/>
      <c r="JD196" s="40"/>
      <c r="JE196" s="40"/>
      <c r="JF196" s="40"/>
      <c r="JG196" s="40"/>
      <c r="JH196" s="40"/>
      <c r="JI196" s="40"/>
      <c r="JJ196" s="40"/>
      <c r="JK196" s="40"/>
      <c r="JL196" s="40"/>
      <c r="JM196" s="40"/>
      <c r="JN196" s="40"/>
      <c r="JO196" s="40"/>
      <c r="JP196" s="40"/>
      <c r="JQ196" s="40"/>
      <c r="JR196" s="40"/>
      <c r="JS196" s="40"/>
      <c r="JT196" s="40"/>
      <c r="JU196" s="40"/>
      <c r="JV196" s="40"/>
      <c r="JW196" s="40"/>
      <c r="JX196" s="40"/>
      <c r="JY196" s="40"/>
      <c r="JZ196" s="40"/>
      <c r="KA196" s="40"/>
    </row>
    <row r="197" spans="2:287" x14ac:dyDescent="0.45">
      <c r="B197" s="124"/>
      <c r="C197" s="418"/>
      <c r="D197" s="424"/>
      <c r="E197" s="419"/>
      <c r="F197" s="424"/>
      <c r="G197" s="163"/>
      <c r="H197" s="427"/>
      <c r="I197" s="63"/>
      <c r="J197" s="124"/>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433"/>
      <c r="AK197" s="63"/>
      <c r="AL197" s="164"/>
      <c r="AM197" s="164"/>
      <c r="AN197" s="164"/>
      <c r="AO197" s="63"/>
      <c r="AP197" s="124"/>
      <c r="AQ197" s="124"/>
      <c r="AR197" s="124"/>
      <c r="AS197" s="124"/>
      <c r="AT197" s="65"/>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c r="JB197" s="40"/>
      <c r="JC197" s="40"/>
      <c r="JD197" s="40"/>
      <c r="JE197" s="40"/>
      <c r="JF197" s="40"/>
      <c r="JG197" s="40"/>
      <c r="JH197" s="40"/>
      <c r="JI197" s="40"/>
      <c r="JJ197" s="40"/>
      <c r="JK197" s="40"/>
      <c r="JL197" s="40"/>
      <c r="JM197" s="40"/>
      <c r="JN197" s="40"/>
      <c r="JO197" s="40"/>
      <c r="JP197" s="40"/>
      <c r="JQ197" s="40"/>
      <c r="JR197" s="40"/>
      <c r="JS197" s="40"/>
      <c r="JT197" s="40"/>
      <c r="JU197" s="40"/>
      <c r="JV197" s="40"/>
      <c r="JW197" s="40"/>
      <c r="JX197" s="40"/>
      <c r="JY197" s="40"/>
      <c r="JZ197" s="40"/>
      <c r="KA197" s="40"/>
    </row>
    <row r="198" spans="2:287" x14ac:dyDescent="0.45">
      <c r="B198" s="124"/>
      <c r="C198" s="418"/>
      <c r="D198" s="424"/>
      <c r="E198" s="419"/>
      <c r="F198" s="424"/>
      <c r="G198" s="163"/>
      <c r="H198" s="427"/>
      <c r="I198" s="63"/>
      <c r="J198" s="124"/>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433"/>
      <c r="AK198" s="63"/>
      <c r="AL198" s="164"/>
      <c r="AM198" s="164"/>
      <c r="AN198" s="164"/>
      <c r="AO198" s="63"/>
      <c r="AP198" s="124"/>
      <c r="AQ198" s="124"/>
      <c r="AR198" s="124"/>
      <c r="AS198" s="124"/>
      <c r="AT198" s="65"/>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c r="JB198" s="40"/>
      <c r="JC198" s="40"/>
      <c r="JD198" s="40"/>
      <c r="JE198" s="40"/>
      <c r="JF198" s="40"/>
      <c r="JG198" s="40"/>
      <c r="JH198" s="40"/>
      <c r="JI198" s="40"/>
      <c r="JJ198" s="40"/>
      <c r="JK198" s="40"/>
      <c r="JL198" s="40"/>
      <c r="JM198" s="40"/>
      <c r="JN198" s="40"/>
      <c r="JO198" s="40"/>
      <c r="JP198" s="40"/>
      <c r="JQ198" s="40"/>
      <c r="JR198" s="40"/>
      <c r="JS198" s="40"/>
      <c r="JT198" s="40"/>
      <c r="JU198" s="40"/>
      <c r="JV198" s="40"/>
      <c r="JW198" s="40"/>
      <c r="JX198" s="40"/>
      <c r="JY198" s="40"/>
      <c r="JZ198" s="40"/>
      <c r="KA198" s="40"/>
    </row>
    <row r="199" spans="2:287" x14ac:dyDescent="0.45">
      <c r="B199" s="124"/>
      <c r="C199" s="418"/>
      <c r="D199" s="424"/>
      <c r="E199" s="419"/>
      <c r="F199" s="424"/>
      <c r="G199" s="163"/>
      <c r="H199" s="427"/>
      <c r="I199" s="63"/>
      <c r="J199" s="124"/>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433"/>
      <c r="AK199" s="63"/>
      <c r="AL199" s="164"/>
      <c r="AM199" s="164"/>
      <c r="AN199" s="164"/>
      <c r="AO199" s="63"/>
      <c r="AP199" s="124"/>
      <c r="AQ199" s="124"/>
      <c r="AR199" s="124"/>
      <c r="AS199" s="124"/>
      <c r="AT199" s="65"/>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c r="JB199" s="40"/>
      <c r="JC199" s="40"/>
      <c r="JD199" s="40"/>
      <c r="JE199" s="40"/>
      <c r="JF199" s="40"/>
      <c r="JG199" s="40"/>
      <c r="JH199" s="40"/>
      <c r="JI199" s="40"/>
      <c r="JJ199" s="40"/>
      <c r="JK199" s="40"/>
      <c r="JL199" s="40"/>
      <c r="JM199" s="40"/>
      <c r="JN199" s="40"/>
      <c r="JO199" s="40"/>
      <c r="JP199" s="40"/>
      <c r="JQ199" s="40"/>
      <c r="JR199" s="40"/>
      <c r="JS199" s="40"/>
      <c r="JT199" s="40"/>
      <c r="JU199" s="40"/>
      <c r="JV199" s="40"/>
      <c r="JW199" s="40"/>
      <c r="JX199" s="40"/>
      <c r="JY199" s="40"/>
      <c r="JZ199" s="40"/>
      <c r="KA199" s="40"/>
    </row>
    <row r="200" spans="2:287" x14ac:dyDescent="0.45">
      <c r="B200" s="124"/>
      <c r="C200" s="418"/>
      <c r="D200" s="424"/>
      <c r="E200" s="419"/>
      <c r="F200" s="424"/>
      <c r="G200" s="163"/>
      <c r="H200" s="427"/>
      <c r="I200" s="63"/>
      <c r="J200" s="124"/>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433"/>
      <c r="AK200" s="63"/>
      <c r="AL200" s="164"/>
      <c r="AM200" s="164"/>
      <c r="AN200" s="164"/>
      <c r="AO200" s="63"/>
      <c r="AP200" s="124"/>
      <c r="AQ200" s="124"/>
      <c r="AR200" s="124"/>
      <c r="AS200" s="124"/>
      <c r="AT200" s="65"/>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c r="JB200" s="40"/>
      <c r="JC200" s="40"/>
      <c r="JD200" s="40"/>
      <c r="JE200" s="40"/>
      <c r="JF200" s="40"/>
      <c r="JG200" s="40"/>
      <c r="JH200" s="40"/>
      <c r="JI200" s="40"/>
      <c r="JJ200" s="40"/>
      <c r="JK200" s="40"/>
      <c r="JL200" s="40"/>
      <c r="JM200" s="40"/>
      <c r="JN200" s="40"/>
      <c r="JO200" s="40"/>
      <c r="JP200" s="40"/>
      <c r="JQ200" s="40"/>
      <c r="JR200" s="40"/>
      <c r="JS200" s="40"/>
      <c r="JT200" s="40"/>
      <c r="JU200" s="40"/>
      <c r="JV200" s="40"/>
      <c r="JW200" s="40"/>
      <c r="JX200" s="40"/>
      <c r="JY200" s="40"/>
      <c r="JZ200" s="40"/>
      <c r="KA200" s="40"/>
    </row>
    <row r="201" spans="2:287" x14ac:dyDescent="0.45">
      <c r="B201" s="124"/>
      <c r="C201" s="418"/>
      <c r="D201" s="424"/>
      <c r="E201" s="419"/>
      <c r="F201" s="424"/>
      <c r="G201" s="163"/>
      <c r="H201" s="427"/>
      <c r="I201" s="63"/>
      <c r="J201" s="124"/>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433"/>
      <c r="AK201" s="63"/>
      <c r="AL201" s="164"/>
      <c r="AM201" s="164"/>
      <c r="AN201" s="164"/>
      <c r="AO201" s="63"/>
      <c r="AP201" s="124"/>
      <c r="AQ201" s="124"/>
      <c r="AR201" s="124"/>
      <c r="AS201" s="124"/>
      <c r="AT201" s="65"/>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c r="JB201" s="40"/>
      <c r="JC201" s="40"/>
      <c r="JD201" s="40"/>
      <c r="JE201" s="40"/>
      <c r="JF201" s="40"/>
      <c r="JG201" s="40"/>
      <c r="JH201" s="40"/>
      <c r="JI201" s="40"/>
      <c r="JJ201" s="40"/>
      <c r="JK201" s="40"/>
      <c r="JL201" s="40"/>
      <c r="JM201" s="40"/>
      <c r="JN201" s="40"/>
      <c r="JO201" s="40"/>
      <c r="JP201" s="40"/>
      <c r="JQ201" s="40"/>
      <c r="JR201" s="40"/>
      <c r="JS201" s="40"/>
      <c r="JT201" s="40"/>
      <c r="JU201" s="40"/>
      <c r="JV201" s="40"/>
      <c r="JW201" s="40"/>
      <c r="JX201" s="40"/>
      <c r="JY201" s="40"/>
      <c r="JZ201" s="40"/>
      <c r="KA201" s="40"/>
    </row>
    <row r="202" spans="2:287" x14ac:dyDescent="0.45">
      <c r="B202" s="124"/>
      <c r="C202" s="418"/>
      <c r="D202" s="424"/>
      <c r="E202" s="419"/>
      <c r="F202" s="424"/>
      <c r="G202" s="163"/>
      <c r="H202" s="427"/>
      <c r="I202" s="63"/>
      <c r="J202" s="124"/>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433"/>
      <c r="AK202" s="63"/>
      <c r="AL202" s="164"/>
      <c r="AM202" s="164"/>
      <c r="AN202" s="164"/>
      <c r="AO202" s="63"/>
      <c r="AP202" s="124"/>
      <c r="AQ202" s="124"/>
      <c r="AR202" s="124"/>
      <c r="AS202" s="124"/>
      <c r="AT202" s="65"/>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c r="JB202" s="40"/>
      <c r="JC202" s="40"/>
      <c r="JD202" s="40"/>
      <c r="JE202" s="40"/>
      <c r="JF202" s="40"/>
      <c r="JG202" s="40"/>
      <c r="JH202" s="40"/>
      <c r="JI202" s="40"/>
      <c r="JJ202" s="40"/>
      <c r="JK202" s="40"/>
      <c r="JL202" s="40"/>
      <c r="JM202" s="40"/>
      <c r="JN202" s="40"/>
      <c r="JO202" s="40"/>
      <c r="JP202" s="40"/>
      <c r="JQ202" s="40"/>
      <c r="JR202" s="40"/>
      <c r="JS202" s="40"/>
      <c r="JT202" s="40"/>
      <c r="JU202" s="40"/>
      <c r="JV202" s="40"/>
      <c r="JW202" s="40"/>
      <c r="JX202" s="40"/>
      <c r="JY202" s="40"/>
      <c r="JZ202" s="40"/>
      <c r="KA202" s="40"/>
    </row>
    <row r="203" spans="2:287" x14ac:dyDescent="0.45">
      <c r="B203" s="124"/>
      <c r="C203" s="418"/>
      <c r="D203" s="424"/>
      <c r="E203" s="419"/>
      <c r="F203" s="424"/>
      <c r="G203" s="163"/>
      <c r="H203" s="427"/>
      <c r="I203" s="63"/>
      <c r="J203" s="124"/>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433"/>
      <c r="AK203" s="63"/>
      <c r="AL203" s="164"/>
      <c r="AM203" s="164"/>
      <c r="AN203" s="164"/>
      <c r="AO203" s="63"/>
      <c r="AP203" s="124"/>
      <c r="AQ203" s="124"/>
      <c r="AR203" s="124"/>
      <c r="AS203" s="124"/>
      <c r="AT203" s="65"/>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c r="JB203" s="40"/>
      <c r="JC203" s="40"/>
      <c r="JD203" s="40"/>
      <c r="JE203" s="40"/>
      <c r="JF203" s="40"/>
      <c r="JG203" s="40"/>
      <c r="JH203" s="40"/>
      <c r="JI203" s="40"/>
      <c r="JJ203" s="40"/>
      <c r="JK203" s="40"/>
      <c r="JL203" s="40"/>
      <c r="JM203" s="40"/>
      <c r="JN203" s="40"/>
      <c r="JO203" s="40"/>
      <c r="JP203" s="40"/>
      <c r="JQ203" s="40"/>
      <c r="JR203" s="40"/>
      <c r="JS203" s="40"/>
      <c r="JT203" s="40"/>
      <c r="JU203" s="40"/>
      <c r="JV203" s="40"/>
      <c r="JW203" s="40"/>
      <c r="JX203" s="40"/>
      <c r="JY203" s="40"/>
      <c r="JZ203" s="40"/>
      <c r="KA203" s="40"/>
    </row>
    <row r="204" spans="2:287" x14ac:dyDescent="0.45">
      <c r="B204" s="124"/>
      <c r="C204" s="418"/>
      <c r="D204" s="424"/>
      <c r="E204" s="419"/>
      <c r="F204" s="424"/>
      <c r="G204" s="163"/>
      <c r="H204" s="427"/>
      <c r="I204" s="63"/>
      <c r="J204" s="124"/>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433"/>
      <c r="AK204" s="63"/>
      <c r="AL204" s="164"/>
      <c r="AM204" s="164"/>
      <c r="AN204" s="164"/>
      <c r="AO204" s="63"/>
      <c r="AP204" s="124"/>
      <c r="AQ204" s="124"/>
      <c r="AR204" s="124"/>
      <c r="AS204" s="124"/>
      <c r="AT204" s="65"/>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c r="JB204" s="40"/>
      <c r="JC204" s="40"/>
      <c r="JD204" s="40"/>
      <c r="JE204" s="40"/>
      <c r="JF204" s="40"/>
      <c r="JG204" s="40"/>
      <c r="JH204" s="40"/>
      <c r="JI204" s="40"/>
      <c r="JJ204" s="40"/>
      <c r="JK204" s="40"/>
      <c r="JL204" s="40"/>
      <c r="JM204" s="40"/>
      <c r="JN204" s="40"/>
      <c r="JO204" s="40"/>
      <c r="JP204" s="40"/>
      <c r="JQ204" s="40"/>
      <c r="JR204" s="40"/>
      <c r="JS204" s="40"/>
      <c r="JT204" s="40"/>
      <c r="JU204" s="40"/>
      <c r="JV204" s="40"/>
      <c r="JW204" s="40"/>
      <c r="JX204" s="40"/>
      <c r="JY204" s="40"/>
      <c r="JZ204" s="40"/>
      <c r="KA204" s="40"/>
    </row>
    <row r="205" spans="2:287" x14ac:dyDescent="0.45">
      <c r="B205" s="124"/>
      <c r="C205" s="418"/>
      <c r="D205" s="424"/>
      <c r="E205" s="419"/>
      <c r="F205" s="424"/>
      <c r="G205" s="163"/>
      <c r="H205" s="427"/>
      <c r="I205" s="63"/>
      <c r="J205" s="124"/>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433"/>
      <c r="AK205" s="63"/>
      <c r="AL205" s="164"/>
      <c r="AM205" s="164"/>
      <c r="AN205" s="164"/>
      <c r="AO205" s="63"/>
      <c r="AP205" s="124"/>
      <c r="AQ205" s="124"/>
      <c r="AR205" s="124"/>
      <c r="AS205" s="124"/>
      <c r="AT205" s="65"/>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c r="JB205" s="40"/>
      <c r="JC205" s="40"/>
      <c r="JD205" s="40"/>
      <c r="JE205" s="40"/>
      <c r="JF205" s="40"/>
      <c r="JG205" s="40"/>
      <c r="JH205" s="40"/>
      <c r="JI205" s="40"/>
      <c r="JJ205" s="40"/>
      <c r="JK205" s="40"/>
      <c r="JL205" s="40"/>
      <c r="JM205" s="40"/>
      <c r="JN205" s="40"/>
      <c r="JO205" s="40"/>
      <c r="JP205" s="40"/>
      <c r="JQ205" s="40"/>
      <c r="JR205" s="40"/>
      <c r="JS205" s="40"/>
      <c r="JT205" s="40"/>
      <c r="JU205" s="40"/>
      <c r="JV205" s="40"/>
      <c r="JW205" s="40"/>
      <c r="JX205" s="40"/>
      <c r="JY205" s="40"/>
      <c r="JZ205" s="40"/>
      <c r="KA205" s="40"/>
    </row>
    <row r="206" spans="2:287" x14ac:dyDescent="0.45">
      <c r="B206" s="124"/>
      <c r="C206" s="418"/>
      <c r="D206" s="424"/>
      <c r="E206" s="419"/>
      <c r="F206" s="424"/>
      <c r="G206" s="163"/>
      <c r="H206" s="427"/>
      <c r="I206" s="63"/>
      <c r="J206" s="124"/>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433"/>
      <c r="AK206" s="63"/>
      <c r="AL206" s="164"/>
      <c r="AM206" s="164"/>
      <c r="AN206" s="164"/>
      <c r="AO206" s="63"/>
      <c r="AP206" s="124"/>
      <c r="AQ206" s="124"/>
      <c r="AR206" s="124"/>
      <c r="AS206" s="124"/>
      <c r="AT206" s="65"/>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c r="JB206" s="40"/>
      <c r="JC206" s="40"/>
      <c r="JD206" s="40"/>
      <c r="JE206" s="40"/>
      <c r="JF206" s="40"/>
      <c r="JG206" s="40"/>
      <c r="JH206" s="40"/>
      <c r="JI206" s="40"/>
      <c r="JJ206" s="40"/>
      <c r="JK206" s="40"/>
      <c r="JL206" s="40"/>
      <c r="JM206" s="40"/>
      <c r="JN206" s="40"/>
      <c r="JO206" s="40"/>
      <c r="JP206" s="40"/>
      <c r="JQ206" s="40"/>
      <c r="JR206" s="40"/>
      <c r="JS206" s="40"/>
      <c r="JT206" s="40"/>
      <c r="JU206" s="40"/>
      <c r="JV206" s="40"/>
      <c r="JW206" s="40"/>
      <c r="JX206" s="40"/>
      <c r="JY206" s="40"/>
      <c r="JZ206" s="40"/>
      <c r="KA206" s="40"/>
    </row>
    <row r="207" spans="2:287" x14ac:dyDescent="0.45">
      <c r="B207" s="124"/>
      <c r="C207" s="418"/>
      <c r="D207" s="424"/>
      <c r="E207" s="419"/>
      <c r="F207" s="424"/>
      <c r="G207" s="163"/>
      <c r="H207" s="427"/>
      <c r="I207" s="63"/>
      <c r="J207" s="124"/>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433"/>
      <c r="AK207" s="63"/>
      <c r="AL207" s="164"/>
      <c r="AM207" s="164"/>
      <c r="AN207" s="164"/>
      <c r="AO207" s="63"/>
      <c r="AP207" s="124"/>
      <c r="AQ207" s="124"/>
      <c r="AR207" s="124"/>
      <c r="AS207" s="124"/>
      <c r="AT207" s="65"/>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c r="JB207" s="40"/>
      <c r="JC207" s="40"/>
      <c r="JD207" s="40"/>
      <c r="JE207" s="40"/>
      <c r="JF207" s="40"/>
      <c r="JG207" s="40"/>
      <c r="JH207" s="40"/>
      <c r="JI207" s="40"/>
      <c r="JJ207" s="40"/>
      <c r="JK207" s="40"/>
      <c r="JL207" s="40"/>
      <c r="JM207" s="40"/>
      <c r="JN207" s="40"/>
      <c r="JO207" s="40"/>
      <c r="JP207" s="40"/>
      <c r="JQ207" s="40"/>
      <c r="JR207" s="40"/>
      <c r="JS207" s="40"/>
      <c r="JT207" s="40"/>
      <c r="JU207" s="40"/>
      <c r="JV207" s="40"/>
      <c r="JW207" s="40"/>
      <c r="JX207" s="40"/>
      <c r="JY207" s="40"/>
      <c r="JZ207" s="40"/>
      <c r="KA207" s="40"/>
    </row>
    <row r="208" spans="2:287" x14ac:dyDescent="0.45">
      <c r="B208" s="124"/>
      <c r="C208" s="418"/>
      <c r="D208" s="424"/>
      <c r="E208" s="419"/>
      <c r="F208" s="424"/>
      <c r="G208" s="163"/>
      <c r="H208" s="427"/>
      <c r="I208" s="63"/>
      <c r="J208" s="124"/>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433"/>
      <c r="AK208" s="63"/>
      <c r="AL208" s="164"/>
      <c r="AM208" s="164"/>
      <c r="AN208" s="164"/>
      <c r="AO208" s="63"/>
      <c r="AP208" s="124"/>
      <c r="AQ208" s="124"/>
      <c r="AR208" s="124"/>
      <c r="AS208" s="124"/>
      <c r="AT208" s="65"/>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40"/>
      <c r="HV208" s="40"/>
      <c r="HW208" s="40"/>
      <c r="HX208" s="40"/>
      <c r="HY208" s="40"/>
      <c r="HZ208" s="40"/>
      <c r="IA208" s="40"/>
      <c r="IB208" s="40"/>
      <c r="IC208" s="40"/>
      <c r="ID208" s="40"/>
      <c r="IE208" s="40"/>
      <c r="IF208" s="40"/>
      <c r="IG208" s="40"/>
      <c r="IH208" s="40"/>
      <c r="II208" s="40"/>
      <c r="IJ208" s="40"/>
      <c r="IK208" s="40"/>
      <c r="IL208" s="40"/>
      <c r="IM208" s="40"/>
      <c r="IN208" s="40"/>
      <c r="IO208" s="40"/>
      <c r="IP208" s="40"/>
      <c r="IQ208" s="40"/>
      <c r="IR208" s="40"/>
      <c r="IS208" s="40"/>
      <c r="IT208" s="40"/>
      <c r="IU208" s="40"/>
      <c r="IV208" s="40"/>
      <c r="IW208" s="40"/>
      <c r="IX208" s="40"/>
      <c r="IY208" s="40"/>
      <c r="IZ208" s="40"/>
      <c r="JA208" s="40"/>
      <c r="JB208" s="40"/>
      <c r="JC208" s="40"/>
      <c r="JD208" s="40"/>
      <c r="JE208" s="40"/>
      <c r="JF208" s="40"/>
      <c r="JG208" s="40"/>
      <c r="JH208" s="40"/>
      <c r="JI208" s="40"/>
      <c r="JJ208" s="40"/>
      <c r="JK208" s="40"/>
      <c r="JL208" s="40"/>
      <c r="JM208" s="40"/>
      <c r="JN208" s="40"/>
      <c r="JO208" s="40"/>
      <c r="JP208" s="40"/>
      <c r="JQ208" s="40"/>
      <c r="JR208" s="40"/>
      <c r="JS208" s="40"/>
      <c r="JT208" s="40"/>
      <c r="JU208" s="40"/>
      <c r="JV208" s="40"/>
      <c r="JW208" s="40"/>
      <c r="JX208" s="40"/>
      <c r="JY208" s="40"/>
      <c r="JZ208" s="40"/>
      <c r="KA208" s="40"/>
    </row>
    <row r="209" spans="2:287" x14ac:dyDescent="0.45">
      <c r="B209" s="124"/>
      <c r="C209" s="418"/>
      <c r="D209" s="424"/>
      <c r="E209" s="419"/>
      <c r="F209" s="424"/>
      <c r="G209" s="163"/>
      <c r="H209" s="427"/>
      <c r="I209" s="63"/>
      <c r="J209" s="124"/>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433"/>
      <c r="AK209" s="63"/>
      <c r="AL209" s="164"/>
      <c r="AM209" s="164"/>
      <c r="AN209" s="164"/>
      <c r="AO209" s="63"/>
      <c r="AP209" s="124"/>
      <c r="AQ209" s="124"/>
      <c r="AR209" s="124"/>
      <c r="AS209" s="124"/>
      <c r="AT209" s="65"/>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40"/>
      <c r="HV209" s="40"/>
      <c r="HW209" s="40"/>
      <c r="HX209" s="40"/>
      <c r="HY209" s="40"/>
      <c r="HZ209" s="40"/>
      <c r="IA209" s="40"/>
      <c r="IB209" s="40"/>
      <c r="IC209" s="40"/>
      <c r="ID209" s="40"/>
      <c r="IE209" s="40"/>
      <c r="IF209" s="40"/>
      <c r="IG209" s="40"/>
      <c r="IH209" s="40"/>
      <c r="II209" s="40"/>
      <c r="IJ209" s="40"/>
      <c r="IK209" s="40"/>
      <c r="IL209" s="40"/>
      <c r="IM209" s="40"/>
      <c r="IN209" s="40"/>
      <c r="IO209" s="40"/>
      <c r="IP209" s="40"/>
      <c r="IQ209" s="40"/>
      <c r="IR209" s="40"/>
      <c r="IS209" s="40"/>
      <c r="IT209" s="40"/>
      <c r="IU209" s="40"/>
      <c r="IV209" s="40"/>
      <c r="IW209" s="40"/>
      <c r="IX209" s="40"/>
      <c r="IY209" s="40"/>
      <c r="IZ209" s="40"/>
      <c r="JA209" s="40"/>
      <c r="JB209" s="40"/>
      <c r="JC209" s="40"/>
      <c r="JD209" s="40"/>
      <c r="JE209" s="40"/>
      <c r="JF209" s="40"/>
      <c r="JG209" s="40"/>
      <c r="JH209" s="40"/>
      <c r="JI209" s="40"/>
      <c r="JJ209" s="40"/>
      <c r="JK209" s="40"/>
      <c r="JL209" s="40"/>
      <c r="JM209" s="40"/>
      <c r="JN209" s="40"/>
      <c r="JO209" s="40"/>
      <c r="JP209" s="40"/>
      <c r="JQ209" s="40"/>
      <c r="JR209" s="40"/>
      <c r="JS209" s="40"/>
      <c r="JT209" s="40"/>
      <c r="JU209" s="40"/>
      <c r="JV209" s="40"/>
      <c r="JW209" s="40"/>
      <c r="JX209" s="40"/>
      <c r="JY209" s="40"/>
      <c r="JZ209" s="40"/>
      <c r="KA209" s="40"/>
    </row>
    <row r="210" spans="2:287" x14ac:dyDescent="0.45">
      <c r="B210" s="124"/>
      <c r="C210" s="418"/>
      <c r="D210" s="424"/>
      <c r="E210" s="419"/>
      <c r="F210" s="424"/>
      <c r="G210" s="163"/>
      <c r="H210" s="427"/>
      <c r="I210" s="63"/>
      <c r="J210" s="124"/>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433"/>
      <c r="AK210" s="63"/>
      <c r="AL210" s="164"/>
      <c r="AM210" s="164"/>
      <c r="AN210" s="164"/>
      <c r="AO210" s="63"/>
      <c r="AP210" s="124"/>
      <c r="AQ210" s="124"/>
      <c r="AR210" s="124"/>
      <c r="AS210" s="124"/>
      <c r="AT210" s="65"/>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40"/>
      <c r="HV210" s="40"/>
      <c r="HW210" s="40"/>
      <c r="HX210" s="40"/>
      <c r="HY210" s="40"/>
      <c r="HZ210" s="40"/>
      <c r="IA210" s="40"/>
      <c r="IB210" s="40"/>
      <c r="IC210" s="40"/>
      <c r="ID210" s="40"/>
      <c r="IE210" s="40"/>
      <c r="IF210" s="40"/>
      <c r="IG210" s="40"/>
      <c r="IH210" s="40"/>
      <c r="II210" s="40"/>
      <c r="IJ210" s="40"/>
      <c r="IK210" s="40"/>
      <c r="IL210" s="40"/>
      <c r="IM210" s="40"/>
      <c r="IN210" s="40"/>
      <c r="IO210" s="40"/>
      <c r="IP210" s="40"/>
      <c r="IQ210" s="40"/>
      <c r="IR210" s="40"/>
      <c r="IS210" s="40"/>
      <c r="IT210" s="40"/>
      <c r="IU210" s="40"/>
      <c r="IV210" s="40"/>
      <c r="IW210" s="40"/>
      <c r="IX210" s="40"/>
      <c r="IY210" s="40"/>
      <c r="IZ210" s="40"/>
      <c r="JA210" s="40"/>
      <c r="JB210" s="40"/>
      <c r="JC210" s="40"/>
      <c r="JD210" s="40"/>
      <c r="JE210" s="40"/>
      <c r="JF210" s="40"/>
      <c r="JG210" s="40"/>
      <c r="JH210" s="40"/>
      <c r="JI210" s="40"/>
      <c r="JJ210" s="40"/>
      <c r="JK210" s="40"/>
      <c r="JL210" s="40"/>
      <c r="JM210" s="40"/>
      <c r="JN210" s="40"/>
      <c r="JO210" s="40"/>
      <c r="JP210" s="40"/>
      <c r="JQ210" s="40"/>
      <c r="JR210" s="40"/>
      <c r="JS210" s="40"/>
      <c r="JT210" s="40"/>
      <c r="JU210" s="40"/>
      <c r="JV210" s="40"/>
      <c r="JW210" s="40"/>
      <c r="JX210" s="40"/>
      <c r="JY210" s="40"/>
      <c r="JZ210" s="40"/>
      <c r="KA210" s="40"/>
    </row>
    <row r="211" spans="2:287" x14ac:dyDescent="0.45">
      <c r="B211" s="124"/>
      <c r="C211" s="418"/>
      <c r="D211" s="424"/>
      <c r="E211" s="419"/>
      <c r="F211" s="424"/>
      <c r="G211" s="163"/>
      <c r="H211" s="427"/>
      <c r="I211" s="63"/>
      <c r="J211" s="124"/>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433"/>
      <c r="AK211" s="63"/>
      <c r="AL211" s="164"/>
      <c r="AM211" s="164"/>
      <c r="AN211" s="164"/>
      <c r="AO211" s="63"/>
      <c r="AP211" s="124"/>
      <c r="AQ211" s="124"/>
      <c r="AR211" s="124"/>
      <c r="AS211" s="124"/>
      <c r="AT211" s="65"/>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40"/>
      <c r="HV211" s="40"/>
      <c r="HW211" s="40"/>
      <c r="HX211" s="40"/>
      <c r="HY211" s="40"/>
      <c r="HZ211" s="40"/>
      <c r="IA211" s="40"/>
      <c r="IB211" s="40"/>
      <c r="IC211" s="40"/>
      <c r="ID211" s="40"/>
      <c r="IE211" s="40"/>
      <c r="IF211" s="40"/>
      <c r="IG211" s="40"/>
      <c r="IH211" s="40"/>
      <c r="II211" s="40"/>
      <c r="IJ211" s="40"/>
      <c r="IK211" s="40"/>
      <c r="IL211" s="40"/>
      <c r="IM211" s="40"/>
      <c r="IN211" s="40"/>
      <c r="IO211" s="40"/>
      <c r="IP211" s="40"/>
      <c r="IQ211" s="40"/>
      <c r="IR211" s="40"/>
      <c r="IS211" s="40"/>
      <c r="IT211" s="40"/>
      <c r="IU211" s="40"/>
      <c r="IV211" s="40"/>
      <c r="IW211" s="40"/>
      <c r="IX211" s="40"/>
      <c r="IY211" s="40"/>
      <c r="IZ211" s="40"/>
      <c r="JA211" s="40"/>
      <c r="JB211" s="40"/>
      <c r="JC211" s="40"/>
      <c r="JD211" s="40"/>
      <c r="JE211" s="40"/>
      <c r="JF211" s="40"/>
      <c r="JG211" s="40"/>
      <c r="JH211" s="40"/>
      <c r="JI211" s="40"/>
      <c r="JJ211" s="40"/>
      <c r="JK211" s="40"/>
      <c r="JL211" s="40"/>
      <c r="JM211" s="40"/>
      <c r="JN211" s="40"/>
      <c r="JO211" s="40"/>
      <c r="JP211" s="40"/>
      <c r="JQ211" s="40"/>
      <c r="JR211" s="40"/>
      <c r="JS211" s="40"/>
      <c r="JT211" s="40"/>
      <c r="JU211" s="40"/>
      <c r="JV211" s="40"/>
      <c r="JW211" s="40"/>
      <c r="JX211" s="40"/>
      <c r="JY211" s="40"/>
      <c r="JZ211" s="40"/>
      <c r="KA211" s="40"/>
    </row>
    <row r="212" spans="2:287" x14ac:dyDescent="0.45">
      <c r="B212" s="124"/>
      <c r="C212" s="418"/>
      <c r="D212" s="424"/>
      <c r="E212" s="419"/>
      <c r="F212" s="424"/>
      <c r="G212" s="163"/>
      <c r="H212" s="427"/>
      <c r="I212" s="63"/>
      <c r="J212" s="124"/>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433"/>
      <c r="AK212" s="63"/>
      <c r="AL212" s="164"/>
      <c r="AM212" s="164"/>
      <c r="AN212" s="164"/>
      <c r="AO212" s="63"/>
      <c r="AP212" s="124"/>
      <c r="AQ212" s="124"/>
      <c r="AR212" s="124"/>
      <c r="AS212" s="124"/>
      <c r="AT212" s="65"/>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40"/>
      <c r="HV212" s="40"/>
      <c r="HW212" s="40"/>
      <c r="HX212" s="40"/>
      <c r="HY212" s="40"/>
      <c r="HZ212" s="40"/>
      <c r="IA212" s="40"/>
      <c r="IB212" s="40"/>
      <c r="IC212" s="40"/>
      <c r="ID212" s="40"/>
      <c r="IE212" s="40"/>
      <c r="IF212" s="40"/>
      <c r="IG212" s="40"/>
      <c r="IH212" s="40"/>
      <c r="II212" s="40"/>
      <c r="IJ212" s="40"/>
      <c r="IK212" s="40"/>
      <c r="IL212" s="40"/>
      <c r="IM212" s="40"/>
      <c r="IN212" s="40"/>
      <c r="IO212" s="40"/>
      <c r="IP212" s="40"/>
      <c r="IQ212" s="40"/>
      <c r="IR212" s="40"/>
      <c r="IS212" s="40"/>
      <c r="IT212" s="40"/>
      <c r="IU212" s="40"/>
      <c r="IV212" s="40"/>
      <c r="IW212" s="40"/>
      <c r="IX212" s="40"/>
      <c r="IY212" s="40"/>
      <c r="IZ212" s="40"/>
      <c r="JA212" s="40"/>
      <c r="JB212" s="40"/>
      <c r="JC212" s="40"/>
      <c r="JD212" s="40"/>
      <c r="JE212" s="40"/>
      <c r="JF212" s="40"/>
      <c r="JG212" s="40"/>
      <c r="JH212" s="40"/>
      <c r="JI212" s="40"/>
      <c r="JJ212" s="40"/>
      <c r="JK212" s="40"/>
      <c r="JL212" s="40"/>
      <c r="JM212" s="40"/>
      <c r="JN212" s="40"/>
      <c r="JO212" s="40"/>
      <c r="JP212" s="40"/>
      <c r="JQ212" s="40"/>
      <c r="JR212" s="40"/>
      <c r="JS212" s="40"/>
      <c r="JT212" s="40"/>
      <c r="JU212" s="40"/>
      <c r="JV212" s="40"/>
      <c r="JW212" s="40"/>
      <c r="JX212" s="40"/>
      <c r="JY212" s="40"/>
      <c r="JZ212" s="40"/>
      <c r="KA212" s="40"/>
    </row>
    <row r="213" spans="2:287" x14ac:dyDescent="0.45">
      <c r="B213" s="124"/>
      <c r="C213" s="418"/>
      <c r="D213" s="424"/>
      <c r="E213" s="419"/>
      <c r="F213" s="424"/>
      <c r="G213" s="163"/>
      <c r="H213" s="427"/>
      <c r="I213" s="63"/>
      <c r="J213" s="124"/>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433"/>
      <c r="AK213" s="63"/>
      <c r="AL213" s="164"/>
      <c r="AM213" s="164"/>
      <c r="AN213" s="164"/>
      <c r="AO213" s="63"/>
      <c r="AP213" s="124"/>
      <c r="AQ213" s="124"/>
      <c r="AR213" s="124"/>
      <c r="AS213" s="124"/>
      <c r="AT213" s="65"/>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c r="HA213" s="40"/>
      <c r="HB213" s="40"/>
      <c r="HC213" s="40"/>
      <c r="HD213" s="40"/>
      <c r="HE213" s="40"/>
      <c r="HF213" s="40"/>
      <c r="HG213" s="40"/>
      <c r="HH213" s="40"/>
      <c r="HI213" s="40"/>
      <c r="HJ213" s="40"/>
      <c r="HK213" s="40"/>
      <c r="HL213" s="40"/>
      <c r="HM213" s="40"/>
      <c r="HN213" s="40"/>
      <c r="HO213" s="40"/>
      <c r="HP213" s="40"/>
      <c r="HQ213" s="40"/>
      <c r="HR213" s="40"/>
      <c r="HS213" s="40"/>
      <c r="HT213" s="40"/>
      <c r="HU213" s="40"/>
      <c r="HV213" s="40"/>
      <c r="HW213" s="40"/>
      <c r="HX213" s="40"/>
      <c r="HY213" s="40"/>
      <c r="HZ213" s="40"/>
      <c r="IA213" s="40"/>
      <c r="IB213" s="40"/>
      <c r="IC213" s="40"/>
      <c r="ID213" s="40"/>
      <c r="IE213" s="40"/>
      <c r="IF213" s="40"/>
      <c r="IG213" s="40"/>
      <c r="IH213" s="40"/>
      <c r="II213" s="40"/>
      <c r="IJ213" s="40"/>
      <c r="IK213" s="40"/>
      <c r="IL213" s="40"/>
      <c r="IM213" s="40"/>
      <c r="IN213" s="40"/>
      <c r="IO213" s="40"/>
      <c r="IP213" s="40"/>
      <c r="IQ213" s="40"/>
      <c r="IR213" s="40"/>
      <c r="IS213" s="40"/>
      <c r="IT213" s="40"/>
      <c r="IU213" s="40"/>
      <c r="IV213" s="40"/>
      <c r="IW213" s="40"/>
      <c r="IX213" s="40"/>
      <c r="IY213" s="40"/>
      <c r="IZ213" s="40"/>
      <c r="JA213" s="40"/>
      <c r="JB213" s="40"/>
      <c r="JC213" s="40"/>
      <c r="JD213" s="40"/>
      <c r="JE213" s="40"/>
      <c r="JF213" s="40"/>
      <c r="JG213" s="40"/>
      <c r="JH213" s="40"/>
      <c r="JI213" s="40"/>
      <c r="JJ213" s="40"/>
      <c r="JK213" s="40"/>
      <c r="JL213" s="40"/>
      <c r="JM213" s="40"/>
      <c r="JN213" s="40"/>
      <c r="JO213" s="40"/>
      <c r="JP213" s="40"/>
      <c r="JQ213" s="40"/>
      <c r="JR213" s="40"/>
      <c r="JS213" s="40"/>
      <c r="JT213" s="40"/>
      <c r="JU213" s="40"/>
      <c r="JV213" s="40"/>
      <c r="JW213" s="40"/>
      <c r="JX213" s="40"/>
      <c r="JY213" s="40"/>
      <c r="JZ213" s="40"/>
      <c r="KA213" s="40"/>
    </row>
    <row r="214" spans="2:287" x14ac:dyDescent="0.45">
      <c r="B214" s="124"/>
      <c r="C214" s="418"/>
      <c r="D214" s="424"/>
      <c r="E214" s="419"/>
      <c r="F214" s="424"/>
      <c r="G214" s="163"/>
      <c r="H214" s="427"/>
      <c r="I214" s="63"/>
      <c r="J214" s="124"/>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433"/>
      <c r="AK214" s="63"/>
      <c r="AL214" s="164"/>
      <c r="AM214" s="164"/>
      <c r="AN214" s="164"/>
      <c r="AO214" s="63"/>
      <c r="AP214" s="124"/>
      <c r="AQ214" s="124"/>
      <c r="AR214" s="124"/>
      <c r="AS214" s="124"/>
      <c r="AT214" s="65"/>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40"/>
      <c r="HV214" s="40"/>
      <c r="HW214" s="40"/>
      <c r="HX214" s="40"/>
      <c r="HY214" s="40"/>
      <c r="HZ214" s="40"/>
      <c r="IA214" s="40"/>
      <c r="IB214" s="40"/>
      <c r="IC214" s="40"/>
      <c r="ID214" s="40"/>
      <c r="IE214" s="40"/>
      <c r="IF214" s="40"/>
      <c r="IG214" s="40"/>
      <c r="IH214" s="40"/>
      <c r="II214" s="40"/>
      <c r="IJ214" s="40"/>
      <c r="IK214" s="40"/>
      <c r="IL214" s="40"/>
      <c r="IM214" s="40"/>
      <c r="IN214" s="40"/>
      <c r="IO214" s="40"/>
      <c r="IP214" s="40"/>
      <c r="IQ214" s="40"/>
      <c r="IR214" s="40"/>
      <c r="IS214" s="40"/>
      <c r="IT214" s="40"/>
      <c r="IU214" s="40"/>
      <c r="IV214" s="40"/>
      <c r="IW214" s="40"/>
      <c r="IX214" s="40"/>
      <c r="IY214" s="40"/>
      <c r="IZ214" s="40"/>
      <c r="JA214" s="40"/>
      <c r="JB214" s="40"/>
      <c r="JC214" s="40"/>
      <c r="JD214" s="40"/>
      <c r="JE214" s="40"/>
      <c r="JF214" s="40"/>
      <c r="JG214" s="40"/>
      <c r="JH214" s="40"/>
      <c r="JI214" s="40"/>
      <c r="JJ214" s="40"/>
      <c r="JK214" s="40"/>
      <c r="JL214" s="40"/>
      <c r="JM214" s="40"/>
      <c r="JN214" s="40"/>
      <c r="JO214" s="40"/>
      <c r="JP214" s="40"/>
      <c r="JQ214" s="40"/>
      <c r="JR214" s="40"/>
      <c r="JS214" s="40"/>
      <c r="JT214" s="40"/>
      <c r="JU214" s="40"/>
      <c r="JV214" s="40"/>
      <c r="JW214" s="40"/>
      <c r="JX214" s="40"/>
      <c r="JY214" s="40"/>
      <c r="JZ214" s="40"/>
      <c r="KA214" s="40"/>
    </row>
    <row r="215" spans="2:287" x14ac:dyDescent="0.45">
      <c r="B215" s="124"/>
      <c r="C215" s="418"/>
      <c r="D215" s="424"/>
      <c r="E215" s="419"/>
      <c r="F215" s="424"/>
      <c r="G215" s="163"/>
      <c r="H215" s="427"/>
      <c r="I215" s="63"/>
      <c r="J215" s="124"/>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433"/>
      <c r="AK215" s="63"/>
      <c r="AL215" s="164"/>
      <c r="AM215" s="164"/>
      <c r="AN215" s="164"/>
      <c r="AO215" s="63"/>
      <c r="AP215" s="124"/>
      <c r="AQ215" s="124"/>
      <c r="AR215" s="124"/>
      <c r="AS215" s="124"/>
      <c r="AT215" s="65"/>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40"/>
      <c r="HV215" s="40"/>
      <c r="HW215" s="40"/>
      <c r="HX215" s="40"/>
      <c r="HY215" s="40"/>
      <c r="HZ215" s="40"/>
      <c r="IA215" s="40"/>
      <c r="IB215" s="40"/>
      <c r="IC215" s="40"/>
      <c r="ID215" s="40"/>
      <c r="IE215" s="40"/>
      <c r="IF215" s="40"/>
      <c r="IG215" s="40"/>
      <c r="IH215" s="40"/>
      <c r="II215" s="40"/>
      <c r="IJ215" s="40"/>
      <c r="IK215" s="40"/>
      <c r="IL215" s="40"/>
      <c r="IM215" s="40"/>
      <c r="IN215" s="40"/>
      <c r="IO215" s="40"/>
      <c r="IP215" s="40"/>
      <c r="IQ215" s="40"/>
      <c r="IR215" s="40"/>
      <c r="IS215" s="40"/>
      <c r="IT215" s="40"/>
      <c r="IU215" s="40"/>
      <c r="IV215" s="40"/>
      <c r="IW215" s="40"/>
      <c r="IX215" s="40"/>
      <c r="IY215" s="40"/>
      <c r="IZ215" s="40"/>
      <c r="JA215" s="40"/>
      <c r="JB215" s="40"/>
      <c r="JC215" s="40"/>
      <c r="JD215" s="40"/>
      <c r="JE215" s="40"/>
      <c r="JF215" s="40"/>
      <c r="JG215" s="40"/>
      <c r="JH215" s="40"/>
      <c r="JI215" s="40"/>
      <c r="JJ215" s="40"/>
      <c r="JK215" s="40"/>
      <c r="JL215" s="40"/>
      <c r="JM215" s="40"/>
      <c r="JN215" s="40"/>
      <c r="JO215" s="40"/>
      <c r="JP215" s="40"/>
      <c r="JQ215" s="40"/>
      <c r="JR215" s="40"/>
      <c r="JS215" s="40"/>
      <c r="JT215" s="40"/>
      <c r="JU215" s="40"/>
      <c r="JV215" s="40"/>
      <c r="JW215" s="40"/>
      <c r="JX215" s="40"/>
      <c r="JY215" s="40"/>
      <c r="JZ215" s="40"/>
      <c r="KA215" s="40"/>
    </row>
    <row r="216" spans="2:287" x14ac:dyDescent="0.45">
      <c r="B216" s="124"/>
      <c r="C216" s="418"/>
      <c r="D216" s="424"/>
      <c r="E216" s="419"/>
      <c r="F216" s="424"/>
      <c r="G216" s="163"/>
      <c r="H216" s="427"/>
      <c r="I216" s="63"/>
      <c r="J216" s="124"/>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433"/>
      <c r="AK216" s="63"/>
      <c r="AL216" s="164"/>
      <c r="AM216" s="164"/>
      <c r="AN216" s="164"/>
      <c r="AO216" s="63"/>
      <c r="AP216" s="124"/>
      <c r="AQ216" s="124"/>
      <c r="AR216" s="124"/>
      <c r="AS216" s="124"/>
      <c r="AT216" s="65"/>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c r="HA216" s="40"/>
      <c r="HB216" s="40"/>
      <c r="HC216" s="40"/>
      <c r="HD216" s="40"/>
      <c r="HE216" s="40"/>
      <c r="HF216" s="40"/>
      <c r="HG216" s="40"/>
      <c r="HH216" s="40"/>
      <c r="HI216" s="40"/>
      <c r="HJ216" s="40"/>
      <c r="HK216" s="40"/>
      <c r="HL216" s="40"/>
      <c r="HM216" s="40"/>
      <c r="HN216" s="40"/>
      <c r="HO216" s="40"/>
      <c r="HP216" s="40"/>
      <c r="HQ216" s="40"/>
      <c r="HR216" s="40"/>
      <c r="HS216" s="40"/>
      <c r="HT216" s="40"/>
      <c r="HU216" s="40"/>
      <c r="HV216" s="40"/>
      <c r="HW216" s="40"/>
      <c r="HX216" s="40"/>
      <c r="HY216" s="40"/>
      <c r="HZ216" s="40"/>
      <c r="IA216" s="40"/>
      <c r="IB216" s="40"/>
      <c r="IC216" s="40"/>
      <c r="ID216" s="40"/>
      <c r="IE216" s="40"/>
      <c r="IF216" s="40"/>
      <c r="IG216" s="40"/>
      <c r="IH216" s="40"/>
      <c r="II216" s="40"/>
      <c r="IJ216" s="40"/>
      <c r="IK216" s="40"/>
      <c r="IL216" s="40"/>
      <c r="IM216" s="40"/>
      <c r="IN216" s="40"/>
      <c r="IO216" s="40"/>
      <c r="IP216" s="40"/>
      <c r="IQ216" s="40"/>
      <c r="IR216" s="40"/>
      <c r="IS216" s="40"/>
      <c r="IT216" s="40"/>
      <c r="IU216" s="40"/>
      <c r="IV216" s="40"/>
      <c r="IW216" s="40"/>
      <c r="IX216" s="40"/>
      <c r="IY216" s="40"/>
      <c r="IZ216" s="40"/>
      <c r="JA216" s="40"/>
      <c r="JB216" s="40"/>
      <c r="JC216" s="40"/>
      <c r="JD216" s="40"/>
      <c r="JE216" s="40"/>
      <c r="JF216" s="40"/>
      <c r="JG216" s="40"/>
      <c r="JH216" s="40"/>
      <c r="JI216" s="40"/>
      <c r="JJ216" s="40"/>
      <c r="JK216" s="40"/>
      <c r="JL216" s="40"/>
      <c r="JM216" s="40"/>
      <c r="JN216" s="40"/>
      <c r="JO216" s="40"/>
      <c r="JP216" s="40"/>
      <c r="JQ216" s="40"/>
      <c r="JR216" s="40"/>
      <c r="JS216" s="40"/>
      <c r="JT216" s="40"/>
      <c r="JU216" s="40"/>
      <c r="JV216" s="40"/>
      <c r="JW216" s="40"/>
      <c r="JX216" s="40"/>
      <c r="JY216" s="40"/>
      <c r="JZ216" s="40"/>
      <c r="KA216" s="40"/>
    </row>
    <row r="217" spans="2:287" x14ac:dyDescent="0.45">
      <c r="B217" s="124"/>
      <c r="C217" s="418"/>
      <c r="D217" s="424"/>
      <c r="E217" s="419"/>
      <c r="F217" s="424"/>
      <c r="G217" s="163"/>
      <c r="H217" s="427"/>
      <c r="I217" s="63"/>
      <c r="J217" s="124"/>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433"/>
      <c r="AK217" s="63"/>
      <c r="AL217" s="164"/>
      <c r="AM217" s="164"/>
      <c r="AN217" s="164"/>
      <c r="AO217" s="63"/>
      <c r="AP217" s="124"/>
      <c r="AQ217" s="124"/>
      <c r="AR217" s="124"/>
      <c r="AS217" s="124"/>
      <c r="AT217" s="65"/>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c r="HA217" s="40"/>
      <c r="HB217" s="40"/>
      <c r="HC217" s="40"/>
      <c r="HD217" s="40"/>
      <c r="HE217" s="40"/>
      <c r="HF217" s="40"/>
      <c r="HG217" s="40"/>
      <c r="HH217" s="40"/>
      <c r="HI217" s="40"/>
      <c r="HJ217" s="40"/>
      <c r="HK217" s="40"/>
      <c r="HL217" s="40"/>
      <c r="HM217" s="40"/>
      <c r="HN217" s="40"/>
      <c r="HO217" s="40"/>
      <c r="HP217" s="40"/>
      <c r="HQ217" s="40"/>
      <c r="HR217" s="40"/>
      <c r="HS217" s="40"/>
      <c r="HT217" s="40"/>
      <c r="HU217" s="40"/>
      <c r="HV217" s="40"/>
      <c r="HW217" s="40"/>
      <c r="HX217" s="40"/>
      <c r="HY217" s="40"/>
      <c r="HZ217" s="40"/>
      <c r="IA217" s="40"/>
      <c r="IB217" s="40"/>
      <c r="IC217" s="40"/>
      <c r="ID217" s="40"/>
      <c r="IE217" s="40"/>
      <c r="IF217" s="40"/>
      <c r="IG217" s="40"/>
      <c r="IH217" s="40"/>
      <c r="II217" s="40"/>
      <c r="IJ217" s="40"/>
      <c r="IK217" s="40"/>
      <c r="IL217" s="40"/>
      <c r="IM217" s="40"/>
      <c r="IN217" s="40"/>
      <c r="IO217" s="40"/>
      <c r="IP217" s="40"/>
      <c r="IQ217" s="40"/>
      <c r="IR217" s="40"/>
      <c r="IS217" s="40"/>
      <c r="IT217" s="40"/>
      <c r="IU217" s="40"/>
      <c r="IV217" s="40"/>
      <c r="IW217" s="40"/>
      <c r="IX217" s="40"/>
      <c r="IY217" s="40"/>
      <c r="IZ217" s="40"/>
      <c r="JA217" s="40"/>
      <c r="JB217" s="40"/>
      <c r="JC217" s="40"/>
      <c r="JD217" s="40"/>
      <c r="JE217" s="40"/>
      <c r="JF217" s="40"/>
      <c r="JG217" s="40"/>
      <c r="JH217" s="40"/>
      <c r="JI217" s="40"/>
      <c r="JJ217" s="40"/>
      <c r="JK217" s="40"/>
      <c r="JL217" s="40"/>
      <c r="JM217" s="40"/>
      <c r="JN217" s="40"/>
      <c r="JO217" s="40"/>
      <c r="JP217" s="40"/>
      <c r="JQ217" s="40"/>
      <c r="JR217" s="40"/>
      <c r="JS217" s="40"/>
      <c r="JT217" s="40"/>
      <c r="JU217" s="40"/>
      <c r="JV217" s="40"/>
      <c r="JW217" s="40"/>
      <c r="JX217" s="40"/>
      <c r="JY217" s="40"/>
      <c r="JZ217" s="40"/>
      <c r="KA217" s="40"/>
    </row>
    <row r="218" spans="2:287" x14ac:dyDescent="0.45">
      <c r="B218" s="124"/>
      <c r="C218" s="418"/>
      <c r="D218" s="424"/>
      <c r="E218" s="419"/>
      <c r="F218" s="424"/>
      <c r="G218" s="163"/>
      <c r="H218" s="427"/>
      <c r="I218" s="63"/>
      <c r="J218" s="124"/>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433"/>
      <c r="AK218" s="63"/>
      <c r="AL218" s="164"/>
      <c r="AM218" s="164"/>
      <c r="AN218" s="164"/>
      <c r="AO218" s="63"/>
      <c r="AP218" s="124"/>
      <c r="AQ218" s="124"/>
      <c r="AR218" s="124"/>
      <c r="AS218" s="124"/>
      <c r="AT218" s="65"/>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c r="HA218" s="40"/>
      <c r="HB218" s="40"/>
      <c r="HC218" s="40"/>
      <c r="HD218" s="40"/>
      <c r="HE218" s="40"/>
      <c r="HF218" s="40"/>
      <c r="HG218" s="40"/>
      <c r="HH218" s="40"/>
      <c r="HI218" s="40"/>
      <c r="HJ218" s="40"/>
      <c r="HK218" s="40"/>
      <c r="HL218" s="40"/>
      <c r="HM218" s="40"/>
      <c r="HN218" s="40"/>
      <c r="HO218" s="40"/>
      <c r="HP218" s="40"/>
      <c r="HQ218" s="40"/>
      <c r="HR218" s="40"/>
      <c r="HS218" s="40"/>
      <c r="HT218" s="40"/>
      <c r="HU218" s="40"/>
      <c r="HV218" s="40"/>
      <c r="HW218" s="40"/>
      <c r="HX218" s="40"/>
      <c r="HY218" s="40"/>
      <c r="HZ218" s="40"/>
      <c r="IA218" s="40"/>
      <c r="IB218" s="40"/>
      <c r="IC218" s="40"/>
      <c r="ID218" s="40"/>
      <c r="IE218" s="40"/>
      <c r="IF218" s="40"/>
      <c r="IG218" s="40"/>
      <c r="IH218" s="40"/>
      <c r="II218" s="40"/>
      <c r="IJ218" s="40"/>
      <c r="IK218" s="40"/>
      <c r="IL218" s="40"/>
      <c r="IM218" s="40"/>
      <c r="IN218" s="40"/>
      <c r="IO218" s="40"/>
      <c r="IP218" s="40"/>
      <c r="IQ218" s="40"/>
      <c r="IR218" s="40"/>
      <c r="IS218" s="40"/>
      <c r="IT218" s="40"/>
      <c r="IU218" s="40"/>
      <c r="IV218" s="40"/>
      <c r="IW218" s="40"/>
      <c r="IX218" s="40"/>
      <c r="IY218" s="40"/>
      <c r="IZ218" s="40"/>
      <c r="JA218" s="40"/>
      <c r="JB218" s="40"/>
      <c r="JC218" s="40"/>
      <c r="JD218" s="40"/>
      <c r="JE218" s="40"/>
      <c r="JF218" s="40"/>
      <c r="JG218" s="40"/>
      <c r="JH218" s="40"/>
      <c r="JI218" s="40"/>
      <c r="JJ218" s="40"/>
      <c r="JK218" s="40"/>
      <c r="JL218" s="40"/>
      <c r="JM218" s="40"/>
      <c r="JN218" s="40"/>
      <c r="JO218" s="40"/>
      <c r="JP218" s="40"/>
      <c r="JQ218" s="40"/>
      <c r="JR218" s="40"/>
      <c r="JS218" s="40"/>
      <c r="JT218" s="40"/>
      <c r="JU218" s="40"/>
      <c r="JV218" s="40"/>
      <c r="JW218" s="40"/>
      <c r="JX218" s="40"/>
      <c r="JY218" s="40"/>
      <c r="JZ218" s="40"/>
      <c r="KA218" s="40"/>
    </row>
    <row r="219" spans="2:287" x14ac:dyDescent="0.45">
      <c r="B219" s="124"/>
      <c r="C219" s="418"/>
      <c r="D219" s="424"/>
      <c r="E219" s="419"/>
      <c r="F219" s="424"/>
      <c r="G219" s="163"/>
      <c r="H219" s="427"/>
      <c r="I219" s="63"/>
      <c r="J219" s="124"/>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433"/>
      <c r="AK219" s="63"/>
      <c r="AL219" s="164"/>
      <c r="AM219" s="164"/>
      <c r="AN219" s="164"/>
      <c r="AO219" s="63"/>
      <c r="AP219" s="124"/>
      <c r="AQ219" s="124"/>
      <c r="AR219" s="124"/>
      <c r="AS219" s="124"/>
      <c r="AT219" s="65"/>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c r="HA219" s="40"/>
      <c r="HB219" s="40"/>
      <c r="HC219" s="40"/>
      <c r="HD219" s="40"/>
      <c r="HE219" s="40"/>
      <c r="HF219" s="40"/>
      <c r="HG219" s="40"/>
      <c r="HH219" s="40"/>
      <c r="HI219" s="40"/>
      <c r="HJ219" s="40"/>
      <c r="HK219" s="40"/>
      <c r="HL219" s="40"/>
      <c r="HM219" s="40"/>
      <c r="HN219" s="40"/>
      <c r="HO219" s="40"/>
      <c r="HP219" s="40"/>
      <c r="HQ219" s="40"/>
      <c r="HR219" s="40"/>
      <c r="HS219" s="40"/>
      <c r="HT219" s="40"/>
      <c r="HU219" s="40"/>
      <c r="HV219" s="40"/>
      <c r="HW219" s="40"/>
      <c r="HX219" s="40"/>
      <c r="HY219" s="40"/>
      <c r="HZ219" s="40"/>
      <c r="IA219" s="40"/>
      <c r="IB219" s="40"/>
      <c r="IC219" s="40"/>
      <c r="ID219" s="40"/>
      <c r="IE219" s="40"/>
      <c r="IF219" s="40"/>
      <c r="IG219" s="40"/>
      <c r="IH219" s="40"/>
      <c r="II219" s="40"/>
      <c r="IJ219" s="40"/>
      <c r="IK219" s="40"/>
      <c r="IL219" s="40"/>
      <c r="IM219" s="40"/>
      <c r="IN219" s="40"/>
      <c r="IO219" s="40"/>
      <c r="IP219" s="40"/>
      <c r="IQ219" s="40"/>
      <c r="IR219" s="40"/>
      <c r="IS219" s="40"/>
      <c r="IT219" s="40"/>
      <c r="IU219" s="40"/>
      <c r="IV219" s="40"/>
      <c r="IW219" s="40"/>
      <c r="IX219" s="40"/>
      <c r="IY219" s="40"/>
      <c r="IZ219" s="40"/>
      <c r="JA219" s="40"/>
      <c r="JB219" s="40"/>
      <c r="JC219" s="40"/>
      <c r="JD219" s="40"/>
      <c r="JE219" s="40"/>
      <c r="JF219" s="40"/>
      <c r="JG219" s="40"/>
      <c r="JH219" s="40"/>
      <c r="JI219" s="40"/>
      <c r="JJ219" s="40"/>
      <c r="JK219" s="40"/>
      <c r="JL219" s="40"/>
      <c r="JM219" s="40"/>
      <c r="JN219" s="40"/>
      <c r="JO219" s="40"/>
      <c r="JP219" s="40"/>
      <c r="JQ219" s="40"/>
      <c r="JR219" s="40"/>
      <c r="JS219" s="40"/>
      <c r="JT219" s="40"/>
      <c r="JU219" s="40"/>
      <c r="JV219" s="40"/>
      <c r="JW219" s="40"/>
      <c r="JX219" s="40"/>
      <c r="JY219" s="40"/>
      <c r="JZ219" s="40"/>
      <c r="KA219" s="40"/>
    </row>
    <row r="220" spans="2:287" x14ac:dyDescent="0.45">
      <c r="B220" s="124"/>
      <c r="C220" s="418"/>
      <c r="D220" s="424"/>
      <c r="E220" s="419"/>
      <c r="F220" s="424"/>
      <c r="G220" s="163"/>
      <c r="H220" s="427"/>
      <c r="I220" s="63"/>
      <c r="J220" s="124"/>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433"/>
      <c r="AK220" s="63"/>
      <c r="AL220" s="164"/>
      <c r="AM220" s="164"/>
      <c r="AN220" s="164"/>
      <c r="AO220" s="63"/>
      <c r="AP220" s="124"/>
      <c r="AQ220" s="124"/>
      <c r="AR220" s="124"/>
      <c r="AS220" s="124"/>
      <c r="AT220" s="65"/>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c r="HA220" s="40"/>
      <c r="HB220" s="40"/>
      <c r="HC220" s="40"/>
      <c r="HD220" s="40"/>
      <c r="HE220" s="40"/>
      <c r="HF220" s="40"/>
      <c r="HG220" s="40"/>
      <c r="HH220" s="40"/>
      <c r="HI220" s="40"/>
      <c r="HJ220" s="40"/>
      <c r="HK220" s="40"/>
      <c r="HL220" s="40"/>
      <c r="HM220" s="40"/>
      <c r="HN220" s="40"/>
      <c r="HO220" s="40"/>
      <c r="HP220" s="40"/>
      <c r="HQ220" s="40"/>
      <c r="HR220" s="40"/>
      <c r="HS220" s="40"/>
      <c r="HT220" s="40"/>
      <c r="HU220" s="40"/>
      <c r="HV220" s="40"/>
      <c r="HW220" s="40"/>
      <c r="HX220" s="40"/>
      <c r="HY220" s="40"/>
      <c r="HZ220" s="40"/>
      <c r="IA220" s="40"/>
      <c r="IB220" s="40"/>
      <c r="IC220" s="40"/>
      <c r="ID220" s="40"/>
      <c r="IE220" s="40"/>
      <c r="IF220" s="40"/>
      <c r="IG220" s="40"/>
      <c r="IH220" s="40"/>
      <c r="II220" s="40"/>
      <c r="IJ220" s="40"/>
      <c r="IK220" s="40"/>
      <c r="IL220" s="40"/>
      <c r="IM220" s="40"/>
      <c r="IN220" s="40"/>
      <c r="IO220" s="40"/>
      <c r="IP220" s="40"/>
      <c r="IQ220" s="40"/>
      <c r="IR220" s="40"/>
      <c r="IS220" s="40"/>
      <c r="IT220" s="40"/>
      <c r="IU220" s="40"/>
      <c r="IV220" s="40"/>
      <c r="IW220" s="40"/>
      <c r="IX220" s="40"/>
      <c r="IY220" s="40"/>
      <c r="IZ220" s="40"/>
      <c r="JA220" s="40"/>
      <c r="JB220" s="40"/>
      <c r="JC220" s="40"/>
      <c r="JD220" s="40"/>
      <c r="JE220" s="40"/>
      <c r="JF220" s="40"/>
      <c r="JG220" s="40"/>
      <c r="JH220" s="40"/>
      <c r="JI220" s="40"/>
      <c r="JJ220" s="40"/>
      <c r="JK220" s="40"/>
      <c r="JL220" s="40"/>
      <c r="JM220" s="40"/>
      <c r="JN220" s="40"/>
      <c r="JO220" s="40"/>
      <c r="JP220" s="40"/>
      <c r="JQ220" s="40"/>
      <c r="JR220" s="40"/>
      <c r="JS220" s="40"/>
      <c r="JT220" s="40"/>
      <c r="JU220" s="40"/>
      <c r="JV220" s="40"/>
      <c r="JW220" s="40"/>
      <c r="JX220" s="40"/>
      <c r="JY220" s="40"/>
      <c r="JZ220" s="40"/>
      <c r="KA220" s="40"/>
    </row>
    <row r="221" spans="2:287" x14ac:dyDescent="0.45">
      <c r="B221" s="124"/>
      <c r="C221" s="418"/>
      <c r="D221" s="424"/>
      <c r="E221" s="419"/>
      <c r="F221" s="424"/>
      <c r="G221" s="163"/>
      <c r="H221" s="427"/>
      <c r="I221" s="63"/>
      <c r="J221" s="124"/>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433"/>
      <c r="AK221" s="63"/>
      <c r="AL221" s="164"/>
      <c r="AM221" s="164"/>
      <c r="AN221" s="164"/>
      <c r="AO221" s="63"/>
      <c r="AP221" s="124"/>
      <c r="AQ221" s="124"/>
      <c r="AR221" s="124"/>
      <c r="AS221" s="124"/>
      <c r="AT221" s="65"/>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c r="DJ221" s="47"/>
      <c r="DK221" s="47"/>
      <c r="DL221" s="47"/>
      <c r="DM221" s="47"/>
      <c r="DN221" s="47"/>
      <c r="DO221" s="47"/>
      <c r="DP221" s="47"/>
      <c r="DQ221" s="47"/>
      <c r="DR221" s="47"/>
      <c r="DS221" s="47"/>
      <c r="DT221" s="47"/>
      <c r="DU221" s="47"/>
      <c r="DV221" s="47"/>
      <c r="DW221" s="47"/>
      <c r="DX221" s="47"/>
      <c r="DY221" s="47"/>
      <c r="DZ221" s="47"/>
      <c r="EA221" s="47"/>
      <c r="EB221" s="47"/>
      <c r="EC221" s="47"/>
      <c r="ED221" s="47"/>
      <c r="EE221" s="47"/>
      <c r="EF221" s="47"/>
      <c r="EG221" s="47"/>
      <c r="EH221" s="47"/>
      <c r="EI221" s="47"/>
      <c r="EJ221" s="47"/>
      <c r="EK221" s="47"/>
      <c r="EL221" s="47"/>
      <c r="EM221" s="47"/>
      <c r="EN221" s="47"/>
      <c r="EO221" s="47"/>
      <c r="EP221" s="47"/>
      <c r="EQ221" s="47"/>
      <c r="ER221" s="47"/>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40"/>
      <c r="HV221" s="40"/>
      <c r="HW221" s="40"/>
      <c r="HX221" s="40"/>
      <c r="HY221" s="40"/>
      <c r="HZ221" s="40"/>
      <c r="IA221" s="40"/>
      <c r="IB221" s="40"/>
      <c r="IC221" s="40"/>
      <c r="ID221" s="40"/>
      <c r="IE221" s="40"/>
      <c r="IF221" s="40"/>
      <c r="IG221" s="40"/>
      <c r="IH221" s="40"/>
      <c r="II221" s="40"/>
      <c r="IJ221" s="40"/>
      <c r="IK221" s="40"/>
      <c r="IL221" s="40"/>
      <c r="IM221" s="40"/>
      <c r="IN221" s="40"/>
      <c r="IO221" s="40"/>
      <c r="IP221" s="40"/>
      <c r="IQ221" s="40"/>
      <c r="IR221" s="40"/>
      <c r="IS221" s="40"/>
      <c r="IT221" s="40"/>
      <c r="IU221" s="40"/>
      <c r="IV221" s="40"/>
      <c r="IW221" s="40"/>
      <c r="IX221" s="40"/>
      <c r="IY221" s="40"/>
      <c r="IZ221" s="40"/>
      <c r="JA221" s="40"/>
      <c r="JB221" s="40"/>
      <c r="JC221" s="40"/>
      <c r="JD221" s="40"/>
      <c r="JE221" s="40"/>
      <c r="JF221" s="40"/>
      <c r="JG221" s="40"/>
      <c r="JH221" s="40"/>
      <c r="JI221" s="40"/>
      <c r="JJ221" s="40"/>
      <c r="JK221" s="40"/>
      <c r="JL221" s="40"/>
      <c r="JM221" s="40"/>
      <c r="JN221" s="40"/>
      <c r="JO221" s="40"/>
      <c r="JP221" s="40"/>
      <c r="JQ221" s="40"/>
      <c r="JR221" s="40"/>
      <c r="JS221" s="40"/>
      <c r="JT221" s="40"/>
      <c r="JU221" s="40"/>
      <c r="JV221" s="40"/>
      <c r="JW221" s="40"/>
      <c r="JX221" s="40"/>
      <c r="JY221" s="40"/>
      <c r="JZ221" s="40"/>
      <c r="KA221" s="40"/>
    </row>
    <row r="222" spans="2:287" x14ac:dyDescent="0.45">
      <c r="B222" s="124"/>
      <c r="C222" s="418"/>
      <c r="D222" s="424"/>
      <c r="E222" s="419"/>
      <c r="F222" s="424"/>
      <c r="G222" s="163"/>
      <c r="H222" s="427"/>
      <c r="I222" s="63"/>
      <c r="J222" s="124"/>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433"/>
      <c r="AK222" s="63"/>
      <c r="AL222" s="164"/>
      <c r="AM222" s="164"/>
      <c r="AN222" s="164"/>
      <c r="AO222" s="63"/>
      <c r="AP222" s="124"/>
      <c r="AQ222" s="124"/>
      <c r="AR222" s="124"/>
      <c r="AS222" s="124"/>
      <c r="AT222" s="65"/>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c r="DJ222" s="47"/>
      <c r="DK222" s="47"/>
      <c r="DL222" s="47"/>
      <c r="DM222" s="47"/>
      <c r="DN222" s="47"/>
      <c r="DO222" s="47"/>
      <c r="DP222" s="47"/>
      <c r="DQ222" s="47"/>
      <c r="DR222" s="47"/>
      <c r="DS222" s="47"/>
      <c r="DT222" s="47"/>
      <c r="DU222" s="47"/>
      <c r="DV222" s="47"/>
      <c r="DW222" s="47"/>
      <c r="DX222" s="47"/>
      <c r="DY222" s="47"/>
      <c r="DZ222" s="47"/>
      <c r="EA222" s="47"/>
      <c r="EB222" s="47"/>
      <c r="EC222" s="47"/>
      <c r="ED222" s="47"/>
      <c r="EE222" s="47"/>
      <c r="EF222" s="47"/>
      <c r="EG222" s="47"/>
      <c r="EH222" s="47"/>
      <c r="EI222" s="47"/>
      <c r="EJ222" s="47"/>
      <c r="EK222" s="47"/>
      <c r="EL222" s="47"/>
      <c r="EM222" s="47"/>
      <c r="EN222" s="47"/>
      <c r="EO222" s="47"/>
      <c r="EP222" s="47"/>
      <c r="EQ222" s="47"/>
      <c r="ER222" s="47"/>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c r="GT222" s="40"/>
      <c r="GU222" s="40"/>
      <c r="GV222" s="40"/>
      <c r="GW222" s="40"/>
      <c r="GX222" s="40"/>
      <c r="GY222" s="40"/>
      <c r="GZ222" s="40"/>
      <c r="HA222" s="40"/>
      <c r="HB222" s="40"/>
      <c r="HC222" s="40"/>
      <c r="HD222" s="40"/>
      <c r="HE222" s="40"/>
      <c r="HF222" s="40"/>
      <c r="HG222" s="40"/>
      <c r="HH222" s="40"/>
      <c r="HI222" s="40"/>
      <c r="HJ222" s="40"/>
      <c r="HK222" s="40"/>
      <c r="HL222" s="40"/>
      <c r="HM222" s="40"/>
      <c r="HN222" s="40"/>
      <c r="HO222" s="40"/>
      <c r="HP222" s="40"/>
      <c r="HQ222" s="40"/>
      <c r="HR222" s="40"/>
      <c r="HS222" s="40"/>
      <c r="HT222" s="40"/>
      <c r="HU222" s="40"/>
      <c r="HV222" s="40"/>
      <c r="HW222" s="40"/>
      <c r="HX222" s="40"/>
      <c r="HY222" s="40"/>
      <c r="HZ222" s="40"/>
      <c r="IA222" s="40"/>
      <c r="IB222" s="40"/>
      <c r="IC222" s="40"/>
      <c r="ID222" s="40"/>
      <c r="IE222" s="40"/>
      <c r="IF222" s="40"/>
      <c r="IG222" s="40"/>
      <c r="IH222" s="40"/>
      <c r="II222" s="40"/>
      <c r="IJ222" s="40"/>
      <c r="IK222" s="40"/>
      <c r="IL222" s="40"/>
      <c r="IM222" s="40"/>
      <c r="IN222" s="40"/>
      <c r="IO222" s="40"/>
      <c r="IP222" s="40"/>
      <c r="IQ222" s="40"/>
      <c r="IR222" s="40"/>
      <c r="IS222" s="40"/>
      <c r="IT222" s="40"/>
      <c r="IU222" s="40"/>
      <c r="IV222" s="40"/>
      <c r="IW222" s="40"/>
      <c r="IX222" s="40"/>
      <c r="IY222" s="40"/>
      <c r="IZ222" s="40"/>
      <c r="JA222" s="40"/>
      <c r="JB222" s="40"/>
      <c r="JC222" s="40"/>
      <c r="JD222" s="40"/>
      <c r="JE222" s="40"/>
      <c r="JF222" s="40"/>
      <c r="JG222" s="40"/>
      <c r="JH222" s="40"/>
      <c r="JI222" s="40"/>
      <c r="JJ222" s="40"/>
      <c r="JK222" s="40"/>
      <c r="JL222" s="40"/>
      <c r="JM222" s="40"/>
      <c r="JN222" s="40"/>
      <c r="JO222" s="40"/>
      <c r="JP222" s="40"/>
      <c r="JQ222" s="40"/>
      <c r="JR222" s="40"/>
      <c r="JS222" s="40"/>
      <c r="JT222" s="40"/>
      <c r="JU222" s="40"/>
      <c r="JV222" s="40"/>
      <c r="JW222" s="40"/>
      <c r="JX222" s="40"/>
      <c r="JY222" s="40"/>
      <c r="JZ222" s="40"/>
      <c r="KA222" s="40"/>
    </row>
    <row r="223" spans="2:287" x14ac:dyDescent="0.45">
      <c r="B223" s="124"/>
      <c r="C223" s="418"/>
      <c r="D223" s="424"/>
      <c r="E223" s="419"/>
      <c r="F223" s="424"/>
      <c r="G223" s="163"/>
      <c r="H223" s="427"/>
      <c r="I223" s="63"/>
      <c r="J223" s="124"/>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433"/>
      <c r="AK223" s="63"/>
      <c r="AL223" s="164"/>
      <c r="AM223" s="164"/>
      <c r="AN223" s="164"/>
      <c r="AO223" s="63"/>
      <c r="AP223" s="124"/>
      <c r="AQ223" s="124"/>
      <c r="AR223" s="124"/>
      <c r="AS223" s="124"/>
      <c r="AT223" s="65"/>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c r="DJ223" s="47"/>
      <c r="DK223" s="47"/>
      <c r="DL223" s="47"/>
      <c r="DM223" s="47"/>
      <c r="DN223" s="47"/>
      <c r="DO223" s="47"/>
      <c r="DP223" s="47"/>
      <c r="DQ223" s="47"/>
      <c r="DR223" s="47"/>
      <c r="DS223" s="47"/>
      <c r="DT223" s="47"/>
      <c r="DU223" s="47"/>
      <c r="DV223" s="47"/>
      <c r="DW223" s="47"/>
      <c r="DX223" s="47"/>
      <c r="DY223" s="47"/>
      <c r="DZ223" s="47"/>
      <c r="EA223" s="47"/>
      <c r="EB223" s="47"/>
      <c r="EC223" s="47"/>
      <c r="ED223" s="47"/>
      <c r="EE223" s="47"/>
      <c r="EF223" s="47"/>
      <c r="EG223" s="47"/>
      <c r="EH223" s="47"/>
      <c r="EI223" s="47"/>
      <c r="EJ223" s="47"/>
      <c r="EK223" s="47"/>
      <c r="EL223" s="47"/>
      <c r="EM223" s="47"/>
      <c r="EN223" s="47"/>
      <c r="EO223" s="47"/>
      <c r="EP223" s="47"/>
      <c r="EQ223" s="47"/>
      <c r="ER223" s="47"/>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c r="GT223" s="40"/>
      <c r="GU223" s="40"/>
      <c r="GV223" s="40"/>
      <c r="GW223" s="40"/>
      <c r="GX223" s="40"/>
      <c r="GY223" s="40"/>
      <c r="GZ223" s="40"/>
      <c r="HA223" s="40"/>
      <c r="HB223" s="40"/>
      <c r="HC223" s="40"/>
      <c r="HD223" s="40"/>
      <c r="HE223" s="40"/>
      <c r="HF223" s="40"/>
      <c r="HG223" s="40"/>
      <c r="HH223" s="40"/>
      <c r="HI223" s="40"/>
      <c r="HJ223" s="40"/>
      <c r="HK223" s="40"/>
      <c r="HL223" s="40"/>
      <c r="HM223" s="40"/>
      <c r="HN223" s="40"/>
      <c r="HO223" s="40"/>
      <c r="HP223" s="40"/>
      <c r="HQ223" s="40"/>
      <c r="HR223" s="40"/>
      <c r="HS223" s="40"/>
      <c r="HT223" s="40"/>
      <c r="HU223" s="40"/>
      <c r="HV223" s="40"/>
      <c r="HW223" s="40"/>
      <c r="HX223" s="40"/>
      <c r="HY223" s="40"/>
      <c r="HZ223" s="40"/>
      <c r="IA223" s="40"/>
      <c r="IB223" s="40"/>
      <c r="IC223" s="40"/>
      <c r="ID223" s="40"/>
      <c r="IE223" s="40"/>
      <c r="IF223" s="40"/>
      <c r="IG223" s="40"/>
      <c r="IH223" s="40"/>
      <c r="II223" s="40"/>
      <c r="IJ223" s="40"/>
      <c r="IK223" s="40"/>
      <c r="IL223" s="40"/>
      <c r="IM223" s="40"/>
      <c r="IN223" s="40"/>
      <c r="IO223" s="40"/>
      <c r="IP223" s="40"/>
      <c r="IQ223" s="40"/>
      <c r="IR223" s="40"/>
      <c r="IS223" s="40"/>
      <c r="IT223" s="40"/>
      <c r="IU223" s="40"/>
      <c r="IV223" s="40"/>
      <c r="IW223" s="40"/>
      <c r="IX223" s="40"/>
      <c r="IY223" s="40"/>
      <c r="IZ223" s="40"/>
      <c r="JA223" s="40"/>
      <c r="JB223" s="40"/>
      <c r="JC223" s="40"/>
      <c r="JD223" s="40"/>
      <c r="JE223" s="40"/>
      <c r="JF223" s="40"/>
      <c r="JG223" s="40"/>
      <c r="JH223" s="40"/>
      <c r="JI223" s="40"/>
      <c r="JJ223" s="40"/>
      <c r="JK223" s="40"/>
      <c r="JL223" s="40"/>
      <c r="JM223" s="40"/>
      <c r="JN223" s="40"/>
      <c r="JO223" s="40"/>
      <c r="JP223" s="40"/>
      <c r="JQ223" s="40"/>
      <c r="JR223" s="40"/>
      <c r="JS223" s="40"/>
      <c r="JT223" s="40"/>
      <c r="JU223" s="40"/>
      <c r="JV223" s="40"/>
      <c r="JW223" s="40"/>
      <c r="JX223" s="40"/>
      <c r="JY223" s="40"/>
      <c r="JZ223" s="40"/>
      <c r="KA223" s="40"/>
    </row>
    <row r="224" spans="2:287" x14ac:dyDescent="0.45">
      <c r="B224" s="124"/>
      <c r="C224" s="418"/>
      <c r="D224" s="424"/>
      <c r="E224" s="419"/>
      <c r="F224" s="424"/>
      <c r="G224" s="163"/>
      <c r="H224" s="427"/>
      <c r="I224" s="63"/>
      <c r="J224" s="124"/>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433"/>
      <c r="AK224" s="63"/>
      <c r="AL224" s="164"/>
      <c r="AM224" s="164"/>
      <c r="AN224" s="164"/>
      <c r="AO224" s="63"/>
      <c r="AP224" s="124"/>
      <c r="AQ224" s="124"/>
      <c r="AR224" s="124"/>
      <c r="AS224" s="124"/>
      <c r="AT224" s="65"/>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7"/>
      <c r="DO224" s="47"/>
      <c r="DP224" s="47"/>
      <c r="DQ224" s="47"/>
      <c r="DR224" s="47"/>
      <c r="DS224" s="47"/>
      <c r="DT224" s="47"/>
      <c r="DU224" s="47"/>
      <c r="DV224" s="47"/>
      <c r="DW224" s="47"/>
      <c r="DX224" s="47"/>
      <c r="DY224" s="47"/>
      <c r="DZ224" s="47"/>
      <c r="EA224" s="47"/>
      <c r="EB224" s="47"/>
      <c r="EC224" s="47"/>
      <c r="ED224" s="47"/>
      <c r="EE224" s="47"/>
      <c r="EF224" s="47"/>
      <c r="EG224" s="47"/>
      <c r="EH224" s="47"/>
      <c r="EI224" s="47"/>
      <c r="EJ224" s="47"/>
      <c r="EK224" s="47"/>
      <c r="EL224" s="47"/>
      <c r="EM224" s="47"/>
      <c r="EN224" s="47"/>
      <c r="EO224" s="47"/>
      <c r="EP224" s="47"/>
      <c r="EQ224" s="47"/>
      <c r="ER224" s="47"/>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c r="GT224" s="40"/>
      <c r="GU224" s="40"/>
      <c r="GV224" s="40"/>
      <c r="GW224" s="40"/>
      <c r="GX224" s="40"/>
      <c r="GY224" s="40"/>
      <c r="GZ224" s="40"/>
      <c r="HA224" s="40"/>
      <c r="HB224" s="40"/>
      <c r="HC224" s="40"/>
      <c r="HD224" s="40"/>
      <c r="HE224" s="40"/>
      <c r="HF224" s="40"/>
      <c r="HG224" s="40"/>
      <c r="HH224" s="40"/>
      <c r="HI224" s="40"/>
      <c r="HJ224" s="40"/>
      <c r="HK224" s="40"/>
      <c r="HL224" s="40"/>
      <c r="HM224" s="40"/>
      <c r="HN224" s="40"/>
      <c r="HO224" s="40"/>
      <c r="HP224" s="40"/>
      <c r="HQ224" s="40"/>
      <c r="HR224" s="40"/>
      <c r="HS224" s="40"/>
      <c r="HT224" s="40"/>
      <c r="HU224" s="40"/>
      <c r="HV224" s="40"/>
      <c r="HW224" s="40"/>
      <c r="HX224" s="40"/>
      <c r="HY224" s="40"/>
      <c r="HZ224" s="40"/>
      <c r="IA224" s="40"/>
      <c r="IB224" s="40"/>
      <c r="IC224" s="40"/>
      <c r="ID224" s="40"/>
      <c r="IE224" s="40"/>
      <c r="IF224" s="40"/>
      <c r="IG224" s="40"/>
      <c r="IH224" s="40"/>
      <c r="II224" s="40"/>
      <c r="IJ224" s="40"/>
      <c r="IK224" s="40"/>
      <c r="IL224" s="40"/>
      <c r="IM224" s="40"/>
      <c r="IN224" s="40"/>
      <c r="IO224" s="40"/>
      <c r="IP224" s="40"/>
      <c r="IQ224" s="40"/>
      <c r="IR224" s="40"/>
      <c r="IS224" s="40"/>
      <c r="IT224" s="40"/>
      <c r="IU224" s="40"/>
      <c r="IV224" s="40"/>
      <c r="IW224" s="40"/>
      <c r="IX224" s="40"/>
      <c r="IY224" s="40"/>
      <c r="IZ224" s="40"/>
      <c r="JA224" s="40"/>
      <c r="JB224" s="40"/>
      <c r="JC224" s="40"/>
      <c r="JD224" s="40"/>
      <c r="JE224" s="40"/>
      <c r="JF224" s="40"/>
      <c r="JG224" s="40"/>
      <c r="JH224" s="40"/>
      <c r="JI224" s="40"/>
      <c r="JJ224" s="40"/>
      <c r="JK224" s="40"/>
      <c r="JL224" s="40"/>
      <c r="JM224" s="40"/>
      <c r="JN224" s="40"/>
      <c r="JO224" s="40"/>
      <c r="JP224" s="40"/>
      <c r="JQ224" s="40"/>
      <c r="JR224" s="40"/>
      <c r="JS224" s="40"/>
      <c r="JT224" s="40"/>
      <c r="JU224" s="40"/>
      <c r="JV224" s="40"/>
      <c r="JW224" s="40"/>
      <c r="JX224" s="40"/>
      <c r="JY224" s="40"/>
      <c r="JZ224" s="40"/>
      <c r="KA224" s="40"/>
    </row>
    <row r="225" spans="2:287" x14ac:dyDescent="0.45">
      <c r="B225" s="124"/>
      <c r="C225" s="418"/>
      <c r="D225" s="424"/>
      <c r="E225" s="419"/>
      <c r="F225" s="424"/>
      <c r="G225" s="163"/>
      <c r="H225" s="427"/>
      <c r="I225" s="63"/>
      <c r="J225" s="124"/>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433"/>
      <c r="AK225" s="63"/>
      <c r="AL225" s="164"/>
      <c r="AM225" s="164"/>
      <c r="AN225" s="164"/>
      <c r="AO225" s="63"/>
      <c r="AP225" s="124"/>
      <c r="AQ225" s="124"/>
      <c r="AR225" s="124"/>
      <c r="AS225" s="124"/>
      <c r="AT225" s="65"/>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c r="DJ225" s="47"/>
      <c r="DK225" s="47"/>
      <c r="DL225" s="47"/>
      <c r="DM225" s="47"/>
      <c r="DN225" s="47"/>
      <c r="DO225" s="47"/>
      <c r="DP225" s="47"/>
      <c r="DQ225" s="47"/>
      <c r="DR225" s="47"/>
      <c r="DS225" s="47"/>
      <c r="DT225" s="47"/>
      <c r="DU225" s="47"/>
      <c r="DV225" s="47"/>
      <c r="DW225" s="47"/>
      <c r="DX225" s="47"/>
      <c r="DY225" s="47"/>
      <c r="DZ225" s="47"/>
      <c r="EA225" s="47"/>
      <c r="EB225" s="47"/>
      <c r="EC225" s="47"/>
      <c r="ED225" s="47"/>
      <c r="EE225" s="47"/>
      <c r="EF225" s="47"/>
      <c r="EG225" s="47"/>
      <c r="EH225" s="47"/>
      <c r="EI225" s="47"/>
      <c r="EJ225" s="47"/>
      <c r="EK225" s="47"/>
      <c r="EL225" s="47"/>
      <c r="EM225" s="47"/>
      <c r="EN225" s="47"/>
      <c r="EO225" s="47"/>
      <c r="EP225" s="47"/>
      <c r="EQ225" s="47"/>
      <c r="ER225" s="47"/>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40"/>
      <c r="HV225" s="40"/>
      <c r="HW225" s="40"/>
      <c r="HX225" s="40"/>
      <c r="HY225" s="40"/>
      <c r="HZ225" s="40"/>
      <c r="IA225" s="40"/>
      <c r="IB225" s="40"/>
      <c r="IC225" s="40"/>
      <c r="ID225" s="40"/>
      <c r="IE225" s="40"/>
      <c r="IF225" s="40"/>
      <c r="IG225" s="40"/>
      <c r="IH225" s="40"/>
      <c r="II225" s="40"/>
      <c r="IJ225" s="40"/>
      <c r="IK225" s="40"/>
      <c r="IL225" s="40"/>
      <c r="IM225" s="40"/>
      <c r="IN225" s="40"/>
      <c r="IO225" s="40"/>
      <c r="IP225" s="40"/>
      <c r="IQ225" s="40"/>
      <c r="IR225" s="40"/>
      <c r="IS225" s="40"/>
      <c r="IT225" s="40"/>
      <c r="IU225" s="40"/>
      <c r="IV225" s="40"/>
      <c r="IW225" s="40"/>
      <c r="IX225" s="40"/>
      <c r="IY225" s="40"/>
      <c r="IZ225" s="40"/>
      <c r="JA225" s="40"/>
      <c r="JB225" s="40"/>
      <c r="JC225" s="40"/>
      <c r="JD225" s="40"/>
      <c r="JE225" s="40"/>
      <c r="JF225" s="40"/>
      <c r="JG225" s="40"/>
      <c r="JH225" s="40"/>
      <c r="JI225" s="40"/>
      <c r="JJ225" s="40"/>
      <c r="JK225" s="40"/>
      <c r="JL225" s="40"/>
      <c r="JM225" s="40"/>
      <c r="JN225" s="40"/>
      <c r="JO225" s="40"/>
      <c r="JP225" s="40"/>
      <c r="JQ225" s="40"/>
      <c r="JR225" s="40"/>
      <c r="JS225" s="40"/>
      <c r="JT225" s="40"/>
      <c r="JU225" s="40"/>
      <c r="JV225" s="40"/>
      <c r="JW225" s="40"/>
      <c r="JX225" s="40"/>
      <c r="JY225" s="40"/>
      <c r="JZ225" s="40"/>
      <c r="KA225" s="40"/>
    </row>
    <row r="226" spans="2:287" x14ac:dyDescent="0.45">
      <c r="B226" s="124"/>
      <c r="C226" s="418"/>
      <c r="D226" s="424"/>
      <c r="E226" s="419"/>
      <c r="F226" s="424"/>
      <c r="G226" s="163"/>
      <c r="H226" s="427"/>
      <c r="I226" s="63"/>
      <c r="J226" s="124"/>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433"/>
      <c r="AK226" s="63"/>
      <c r="AL226" s="164"/>
      <c r="AM226" s="164"/>
      <c r="AN226" s="164"/>
      <c r="AO226" s="63"/>
      <c r="AP226" s="124"/>
      <c r="AQ226" s="124"/>
      <c r="AR226" s="124"/>
      <c r="AS226" s="124"/>
      <c r="AT226" s="65"/>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c r="DJ226" s="47"/>
      <c r="DK226" s="47"/>
      <c r="DL226" s="47"/>
      <c r="DM226" s="47"/>
      <c r="DN226" s="47"/>
      <c r="DO226" s="47"/>
      <c r="DP226" s="47"/>
      <c r="DQ226" s="47"/>
      <c r="DR226" s="47"/>
      <c r="DS226" s="47"/>
      <c r="DT226" s="47"/>
      <c r="DU226" s="47"/>
      <c r="DV226" s="47"/>
      <c r="DW226" s="47"/>
      <c r="DX226" s="47"/>
      <c r="DY226" s="47"/>
      <c r="DZ226" s="47"/>
      <c r="EA226" s="47"/>
      <c r="EB226" s="47"/>
      <c r="EC226" s="47"/>
      <c r="ED226" s="47"/>
      <c r="EE226" s="47"/>
      <c r="EF226" s="47"/>
      <c r="EG226" s="47"/>
      <c r="EH226" s="47"/>
      <c r="EI226" s="47"/>
      <c r="EJ226" s="47"/>
      <c r="EK226" s="47"/>
      <c r="EL226" s="47"/>
      <c r="EM226" s="47"/>
      <c r="EN226" s="47"/>
      <c r="EO226" s="47"/>
      <c r="EP226" s="47"/>
      <c r="EQ226" s="47"/>
      <c r="ER226" s="47"/>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40"/>
      <c r="HV226" s="40"/>
      <c r="HW226" s="40"/>
      <c r="HX226" s="40"/>
      <c r="HY226" s="40"/>
      <c r="HZ226" s="40"/>
      <c r="IA226" s="40"/>
      <c r="IB226" s="40"/>
      <c r="IC226" s="40"/>
      <c r="ID226" s="40"/>
      <c r="IE226" s="40"/>
      <c r="IF226" s="40"/>
      <c r="IG226" s="40"/>
      <c r="IH226" s="40"/>
      <c r="II226" s="40"/>
      <c r="IJ226" s="40"/>
      <c r="IK226" s="40"/>
      <c r="IL226" s="40"/>
      <c r="IM226" s="40"/>
      <c r="IN226" s="40"/>
      <c r="IO226" s="40"/>
      <c r="IP226" s="40"/>
      <c r="IQ226" s="40"/>
      <c r="IR226" s="40"/>
      <c r="IS226" s="40"/>
      <c r="IT226" s="40"/>
      <c r="IU226" s="40"/>
      <c r="IV226" s="40"/>
      <c r="IW226" s="40"/>
      <c r="IX226" s="40"/>
      <c r="IY226" s="40"/>
      <c r="IZ226" s="40"/>
      <c r="JA226" s="40"/>
      <c r="JB226" s="40"/>
      <c r="JC226" s="40"/>
      <c r="JD226" s="40"/>
      <c r="JE226" s="40"/>
      <c r="JF226" s="40"/>
      <c r="JG226" s="40"/>
      <c r="JH226" s="40"/>
      <c r="JI226" s="40"/>
      <c r="JJ226" s="40"/>
      <c r="JK226" s="40"/>
      <c r="JL226" s="40"/>
      <c r="JM226" s="40"/>
      <c r="JN226" s="40"/>
      <c r="JO226" s="40"/>
      <c r="JP226" s="40"/>
      <c r="JQ226" s="40"/>
      <c r="JR226" s="40"/>
      <c r="JS226" s="40"/>
      <c r="JT226" s="40"/>
      <c r="JU226" s="40"/>
      <c r="JV226" s="40"/>
      <c r="JW226" s="40"/>
      <c r="JX226" s="40"/>
      <c r="JY226" s="40"/>
      <c r="JZ226" s="40"/>
      <c r="KA226" s="40"/>
    </row>
    <row r="227" spans="2:287" x14ac:dyDescent="0.45">
      <c r="B227" s="124"/>
      <c r="C227" s="418"/>
      <c r="D227" s="424"/>
      <c r="E227" s="419"/>
      <c r="F227" s="424"/>
      <c r="G227" s="163"/>
      <c r="H227" s="427"/>
      <c r="I227" s="63"/>
      <c r="J227" s="124"/>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433"/>
      <c r="AK227" s="63"/>
      <c r="AL227" s="164"/>
      <c r="AM227" s="164"/>
      <c r="AN227" s="164"/>
      <c r="AO227" s="63"/>
      <c r="AP227" s="124"/>
      <c r="AQ227" s="124"/>
      <c r="AR227" s="124"/>
      <c r="AS227" s="124"/>
      <c r="AT227" s="65"/>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c r="DJ227" s="47"/>
      <c r="DK227" s="47"/>
      <c r="DL227" s="47"/>
      <c r="DM227" s="47"/>
      <c r="DN227" s="47"/>
      <c r="DO227" s="47"/>
      <c r="DP227" s="47"/>
      <c r="DQ227" s="47"/>
      <c r="DR227" s="47"/>
      <c r="DS227" s="47"/>
      <c r="DT227" s="47"/>
      <c r="DU227" s="47"/>
      <c r="DV227" s="47"/>
      <c r="DW227" s="47"/>
      <c r="DX227" s="47"/>
      <c r="DY227" s="47"/>
      <c r="DZ227" s="47"/>
      <c r="EA227" s="47"/>
      <c r="EB227" s="47"/>
      <c r="EC227" s="47"/>
      <c r="ED227" s="47"/>
      <c r="EE227" s="47"/>
      <c r="EF227" s="47"/>
      <c r="EG227" s="47"/>
      <c r="EH227" s="47"/>
      <c r="EI227" s="47"/>
      <c r="EJ227" s="47"/>
      <c r="EK227" s="47"/>
      <c r="EL227" s="47"/>
      <c r="EM227" s="47"/>
      <c r="EN227" s="47"/>
      <c r="EO227" s="47"/>
      <c r="EP227" s="47"/>
      <c r="EQ227" s="47"/>
      <c r="ER227" s="47"/>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c r="GT227" s="40"/>
      <c r="GU227" s="40"/>
      <c r="GV227" s="40"/>
      <c r="GW227" s="40"/>
      <c r="GX227" s="40"/>
      <c r="GY227" s="40"/>
      <c r="GZ227" s="40"/>
      <c r="HA227" s="40"/>
      <c r="HB227" s="40"/>
      <c r="HC227" s="40"/>
      <c r="HD227" s="40"/>
      <c r="HE227" s="40"/>
      <c r="HF227" s="40"/>
      <c r="HG227" s="40"/>
      <c r="HH227" s="40"/>
      <c r="HI227" s="40"/>
      <c r="HJ227" s="40"/>
      <c r="HK227" s="40"/>
      <c r="HL227" s="40"/>
      <c r="HM227" s="40"/>
      <c r="HN227" s="40"/>
      <c r="HO227" s="40"/>
      <c r="HP227" s="40"/>
      <c r="HQ227" s="40"/>
      <c r="HR227" s="40"/>
      <c r="HS227" s="40"/>
      <c r="HT227" s="40"/>
      <c r="HU227" s="40"/>
      <c r="HV227" s="40"/>
      <c r="HW227" s="40"/>
      <c r="HX227" s="40"/>
      <c r="HY227" s="40"/>
      <c r="HZ227" s="40"/>
      <c r="IA227" s="40"/>
      <c r="IB227" s="40"/>
      <c r="IC227" s="40"/>
      <c r="ID227" s="40"/>
      <c r="IE227" s="40"/>
      <c r="IF227" s="40"/>
      <c r="IG227" s="40"/>
      <c r="IH227" s="40"/>
      <c r="II227" s="40"/>
      <c r="IJ227" s="40"/>
      <c r="IK227" s="40"/>
      <c r="IL227" s="40"/>
      <c r="IM227" s="40"/>
      <c r="IN227" s="40"/>
      <c r="IO227" s="40"/>
      <c r="IP227" s="40"/>
      <c r="IQ227" s="40"/>
      <c r="IR227" s="40"/>
      <c r="IS227" s="40"/>
      <c r="IT227" s="40"/>
      <c r="IU227" s="40"/>
      <c r="IV227" s="40"/>
      <c r="IW227" s="40"/>
      <c r="IX227" s="40"/>
      <c r="IY227" s="40"/>
      <c r="IZ227" s="40"/>
      <c r="JA227" s="40"/>
      <c r="JB227" s="40"/>
      <c r="JC227" s="40"/>
      <c r="JD227" s="40"/>
      <c r="JE227" s="40"/>
      <c r="JF227" s="40"/>
      <c r="JG227" s="40"/>
      <c r="JH227" s="40"/>
      <c r="JI227" s="40"/>
      <c r="JJ227" s="40"/>
      <c r="JK227" s="40"/>
      <c r="JL227" s="40"/>
      <c r="JM227" s="40"/>
      <c r="JN227" s="40"/>
      <c r="JO227" s="40"/>
      <c r="JP227" s="40"/>
      <c r="JQ227" s="40"/>
      <c r="JR227" s="40"/>
      <c r="JS227" s="40"/>
      <c r="JT227" s="40"/>
      <c r="JU227" s="40"/>
      <c r="JV227" s="40"/>
      <c r="JW227" s="40"/>
      <c r="JX227" s="40"/>
      <c r="JY227" s="40"/>
      <c r="JZ227" s="40"/>
      <c r="KA227" s="40"/>
    </row>
    <row r="228" spans="2:287" x14ac:dyDescent="0.45">
      <c r="B228" s="124"/>
      <c r="C228" s="418"/>
      <c r="D228" s="424"/>
      <c r="E228" s="419"/>
      <c r="F228" s="424"/>
      <c r="G228" s="163"/>
      <c r="H228" s="427"/>
      <c r="I228" s="63"/>
      <c r="J228" s="124"/>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433"/>
      <c r="AK228" s="63"/>
      <c r="AL228" s="164"/>
      <c r="AM228" s="164"/>
      <c r="AN228" s="164"/>
      <c r="AO228" s="63"/>
      <c r="AP228" s="124"/>
      <c r="AQ228" s="124"/>
      <c r="AR228" s="124"/>
      <c r="AS228" s="124"/>
      <c r="AT228" s="65"/>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c r="GT228" s="40"/>
      <c r="GU228" s="40"/>
      <c r="GV228" s="40"/>
      <c r="GW228" s="40"/>
      <c r="GX228" s="40"/>
      <c r="GY228" s="40"/>
      <c r="GZ228" s="40"/>
      <c r="HA228" s="40"/>
      <c r="HB228" s="40"/>
      <c r="HC228" s="40"/>
      <c r="HD228" s="40"/>
      <c r="HE228" s="40"/>
      <c r="HF228" s="40"/>
      <c r="HG228" s="40"/>
      <c r="HH228" s="40"/>
      <c r="HI228" s="40"/>
      <c r="HJ228" s="40"/>
      <c r="HK228" s="40"/>
      <c r="HL228" s="40"/>
      <c r="HM228" s="40"/>
      <c r="HN228" s="40"/>
      <c r="HO228" s="40"/>
      <c r="HP228" s="40"/>
      <c r="HQ228" s="40"/>
      <c r="HR228" s="40"/>
      <c r="HS228" s="40"/>
      <c r="HT228" s="40"/>
      <c r="HU228" s="40"/>
      <c r="HV228" s="40"/>
      <c r="HW228" s="40"/>
      <c r="HX228" s="40"/>
      <c r="HY228" s="40"/>
      <c r="HZ228" s="40"/>
      <c r="IA228" s="40"/>
      <c r="IB228" s="40"/>
      <c r="IC228" s="40"/>
      <c r="ID228" s="40"/>
      <c r="IE228" s="40"/>
      <c r="IF228" s="40"/>
      <c r="IG228" s="40"/>
      <c r="IH228" s="40"/>
      <c r="II228" s="40"/>
      <c r="IJ228" s="40"/>
      <c r="IK228" s="40"/>
      <c r="IL228" s="40"/>
      <c r="IM228" s="40"/>
      <c r="IN228" s="40"/>
      <c r="IO228" s="40"/>
      <c r="IP228" s="40"/>
      <c r="IQ228" s="40"/>
      <c r="IR228" s="40"/>
      <c r="IS228" s="40"/>
      <c r="IT228" s="40"/>
      <c r="IU228" s="40"/>
      <c r="IV228" s="40"/>
      <c r="IW228" s="40"/>
      <c r="IX228" s="40"/>
      <c r="IY228" s="40"/>
      <c r="IZ228" s="40"/>
      <c r="JA228" s="40"/>
      <c r="JB228" s="40"/>
      <c r="JC228" s="40"/>
      <c r="JD228" s="40"/>
      <c r="JE228" s="40"/>
      <c r="JF228" s="40"/>
      <c r="JG228" s="40"/>
      <c r="JH228" s="40"/>
      <c r="JI228" s="40"/>
      <c r="JJ228" s="40"/>
      <c r="JK228" s="40"/>
      <c r="JL228" s="40"/>
      <c r="JM228" s="40"/>
      <c r="JN228" s="40"/>
      <c r="JO228" s="40"/>
      <c r="JP228" s="40"/>
      <c r="JQ228" s="40"/>
      <c r="JR228" s="40"/>
      <c r="JS228" s="40"/>
      <c r="JT228" s="40"/>
      <c r="JU228" s="40"/>
      <c r="JV228" s="40"/>
      <c r="JW228" s="40"/>
      <c r="JX228" s="40"/>
      <c r="JY228" s="40"/>
      <c r="JZ228" s="40"/>
      <c r="KA228" s="40"/>
    </row>
    <row r="229" spans="2:287" x14ac:dyDescent="0.45">
      <c r="B229" s="124"/>
      <c r="C229" s="418"/>
      <c r="D229" s="424"/>
      <c r="E229" s="419"/>
      <c r="F229" s="424"/>
      <c r="G229" s="163"/>
      <c r="H229" s="427"/>
      <c r="I229" s="63"/>
      <c r="J229" s="124"/>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433"/>
      <c r="AK229" s="63"/>
      <c r="AL229" s="164"/>
      <c r="AM229" s="164"/>
      <c r="AN229" s="164"/>
      <c r="AO229" s="63"/>
      <c r="AP229" s="124"/>
      <c r="AQ229" s="124"/>
      <c r="AR229" s="124"/>
      <c r="AS229" s="124"/>
      <c r="AT229" s="65"/>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47"/>
      <c r="EJ229" s="47"/>
      <c r="EK229" s="47"/>
      <c r="EL229" s="47"/>
      <c r="EM229" s="47"/>
      <c r="EN229" s="47"/>
      <c r="EO229" s="47"/>
      <c r="EP229" s="47"/>
      <c r="EQ229" s="47"/>
      <c r="ER229" s="47"/>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c r="GT229" s="40"/>
      <c r="GU229" s="40"/>
      <c r="GV229" s="40"/>
      <c r="GW229" s="40"/>
      <c r="GX229" s="40"/>
      <c r="GY229" s="40"/>
      <c r="GZ229" s="40"/>
      <c r="HA229" s="40"/>
      <c r="HB229" s="40"/>
      <c r="HC229" s="40"/>
      <c r="HD229" s="40"/>
      <c r="HE229" s="40"/>
      <c r="HF229" s="40"/>
      <c r="HG229" s="40"/>
      <c r="HH229" s="40"/>
      <c r="HI229" s="40"/>
      <c r="HJ229" s="40"/>
      <c r="HK229" s="40"/>
      <c r="HL229" s="40"/>
      <c r="HM229" s="40"/>
      <c r="HN229" s="40"/>
      <c r="HO229" s="40"/>
      <c r="HP229" s="40"/>
      <c r="HQ229" s="40"/>
      <c r="HR229" s="40"/>
      <c r="HS229" s="40"/>
      <c r="HT229" s="40"/>
      <c r="HU229" s="40"/>
      <c r="HV229" s="40"/>
      <c r="HW229" s="40"/>
      <c r="HX229" s="40"/>
      <c r="HY229" s="40"/>
      <c r="HZ229" s="40"/>
      <c r="IA229" s="40"/>
      <c r="IB229" s="40"/>
      <c r="IC229" s="40"/>
      <c r="ID229" s="40"/>
      <c r="IE229" s="40"/>
      <c r="IF229" s="40"/>
      <c r="IG229" s="40"/>
      <c r="IH229" s="40"/>
      <c r="II229" s="40"/>
      <c r="IJ229" s="40"/>
      <c r="IK229" s="40"/>
      <c r="IL229" s="40"/>
      <c r="IM229" s="40"/>
      <c r="IN229" s="40"/>
      <c r="IO229" s="40"/>
      <c r="IP229" s="40"/>
      <c r="IQ229" s="40"/>
      <c r="IR229" s="40"/>
      <c r="IS229" s="40"/>
      <c r="IT229" s="40"/>
      <c r="IU229" s="40"/>
      <c r="IV229" s="40"/>
      <c r="IW229" s="40"/>
      <c r="IX229" s="40"/>
      <c r="IY229" s="40"/>
      <c r="IZ229" s="40"/>
      <c r="JA229" s="40"/>
      <c r="JB229" s="40"/>
      <c r="JC229" s="40"/>
      <c r="JD229" s="40"/>
      <c r="JE229" s="40"/>
      <c r="JF229" s="40"/>
      <c r="JG229" s="40"/>
      <c r="JH229" s="40"/>
      <c r="JI229" s="40"/>
      <c r="JJ229" s="40"/>
      <c r="JK229" s="40"/>
      <c r="JL229" s="40"/>
      <c r="JM229" s="40"/>
      <c r="JN229" s="40"/>
      <c r="JO229" s="40"/>
      <c r="JP229" s="40"/>
      <c r="JQ229" s="40"/>
      <c r="JR229" s="40"/>
      <c r="JS229" s="40"/>
      <c r="JT229" s="40"/>
      <c r="JU229" s="40"/>
      <c r="JV229" s="40"/>
      <c r="JW229" s="40"/>
      <c r="JX229" s="40"/>
      <c r="JY229" s="40"/>
      <c r="JZ229" s="40"/>
      <c r="KA229" s="40"/>
    </row>
    <row r="230" spans="2:287" x14ac:dyDescent="0.45">
      <c r="B230" s="124"/>
      <c r="C230" s="418"/>
      <c r="D230" s="424"/>
      <c r="E230" s="419"/>
      <c r="F230" s="424"/>
      <c r="G230" s="163"/>
      <c r="H230" s="427"/>
      <c r="I230" s="63"/>
      <c r="J230" s="124"/>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433"/>
      <c r="AK230" s="63"/>
      <c r="AL230" s="164"/>
      <c r="AM230" s="164"/>
      <c r="AN230" s="164"/>
      <c r="AO230" s="63"/>
      <c r="AP230" s="124"/>
      <c r="AQ230" s="124"/>
      <c r="AR230" s="124"/>
      <c r="AS230" s="124"/>
      <c r="AT230" s="65"/>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47"/>
      <c r="EJ230" s="47"/>
      <c r="EK230" s="47"/>
      <c r="EL230" s="47"/>
      <c r="EM230" s="47"/>
      <c r="EN230" s="47"/>
      <c r="EO230" s="47"/>
      <c r="EP230" s="47"/>
      <c r="EQ230" s="47"/>
      <c r="ER230" s="47"/>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40"/>
      <c r="HV230" s="40"/>
      <c r="HW230" s="40"/>
      <c r="HX230" s="40"/>
      <c r="HY230" s="40"/>
      <c r="HZ230" s="40"/>
      <c r="IA230" s="40"/>
      <c r="IB230" s="40"/>
      <c r="IC230" s="40"/>
      <c r="ID230" s="40"/>
      <c r="IE230" s="40"/>
      <c r="IF230" s="40"/>
      <c r="IG230" s="40"/>
      <c r="IH230" s="40"/>
      <c r="II230" s="40"/>
      <c r="IJ230" s="40"/>
      <c r="IK230" s="40"/>
      <c r="IL230" s="40"/>
      <c r="IM230" s="40"/>
      <c r="IN230" s="40"/>
      <c r="IO230" s="40"/>
      <c r="IP230" s="40"/>
      <c r="IQ230" s="40"/>
      <c r="IR230" s="40"/>
      <c r="IS230" s="40"/>
      <c r="IT230" s="40"/>
      <c r="IU230" s="40"/>
      <c r="IV230" s="40"/>
      <c r="IW230" s="40"/>
      <c r="IX230" s="40"/>
      <c r="IY230" s="40"/>
      <c r="IZ230" s="40"/>
      <c r="JA230" s="40"/>
      <c r="JB230" s="40"/>
      <c r="JC230" s="40"/>
      <c r="JD230" s="40"/>
      <c r="JE230" s="40"/>
      <c r="JF230" s="40"/>
      <c r="JG230" s="40"/>
      <c r="JH230" s="40"/>
      <c r="JI230" s="40"/>
      <c r="JJ230" s="40"/>
      <c r="JK230" s="40"/>
      <c r="JL230" s="40"/>
      <c r="JM230" s="40"/>
      <c r="JN230" s="40"/>
      <c r="JO230" s="40"/>
      <c r="JP230" s="40"/>
      <c r="JQ230" s="40"/>
      <c r="JR230" s="40"/>
      <c r="JS230" s="40"/>
      <c r="JT230" s="40"/>
      <c r="JU230" s="40"/>
      <c r="JV230" s="40"/>
      <c r="JW230" s="40"/>
      <c r="JX230" s="40"/>
      <c r="JY230" s="40"/>
      <c r="JZ230" s="40"/>
      <c r="KA230" s="40"/>
    </row>
    <row r="231" spans="2:287" x14ac:dyDescent="0.45">
      <c r="B231" s="124"/>
      <c r="C231" s="418"/>
      <c r="D231" s="424"/>
      <c r="E231" s="419"/>
      <c r="F231" s="424"/>
      <c r="G231" s="163"/>
      <c r="H231" s="427"/>
      <c r="I231" s="63"/>
      <c r="J231" s="124"/>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433"/>
      <c r="AK231" s="63"/>
      <c r="AL231" s="164"/>
      <c r="AM231" s="164"/>
      <c r="AN231" s="164"/>
      <c r="AO231" s="63"/>
      <c r="AP231" s="124"/>
      <c r="AQ231" s="124"/>
      <c r="AR231" s="124"/>
      <c r="AS231" s="124"/>
      <c r="AT231" s="65"/>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c r="DJ231" s="47"/>
      <c r="DK231" s="47"/>
      <c r="DL231" s="47"/>
      <c r="DM231" s="47"/>
      <c r="DN231" s="47"/>
      <c r="DO231" s="47"/>
      <c r="DP231" s="47"/>
      <c r="DQ231" s="47"/>
      <c r="DR231" s="47"/>
      <c r="DS231" s="47"/>
      <c r="DT231" s="47"/>
      <c r="DU231" s="47"/>
      <c r="DV231" s="47"/>
      <c r="DW231" s="47"/>
      <c r="DX231" s="47"/>
      <c r="DY231" s="47"/>
      <c r="DZ231" s="47"/>
      <c r="EA231" s="47"/>
      <c r="EB231" s="47"/>
      <c r="EC231" s="47"/>
      <c r="ED231" s="47"/>
      <c r="EE231" s="47"/>
      <c r="EF231" s="47"/>
      <c r="EG231" s="47"/>
      <c r="EH231" s="47"/>
      <c r="EI231" s="47"/>
      <c r="EJ231" s="47"/>
      <c r="EK231" s="47"/>
      <c r="EL231" s="47"/>
      <c r="EM231" s="47"/>
      <c r="EN231" s="47"/>
      <c r="EO231" s="47"/>
      <c r="EP231" s="47"/>
      <c r="EQ231" s="47"/>
      <c r="ER231" s="47"/>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c r="GT231" s="40"/>
      <c r="GU231" s="40"/>
      <c r="GV231" s="40"/>
      <c r="GW231" s="40"/>
      <c r="GX231" s="40"/>
      <c r="GY231" s="40"/>
      <c r="GZ231" s="40"/>
      <c r="HA231" s="40"/>
      <c r="HB231" s="40"/>
      <c r="HC231" s="40"/>
      <c r="HD231" s="40"/>
      <c r="HE231" s="40"/>
      <c r="HF231" s="40"/>
      <c r="HG231" s="40"/>
      <c r="HH231" s="40"/>
      <c r="HI231" s="40"/>
      <c r="HJ231" s="40"/>
      <c r="HK231" s="40"/>
      <c r="HL231" s="40"/>
      <c r="HM231" s="40"/>
      <c r="HN231" s="40"/>
      <c r="HO231" s="40"/>
      <c r="HP231" s="40"/>
      <c r="HQ231" s="40"/>
      <c r="HR231" s="40"/>
      <c r="HS231" s="40"/>
      <c r="HT231" s="40"/>
      <c r="HU231" s="40"/>
      <c r="HV231" s="40"/>
      <c r="HW231" s="40"/>
      <c r="HX231" s="40"/>
      <c r="HY231" s="40"/>
      <c r="HZ231" s="40"/>
      <c r="IA231" s="40"/>
      <c r="IB231" s="40"/>
      <c r="IC231" s="40"/>
      <c r="ID231" s="40"/>
      <c r="IE231" s="40"/>
      <c r="IF231" s="40"/>
      <c r="IG231" s="40"/>
      <c r="IH231" s="40"/>
      <c r="II231" s="40"/>
      <c r="IJ231" s="40"/>
      <c r="IK231" s="40"/>
      <c r="IL231" s="40"/>
      <c r="IM231" s="40"/>
      <c r="IN231" s="40"/>
      <c r="IO231" s="40"/>
      <c r="IP231" s="40"/>
      <c r="IQ231" s="40"/>
      <c r="IR231" s="40"/>
      <c r="IS231" s="40"/>
      <c r="IT231" s="40"/>
      <c r="IU231" s="40"/>
      <c r="IV231" s="40"/>
      <c r="IW231" s="40"/>
      <c r="IX231" s="40"/>
      <c r="IY231" s="40"/>
      <c r="IZ231" s="40"/>
      <c r="JA231" s="40"/>
      <c r="JB231" s="40"/>
      <c r="JC231" s="40"/>
      <c r="JD231" s="40"/>
      <c r="JE231" s="40"/>
      <c r="JF231" s="40"/>
      <c r="JG231" s="40"/>
      <c r="JH231" s="40"/>
      <c r="JI231" s="40"/>
      <c r="JJ231" s="40"/>
      <c r="JK231" s="40"/>
      <c r="JL231" s="40"/>
      <c r="JM231" s="40"/>
      <c r="JN231" s="40"/>
      <c r="JO231" s="40"/>
      <c r="JP231" s="40"/>
      <c r="JQ231" s="40"/>
      <c r="JR231" s="40"/>
      <c r="JS231" s="40"/>
      <c r="JT231" s="40"/>
      <c r="JU231" s="40"/>
      <c r="JV231" s="40"/>
      <c r="JW231" s="40"/>
      <c r="JX231" s="40"/>
      <c r="JY231" s="40"/>
      <c r="JZ231" s="40"/>
      <c r="KA231" s="40"/>
    </row>
    <row r="232" spans="2:287" x14ac:dyDescent="0.45">
      <c r="B232" s="124"/>
      <c r="C232" s="418"/>
      <c r="D232" s="424"/>
      <c r="E232" s="419"/>
      <c r="F232" s="424"/>
      <c r="G232" s="163"/>
      <c r="H232" s="427"/>
      <c r="I232" s="63"/>
      <c r="J232" s="124"/>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433"/>
      <c r="AK232" s="63"/>
      <c r="AL232" s="164"/>
      <c r="AM232" s="164"/>
      <c r="AN232" s="164"/>
      <c r="AO232" s="63"/>
      <c r="AP232" s="124"/>
      <c r="AQ232" s="124"/>
      <c r="AR232" s="124"/>
      <c r="AS232" s="124"/>
      <c r="AT232" s="65"/>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c r="DJ232" s="47"/>
      <c r="DK232" s="47"/>
      <c r="DL232" s="47"/>
      <c r="DM232" s="47"/>
      <c r="DN232" s="47"/>
      <c r="DO232" s="47"/>
      <c r="DP232" s="47"/>
      <c r="DQ232" s="47"/>
      <c r="DR232" s="47"/>
      <c r="DS232" s="47"/>
      <c r="DT232" s="47"/>
      <c r="DU232" s="47"/>
      <c r="DV232" s="47"/>
      <c r="DW232" s="47"/>
      <c r="DX232" s="47"/>
      <c r="DY232" s="47"/>
      <c r="DZ232" s="47"/>
      <c r="EA232" s="47"/>
      <c r="EB232" s="47"/>
      <c r="EC232" s="47"/>
      <c r="ED232" s="47"/>
      <c r="EE232" s="47"/>
      <c r="EF232" s="47"/>
      <c r="EG232" s="47"/>
      <c r="EH232" s="47"/>
      <c r="EI232" s="47"/>
      <c r="EJ232" s="47"/>
      <c r="EK232" s="47"/>
      <c r="EL232" s="47"/>
      <c r="EM232" s="47"/>
      <c r="EN232" s="47"/>
      <c r="EO232" s="47"/>
      <c r="EP232" s="47"/>
      <c r="EQ232" s="47"/>
      <c r="ER232" s="47"/>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c r="GT232" s="40"/>
      <c r="GU232" s="40"/>
      <c r="GV232" s="40"/>
      <c r="GW232" s="40"/>
      <c r="GX232" s="40"/>
      <c r="GY232" s="40"/>
      <c r="GZ232" s="40"/>
      <c r="HA232" s="40"/>
      <c r="HB232" s="40"/>
      <c r="HC232" s="40"/>
      <c r="HD232" s="40"/>
      <c r="HE232" s="40"/>
      <c r="HF232" s="40"/>
      <c r="HG232" s="40"/>
      <c r="HH232" s="40"/>
      <c r="HI232" s="40"/>
      <c r="HJ232" s="40"/>
      <c r="HK232" s="40"/>
      <c r="HL232" s="40"/>
      <c r="HM232" s="40"/>
      <c r="HN232" s="40"/>
      <c r="HO232" s="40"/>
      <c r="HP232" s="40"/>
      <c r="HQ232" s="40"/>
      <c r="HR232" s="40"/>
      <c r="HS232" s="40"/>
      <c r="HT232" s="40"/>
      <c r="HU232" s="40"/>
      <c r="HV232" s="40"/>
      <c r="HW232" s="40"/>
      <c r="HX232" s="40"/>
      <c r="HY232" s="40"/>
      <c r="HZ232" s="40"/>
      <c r="IA232" s="40"/>
      <c r="IB232" s="40"/>
      <c r="IC232" s="40"/>
      <c r="ID232" s="40"/>
      <c r="IE232" s="40"/>
      <c r="IF232" s="40"/>
      <c r="IG232" s="40"/>
      <c r="IH232" s="40"/>
      <c r="II232" s="40"/>
      <c r="IJ232" s="40"/>
      <c r="IK232" s="40"/>
      <c r="IL232" s="40"/>
      <c r="IM232" s="40"/>
      <c r="IN232" s="40"/>
      <c r="IO232" s="40"/>
      <c r="IP232" s="40"/>
      <c r="IQ232" s="40"/>
      <c r="IR232" s="40"/>
      <c r="IS232" s="40"/>
      <c r="IT232" s="40"/>
      <c r="IU232" s="40"/>
      <c r="IV232" s="40"/>
      <c r="IW232" s="40"/>
      <c r="IX232" s="40"/>
      <c r="IY232" s="40"/>
      <c r="IZ232" s="40"/>
      <c r="JA232" s="40"/>
      <c r="JB232" s="40"/>
      <c r="JC232" s="40"/>
      <c r="JD232" s="40"/>
      <c r="JE232" s="40"/>
      <c r="JF232" s="40"/>
      <c r="JG232" s="40"/>
      <c r="JH232" s="40"/>
      <c r="JI232" s="40"/>
      <c r="JJ232" s="40"/>
      <c r="JK232" s="40"/>
      <c r="JL232" s="40"/>
      <c r="JM232" s="40"/>
      <c r="JN232" s="40"/>
      <c r="JO232" s="40"/>
      <c r="JP232" s="40"/>
      <c r="JQ232" s="40"/>
      <c r="JR232" s="40"/>
      <c r="JS232" s="40"/>
      <c r="JT232" s="40"/>
      <c r="JU232" s="40"/>
      <c r="JV232" s="40"/>
      <c r="JW232" s="40"/>
      <c r="JX232" s="40"/>
      <c r="JY232" s="40"/>
      <c r="JZ232" s="40"/>
      <c r="KA232" s="40"/>
    </row>
    <row r="233" spans="2:287" x14ac:dyDescent="0.45">
      <c r="B233" s="124"/>
      <c r="C233" s="418"/>
      <c r="D233" s="424"/>
      <c r="E233" s="419"/>
      <c r="F233" s="424"/>
      <c r="G233" s="163"/>
      <c r="H233" s="427"/>
      <c r="I233" s="63"/>
      <c r="J233" s="124"/>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433"/>
      <c r="AK233" s="63"/>
      <c r="AL233" s="164"/>
      <c r="AM233" s="164"/>
      <c r="AN233" s="164"/>
      <c r="AO233" s="63"/>
      <c r="AP233" s="124"/>
      <c r="AQ233" s="124"/>
      <c r="AR233" s="124"/>
      <c r="AS233" s="124"/>
      <c r="AT233" s="65"/>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7"/>
      <c r="DO233" s="47"/>
      <c r="DP233" s="47"/>
      <c r="DQ233" s="47"/>
      <c r="DR233" s="47"/>
      <c r="DS233" s="47"/>
      <c r="DT233" s="47"/>
      <c r="DU233" s="47"/>
      <c r="DV233" s="47"/>
      <c r="DW233" s="47"/>
      <c r="DX233" s="47"/>
      <c r="DY233" s="47"/>
      <c r="DZ233" s="47"/>
      <c r="EA233" s="47"/>
      <c r="EB233" s="47"/>
      <c r="EC233" s="47"/>
      <c r="ED233" s="47"/>
      <c r="EE233" s="47"/>
      <c r="EF233" s="47"/>
      <c r="EG233" s="47"/>
      <c r="EH233" s="47"/>
      <c r="EI233" s="47"/>
      <c r="EJ233" s="47"/>
      <c r="EK233" s="47"/>
      <c r="EL233" s="47"/>
      <c r="EM233" s="47"/>
      <c r="EN233" s="47"/>
      <c r="EO233" s="47"/>
      <c r="EP233" s="47"/>
      <c r="EQ233" s="47"/>
      <c r="ER233" s="47"/>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c r="GT233" s="40"/>
      <c r="GU233" s="40"/>
      <c r="GV233" s="40"/>
      <c r="GW233" s="40"/>
      <c r="GX233" s="40"/>
      <c r="GY233" s="40"/>
      <c r="GZ233" s="40"/>
      <c r="HA233" s="40"/>
      <c r="HB233" s="40"/>
      <c r="HC233" s="40"/>
      <c r="HD233" s="40"/>
      <c r="HE233" s="40"/>
      <c r="HF233" s="40"/>
      <c r="HG233" s="40"/>
      <c r="HH233" s="40"/>
      <c r="HI233" s="40"/>
      <c r="HJ233" s="40"/>
      <c r="HK233" s="40"/>
      <c r="HL233" s="40"/>
      <c r="HM233" s="40"/>
      <c r="HN233" s="40"/>
      <c r="HO233" s="40"/>
      <c r="HP233" s="40"/>
      <c r="HQ233" s="40"/>
      <c r="HR233" s="40"/>
      <c r="HS233" s="40"/>
      <c r="HT233" s="40"/>
      <c r="HU233" s="40"/>
      <c r="HV233" s="40"/>
      <c r="HW233" s="40"/>
      <c r="HX233" s="40"/>
      <c r="HY233" s="40"/>
      <c r="HZ233" s="40"/>
      <c r="IA233" s="40"/>
      <c r="IB233" s="40"/>
      <c r="IC233" s="40"/>
      <c r="ID233" s="40"/>
      <c r="IE233" s="40"/>
      <c r="IF233" s="40"/>
      <c r="IG233" s="40"/>
      <c r="IH233" s="40"/>
      <c r="II233" s="40"/>
      <c r="IJ233" s="40"/>
      <c r="IK233" s="40"/>
      <c r="IL233" s="40"/>
      <c r="IM233" s="40"/>
      <c r="IN233" s="40"/>
      <c r="IO233" s="40"/>
      <c r="IP233" s="40"/>
      <c r="IQ233" s="40"/>
      <c r="IR233" s="40"/>
      <c r="IS233" s="40"/>
      <c r="IT233" s="40"/>
      <c r="IU233" s="40"/>
      <c r="IV233" s="40"/>
      <c r="IW233" s="40"/>
      <c r="IX233" s="40"/>
      <c r="IY233" s="40"/>
      <c r="IZ233" s="40"/>
      <c r="JA233" s="40"/>
      <c r="JB233" s="40"/>
      <c r="JC233" s="40"/>
      <c r="JD233" s="40"/>
      <c r="JE233" s="40"/>
      <c r="JF233" s="40"/>
      <c r="JG233" s="40"/>
      <c r="JH233" s="40"/>
      <c r="JI233" s="40"/>
      <c r="JJ233" s="40"/>
      <c r="JK233" s="40"/>
      <c r="JL233" s="40"/>
      <c r="JM233" s="40"/>
      <c r="JN233" s="40"/>
      <c r="JO233" s="40"/>
      <c r="JP233" s="40"/>
      <c r="JQ233" s="40"/>
      <c r="JR233" s="40"/>
      <c r="JS233" s="40"/>
      <c r="JT233" s="40"/>
      <c r="JU233" s="40"/>
      <c r="JV233" s="40"/>
      <c r="JW233" s="40"/>
      <c r="JX233" s="40"/>
      <c r="JY233" s="40"/>
      <c r="JZ233" s="40"/>
      <c r="KA233" s="40"/>
    </row>
    <row r="234" spans="2:287" x14ac:dyDescent="0.45">
      <c r="B234" s="124"/>
      <c r="C234" s="418"/>
      <c r="D234" s="424"/>
      <c r="E234" s="419"/>
      <c r="F234" s="424"/>
      <c r="G234" s="163"/>
      <c r="H234" s="427"/>
      <c r="I234" s="63"/>
      <c r="J234" s="124"/>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433"/>
      <c r="AK234" s="63"/>
      <c r="AL234" s="164"/>
      <c r="AM234" s="164"/>
      <c r="AN234" s="164"/>
      <c r="AO234" s="63"/>
      <c r="AP234" s="124"/>
      <c r="AQ234" s="124"/>
      <c r="AR234" s="124"/>
      <c r="AS234" s="124"/>
      <c r="AT234" s="65"/>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c r="DJ234" s="47"/>
      <c r="DK234" s="47"/>
      <c r="DL234" s="47"/>
      <c r="DM234" s="47"/>
      <c r="DN234" s="47"/>
      <c r="DO234" s="47"/>
      <c r="DP234" s="47"/>
      <c r="DQ234" s="47"/>
      <c r="DR234" s="47"/>
      <c r="DS234" s="47"/>
      <c r="DT234" s="47"/>
      <c r="DU234" s="47"/>
      <c r="DV234" s="47"/>
      <c r="DW234" s="47"/>
      <c r="DX234" s="47"/>
      <c r="DY234" s="47"/>
      <c r="DZ234" s="47"/>
      <c r="EA234" s="47"/>
      <c r="EB234" s="47"/>
      <c r="EC234" s="47"/>
      <c r="ED234" s="47"/>
      <c r="EE234" s="47"/>
      <c r="EF234" s="47"/>
      <c r="EG234" s="47"/>
      <c r="EH234" s="47"/>
      <c r="EI234" s="47"/>
      <c r="EJ234" s="47"/>
      <c r="EK234" s="47"/>
      <c r="EL234" s="47"/>
      <c r="EM234" s="47"/>
      <c r="EN234" s="47"/>
      <c r="EO234" s="47"/>
      <c r="EP234" s="47"/>
      <c r="EQ234" s="47"/>
      <c r="ER234" s="47"/>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c r="GT234" s="40"/>
      <c r="GU234" s="40"/>
      <c r="GV234" s="40"/>
      <c r="GW234" s="40"/>
      <c r="GX234" s="40"/>
      <c r="GY234" s="40"/>
      <c r="GZ234" s="40"/>
      <c r="HA234" s="40"/>
      <c r="HB234" s="40"/>
      <c r="HC234" s="40"/>
      <c r="HD234" s="40"/>
      <c r="HE234" s="40"/>
      <c r="HF234" s="40"/>
      <c r="HG234" s="40"/>
      <c r="HH234" s="40"/>
      <c r="HI234" s="40"/>
      <c r="HJ234" s="40"/>
      <c r="HK234" s="40"/>
      <c r="HL234" s="40"/>
      <c r="HM234" s="40"/>
      <c r="HN234" s="40"/>
      <c r="HO234" s="40"/>
      <c r="HP234" s="40"/>
      <c r="HQ234" s="40"/>
      <c r="HR234" s="40"/>
      <c r="HS234" s="40"/>
      <c r="HT234" s="40"/>
      <c r="HU234" s="40"/>
      <c r="HV234" s="40"/>
      <c r="HW234" s="40"/>
      <c r="HX234" s="40"/>
      <c r="HY234" s="40"/>
      <c r="HZ234" s="40"/>
      <c r="IA234" s="40"/>
      <c r="IB234" s="40"/>
      <c r="IC234" s="40"/>
      <c r="ID234" s="40"/>
      <c r="IE234" s="40"/>
      <c r="IF234" s="40"/>
      <c r="IG234" s="40"/>
      <c r="IH234" s="40"/>
      <c r="II234" s="40"/>
      <c r="IJ234" s="40"/>
      <c r="IK234" s="40"/>
      <c r="IL234" s="40"/>
      <c r="IM234" s="40"/>
      <c r="IN234" s="40"/>
      <c r="IO234" s="40"/>
      <c r="IP234" s="40"/>
      <c r="IQ234" s="40"/>
      <c r="IR234" s="40"/>
      <c r="IS234" s="40"/>
      <c r="IT234" s="40"/>
      <c r="IU234" s="40"/>
      <c r="IV234" s="40"/>
      <c r="IW234" s="40"/>
      <c r="IX234" s="40"/>
      <c r="IY234" s="40"/>
      <c r="IZ234" s="40"/>
      <c r="JA234" s="40"/>
      <c r="JB234" s="40"/>
      <c r="JC234" s="40"/>
      <c r="JD234" s="40"/>
      <c r="JE234" s="40"/>
      <c r="JF234" s="40"/>
      <c r="JG234" s="40"/>
      <c r="JH234" s="40"/>
      <c r="JI234" s="40"/>
      <c r="JJ234" s="40"/>
      <c r="JK234" s="40"/>
      <c r="JL234" s="40"/>
      <c r="JM234" s="40"/>
      <c r="JN234" s="40"/>
      <c r="JO234" s="40"/>
      <c r="JP234" s="40"/>
      <c r="JQ234" s="40"/>
      <c r="JR234" s="40"/>
      <c r="JS234" s="40"/>
      <c r="JT234" s="40"/>
      <c r="JU234" s="40"/>
      <c r="JV234" s="40"/>
      <c r="JW234" s="40"/>
      <c r="JX234" s="40"/>
      <c r="JY234" s="40"/>
      <c r="JZ234" s="40"/>
      <c r="KA234" s="40"/>
    </row>
    <row r="235" spans="2:287" x14ac:dyDescent="0.45">
      <c r="B235" s="124"/>
      <c r="C235" s="418"/>
      <c r="D235" s="424"/>
      <c r="E235" s="419"/>
      <c r="F235" s="424"/>
      <c r="G235" s="163"/>
      <c r="H235" s="427"/>
      <c r="I235" s="63"/>
      <c r="J235" s="124"/>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433"/>
      <c r="AK235" s="63"/>
      <c r="AL235" s="164"/>
      <c r="AM235" s="164"/>
      <c r="AN235" s="164"/>
      <c r="AO235" s="63"/>
      <c r="AP235" s="124"/>
      <c r="AQ235" s="124"/>
      <c r="AR235" s="124"/>
      <c r="AS235" s="124"/>
      <c r="AT235" s="65"/>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c r="DJ235" s="47"/>
      <c r="DK235" s="47"/>
      <c r="DL235" s="47"/>
      <c r="DM235" s="47"/>
      <c r="DN235" s="47"/>
      <c r="DO235" s="47"/>
      <c r="DP235" s="47"/>
      <c r="DQ235" s="47"/>
      <c r="DR235" s="47"/>
      <c r="DS235" s="47"/>
      <c r="DT235" s="47"/>
      <c r="DU235" s="47"/>
      <c r="DV235" s="47"/>
      <c r="DW235" s="47"/>
      <c r="DX235" s="47"/>
      <c r="DY235" s="47"/>
      <c r="DZ235" s="47"/>
      <c r="EA235" s="47"/>
      <c r="EB235" s="47"/>
      <c r="EC235" s="47"/>
      <c r="ED235" s="47"/>
      <c r="EE235" s="47"/>
      <c r="EF235" s="47"/>
      <c r="EG235" s="47"/>
      <c r="EH235" s="47"/>
      <c r="EI235" s="47"/>
      <c r="EJ235" s="47"/>
      <c r="EK235" s="47"/>
      <c r="EL235" s="47"/>
      <c r="EM235" s="47"/>
      <c r="EN235" s="47"/>
      <c r="EO235" s="47"/>
      <c r="EP235" s="47"/>
      <c r="EQ235" s="47"/>
      <c r="ER235" s="47"/>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c r="IW235" s="40"/>
      <c r="IX235" s="40"/>
      <c r="IY235" s="40"/>
      <c r="IZ235" s="40"/>
      <c r="JA235" s="40"/>
      <c r="JB235" s="40"/>
      <c r="JC235" s="40"/>
      <c r="JD235" s="40"/>
      <c r="JE235" s="40"/>
      <c r="JF235" s="40"/>
      <c r="JG235" s="40"/>
      <c r="JH235" s="40"/>
      <c r="JI235" s="40"/>
      <c r="JJ235" s="40"/>
      <c r="JK235" s="40"/>
      <c r="JL235" s="40"/>
      <c r="JM235" s="40"/>
      <c r="JN235" s="40"/>
      <c r="JO235" s="40"/>
      <c r="JP235" s="40"/>
      <c r="JQ235" s="40"/>
      <c r="JR235" s="40"/>
      <c r="JS235" s="40"/>
      <c r="JT235" s="40"/>
      <c r="JU235" s="40"/>
      <c r="JV235" s="40"/>
      <c r="JW235" s="40"/>
      <c r="JX235" s="40"/>
      <c r="JY235" s="40"/>
      <c r="JZ235" s="40"/>
      <c r="KA235" s="40"/>
    </row>
    <row r="236" spans="2:287" x14ac:dyDescent="0.45">
      <c r="B236" s="124"/>
      <c r="C236" s="418"/>
      <c r="D236" s="424"/>
      <c r="E236" s="419"/>
      <c r="F236" s="424"/>
      <c r="G236" s="163"/>
      <c r="H236" s="427"/>
      <c r="I236" s="63"/>
      <c r="J236" s="124"/>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433"/>
      <c r="AK236" s="63"/>
      <c r="AL236" s="164"/>
      <c r="AM236" s="164"/>
      <c r="AN236" s="164"/>
      <c r="AO236" s="63"/>
      <c r="AP236" s="124"/>
      <c r="AQ236" s="124"/>
      <c r="AR236" s="124"/>
      <c r="AS236" s="124"/>
      <c r="AT236" s="65"/>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40"/>
      <c r="HV236" s="40"/>
      <c r="HW236" s="40"/>
      <c r="HX236" s="40"/>
      <c r="HY236" s="40"/>
      <c r="HZ236" s="40"/>
      <c r="IA236" s="40"/>
      <c r="IB236" s="40"/>
      <c r="IC236" s="40"/>
      <c r="ID236" s="40"/>
      <c r="IE236" s="40"/>
      <c r="IF236" s="40"/>
      <c r="IG236" s="40"/>
      <c r="IH236" s="40"/>
      <c r="II236" s="40"/>
      <c r="IJ236" s="40"/>
      <c r="IK236" s="40"/>
      <c r="IL236" s="40"/>
      <c r="IM236" s="40"/>
      <c r="IN236" s="40"/>
      <c r="IO236" s="40"/>
      <c r="IP236" s="40"/>
      <c r="IQ236" s="40"/>
      <c r="IR236" s="40"/>
      <c r="IS236" s="40"/>
      <c r="IT236" s="40"/>
      <c r="IU236" s="40"/>
      <c r="IV236" s="40"/>
      <c r="IW236" s="40"/>
      <c r="IX236" s="40"/>
      <c r="IY236" s="40"/>
      <c r="IZ236" s="40"/>
      <c r="JA236" s="40"/>
      <c r="JB236" s="40"/>
      <c r="JC236" s="40"/>
      <c r="JD236" s="40"/>
      <c r="JE236" s="40"/>
      <c r="JF236" s="40"/>
      <c r="JG236" s="40"/>
      <c r="JH236" s="40"/>
      <c r="JI236" s="40"/>
      <c r="JJ236" s="40"/>
      <c r="JK236" s="40"/>
      <c r="JL236" s="40"/>
      <c r="JM236" s="40"/>
      <c r="JN236" s="40"/>
      <c r="JO236" s="40"/>
      <c r="JP236" s="40"/>
      <c r="JQ236" s="40"/>
      <c r="JR236" s="40"/>
      <c r="JS236" s="40"/>
      <c r="JT236" s="40"/>
      <c r="JU236" s="40"/>
      <c r="JV236" s="40"/>
      <c r="JW236" s="40"/>
      <c r="JX236" s="40"/>
      <c r="JY236" s="40"/>
      <c r="JZ236" s="40"/>
      <c r="KA236" s="40"/>
    </row>
    <row r="237" spans="2:287" x14ac:dyDescent="0.45">
      <c r="B237" s="124"/>
      <c r="C237" s="418"/>
      <c r="D237" s="424"/>
      <c r="E237" s="419"/>
      <c r="F237" s="424"/>
      <c r="G237" s="163"/>
      <c r="H237" s="427"/>
      <c r="I237" s="63"/>
      <c r="J237" s="124"/>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433"/>
      <c r="AK237" s="63"/>
      <c r="AL237" s="164"/>
      <c r="AM237" s="164"/>
      <c r="AN237" s="164"/>
      <c r="AO237" s="63"/>
      <c r="AP237" s="124"/>
      <c r="AQ237" s="124"/>
      <c r="AR237" s="124"/>
      <c r="AS237" s="124"/>
      <c r="AT237" s="65"/>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c r="DJ237" s="47"/>
      <c r="DK237" s="47"/>
      <c r="DL237" s="47"/>
      <c r="DM237" s="47"/>
      <c r="DN237" s="47"/>
      <c r="DO237" s="47"/>
      <c r="DP237" s="47"/>
      <c r="DQ237" s="47"/>
      <c r="DR237" s="47"/>
      <c r="DS237" s="47"/>
      <c r="DT237" s="47"/>
      <c r="DU237" s="47"/>
      <c r="DV237" s="47"/>
      <c r="DW237" s="47"/>
      <c r="DX237" s="47"/>
      <c r="DY237" s="47"/>
      <c r="DZ237" s="47"/>
      <c r="EA237" s="47"/>
      <c r="EB237" s="47"/>
      <c r="EC237" s="47"/>
      <c r="ED237" s="47"/>
      <c r="EE237" s="47"/>
      <c r="EF237" s="47"/>
      <c r="EG237" s="47"/>
      <c r="EH237" s="47"/>
      <c r="EI237" s="47"/>
      <c r="EJ237" s="47"/>
      <c r="EK237" s="47"/>
      <c r="EL237" s="47"/>
      <c r="EM237" s="47"/>
      <c r="EN237" s="47"/>
      <c r="EO237" s="47"/>
      <c r="EP237" s="47"/>
      <c r="EQ237" s="47"/>
      <c r="ER237" s="47"/>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40"/>
      <c r="HV237" s="40"/>
      <c r="HW237" s="40"/>
      <c r="HX237" s="40"/>
      <c r="HY237" s="40"/>
      <c r="HZ237" s="40"/>
      <c r="IA237" s="40"/>
      <c r="IB237" s="40"/>
      <c r="IC237" s="40"/>
      <c r="ID237" s="40"/>
      <c r="IE237" s="40"/>
      <c r="IF237" s="40"/>
      <c r="IG237" s="40"/>
      <c r="IH237" s="40"/>
      <c r="II237" s="40"/>
      <c r="IJ237" s="40"/>
      <c r="IK237" s="40"/>
      <c r="IL237" s="40"/>
      <c r="IM237" s="40"/>
      <c r="IN237" s="40"/>
      <c r="IO237" s="40"/>
      <c r="IP237" s="40"/>
      <c r="IQ237" s="40"/>
      <c r="IR237" s="40"/>
      <c r="IS237" s="40"/>
      <c r="IT237" s="40"/>
      <c r="IU237" s="40"/>
      <c r="IV237" s="40"/>
      <c r="IW237" s="40"/>
      <c r="IX237" s="40"/>
      <c r="IY237" s="40"/>
      <c r="IZ237" s="40"/>
      <c r="JA237" s="40"/>
      <c r="JB237" s="40"/>
      <c r="JC237" s="40"/>
      <c r="JD237" s="40"/>
      <c r="JE237" s="40"/>
      <c r="JF237" s="40"/>
      <c r="JG237" s="40"/>
      <c r="JH237" s="40"/>
      <c r="JI237" s="40"/>
      <c r="JJ237" s="40"/>
      <c r="JK237" s="40"/>
      <c r="JL237" s="40"/>
      <c r="JM237" s="40"/>
      <c r="JN237" s="40"/>
      <c r="JO237" s="40"/>
      <c r="JP237" s="40"/>
      <c r="JQ237" s="40"/>
      <c r="JR237" s="40"/>
      <c r="JS237" s="40"/>
      <c r="JT237" s="40"/>
      <c r="JU237" s="40"/>
      <c r="JV237" s="40"/>
      <c r="JW237" s="40"/>
      <c r="JX237" s="40"/>
      <c r="JY237" s="40"/>
      <c r="JZ237" s="40"/>
      <c r="KA237" s="40"/>
    </row>
    <row r="238" spans="2:287" x14ac:dyDescent="0.45">
      <c r="B238" s="124"/>
      <c r="C238" s="418"/>
      <c r="D238" s="424"/>
      <c r="E238" s="419"/>
      <c r="F238" s="424"/>
      <c r="G238" s="163"/>
      <c r="H238" s="427"/>
      <c r="I238" s="63"/>
      <c r="J238" s="124"/>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433"/>
      <c r="AK238" s="63"/>
      <c r="AL238" s="164"/>
      <c r="AM238" s="164"/>
      <c r="AN238" s="164"/>
      <c r="AO238" s="63"/>
      <c r="AP238" s="124"/>
      <c r="AQ238" s="124"/>
      <c r="AR238" s="124"/>
      <c r="AS238" s="124"/>
      <c r="AT238" s="65"/>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c r="DJ238" s="47"/>
      <c r="DK238" s="47"/>
      <c r="DL238" s="47"/>
      <c r="DM238" s="47"/>
      <c r="DN238" s="47"/>
      <c r="DO238" s="47"/>
      <c r="DP238" s="47"/>
      <c r="DQ238" s="47"/>
      <c r="DR238" s="47"/>
      <c r="DS238" s="47"/>
      <c r="DT238" s="47"/>
      <c r="DU238" s="47"/>
      <c r="DV238" s="47"/>
      <c r="DW238" s="47"/>
      <c r="DX238" s="47"/>
      <c r="DY238" s="47"/>
      <c r="DZ238" s="47"/>
      <c r="EA238" s="47"/>
      <c r="EB238" s="47"/>
      <c r="EC238" s="47"/>
      <c r="ED238" s="47"/>
      <c r="EE238" s="47"/>
      <c r="EF238" s="47"/>
      <c r="EG238" s="47"/>
      <c r="EH238" s="47"/>
      <c r="EI238" s="47"/>
      <c r="EJ238" s="47"/>
      <c r="EK238" s="47"/>
      <c r="EL238" s="47"/>
      <c r="EM238" s="47"/>
      <c r="EN238" s="47"/>
      <c r="EO238" s="47"/>
      <c r="EP238" s="47"/>
      <c r="EQ238" s="47"/>
      <c r="ER238" s="47"/>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c r="GT238" s="40"/>
      <c r="GU238" s="40"/>
      <c r="GV238" s="40"/>
      <c r="GW238" s="40"/>
      <c r="GX238" s="40"/>
      <c r="GY238" s="40"/>
      <c r="GZ238" s="40"/>
      <c r="HA238" s="40"/>
      <c r="HB238" s="40"/>
      <c r="HC238" s="40"/>
      <c r="HD238" s="40"/>
      <c r="HE238" s="40"/>
      <c r="HF238" s="40"/>
      <c r="HG238" s="40"/>
      <c r="HH238" s="40"/>
      <c r="HI238" s="40"/>
      <c r="HJ238" s="40"/>
      <c r="HK238" s="40"/>
      <c r="HL238" s="40"/>
      <c r="HM238" s="40"/>
      <c r="HN238" s="40"/>
      <c r="HO238" s="40"/>
      <c r="HP238" s="40"/>
      <c r="HQ238" s="40"/>
      <c r="HR238" s="40"/>
      <c r="HS238" s="40"/>
      <c r="HT238" s="40"/>
      <c r="HU238" s="40"/>
      <c r="HV238" s="40"/>
      <c r="HW238" s="40"/>
      <c r="HX238" s="40"/>
      <c r="HY238" s="40"/>
      <c r="HZ238" s="40"/>
      <c r="IA238" s="40"/>
      <c r="IB238" s="40"/>
      <c r="IC238" s="40"/>
      <c r="ID238" s="40"/>
      <c r="IE238" s="40"/>
      <c r="IF238" s="40"/>
      <c r="IG238" s="40"/>
      <c r="IH238" s="40"/>
      <c r="II238" s="40"/>
      <c r="IJ238" s="40"/>
      <c r="IK238" s="40"/>
      <c r="IL238" s="40"/>
      <c r="IM238" s="40"/>
      <c r="IN238" s="40"/>
      <c r="IO238" s="40"/>
      <c r="IP238" s="40"/>
      <c r="IQ238" s="40"/>
      <c r="IR238" s="40"/>
      <c r="IS238" s="40"/>
      <c r="IT238" s="40"/>
      <c r="IU238" s="40"/>
      <c r="IV238" s="40"/>
      <c r="IW238" s="40"/>
      <c r="IX238" s="40"/>
      <c r="IY238" s="40"/>
      <c r="IZ238" s="40"/>
      <c r="JA238" s="40"/>
      <c r="JB238" s="40"/>
      <c r="JC238" s="40"/>
      <c r="JD238" s="40"/>
      <c r="JE238" s="40"/>
      <c r="JF238" s="40"/>
      <c r="JG238" s="40"/>
      <c r="JH238" s="40"/>
      <c r="JI238" s="40"/>
      <c r="JJ238" s="40"/>
      <c r="JK238" s="40"/>
      <c r="JL238" s="40"/>
      <c r="JM238" s="40"/>
      <c r="JN238" s="40"/>
      <c r="JO238" s="40"/>
      <c r="JP238" s="40"/>
      <c r="JQ238" s="40"/>
      <c r="JR238" s="40"/>
      <c r="JS238" s="40"/>
      <c r="JT238" s="40"/>
      <c r="JU238" s="40"/>
      <c r="JV238" s="40"/>
      <c r="JW238" s="40"/>
      <c r="JX238" s="40"/>
      <c r="JY238" s="40"/>
      <c r="JZ238" s="40"/>
      <c r="KA238" s="40"/>
    </row>
    <row r="239" spans="2:287" x14ac:dyDescent="0.45">
      <c r="B239" s="124"/>
      <c r="C239" s="418"/>
      <c r="D239" s="424"/>
      <c r="E239" s="419"/>
      <c r="F239" s="424"/>
      <c r="G239" s="163"/>
      <c r="H239" s="427"/>
      <c r="I239" s="63"/>
      <c r="J239" s="124"/>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433"/>
      <c r="AK239" s="63"/>
      <c r="AL239" s="164"/>
      <c r="AM239" s="164"/>
      <c r="AN239" s="164"/>
      <c r="AO239" s="63"/>
      <c r="AP239" s="124"/>
      <c r="AQ239" s="124"/>
      <c r="AR239" s="124"/>
      <c r="AS239" s="124"/>
      <c r="AT239" s="65"/>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40"/>
      <c r="HV239" s="40"/>
      <c r="HW239" s="40"/>
      <c r="HX239" s="40"/>
      <c r="HY239" s="40"/>
      <c r="HZ239" s="40"/>
      <c r="IA239" s="40"/>
      <c r="IB239" s="40"/>
      <c r="IC239" s="40"/>
      <c r="ID239" s="40"/>
      <c r="IE239" s="40"/>
      <c r="IF239" s="40"/>
      <c r="IG239" s="40"/>
      <c r="IH239" s="40"/>
      <c r="II239" s="40"/>
      <c r="IJ239" s="40"/>
      <c r="IK239" s="40"/>
      <c r="IL239" s="40"/>
      <c r="IM239" s="40"/>
      <c r="IN239" s="40"/>
      <c r="IO239" s="40"/>
      <c r="IP239" s="40"/>
      <c r="IQ239" s="40"/>
      <c r="IR239" s="40"/>
      <c r="IS239" s="40"/>
      <c r="IT239" s="40"/>
      <c r="IU239" s="40"/>
      <c r="IV239" s="40"/>
      <c r="IW239" s="40"/>
      <c r="IX239" s="40"/>
      <c r="IY239" s="40"/>
      <c r="IZ239" s="40"/>
      <c r="JA239" s="40"/>
      <c r="JB239" s="40"/>
      <c r="JC239" s="40"/>
      <c r="JD239" s="40"/>
      <c r="JE239" s="40"/>
      <c r="JF239" s="40"/>
      <c r="JG239" s="40"/>
      <c r="JH239" s="40"/>
      <c r="JI239" s="40"/>
      <c r="JJ239" s="40"/>
      <c r="JK239" s="40"/>
      <c r="JL239" s="40"/>
      <c r="JM239" s="40"/>
      <c r="JN239" s="40"/>
      <c r="JO239" s="40"/>
      <c r="JP239" s="40"/>
      <c r="JQ239" s="40"/>
      <c r="JR239" s="40"/>
      <c r="JS239" s="40"/>
      <c r="JT239" s="40"/>
      <c r="JU239" s="40"/>
      <c r="JV239" s="40"/>
      <c r="JW239" s="40"/>
      <c r="JX239" s="40"/>
      <c r="JY239" s="40"/>
      <c r="JZ239" s="40"/>
      <c r="KA239" s="40"/>
    </row>
    <row r="240" spans="2:287" x14ac:dyDescent="0.45">
      <c r="B240" s="124"/>
      <c r="C240" s="418"/>
      <c r="D240" s="424"/>
      <c r="E240" s="419"/>
      <c r="F240" s="424"/>
      <c r="G240" s="163"/>
      <c r="H240" s="427"/>
      <c r="I240" s="63"/>
      <c r="J240" s="124"/>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433"/>
      <c r="AK240" s="63"/>
      <c r="AL240" s="164"/>
      <c r="AM240" s="164"/>
      <c r="AN240" s="164"/>
      <c r="AO240" s="63"/>
      <c r="AP240" s="124"/>
      <c r="AQ240" s="124"/>
      <c r="AR240" s="124"/>
      <c r="AS240" s="124"/>
      <c r="AT240" s="65"/>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G240" s="47"/>
      <c r="CH240" s="47"/>
      <c r="CI240" s="47"/>
      <c r="CJ240" s="47"/>
      <c r="CK240" s="47"/>
      <c r="CL240" s="47"/>
      <c r="CM240" s="47"/>
      <c r="CN240" s="47"/>
      <c r="CO240" s="47"/>
      <c r="CP240" s="47"/>
      <c r="CQ240" s="47"/>
      <c r="CR240" s="47"/>
      <c r="CS240" s="47"/>
      <c r="CT240" s="47"/>
      <c r="CU240" s="47"/>
      <c r="CV240" s="47"/>
      <c r="CW240" s="47"/>
      <c r="CX240" s="47"/>
      <c r="CY240" s="47"/>
      <c r="CZ240" s="47"/>
      <c r="DA240" s="47"/>
      <c r="DB240" s="47"/>
      <c r="DC240" s="47"/>
      <c r="DD240" s="47"/>
      <c r="DE240" s="47"/>
      <c r="DF240" s="47"/>
      <c r="DG240" s="47"/>
      <c r="DH240" s="47"/>
      <c r="DI240" s="47"/>
      <c r="DJ240" s="47"/>
      <c r="DK240" s="47"/>
      <c r="DL240" s="47"/>
      <c r="DM240" s="47"/>
      <c r="DN240" s="47"/>
      <c r="DO240" s="47"/>
      <c r="DP240" s="47"/>
      <c r="DQ240" s="47"/>
      <c r="DR240" s="47"/>
      <c r="DS240" s="47"/>
      <c r="DT240" s="47"/>
      <c r="DU240" s="47"/>
      <c r="DV240" s="47"/>
      <c r="DW240" s="47"/>
      <c r="DX240" s="47"/>
      <c r="DY240" s="47"/>
      <c r="DZ240" s="47"/>
      <c r="EA240" s="47"/>
      <c r="EB240" s="47"/>
      <c r="EC240" s="47"/>
      <c r="ED240" s="47"/>
      <c r="EE240" s="47"/>
      <c r="EF240" s="47"/>
      <c r="EG240" s="47"/>
      <c r="EH240" s="47"/>
      <c r="EI240" s="47"/>
      <c r="EJ240" s="47"/>
      <c r="EK240" s="47"/>
      <c r="EL240" s="47"/>
      <c r="EM240" s="47"/>
      <c r="EN240" s="47"/>
      <c r="EO240" s="47"/>
      <c r="EP240" s="47"/>
      <c r="EQ240" s="47"/>
      <c r="ER240" s="47"/>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c r="GT240" s="40"/>
      <c r="GU240" s="40"/>
      <c r="GV240" s="40"/>
      <c r="GW240" s="40"/>
      <c r="GX240" s="40"/>
      <c r="GY240" s="40"/>
      <c r="GZ240" s="40"/>
      <c r="HA240" s="40"/>
      <c r="HB240" s="40"/>
      <c r="HC240" s="40"/>
      <c r="HD240" s="40"/>
      <c r="HE240" s="40"/>
      <c r="HF240" s="40"/>
      <c r="HG240" s="40"/>
      <c r="HH240" s="40"/>
      <c r="HI240" s="40"/>
      <c r="HJ240" s="40"/>
      <c r="HK240" s="40"/>
      <c r="HL240" s="40"/>
      <c r="HM240" s="40"/>
      <c r="HN240" s="40"/>
      <c r="HO240" s="40"/>
      <c r="HP240" s="40"/>
      <c r="HQ240" s="40"/>
      <c r="HR240" s="40"/>
      <c r="HS240" s="40"/>
      <c r="HT240" s="40"/>
      <c r="HU240" s="40"/>
      <c r="HV240" s="40"/>
      <c r="HW240" s="40"/>
      <c r="HX240" s="40"/>
      <c r="HY240" s="40"/>
      <c r="HZ240" s="40"/>
      <c r="IA240" s="40"/>
      <c r="IB240" s="40"/>
      <c r="IC240" s="40"/>
      <c r="ID240" s="40"/>
      <c r="IE240" s="40"/>
      <c r="IF240" s="40"/>
      <c r="IG240" s="40"/>
      <c r="IH240" s="40"/>
      <c r="II240" s="40"/>
      <c r="IJ240" s="40"/>
      <c r="IK240" s="40"/>
      <c r="IL240" s="40"/>
      <c r="IM240" s="40"/>
      <c r="IN240" s="40"/>
      <c r="IO240" s="40"/>
      <c r="IP240" s="40"/>
      <c r="IQ240" s="40"/>
      <c r="IR240" s="40"/>
      <c r="IS240" s="40"/>
      <c r="IT240" s="40"/>
      <c r="IU240" s="40"/>
      <c r="IV240" s="40"/>
      <c r="IW240" s="40"/>
      <c r="IX240" s="40"/>
      <c r="IY240" s="40"/>
      <c r="IZ240" s="40"/>
      <c r="JA240" s="40"/>
      <c r="JB240" s="40"/>
      <c r="JC240" s="40"/>
      <c r="JD240" s="40"/>
      <c r="JE240" s="40"/>
      <c r="JF240" s="40"/>
      <c r="JG240" s="40"/>
      <c r="JH240" s="40"/>
      <c r="JI240" s="40"/>
      <c r="JJ240" s="40"/>
      <c r="JK240" s="40"/>
      <c r="JL240" s="40"/>
      <c r="JM240" s="40"/>
      <c r="JN240" s="40"/>
      <c r="JO240" s="40"/>
      <c r="JP240" s="40"/>
      <c r="JQ240" s="40"/>
      <c r="JR240" s="40"/>
      <c r="JS240" s="40"/>
      <c r="JT240" s="40"/>
      <c r="JU240" s="40"/>
      <c r="JV240" s="40"/>
      <c r="JW240" s="40"/>
      <c r="JX240" s="40"/>
      <c r="JY240" s="40"/>
      <c r="JZ240" s="40"/>
      <c r="KA240" s="40"/>
    </row>
    <row r="241" spans="2:287" x14ac:dyDescent="0.45">
      <c r="B241" s="124"/>
      <c r="C241" s="418"/>
      <c r="D241" s="424"/>
      <c r="E241" s="419"/>
      <c r="F241" s="424"/>
      <c r="G241" s="163"/>
      <c r="H241" s="427"/>
      <c r="I241" s="63"/>
      <c r="J241" s="124"/>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433"/>
      <c r="AK241" s="63"/>
      <c r="AL241" s="164"/>
      <c r="AM241" s="164"/>
      <c r="AN241" s="164"/>
      <c r="AO241" s="63"/>
      <c r="AP241" s="124"/>
      <c r="AQ241" s="124"/>
      <c r="AR241" s="124"/>
      <c r="AS241" s="124"/>
      <c r="AT241" s="65"/>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c r="GT241" s="40"/>
      <c r="GU241" s="40"/>
      <c r="GV241" s="40"/>
      <c r="GW241" s="40"/>
      <c r="GX241" s="40"/>
      <c r="GY241" s="40"/>
      <c r="GZ241" s="40"/>
      <c r="HA241" s="40"/>
      <c r="HB241" s="40"/>
      <c r="HC241" s="40"/>
      <c r="HD241" s="40"/>
      <c r="HE241" s="40"/>
      <c r="HF241" s="40"/>
      <c r="HG241" s="40"/>
      <c r="HH241" s="40"/>
      <c r="HI241" s="40"/>
      <c r="HJ241" s="40"/>
      <c r="HK241" s="40"/>
      <c r="HL241" s="40"/>
      <c r="HM241" s="40"/>
      <c r="HN241" s="40"/>
      <c r="HO241" s="40"/>
      <c r="HP241" s="40"/>
      <c r="HQ241" s="40"/>
      <c r="HR241" s="40"/>
      <c r="HS241" s="40"/>
      <c r="HT241" s="40"/>
      <c r="HU241" s="40"/>
      <c r="HV241" s="40"/>
      <c r="HW241" s="40"/>
      <c r="HX241" s="40"/>
      <c r="HY241" s="40"/>
      <c r="HZ241" s="40"/>
      <c r="IA241" s="40"/>
      <c r="IB241" s="40"/>
      <c r="IC241" s="40"/>
      <c r="ID241" s="40"/>
      <c r="IE241" s="40"/>
      <c r="IF241" s="40"/>
      <c r="IG241" s="40"/>
      <c r="IH241" s="40"/>
      <c r="II241" s="40"/>
      <c r="IJ241" s="40"/>
      <c r="IK241" s="40"/>
      <c r="IL241" s="40"/>
      <c r="IM241" s="40"/>
      <c r="IN241" s="40"/>
      <c r="IO241" s="40"/>
      <c r="IP241" s="40"/>
      <c r="IQ241" s="40"/>
      <c r="IR241" s="40"/>
      <c r="IS241" s="40"/>
      <c r="IT241" s="40"/>
      <c r="IU241" s="40"/>
      <c r="IV241" s="40"/>
      <c r="IW241" s="40"/>
      <c r="IX241" s="40"/>
      <c r="IY241" s="40"/>
      <c r="IZ241" s="40"/>
      <c r="JA241" s="40"/>
      <c r="JB241" s="40"/>
      <c r="JC241" s="40"/>
      <c r="JD241" s="40"/>
      <c r="JE241" s="40"/>
      <c r="JF241" s="40"/>
      <c r="JG241" s="40"/>
      <c r="JH241" s="40"/>
      <c r="JI241" s="40"/>
      <c r="JJ241" s="40"/>
      <c r="JK241" s="40"/>
      <c r="JL241" s="40"/>
      <c r="JM241" s="40"/>
      <c r="JN241" s="40"/>
      <c r="JO241" s="40"/>
      <c r="JP241" s="40"/>
      <c r="JQ241" s="40"/>
      <c r="JR241" s="40"/>
      <c r="JS241" s="40"/>
      <c r="JT241" s="40"/>
      <c r="JU241" s="40"/>
      <c r="JV241" s="40"/>
      <c r="JW241" s="40"/>
      <c r="JX241" s="40"/>
      <c r="JY241" s="40"/>
      <c r="JZ241" s="40"/>
      <c r="KA241" s="40"/>
    </row>
    <row r="242" spans="2:287" x14ac:dyDescent="0.45">
      <c r="B242" s="124"/>
      <c r="C242" s="418"/>
      <c r="D242" s="424"/>
      <c r="E242" s="419"/>
      <c r="F242" s="424"/>
      <c r="G242" s="163"/>
      <c r="H242" s="427"/>
      <c r="I242" s="63"/>
      <c r="J242" s="124"/>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433"/>
      <c r="AK242" s="63"/>
      <c r="AL242" s="164"/>
      <c r="AM242" s="164"/>
      <c r="AN242" s="164"/>
      <c r="AO242" s="63"/>
      <c r="AP242" s="124"/>
      <c r="AQ242" s="124"/>
      <c r="AR242" s="124"/>
      <c r="AS242" s="124"/>
      <c r="AT242" s="65"/>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c r="GT242" s="40"/>
      <c r="GU242" s="40"/>
      <c r="GV242" s="40"/>
      <c r="GW242" s="40"/>
      <c r="GX242" s="40"/>
      <c r="GY242" s="40"/>
      <c r="GZ242" s="40"/>
      <c r="HA242" s="40"/>
      <c r="HB242" s="40"/>
      <c r="HC242" s="40"/>
      <c r="HD242" s="40"/>
      <c r="HE242" s="40"/>
      <c r="HF242" s="40"/>
      <c r="HG242" s="40"/>
      <c r="HH242" s="40"/>
      <c r="HI242" s="40"/>
      <c r="HJ242" s="40"/>
      <c r="HK242" s="40"/>
      <c r="HL242" s="40"/>
      <c r="HM242" s="40"/>
      <c r="HN242" s="40"/>
      <c r="HO242" s="40"/>
      <c r="HP242" s="40"/>
      <c r="HQ242" s="40"/>
      <c r="HR242" s="40"/>
      <c r="HS242" s="40"/>
      <c r="HT242" s="40"/>
      <c r="HU242" s="40"/>
      <c r="HV242" s="40"/>
      <c r="HW242" s="40"/>
      <c r="HX242" s="40"/>
      <c r="HY242" s="40"/>
      <c r="HZ242" s="40"/>
      <c r="IA242" s="40"/>
      <c r="IB242" s="40"/>
      <c r="IC242" s="40"/>
      <c r="ID242" s="40"/>
      <c r="IE242" s="40"/>
      <c r="IF242" s="40"/>
      <c r="IG242" s="40"/>
      <c r="IH242" s="40"/>
      <c r="II242" s="40"/>
      <c r="IJ242" s="40"/>
      <c r="IK242" s="40"/>
      <c r="IL242" s="40"/>
      <c r="IM242" s="40"/>
      <c r="IN242" s="40"/>
      <c r="IO242" s="40"/>
      <c r="IP242" s="40"/>
      <c r="IQ242" s="40"/>
      <c r="IR242" s="40"/>
      <c r="IS242" s="40"/>
      <c r="IT242" s="40"/>
      <c r="IU242" s="40"/>
      <c r="IV242" s="40"/>
      <c r="IW242" s="40"/>
      <c r="IX242" s="40"/>
      <c r="IY242" s="40"/>
      <c r="IZ242" s="40"/>
      <c r="JA242" s="40"/>
      <c r="JB242" s="40"/>
      <c r="JC242" s="40"/>
      <c r="JD242" s="40"/>
      <c r="JE242" s="40"/>
      <c r="JF242" s="40"/>
      <c r="JG242" s="40"/>
      <c r="JH242" s="40"/>
      <c r="JI242" s="40"/>
      <c r="JJ242" s="40"/>
      <c r="JK242" s="40"/>
      <c r="JL242" s="40"/>
      <c r="JM242" s="40"/>
      <c r="JN242" s="40"/>
      <c r="JO242" s="40"/>
      <c r="JP242" s="40"/>
      <c r="JQ242" s="40"/>
      <c r="JR242" s="40"/>
      <c r="JS242" s="40"/>
      <c r="JT242" s="40"/>
      <c r="JU242" s="40"/>
      <c r="JV242" s="40"/>
      <c r="JW242" s="40"/>
      <c r="JX242" s="40"/>
      <c r="JY242" s="40"/>
      <c r="JZ242" s="40"/>
      <c r="KA242" s="40"/>
    </row>
    <row r="243" spans="2:287" x14ac:dyDescent="0.45">
      <c r="B243" s="124"/>
      <c r="C243" s="418"/>
      <c r="D243" s="424"/>
      <c r="E243" s="419"/>
      <c r="F243" s="424"/>
      <c r="G243" s="163"/>
      <c r="H243" s="427"/>
      <c r="I243" s="63"/>
      <c r="J243" s="124"/>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433"/>
      <c r="AK243" s="63"/>
      <c r="AL243" s="164"/>
      <c r="AM243" s="164"/>
      <c r="AN243" s="164"/>
      <c r="AO243" s="63"/>
      <c r="AP243" s="124"/>
      <c r="AQ243" s="124"/>
      <c r="AR243" s="124"/>
      <c r="AS243" s="124"/>
      <c r="AT243" s="65"/>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c r="GT243" s="40"/>
      <c r="GU243" s="40"/>
      <c r="GV243" s="40"/>
      <c r="GW243" s="40"/>
      <c r="GX243" s="40"/>
      <c r="GY243" s="40"/>
      <c r="GZ243" s="40"/>
      <c r="HA243" s="40"/>
      <c r="HB243" s="40"/>
      <c r="HC243" s="40"/>
      <c r="HD243" s="40"/>
      <c r="HE243" s="40"/>
      <c r="HF243" s="40"/>
      <c r="HG243" s="40"/>
      <c r="HH243" s="40"/>
      <c r="HI243" s="40"/>
      <c r="HJ243" s="40"/>
      <c r="HK243" s="40"/>
      <c r="HL243" s="40"/>
      <c r="HM243" s="40"/>
      <c r="HN243" s="40"/>
      <c r="HO243" s="40"/>
      <c r="HP243" s="40"/>
      <c r="HQ243" s="40"/>
      <c r="HR243" s="40"/>
      <c r="HS243" s="40"/>
      <c r="HT243" s="40"/>
      <c r="HU243" s="40"/>
      <c r="HV243" s="40"/>
      <c r="HW243" s="40"/>
      <c r="HX243" s="40"/>
      <c r="HY243" s="40"/>
      <c r="HZ243" s="40"/>
      <c r="IA243" s="40"/>
      <c r="IB243" s="40"/>
      <c r="IC243" s="40"/>
      <c r="ID243" s="40"/>
      <c r="IE243" s="40"/>
      <c r="IF243" s="40"/>
      <c r="IG243" s="40"/>
      <c r="IH243" s="40"/>
      <c r="II243" s="40"/>
      <c r="IJ243" s="40"/>
      <c r="IK243" s="40"/>
      <c r="IL243" s="40"/>
      <c r="IM243" s="40"/>
      <c r="IN243" s="40"/>
      <c r="IO243" s="40"/>
      <c r="IP243" s="40"/>
      <c r="IQ243" s="40"/>
      <c r="IR243" s="40"/>
      <c r="IS243" s="40"/>
      <c r="IT243" s="40"/>
      <c r="IU243" s="40"/>
      <c r="IV243" s="40"/>
      <c r="IW243" s="40"/>
      <c r="IX243" s="40"/>
      <c r="IY243" s="40"/>
      <c r="IZ243" s="40"/>
      <c r="JA243" s="40"/>
      <c r="JB243" s="40"/>
      <c r="JC243" s="40"/>
      <c r="JD243" s="40"/>
      <c r="JE243" s="40"/>
      <c r="JF243" s="40"/>
      <c r="JG243" s="40"/>
      <c r="JH243" s="40"/>
      <c r="JI243" s="40"/>
      <c r="JJ243" s="40"/>
      <c r="JK243" s="40"/>
      <c r="JL243" s="40"/>
      <c r="JM243" s="40"/>
      <c r="JN243" s="40"/>
      <c r="JO243" s="40"/>
      <c r="JP243" s="40"/>
      <c r="JQ243" s="40"/>
      <c r="JR243" s="40"/>
      <c r="JS243" s="40"/>
      <c r="JT243" s="40"/>
      <c r="JU243" s="40"/>
      <c r="JV243" s="40"/>
      <c r="JW243" s="40"/>
      <c r="JX243" s="40"/>
      <c r="JY243" s="40"/>
      <c r="JZ243" s="40"/>
      <c r="KA243" s="40"/>
    </row>
    <row r="244" spans="2:287" x14ac:dyDescent="0.45">
      <c r="B244" s="124"/>
      <c r="C244" s="418"/>
      <c r="D244" s="424"/>
      <c r="E244" s="419"/>
      <c r="F244" s="424"/>
      <c r="G244" s="163"/>
      <c r="H244" s="427"/>
      <c r="I244" s="63"/>
      <c r="J244" s="124"/>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433"/>
      <c r="AK244" s="63"/>
      <c r="AL244" s="164"/>
      <c r="AM244" s="164"/>
      <c r="AN244" s="164"/>
      <c r="AO244" s="63"/>
      <c r="AP244" s="124"/>
      <c r="AQ244" s="124"/>
      <c r="AR244" s="124"/>
      <c r="AS244" s="124"/>
      <c r="AT244" s="65"/>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c r="GT244" s="40"/>
      <c r="GU244" s="40"/>
      <c r="GV244" s="40"/>
      <c r="GW244" s="40"/>
      <c r="GX244" s="40"/>
      <c r="GY244" s="40"/>
      <c r="GZ244" s="40"/>
      <c r="HA244" s="40"/>
      <c r="HB244" s="40"/>
      <c r="HC244" s="40"/>
      <c r="HD244" s="40"/>
      <c r="HE244" s="40"/>
      <c r="HF244" s="40"/>
      <c r="HG244" s="40"/>
      <c r="HH244" s="40"/>
      <c r="HI244" s="40"/>
      <c r="HJ244" s="40"/>
      <c r="HK244" s="40"/>
      <c r="HL244" s="40"/>
      <c r="HM244" s="40"/>
      <c r="HN244" s="40"/>
      <c r="HO244" s="40"/>
      <c r="HP244" s="40"/>
      <c r="HQ244" s="40"/>
      <c r="HR244" s="40"/>
      <c r="HS244" s="40"/>
      <c r="HT244" s="40"/>
      <c r="HU244" s="40"/>
      <c r="HV244" s="40"/>
      <c r="HW244" s="40"/>
      <c r="HX244" s="40"/>
      <c r="HY244" s="40"/>
      <c r="HZ244" s="40"/>
      <c r="IA244" s="40"/>
      <c r="IB244" s="40"/>
      <c r="IC244" s="40"/>
      <c r="ID244" s="40"/>
      <c r="IE244" s="40"/>
      <c r="IF244" s="40"/>
      <c r="IG244" s="40"/>
      <c r="IH244" s="40"/>
      <c r="II244" s="40"/>
      <c r="IJ244" s="40"/>
      <c r="IK244" s="40"/>
      <c r="IL244" s="40"/>
      <c r="IM244" s="40"/>
      <c r="IN244" s="40"/>
      <c r="IO244" s="40"/>
      <c r="IP244" s="40"/>
      <c r="IQ244" s="40"/>
      <c r="IR244" s="40"/>
      <c r="IS244" s="40"/>
      <c r="IT244" s="40"/>
      <c r="IU244" s="40"/>
      <c r="IV244" s="40"/>
      <c r="IW244" s="40"/>
      <c r="IX244" s="40"/>
      <c r="IY244" s="40"/>
      <c r="IZ244" s="40"/>
      <c r="JA244" s="40"/>
      <c r="JB244" s="40"/>
      <c r="JC244" s="40"/>
      <c r="JD244" s="40"/>
      <c r="JE244" s="40"/>
      <c r="JF244" s="40"/>
      <c r="JG244" s="40"/>
      <c r="JH244" s="40"/>
      <c r="JI244" s="40"/>
      <c r="JJ244" s="40"/>
      <c r="JK244" s="40"/>
      <c r="JL244" s="40"/>
      <c r="JM244" s="40"/>
      <c r="JN244" s="40"/>
      <c r="JO244" s="40"/>
      <c r="JP244" s="40"/>
      <c r="JQ244" s="40"/>
      <c r="JR244" s="40"/>
      <c r="JS244" s="40"/>
      <c r="JT244" s="40"/>
      <c r="JU244" s="40"/>
      <c r="JV244" s="40"/>
      <c r="JW244" s="40"/>
      <c r="JX244" s="40"/>
      <c r="JY244" s="40"/>
      <c r="JZ244" s="40"/>
      <c r="KA244" s="40"/>
    </row>
    <row r="245" spans="2:287" x14ac:dyDescent="0.45">
      <c r="B245" s="124"/>
      <c r="C245" s="418"/>
      <c r="D245" s="424"/>
      <c r="E245" s="419"/>
      <c r="F245" s="424"/>
      <c r="G245" s="163"/>
      <c r="H245" s="427"/>
      <c r="I245" s="63"/>
      <c r="J245" s="124"/>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433"/>
      <c r="AK245" s="63"/>
      <c r="AL245" s="164"/>
      <c r="AM245" s="164"/>
      <c r="AN245" s="164"/>
      <c r="AO245" s="63"/>
      <c r="AP245" s="124"/>
      <c r="AQ245" s="124"/>
      <c r="AR245" s="124"/>
      <c r="AS245" s="124"/>
      <c r="AT245" s="65"/>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7"/>
      <c r="DN245" s="47"/>
      <c r="DO245" s="47"/>
      <c r="DP245" s="47"/>
      <c r="DQ245" s="47"/>
      <c r="DR245" s="47"/>
      <c r="DS245" s="47"/>
      <c r="DT245" s="47"/>
      <c r="DU245" s="47"/>
      <c r="DV245" s="47"/>
      <c r="DW245" s="47"/>
      <c r="DX245" s="47"/>
      <c r="DY245" s="47"/>
      <c r="DZ245" s="47"/>
      <c r="EA245" s="47"/>
      <c r="EB245" s="47"/>
      <c r="EC245" s="47"/>
      <c r="ED245" s="47"/>
      <c r="EE245" s="47"/>
      <c r="EF245" s="47"/>
      <c r="EG245" s="47"/>
      <c r="EH245" s="47"/>
      <c r="EI245" s="47"/>
      <c r="EJ245" s="47"/>
      <c r="EK245" s="47"/>
      <c r="EL245" s="47"/>
      <c r="EM245" s="47"/>
      <c r="EN245" s="47"/>
      <c r="EO245" s="47"/>
      <c r="EP245" s="47"/>
      <c r="EQ245" s="47"/>
      <c r="ER245" s="47"/>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c r="GT245" s="40"/>
      <c r="GU245" s="40"/>
      <c r="GV245" s="40"/>
      <c r="GW245" s="40"/>
      <c r="GX245" s="40"/>
      <c r="GY245" s="40"/>
      <c r="GZ245" s="40"/>
      <c r="HA245" s="40"/>
      <c r="HB245" s="40"/>
      <c r="HC245" s="40"/>
      <c r="HD245" s="40"/>
      <c r="HE245" s="40"/>
      <c r="HF245" s="40"/>
      <c r="HG245" s="40"/>
      <c r="HH245" s="40"/>
      <c r="HI245" s="40"/>
      <c r="HJ245" s="40"/>
      <c r="HK245" s="40"/>
      <c r="HL245" s="40"/>
      <c r="HM245" s="40"/>
      <c r="HN245" s="40"/>
      <c r="HO245" s="40"/>
      <c r="HP245" s="40"/>
      <c r="HQ245" s="40"/>
      <c r="HR245" s="40"/>
      <c r="HS245" s="40"/>
      <c r="HT245" s="40"/>
      <c r="HU245" s="40"/>
      <c r="HV245" s="40"/>
      <c r="HW245" s="40"/>
      <c r="HX245" s="40"/>
      <c r="HY245" s="40"/>
      <c r="HZ245" s="40"/>
      <c r="IA245" s="40"/>
      <c r="IB245" s="40"/>
      <c r="IC245" s="40"/>
      <c r="ID245" s="40"/>
      <c r="IE245" s="40"/>
      <c r="IF245" s="40"/>
      <c r="IG245" s="40"/>
      <c r="IH245" s="40"/>
      <c r="II245" s="40"/>
      <c r="IJ245" s="40"/>
      <c r="IK245" s="40"/>
      <c r="IL245" s="40"/>
      <c r="IM245" s="40"/>
      <c r="IN245" s="40"/>
      <c r="IO245" s="40"/>
      <c r="IP245" s="40"/>
      <c r="IQ245" s="40"/>
      <c r="IR245" s="40"/>
      <c r="IS245" s="40"/>
      <c r="IT245" s="40"/>
      <c r="IU245" s="40"/>
      <c r="IV245" s="40"/>
      <c r="IW245" s="40"/>
      <c r="IX245" s="40"/>
      <c r="IY245" s="40"/>
      <c r="IZ245" s="40"/>
      <c r="JA245" s="40"/>
      <c r="JB245" s="40"/>
      <c r="JC245" s="40"/>
      <c r="JD245" s="40"/>
      <c r="JE245" s="40"/>
      <c r="JF245" s="40"/>
      <c r="JG245" s="40"/>
      <c r="JH245" s="40"/>
      <c r="JI245" s="40"/>
      <c r="JJ245" s="40"/>
      <c r="JK245" s="40"/>
      <c r="JL245" s="40"/>
      <c r="JM245" s="40"/>
      <c r="JN245" s="40"/>
      <c r="JO245" s="40"/>
      <c r="JP245" s="40"/>
      <c r="JQ245" s="40"/>
      <c r="JR245" s="40"/>
      <c r="JS245" s="40"/>
      <c r="JT245" s="40"/>
      <c r="JU245" s="40"/>
      <c r="JV245" s="40"/>
      <c r="JW245" s="40"/>
      <c r="JX245" s="40"/>
      <c r="JY245" s="40"/>
      <c r="JZ245" s="40"/>
      <c r="KA245" s="40"/>
    </row>
    <row r="246" spans="2:287" x14ac:dyDescent="0.45">
      <c r="B246" s="124"/>
      <c r="C246" s="418"/>
      <c r="D246" s="424"/>
      <c r="E246" s="419"/>
      <c r="F246" s="424"/>
      <c r="G246" s="163"/>
      <c r="H246" s="427"/>
      <c r="I246" s="63"/>
      <c r="J246" s="124"/>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433"/>
      <c r="AK246" s="63"/>
      <c r="AL246" s="164"/>
      <c r="AM246" s="164"/>
      <c r="AN246" s="164"/>
      <c r="AO246" s="63"/>
      <c r="AP246" s="124"/>
      <c r="AQ246" s="124"/>
      <c r="AR246" s="124"/>
      <c r="AS246" s="124"/>
      <c r="AT246" s="65"/>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c r="GT246" s="40"/>
      <c r="GU246" s="40"/>
      <c r="GV246" s="40"/>
      <c r="GW246" s="40"/>
      <c r="GX246" s="40"/>
      <c r="GY246" s="40"/>
      <c r="GZ246" s="40"/>
      <c r="HA246" s="40"/>
      <c r="HB246" s="40"/>
      <c r="HC246" s="40"/>
      <c r="HD246" s="40"/>
      <c r="HE246" s="40"/>
      <c r="HF246" s="40"/>
      <c r="HG246" s="40"/>
      <c r="HH246" s="40"/>
      <c r="HI246" s="40"/>
      <c r="HJ246" s="40"/>
      <c r="HK246" s="40"/>
      <c r="HL246" s="40"/>
      <c r="HM246" s="40"/>
      <c r="HN246" s="40"/>
      <c r="HO246" s="40"/>
      <c r="HP246" s="40"/>
      <c r="HQ246" s="40"/>
      <c r="HR246" s="40"/>
      <c r="HS246" s="40"/>
      <c r="HT246" s="40"/>
      <c r="HU246" s="40"/>
      <c r="HV246" s="40"/>
      <c r="HW246" s="40"/>
      <c r="HX246" s="40"/>
      <c r="HY246" s="40"/>
      <c r="HZ246" s="40"/>
      <c r="IA246" s="40"/>
      <c r="IB246" s="40"/>
      <c r="IC246" s="40"/>
      <c r="ID246" s="40"/>
      <c r="IE246" s="40"/>
      <c r="IF246" s="40"/>
      <c r="IG246" s="40"/>
      <c r="IH246" s="40"/>
      <c r="II246" s="40"/>
      <c r="IJ246" s="40"/>
      <c r="IK246" s="40"/>
      <c r="IL246" s="40"/>
      <c r="IM246" s="40"/>
      <c r="IN246" s="40"/>
      <c r="IO246" s="40"/>
      <c r="IP246" s="40"/>
      <c r="IQ246" s="40"/>
      <c r="IR246" s="40"/>
      <c r="IS246" s="40"/>
      <c r="IT246" s="40"/>
      <c r="IU246" s="40"/>
      <c r="IV246" s="40"/>
      <c r="IW246" s="40"/>
      <c r="IX246" s="40"/>
      <c r="IY246" s="40"/>
      <c r="IZ246" s="40"/>
      <c r="JA246" s="40"/>
      <c r="JB246" s="40"/>
      <c r="JC246" s="40"/>
      <c r="JD246" s="40"/>
      <c r="JE246" s="40"/>
      <c r="JF246" s="40"/>
      <c r="JG246" s="40"/>
      <c r="JH246" s="40"/>
      <c r="JI246" s="40"/>
      <c r="JJ246" s="40"/>
      <c r="JK246" s="40"/>
      <c r="JL246" s="40"/>
      <c r="JM246" s="40"/>
      <c r="JN246" s="40"/>
      <c r="JO246" s="40"/>
      <c r="JP246" s="40"/>
      <c r="JQ246" s="40"/>
      <c r="JR246" s="40"/>
      <c r="JS246" s="40"/>
      <c r="JT246" s="40"/>
      <c r="JU246" s="40"/>
      <c r="JV246" s="40"/>
      <c r="JW246" s="40"/>
      <c r="JX246" s="40"/>
      <c r="JY246" s="40"/>
      <c r="JZ246" s="40"/>
      <c r="KA246" s="40"/>
    </row>
    <row r="247" spans="2:287" x14ac:dyDescent="0.45">
      <c r="B247" s="124"/>
      <c r="C247" s="418"/>
      <c r="D247" s="424"/>
      <c r="E247" s="419"/>
      <c r="F247" s="424"/>
      <c r="G247" s="163"/>
      <c r="H247" s="427"/>
      <c r="I247" s="63"/>
      <c r="J247" s="124"/>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433"/>
      <c r="AK247" s="63"/>
      <c r="AL247" s="164"/>
      <c r="AM247" s="164"/>
      <c r="AN247" s="164"/>
      <c r="AO247" s="63"/>
      <c r="AP247" s="124"/>
      <c r="AQ247" s="124"/>
      <c r="AR247" s="124"/>
      <c r="AS247" s="124"/>
      <c r="AT247" s="65"/>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c r="GT247" s="40"/>
      <c r="GU247" s="40"/>
      <c r="GV247" s="40"/>
      <c r="GW247" s="40"/>
      <c r="GX247" s="40"/>
      <c r="GY247" s="40"/>
      <c r="GZ247" s="40"/>
      <c r="HA247" s="40"/>
      <c r="HB247" s="40"/>
      <c r="HC247" s="40"/>
      <c r="HD247" s="40"/>
      <c r="HE247" s="40"/>
      <c r="HF247" s="40"/>
      <c r="HG247" s="40"/>
      <c r="HH247" s="40"/>
      <c r="HI247" s="40"/>
      <c r="HJ247" s="40"/>
      <c r="HK247" s="40"/>
      <c r="HL247" s="40"/>
      <c r="HM247" s="40"/>
      <c r="HN247" s="40"/>
      <c r="HO247" s="40"/>
      <c r="HP247" s="40"/>
      <c r="HQ247" s="40"/>
      <c r="HR247" s="40"/>
      <c r="HS247" s="40"/>
      <c r="HT247" s="40"/>
      <c r="HU247" s="40"/>
      <c r="HV247" s="40"/>
      <c r="HW247" s="40"/>
      <c r="HX247" s="40"/>
      <c r="HY247" s="40"/>
      <c r="HZ247" s="40"/>
      <c r="IA247" s="40"/>
      <c r="IB247" s="40"/>
      <c r="IC247" s="40"/>
      <c r="ID247" s="40"/>
      <c r="IE247" s="40"/>
      <c r="IF247" s="40"/>
      <c r="IG247" s="40"/>
      <c r="IH247" s="40"/>
      <c r="II247" s="40"/>
      <c r="IJ247" s="40"/>
      <c r="IK247" s="40"/>
      <c r="IL247" s="40"/>
      <c r="IM247" s="40"/>
      <c r="IN247" s="40"/>
      <c r="IO247" s="40"/>
      <c r="IP247" s="40"/>
      <c r="IQ247" s="40"/>
      <c r="IR247" s="40"/>
      <c r="IS247" s="40"/>
      <c r="IT247" s="40"/>
      <c r="IU247" s="40"/>
      <c r="IV247" s="40"/>
      <c r="IW247" s="40"/>
      <c r="IX247" s="40"/>
      <c r="IY247" s="40"/>
      <c r="IZ247" s="40"/>
      <c r="JA247" s="40"/>
      <c r="JB247" s="40"/>
      <c r="JC247" s="40"/>
      <c r="JD247" s="40"/>
      <c r="JE247" s="40"/>
      <c r="JF247" s="40"/>
      <c r="JG247" s="40"/>
      <c r="JH247" s="40"/>
      <c r="JI247" s="40"/>
      <c r="JJ247" s="40"/>
      <c r="JK247" s="40"/>
      <c r="JL247" s="40"/>
      <c r="JM247" s="40"/>
      <c r="JN247" s="40"/>
      <c r="JO247" s="40"/>
      <c r="JP247" s="40"/>
      <c r="JQ247" s="40"/>
      <c r="JR247" s="40"/>
      <c r="JS247" s="40"/>
      <c r="JT247" s="40"/>
      <c r="JU247" s="40"/>
      <c r="JV247" s="40"/>
      <c r="JW247" s="40"/>
      <c r="JX247" s="40"/>
      <c r="JY247" s="40"/>
      <c r="JZ247" s="40"/>
      <c r="KA247" s="40"/>
    </row>
    <row r="248" spans="2:287" x14ac:dyDescent="0.45">
      <c r="B248" s="124"/>
      <c r="C248" s="418"/>
      <c r="D248" s="424"/>
      <c r="E248" s="419"/>
      <c r="F248" s="424"/>
      <c r="G248" s="163"/>
      <c r="H248" s="427"/>
      <c r="I248" s="63"/>
      <c r="J248" s="124"/>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433"/>
      <c r="AK248" s="63"/>
      <c r="AL248" s="164"/>
      <c r="AM248" s="164"/>
      <c r="AN248" s="164"/>
      <c r="AO248" s="63"/>
      <c r="AP248" s="124"/>
      <c r="AQ248" s="124"/>
      <c r="AR248" s="124"/>
      <c r="AS248" s="124"/>
      <c r="AT248" s="65"/>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c r="GT248" s="40"/>
      <c r="GU248" s="40"/>
      <c r="GV248" s="40"/>
      <c r="GW248" s="40"/>
      <c r="GX248" s="40"/>
      <c r="GY248" s="40"/>
      <c r="GZ248" s="40"/>
      <c r="HA248" s="40"/>
      <c r="HB248" s="40"/>
      <c r="HC248" s="40"/>
      <c r="HD248" s="40"/>
      <c r="HE248" s="40"/>
      <c r="HF248" s="40"/>
      <c r="HG248" s="40"/>
      <c r="HH248" s="40"/>
      <c r="HI248" s="40"/>
      <c r="HJ248" s="40"/>
      <c r="HK248" s="40"/>
      <c r="HL248" s="40"/>
      <c r="HM248" s="40"/>
      <c r="HN248" s="40"/>
      <c r="HO248" s="40"/>
      <c r="HP248" s="40"/>
      <c r="HQ248" s="40"/>
      <c r="HR248" s="40"/>
      <c r="HS248" s="40"/>
      <c r="HT248" s="40"/>
      <c r="HU248" s="40"/>
      <c r="HV248" s="40"/>
      <c r="HW248" s="40"/>
      <c r="HX248" s="40"/>
      <c r="HY248" s="40"/>
      <c r="HZ248" s="40"/>
      <c r="IA248" s="40"/>
      <c r="IB248" s="40"/>
      <c r="IC248" s="40"/>
      <c r="ID248" s="40"/>
      <c r="IE248" s="40"/>
      <c r="IF248" s="40"/>
      <c r="IG248" s="40"/>
      <c r="IH248" s="40"/>
      <c r="II248" s="40"/>
      <c r="IJ248" s="40"/>
      <c r="IK248" s="40"/>
      <c r="IL248" s="40"/>
      <c r="IM248" s="40"/>
      <c r="IN248" s="40"/>
      <c r="IO248" s="40"/>
      <c r="IP248" s="40"/>
      <c r="IQ248" s="40"/>
      <c r="IR248" s="40"/>
      <c r="IS248" s="40"/>
      <c r="IT248" s="40"/>
      <c r="IU248" s="40"/>
      <c r="IV248" s="40"/>
      <c r="IW248" s="40"/>
      <c r="IX248" s="40"/>
      <c r="IY248" s="40"/>
      <c r="IZ248" s="40"/>
      <c r="JA248" s="40"/>
      <c r="JB248" s="40"/>
      <c r="JC248" s="40"/>
      <c r="JD248" s="40"/>
      <c r="JE248" s="40"/>
      <c r="JF248" s="40"/>
      <c r="JG248" s="40"/>
      <c r="JH248" s="40"/>
      <c r="JI248" s="40"/>
      <c r="JJ248" s="40"/>
      <c r="JK248" s="40"/>
      <c r="JL248" s="40"/>
      <c r="JM248" s="40"/>
      <c r="JN248" s="40"/>
      <c r="JO248" s="40"/>
      <c r="JP248" s="40"/>
      <c r="JQ248" s="40"/>
      <c r="JR248" s="40"/>
      <c r="JS248" s="40"/>
      <c r="JT248" s="40"/>
      <c r="JU248" s="40"/>
      <c r="JV248" s="40"/>
      <c r="JW248" s="40"/>
      <c r="JX248" s="40"/>
      <c r="JY248" s="40"/>
      <c r="JZ248" s="40"/>
      <c r="KA248" s="40"/>
    </row>
    <row r="249" spans="2:287" x14ac:dyDescent="0.45">
      <c r="B249" s="124"/>
      <c r="C249" s="418"/>
      <c r="D249" s="424"/>
      <c r="E249" s="419"/>
      <c r="F249" s="424"/>
      <c r="G249" s="163"/>
      <c r="H249" s="427"/>
      <c r="I249" s="63"/>
      <c r="J249" s="124"/>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433"/>
      <c r="AK249" s="63"/>
      <c r="AL249" s="164"/>
      <c r="AM249" s="164"/>
      <c r="AN249" s="164"/>
      <c r="AO249" s="63"/>
      <c r="AP249" s="124"/>
      <c r="AQ249" s="124"/>
      <c r="AR249" s="124"/>
      <c r="AS249" s="124"/>
      <c r="AT249" s="65"/>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40"/>
      <c r="HV249" s="40"/>
      <c r="HW249" s="40"/>
      <c r="HX249" s="40"/>
      <c r="HY249" s="40"/>
      <c r="HZ249" s="40"/>
      <c r="IA249" s="40"/>
      <c r="IB249" s="40"/>
      <c r="IC249" s="40"/>
      <c r="ID249" s="40"/>
      <c r="IE249" s="40"/>
      <c r="IF249" s="40"/>
      <c r="IG249" s="40"/>
      <c r="IH249" s="40"/>
      <c r="II249" s="40"/>
      <c r="IJ249" s="40"/>
      <c r="IK249" s="40"/>
      <c r="IL249" s="40"/>
      <c r="IM249" s="40"/>
      <c r="IN249" s="40"/>
      <c r="IO249" s="40"/>
      <c r="IP249" s="40"/>
      <c r="IQ249" s="40"/>
      <c r="IR249" s="40"/>
      <c r="IS249" s="40"/>
      <c r="IT249" s="40"/>
      <c r="IU249" s="40"/>
      <c r="IV249" s="40"/>
      <c r="IW249" s="40"/>
      <c r="IX249" s="40"/>
      <c r="IY249" s="40"/>
      <c r="IZ249" s="40"/>
      <c r="JA249" s="40"/>
      <c r="JB249" s="40"/>
      <c r="JC249" s="40"/>
      <c r="JD249" s="40"/>
      <c r="JE249" s="40"/>
      <c r="JF249" s="40"/>
      <c r="JG249" s="40"/>
      <c r="JH249" s="40"/>
      <c r="JI249" s="40"/>
      <c r="JJ249" s="40"/>
      <c r="JK249" s="40"/>
      <c r="JL249" s="40"/>
      <c r="JM249" s="40"/>
      <c r="JN249" s="40"/>
      <c r="JO249" s="40"/>
      <c r="JP249" s="40"/>
      <c r="JQ249" s="40"/>
      <c r="JR249" s="40"/>
      <c r="JS249" s="40"/>
      <c r="JT249" s="40"/>
      <c r="JU249" s="40"/>
      <c r="JV249" s="40"/>
      <c r="JW249" s="40"/>
      <c r="JX249" s="40"/>
      <c r="JY249" s="40"/>
      <c r="JZ249" s="40"/>
      <c r="KA249" s="40"/>
    </row>
    <row r="250" spans="2:287" x14ac:dyDescent="0.45">
      <c r="B250" s="124"/>
      <c r="C250" s="418"/>
      <c r="D250" s="424"/>
      <c r="E250" s="419"/>
      <c r="F250" s="424"/>
      <c r="G250" s="163"/>
      <c r="H250" s="427"/>
      <c r="I250" s="63"/>
      <c r="J250" s="124"/>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433"/>
      <c r="AK250" s="63"/>
      <c r="AL250" s="164"/>
      <c r="AM250" s="164"/>
      <c r="AN250" s="164"/>
      <c r="AO250" s="63"/>
      <c r="AP250" s="124"/>
      <c r="AQ250" s="124"/>
      <c r="AR250" s="124"/>
      <c r="AS250" s="124"/>
      <c r="AT250" s="65"/>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c r="DV250" s="47"/>
      <c r="DW250" s="47"/>
      <c r="DX250" s="47"/>
      <c r="DY250" s="47"/>
      <c r="DZ250" s="47"/>
      <c r="EA250" s="47"/>
      <c r="EB250" s="47"/>
      <c r="EC250" s="47"/>
      <c r="ED250" s="47"/>
      <c r="EE250" s="47"/>
      <c r="EF250" s="47"/>
      <c r="EG250" s="47"/>
      <c r="EH250" s="47"/>
      <c r="EI250" s="47"/>
      <c r="EJ250" s="47"/>
      <c r="EK250" s="47"/>
      <c r="EL250" s="47"/>
      <c r="EM250" s="47"/>
      <c r="EN250" s="47"/>
      <c r="EO250" s="47"/>
      <c r="EP250" s="47"/>
      <c r="EQ250" s="47"/>
      <c r="ER250" s="47"/>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40"/>
      <c r="HV250" s="40"/>
      <c r="HW250" s="40"/>
      <c r="HX250" s="40"/>
      <c r="HY250" s="40"/>
      <c r="HZ250" s="40"/>
      <c r="IA250" s="40"/>
      <c r="IB250" s="40"/>
      <c r="IC250" s="40"/>
      <c r="ID250" s="40"/>
      <c r="IE250" s="40"/>
      <c r="IF250" s="40"/>
      <c r="IG250" s="40"/>
      <c r="IH250" s="40"/>
      <c r="II250" s="40"/>
      <c r="IJ250" s="40"/>
      <c r="IK250" s="40"/>
      <c r="IL250" s="40"/>
      <c r="IM250" s="40"/>
      <c r="IN250" s="40"/>
      <c r="IO250" s="40"/>
      <c r="IP250" s="40"/>
      <c r="IQ250" s="40"/>
      <c r="IR250" s="40"/>
      <c r="IS250" s="40"/>
      <c r="IT250" s="40"/>
      <c r="IU250" s="40"/>
      <c r="IV250" s="40"/>
      <c r="IW250" s="40"/>
      <c r="IX250" s="40"/>
      <c r="IY250" s="40"/>
      <c r="IZ250" s="40"/>
      <c r="JA250" s="40"/>
      <c r="JB250" s="40"/>
      <c r="JC250" s="40"/>
      <c r="JD250" s="40"/>
      <c r="JE250" s="40"/>
      <c r="JF250" s="40"/>
      <c r="JG250" s="40"/>
      <c r="JH250" s="40"/>
      <c r="JI250" s="40"/>
      <c r="JJ250" s="40"/>
      <c r="JK250" s="40"/>
      <c r="JL250" s="40"/>
      <c r="JM250" s="40"/>
      <c r="JN250" s="40"/>
      <c r="JO250" s="40"/>
      <c r="JP250" s="40"/>
      <c r="JQ250" s="40"/>
      <c r="JR250" s="40"/>
      <c r="JS250" s="40"/>
      <c r="JT250" s="40"/>
      <c r="JU250" s="40"/>
      <c r="JV250" s="40"/>
      <c r="JW250" s="40"/>
      <c r="JX250" s="40"/>
      <c r="JY250" s="40"/>
      <c r="JZ250" s="40"/>
      <c r="KA250" s="40"/>
    </row>
    <row r="251" spans="2:287" x14ac:dyDescent="0.45">
      <c r="B251" s="124"/>
      <c r="C251" s="418"/>
      <c r="D251" s="424"/>
      <c r="E251" s="419"/>
      <c r="F251" s="424"/>
      <c r="G251" s="163"/>
      <c r="H251" s="427"/>
      <c r="I251" s="63"/>
      <c r="J251" s="124"/>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433"/>
      <c r="AK251" s="63"/>
      <c r="AL251" s="164"/>
      <c r="AM251" s="164"/>
      <c r="AN251" s="164"/>
      <c r="AO251" s="63"/>
      <c r="AP251" s="124"/>
      <c r="AQ251" s="124"/>
      <c r="AR251" s="124"/>
      <c r="AS251" s="124"/>
      <c r="AT251" s="65"/>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c r="GT251" s="40"/>
      <c r="GU251" s="40"/>
      <c r="GV251" s="40"/>
      <c r="GW251" s="40"/>
      <c r="GX251" s="40"/>
      <c r="GY251" s="40"/>
      <c r="GZ251" s="40"/>
      <c r="HA251" s="40"/>
      <c r="HB251" s="40"/>
      <c r="HC251" s="40"/>
      <c r="HD251" s="40"/>
      <c r="HE251" s="40"/>
      <c r="HF251" s="40"/>
      <c r="HG251" s="40"/>
      <c r="HH251" s="40"/>
      <c r="HI251" s="40"/>
      <c r="HJ251" s="40"/>
      <c r="HK251" s="40"/>
      <c r="HL251" s="40"/>
      <c r="HM251" s="40"/>
      <c r="HN251" s="40"/>
      <c r="HO251" s="40"/>
      <c r="HP251" s="40"/>
      <c r="HQ251" s="40"/>
      <c r="HR251" s="40"/>
      <c r="HS251" s="40"/>
      <c r="HT251" s="40"/>
      <c r="HU251" s="40"/>
      <c r="HV251" s="40"/>
      <c r="HW251" s="40"/>
      <c r="HX251" s="40"/>
      <c r="HY251" s="40"/>
      <c r="HZ251" s="40"/>
      <c r="IA251" s="40"/>
      <c r="IB251" s="40"/>
      <c r="IC251" s="40"/>
      <c r="ID251" s="40"/>
      <c r="IE251" s="40"/>
      <c r="IF251" s="40"/>
      <c r="IG251" s="40"/>
      <c r="IH251" s="40"/>
      <c r="II251" s="40"/>
      <c r="IJ251" s="40"/>
      <c r="IK251" s="40"/>
      <c r="IL251" s="40"/>
      <c r="IM251" s="40"/>
      <c r="IN251" s="40"/>
      <c r="IO251" s="40"/>
      <c r="IP251" s="40"/>
      <c r="IQ251" s="40"/>
      <c r="IR251" s="40"/>
      <c r="IS251" s="40"/>
      <c r="IT251" s="40"/>
      <c r="IU251" s="40"/>
      <c r="IV251" s="40"/>
      <c r="IW251" s="40"/>
      <c r="IX251" s="40"/>
      <c r="IY251" s="40"/>
      <c r="IZ251" s="40"/>
      <c r="JA251" s="40"/>
      <c r="JB251" s="40"/>
      <c r="JC251" s="40"/>
      <c r="JD251" s="40"/>
      <c r="JE251" s="40"/>
      <c r="JF251" s="40"/>
      <c r="JG251" s="40"/>
      <c r="JH251" s="40"/>
      <c r="JI251" s="40"/>
      <c r="JJ251" s="40"/>
      <c r="JK251" s="40"/>
      <c r="JL251" s="40"/>
      <c r="JM251" s="40"/>
      <c r="JN251" s="40"/>
      <c r="JO251" s="40"/>
      <c r="JP251" s="40"/>
      <c r="JQ251" s="40"/>
      <c r="JR251" s="40"/>
      <c r="JS251" s="40"/>
      <c r="JT251" s="40"/>
      <c r="JU251" s="40"/>
      <c r="JV251" s="40"/>
      <c r="JW251" s="40"/>
      <c r="JX251" s="40"/>
      <c r="JY251" s="40"/>
      <c r="JZ251" s="40"/>
      <c r="KA251" s="40"/>
    </row>
    <row r="252" spans="2:287" x14ac:dyDescent="0.45">
      <c r="B252" s="124"/>
      <c r="C252" s="418"/>
      <c r="D252" s="424"/>
      <c r="E252" s="419"/>
      <c r="F252" s="424"/>
      <c r="G252" s="163"/>
      <c r="H252" s="427"/>
      <c r="I252" s="63"/>
      <c r="J252" s="124"/>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433"/>
      <c r="AK252" s="63"/>
      <c r="AL252" s="164"/>
      <c r="AM252" s="164"/>
      <c r="AN252" s="164"/>
      <c r="AO252" s="63"/>
      <c r="AP252" s="124"/>
      <c r="AQ252" s="124"/>
      <c r="AR252" s="124"/>
      <c r="AS252" s="124"/>
      <c r="AT252" s="65"/>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c r="GT252" s="40"/>
      <c r="GU252" s="40"/>
      <c r="GV252" s="40"/>
      <c r="GW252" s="40"/>
      <c r="GX252" s="40"/>
      <c r="GY252" s="40"/>
      <c r="GZ252" s="40"/>
      <c r="HA252" s="40"/>
      <c r="HB252" s="40"/>
      <c r="HC252" s="40"/>
      <c r="HD252" s="40"/>
      <c r="HE252" s="40"/>
      <c r="HF252" s="40"/>
      <c r="HG252" s="40"/>
      <c r="HH252" s="40"/>
      <c r="HI252" s="40"/>
      <c r="HJ252" s="40"/>
      <c r="HK252" s="40"/>
      <c r="HL252" s="40"/>
      <c r="HM252" s="40"/>
      <c r="HN252" s="40"/>
      <c r="HO252" s="40"/>
      <c r="HP252" s="40"/>
      <c r="HQ252" s="40"/>
      <c r="HR252" s="40"/>
      <c r="HS252" s="40"/>
      <c r="HT252" s="40"/>
      <c r="HU252" s="40"/>
      <c r="HV252" s="40"/>
      <c r="HW252" s="40"/>
      <c r="HX252" s="40"/>
      <c r="HY252" s="40"/>
      <c r="HZ252" s="40"/>
      <c r="IA252" s="40"/>
      <c r="IB252" s="40"/>
      <c r="IC252" s="40"/>
      <c r="ID252" s="40"/>
      <c r="IE252" s="40"/>
      <c r="IF252" s="40"/>
      <c r="IG252" s="40"/>
      <c r="IH252" s="40"/>
      <c r="II252" s="40"/>
      <c r="IJ252" s="40"/>
      <c r="IK252" s="40"/>
      <c r="IL252" s="40"/>
      <c r="IM252" s="40"/>
      <c r="IN252" s="40"/>
      <c r="IO252" s="40"/>
      <c r="IP252" s="40"/>
      <c r="IQ252" s="40"/>
      <c r="IR252" s="40"/>
      <c r="IS252" s="40"/>
      <c r="IT252" s="40"/>
      <c r="IU252" s="40"/>
      <c r="IV252" s="40"/>
      <c r="IW252" s="40"/>
      <c r="IX252" s="40"/>
      <c r="IY252" s="40"/>
      <c r="IZ252" s="40"/>
      <c r="JA252" s="40"/>
      <c r="JB252" s="40"/>
      <c r="JC252" s="40"/>
      <c r="JD252" s="40"/>
      <c r="JE252" s="40"/>
      <c r="JF252" s="40"/>
      <c r="JG252" s="40"/>
      <c r="JH252" s="40"/>
      <c r="JI252" s="40"/>
      <c r="JJ252" s="40"/>
      <c r="JK252" s="40"/>
      <c r="JL252" s="40"/>
      <c r="JM252" s="40"/>
      <c r="JN252" s="40"/>
      <c r="JO252" s="40"/>
      <c r="JP252" s="40"/>
      <c r="JQ252" s="40"/>
      <c r="JR252" s="40"/>
      <c r="JS252" s="40"/>
      <c r="JT252" s="40"/>
      <c r="JU252" s="40"/>
      <c r="JV252" s="40"/>
      <c r="JW252" s="40"/>
      <c r="JX252" s="40"/>
      <c r="JY252" s="40"/>
      <c r="JZ252" s="40"/>
      <c r="KA252" s="40"/>
    </row>
    <row r="253" spans="2:287" x14ac:dyDescent="0.45">
      <c r="B253" s="124"/>
      <c r="C253" s="418"/>
      <c r="D253" s="424"/>
      <c r="E253" s="419"/>
      <c r="F253" s="424"/>
      <c r="G253" s="163"/>
      <c r="H253" s="427"/>
      <c r="I253" s="63"/>
      <c r="J253" s="124"/>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433"/>
      <c r="AK253" s="63"/>
      <c r="AL253" s="164"/>
      <c r="AM253" s="164"/>
      <c r="AN253" s="164"/>
      <c r="AO253" s="63"/>
      <c r="AP253" s="124"/>
      <c r="AQ253" s="124"/>
      <c r="AR253" s="124"/>
      <c r="AS253" s="124"/>
      <c r="AT253" s="65"/>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c r="GT253" s="40"/>
      <c r="GU253" s="40"/>
      <c r="GV253" s="40"/>
      <c r="GW253" s="40"/>
      <c r="GX253" s="40"/>
      <c r="GY253" s="40"/>
      <c r="GZ253" s="40"/>
      <c r="HA253" s="40"/>
      <c r="HB253" s="40"/>
      <c r="HC253" s="40"/>
      <c r="HD253" s="40"/>
      <c r="HE253" s="40"/>
      <c r="HF253" s="40"/>
      <c r="HG253" s="40"/>
      <c r="HH253" s="40"/>
      <c r="HI253" s="40"/>
      <c r="HJ253" s="40"/>
      <c r="HK253" s="40"/>
      <c r="HL253" s="40"/>
      <c r="HM253" s="40"/>
      <c r="HN253" s="40"/>
      <c r="HO253" s="40"/>
      <c r="HP253" s="40"/>
      <c r="HQ253" s="40"/>
      <c r="HR253" s="40"/>
      <c r="HS253" s="40"/>
      <c r="HT253" s="40"/>
      <c r="HU253" s="40"/>
      <c r="HV253" s="40"/>
      <c r="HW253" s="40"/>
      <c r="HX253" s="40"/>
      <c r="HY253" s="40"/>
      <c r="HZ253" s="40"/>
      <c r="IA253" s="40"/>
      <c r="IB253" s="40"/>
      <c r="IC253" s="40"/>
      <c r="ID253" s="40"/>
      <c r="IE253" s="40"/>
      <c r="IF253" s="40"/>
      <c r="IG253" s="40"/>
      <c r="IH253" s="40"/>
      <c r="II253" s="40"/>
      <c r="IJ253" s="40"/>
      <c r="IK253" s="40"/>
      <c r="IL253" s="40"/>
      <c r="IM253" s="40"/>
      <c r="IN253" s="40"/>
      <c r="IO253" s="40"/>
      <c r="IP253" s="40"/>
      <c r="IQ253" s="40"/>
      <c r="IR253" s="40"/>
      <c r="IS253" s="40"/>
      <c r="IT253" s="40"/>
      <c r="IU253" s="40"/>
      <c r="IV253" s="40"/>
      <c r="IW253" s="40"/>
      <c r="IX253" s="40"/>
      <c r="IY253" s="40"/>
      <c r="IZ253" s="40"/>
      <c r="JA253" s="40"/>
      <c r="JB253" s="40"/>
      <c r="JC253" s="40"/>
      <c r="JD253" s="40"/>
      <c r="JE253" s="40"/>
      <c r="JF253" s="40"/>
      <c r="JG253" s="40"/>
      <c r="JH253" s="40"/>
      <c r="JI253" s="40"/>
      <c r="JJ253" s="40"/>
      <c r="JK253" s="40"/>
      <c r="JL253" s="40"/>
      <c r="JM253" s="40"/>
      <c r="JN253" s="40"/>
      <c r="JO253" s="40"/>
      <c r="JP253" s="40"/>
      <c r="JQ253" s="40"/>
      <c r="JR253" s="40"/>
      <c r="JS253" s="40"/>
      <c r="JT253" s="40"/>
      <c r="JU253" s="40"/>
      <c r="JV253" s="40"/>
      <c r="JW253" s="40"/>
      <c r="JX253" s="40"/>
      <c r="JY253" s="40"/>
      <c r="JZ253" s="40"/>
      <c r="KA253" s="40"/>
    </row>
    <row r="254" spans="2:287" x14ac:dyDescent="0.45">
      <c r="B254" s="124"/>
      <c r="C254" s="418"/>
      <c r="D254" s="424"/>
      <c r="E254" s="419"/>
      <c r="F254" s="424"/>
      <c r="G254" s="163"/>
      <c r="H254" s="427"/>
      <c r="I254" s="63"/>
      <c r="J254" s="124"/>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433"/>
      <c r="AK254" s="63"/>
      <c r="AL254" s="164"/>
      <c r="AM254" s="164"/>
      <c r="AN254" s="164"/>
      <c r="AO254" s="63"/>
      <c r="AP254" s="124"/>
      <c r="AQ254" s="124"/>
      <c r="AR254" s="124"/>
      <c r="AS254" s="124"/>
      <c r="AT254" s="65"/>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c r="GT254" s="40"/>
      <c r="GU254" s="40"/>
      <c r="GV254" s="40"/>
      <c r="GW254" s="40"/>
      <c r="GX254" s="40"/>
      <c r="GY254" s="40"/>
      <c r="GZ254" s="40"/>
      <c r="HA254" s="40"/>
      <c r="HB254" s="40"/>
      <c r="HC254" s="40"/>
      <c r="HD254" s="40"/>
      <c r="HE254" s="40"/>
      <c r="HF254" s="40"/>
      <c r="HG254" s="40"/>
      <c r="HH254" s="40"/>
      <c r="HI254" s="40"/>
      <c r="HJ254" s="40"/>
      <c r="HK254" s="40"/>
      <c r="HL254" s="40"/>
      <c r="HM254" s="40"/>
      <c r="HN254" s="40"/>
      <c r="HO254" s="40"/>
      <c r="HP254" s="40"/>
      <c r="HQ254" s="40"/>
      <c r="HR254" s="40"/>
      <c r="HS254" s="40"/>
      <c r="HT254" s="40"/>
      <c r="HU254" s="40"/>
      <c r="HV254" s="40"/>
      <c r="HW254" s="40"/>
      <c r="HX254" s="40"/>
      <c r="HY254" s="40"/>
      <c r="HZ254" s="40"/>
      <c r="IA254" s="40"/>
      <c r="IB254" s="40"/>
      <c r="IC254" s="40"/>
      <c r="ID254" s="40"/>
      <c r="IE254" s="40"/>
      <c r="IF254" s="40"/>
      <c r="IG254" s="40"/>
      <c r="IH254" s="40"/>
      <c r="II254" s="40"/>
      <c r="IJ254" s="40"/>
      <c r="IK254" s="40"/>
      <c r="IL254" s="40"/>
      <c r="IM254" s="40"/>
      <c r="IN254" s="40"/>
      <c r="IO254" s="40"/>
      <c r="IP254" s="40"/>
      <c r="IQ254" s="40"/>
      <c r="IR254" s="40"/>
      <c r="IS254" s="40"/>
      <c r="IT254" s="40"/>
      <c r="IU254" s="40"/>
      <c r="IV254" s="40"/>
      <c r="IW254" s="40"/>
      <c r="IX254" s="40"/>
      <c r="IY254" s="40"/>
      <c r="IZ254" s="40"/>
      <c r="JA254" s="40"/>
      <c r="JB254" s="40"/>
      <c r="JC254" s="40"/>
      <c r="JD254" s="40"/>
      <c r="JE254" s="40"/>
      <c r="JF254" s="40"/>
      <c r="JG254" s="40"/>
      <c r="JH254" s="40"/>
      <c r="JI254" s="40"/>
      <c r="JJ254" s="40"/>
      <c r="JK254" s="40"/>
      <c r="JL254" s="40"/>
      <c r="JM254" s="40"/>
      <c r="JN254" s="40"/>
      <c r="JO254" s="40"/>
      <c r="JP254" s="40"/>
      <c r="JQ254" s="40"/>
      <c r="JR254" s="40"/>
      <c r="JS254" s="40"/>
      <c r="JT254" s="40"/>
      <c r="JU254" s="40"/>
      <c r="JV254" s="40"/>
      <c r="JW254" s="40"/>
      <c r="JX254" s="40"/>
      <c r="JY254" s="40"/>
      <c r="JZ254" s="40"/>
      <c r="KA254" s="40"/>
    </row>
    <row r="255" spans="2:287" x14ac:dyDescent="0.45">
      <c r="B255" s="124"/>
      <c r="C255" s="418"/>
      <c r="D255" s="424"/>
      <c r="E255" s="419"/>
      <c r="F255" s="424"/>
      <c r="G255" s="163"/>
      <c r="H255" s="427"/>
      <c r="I255" s="63"/>
      <c r="J255" s="124"/>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433"/>
      <c r="AK255" s="63"/>
      <c r="AL255" s="164"/>
      <c r="AM255" s="164"/>
      <c r="AN255" s="164"/>
      <c r="AO255" s="63"/>
      <c r="AP255" s="124"/>
      <c r="AQ255" s="124"/>
      <c r="AR255" s="124"/>
      <c r="AS255" s="124"/>
      <c r="AT255" s="65"/>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40"/>
      <c r="HV255" s="40"/>
      <c r="HW255" s="40"/>
      <c r="HX255" s="40"/>
      <c r="HY255" s="40"/>
      <c r="HZ255" s="40"/>
      <c r="IA255" s="40"/>
      <c r="IB255" s="40"/>
      <c r="IC255" s="40"/>
      <c r="ID255" s="40"/>
      <c r="IE255" s="40"/>
      <c r="IF255" s="40"/>
      <c r="IG255" s="40"/>
      <c r="IH255" s="40"/>
      <c r="II255" s="40"/>
      <c r="IJ255" s="40"/>
      <c r="IK255" s="40"/>
      <c r="IL255" s="40"/>
      <c r="IM255" s="40"/>
      <c r="IN255" s="40"/>
      <c r="IO255" s="40"/>
      <c r="IP255" s="40"/>
      <c r="IQ255" s="40"/>
      <c r="IR255" s="40"/>
      <c r="IS255" s="40"/>
      <c r="IT255" s="40"/>
      <c r="IU255" s="40"/>
      <c r="IV255" s="40"/>
      <c r="IW255" s="40"/>
      <c r="IX255" s="40"/>
      <c r="IY255" s="40"/>
      <c r="IZ255" s="40"/>
      <c r="JA255" s="40"/>
      <c r="JB255" s="40"/>
      <c r="JC255" s="40"/>
      <c r="JD255" s="40"/>
      <c r="JE255" s="40"/>
      <c r="JF255" s="40"/>
      <c r="JG255" s="40"/>
      <c r="JH255" s="40"/>
      <c r="JI255" s="40"/>
      <c r="JJ255" s="40"/>
      <c r="JK255" s="40"/>
      <c r="JL255" s="40"/>
      <c r="JM255" s="40"/>
      <c r="JN255" s="40"/>
      <c r="JO255" s="40"/>
      <c r="JP255" s="40"/>
      <c r="JQ255" s="40"/>
      <c r="JR255" s="40"/>
      <c r="JS255" s="40"/>
      <c r="JT255" s="40"/>
      <c r="JU255" s="40"/>
      <c r="JV255" s="40"/>
      <c r="JW255" s="40"/>
      <c r="JX255" s="40"/>
      <c r="JY255" s="40"/>
      <c r="JZ255" s="40"/>
      <c r="KA255" s="40"/>
    </row>
    <row r="256" spans="2:287" x14ac:dyDescent="0.45">
      <c r="B256" s="124"/>
      <c r="C256" s="418"/>
      <c r="D256" s="424"/>
      <c r="E256" s="419"/>
      <c r="F256" s="424"/>
      <c r="G256" s="163"/>
      <c r="H256" s="427"/>
      <c r="I256" s="63"/>
      <c r="J256" s="124"/>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433"/>
      <c r="AK256" s="63"/>
      <c r="AL256" s="164"/>
      <c r="AM256" s="164"/>
      <c r="AN256" s="164"/>
      <c r="AO256" s="63"/>
      <c r="AP256" s="124"/>
      <c r="AQ256" s="124"/>
      <c r="AR256" s="124"/>
      <c r="AS256" s="124"/>
      <c r="AT256" s="65"/>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c r="GT256" s="40"/>
      <c r="GU256" s="40"/>
      <c r="GV256" s="40"/>
      <c r="GW256" s="40"/>
      <c r="GX256" s="40"/>
      <c r="GY256" s="40"/>
      <c r="GZ256" s="40"/>
      <c r="HA256" s="40"/>
      <c r="HB256" s="40"/>
      <c r="HC256" s="40"/>
      <c r="HD256" s="40"/>
      <c r="HE256" s="40"/>
      <c r="HF256" s="40"/>
      <c r="HG256" s="40"/>
      <c r="HH256" s="40"/>
      <c r="HI256" s="40"/>
      <c r="HJ256" s="40"/>
      <c r="HK256" s="40"/>
      <c r="HL256" s="40"/>
      <c r="HM256" s="40"/>
      <c r="HN256" s="40"/>
      <c r="HO256" s="40"/>
      <c r="HP256" s="40"/>
      <c r="HQ256" s="40"/>
      <c r="HR256" s="40"/>
      <c r="HS256" s="40"/>
      <c r="HT256" s="40"/>
      <c r="HU256" s="40"/>
      <c r="HV256" s="40"/>
      <c r="HW256" s="40"/>
      <c r="HX256" s="40"/>
      <c r="HY256" s="40"/>
      <c r="HZ256" s="40"/>
      <c r="IA256" s="40"/>
      <c r="IB256" s="40"/>
      <c r="IC256" s="40"/>
      <c r="ID256" s="40"/>
      <c r="IE256" s="40"/>
      <c r="IF256" s="40"/>
      <c r="IG256" s="40"/>
      <c r="IH256" s="40"/>
      <c r="II256" s="40"/>
      <c r="IJ256" s="40"/>
      <c r="IK256" s="40"/>
      <c r="IL256" s="40"/>
      <c r="IM256" s="40"/>
      <c r="IN256" s="40"/>
      <c r="IO256" s="40"/>
      <c r="IP256" s="40"/>
      <c r="IQ256" s="40"/>
      <c r="IR256" s="40"/>
      <c r="IS256" s="40"/>
      <c r="IT256" s="40"/>
      <c r="IU256" s="40"/>
      <c r="IV256" s="40"/>
      <c r="IW256" s="40"/>
      <c r="IX256" s="40"/>
      <c r="IY256" s="40"/>
      <c r="IZ256" s="40"/>
      <c r="JA256" s="40"/>
      <c r="JB256" s="40"/>
      <c r="JC256" s="40"/>
      <c r="JD256" s="40"/>
      <c r="JE256" s="40"/>
      <c r="JF256" s="40"/>
      <c r="JG256" s="40"/>
      <c r="JH256" s="40"/>
      <c r="JI256" s="40"/>
      <c r="JJ256" s="40"/>
      <c r="JK256" s="40"/>
      <c r="JL256" s="40"/>
      <c r="JM256" s="40"/>
      <c r="JN256" s="40"/>
      <c r="JO256" s="40"/>
      <c r="JP256" s="40"/>
      <c r="JQ256" s="40"/>
      <c r="JR256" s="40"/>
      <c r="JS256" s="40"/>
      <c r="JT256" s="40"/>
      <c r="JU256" s="40"/>
      <c r="JV256" s="40"/>
      <c r="JW256" s="40"/>
      <c r="JX256" s="40"/>
      <c r="JY256" s="40"/>
      <c r="JZ256" s="40"/>
      <c r="KA256" s="40"/>
    </row>
    <row r="257" spans="2:287" x14ac:dyDescent="0.45">
      <c r="B257" s="124"/>
      <c r="C257" s="418"/>
      <c r="D257" s="424"/>
      <c r="E257" s="419"/>
      <c r="F257" s="424"/>
      <c r="G257" s="163"/>
      <c r="H257" s="427"/>
      <c r="I257" s="63"/>
      <c r="J257" s="124"/>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433"/>
      <c r="AK257" s="63"/>
      <c r="AL257" s="164"/>
      <c r="AM257" s="164"/>
      <c r="AN257" s="164"/>
      <c r="AO257" s="63"/>
      <c r="AP257" s="124"/>
      <c r="AQ257" s="124"/>
      <c r="AR257" s="124"/>
      <c r="AS257" s="124"/>
      <c r="AT257" s="65"/>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c r="IW257" s="40"/>
      <c r="IX257" s="40"/>
      <c r="IY257" s="40"/>
      <c r="IZ257" s="40"/>
      <c r="JA257" s="40"/>
      <c r="JB257" s="40"/>
      <c r="JC257" s="40"/>
      <c r="JD257" s="40"/>
      <c r="JE257" s="40"/>
      <c r="JF257" s="40"/>
      <c r="JG257" s="40"/>
      <c r="JH257" s="40"/>
      <c r="JI257" s="40"/>
      <c r="JJ257" s="40"/>
      <c r="JK257" s="40"/>
      <c r="JL257" s="40"/>
      <c r="JM257" s="40"/>
      <c r="JN257" s="40"/>
      <c r="JO257" s="40"/>
      <c r="JP257" s="40"/>
      <c r="JQ257" s="40"/>
      <c r="JR257" s="40"/>
      <c r="JS257" s="40"/>
      <c r="JT257" s="40"/>
      <c r="JU257" s="40"/>
      <c r="JV257" s="40"/>
      <c r="JW257" s="40"/>
      <c r="JX257" s="40"/>
      <c r="JY257" s="40"/>
      <c r="JZ257" s="40"/>
      <c r="KA257" s="40"/>
    </row>
    <row r="258" spans="2:287" x14ac:dyDescent="0.45">
      <c r="B258" s="124"/>
      <c r="C258" s="418"/>
      <c r="D258" s="424"/>
      <c r="E258" s="419"/>
      <c r="F258" s="424"/>
      <c r="G258" s="163"/>
      <c r="H258" s="427"/>
      <c r="I258" s="63"/>
      <c r="J258" s="124"/>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433"/>
      <c r="AK258" s="63"/>
      <c r="AL258" s="164"/>
      <c r="AM258" s="164"/>
      <c r="AN258" s="164"/>
      <c r="AO258" s="63"/>
      <c r="AP258" s="124"/>
      <c r="AQ258" s="124"/>
      <c r="AR258" s="124"/>
      <c r="AS258" s="124"/>
      <c r="AT258" s="65"/>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40"/>
      <c r="HV258" s="40"/>
      <c r="HW258" s="40"/>
      <c r="HX258" s="40"/>
      <c r="HY258" s="40"/>
      <c r="HZ258" s="40"/>
      <c r="IA258" s="40"/>
      <c r="IB258" s="40"/>
      <c r="IC258" s="40"/>
      <c r="ID258" s="40"/>
      <c r="IE258" s="40"/>
      <c r="IF258" s="40"/>
      <c r="IG258" s="40"/>
      <c r="IH258" s="40"/>
      <c r="II258" s="40"/>
      <c r="IJ258" s="40"/>
      <c r="IK258" s="40"/>
      <c r="IL258" s="40"/>
      <c r="IM258" s="40"/>
      <c r="IN258" s="40"/>
      <c r="IO258" s="40"/>
      <c r="IP258" s="40"/>
      <c r="IQ258" s="40"/>
      <c r="IR258" s="40"/>
      <c r="IS258" s="40"/>
      <c r="IT258" s="40"/>
      <c r="IU258" s="40"/>
      <c r="IV258" s="40"/>
      <c r="IW258" s="40"/>
      <c r="IX258" s="40"/>
      <c r="IY258" s="40"/>
      <c r="IZ258" s="40"/>
      <c r="JA258" s="40"/>
      <c r="JB258" s="40"/>
      <c r="JC258" s="40"/>
      <c r="JD258" s="40"/>
      <c r="JE258" s="40"/>
      <c r="JF258" s="40"/>
      <c r="JG258" s="40"/>
      <c r="JH258" s="40"/>
      <c r="JI258" s="40"/>
      <c r="JJ258" s="40"/>
      <c r="JK258" s="40"/>
      <c r="JL258" s="40"/>
      <c r="JM258" s="40"/>
      <c r="JN258" s="40"/>
      <c r="JO258" s="40"/>
      <c r="JP258" s="40"/>
      <c r="JQ258" s="40"/>
      <c r="JR258" s="40"/>
      <c r="JS258" s="40"/>
      <c r="JT258" s="40"/>
      <c r="JU258" s="40"/>
      <c r="JV258" s="40"/>
      <c r="JW258" s="40"/>
      <c r="JX258" s="40"/>
      <c r="JY258" s="40"/>
      <c r="JZ258" s="40"/>
      <c r="KA258" s="40"/>
    </row>
    <row r="259" spans="2:287" x14ac:dyDescent="0.45">
      <c r="B259" s="124"/>
      <c r="C259" s="418"/>
      <c r="D259" s="424"/>
      <c r="E259" s="419"/>
      <c r="F259" s="424"/>
      <c r="G259" s="163"/>
      <c r="H259" s="427"/>
      <c r="I259" s="63"/>
      <c r="J259" s="124"/>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433"/>
      <c r="AK259" s="63"/>
      <c r="AL259" s="164"/>
      <c r="AM259" s="164"/>
      <c r="AN259" s="164"/>
      <c r="AO259" s="63"/>
      <c r="AP259" s="124"/>
      <c r="AQ259" s="124"/>
      <c r="AR259" s="124"/>
      <c r="AS259" s="124"/>
      <c r="AT259" s="65"/>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c r="GT259" s="40"/>
      <c r="GU259" s="40"/>
      <c r="GV259" s="40"/>
      <c r="GW259" s="40"/>
      <c r="GX259" s="40"/>
      <c r="GY259" s="40"/>
      <c r="GZ259" s="40"/>
      <c r="HA259" s="40"/>
      <c r="HB259" s="40"/>
      <c r="HC259" s="40"/>
      <c r="HD259" s="40"/>
      <c r="HE259" s="40"/>
      <c r="HF259" s="40"/>
      <c r="HG259" s="40"/>
      <c r="HH259" s="40"/>
      <c r="HI259" s="40"/>
      <c r="HJ259" s="40"/>
      <c r="HK259" s="40"/>
      <c r="HL259" s="40"/>
      <c r="HM259" s="40"/>
      <c r="HN259" s="40"/>
      <c r="HO259" s="40"/>
      <c r="HP259" s="40"/>
      <c r="HQ259" s="40"/>
      <c r="HR259" s="40"/>
      <c r="HS259" s="40"/>
      <c r="HT259" s="40"/>
      <c r="HU259" s="40"/>
      <c r="HV259" s="40"/>
      <c r="HW259" s="40"/>
      <c r="HX259" s="40"/>
      <c r="HY259" s="40"/>
      <c r="HZ259" s="40"/>
      <c r="IA259" s="40"/>
      <c r="IB259" s="40"/>
      <c r="IC259" s="40"/>
      <c r="ID259" s="40"/>
      <c r="IE259" s="40"/>
      <c r="IF259" s="40"/>
      <c r="IG259" s="40"/>
      <c r="IH259" s="40"/>
      <c r="II259" s="40"/>
      <c r="IJ259" s="40"/>
      <c r="IK259" s="40"/>
      <c r="IL259" s="40"/>
      <c r="IM259" s="40"/>
      <c r="IN259" s="40"/>
      <c r="IO259" s="40"/>
      <c r="IP259" s="40"/>
      <c r="IQ259" s="40"/>
      <c r="IR259" s="40"/>
      <c r="IS259" s="40"/>
      <c r="IT259" s="40"/>
      <c r="IU259" s="40"/>
      <c r="IV259" s="40"/>
      <c r="IW259" s="40"/>
      <c r="IX259" s="40"/>
      <c r="IY259" s="40"/>
      <c r="IZ259" s="40"/>
      <c r="JA259" s="40"/>
      <c r="JB259" s="40"/>
      <c r="JC259" s="40"/>
      <c r="JD259" s="40"/>
      <c r="JE259" s="40"/>
      <c r="JF259" s="40"/>
      <c r="JG259" s="40"/>
      <c r="JH259" s="40"/>
      <c r="JI259" s="40"/>
      <c r="JJ259" s="40"/>
      <c r="JK259" s="40"/>
      <c r="JL259" s="40"/>
      <c r="JM259" s="40"/>
      <c r="JN259" s="40"/>
      <c r="JO259" s="40"/>
      <c r="JP259" s="40"/>
      <c r="JQ259" s="40"/>
      <c r="JR259" s="40"/>
      <c r="JS259" s="40"/>
      <c r="JT259" s="40"/>
      <c r="JU259" s="40"/>
      <c r="JV259" s="40"/>
      <c r="JW259" s="40"/>
      <c r="JX259" s="40"/>
      <c r="JY259" s="40"/>
      <c r="JZ259" s="40"/>
      <c r="KA259" s="40"/>
    </row>
    <row r="260" spans="2:287" x14ac:dyDescent="0.45">
      <c r="B260" s="124"/>
      <c r="C260" s="418"/>
      <c r="D260" s="424"/>
      <c r="E260" s="419"/>
      <c r="F260" s="424"/>
      <c r="G260" s="163"/>
      <c r="H260" s="427"/>
      <c r="I260" s="63"/>
      <c r="J260" s="124"/>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433"/>
      <c r="AK260" s="63"/>
      <c r="AL260" s="164"/>
      <c r="AM260" s="164"/>
      <c r="AN260" s="164"/>
      <c r="AO260" s="63"/>
      <c r="AP260" s="124"/>
      <c r="AQ260" s="124"/>
      <c r="AR260" s="124"/>
      <c r="AS260" s="124"/>
      <c r="AT260" s="65"/>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c r="GT260" s="40"/>
      <c r="GU260" s="40"/>
      <c r="GV260" s="40"/>
      <c r="GW260" s="40"/>
      <c r="GX260" s="40"/>
      <c r="GY260" s="40"/>
      <c r="GZ260" s="40"/>
      <c r="HA260" s="40"/>
      <c r="HB260" s="40"/>
      <c r="HC260" s="40"/>
      <c r="HD260" s="40"/>
      <c r="HE260" s="40"/>
      <c r="HF260" s="40"/>
      <c r="HG260" s="40"/>
      <c r="HH260" s="40"/>
      <c r="HI260" s="40"/>
      <c r="HJ260" s="40"/>
      <c r="HK260" s="40"/>
      <c r="HL260" s="40"/>
      <c r="HM260" s="40"/>
      <c r="HN260" s="40"/>
      <c r="HO260" s="40"/>
      <c r="HP260" s="40"/>
      <c r="HQ260" s="40"/>
      <c r="HR260" s="40"/>
      <c r="HS260" s="40"/>
      <c r="HT260" s="40"/>
      <c r="HU260" s="40"/>
      <c r="HV260" s="40"/>
      <c r="HW260" s="40"/>
      <c r="HX260" s="40"/>
      <c r="HY260" s="40"/>
      <c r="HZ260" s="40"/>
      <c r="IA260" s="40"/>
      <c r="IB260" s="40"/>
      <c r="IC260" s="40"/>
      <c r="ID260" s="40"/>
      <c r="IE260" s="40"/>
      <c r="IF260" s="40"/>
      <c r="IG260" s="40"/>
      <c r="IH260" s="40"/>
      <c r="II260" s="40"/>
      <c r="IJ260" s="40"/>
      <c r="IK260" s="40"/>
      <c r="IL260" s="40"/>
      <c r="IM260" s="40"/>
      <c r="IN260" s="40"/>
      <c r="IO260" s="40"/>
      <c r="IP260" s="40"/>
      <c r="IQ260" s="40"/>
      <c r="IR260" s="40"/>
      <c r="IS260" s="40"/>
      <c r="IT260" s="40"/>
      <c r="IU260" s="40"/>
      <c r="IV260" s="40"/>
      <c r="IW260" s="40"/>
      <c r="IX260" s="40"/>
      <c r="IY260" s="40"/>
      <c r="IZ260" s="40"/>
      <c r="JA260" s="40"/>
      <c r="JB260" s="40"/>
      <c r="JC260" s="40"/>
      <c r="JD260" s="40"/>
      <c r="JE260" s="40"/>
      <c r="JF260" s="40"/>
      <c r="JG260" s="40"/>
      <c r="JH260" s="40"/>
      <c r="JI260" s="40"/>
      <c r="JJ260" s="40"/>
      <c r="JK260" s="40"/>
      <c r="JL260" s="40"/>
      <c r="JM260" s="40"/>
      <c r="JN260" s="40"/>
      <c r="JO260" s="40"/>
      <c r="JP260" s="40"/>
      <c r="JQ260" s="40"/>
      <c r="JR260" s="40"/>
      <c r="JS260" s="40"/>
      <c r="JT260" s="40"/>
      <c r="JU260" s="40"/>
      <c r="JV260" s="40"/>
      <c r="JW260" s="40"/>
      <c r="JX260" s="40"/>
      <c r="JY260" s="40"/>
      <c r="JZ260" s="40"/>
      <c r="KA260" s="40"/>
    </row>
    <row r="261" spans="2:287" x14ac:dyDescent="0.45">
      <c r="B261" s="124"/>
      <c r="C261" s="418"/>
      <c r="D261" s="424"/>
      <c r="E261" s="419"/>
      <c r="F261" s="424"/>
      <c r="G261" s="163"/>
      <c r="H261" s="427"/>
      <c r="I261" s="63"/>
      <c r="J261" s="124"/>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433"/>
      <c r="AK261" s="63"/>
      <c r="AL261" s="164"/>
      <c r="AM261" s="164"/>
      <c r="AN261" s="164"/>
      <c r="AO261" s="63"/>
      <c r="AP261" s="124"/>
      <c r="AQ261" s="124"/>
      <c r="AR261" s="124"/>
      <c r="AS261" s="124"/>
      <c r="AT261" s="65"/>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c r="GT261" s="40"/>
      <c r="GU261" s="40"/>
      <c r="GV261" s="40"/>
      <c r="GW261" s="40"/>
      <c r="GX261" s="40"/>
      <c r="GY261" s="40"/>
      <c r="GZ261" s="40"/>
      <c r="HA261" s="40"/>
      <c r="HB261" s="40"/>
      <c r="HC261" s="40"/>
      <c r="HD261" s="40"/>
      <c r="HE261" s="40"/>
      <c r="HF261" s="40"/>
      <c r="HG261" s="40"/>
      <c r="HH261" s="40"/>
      <c r="HI261" s="40"/>
      <c r="HJ261" s="40"/>
      <c r="HK261" s="40"/>
      <c r="HL261" s="40"/>
      <c r="HM261" s="40"/>
      <c r="HN261" s="40"/>
      <c r="HO261" s="40"/>
      <c r="HP261" s="40"/>
      <c r="HQ261" s="40"/>
      <c r="HR261" s="40"/>
      <c r="HS261" s="40"/>
      <c r="HT261" s="40"/>
      <c r="HU261" s="40"/>
      <c r="HV261" s="40"/>
      <c r="HW261" s="40"/>
      <c r="HX261" s="40"/>
      <c r="HY261" s="40"/>
      <c r="HZ261" s="40"/>
      <c r="IA261" s="40"/>
      <c r="IB261" s="40"/>
      <c r="IC261" s="40"/>
      <c r="ID261" s="40"/>
      <c r="IE261" s="40"/>
      <c r="IF261" s="40"/>
      <c r="IG261" s="40"/>
      <c r="IH261" s="40"/>
      <c r="II261" s="40"/>
      <c r="IJ261" s="40"/>
      <c r="IK261" s="40"/>
      <c r="IL261" s="40"/>
      <c r="IM261" s="40"/>
      <c r="IN261" s="40"/>
      <c r="IO261" s="40"/>
      <c r="IP261" s="40"/>
      <c r="IQ261" s="40"/>
      <c r="IR261" s="40"/>
      <c r="IS261" s="40"/>
      <c r="IT261" s="40"/>
      <c r="IU261" s="40"/>
      <c r="IV261" s="40"/>
      <c r="IW261" s="40"/>
      <c r="IX261" s="40"/>
      <c r="IY261" s="40"/>
      <c r="IZ261" s="40"/>
      <c r="JA261" s="40"/>
      <c r="JB261" s="40"/>
      <c r="JC261" s="40"/>
      <c r="JD261" s="40"/>
      <c r="JE261" s="40"/>
      <c r="JF261" s="40"/>
      <c r="JG261" s="40"/>
      <c r="JH261" s="40"/>
      <c r="JI261" s="40"/>
      <c r="JJ261" s="40"/>
      <c r="JK261" s="40"/>
      <c r="JL261" s="40"/>
      <c r="JM261" s="40"/>
      <c r="JN261" s="40"/>
      <c r="JO261" s="40"/>
      <c r="JP261" s="40"/>
      <c r="JQ261" s="40"/>
      <c r="JR261" s="40"/>
      <c r="JS261" s="40"/>
      <c r="JT261" s="40"/>
      <c r="JU261" s="40"/>
      <c r="JV261" s="40"/>
      <c r="JW261" s="40"/>
      <c r="JX261" s="40"/>
      <c r="JY261" s="40"/>
      <c r="JZ261" s="40"/>
      <c r="KA261" s="40"/>
    </row>
    <row r="262" spans="2:287" x14ac:dyDescent="0.45">
      <c r="B262" s="124"/>
      <c r="C262" s="418"/>
      <c r="D262" s="424"/>
      <c r="E262" s="419"/>
      <c r="F262" s="424"/>
      <c r="G262" s="163"/>
      <c r="H262" s="427"/>
      <c r="I262" s="63"/>
      <c r="J262" s="124"/>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433"/>
      <c r="AK262" s="63"/>
      <c r="AL262" s="164"/>
      <c r="AM262" s="164"/>
      <c r="AN262" s="164"/>
      <c r="AO262" s="63"/>
      <c r="AP262" s="124"/>
      <c r="AQ262" s="124"/>
      <c r="AR262" s="124"/>
      <c r="AS262" s="124"/>
      <c r="AT262" s="65"/>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c r="GT262" s="40"/>
      <c r="GU262" s="40"/>
      <c r="GV262" s="40"/>
      <c r="GW262" s="40"/>
      <c r="GX262" s="40"/>
      <c r="GY262" s="40"/>
      <c r="GZ262" s="40"/>
      <c r="HA262" s="40"/>
      <c r="HB262" s="40"/>
      <c r="HC262" s="40"/>
      <c r="HD262" s="40"/>
      <c r="HE262" s="40"/>
      <c r="HF262" s="40"/>
      <c r="HG262" s="40"/>
      <c r="HH262" s="40"/>
      <c r="HI262" s="40"/>
      <c r="HJ262" s="40"/>
      <c r="HK262" s="40"/>
      <c r="HL262" s="40"/>
      <c r="HM262" s="40"/>
      <c r="HN262" s="40"/>
      <c r="HO262" s="40"/>
      <c r="HP262" s="40"/>
      <c r="HQ262" s="40"/>
      <c r="HR262" s="40"/>
      <c r="HS262" s="40"/>
      <c r="HT262" s="40"/>
      <c r="HU262" s="40"/>
      <c r="HV262" s="40"/>
      <c r="HW262" s="40"/>
      <c r="HX262" s="40"/>
      <c r="HY262" s="40"/>
      <c r="HZ262" s="40"/>
      <c r="IA262" s="40"/>
      <c r="IB262" s="40"/>
      <c r="IC262" s="40"/>
      <c r="ID262" s="40"/>
      <c r="IE262" s="40"/>
      <c r="IF262" s="40"/>
      <c r="IG262" s="40"/>
      <c r="IH262" s="40"/>
      <c r="II262" s="40"/>
      <c r="IJ262" s="40"/>
      <c r="IK262" s="40"/>
      <c r="IL262" s="40"/>
      <c r="IM262" s="40"/>
      <c r="IN262" s="40"/>
      <c r="IO262" s="40"/>
      <c r="IP262" s="40"/>
      <c r="IQ262" s="40"/>
      <c r="IR262" s="40"/>
      <c r="IS262" s="40"/>
      <c r="IT262" s="40"/>
      <c r="IU262" s="40"/>
      <c r="IV262" s="40"/>
      <c r="IW262" s="40"/>
      <c r="IX262" s="40"/>
      <c r="IY262" s="40"/>
      <c r="IZ262" s="40"/>
      <c r="JA262" s="40"/>
      <c r="JB262" s="40"/>
      <c r="JC262" s="40"/>
      <c r="JD262" s="40"/>
      <c r="JE262" s="40"/>
      <c r="JF262" s="40"/>
      <c r="JG262" s="40"/>
      <c r="JH262" s="40"/>
      <c r="JI262" s="40"/>
      <c r="JJ262" s="40"/>
      <c r="JK262" s="40"/>
      <c r="JL262" s="40"/>
      <c r="JM262" s="40"/>
      <c r="JN262" s="40"/>
      <c r="JO262" s="40"/>
      <c r="JP262" s="40"/>
      <c r="JQ262" s="40"/>
      <c r="JR262" s="40"/>
      <c r="JS262" s="40"/>
      <c r="JT262" s="40"/>
      <c r="JU262" s="40"/>
      <c r="JV262" s="40"/>
      <c r="JW262" s="40"/>
      <c r="JX262" s="40"/>
      <c r="JY262" s="40"/>
      <c r="JZ262" s="40"/>
      <c r="KA262" s="40"/>
    </row>
    <row r="263" spans="2:287" x14ac:dyDescent="0.45">
      <c r="B263" s="124"/>
      <c r="C263" s="418"/>
      <c r="D263" s="424"/>
      <c r="E263" s="419"/>
      <c r="F263" s="424"/>
      <c r="G263" s="163"/>
      <c r="H263" s="427"/>
      <c r="I263" s="63"/>
      <c r="J263" s="124"/>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433"/>
      <c r="AK263" s="63"/>
      <c r="AL263" s="164"/>
      <c r="AM263" s="164"/>
      <c r="AN263" s="164"/>
      <c r="AO263" s="63"/>
      <c r="AP263" s="124"/>
      <c r="AQ263" s="124"/>
      <c r="AR263" s="124"/>
      <c r="AS263" s="124"/>
      <c r="AT263" s="65"/>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40"/>
      <c r="HV263" s="40"/>
      <c r="HW263" s="40"/>
      <c r="HX263" s="40"/>
      <c r="HY263" s="40"/>
      <c r="HZ263" s="40"/>
      <c r="IA263" s="40"/>
      <c r="IB263" s="40"/>
      <c r="IC263" s="40"/>
      <c r="ID263" s="40"/>
      <c r="IE263" s="40"/>
      <c r="IF263" s="40"/>
      <c r="IG263" s="40"/>
      <c r="IH263" s="40"/>
      <c r="II263" s="40"/>
      <c r="IJ263" s="40"/>
      <c r="IK263" s="40"/>
      <c r="IL263" s="40"/>
      <c r="IM263" s="40"/>
      <c r="IN263" s="40"/>
      <c r="IO263" s="40"/>
      <c r="IP263" s="40"/>
      <c r="IQ263" s="40"/>
      <c r="IR263" s="40"/>
      <c r="IS263" s="40"/>
      <c r="IT263" s="40"/>
      <c r="IU263" s="40"/>
      <c r="IV263" s="40"/>
      <c r="IW263" s="40"/>
      <c r="IX263" s="40"/>
      <c r="IY263" s="40"/>
      <c r="IZ263" s="40"/>
      <c r="JA263" s="40"/>
      <c r="JB263" s="40"/>
      <c r="JC263" s="40"/>
      <c r="JD263" s="40"/>
      <c r="JE263" s="40"/>
      <c r="JF263" s="40"/>
      <c r="JG263" s="40"/>
      <c r="JH263" s="40"/>
      <c r="JI263" s="40"/>
      <c r="JJ263" s="40"/>
      <c r="JK263" s="40"/>
      <c r="JL263" s="40"/>
      <c r="JM263" s="40"/>
      <c r="JN263" s="40"/>
      <c r="JO263" s="40"/>
      <c r="JP263" s="40"/>
      <c r="JQ263" s="40"/>
      <c r="JR263" s="40"/>
      <c r="JS263" s="40"/>
      <c r="JT263" s="40"/>
      <c r="JU263" s="40"/>
      <c r="JV263" s="40"/>
      <c r="JW263" s="40"/>
      <c r="JX263" s="40"/>
      <c r="JY263" s="40"/>
      <c r="JZ263" s="40"/>
      <c r="KA263" s="40"/>
    </row>
    <row r="264" spans="2:287" x14ac:dyDescent="0.45">
      <c r="B264" s="124"/>
      <c r="C264" s="418"/>
      <c r="D264" s="424"/>
      <c r="E264" s="419"/>
      <c r="F264" s="424"/>
      <c r="G264" s="163"/>
      <c r="H264" s="427"/>
      <c r="I264" s="63"/>
      <c r="J264" s="124"/>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433"/>
      <c r="AK264" s="63"/>
      <c r="AL264" s="164"/>
      <c r="AM264" s="164"/>
      <c r="AN264" s="164"/>
      <c r="AO264" s="63"/>
      <c r="AP264" s="124"/>
      <c r="AQ264" s="124"/>
      <c r="AR264" s="124"/>
      <c r="AS264" s="124"/>
      <c r="AT264" s="65"/>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c r="GT264" s="40"/>
      <c r="GU264" s="40"/>
      <c r="GV264" s="40"/>
      <c r="GW264" s="40"/>
      <c r="GX264" s="40"/>
      <c r="GY264" s="40"/>
      <c r="GZ264" s="40"/>
      <c r="HA264" s="40"/>
      <c r="HB264" s="40"/>
      <c r="HC264" s="40"/>
      <c r="HD264" s="40"/>
      <c r="HE264" s="40"/>
      <c r="HF264" s="40"/>
      <c r="HG264" s="40"/>
      <c r="HH264" s="40"/>
      <c r="HI264" s="40"/>
      <c r="HJ264" s="40"/>
      <c r="HK264" s="40"/>
      <c r="HL264" s="40"/>
      <c r="HM264" s="40"/>
      <c r="HN264" s="40"/>
      <c r="HO264" s="40"/>
      <c r="HP264" s="40"/>
      <c r="HQ264" s="40"/>
      <c r="HR264" s="40"/>
      <c r="HS264" s="40"/>
      <c r="HT264" s="40"/>
      <c r="HU264" s="40"/>
      <c r="HV264" s="40"/>
      <c r="HW264" s="40"/>
      <c r="HX264" s="40"/>
      <c r="HY264" s="40"/>
      <c r="HZ264" s="40"/>
      <c r="IA264" s="40"/>
      <c r="IB264" s="40"/>
      <c r="IC264" s="40"/>
      <c r="ID264" s="40"/>
      <c r="IE264" s="40"/>
      <c r="IF264" s="40"/>
      <c r="IG264" s="40"/>
      <c r="IH264" s="40"/>
      <c r="II264" s="40"/>
      <c r="IJ264" s="40"/>
      <c r="IK264" s="40"/>
      <c r="IL264" s="40"/>
      <c r="IM264" s="40"/>
      <c r="IN264" s="40"/>
      <c r="IO264" s="40"/>
      <c r="IP264" s="40"/>
      <c r="IQ264" s="40"/>
      <c r="IR264" s="40"/>
      <c r="IS264" s="40"/>
      <c r="IT264" s="40"/>
      <c r="IU264" s="40"/>
      <c r="IV264" s="40"/>
      <c r="IW264" s="40"/>
      <c r="IX264" s="40"/>
      <c r="IY264" s="40"/>
      <c r="IZ264" s="40"/>
      <c r="JA264" s="40"/>
      <c r="JB264" s="40"/>
      <c r="JC264" s="40"/>
      <c r="JD264" s="40"/>
      <c r="JE264" s="40"/>
      <c r="JF264" s="40"/>
      <c r="JG264" s="40"/>
      <c r="JH264" s="40"/>
      <c r="JI264" s="40"/>
      <c r="JJ264" s="40"/>
      <c r="JK264" s="40"/>
      <c r="JL264" s="40"/>
      <c r="JM264" s="40"/>
      <c r="JN264" s="40"/>
      <c r="JO264" s="40"/>
      <c r="JP264" s="40"/>
      <c r="JQ264" s="40"/>
      <c r="JR264" s="40"/>
      <c r="JS264" s="40"/>
      <c r="JT264" s="40"/>
      <c r="JU264" s="40"/>
      <c r="JV264" s="40"/>
      <c r="JW264" s="40"/>
      <c r="JX264" s="40"/>
      <c r="JY264" s="40"/>
      <c r="JZ264" s="40"/>
      <c r="KA264" s="40"/>
    </row>
    <row r="265" spans="2:287" x14ac:dyDescent="0.45">
      <c r="B265" s="124"/>
      <c r="C265" s="418"/>
      <c r="D265" s="424"/>
      <c r="E265" s="419"/>
      <c r="F265" s="424"/>
      <c r="G265" s="163"/>
      <c r="H265" s="427"/>
      <c r="I265" s="63"/>
      <c r="J265" s="124"/>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433"/>
      <c r="AK265" s="63"/>
      <c r="AL265" s="164"/>
      <c r="AM265" s="164"/>
      <c r="AN265" s="164"/>
      <c r="AO265" s="63"/>
      <c r="AP265" s="124"/>
      <c r="AQ265" s="124"/>
      <c r="AR265" s="124"/>
      <c r="AS265" s="124"/>
      <c r="AT265" s="65"/>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c r="GT265" s="40"/>
      <c r="GU265" s="40"/>
      <c r="GV265" s="40"/>
      <c r="GW265" s="40"/>
      <c r="GX265" s="40"/>
      <c r="GY265" s="40"/>
      <c r="GZ265" s="40"/>
      <c r="HA265" s="40"/>
      <c r="HB265" s="40"/>
      <c r="HC265" s="40"/>
      <c r="HD265" s="40"/>
      <c r="HE265" s="40"/>
      <c r="HF265" s="40"/>
      <c r="HG265" s="40"/>
      <c r="HH265" s="40"/>
      <c r="HI265" s="40"/>
      <c r="HJ265" s="40"/>
      <c r="HK265" s="40"/>
      <c r="HL265" s="40"/>
      <c r="HM265" s="40"/>
      <c r="HN265" s="40"/>
      <c r="HO265" s="40"/>
      <c r="HP265" s="40"/>
      <c r="HQ265" s="40"/>
      <c r="HR265" s="40"/>
      <c r="HS265" s="40"/>
      <c r="HT265" s="40"/>
      <c r="HU265" s="40"/>
      <c r="HV265" s="40"/>
      <c r="HW265" s="40"/>
      <c r="HX265" s="40"/>
      <c r="HY265" s="40"/>
      <c r="HZ265" s="40"/>
      <c r="IA265" s="40"/>
      <c r="IB265" s="40"/>
      <c r="IC265" s="40"/>
      <c r="ID265" s="40"/>
      <c r="IE265" s="40"/>
      <c r="IF265" s="40"/>
      <c r="IG265" s="40"/>
      <c r="IH265" s="40"/>
      <c r="II265" s="40"/>
      <c r="IJ265" s="40"/>
      <c r="IK265" s="40"/>
      <c r="IL265" s="40"/>
      <c r="IM265" s="40"/>
      <c r="IN265" s="40"/>
      <c r="IO265" s="40"/>
      <c r="IP265" s="40"/>
      <c r="IQ265" s="40"/>
      <c r="IR265" s="40"/>
      <c r="IS265" s="40"/>
      <c r="IT265" s="40"/>
      <c r="IU265" s="40"/>
      <c r="IV265" s="40"/>
      <c r="IW265" s="40"/>
      <c r="IX265" s="40"/>
      <c r="IY265" s="40"/>
      <c r="IZ265" s="40"/>
      <c r="JA265" s="40"/>
      <c r="JB265" s="40"/>
      <c r="JC265" s="40"/>
      <c r="JD265" s="40"/>
      <c r="JE265" s="40"/>
      <c r="JF265" s="40"/>
      <c r="JG265" s="40"/>
      <c r="JH265" s="40"/>
      <c r="JI265" s="40"/>
      <c r="JJ265" s="40"/>
      <c r="JK265" s="40"/>
      <c r="JL265" s="40"/>
      <c r="JM265" s="40"/>
      <c r="JN265" s="40"/>
      <c r="JO265" s="40"/>
      <c r="JP265" s="40"/>
      <c r="JQ265" s="40"/>
      <c r="JR265" s="40"/>
      <c r="JS265" s="40"/>
      <c r="JT265" s="40"/>
      <c r="JU265" s="40"/>
      <c r="JV265" s="40"/>
      <c r="JW265" s="40"/>
      <c r="JX265" s="40"/>
      <c r="JY265" s="40"/>
      <c r="JZ265" s="40"/>
      <c r="KA265" s="40"/>
    </row>
    <row r="266" spans="2:287" x14ac:dyDescent="0.45">
      <c r="B266" s="124"/>
      <c r="C266" s="418"/>
      <c r="D266" s="424"/>
      <c r="E266" s="419"/>
      <c r="F266" s="424"/>
      <c r="G266" s="163"/>
      <c r="H266" s="427"/>
      <c r="I266" s="63"/>
      <c r="J266" s="124"/>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433"/>
      <c r="AK266" s="63"/>
      <c r="AL266" s="164"/>
      <c r="AM266" s="164"/>
      <c r="AN266" s="164"/>
      <c r="AO266" s="63"/>
      <c r="AP266" s="124"/>
      <c r="AQ266" s="124"/>
      <c r="AR266" s="124"/>
      <c r="AS266" s="124"/>
      <c r="AT266" s="65"/>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c r="GT266" s="40"/>
      <c r="GU266" s="40"/>
      <c r="GV266" s="40"/>
      <c r="GW266" s="40"/>
      <c r="GX266" s="40"/>
      <c r="GY266" s="40"/>
      <c r="GZ266" s="40"/>
      <c r="HA266" s="40"/>
      <c r="HB266" s="40"/>
      <c r="HC266" s="40"/>
      <c r="HD266" s="40"/>
      <c r="HE266" s="40"/>
      <c r="HF266" s="40"/>
      <c r="HG266" s="40"/>
      <c r="HH266" s="40"/>
      <c r="HI266" s="40"/>
      <c r="HJ266" s="40"/>
      <c r="HK266" s="40"/>
      <c r="HL266" s="40"/>
      <c r="HM266" s="40"/>
      <c r="HN266" s="40"/>
      <c r="HO266" s="40"/>
      <c r="HP266" s="40"/>
      <c r="HQ266" s="40"/>
      <c r="HR266" s="40"/>
      <c r="HS266" s="40"/>
      <c r="HT266" s="40"/>
      <c r="HU266" s="40"/>
      <c r="HV266" s="40"/>
      <c r="HW266" s="40"/>
      <c r="HX266" s="40"/>
      <c r="HY266" s="40"/>
      <c r="HZ266" s="40"/>
      <c r="IA266" s="40"/>
      <c r="IB266" s="40"/>
      <c r="IC266" s="40"/>
      <c r="ID266" s="40"/>
      <c r="IE266" s="40"/>
      <c r="IF266" s="40"/>
      <c r="IG266" s="40"/>
      <c r="IH266" s="40"/>
      <c r="II266" s="40"/>
      <c r="IJ266" s="40"/>
      <c r="IK266" s="40"/>
      <c r="IL266" s="40"/>
      <c r="IM266" s="40"/>
      <c r="IN266" s="40"/>
      <c r="IO266" s="40"/>
      <c r="IP266" s="40"/>
      <c r="IQ266" s="40"/>
      <c r="IR266" s="40"/>
      <c r="IS266" s="40"/>
      <c r="IT266" s="40"/>
      <c r="IU266" s="40"/>
      <c r="IV266" s="40"/>
      <c r="IW266" s="40"/>
      <c r="IX266" s="40"/>
      <c r="IY266" s="40"/>
      <c r="IZ266" s="40"/>
      <c r="JA266" s="40"/>
      <c r="JB266" s="40"/>
      <c r="JC266" s="40"/>
      <c r="JD266" s="40"/>
      <c r="JE266" s="40"/>
      <c r="JF266" s="40"/>
      <c r="JG266" s="40"/>
      <c r="JH266" s="40"/>
      <c r="JI266" s="40"/>
      <c r="JJ266" s="40"/>
      <c r="JK266" s="40"/>
      <c r="JL266" s="40"/>
      <c r="JM266" s="40"/>
      <c r="JN266" s="40"/>
      <c r="JO266" s="40"/>
      <c r="JP266" s="40"/>
      <c r="JQ266" s="40"/>
      <c r="JR266" s="40"/>
      <c r="JS266" s="40"/>
      <c r="JT266" s="40"/>
      <c r="JU266" s="40"/>
      <c r="JV266" s="40"/>
      <c r="JW266" s="40"/>
      <c r="JX266" s="40"/>
      <c r="JY266" s="40"/>
      <c r="JZ266" s="40"/>
      <c r="KA266" s="40"/>
    </row>
    <row r="267" spans="2:287" x14ac:dyDescent="0.45">
      <c r="B267" s="124"/>
      <c r="C267" s="418"/>
      <c r="D267" s="424"/>
      <c r="E267" s="419"/>
      <c r="F267" s="424"/>
      <c r="G267" s="163"/>
      <c r="H267" s="427"/>
      <c r="I267" s="63"/>
      <c r="J267" s="124"/>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433"/>
      <c r="AK267" s="63"/>
      <c r="AL267" s="164"/>
      <c r="AM267" s="164"/>
      <c r="AN267" s="164"/>
      <c r="AO267" s="63"/>
      <c r="AP267" s="124"/>
      <c r="AQ267" s="124"/>
      <c r="AR267" s="124"/>
      <c r="AS267" s="124"/>
      <c r="AT267" s="65"/>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c r="GT267" s="40"/>
      <c r="GU267" s="40"/>
      <c r="GV267" s="40"/>
      <c r="GW267" s="40"/>
      <c r="GX267" s="40"/>
      <c r="GY267" s="40"/>
      <c r="GZ267" s="40"/>
      <c r="HA267" s="40"/>
      <c r="HB267" s="40"/>
      <c r="HC267" s="40"/>
      <c r="HD267" s="40"/>
      <c r="HE267" s="40"/>
      <c r="HF267" s="40"/>
      <c r="HG267" s="40"/>
      <c r="HH267" s="40"/>
      <c r="HI267" s="40"/>
      <c r="HJ267" s="40"/>
      <c r="HK267" s="40"/>
      <c r="HL267" s="40"/>
      <c r="HM267" s="40"/>
      <c r="HN267" s="40"/>
      <c r="HO267" s="40"/>
      <c r="HP267" s="40"/>
      <c r="HQ267" s="40"/>
      <c r="HR267" s="40"/>
      <c r="HS267" s="40"/>
      <c r="HT267" s="40"/>
      <c r="HU267" s="40"/>
      <c r="HV267" s="40"/>
      <c r="HW267" s="40"/>
      <c r="HX267" s="40"/>
      <c r="HY267" s="40"/>
      <c r="HZ267" s="40"/>
      <c r="IA267" s="40"/>
      <c r="IB267" s="40"/>
      <c r="IC267" s="40"/>
      <c r="ID267" s="40"/>
      <c r="IE267" s="40"/>
      <c r="IF267" s="40"/>
      <c r="IG267" s="40"/>
      <c r="IH267" s="40"/>
      <c r="II267" s="40"/>
      <c r="IJ267" s="40"/>
      <c r="IK267" s="40"/>
      <c r="IL267" s="40"/>
      <c r="IM267" s="40"/>
      <c r="IN267" s="40"/>
      <c r="IO267" s="40"/>
      <c r="IP267" s="40"/>
      <c r="IQ267" s="40"/>
      <c r="IR267" s="40"/>
      <c r="IS267" s="40"/>
      <c r="IT267" s="40"/>
      <c r="IU267" s="40"/>
      <c r="IV267" s="40"/>
      <c r="IW267" s="40"/>
      <c r="IX267" s="40"/>
      <c r="IY267" s="40"/>
      <c r="IZ267" s="40"/>
      <c r="JA267" s="40"/>
      <c r="JB267" s="40"/>
      <c r="JC267" s="40"/>
      <c r="JD267" s="40"/>
      <c r="JE267" s="40"/>
      <c r="JF267" s="40"/>
      <c r="JG267" s="40"/>
      <c r="JH267" s="40"/>
      <c r="JI267" s="40"/>
      <c r="JJ267" s="40"/>
      <c r="JK267" s="40"/>
      <c r="JL267" s="40"/>
      <c r="JM267" s="40"/>
      <c r="JN267" s="40"/>
      <c r="JO267" s="40"/>
      <c r="JP267" s="40"/>
      <c r="JQ267" s="40"/>
      <c r="JR267" s="40"/>
      <c r="JS267" s="40"/>
      <c r="JT267" s="40"/>
      <c r="JU267" s="40"/>
      <c r="JV267" s="40"/>
      <c r="JW267" s="40"/>
      <c r="JX267" s="40"/>
      <c r="JY267" s="40"/>
      <c r="JZ267" s="40"/>
      <c r="KA267" s="40"/>
    </row>
    <row r="268" spans="2:287" x14ac:dyDescent="0.45">
      <c r="B268" s="124"/>
      <c r="C268" s="418"/>
      <c r="D268" s="424"/>
      <c r="E268" s="419"/>
      <c r="F268" s="424"/>
      <c r="G268" s="163"/>
      <c r="H268" s="427"/>
      <c r="I268" s="63"/>
      <c r="J268" s="124"/>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433"/>
      <c r="AK268" s="63"/>
      <c r="AL268" s="164"/>
      <c r="AM268" s="164"/>
      <c r="AN268" s="164"/>
      <c r="AO268" s="63"/>
      <c r="AP268" s="124"/>
      <c r="AQ268" s="124"/>
      <c r="AR268" s="124"/>
      <c r="AS268" s="124"/>
      <c r="AT268" s="65"/>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c r="GT268" s="40"/>
      <c r="GU268" s="40"/>
      <c r="GV268" s="40"/>
      <c r="GW268" s="40"/>
      <c r="GX268" s="40"/>
      <c r="GY268" s="40"/>
      <c r="GZ268" s="40"/>
      <c r="HA268" s="40"/>
      <c r="HB268" s="40"/>
      <c r="HC268" s="40"/>
      <c r="HD268" s="40"/>
      <c r="HE268" s="40"/>
      <c r="HF268" s="40"/>
      <c r="HG268" s="40"/>
      <c r="HH268" s="40"/>
      <c r="HI268" s="40"/>
      <c r="HJ268" s="40"/>
      <c r="HK268" s="40"/>
      <c r="HL268" s="40"/>
      <c r="HM268" s="40"/>
      <c r="HN268" s="40"/>
      <c r="HO268" s="40"/>
      <c r="HP268" s="40"/>
      <c r="HQ268" s="40"/>
      <c r="HR268" s="40"/>
      <c r="HS268" s="40"/>
      <c r="HT268" s="40"/>
      <c r="HU268" s="40"/>
      <c r="HV268" s="40"/>
      <c r="HW268" s="40"/>
      <c r="HX268" s="40"/>
      <c r="HY268" s="40"/>
      <c r="HZ268" s="40"/>
      <c r="IA268" s="40"/>
      <c r="IB268" s="40"/>
      <c r="IC268" s="40"/>
      <c r="ID268" s="40"/>
      <c r="IE268" s="40"/>
      <c r="IF268" s="40"/>
      <c r="IG268" s="40"/>
      <c r="IH268" s="40"/>
      <c r="II268" s="40"/>
      <c r="IJ268" s="40"/>
      <c r="IK268" s="40"/>
      <c r="IL268" s="40"/>
      <c r="IM268" s="40"/>
      <c r="IN268" s="40"/>
      <c r="IO268" s="40"/>
      <c r="IP268" s="40"/>
      <c r="IQ268" s="40"/>
      <c r="IR268" s="40"/>
      <c r="IS268" s="40"/>
      <c r="IT268" s="40"/>
      <c r="IU268" s="40"/>
      <c r="IV268" s="40"/>
      <c r="IW268" s="40"/>
      <c r="IX268" s="40"/>
      <c r="IY268" s="40"/>
      <c r="IZ268" s="40"/>
      <c r="JA268" s="40"/>
      <c r="JB268" s="40"/>
      <c r="JC268" s="40"/>
      <c r="JD268" s="40"/>
      <c r="JE268" s="40"/>
      <c r="JF268" s="40"/>
      <c r="JG268" s="40"/>
      <c r="JH268" s="40"/>
      <c r="JI268" s="40"/>
      <c r="JJ268" s="40"/>
      <c r="JK268" s="40"/>
      <c r="JL268" s="40"/>
      <c r="JM268" s="40"/>
      <c r="JN268" s="40"/>
      <c r="JO268" s="40"/>
      <c r="JP268" s="40"/>
      <c r="JQ268" s="40"/>
      <c r="JR268" s="40"/>
      <c r="JS268" s="40"/>
      <c r="JT268" s="40"/>
      <c r="JU268" s="40"/>
      <c r="JV268" s="40"/>
      <c r="JW268" s="40"/>
      <c r="JX268" s="40"/>
      <c r="JY268" s="40"/>
      <c r="JZ268" s="40"/>
      <c r="KA268" s="40"/>
    </row>
    <row r="269" spans="2:287" x14ac:dyDescent="0.45">
      <c r="B269" s="124"/>
      <c r="C269" s="418"/>
      <c r="D269" s="424"/>
      <c r="E269" s="419"/>
      <c r="F269" s="424"/>
      <c r="G269" s="163"/>
      <c r="H269" s="427"/>
      <c r="I269" s="63"/>
      <c r="J269" s="124"/>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433"/>
      <c r="AK269" s="63"/>
      <c r="AL269" s="164"/>
      <c r="AM269" s="164"/>
      <c r="AN269" s="164"/>
      <c r="AO269" s="63"/>
      <c r="AP269" s="124"/>
      <c r="AQ269" s="124"/>
      <c r="AR269" s="124"/>
      <c r="AS269" s="124"/>
      <c r="AT269" s="65"/>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c r="GT269" s="40"/>
      <c r="GU269" s="40"/>
      <c r="GV269" s="40"/>
      <c r="GW269" s="40"/>
      <c r="GX269" s="40"/>
      <c r="GY269" s="40"/>
      <c r="GZ269" s="40"/>
      <c r="HA269" s="40"/>
      <c r="HB269" s="40"/>
      <c r="HC269" s="40"/>
      <c r="HD269" s="40"/>
      <c r="HE269" s="40"/>
      <c r="HF269" s="40"/>
      <c r="HG269" s="40"/>
      <c r="HH269" s="40"/>
      <c r="HI269" s="40"/>
      <c r="HJ269" s="40"/>
      <c r="HK269" s="40"/>
      <c r="HL269" s="40"/>
      <c r="HM269" s="40"/>
      <c r="HN269" s="40"/>
      <c r="HO269" s="40"/>
      <c r="HP269" s="40"/>
      <c r="HQ269" s="40"/>
      <c r="HR269" s="40"/>
      <c r="HS269" s="40"/>
      <c r="HT269" s="40"/>
      <c r="HU269" s="40"/>
      <c r="HV269" s="40"/>
      <c r="HW269" s="40"/>
      <c r="HX269" s="40"/>
      <c r="HY269" s="40"/>
      <c r="HZ269" s="40"/>
      <c r="IA269" s="40"/>
      <c r="IB269" s="40"/>
      <c r="IC269" s="40"/>
      <c r="ID269" s="40"/>
      <c r="IE269" s="40"/>
      <c r="IF269" s="40"/>
      <c r="IG269" s="40"/>
      <c r="IH269" s="40"/>
      <c r="II269" s="40"/>
      <c r="IJ269" s="40"/>
      <c r="IK269" s="40"/>
      <c r="IL269" s="40"/>
      <c r="IM269" s="40"/>
      <c r="IN269" s="40"/>
      <c r="IO269" s="40"/>
      <c r="IP269" s="40"/>
      <c r="IQ269" s="40"/>
      <c r="IR269" s="40"/>
      <c r="IS269" s="40"/>
      <c r="IT269" s="40"/>
      <c r="IU269" s="40"/>
      <c r="IV269" s="40"/>
      <c r="IW269" s="40"/>
      <c r="IX269" s="40"/>
      <c r="IY269" s="40"/>
      <c r="IZ269" s="40"/>
      <c r="JA269" s="40"/>
      <c r="JB269" s="40"/>
      <c r="JC269" s="40"/>
      <c r="JD269" s="40"/>
      <c r="JE269" s="40"/>
      <c r="JF269" s="40"/>
      <c r="JG269" s="40"/>
      <c r="JH269" s="40"/>
      <c r="JI269" s="40"/>
      <c r="JJ269" s="40"/>
      <c r="JK269" s="40"/>
      <c r="JL269" s="40"/>
      <c r="JM269" s="40"/>
      <c r="JN269" s="40"/>
      <c r="JO269" s="40"/>
      <c r="JP269" s="40"/>
      <c r="JQ269" s="40"/>
      <c r="JR269" s="40"/>
      <c r="JS269" s="40"/>
      <c r="JT269" s="40"/>
      <c r="JU269" s="40"/>
      <c r="JV269" s="40"/>
      <c r="JW269" s="40"/>
      <c r="JX269" s="40"/>
      <c r="JY269" s="40"/>
      <c r="JZ269" s="40"/>
      <c r="KA269" s="40"/>
    </row>
    <row r="270" spans="2:287" x14ac:dyDescent="0.45">
      <c r="B270" s="124"/>
      <c r="C270" s="418"/>
      <c r="D270" s="424"/>
      <c r="E270" s="419"/>
      <c r="F270" s="424"/>
      <c r="G270" s="163"/>
      <c r="H270" s="427"/>
      <c r="I270" s="63"/>
      <c r="J270" s="124"/>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433"/>
      <c r="AK270" s="63"/>
      <c r="AL270" s="164"/>
      <c r="AM270" s="164"/>
      <c r="AN270" s="164"/>
      <c r="AO270" s="63"/>
      <c r="AP270" s="124"/>
      <c r="AQ270" s="124"/>
      <c r="AR270" s="124"/>
      <c r="AS270" s="124"/>
      <c r="AT270" s="65"/>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c r="GT270" s="40"/>
      <c r="GU270" s="40"/>
      <c r="GV270" s="40"/>
      <c r="GW270" s="40"/>
      <c r="GX270" s="40"/>
      <c r="GY270" s="40"/>
      <c r="GZ270" s="40"/>
      <c r="HA270" s="40"/>
      <c r="HB270" s="40"/>
      <c r="HC270" s="40"/>
      <c r="HD270" s="40"/>
      <c r="HE270" s="40"/>
      <c r="HF270" s="40"/>
      <c r="HG270" s="40"/>
      <c r="HH270" s="40"/>
      <c r="HI270" s="40"/>
      <c r="HJ270" s="40"/>
      <c r="HK270" s="40"/>
      <c r="HL270" s="40"/>
      <c r="HM270" s="40"/>
      <c r="HN270" s="40"/>
      <c r="HO270" s="40"/>
      <c r="HP270" s="40"/>
      <c r="HQ270" s="40"/>
      <c r="HR270" s="40"/>
      <c r="HS270" s="40"/>
      <c r="HT270" s="40"/>
      <c r="HU270" s="40"/>
      <c r="HV270" s="40"/>
      <c r="HW270" s="40"/>
      <c r="HX270" s="40"/>
      <c r="HY270" s="40"/>
      <c r="HZ270" s="40"/>
      <c r="IA270" s="40"/>
      <c r="IB270" s="40"/>
      <c r="IC270" s="40"/>
      <c r="ID270" s="40"/>
      <c r="IE270" s="40"/>
      <c r="IF270" s="40"/>
      <c r="IG270" s="40"/>
      <c r="IH270" s="40"/>
      <c r="II270" s="40"/>
      <c r="IJ270" s="40"/>
      <c r="IK270" s="40"/>
      <c r="IL270" s="40"/>
      <c r="IM270" s="40"/>
      <c r="IN270" s="40"/>
      <c r="IO270" s="40"/>
      <c r="IP270" s="40"/>
      <c r="IQ270" s="40"/>
      <c r="IR270" s="40"/>
      <c r="IS270" s="40"/>
      <c r="IT270" s="40"/>
      <c r="IU270" s="40"/>
      <c r="IV270" s="40"/>
      <c r="IW270" s="40"/>
      <c r="IX270" s="40"/>
      <c r="IY270" s="40"/>
      <c r="IZ270" s="40"/>
      <c r="JA270" s="40"/>
      <c r="JB270" s="40"/>
      <c r="JC270" s="40"/>
      <c r="JD270" s="40"/>
      <c r="JE270" s="40"/>
      <c r="JF270" s="40"/>
      <c r="JG270" s="40"/>
      <c r="JH270" s="40"/>
      <c r="JI270" s="40"/>
      <c r="JJ270" s="40"/>
      <c r="JK270" s="40"/>
      <c r="JL270" s="40"/>
      <c r="JM270" s="40"/>
      <c r="JN270" s="40"/>
      <c r="JO270" s="40"/>
      <c r="JP270" s="40"/>
      <c r="JQ270" s="40"/>
      <c r="JR270" s="40"/>
      <c r="JS270" s="40"/>
      <c r="JT270" s="40"/>
      <c r="JU270" s="40"/>
      <c r="JV270" s="40"/>
      <c r="JW270" s="40"/>
      <c r="JX270" s="40"/>
      <c r="JY270" s="40"/>
      <c r="JZ270" s="40"/>
      <c r="KA270" s="40"/>
    </row>
    <row r="271" spans="2:287" x14ac:dyDescent="0.45">
      <c r="B271" s="124"/>
      <c r="C271" s="418"/>
      <c r="D271" s="424"/>
      <c r="E271" s="419"/>
      <c r="F271" s="424"/>
      <c r="G271" s="163"/>
      <c r="H271" s="427"/>
      <c r="I271" s="63"/>
      <c r="J271" s="124"/>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433"/>
      <c r="AK271" s="63"/>
      <c r="AL271" s="164"/>
      <c r="AM271" s="164"/>
      <c r="AN271" s="164"/>
      <c r="AO271" s="63"/>
      <c r="AP271" s="124"/>
      <c r="AQ271" s="124"/>
      <c r="AR271" s="124"/>
      <c r="AS271" s="124"/>
      <c r="AT271" s="65"/>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c r="GT271" s="40"/>
      <c r="GU271" s="40"/>
      <c r="GV271" s="40"/>
      <c r="GW271" s="40"/>
      <c r="GX271" s="40"/>
      <c r="GY271" s="40"/>
      <c r="GZ271" s="40"/>
      <c r="HA271" s="40"/>
      <c r="HB271" s="40"/>
      <c r="HC271" s="40"/>
      <c r="HD271" s="40"/>
      <c r="HE271" s="40"/>
      <c r="HF271" s="40"/>
      <c r="HG271" s="40"/>
      <c r="HH271" s="40"/>
      <c r="HI271" s="40"/>
      <c r="HJ271" s="40"/>
      <c r="HK271" s="40"/>
      <c r="HL271" s="40"/>
      <c r="HM271" s="40"/>
      <c r="HN271" s="40"/>
      <c r="HO271" s="40"/>
      <c r="HP271" s="40"/>
      <c r="HQ271" s="40"/>
      <c r="HR271" s="40"/>
      <c r="HS271" s="40"/>
      <c r="HT271" s="40"/>
      <c r="HU271" s="40"/>
      <c r="HV271" s="40"/>
      <c r="HW271" s="40"/>
      <c r="HX271" s="40"/>
      <c r="HY271" s="40"/>
      <c r="HZ271" s="40"/>
      <c r="IA271" s="40"/>
      <c r="IB271" s="40"/>
      <c r="IC271" s="40"/>
      <c r="ID271" s="40"/>
      <c r="IE271" s="40"/>
      <c r="IF271" s="40"/>
      <c r="IG271" s="40"/>
      <c r="IH271" s="40"/>
      <c r="II271" s="40"/>
      <c r="IJ271" s="40"/>
      <c r="IK271" s="40"/>
      <c r="IL271" s="40"/>
      <c r="IM271" s="40"/>
      <c r="IN271" s="40"/>
      <c r="IO271" s="40"/>
      <c r="IP271" s="40"/>
      <c r="IQ271" s="40"/>
      <c r="IR271" s="40"/>
      <c r="IS271" s="40"/>
      <c r="IT271" s="40"/>
      <c r="IU271" s="40"/>
      <c r="IV271" s="40"/>
      <c r="IW271" s="40"/>
      <c r="IX271" s="40"/>
      <c r="IY271" s="40"/>
      <c r="IZ271" s="40"/>
      <c r="JA271" s="40"/>
      <c r="JB271" s="40"/>
      <c r="JC271" s="40"/>
      <c r="JD271" s="40"/>
      <c r="JE271" s="40"/>
      <c r="JF271" s="40"/>
      <c r="JG271" s="40"/>
      <c r="JH271" s="40"/>
      <c r="JI271" s="40"/>
      <c r="JJ271" s="40"/>
      <c r="JK271" s="40"/>
      <c r="JL271" s="40"/>
      <c r="JM271" s="40"/>
      <c r="JN271" s="40"/>
      <c r="JO271" s="40"/>
      <c r="JP271" s="40"/>
      <c r="JQ271" s="40"/>
      <c r="JR271" s="40"/>
      <c r="JS271" s="40"/>
      <c r="JT271" s="40"/>
      <c r="JU271" s="40"/>
      <c r="JV271" s="40"/>
      <c r="JW271" s="40"/>
      <c r="JX271" s="40"/>
      <c r="JY271" s="40"/>
      <c r="JZ271" s="40"/>
      <c r="KA271" s="40"/>
    </row>
    <row r="272" spans="2:287" x14ac:dyDescent="0.45">
      <c r="B272" s="124"/>
      <c r="C272" s="418"/>
      <c r="D272" s="424"/>
      <c r="E272" s="419"/>
      <c r="F272" s="424"/>
      <c r="G272" s="163"/>
      <c r="H272" s="427"/>
      <c r="I272" s="63"/>
      <c r="J272" s="124"/>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433"/>
      <c r="AK272" s="63"/>
      <c r="AL272" s="164"/>
      <c r="AM272" s="164"/>
      <c r="AN272" s="164"/>
      <c r="AO272" s="63"/>
      <c r="AP272" s="124"/>
      <c r="AQ272" s="124"/>
      <c r="AR272" s="124"/>
      <c r="AS272" s="124"/>
      <c r="AT272" s="65"/>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40"/>
      <c r="HV272" s="40"/>
      <c r="HW272" s="40"/>
      <c r="HX272" s="40"/>
      <c r="HY272" s="40"/>
      <c r="HZ272" s="40"/>
      <c r="IA272" s="40"/>
      <c r="IB272" s="40"/>
      <c r="IC272" s="40"/>
      <c r="ID272" s="40"/>
      <c r="IE272" s="40"/>
      <c r="IF272" s="40"/>
      <c r="IG272" s="40"/>
      <c r="IH272" s="40"/>
      <c r="II272" s="40"/>
      <c r="IJ272" s="40"/>
      <c r="IK272" s="40"/>
      <c r="IL272" s="40"/>
      <c r="IM272" s="40"/>
      <c r="IN272" s="40"/>
      <c r="IO272" s="40"/>
      <c r="IP272" s="40"/>
      <c r="IQ272" s="40"/>
      <c r="IR272" s="40"/>
      <c r="IS272" s="40"/>
      <c r="IT272" s="40"/>
      <c r="IU272" s="40"/>
      <c r="IV272" s="40"/>
      <c r="IW272" s="40"/>
      <c r="IX272" s="40"/>
      <c r="IY272" s="40"/>
      <c r="IZ272" s="40"/>
      <c r="JA272" s="40"/>
      <c r="JB272" s="40"/>
      <c r="JC272" s="40"/>
      <c r="JD272" s="40"/>
      <c r="JE272" s="40"/>
      <c r="JF272" s="40"/>
      <c r="JG272" s="40"/>
      <c r="JH272" s="40"/>
      <c r="JI272" s="40"/>
      <c r="JJ272" s="40"/>
      <c r="JK272" s="40"/>
      <c r="JL272" s="40"/>
      <c r="JM272" s="40"/>
      <c r="JN272" s="40"/>
      <c r="JO272" s="40"/>
      <c r="JP272" s="40"/>
      <c r="JQ272" s="40"/>
      <c r="JR272" s="40"/>
      <c r="JS272" s="40"/>
      <c r="JT272" s="40"/>
      <c r="JU272" s="40"/>
      <c r="JV272" s="40"/>
      <c r="JW272" s="40"/>
      <c r="JX272" s="40"/>
      <c r="JY272" s="40"/>
      <c r="JZ272" s="40"/>
      <c r="KA272" s="40"/>
    </row>
    <row r="273" spans="2:287" x14ac:dyDescent="0.45">
      <c r="B273" s="124"/>
      <c r="C273" s="418"/>
      <c r="D273" s="424"/>
      <c r="E273" s="419"/>
      <c r="F273" s="424"/>
      <c r="G273" s="163"/>
      <c r="H273" s="427"/>
      <c r="I273" s="63"/>
      <c r="J273" s="124"/>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433"/>
      <c r="AK273" s="63"/>
      <c r="AL273" s="164"/>
      <c r="AM273" s="164"/>
      <c r="AN273" s="164"/>
      <c r="AO273" s="63"/>
      <c r="AP273" s="124"/>
      <c r="AQ273" s="124"/>
      <c r="AR273" s="124"/>
      <c r="AS273" s="124"/>
      <c r="AT273" s="65"/>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40"/>
      <c r="HV273" s="40"/>
      <c r="HW273" s="40"/>
      <c r="HX273" s="40"/>
      <c r="HY273" s="40"/>
      <c r="HZ273" s="40"/>
      <c r="IA273" s="40"/>
      <c r="IB273" s="40"/>
      <c r="IC273" s="40"/>
      <c r="ID273" s="40"/>
      <c r="IE273" s="40"/>
      <c r="IF273" s="40"/>
      <c r="IG273" s="40"/>
      <c r="IH273" s="40"/>
      <c r="II273" s="40"/>
      <c r="IJ273" s="40"/>
      <c r="IK273" s="40"/>
      <c r="IL273" s="40"/>
      <c r="IM273" s="40"/>
      <c r="IN273" s="40"/>
      <c r="IO273" s="40"/>
      <c r="IP273" s="40"/>
      <c r="IQ273" s="40"/>
      <c r="IR273" s="40"/>
      <c r="IS273" s="40"/>
      <c r="IT273" s="40"/>
      <c r="IU273" s="40"/>
      <c r="IV273" s="40"/>
      <c r="IW273" s="40"/>
      <c r="IX273" s="40"/>
      <c r="IY273" s="40"/>
      <c r="IZ273" s="40"/>
      <c r="JA273" s="40"/>
      <c r="JB273" s="40"/>
      <c r="JC273" s="40"/>
      <c r="JD273" s="40"/>
      <c r="JE273" s="40"/>
      <c r="JF273" s="40"/>
      <c r="JG273" s="40"/>
      <c r="JH273" s="40"/>
      <c r="JI273" s="40"/>
      <c r="JJ273" s="40"/>
      <c r="JK273" s="40"/>
      <c r="JL273" s="40"/>
      <c r="JM273" s="40"/>
      <c r="JN273" s="40"/>
      <c r="JO273" s="40"/>
      <c r="JP273" s="40"/>
      <c r="JQ273" s="40"/>
      <c r="JR273" s="40"/>
      <c r="JS273" s="40"/>
      <c r="JT273" s="40"/>
      <c r="JU273" s="40"/>
      <c r="JV273" s="40"/>
      <c r="JW273" s="40"/>
      <c r="JX273" s="40"/>
      <c r="JY273" s="40"/>
      <c r="JZ273" s="40"/>
      <c r="KA273" s="40"/>
    </row>
    <row r="274" spans="2:287" x14ac:dyDescent="0.45">
      <c r="B274" s="124"/>
      <c r="C274" s="418"/>
      <c r="D274" s="424"/>
      <c r="E274" s="419"/>
      <c r="F274" s="424"/>
      <c r="G274" s="163"/>
      <c r="H274" s="427"/>
      <c r="I274" s="63"/>
      <c r="J274" s="124"/>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433"/>
      <c r="AK274" s="63"/>
      <c r="AL274" s="164"/>
      <c r="AM274" s="164"/>
      <c r="AN274" s="164"/>
      <c r="AO274" s="63"/>
      <c r="AP274" s="124"/>
      <c r="AQ274" s="124"/>
      <c r="AR274" s="124"/>
      <c r="AS274" s="124"/>
      <c r="AT274" s="65"/>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c r="GT274" s="40"/>
      <c r="GU274" s="40"/>
      <c r="GV274" s="40"/>
      <c r="GW274" s="40"/>
      <c r="GX274" s="40"/>
      <c r="GY274" s="40"/>
      <c r="GZ274" s="40"/>
      <c r="HA274" s="40"/>
      <c r="HB274" s="40"/>
      <c r="HC274" s="40"/>
      <c r="HD274" s="40"/>
      <c r="HE274" s="40"/>
      <c r="HF274" s="40"/>
      <c r="HG274" s="40"/>
      <c r="HH274" s="40"/>
      <c r="HI274" s="40"/>
      <c r="HJ274" s="40"/>
      <c r="HK274" s="40"/>
      <c r="HL274" s="40"/>
      <c r="HM274" s="40"/>
      <c r="HN274" s="40"/>
      <c r="HO274" s="40"/>
      <c r="HP274" s="40"/>
      <c r="HQ274" s="40"/>
      <c r="HR274" s="40"/>
      <c r="HS274" s="40"/>
      <c r="HT274" s="40"/>
      <c r="HU274" s="40"/>
      <c r="HV274" s="40"/>
      <c r="HW274" s="40"/>
      <c r="HX274" s="40"/>
      <c r="HY274" s="40"/>
      <c r="HZ274" s="40"/>
      <c r="IA274" s="40"/>
      <c r="IB274" s="40"/>
      <c r="IC274" s="40"/>
      <c r="ID274" s="40"/>
      <c r="IE274" s="40"/>
      <c r="IF274" s="40"/>
      <c r="IG274" s="40"/>
      <c r="IH274" s="40"/>
      <c r="II274" s="40"/>
      <c r="IJ274" s="40"/>
      <c r="IK274" s="40"/>
      <c r="IL274" s="40"/>
      <c r="IM274" s="40"/>
      <c r="IN274" s="40"/>
      <c r="IO274" s="40"/>
      <c r="IP274" s="40"/>
      <c r="IQ274" s="40"/>
      <c r="IR274" s="40"/>
      <c r="IS274" s="40"/>
      <c r="IT274" s="40"/>
      <c r="IU274" s="40"/>
      <c r="IV274" s="40"/>
      <c r="IW274" s="40"/>
      <c r="IX274" s="40"/>
      <c r="IY274" s="40"/>
      <c r="IZ274" s="40"/>
      <c r="JA274" s="40"/>
      <c r="JB274" s="40"/>
      <c r="JC274" s="40"/>
      <c r="JD274" s="40"/>
      <c r="JE274" s="40"/>
      <c r="JF274" s="40"/>
      <c r="JG274" s="40"/>
      <c r="JH274" s="40"/>
      <c r="JI274" s="40"/>
      <c r="JJ274" s="40"/>
      <c r="JK274" s="40"/>
      <c r="JL274" s="40"/>
      <c r="JM274" s="40"/>
      <c r="JN274" s="40"/>
      <c r="JO274" s="40"/>
      <c r="JP274" s="40"/>
      <c r="JQ274" s="40"/>
      <c r="JR274" s="40"/>
      <c r="JS274" s="40"/>
      <c r="JT274" s="40"/>
      <c r="JU274" s="40"/>
      <c r="JV274" s="40"/>
      <c r="JW274" s="40"/>
      <c r="JX274" s="40"/>
      <c r="JY274" s="40"/>
      <c r="JZ274" s="40"/>
      <c r="KA274" s="40"/>
    </row>
    <row r="275" spans="2:287" x14ac:dyDescent="0.45">
      <c r="B275" s="124"/>
      <c r="C275" s="418"/>
      <c r="D275" s="424"/>
      <c r="E275" s="419"/>
      <c r="F275" s="424"/>
      <c r="G275" s="163"/>
      <c r="H275" s="427"/>
      <c r="I275" s="63"/>
      <c r="J275" s="124"/>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433"/>
      <c r="AK275" s="63"/>
      <c r="AL275" s="164"/>
      <c r="AM275" s="164"/>
      <c r="AN275" s="164"/>
      <c r="AO275" s="63"/>
      <c r="AP275" s="124"/>
      <c r="AQ275" s="124"/>
      <c r="AR275" s="124"/>
      <c r="AS275" s="124"/>
      <c r="AT275" s="65"/>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40"/>
      <c r="HV275" s="40"/>
      <c r="HW275" s="40"/>
      <c r="HX275" s="40"/>
      <c r="HY275" s="40"/>
      <c r="HZ275" s="40"/>
      <c r="IA275" s="40"/>
      <c r="IB275" s="40"/>
      <c r="IC275" s="40"/>
      <c r="ID275" s="40"/>
      <c r="IE275" s="40"/>
      <c r="IF275" s="40"/>
      <c r="IG275" s="40"/>
      <c r="IH275" s="40"/>
      <c r="II275" s="40"/>
      <c r="IJ275" s="40"/>
      <c r="IK275" s="40"/>
      <c r="IL275" s="40"/>
      <c r="IM275" s="40"/>
      <c r="IN275" s="40"/>
      <c r="IO275" s="40"/>
      <c r="IP275" s="40"/>
      <c r="IQ275" s="40"/>
      <c r="IR275" s="40"/>
      <c r="IS275" s="40"/>
      <c r="IT275" s="40"/>
      <c r="IU275" s="40"/>
      <c r="IV275" s="40"/>
      <c r="IW275" s="40"/>
      <c r="IX275" s="40"/>
      <c r="IY275" s="40"/>
      <c r="IZ275" s="40"/>
      <c r="JA275" s="40"/>
      <c r="JB275" s="40"/>
      <c r="JC275" s="40"/>
      <c r="JD275" s="40"/>
      <c r="JE275" s="40"/>
      <c r="JF275" s="40"/>
      <c r="JG275" s="40"/>
      <c r="JH275" s="40"/>
      <c r="JI275" s="40"/>
      <c r="JJ275" s="40"/>
      <c r="JK275" s="40"/>
      <c r="JL275" s="40"/>
      <c r="JM275" s="40"/>
      <c r="JN275" s="40"/>
      <c r="JO275" s="40"/>
      <c r="JP275" s="40"/>
      <c r="JQ275" s="40"/>
      <c r="JR275" s="40"/>
      <c r="JS275" s="40"/>
      <c r="JT275" s="40"/>
      <c r="JU275" s="40"/>
      <c r="JV275" s="40"/>
      <c r="JW275" s="40"/>
      <c r="JX275" s="40"/>
      <c r="JY275" s="40"/>
      <c r="JZ275" s="40"/>
      <c r="KA275" s="40"/>
    </row>
    <row r="276" spans="2:287" x14ac:dyDescent="0.45">
      <c r="B276" s="124"/>
      <c r="C276" s="418"/>
      <c r="D276" s="424"/>
      <c r="E276" s="419"/>
      <c r="F276" s="424"/>
      <c r="G276" s="163"/>
      <c r="H276" s="427"/>
      <c r="I276" s="63"/>
      <c r="J276" s="124"/>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433"/>
      <c r="AK276" s="63"/>
      <c r="AL276" s="164"/>
      <c r="AM276" s="164"/>
      <c r="AN276" s="164"/>
      <c r="AO276" s="63"/>
      <c r="AP276" s="124"/>
      <c r="AQ276" s="124"/>
      <c r="AR276" s="124"/>
      <c r="AS276" s="124"/>
      <c r="AT276" s="65"/>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G276" s="47"/>
      <c r="CH276" s="47"/>
      <c r="CI276" s="47"/>
      <c r="CJ276" s="47"/>
      <c r="CK276" s="47"/>
      <c r="CL276" s="47"/>
      <c r="CM276" s="47"/>
      <c r="CN276" s="47"/>
      <c r="CO276" s="47"/>
      <c r="CP276" s="47"/>
      <c r="CQ276" s="47"/>
      <c r="CR276" s="47"/>
      <c r="CS276" s="47"/>
      <c r="CT276" s="47"/>
      <c r="CU276" s="47"/>
      <c r="CV276" s="47"/>
      <c r="CW276" s="47"/>
      <c r="CX276" s="47"/>
      <c r="CY276" s="47"/>
      <c r="CZ276" s="47"/>
      <c r="DA276" s="47"/>
      <c r="DB276" s="47"/>
      <c r="DC276" s="47"/>
      <c r="DD276" s="47"/>
      <c r="DE276" s="47"/>
      <c r="DF276" s="47"/>
      <c r="DG276" s="47"/>
      <c r="DH276" s="47"/>
      <c r="DI276" s="47"/>
      <c r="DJ276" s="47"/>
      <c r="DK276" s="47"/>
      <c r="DL276" s="47"/>
      <c r="DM276" s="47"/>
      <c r="DN276" s="47"/>
      <c r="DO276" s="47"/>
      <c r="DP276" s="47"/>
      <c r="DQ276" s="47"/>
      <c r="DR276" s="47"/>
      <c r="DS276" s="47"/>
      <c r="DT276" s="47"/>
      <c r="DU276" s="47"/>
      <c r="DV276" s="47"/>
      <c r="DW276" s="47"/>
      <c r="DX276" s="47"/>
      <c r="DY276" s="47"/>
      <c r="DZ276" s="47"/>
      <c r="EA276" s="47"/>
      <c r="EB276" s="47"/>
      <c r="EC276" s="47"/>
      <c r="ED276" s="47"/>
      <c r="EE276" s="47"/>
      <c r="EF276" s="47"/>
      <c r="EG276" s="47"/>
      <c r="EH276" s="47"/>
      <c r="EI276" s="47"/>
      <c r="EJ276" s="47"/>
      <c r="EK276" s="47"/>
      <c r="EL276" s="47"/>
      <c r="EM276" s="47"/>
      <c r="EN276" s="47"/>
      <c r="EO276" s="47"/>
      <c r="EP276" s="47"/>
      <c r="EQ276" s="47"/>
      <c r="ER276" s="47"/>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c r="GT276" s="40"/>
      <c r="GU276" s="40"/>
      <c r="GV276" s="40"/>
      <c r="GW276" s="40"/>
      <c r="GX276" s="40"/>
      <c r="GY276" s="40"/>
      <c r="GZ276" s="40"/>
      <c r="HA276" s="40"/>
      <c r="HB276" s="40"/>
      <c r="HC276" s="40"/>
      <c r="HD276" s="40"/>
      <c r="HE276" s="40"/>
      <c r="HF276" s="40"/>
      <c r="HG276" s="40"/>
      <c r="HH276" s="40"/>
      <c r="HI276" s="40"/>
      <c r="HJ276" s="40"/>
      <c r="HK276" s="40"/>
      <c r="HL276" s="40"/>
      <c r="HM276" s="40"/>
      <c r="HN276" s="40"/>
      <c r="HO276" s="40"/>
      <c r="HP276" s="40"/>
      <c r="HQ276" s="40"/>
      <c r="HR276" s="40"/>
      <c r="HS276" s="40"/>
      <c r="HT276" s="40"/>
      <c r="HU276" s="40"/>
      <c r="HV276" s="40"/>
      <c r="HW276" s="40"/>
      <c r="HX276" s="40"/>
      <c r="HY276" s="40"/>
      <c r="HZ276" s="40"/>
      <c r="IA276" s="40"/>
      <c r="IB276" s="40"/>
      <c r="IC276" s="40"/>
      <c r="ID276" s="40"/>
      <c r="IE276" s="40"/>
      <c r="IF276" s="40"/>
      <c r="IG276" s="40"/>
      <c r="IH276" s="40"/>
      <c r="II276" s="40"/>
      <c r="IJ276" s="40"/>
      <c r="IK276" s="40"/>
      <c r="IL276" s="40"/>
      <c r="IM276" s="40"/>
      <c r="IN276" s="40"/>
      <c r="IO276" s="40"/>
      <c r="IP276" s="40"/>
      <c r="IQ276" s="40"/>
      <c r="IR276" s="40"/>
      <c r="IS276" s="40"/>
      <c r="IT276" s="40"/>
      <c r="IU276" s="40"/>
      <c r="IV276" s="40"/>
      <c r="IW276" s="40"/>
      <c r="IX276" s="40"/>
      <c r="IY276" s="40"/>
      <c r="IZ276" s="40"/>
      <c r="JA276" s="40"/>
      <c r="JB276" s="40"/>
      <c r="JC276" s="40"/>
      <c r="JD276" s="40"/>
      <c r="JE276" s="40"/>
      <c r="JF276" s="40"/>
      <c r="JG276" s="40"/>
      <c r="JH276" s="40"/>
      <c r="JI276" s="40"/>
      <c r="JJ276" s="40"/>
      <c r="JK276" s="40"/>
      <c r="JL276" s="40"/>
      <c r="JM276" s="40"/>
      <c r="JN276" s="40"/>
      <c r="JO276" s="40"/>
      <c r="JP276" s="40"/>
      <c r="JQ276" s="40"/>
      <c r="JR276" s="40"/>
      <c r="JS276" s="40"/>
      <c r="JT276" s="40"/>
      <c r="JU276" s="40"/>
      <c r="JV276" s="40"/>
      <c r="JW276" s="40"/>
      <c r="JX276" s="40"/>
      <c r="JY276" s="40"/>
      <c r="JZ276" s="40"/>
      <c r="KA276" s="40"/>
    </row>
    <row r="277" spans="2:287" x14ac:dyDescent="0.45">
      <c r="B277" s="124"/>
      <c r="C277" s="418"/>
      <c r="D277" s="424"/>
      <c r="E277" s="419"/>
      <c r="F277" s="424"/>
      <c r="G277" s="163"/>
      <c r="H277" s="427"/>
      <c r="I277" s="63"/>
      <c r="J277" s="124"/>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433"/>
      <c r="AK277" s="63"/>
      <c r="AL277" s="164"/>
      <c r="AM277" s="164"/>
      <c r="AN277" s="164"/>
      <c r="AO277" s="63"/>
      <c r="AP277" s="124"/>
      <c r="AQ277" s="124"/>
      <c r="AR277" s="124"/>
      <c r="AS277" s="124"/>
      <c r="AT277" s="65"/>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c r="DM277" s="47"/>
      <c r="DN277" s="47"/>
      <c r="DO277" s="47"/>
      <c r="DP277" s="47"/>
      <c r="DQ277" s="47"/>
      <c r="DR277" s="47"/>
      <c r="DS277" s="47"/>
      <c r="DT277" s="47"/>
      <c r="DU277" s="47"/>
      <c r="DV277" s="47"/>
      <c r="DW277" s="47"/>
      <c r="DX277" s="47"/>
      <c r="DY277" s="47"/>
      <c r="DZ277" s="47"/>
      <c r="EA277" s="47"/>
      <c r="EB277" s="47"/>
      <c r="EC277" s="47"/>
      <c r="ED277" s="47"/>
      <c r="EE277" s="47"/>
      <c r="EF277" s="47"/>
      <c r="EG277" s="47"/>
      <c r="EH277" s="47"/>
      <c r="EI277" s="47"/>
      <c r="EJ277" s="47"/>
      <c r="EK277" s="47"/>
      <c r="EL277" s="47"/>
      <c r="EM277" s="47"/>
      <c r="EN277" s="47"/>
      <c r="EO277" s="47"/>
      <c r="EP277" s="47"/>
      <c r="EQ277" s="47"/>
      <c r="ER277" s="47"/>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c r="GT277" s="40"/>
      <c r="GU277" s="40"/>
      <c r="GV277" s="40"/>
      <c r="GW277" s="40"/>
      <c r="GX277" s="40"/>
      <c r="GY277" s="40"/>
      <c r="GZ277" s="40"/>
      <c r="HA277" s="40"/>
      <c r="HB277" s="40"/>
      <c r="HC277" s="40"/>
      <c r="HD277" s="40"/>
      <c r="HE277" s="40"/>
      <c r="HF277" s="40"/>
      <c r="HG277" s="40"/>
      <c r="HH277" s="40"/>
      <c r="HI277" s="40"/>
      <c r="HJ277" s="40"/>
      <c r="HK277" s="40"/>
      <c r="HL277" s="40"/>
      <c r="HM277" s="40"/>
      <c r="HN277" s="40"/>
      <c r="HO277" s="40"/>
      <c r="HP277" s="40"/>
      <c r="HQ277" s="40"/>
      <c r="HR277" s="40"/>
      <c r="HS277" s="40"/>
      <c r="HT277" s="40"/>
      <c r="HU277" s="40"/>
      <c r="HV277" s="40"/>
      <c r="HW277" s="40"/>
      <c r="HX277" s="40"/>
      <c r="HY277" s="40"/>
      <c r="HZ277" s="40"/>
      <c r="IA277" s="40"/>
      <c r="IB277" s="40"/>
      <c r="IC277" s="40"/>
      <c r="ID277" s="40"/>
      <c r="IE277" s="40"/>
      <c r="IF277" s="40"/>
      <c r="IG277" s="40"/>
      <c r="IH277" s="40"/>
      <c r="II277" s="40"/>
      <c r="IJ277" s="40"/>
      <c r="IK277" s="40"/>
      <c r="IL277" s="40"/>
      <c r="IM277" s="40"/>
      <c r="IN277" s="40"/>
      <c r="IO277" s="40"/>
      <c r="IP277" s="40"/>
      <c r="IQ277" s="40"/>
      <c r="IR277" s="40"/>
      <c r="IS277" s="40"/>
      <c r="IT277" s="40"/>
      <c r="IU277" s="40"/>
      <c r="IV277" s="40"/>
      <c r="IW277" s="40"/>
      <c r="IX277" s="40"/>
      <c r="IY277" s="40"/>
      <c r="IZ277" s="40"/>
      <c r="JA277" s="40"/>
      <c r="JB277" s="40"/>
      <c r="JC277" s="40"/>
      <c r="JD277" s="40"/>
      <c r="JE277" s="40"/>
      <c r="JF277" s="40"/>
      <c r="JG277" s="40"/>
      <c r="JH277" s="40"/>
      <c r="JI277" s="40"/>
      <c r="JJ277" s="40"/>
      <c r="JK277" s="40"/>
      <c r="JL277" s="40"/>
      <c r="JM277" s="40"/>
      <c r="JN277" s="40"/>
      <c r="JO277" s="40"/>
      <c r="JP277" s="40"/>
      <c r="JQ277" s="40"/>
      <c r="JR277" s="40"/>
      <c r="JS277" s="40"/>
      <c r="JT277" s="40"/>
      <c r="JU277" s="40"/>
      <c r="JV277" s="40"/>
      <c r="JW277" s="40"/>
      <c r="JX277" s="40"/>
      <c r="JY277" s="40"/>
      <c r="JZ277" s="40"/>
      <c r="KA277" s="40"/>
    </row>
    <row r="278" spans="2:287" x14ac:dyDescent="0.45">
      <c r="B278" s="124"/>
      <c r="C278" s="418"/>
      <c r="D278" s="424"/>
      <c r="E278" s="419"/>
      <c r="F278" s="424"/>
      <c r="G278" s="163"/>
      <c r="H278" s="427"/>
      <c r="I278" s="63"/>
      <c r="J278" s="124"/>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433"/>
      <c r="AK278" s="63"/>
      <c r="AL278" s="164"/>
      <c r="AM278" s="164"/>
      <c r="AN278" s="164"/>
      <c r="AO278" s="63"/>
      <c r="AP278" s="124"/>
      <c r="AQ278" s="124"/>
      <c r="AR278" s="124"/>
      <c r="AS278" s="124"/>
      <c r="AT278" s="65"/>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c r="DM278" s="47"/>
      <c r="DN278" s="47"/>
      <c r="DO278" s="47"/>
      <c r="DP278" s="47"/>
      <c r="DQ278" s="47"/>
      <c r="DR278" s="47"/>
      <c r="DS278" s="47"/>
      <c r="DT278" s="47"/>
      <c r="DU278" s="47"/>
      <c r="DV278" s="47"/>
      <c r="DW278" s="47"/>
      <c r="DX278" s="47"/>
      <c r="DY278" s="47"/>
      <c r="DZ278" s="47"/>
      <c r="EA278" s="47"/>
      <c r="EB278" s="47"/>
      <c r="EC278" s="47"/>
      <c r="ED278" s="47"/>
      <c r="EE278" s="47"/>
      <c r="EF278" s="47"/>
      <c r="EG278" s="47"/>
      <c r="EH278" s="47"/>
      <c r="EI278" s="47"/>
      <c r="EJ278" s="47"/>
      <c r="EK278" s="47"/>
      <c r="EL278" s="47"/>
      <c r="EM278" s="47"/>
      <c r="EN278" s="47"/>
      <c r="EO278" s="47"/>
      <c r="EP278" s="47"/>
      <c r="EQ278" s="47"/>
      <c r="ER278" s="47"/>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c r="GT278" s="40"/>
      <c r="GU278" s="40"/>
      <c r="GV278" s="40"/>
      <c r="GW278" s="40"/>
      <c r="GX278" s="40"/>
      <c r="GY278" s="40"/>
      <c r="GZ278" s="40"/>
      <c r="HA278" s="40"/>
      <c r="HB278" s="40"/>
      <c r="HC278" s="40"/>
      <c r="HD278" s="40"/>
      <c r="HE278" s="40"/>
      <c r="HF278" s="40"/>
      <c r="HG278" s="40"/>
      <c r="HH278" s="40"/>
      <c r="HI278" s="40"/>
      <c r="HJ278" s="40"/>
      <c r="HK278" s="40"/>
      <c r="HL278" s="40"/>
      <c r="HM278" s="40"/>
      <c r="HN278" s="40"/>
      <c r="HO278" s="40"/>
      <c r="HP278" s="40"/>
      <c r="HQ278" s="40"/>
      <c r="HR278" s="40"/>
      <c r="HS278" s="40"/>
      <c r="HT278" s="40"/>
      <c r="HU278" s="40"/>
      <c r="HV278" s="40"/>
      <c r="HW278" s="40"/>
      <c r="HX278" s="40"/>
      <c r="HY278" s="40"/>
      <c r="HZ278" s="40"/>
      <c r="IA278" s="40"/>
      <c r="IB278" s="40"/>
      <c r="IC278" s="40"/>
      <c r="ID278" s="40"/>
      <c r="IE278" s="40"/>
      <c r="IF278" s="40"/>
      <c r="IG278" s="40"/>
      <c r="IH278" s="40"/>
      <c r="II278" s="40"/>
      <c r="IJ278" s="40"/>
      <c r="IK278" s="40"/>
      <c r="IL278" s="40"/>
      <c r="IM278" s="40"/>
      <c r="IN278" s="40"/>
      <c r="IO278" s="40"/>
      <c r="IP278" s="40"/>
      <c r="IQ278" s="40"/>
      <c r="IR278" s="40"/>
      <c r="IS278" s="40"/>
      <c r="IT278" s="40"/>
      <c r="IU278" s="40"/>
      <c r="IV278" s="40"/>
      <c r="IW278" s="40"/>
      <c r="IX278" s="40"/>
      <c r="IY278" s="40"/>
      <c r="IZ278" s="40"/>
      <c r="JA278" s="40"/>
      <c r="JB278" s="40"/>
      <c r="JC278" s="40"/>
      <c r="JD278" s="40"/>
      <c r="JE278" s="40"/>
      <c r="JF278" s="40"/>
      <c r="JG278" s="40"/>
      <c r="JH278" s="40"/>
      <c r="JI278" s="40"/>
      <c r="JJ278" s="40"/>
      <c r="JK278" s="40"/>
      <c r="JL278" s="40"/>
      <c r="JM278" s="40"/>
      <c r="JN278" s="40"/>
      <c r="JO278" s="40"/>
      <c r="JP278" s="40"/>
      <c r="JQ278" s="40"/>
      <c r="JR278" s="40"/>
      <c r="JS278" s="40"/>
      <c r="JT278" s="40"/>
      <c r="JU278" s="40"/>
      <c r="JV278" s="40"/>
      <c r="JW278" s="40"/>
      <c r="JX278" s="40"/>
      <c r="JY278" s="40"/>
      <c r="JZ278" s="40"/>
      <c r="KA278" s="40"/>
    </row>
    <row r="279" spans="2:287" x14ac:dyDescent="0.45">
      <c r="B279" s="124"/>
      <c r="C279" s="418"/>
      <c r="D279" s="424"/>
      <c r="E279" s="419"/>
      <c r="F279" s="424"/>
      <c r="G279" s="163"/>
      <c r="H279" s="427"/>
      <c r="I279" s="63"/>
      <c r="J279" s="124"/>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433"/>
      <c r="AK279" s="63"/>
      <c r="AL279" s="164"/>
      <c r="AM279" s="164"/>
      <c r="AN279" s="164"/>
      <c r="AO279" s="63"/>
      <c r="AP279" s="124"/>
      <c r="AQ279" s="124"/>
      <c r="AR279" s="124"/>
      <c r="AS279" s="124"/>
      <c r="AT279" s="65"/>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c r="GT279" s="40"/>
      <c r="GU279" s="40"/>
      <c r="GV279" s="40"/>
      <c r="GW279" s="40"/>
      <c r="GX279" s="40"/>
      <c r="GY279" s="40"/>
      <c r="GZ279" s="40"/>
      <c r="HA279" s="40"/>
      <c r="HB279" s="40"/>
      <c r="HC279" s="40"/>
      <c r="HD279" s="40"/>
      <c r="HE279" s="40"/>
      <c r="HF279" s="40"/>
      <c r="HG279" s="40"/>
      <c r="HH279" s="40"/>
      <c r="HI279" s="40"/>
      <c r="HJ279" s="40"/>
      <c r="HK279" s="40"/>
      <c r="HL279" s="40"/>
      <c r="HM279" s="40"/>
      <c r="HN279" s="40"/>
      <c r="HO279" s="40"/>
      <c r="HP279" s="40"/>
      <c r="HQ279" s="40"/>
      <c r="HR279" s="40"/>
      <c r="HS279" s="40"/>
      <c r="HT279" s="40"/>
      <c r="HU279" s="40"/>
      <c r="HV279" s="40"/>
      <c r="HW279" s="40"/>
      <c r="HX279" s="40"/>
      <c r="HY279" s="40"/>
      <c r="HZ279" s="40"/>
      <c r="IA279" s="40"/>
      <c r="IB279" s="40"/>
      <c r="IC279" s="40"/>
      <c r="ID279" s="40"/>
      <c r="IE279" s="40"/>
      <c r="IF279" s="40"/>
      <c r="IG279" s="40"/>
      <c r="IH279" s="40"/>
      <c r="II279" s="40"/>
      <c r="IJ279" s="40"/>
      <c r="IK279" s="40"/>
      <c r="IL279" s="40"/>
      <c r="IM279" s="40"/>
      <c r="IN279" s="40"/>
      <c r="IO279" s="40"/>
      <c r="IP279" s="40"/>
      <c r="IQ279" s="40"/>
      <c r="IR279" s="40"/>
      <c r="IS279" s="40"/>
      <c r="IT279" s="40"/>
      <c r="IU279" s="40"/>
      <c r="IV279" s="40"/>
      <c r="IW279" s="40"/>
      <c r="IX279" s="40"/>
      <c r="IY279" s="40"/>
      <c r="IZ279" s="40"/>
      <c r="JA279" s="40"/>
      <c r="JB279" s="40"/>
      <c r="JC279" s="40"/>
      <c r="JD279" s="40"/>
      <c r="JE279" s="40"/>
      <c r="JF279" s="40"/>
      <c r="JG279" s="40"/>
      <c r="JH279" s="40"/>
      <c r="JI279" s="40"/>
      <c r="JJ279" s="40"/>
      <c r="JK279" s="40"/>
      <c r="JL279" s="40"/>
      <c r="JM279" s="40"/>
      <c r="JN279" s="40"/>
      <c r="JO279" s="40"/>
      <c r="JP279" s="40"/>
      <c r="JQ279" s="40"/>
      <c r="JR279" s="40"/>
      <c r="JS279" s="40"/>
      <c r="JT279" s="40"/>
      <c r="JU279" s="40"/>
      <c r="JV279" s="40"/>
      <c r="JW279" s="40"/>
      <c r="JX279" s="40"/>
      <c r="JY279" s="40"/>
      <c r="JZ279" s="40"/>
      <c r="KA279" s="40"/>
    </row>
    <row r="280" spans="2:287" x14ac:dyDescent="0.45">
      <c r="B280" s="124"/>
      <c r="C280" s="418"/>
      <c r="D280" s="424"/>
      <c r="E280" s="419"/>
      <c r="F280" s="424"/>
      <c r="G280" s="163"/>
      <c r="H280" s="427"/>
      <c r="I280" s="63"/>
      <c r="J280" s="124"/>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433"/>
      <c r="AK280" s="63"/>
      <c r="AL280" s="164"/>
      <c r="AM280" s="164"/>
      <c r="AN280" s="164"/>
      <c r="AO280" s="63"/>
      <c r="AP280" s="124"/>
      <c r="AQ280" s="124"/>
      <c r="AR280" s="124"/>
      <c r="AS280" s="124"/>
      <c r="AT280" s="65"/>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c r="GT280" s="40"/>
      <c r="GU280" s="40"/>
      <c r="GV280" s="40"/>
      <c r="GW280" s="40"/>
      <c r="GX280" s="40"/>
      <c r="GY280" s="40"/>
      <c r="GZ280" s="40"/>
      <c r="HA280" s="40"/>
      <c r="HB280" s="40"/>
      <c r="HC280" s="40"/>
      <c r="HD280" s="40"/>
      <c r="HE280" s="40"/>
      <c r="HF280" s="40"/>
      <c r="HG280" s="40"/>
      <c r="HH280" s="40"/>
      <c r="HI280" s="40"/>
      <c r="HJ280" s="40"/>
      <c r="HK280" s="40"/>
      <c r="HL280" s="40"/>
      <c r="HM280" s="40"/>
      <c r="HN280" s="40"/>
      <c r="HO280" s="40"/>
      <c r="HP280" s="40"/>
      <c r="HQ280" s="40"/>
      <c r="HR280" s="40"/>
      <c r="HS280" s="40"/>
      <c r="HT280" s="40"/>
      <c r="HU280" s="40"/>
      <c r="HV280" s="40"/>
      <c r="HW280" s="40"/>
      <c r="HX280" s="40"/>
      <c r="HY280" s="40"/>
      <c r="HZ280" s="40"/>
      <c r="IA280" s="40"/>
      <c r="IB280" s="40"/>
      <c r="IC280" s="40"/>
      <c r="ID280" s="40"/>
      <c r="IE280" s="40"/>
      <c r="IF280" s="40"/>
      <c r="IG280" s="40"/>
      <c r="IH280" s="40"/>
      <c r="II280" s="40"/>
      <c r="IJ280" s="40"/>
      <c r="IK280" s="40"/>
      <c r="IL280" s="40"/>
      <c r="IM280" s="40"/>
      <c r="IN280" s="40"/>
      <c r="IO280" s="40"/>
      <c r="IP280" s="40"/>
      <c r="IQ280" s="40"/>
      <c r="IR280" s="40"/>
      <c r="IS280" s="40"/>
      <c r="IT280" s="40"/>
      <c r="IU280" s="40"/>
      <c r="IV280" s="40"/>
      <c r="IW280" s="40"/>
      <c r="IX280" s="40"/>
      <c r="IY280" s="40"/>
      <c r="IZ280" s="40"/>
      <c r="JA280" s="40"/>
      <c r="JB280" s="40"/>
      <c r="JC280" s="40"/>
      <c r="JD280" s="40"/>
      <c r="JE280" s="40"/>
      <c r="JF280" s="40"/>
      <c r="JG280" s="40"/>
      <c r="JH280" s="40"/>
      <c r="JI280" s="40"/>
      <c r="JJ280" s="40"/>
      <c r="JK280" s="40"/>
      <c r="JL280" s="40"/>
      <c r="JM280" s="40"/>
      <c r="JN280" s="40"/>
      <c r="JO280" s="40"/>
      <c r="JP280" s="40"/>
      <c r="JQ280" s="40"/>
      <c r="JR280" s="40"/>
      <c r="JS280" s="40"/>
      <c r="JT280" s="40"/>
      <c r="JU280" s="40"/>
      <c r="JV280" s="40"/>
      <c r="JW280" s="40"/>
      <c r="JX280" s="40"/>
      <c r="JY280" s="40"/>
      <c r="JZ280" s="40"/>
      <c r="KA280" s="40"/>
    </row>
    <row r="281" spans="2:287" x14ac:dyDescent="0.45">
      <c r="B281" s="124"/>
      <c r="C281" s="418"/>
      <c r="D281" s="424"/>
      <c r="E281" s="419"/>
      <c r="F281" s="424"/>
      <c r="G281" s="163"/>
      <c r="H281" s="427"/>
      <c r="I281" s="63"/>
      <c r="J281" s="124"/>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433"/>
      <c r="AK281" s="63"/>
      <c r="AL281" s="164"/>
      <c r="AM281" s="164"/>
      <c r="AN281" s="164"/>
      <c r="AO281" s="63"/>
      <c r="AP281" s="124"/>
      <c r="AQ281" s="124"/>
      <c r="AR281" s="124"/>
      <c r="AS281" s="124"/>
      <c r="AT281" s="65"/>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c r="GT281" s="40"/>
      <c r="GU281" s="40"/>
      <c r="GV281" s="40"/>
      <c r="GW281" s="40"/>
      <c r="GX281" s="40"/>
      <c r="GY281" s="40"/>
      <c r="GZ281" s="40"/>
      <c r="HA281" s="40"/>
      <c r="HB281" s="40"/>
      <c r="HC281" s="40"/>
      <c r="HD281" s="40"/>
      <c r="HE281" s="40"/>
      <c r="HF281" s="40"/>
      <c r="HG281" s="40"/>
      <c r="HH281" s="40"/>
      <c r="HI281" s="40"/>
      <c r="HJ281" s="40"/>
      <c r="HK281" s="40"/>
      <c r="HL281" s="40"/>
      <c r="HM281" s="40"/>
      <c r="HN281" s="40"/>
      <c r="HO281" s="40"/>
      <c r="HP281" s="40"/>
      <c r="HQ281" s="40"/>
      <c r="HR281" s="40"/>
      <c r="HS281" s="40"/>
      <c r="HT281" s="40"/>
      <c r="HU281" s="40"/>
      <c r="HV281" s="40"/>
      <c r="HW281" s="40"/>
      <c r="HX281" s="40"/>
      <c r="HY281" s="40"/>
      <c r="HZ281" s="40"/>
      <c r="IA281" s="40"/>
      <c r="IB281" s="40"/>
      <c r="IC281" s="40"/>
      <c r="ID281" s="40"/>
      <c r="IE281" s="40"/>
      <c r="IF281" s="40"/>
      <c r="IG281" s="40"/>
      <c r="IH281" s="40"/>
      <c r="II281" s="40"/>
      <c r="IJ281" s="40"/>
      <c r="IK281" s="40"/>
      <c r="IL281" s="40"/>
      <c r="IM281" s="40"/>
      <c r="IN281" s="40"/>
      <c r="IO281" s="40"/>
      <c r="IP281" s="40"/>
      <c r="IQ281" s="40"/>
      <c r="IR281" s="40"/>
      <c r="IS281" s="40"/>
      <c r="IT281" s="40"/>
      <c r="IU281" s="40"/>
      <c r="IV281" s="40"/>
      <c r="IW281" s="40"/>
      <c r="IX281" s="40"/>
      <c r="IY281" s="40"/>
      <c r="IZ281" s="40"/>
      <c r="JA281" s="40"/>
      <c r="JB281" s="40"/>
      <c r="JC281" s="40"/>
      <c r="JD281" s="40"/>
      <c r="JE281" s="40"/>
      <c r="JF281" s="40"/>
      <c r="JG281" s="40"/>
      <c r="JH281" s="40"/>
      <c r="JI281" s="40"/>
      <c r="JJ281" s="40"/>
      <c r="JK281" s="40"/>
      <c r="JL281" s="40"/>
      <c r="JM281" s="40"/>
      <c r="JN281" s="40"/>
      <c r="JO281" s="40"/>
      <c r="JP281" s="40"/>
      <c r="JQ281" s="40"/>
      <c r="JR281" s="40"/>
      <c r="JS281" s="40"/>
      <c r="JT281" s="40"/>
      <c r="JU281" s="40"/>
      <c r="JV281" s="40"/>
      <c r="JW281" s="40"/>
      <c r="JX281" s="40"/>
      <c r="JY281" s="40"/>
      <c r="JZ281" s="40"/>
      <c r="KA281" s="40"/>
    </row>
    <row r="282" spans="2:287" x14ac:dyDescent="0.45">
      <c r="B282" s="124"/>
      <c r="C282" s="418"/>
      <c r="D282" s="424"/>
      <c r="E282" s="419"/>
      <c r="F282" s="424"/>
      <c r="G282" s="163"/>
      <c r="H282" s="427"/>
      <c r="I282" s="63"/>
      <c r="J282" s="124"/>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433"/>
      <c r="AK282" s="63"/>
      <c r="AL282" s="164"/>
      <c r="AM282" s="164"/>
      <c r="AN282" s="164"/>
      <c r="AO282" s="63"/>
      <c r="AP282" s="124"/>
      <c r="AQ282" s="124"/>
      <c r="AR282" s="124"/>
      <c r="AS282" s="124"/>
      <c r="AT282" s="65"/>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c r="GT282" s="40"/>
      <c r="GU282" s="40"/>
      <c r="GV282" s="40"/>
      <c r="GW282" s="40"/>
      <c r="GX282" s="40"/>
      <c r="GY282" s="40"/>
      <c r="GZ282" s="40"/>
      <c r="HA282" s="40"/>
      <c r="HB282" s="40"/>
      <c r="HC282" s="40"/>
      <c r="HD282" s="40"/>
      <c r="HE282" s="40"/>
      <c r="HF282" s="40"/>
      <c r="HG282" s="40"/>
      <c r="HH282" s="40"/>
      <c r="HI282" s="40"/>
      <c r="HJ282" s="40"/>
      <c r="HK282" s="40"/>
      <c r="HL282" s="40"/>
      <c r="HM282" s="40"/>
      <c r="HN282" s="40"/>
      <c r="HO282" s="40"/>
      <c r="HP282" s="40"/>
      <c r="HQ282" s="40"/>
      <c r="HR282" s="40"/>
      <c r="HS282" s="40"/>
      <c r="HT282" s="40"/>
      <c r="HU282" s="40"/>
      <c r="HV282" s="40"/>
      <c r="HW282" s="40"/>
      <c r="HX282" s="40"/>
      <c r="HY282" s="40"/>
      <c r="HZ282" s="40"/>
      <c r="IA282" s="40"/>
      <c r="IB282" s="40"/>
      <c r="IC282" s="40"/>
      <c r="ID282" s="40"/>
      <c r="IE282" s="40"/>
      <c r="IF282" s="40"/>
      <c r="IG282" s="40"/>
      <c r="IH282" s="40"/>
      <c r="II282" s="40"/>
      <c r="IJ282" s="40"/>
      <c r="IK282" s="40"/>
      <c r="IL282" s="40"/>
      <c r="IM282" s="40"/>
      <c r="IN282" s="40"/>
      <c r="IO282" s="40"/>
      <c r="IP282" s="40"/>
      <c r="IQ282" s="40"/>
      <c r="IR282" s="40"/>
      <c r="IS282" s="40"/>
      <c r="IT282" s="40"/>
      <c r="IU282" s="40"/>
      <c r="IV282" s="40"/>
      <c r="IW282" s="40"/>
      <c r="IX282" s="40"/>
      <c r="IY282" s="40"/>
      <c r="IZ282" s="40"/>
      <c r="JA282" s="40"/>
      <c r="JB282" s="40"/>
      <c r="JC282" s="40"/>
      <c r="JD282" s="40"/>
      <c r="JE282" s="40"/>
      <c r="JF282" s="40"/>
      <c r="JG282" s="40"/>
      <c r="JH282" s="40"/>
      <c r="JI282" s="40"/>
      <c r="JJ282" s="40"/>
      <c r="JK282" s="40"/>
      <c r="JL282" s="40"/>
      <c r="JM282" s="40"/>
      <c r="JN282" s="40"/>
      <c r="JO282" s="40"/>
      <c r="JP282" s="40"/>
      <c r="JQ282" s="40"/>
      <c r="JR282" s="40"/>
      <c r="JS282" s="40"/>
      <c r="JT282" s="40"/>
      <c r="JU282" s="40"/>
      <c r="JV282" s="40"/>
      <c r="JW282" s="40"/>
      <c r="JX282" s="40"/>
      <c r="JY282" s="40"/>
      <c r="JZ282" s="40"/>
      <c r="KA282" s="40"/>
    </row>
    <row r="283" spans="2:287" x14ac:dyDescent="0.45">
      <c r="B283" s="124"/>
      <c r="C283" s="418"/>
      <c r="D283" s="424"/>
      <c r="E283" s="419"/>
      <c r="F283" s="424"/>
      <c r="G283" s="163"/>
      <c r="H283" s="427"/>
      <c r="I283" s="63"/>
      <c r="J283" s="124"/>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433"/>
      <c r="AK283" s="63"/>
      <c r="AL283" s="164"/>
      <c r="AM283" s="164"/>
      <c r="AN283" s="164"/>
      <c r="AO283" s="63"/>
      <c r="AP283" s="124"/>
      <c r="AQ283" s="124"/>
      <c r="AR283" s="124"/>
      <c r="AS283" s="124"/>
      <c r="AT283" s="65"/>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c r="GT283" s="40"/>
      <c r="GU283" s="40"/>
      <c r="GV283" s="40"/>
      <c r="GW283" s="40"/>
      <c r="GX283" s="40"/>
      <c r="GY283" s="40"/>
      <c r="GZ283" s="40"/>
      <c r="HA283" s="40"/>
      <c r="HB283" s="40"/>
      <c r="HC283" s="40"/>
      <c r="HD283" s="40"/>
      <c r="HE283" s="40"/>
      <c r="HF283" s="40"/>
      <c r="HG283" s="40"/>
      <c r="HH283" s="40"/>
      <c r="HI283" s="40"/>
      <c r="HJ283" s="40"/>
      <c r="HK283" s="40"/>
      <c r="HL283" s="40"/>
      <c r="HM283" s="40"/>
      <c r="HN283" s="40"/>
      <c r="HO283" s="40"/>
      <c r="HP283" s="40"/>
      <c r="HQ283" s="40"/>
      <c r="HR283" s="40"/>
      <c r="HS283" s="40"/>
      <c r="HT283" s="40"/>
      <c r="HU283" s="40"/>
      <c r="HV283" s="40"/>
      <c r="HW283" s="40"/>
      <c r="HX283" s="40"/>
      <c r="HY283" s="40"/>
      <c r="HZ283" s="40"/>
      <c r="IA283" s="40"/>
      <c r="IB283" s="40"/>
      <c r="IC283" s="40"/>
      <c r="ID283" s="40"/>
      <c r="IE283" s="40"/>
      <c r="IF283" s="40"/>
      <c r="IG283" s="40"/>
      <c r="IH283" s="40"/>
      <c r="II283" s="40"/>
      <c r="IJ283" s="40"/>
      <c r="IK283" s="40"/>
      <c r="IL283" s="40"/>
      <c r="IM283" s="40"/>
      <c r="IN283" s="40"/>
      <c r="IO283" s="40"/>
      <c r="IP283" s="40"/>
      <c r="IQ283" s="40"/>
      <c r="IR283" s="40"/>
      <c r="IS283" s="40"/>
      <c r="IT283" s="40"/>
      <c r="IU283" s="40"/>
      <c r="IV283" s="40"/>
      <c r="IW283" s="40"/>
      <c r="IX283" s="40"/>
      <c r="IY283" s="40"/>
      <c r="IZ283" s="40"/>
      <c r="JA283" s="40"/>
      <c r="JB283" s="40"/>
      <c r="JC283" s="40"/>
      <c r="JD283" s="40"/>
      <c r="JE283" s="40"/>
      <c r="JF283" s="40"/>
      <c r="JG283" s="40"/>
      <c r="JH283" s="40"/>
      <c r="JI283" s="40"/>
      <c r="JJ283" s="40"/>
      <c r="JK283" s="40"/>
      <c r="JL283" s="40"/>
      <c r="JM283" s="40"/>
      <c r="JN283" s="40"/>
      <c r="JO283" s="40"/>
      <c r="JP283" s="40"/>
      <c r="JQ283" s="40"/>
      <c r="JR283" s="40"/>
      <c r="JS283" s="40"/>
      <c r="JT283" s="40"/>
      <c r="JU283" s="40"/>
      <c r="JV283" s="40"/>
      <c r="JW283" s="40"/>
      <c r="JX283" s="40"/>
      <c r="JY283" s="40"/>
      <c r="JZ283" s="40"/>
      <c r="KA283" s="40"/>
    </row>
    <row r="284" spans="2:287" x14ac:dyDescent="0.45">
      <c r="B284" s="124"/>
      <c r="C284" s="418"/>
      <c r="D284" s="424"/>
      <c r="E284" s="419"/>
      <c r="F284" s="424"/>
      <c r="G284" s="163"/>
      <c r="H284" s="427"/>
      <c r="I284" s="63"/>
      <c r="J284" s="124"/>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433"/>
      <c r="AK284" s="63"/>
      <c r="AL284" s="164"/>
      <c r="AM284" s="164"/>
      <c r="AN284" s="164"/>
      <c r="AO284" s="63"/>
      <c r="AP284" s="124"/>
      <c r="AQ284" s="124"/>
      <c r="AR284" s="124"/>
      <c r="AS284" s="124"/>
      <c r="AT284" s="65"/>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c r="DJ284" s="47"/>
      <c r="DK284" s="47"/>
      <c r="DL284" s="47"/>
      <c r="DM284" s="47"/>
      <c r="DN284" s="47"/>
      <c r="DO284" s="47"/>
      <c r="DP284" s="47"/>
      <c r="DQ284" s="47"/>
      <c r="DR284" s="47"/>
      <c r="DS284" s="47"/>
      <c r="DT284" s="47"/>
      <c r="DU284" s="47"/>
      <c r="DV284" s="47"/>
      <c r="DW284" s="47"/>
      <c r="DX284" s="47"/>
      <c r="DY284" s="47"/>
      <c r="DZ284" s="47"/>
      <c r="EA284" s="47"/>
      <c r="EB284" s="47"/>
      <c r="EC284" s="47"/>
      <c r="ED284" s="47"/>
      <c r="EE284" s="47"/>
      <c r="EF284" s="47"/>
      <c r="EG284" s="47"/>
      <c r="EH284" s="47"/>
      <c r="EI284" s="47"/>
      <c r="EJ284" s="47"/>
      <c r="EK284" s="47"/>
      <c r="EL284" s="47"/>
      <c r="EM284" s="47"/>
      <c r="EN284" s="47"/>
      <c r="EO284" s="47"/>
      <c r="EP284" s="47"/>
      <c r="EQ284" s="47"/>
      <c r="ER284" s="47"/>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c r="GT284" s="40"/>
      <c r="GU284" s="40"/>
      <c r="GV284" s="40"/>
      <c r="GW284" s="40"/>
      <c r="GX284" s="40"/>
      <c r="GY284" s="40"/>
      <c r="GZ284" s="40"/>
      <c r="HA284" s="40"/>
      <c r="HB284" s="40"/>
      <c r="HC284" s="40"/>
      <c r="HD284" s="40"/>
      <c r="HE284" s="40"/>
      <c r="HF284" s="40"/>
      <c r="HG284" s="40"/>
      <c r="HH284" s="40"/>
      <c r="HI284" s="40"/>
      <c r="HJ284" s="40"/>
      <c r="HK284" s="40"/>
      <c r="HL284" s="40"/>
      <c r="HM284" s="40"/>
      <c r="HN284" s="40"/>
      <c r="HO284" s="40"/>
      <c r="HP284" s="40"/>
      <c r="HQ284" s="40"/>
      <c r="HR284" s="40"/>
      <c r="HS284" s="40"/>
      <c r="HT284" s="40"/>
      <c r="HU284" s="40"/>
      <c r="HV284" s="40"/>
      <c r="HW284" s="40"/>
      <c r="HX284" s="40"/>
      <c r="HY284" s="40"/>
      <c r="HZ284" s="40"/>
      <c r="IA284" s="40"/>
      <c r="IB284" s="40"/>
      <c r="IC284" s="40"/>
      <c r="ID284" s="40"/>
      <c r="IE284" s="40"/>
      <c r="IF284" s="40"/>
      <c r="IG284" s="40"/>
      <c r="IH284" s="40"/>
      <c r="II284" s="40"/>
      <c r="IJ284" s="40"/>
      <c r="IK284" s="40"/>
      <c r="IL284" s="40"/>
      <c r="IM284" s="40"/>
      <c r="IN284" s="40"/>
      <c r="IO284" s="40"/>
      <c r="IP284" s="40"/>
      <c r="IQ284" s="40"/>
      <c r="IR284" s="40"/>
      <c r="IS284" s="40"/>
      <c r="IT284" s="40"/>
      <c r="IU284" s="40"/>
      <c r="IV284" s="40"/>
      <c r="IW284" s="40"/>
      <c r="IX284" s="40"/>
      <c r="IY284" s="40"/>
      <c r="IZ284" s="40"/>
      <c r="JA284" s="40"/>
      <c r="JB284" s="40"/>
      <c r="JC284" s="40"/>
      <c r="JD284" s="40"/>
      <c r="JE284" s="40"/>
      <c r="JF284" s="40"/>
      <c r="JG284" s="40"/>
      <c r="JH284" s="40"/>
      <c r="JI284" s="40"/>
      <c r="JJ284" s="40"/>
      <c r="JK284" s="40"/>
      <c r="JL284" s="40"/>
      <c r="JM284" s="40"/>
      <c r="JN284" s="40"/>
      <c r="JO284" s="40"/>
      <c r="JP284" s="40"/>
      <c r="JQ284" s="40"/>
      <c r="JR284" s="40"/>
      <c r="JS284" s="40"/>
      <c r="JT284" s="40"/>
      <c r="JU284" s="40"/>
      <c r="JV284" s="40"/>
      <c r="JW284" s="40"/>
      <c r="JX284" s="40"/>
      <c r="JY284" s="40"/>
      <c r="JZ284" s="40"/>
      <c r="KA284" s="40"/>
    </row>
    <row r="285" spans="2:287" x14ac:dyDescent="0.45">
      <c r="B285" s="124"/>
      <c r="C285" s="418"/>
      <c r="D285" s="424"/>
      <c r="E285" s="419"/>
      <c r="F285" s="424"/>
      <c r="G285" s="163"/>
      <c r="H285" s="427"/>
      <c r="I285" s="63"/>
      <c r="J285" s="124"/>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433"/>
      <c r="AK285" s="63"/>
      <c r="AL285" s="164"/>
      <c r="AM285" s="164"/>
      <c r="AN285" s="164"/>
      <c r="AO285" s="63"/>
      <c r="AP285" s="124"/>
      <c r="AQ285" s="124"/>
      <c r="AR285" s="124"/>
      <c r="AS285" s="124"/>
      <c r="AT285" s="65"/>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c r="DJ285" s="47"/>
      <c r="DK285" s="47"/>
      <c r="DL285" s="47"/>
      <c r="DM285" s="47"/>
      <c r="DN285" s="47"/>
      <c r="DO285" s="47"/>
      <c r="DP285" s="47"/>
      <c r="DQ285" s="47"/>
      <c r="DR285" s="47"/>
      <c r="DS285" s="47"/>
      <c r="DT285" s="47"/>
      <c r="DU285" s="47"/>
      <c r="DV285" s="47"/>
      <c r="DW285" s="47"/>
      <c r="DX285" s="47"/>
      <c r="DY285" s="47"/>
      <c r="DZ285" s="47"/>
      <c r="EA285" s="47"/>
      <c r="EB285" s="47"/>
      <c r="EC285" s="47"/>
      <c r="ED285" s="47"/>
      <c r="EE285" s="47"/>
      <c r="EF285" s="47"/>
      <c r="EG285" s="47"/>
      <c r="EH285" s="47"/>
      <c r="EI285" s="47"/>
      <c r="EJ285" s="47"/>
      <c r="EK285" s="47"/>
      <c r="EL285" s="47"/>
      <c r="EM285" s="47"/>
      <c r="EN285" s="47"/>
      <c r="EO285" s="47"/>
      <c r="EP285" s="47"/>
      <c r="EQ285" s="47"/>
      <c r="ER285" s="47"/>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c r="GT285" s="40"/>
      <c r="GU285" s="40"/>
      <c r="GV285" s="40"/>
      <c r="GW285" s="40"/>
      <c r="GX285" s="40"/>
      <c r="GY285" s="40"/>
      <c r="GZ285" s="40"/>
      <c r="HA285" s="40"/>
      <c r="HB285" s="40"/>
      <c r="HC285" s="40"/>
      <c r="HD285" s="40"/>
      <c r="HE285" s="40"/>
      <c r="HF285" s="40"/>
      <c r="HG285" s="40"/>
      <c r="HH285" s="40"/>
      <c r="HI285" s="40"/>
      <c r="HJ285" s="40"/>
      <c r="HK285" s="40"/>
      <c r="HL285" s="40"/>
      <c r="HM285" s="40"/>
      <c r="HN285" s="40"/>
      <c r="HO285" s="40"/>
      <c r="HP285" s="40"/>
      <c r="HQ285" s="40"/>
      <c r="HR285" s="40"/>
      <c r="HS285" s="40"/>
      <c r="HT285" s="40"/>
      <c r="HU285" s="40"/>
      <c r="HV285" s="40"/>
      <c r="HW285" s="40"/>
      <c r="HX285" s="40"/>
      <c r="HY285" s="40"/>
      <c r="HZ285" s="40"/>
      <c r="IA285" s="40"/>
      <c r="IB285" s="40"/>
      <c r="IC285" s="40"/>
      <c r="ID285" s="40"/>
      <c r="IE285" s="40"/>
      <c r="IF285" s="40"/>
      <c r="IG285" s="40"/>
      <c r="IH285" s="40"/>
      <c r="II285" s="40"/>
      <c r="IJ285" s="40"/>
      <c r="IK285" s="40"/>
      <c r="IL285" s="40"/>
      <c r="IM285" s="40"/>
      <c r="IN285" s="40"/>
      <c r="IO285" s="40"/>
      <c r="IP285" s="40"/>
      <c r="IQ285" s="40"/>
      <c r="IR285" s="40"/>
      <c r="IS285" s="40"/>
      <c r="IT285" s="40"/>
      <c r="IU285" s="40"/>
      <c r="IV285" s="40"/>
      <c r="IW285" s="40"/>
      <c r="IX285" s="40"/>
      <c r="IY285" s="40"/>
      <c r="IZ285" s="40"/>
      <c r="JA285" s="40"/>
      <c r="JB285" s="40"/>
      <c r="JC285" s="40"/>
      <c r="JD285" s="40"/>
      <c r="JE285" s="40"/>
      <c r="JF285" s="40"/>
      <c r="JG285" s="40"/>
      <c r="JH285" s="40"/>
      <c r="JI285" s="40"/>
      <c r="JJ285" s="40"/>
      <c r="JK285" s="40"/>
      <c r="JL285" s="40"/>
      <c r="JM285" s="40"/>
      <c r="JN285" s="40"/>
      <c r="JO285" s="40"/>
      <c r="JP285" s="40"/>
      <c r="JQ285" s="40"/>
      <c r="JR285" s="40"/>
      <c r="JS285" s="40"/>
      <c r="JT285" s="40"/>
      <c r="JU285" s="40"/>
      <c r="JV285" s="40"/>
      <c r="JW285" s="40"/>
      <c r="JX285" s="40"/>
      <c r="JY285" s="40"/>
      <c r="JZ285" s="40"/>
      <c r="KA285" s="40"/>
    </row>
    <row r="286" spans="2:287" x14ac:dyDescent="0.45">
      <c r="B286" s="124"/>
      <c r="C286" s="418"/>
      <c r="D286" s="424"/>
      <c r="E286" s="419"/>
      <c r="F286" s="424"/>
      <c r="G286" s="163"/>
      <c r="H286" s="427"/>
      <c r="I286" s="63"/>
      <c r="J286" s="124"/>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433"/>
      <c r="AK286" s="63"/>
      <c r="AL286" s="164"/>
      <c r="AM286" s="164"/>
      <c r="AN286" s="164"/>
      <c r="AO286" s="63"/>
      <c r="AP286" s="124"/>
      <c r="AQ286" s="124"/>
      <c r="AR286" s="124"/>
      <c r="AS286" s="124"/>
      <c r="AT286" s="65"/>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c r="DJ286" s="47"/>
      <c r="DK286" s="47"/>
      <c r="DL286" s="47"/>
      <c r="DM286" s="47"/>
      <c r="DN286" s="47"/>
      <c r="DO286" s="47"/>
      <c r="DP286" s="47"/>
      <c r="DQ286" s="47"/>
      <c r="DR286" s="47"/>
      <c r="DS286" s="47"/>
      <c r="DT286" s="47"/>
      <c r="DU286" s="47"/>
      <c r="DV286" s="47"/>
      <c r="DW286" s="47"/>
      <c r="DX286" s="47"/>
      <c r="DY286" s="47"/>
      <c r="DZ286" s="47"/>
      <c r="EA286" s="47"/>
      <c r="EB286" s="47"/>
      <c r="EC286" s="47"/>
      <c r="ED286" s="47"/>
      <c r="EE286" s="47"/>
      <c r="EF286" s="47"/>
      <c r="EG286" s="47"/>
      <c r="EH286" s="47"/>
      <c r="EI286" s="47"/>
      <c r="EJ286" s="47"/>
      <c r="EK286" s="47"/>
      <c r="EL286" s="47"/>
      <c r="EM286" s="47"/>
      <c r="EN286" s="47"/>
      <c r="EO286" s="47"/>
      <c r="EP286" s="47"/>
      <c r="EQ286" s="47"/>
      <c r="ER286" s="47"/>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c r="GT286" s="40"/>
      <c r="GU286" s="40"/>
      <c r="GV286" s="40"/>
      <c r="GW286" s="40"/>
      <c r="GX286" s="40"/>
      <c r="GY286" s="40"/>
      <c r="GZ286" s="40"/>
      <c r="HA286" s="40"/>
      <c r="HB286" s="40"/>
      <c r="HC286" s="40"/>
      <c r="HD286" s="40"/>
      <c r="HE286" s="40"/>
      <c r="HF286" s="40"/>
      <c r="HG286" s="40"/>
      <c r="HH286" s="40"/>
      <c r="HI286" s="40"/>
      <c r="HJ286" s="40"/>
      <c r="HK286" s="40"/>
      <c r="HL286" s="40"/>
      <c r="HM286" s="40"/>
      <c r="HN286" s="40"/>
      <c r="HO286" s="40"/>
      <c r="HP286" s="40"/>
      <c r="HQ286" s="40"/>
      <c r="HR286" s="40"/>
      <c r="HS286" s="40"/>
      <c r="HT286" s="40"/>
      <c r="HU286" s="40"/>
      <c r="HV286" s="40"/>
      <c r="HW286" s="40"/>
      <c r="HX286" s="40"/>
      <c r="HY286" s="40"/>
      <c r="HZ286" s="40"/>
      <c r="IA286" s="40"/>
      <c r="IB286" s="40"/>
      <c r="IC286" s="40"/>
      <c r="ID286" s="40"/>
      <c r="IE286" s="40"/>
      <c r="IF286" s="40"/>
      <c r="IG286" s="40"/>
      <c r="IH286" s="40"/>
      <c r="II286" s="40"/>
      <c r="IJ286" s="40"/>
      <c r="IK286" s="40"/>
      <c r="IL286" s="40"/>
      <c r="IM286" s="40"/>
      <c r="IN286" s="40"/>
      <c r="IO286" s="40"/>
      <c r="IP286" s="40"/>
      <c r="IQ286" s="40"/>
      <c r="IR286" s="40"/>
      <c r="IS286" s="40"/>
      <c r="IT286" s="40"/>
      <c r="IU286" s="40"/>
      <c r="IV286" s="40"/>
      <c r="IW286" s="40"/>
      <c r="IX286" s="40"/>
      <c r="IY286" s="40"/>
      <c r="IZ286" s="40"/>
      <c r="JA286" s="40"/>
      <c r="JB286" s="40"/>
      <c r="JC286" s="40"/>
      <c r="JD286" s="40"/>
      <c r="JE286" s="40"/>
      <c r="JF286" s="40"/>
      <c r="JG286" s="40"/>
      <c r="JH286" s="40"/>
      <c r="JI286" s="40"/>
      <c r="JJ286" s="40"/>
      <c r="JK286" s="40"/>
      <c r="JL286" s="40"/>
      <c r="JM286" s="40"/>
      <c r="JN286" s="40"/>
      <c r="JO286" s="40"/>
      <c r="JP286" s="40"/>
      <c r="JQ286" s="40"/>
      <c r="JR286" s="40"/>
      <c r="JS286" s="40"/>
      <c r="JT286" s="40"/>
      <c r="JU286" s="40"/>
      <c r="JV286" s="40"/>
      <c r="JW286" s="40"/>
      <c r="JX286" s="40"/>
      <c r="JY286" s="40"/>
      <c r="JZ286" s="40"/>
      <c r="KA286" s="40"/>
    </row>
    <row r="287" spans="2:287" x14ac:dyDescent="0.45">
      <c r="B287" s="124"/>
      <c r="C287" s="418"/>
      <c r="D287" s="424"/>
      <c r="E287" s="419"/>
      <c r="F287" s="424"/>
      <c r="G287" s="163"/>
      <c r="H287" s="427"/>
      <c r="I287" s="63"/>
      <c r="J287" s="124"/>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433"/>
      <c r="AK287" s="63"/>
      <c r="AL287" s="164"/>
      <c r="AM287" s="164"/>
      <c r="AN287" s="164"/>
      <c r="AO287" s="63"/>
      <c r="AP287" s="124"/>
      <c r="AQ287" s="124"/>
      <c r="AR287" s="124"/>
      <c r="AS287" s="124"/>
      <c r="AT287" s="65"/>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47"/>
      <c r="DN287" s="47"/>
      <c r="DO287" s="47"/>
      <c r="DP287" s="47"/>
      <c r="DQ287" s="47"/>
      <c r="DR287" s="47"/>
      <c r="DS287" s="47"/>
      <c r="DT287" s="47"/>
      <c r="DU287" s="47"/>
      <c r="DV287" s="47"/>
      <c r="DW287" s="47"/>
      <c r="DX287" s="47"/>
      <c r="DY287" s="47"/>
      <c r="DZ287" s="47"/>
      <c r="EA287" s="47"/>
      <c r="EB287" s="47"/>
      <c r="EC287" s="47"/>
      <c r="ED287" s="47"/>
      <c r="EE287" s="47"/>
      <c r="EF287" s="47"/>
      <c r="EG287" s="47"/>
      <c r="EH287" s="47"/>
      <c r="EI287" s="47"/>
      <c r="EJ287" s="47"/>
      <c r="EK287" s="47"/>
      <c r="EL287" s="47"/>
      <c r="EM287" s="47"/>
      <c r="EN287" s="47"/>
      <c r="EO287" s="47"/>
      <c r="EP287" s="47"/>
      <c r="EQ287" s="47"/>
      <c r="ER287" s="47"/>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40"/>
      <c r="HV287" s="40"/>
      <c r="HW287" s="40"/>
      <c r="HX287" s="40"/>
      <c r="HY287" s="40"/>
      <c r="HZ287" s="40"/>
      <c r="IA287" s="40"/>
      <c r="IB287" s="40"/>
      <c r="IC287" s="40"/>
      <c r="ID287" s="40"/>
      <c r="IE287" s="40"/>
      <c r="IF287" s="40"/>
      <c r="IG287" s="40"/>
      <c r="IH287" s="40"/>
      <c r="II287" s="40"/>
      <c r="IJ287" s="40"/>
      <c r="IK287" s="40"/>
      <c r="IL287" s="40"/>
      <c r="IM287" s="40"/>
      <c r="IN287" s="40"/>
      <c r="IO287" s="40"/>
      <c r="IP287" s="40"/>
      <c r="IQ287" s="40"/>
      <c r="IR287" s="40"/>
      <c r="IS287" s="40"/>
      <c r="IT287" s="40"/>
      <c r="IU287" s="40"/>
      <c r="IV287" s="40"/>
      <c r="IW287" s="40"/>
      <c r="IX287" s="40"/>
      <c r="IY287" s="40"/>
      <c r="IZ287" s="40"/>
      <c r="JA287" s="40"/>
      <c r="JB287" s="40"/>
      <c r="JC287" s="40"/>
      <c r="JD287" s="40"/>
      <c r="JE287" s="40"/>
      <c r="JF287" s="40"/>
      <c r="JG287" s="40"/>
      <c r="JH287" s="40"/>
      <c r="JI287" s="40"/>
      <c r="JJ287" s="40"/>
      <c r="JK287" s="40"/>
      <c r="JL287" s="40"/>
      <c r="JM287" s="40"/>
      <c r="JN287" s="40"/>
      <c r="JO287" s="40"/>
      <c r="JP287" s="40"/>
      <c r="JQ287" s="40"/>
      <c r="JR287" s="40"/>
      <c r="JS287" s="40"/>
      <c r="JT287" s="40"/>
      <c r="JU287" s="40"/>
      <c r="JV287" s="40"/>
      <c r="JW287" s="40"/>
      <c r="JX287" s="40"/>
      <c r="JY287" s="40"/>
      <c r="JZ287" s="40"/>
      <c r="KA287" s="40"/>
    </row>
    <row r="288" spans="2:287" x14ac:dyDescent="0.45">
      <c r="B288" s="124"/>
      <c r="C288" s="418"/>
      <c r="D288" s="424"/>
      <c r="E288" s="419"/>
      <c r="F288" s="424"/>
      <c r="G288" s="163"/>
      <c r="H288" s="427"/>
      <c r="I288" s="63"/>
      <c r="J288" s="124"/>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433"/>
      <c r="AK288" s="63"/>
      <c r="AL288" s="164"/>
      <c r="AM288" s="164"/>
      <c r="AN288" s="164"/>
      <c r="AO288" s="63"/>
      <c r="AP288" s="124"/>
      <c r="AQ288" s="124"/>
      <c r="AR288" s="124"/>
      <c r="AS288" s="124"/>
      <c r="AT288" s="65"/>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47"/>
      <c r="DN288" s="47"/>
      <c r="DO288" s="47"/>
      <c r="DP288" s="47"/>
      <c r="DQ288" s="47"/>
      <c r="DR288" s="47"/>
      <c r="DS288" s="47"/>
      <c r="DT288" s="47"/>
      <c r="DU288" s="47"/>
      <c r="DV288" s="47"/>
      <c r="DW288" s="47"/>
      <c r="DX288" s="47"/>
      <c r="DY288" s="47"/>
      <c r="DZ288" s="47"/>
      <c r="EA288" s="47"/>
      <c r="EB288" s="47"/>
      <c r="EC288" s="47"/>
      <c r="ED288" s="47"/>
      <c r="EE288" s="47"/>
      <c r="EF288" s="47"/>
      <c r="EG288" s="47"/>
      <c r="EH288" s="47"/>
      <c r="EI288" s="47"/>
      <c r="EJ288" s="47"/>
      <c r="EK288" s="47"/>
      <c r="EL288" s="47"/>
      <c r="EM288" s="47"/>
      <c r="EN288" s="47"/>
      <c r="EO288" s="47"/>
      <c r="EP288" s="47"/>
      <c r="EQ288" s="47"/>
      <c r="ER288" s="47"/>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c r="GT288" s="40"/>
      <c r="GU288" s="40"/>
      <c r="GV288" s="40"/>
      <c r="GW288" s="40"/>
      <c r="GX288" s="40"/>
      <c r="GY288" s="40"/>
      <c r="GZ288" s="40"/>
      <c r="HA288" s="40"/>
      <c r="HB288" s="40"/>
      <c r="HC288" s="40"/>
      <c r="HD288" s="40"/>
      <c r="HE288" s="40"/>
      <c r="HF288" s="40"/>
      <c r="HG288" s="40"/>
      <c r="HH288" s="40"/>
      <c r="HI288" s="40"/>
      <c r="HJ288" s="40"/>
      <c r="HK288" s="40"/>
      <c r="HL288" s="40"/>
      <c r="HM288" s="40"/>
      <c r="HN288" s="40"/>
      <c r="HO288" s="40"/>
      <c r="HP288" s="40"/>
      <c r="HQ288" s="40"/>
      <c r="HR288" s="40"/>
      <c r="HS288" s="40"/>
      <c r="HT288" s="40"/>
      <c r="HU288" s="40"/>
      <c r="HV288" s="40"/>
      <c r="HW288" s="40"/>
      <c r="HX288" s="40"/>
      <c r="HY288" s="40"/>
      <c r="HZ288" s="40"/>
      <c r="IA288" s="40"/>
      <c r="IB288" s="40"/>
      <c r="IC288" s="40"/>
      <c r="ID288" s="40"/>
      <c r="IE288" s="40"/>
      <c r="IF288" s="40"/>
      <c r="IG288" s="40"/>
      <c r="IH288" s="40"/>
      <c r="II288" s="40"/>
      <c r="IJ288" s="40"/>
      <c r="IK288" s="40"/>
      <c r="IL288" s="40"/>
      <c r="IM288" s="40"/>
      <c r="IN288" s="40"/>
      <c r="IO288" s="40"/>
      <c r="IP288" s="40"/>
      <c r="IQ288" s="40"/>
      <c r="IR288" s="40"/>
      <c r="IS288" s="40"/>
      <c r="IT288" s="40"/>
      <c r="IU288" s="40"/>
      <c r="IV288" s="40"/>
      <c r="IW288" s="40"/>
      <c r="IX288" s="40"/>
      <c r="IY288" s="40"/>
      <c r="IZ288" s="40"/>
      <c r="JA288" s="40"/>
      <c r="JB288" s="40"/>
      <c r="JC288" s="40"/>
      <c r="JD288" s="40"/>
      <c r="JE288" s="40"/>
      <c r="JF288" s="40"/>
      <c r="JG288" s="40"/>
      <c r="JH288" s="40"/>
      <c r="JI288" s="40"/>
      <c r="JJ288" s="40"/>
      <c r="JK288" s="40"/>
      <c r="JL288" s="40"/>
      <c r="JM288" s="40"/>
      <c r="JN288" s="40"/>
      <c r="JO288" s="40"/>
      <c r="JP288" s="40"/>
      <c r="JQ288" s="40"/>
      <c r="JR288" s="40"/>
      <c r="JS288" s="40"/>
      <c r="JT288" s="40"/>
      <c r="JU288" s="40"/>
      <c r="JV288" s="40"/>
      <c r="JW288" s="40"/>
      <c r="JX288" s="40"/>
      <c r="JY288" s="40"/>
      <c r="JZ288" s="40"/>
      <c r="KA288" s="40"/>
    </row>
    <row r="289" spans="2:287" x14ac:dyDescent="0.45">
      <c r="B289" s="124"/>
      <c r="C289" s="418"/>
      <c r="D289" s="424"/>
      <c r="E289" s="419"/>
      <c r="F289" s="424"/>
      <c r="G289" s="163"/>
      <c r="H289" s="427"/>
      <c r="I289" s="63"/>
      <c r="J289" s="124"/>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433"/>
      <c r="AK289" s="63"/>
      <c r="AL289" s="164"/>
      <c r="AM289" s="164"/>
      <c r="AN289" s="164"/>
      <c r="AO289" s="63"/>
      <c r="AP289" s="124"/>
      <c r="AQ289" s="124"/>
      <c r="AR289" s="124"/>
      <c r="AS289" s="124"/>
      <c r="AT289" s="65"/>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c r="DJ289" s="47"/>
      <c r="DK289" s="47"/>
      <c r="DL289" s="47"/>
      <c r="DM289" s="47"/>
      <c r="DN289" s="47"/>
      <c r="DO289" s="47"/>
      <c r="DP289" s="47"/>
      <c r="DQ289" s="47"/>
      <c r="DR289" s="47"/>
      <c r="DS289" s="47"/>
      <c r="DT289" s="47"/>
      <c r="DU289" s="47"/>
      <c r="DV289" s="47"/>
      <c r="DW289" s="47"/>
      <c r="DX289" s="47"/>
      <c r="DY289" s="47"/>
      <c r="DZ289" s="47"/>
      <c r="EA289" s="47"/>
      <c r="EB289" s="47"/>
      <c r="EC289" s="47"/>
      <c r="ED289" s="47"/>
      <c r="EE289" s="47"/>
      <c r="EF289" s="47"/>
      <c r="EG289" s="47"/>
      <c r="EH289" s="47"/>
      <c r="EI289" s="47"/>
      <c r="EJ289" s="47"/>
      <c r="EK289" s="47"/>
      <c r="EL289" s="47"/>
      <c r="EM289" s="47"/>
      <c r="EN289" s="47"/>
      <c r="EO289" s="47"/>
      <c r="EP289" s="47"/>
      <c r="EQ289" s="47"/>
      <c r="ER289" s="47"/>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40"/>
      <c r="HV289" s="40"/>
      <c r="HW289" s="40"/>
      <c r="HX289" s="40"/>
      <c r="HY289" s="40"/>
      <c r="HZ289" s="40"/>
      <c r="IA289" s="40"/>
      <c r="IB289" s="40"/>
      <c r="IC289" s="40"/>
      <c r="ID289" s="40"/>
      <c r="IE289" s="40"/>
      <c r="IF289" s="40"/>
      <c r="IG289" s="40"/>
      <c r="IH289" s="40"/>
      <c r="II289" s="40"/>
      <c r="IJ289" s="40"/>
      <c r="IK289" s="40"/>
      <c r="IL289" s="40"/>
      <c r="IM289" s="40"/>
      <c r="IN289" s="40"/>
      <c r="IO289" s="40"/>
      <c r="IP289" s="40"/>
      <c r="IQ289" s="40"/>
      <c r="IR289" s="40"/>
      <c r="IS289" s="40"/>
      <c r="IT289" s="40"/>
      <c r="IU289" s="40"/>
      <c r="IV289" s="40"/>
      <c r="IW289" s="40"/>
      <c r="IX289" s="40"/>
      <c r="IY289" s="40"/>
      <c r="IZ289" s="40"/>
      <c r="JA289" s="40"/>
      <c r="JB289" s="40"/>
      <c r="JC289" s="40"/>
      <c r="JD289" s="40"/>
      <c r="JE289" s="40"/>
      <c r="JF289" s="40"/>
      <c r="JG289" s="40"/>
      <c r="JH289" s="40"/>
      <c r="JI289" s="40"/>
      <c r="JJ289" s="40"/>
      <c r="JK289" s="40"/>
      <c r="JL289" s="40"/>
      <c r="JM289" s="40"/>
      <c r="JN289" s="40"/>
      <c r="JO289" s="40"/>
      <c r="JP289" s="40"/>
      <c r="JQ289" s="40"/>
      <c r="JR289" s="40"/>
      <c r="JS289" s="40"/>
      <c r="JT289" s="40"/>
      <c r="JU289" s="40"/>
      <c r="JV289" s="40"/>
      <c r="JW289" s="40"/>
      <c r="JX289" s="40"/>
      <c r="JY289" s="40"/>
      <c r="JZ289" s="40"/>
      <c r="KA289" s="40"/>
    </row>
    <row r="290" spans="2:287" x14ac:dyDescent="0.45">
      <c r="B290" s="124"/>
      <c r="C290" s="418"/>
      <c r="D290" s="424"/>
      <c r="E290" s="419"/>
      <c r="F290" s="424"/>
      <c r="G290" s="163"/>
      <c r="H290" s="427"/>
      <c r="I290" s="63"/>
      <c r="J290" s="124"/>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433"/>
      <c r="AK290" s="63"/>
      <c r="AL290" s="164"/>
      <c r="AM290" s="164"/>
      <c r="AN290" s="164"/>
      <c r="AO290" s="63"/>
      <c r="AP290" s="124"/>
      <c r="AQ290" s="124"/>
      <c r="AR290" s="124"/>
      <c r="AS290" s="124"/>
      <c r="AT290" s="65"/>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c r="GT290" s="40"/>
      <c r="GU290" s="40"/>
      <c r="GV290" s="40"/>
      <c r="GW290" s="40"/>
      <c r="GX290" s="40"/>
      <c r="GY290" s="40"/>
      <c r="GZ290" s="40"/>
      <c r="HA290" s="40"/>
      <c r="HB290" s="40"/>
      <c r="HC290" s="40"/>
      <c r="HD290" s="40"/>
      <c r="HE290" s="40"/>
      <c r="HF290" s="40"/>
      <c r="HG290" s="40"/>
      <c r="HH290" s="40"/>
      <c r="HI290" s="40"/>
      <c r="HJ290" s="40"/>
      <c r="HK290" s="40"/>
      <c r="HL290" s="40"/>
      <c r="HM290" s="40"/>
      <c r="HN290" s="40"/>
      <c r="HO290" s="40"/>
      <c r="HP290" s="40"/>
      <c r="HQ290" s="40"/>
      <c r="HR290" s="40"/>
      <c r="HS290" s="40"/>
      <c r="HT290" s="40"/>
      <c r="HU290" s="40"/>
      <c r="HV290" s="40"/>
      <c r="HW290" s="40"/>
      <c r="HX290" s="40"/>
      <c r="HY290" s="40"/>
      <c r="HZ290" s="40"/>
      <c r="IA290" s="40"/>
      <c r="IB290" s="40"/>
      <c r="IC290" s="40"/>
      <c r="ID290" s="40"/>
      <c r="IE290" s="40"/>
      <c r="IF290" s="40"/>
      <c r="IG290" s="40"/>
      <c r="IH290" s="40"/>
      <c r="II290" s="40"/>
      <c r="IJ290" s="40"/>
      <c r="IK290" s="40"/>
      <c r="IL290" s="40"/>
      <c r="IM290" s="40"/>
      <c r="IN290" s="40"/>
      <c r="IO290" s="40"/>
      <c r="IP290" s="40"/>
      <c r="IQ290" s="40"/>
      <c r="IR290" s="40"/>
      <c r="IS290" s="40"/>
      <c r="IT290" s="40"/>
      <c r="IU290" s="40"/>
      <c r="IV290" s="40"/>
      <c r="IW290" s="40"/>
      <c r="IX290" s="40"/>
      <c r="IY290" s="40"/>
      <c r="IZ290" s="40"/>
      <c r="JA290" s="40"/>
      <c r="JB290" s="40"/>
      <c r="JC290" s="40"/>
      <c r="JD290" s="40"/>
      <c r="JE290" s="40"/>
      <c r="JF290" s="40"/>
      <c r="JG290" s="40"/>
      <c r="JH290" s="40"/>
      <c r="JI290" s="40"/>
      <c r="JJ290" s="40"/>
      <c r="JK290" s="40"/>
      <c r="JL290" s="40"/>
      <c r="JM290" s="40"/>
      <c r="JN290" s="40"/>
      <c r="JO290" s="40"/>
      <c r="JP290" s="40"/>
      <c r="JQ290" s="40"/>
      <c r="JR290" s="40"/>
      <c r="JS290" s="40"/>
      <c r="JT290" s="40"/>
      <c r="JU290" s="40"/>
      <c r="JV290" s="40"/>
      <c r="JW290" s="40"/>
      <c r="JX290" s="40"/>
      <c r="JY290" s="40"/>
      <c r="JZ290" s="40"/>
      <c r="KA290" s="40"/>
    </row>
    <row r="291" spans="2:287" x14ac:dyDescent="0.45">
      <c r="B291" s="124"/>
      <c r="C291" s="418"/>
      <c r="D291" s="424"/>
      <c r="E291" s="419"/>
      <c r="F291" s="424"/>
      <c r="G291" s="163"/>
      <c r="H291" s="427"/>
      <c r="I291" s="63"/>
      <c r="J291" s="124"/>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433"/>
      <c r="AK291" s="63"/>
      <c r="AL291" s="164"/>
      <c r="AM291" s="164"/>
      <c r="AN291" s="164"/>
      <c r="AO291" s="63"/>
      <c r="AP291" s="124"/>
      <c r="AQ291" s="124"/>
      <c r="AR291" s="124"/>
      <c r="AS291" s="124"/>
      <c r="AT291" s="65"/>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c r="GT291" s="40"/>
      <c r="GU291" s="40"/>
      <c r="GV291" s="40"/>
      <c r="GW291" s="40"/>
      <c r="GX291" s="40"/>
      <c r="GY291" s="40"/>
      <c r="GZ291" s="40"/>
      <c r="HA291" s="40"/>
      <c r="HB291" s="40"/>
      <c r="HC291" s="40"/>
      <c r="HD291" s="40"/>
      <c r="HE291" s="40"/>
      <c r="HF291" s="40"/>
      <c r="HG291" s="40"/>
      <c r="HH291" s="40"/>
      <c r="HI291" s="40"/>
      <c r="HJ291" s="40"/>
      <c r="HK291" s="40"/>
      <c r="HL291" s="40"/>
      <c r="HM291" s="40"/>
      <c r="HN291" s="40"/>
      <c r="HO291" s="40"/>
      <c r="HP291" s="40"/>
      <c r="HQ291" s="40"/>
      <c r="HR291" s="40"/>
      <c r="HS291" s="40"/>
      <c r="HT291" s="40"/>
      <c r="HU291" s="40"/>
      <c r="HV291" s="40"/>
      <c r="HW291" s="40"/>
      <c r="HX291" s="40"/>
      <c r="HY291" s="40"/>
      <c r="HZ291" s="40"/>
      <c r="IA291" s="40"/>
      <c r="IB291" s="40"/>
      <c r="IC291" s="40"/>
      <c r="ID291" s="40"/>
      <c r="IE291" s="40"/>
      <c r="IF291" s="40"/>
      <c r="IG291" s="40"/>
      <c r="IH291" s="40"/>
      <c r="II291" s="40"/>
      <c r="IJ291" s="40"/>
      <c r="IK291" s="40"/>
      <c r="IL291" s="40"/>
      <c r="IM291" s="40"/>
      <c r="IN291" s="40"/>
      <c r="IO291" s="40"/>
      <c r="IP291" s="40"/>
      <c r="IQ291" s="40"/>
      <c r="IR291" s="40"/>
      <c r="IS291" s="40"/>
      <c r="IT291" s="40"/>
      <c r="IU291" s="40"/>
      <c r="IV291" s="40"/>
      <c r="IW291" s="40"/>
      <c r="IX291" s="40"/>
      <c r="IY291" s="40"/>
      <c r="IZ291" s="40"/>
      <c r="JA291" s="40"/>
      <c r="JB291" s="40"/>
      <c r="JC291" s="40"/>
      <c r="JD291" s="40"/>
      <c r="JE291" s="40"/>
      <c r="JF291" s="40"/>
      <c r="JG291" s="40"/>
      <c r="JH291" s="40"/>
      <c r="JI291" s="40"/>
      <c r="JJ291" s="40"/>
      <c r="JK291" s="40"/>
      <c r="JL291" s="40"/>
      <c r="JM291" s="40"/>
      <c r="JN291" s="40"/>
      <c r="JO291" s="40"/>
      <c r="JP291" s="40"/>
      <c r="JQ291" s="40"/>
      <c r="JR291" s="40"/>
      <c r="JS291" s="40"/>
      <c r="JT291" s="40"/>
      <c r="JU291" s="40"/>
      <c r="JV291" s="40"/>
      <c r="JW291" s="40"/>
      <c r="JX291" s="40"/>
      <c r="JY291" s="40"/>
      <c r="JZ291" s="40"/>
      <c r="KA291" s="40"/>
    </row>
    <row r="292" spans="2:287" x14ac:dyDescent="0.45">
      <c r="B292" s="124"/>
      <c r="C292" s="418"/>
      <c r="D292" s="424"/>
      <c r="E292" s="419"/>
      <c r="F292" s="424"/>
      <c r="G292" s="163"/>
      <c r="H292" s="427"/>
      <c r="I292" s="63"/>
      <c r="J292" s="124"/>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433"/>
      <c r="AK292" s="63"/>
      <c r="AL292" s="164"/>
      <c r="AM292" s="164"/>
      <c r="AN292" s="164"/>
      <c r="AO292" s="63"/>
      <c r="AP292" s="124"/>
      <c r="AQ292" s="124"/>
      <c r="AR292" s="124"/>
      <c r="AS292" s="124"/>
      <c r="AT292" s="65"/>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c r="GT292" s="40"/>
      <c r="GU292" s="40"/>
      <c r="GV292" s="40"/>
      <c r="GW292" s="40"/>
      <c r="GX292" s="40"/>
      <c r="GY292" s="40"/>
      <c r="GZ292" s="40"/>
      <c r="HA292" s="40"/>
      <c r="HB292" s="40"/>
      <c r="HC292" s="40"/>
      <c r="HD292" s="40"/>
      <c r="HE292" s="40"/>
      <c r="HF292" s="40"/>
      <c r="HG292" s="40"/>
      <c r="HH292" s="40"/>
      <c r="HI292" s="40"/>
      <c r="HJ292" s="40"/>
      <c r="HK292" s="40"/>
      <c r="HL292" s="40"/>
      <c r="HM292" s="40"/>
      <c r="HN292" s="40"/>
      <c r="HO292" s="40"/>
      <c r="HP292" s="40"/>
      <c r="HQ292" s="40"/>
      <c r="HR292" s="40"/>
      <c r="HS292" s="40"/>
      <c r="HT292" s="40"/>
      <c r="HU292" s="40"/>
      <c r="HV292" s="40"/>
      <c r="HW292" s="40"/>
      <c r="HX292" s="40"/>
      <c r="HY292" s="40"/>
      <c r="HZ292" s="40"/>
      <c r="IA292" s="40"/>
      <c r="IB292" s="40"/>
      <c r="IC292" s="40"/>
      <c r="ID292" s="40"/>
      <c r="IE292" s="40"/>
      <c r="IF292" s="40"/>
      <c r="IG292" s="40"/>
      <c r="IH292" s="40"/>
      <c r="II292" s="40"/>
      <c r="IJ292" s="40"/>
      <c r="IK292" s="40"/>
      <c r="IL292" s="40"/>
      <c r="IM292" s="40"/>
      <c r="IN292" s="40"/>
      <c r="IO292" s="40"/>
      <c r="IP292" s="40"/>
      <c r="IQ292" s="40"/>
      <c r="IR292" s="40"/>
      <c r="IS292" s="40"/>
      <c r="IT292" s="40"/>
      <c r="IU292" s="40"/>
      <c r="IV292" s="40"/>
      <c r="IW292" s="40"/>
      <c r="IX292" s="40"/>
      <c r="IY292" s="40"/>
      <c r="IZ292" s="40"/>
      <c r="JA292" s="40"/>
      <c r="JB292" s="40"/>
      <c r="JC292" s="40"/>
      <c r="JD292" s="40"/>
      <c r="JE292" s="40"/>
      <c r="JF292" s="40"/>
      <c r="JG292" s="40"/>
      <c r="JH292" s="40"/>
      <c r="JI292" s="40"/>
      <c r="JJ292" s="40"/>
      <c r="JK292" s="40"/>
      <c r="JL292" s="40"/>
      <c r="JM292" s="40"/>
      <c r="JN292" s="40"/>
      <c r="JO292" s="40"/>
      <c r="JP292" s="40"/>
      <c r="JQ292" s="40"/>
      <c r="JR292" s="40"/>
      <c r="JS292" s="40"/>
      <c r="JT292" s="40"/>
      <c r="JU292" s="40"/>
      <c r="JV292" s="40"/>
      <c r="JW292" s="40"/>
      <c r="JX292" s="40"/>
      <c r="JY292" s="40"/>
      <c r="JZ292" s="40"/>
      <c r="KA292" s="40"/>
    </row>
    <row r="293" spans="2:287" x14ac:dyDescent="0.45">
      <c r="B293" s="124"/>
      <c r="C293" s="418"/>
      <c r="D293" s="424"/>
      <c r="E293" s="419"/>
      <c r="F293" s="424"/>
      <c r="G293" s="163"/>
      <c r="H293" s="427"/>
      <c r="I293" s="63"/>
      <c r="J293" s="124"/>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433"/>
      <c r="AK293" s="63"/>
      <c r="AL293" s="164"/>
      <c r="AM293" s="164"/>
      <c r="AN293" s="164"/>
      <c r="AO293" s="63"/>
      <c r="AP293" s="124"/>
      <c r="AQ293" s="124"/>
      <c r="AR293" s="124"/>
      <c r="AS293" s="124"/>
      <c r="AT293" s="65"/>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c r="GT293" s="40"/>
      <c r="GU293" s="40"/>
      <c r="GV293" s="40"/>
      <c r="GW293" s="40"/>
      <c r="GX293" s="40"/>
      <c r="GY293" s="40"/>
      <c r="GZ293" s="40"/>
      <c r="HA293" s="40"/>
      <c r="HB293" s="40"/>
      <c r="HC293" s="40"/>
      <c r="HD293" s="40"/>
      <c r="HE293" s="40"/>
      <c r="HF293" s="40"/>
      <c r="HG293" s="40"/>
      <c r="HH293" s="40"/>
      <c r="HI293" s="40"/>
      <c r="HJ293" s="40"/>
      <c r="HK293" s="40"/>
      <c r="HL293" s="40"/>
      <c r="HM293" s="40"/>
      <c r="HN293" s="40"/>
      <c r="HO293" s="40"/>
      <c r="HP293" s="40"/>
      <c r="HQ293" s="40"/>
      <c r="HR293" s="40"/>
      <c r="HS293" s="40"/>
      <c r="HT293" s="40"/>
      <c r="HU293" s="40"/>
      <c r="HV293" s="40"/>
      <c r="HW293" s="40"/>
      <c r="HX293" s="40"/>
      <c r="HY293" s="40"/>
      <c r="HZ293" s="40"/>
      <c r="IA293" s="40"/>
      <c r="IB293" s="40"/>
      <c r="IC293" s="40"/>
      <c r="ID293" s="40"/>
      <c r="IE293" s="40"/>
      <c r="IF293" s="40"/>
      <c r="IG293" s="40"/>
      <c r="IH293" s="40"/>
      <c r="II293" s="40"/>
      <c r="IJ293" s="40"/>
      <c r="IK293" s="40"/>
      <c r="IL293" s="40"/>
      <c r="IM293" s="40"/>
      <c r="IN293" s="40"/>
      <c r="IO293" s="40"/>
      <c r="IP293" s="40"/>
      <c r="IQ293" s="40"/>
      <c r="IR293" s="40"/>
      <c r="IS293" s="40"/>
      <c r="IT293" s="40"/>
      <c r="IU293" s="40"/>
      <c r="IV293" s="40"/>
      <c r="IW293" s="40"/>
      <c r="IX293" s="40"/>
      <c r="IY293" s="40"/>
      <c r="IZ293" s="40"/>
      <c r="JA293" s="40"/>
      <c r="JB293" s="40"/>
      <c r="JC293" s="40"/>
      <c r="JD293" s="40"/>
      <c r="JE293" s="40"/>
      <c r="JF293" s="40"/>
      <c r="JG293" s="40"/>
      <c r="JH293" s="40"/>
      <c r="JI293" s="40"/>
      <c r="JJ293" s="40"/>
      <c r="JK293" s="40"/>
      <c r="JL293" s="40"/>
      <c r="JM293" s="40"/>
      <c r="JN293" s="40"/>
      <c r="JO293" s="40"/>
      <c r="JP293" s="40"/>
      <c r="JQ293" s="40"/>
      <c r="JR293" s="40"/>
      <c r="JS293" s="40"/>
      <c r="JT293" s="40"/>
      <c r="JU293" s="40"/>
      <c r="JV293" s="40"/>
      <c r="JW293" s="40"/>
      <c r="JX293" s="40"/>
      <c r="JY293" s="40"/>
      <c r="JZ293" s="40"/>
      <c r="KA293" s="40"/>
    </row>
    <row r="294" spans="2:287" x14ac:dyDescent="0.45">
      <c r="B294" s="124"/>
      <c r="C294" s="418"/>
      <c r="D294" s="424"/>
      <c r="E294" s="419"/>
      <c r="F294" s="424"/>
      <c r="G294" s="163"/>
      <c r="H294" s="427"/>
      <c r="I294" s="63"/>
      <c r="J294" s="124"/>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433"/>
      <c r="AK294" s="63"/>
      <c r="AL294" s="164"/>
      <c r="AM294" s="164"/>
      <c r="AN294" s="164"/>
      <c r="AO294" s="63"/>
      <c r="AP294" s="124"/>
      <c r="AQ294" s="124"/>
      <c r="AR294" s="124"/>
      <c r="AS294" s="124"/>
      <c r="AT294" s="65"/>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c r="DJ294" s="47"/>
      <c r="DK294" s="47"/>
      <c r="DL294" s="47"/>
      <c r="DM294" s="47"/>
      <c r="DN294" s="47"/>
      <c r="DO294" s="47"/>
      <c r="DP294" s="47"/>
      <c r="DQ294" s="47"/>
      <c r="DR294" s="47"/>
      <c r="DS294" s="47"/>
      <c r="DT294" s="47"/>
      <c r="DU294" s="47"/>
      <c r="DV294" s="47"/>
      <c r="DW294" s="47"/>
      <c r="DX294" s="47"/>
      <c r="DY294" s="47"/>
      <c r="DZ294" s="47"/>
      <c r="EA294" s="47"/>
      <c r="EB294" s="47"/>
      <c r="EC294" s="47"/>
      <c r="ED294" s="47"/>
      <c r="EE294" s="47"/>
      <c r="EF294" s="47"/>
      <c r="EG294" s="47"/>
      <c r="EH294" s="47"/>
      <c r="EI294" s="47"/>
      <c r="EJ294" s="47"/>
      <c r="EK294" s="47"/>
      <c r="EL294" s="47"/>
      <c r="EM294" s="47"/>
      <c r="EN294" s="47"/>
      <c r="EO294" s="47"/>
      <c r="EP294" s="47"/>
      <c r="EQ294" s="47"/>
      <c r="ER294" s="47"/>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c r="GT294" s="40"/>
      <c r="GU294" s="40"/>
      <c r="GV294" s="40"/>
      <c r="GW294" s="40"/>
      <c r="GX294" s="40"/>
      <c r="GY294" s="40"/>
      <c r="GZ294" s="40"/>
      <c r="HA294" s="40"/>
      <c r="HB294" s="40"/>
      <c r="HC294" s="40"/>
      <c r="HD294" s="40"/>
      <c r="HE294" s="40"/>
      <c r="HF294" s="40"/>
      <c r="HG294" s="40"/>
      <c r="HH294" s="40"/>
      <c r="HI294" s="40"/>
      <c r="HJ294" s="40"/>
      <c r="HK294" s="40"/>
      <c r="HL294" s="40"/>
      <c r="HM294" s="40"/>
      <c r="HN294" s="40"/>
      <c r="HO294" s="40"/>
      <c r="HP294" s="40"/>
      <c r="HQ294" s="40"/>
      <c r="HR294" s="40"/>
      <c r="HS294" s="40"/>
      <c r="HT294" s="40"/>
      <c r="HU294" s="40"/>
      <c r="HV294" s="40"/>
      <c r="HW294" s="40"/>
      <c r="HX294" s="40"/>
      <c r="HY294" s="40"/>
      <c r="HZ294" s="40"/>
      <c r="IA294" s="40"/>
      <c r="IB294" s="40"/>
      <c r="IC294" s="40"/>
      <c r="ID294" s="40"/>
      <c r="IE294" s="40"/>
      <c r="IF294" s="40"/>
      <c r="IG294" s="40"/>
      <c r="IH294" s="40"/>
      <c r="II294" s="40"/>
      <c r="IJ294" s="40"/>
      <c r="IK294" s="40"/>
      <c r="IL294" s="40"/>
      <c r="IM294" s="40"/>
      <c r="IN294" s="40"/>
      <c r="IO294" s="40"/>
      <c r="IP294" s="40"/>
      <c r="IQ294" s="40"/>
      <c r="IR294" s="40"/>
      <c r="IS294" s="40"/>
      <c r="IT294" s="40"/>
      <c r="IU294" s="40"/>
      <c r="IV294" s="40"/>
      <c r="IW294" s="40"/>
      <c r="IX294" s="40"/>
      <c r="IY294" s="40"/>
      <c r="IZ294" s="40"/>
      <c r="JA294" s="40"/>
      <c r="JB294" s="40"/>
      <c r="JC294" s="40"/>
      <c r="JD294" s="40"/>
      <c r="JE294" s="40"/>
      <c r="JF294" s="40"/>
      <c r="JG294" s="40"/>
      <c r="JH294" s="40"/>
      <c r="JI294" s="40"/>
      <c r="JJ294" s="40"/>
      <c r="JK294" s="40"/>
      <c r="JL294" s="40"/>
      <c r="JM294" s="40"/>
      <c r="JN294" s="40"/>
      <c r="JO294" s="40"/>
      <c r="JP294" s="40"/>
      <c r="JQ294" s="40"/>
      <c r="JR294" s="40"/>
      <c r="JS294" s="40"/>
      <c r="JT294" s="40"/>
      <c r="JU294" s="40"/>
      <c r="JV294" s="40"/>
      <c r="JW294" s="40"/>
      <c r="JX294" s="40"/>
      <c r="JY294" s="40"/>
      <c r="JZ294" s="40"/>
      <c r="KA294" s="40"/>
    </row>
    <row r="295" spans="2:287" x14ac:dyDescent="0.45">
      <c r="B295" s="124"/>
      <c r="C295" s="418"/>
      <c r="D295" s="424"/>
      <c r="E295" s="419"/>
      <c r="F295" s="424"/>
      <c r="G295" s="163"/>
      <c r="H295" s="427"/>
      <c r="I295" s="63"/>
      <c r="J295" s="124"/>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433"/>
      <c r="AK295" s="63"/>
      <c r="AL295" s="164"/>
      <c r="AM295" s="164"/>
      <c r="AN295" s="164"/>
      <c r="AO295" s="63"/>
      <c r="AP295" s="124"/>
      <c r="AQ295" s="124"/>
      <c r="AR295" s="124"/>
      <c r="AS295" s="124"/>
      <c r="AT295" s="65"/>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c r="DJ295" s="47"/>
      <c r="DK295" s="47"/>
      <c r="DL295" s="47"/>
      <c r="DM295" s="47"/>
      <c r="DN295" s="47"/>
      <c r="DO295" s="47"/>
      <c r="DP295" s="47"/>
      <c r="DQ295" s="47"/>
      <c r="DR295" s="47"/>
      <c r="DS295" s="47"/>
      <c r="DT295" s="47"/>
      <c r="DU295" s="47"/>
      <c r="DV295" s="47"/>
      <c r="DW295" s="47"/>
      <c r="DX295" s="47"/>
      <c r="DY295" s="47"/>
      <c r="DZ295" s="47"/>
      <c r="EA295" s="47"/>
      <c r="EB295" s="47"/>
      <c r="EC295" s="47"/>
      <c r="ED295" s="47"/>
      <c r="EE295" s="47"/>
      <c r="EF295" s="47"/>
      <c r="EG295" s="47"/>
      <c r="EH295" s="47"/>
      <c r="EI295" s="47"/>
      <c r="EJ295" s="47"/>
      <c r="EK295" s="47"/>
      <c r="EL295" s="47"/>
      <c r="EM295" s="47"/>
      <c r="EN295" s="47"/>
      <c r="EO295" s="47"/>
      <c r="EP295" s="47"/>
      <c r="EQ295" s="47"/>
      <c r="ER295" s="47"/>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c r="GT295" s="40"/>
      <c r="GU295" s="40"/>
      <c r="GV295" s="40"/>
      <c r="GW295" s="40"/>
      <c r="GX295" s="40"/>
      <c r="GY295" s="40"/>
      <c r="GZ295" s="40"/>
      <c r="HA295" s="40"/>
      <c r="HB295" s="40"/>
      <c r="HC295" s="40"/>
      <c r="HD295" s="40"/>
      <c r="HE295" s="40"/>
      <c r="HF295" s="40"/>
      <c r="HG295" s="40"/>
      <c r="HH295" s="40"/>
      <c r="HI295" s="40"/>
      <c r="HJ295" s="40"/>
      <c r="HK295" s="40"/>
      <c r="HL295" s="40"/>
      <c r="HM295" s="40"/>
      <c r="HN295" s="40"/>
      <c r="HO295" s="40"/>
      <c r="HP295" s="40"/>
      <c r="HQ295" s="40"/>
      <c r="HR295" s="40"/>
      <c r="HS295" s="40"/>
      <c r="HT295" s="40"/>
      <c r="HU295" s="40"/>
      <c r="HV295" s="40"/>
      <c r="HW295" s="40"/>
      <c r="HX295" s="40"/>
      <c r="HY295" s="40"/>
      <c r="HZ295" s="40"/>
      <c r="IA295" s="40"/>
      <c r="IB295" s="40"/>
      <c r="IC295" s="40"/>
      <c r="ID295" s="40"/>
      <c r="IE295" s="40"/>
      <c r="IF295" s="40"/>
      <c r="IG295" s="40"/>
      <c r="IH295" s="40"/>
      <c r="II295" s="40"/>
      <c r="IJ295" s="40"/>
      <c r="IK295" s="40"/>
      <c r="IL295" s="40"/>
      <c r="IM295" s="40"/>
      <c r="IN295" s="40"/>
      <c r="IO295" s="40"/>
      <c r="IP295" s="40"/>
      <c r="IQ295" s="40"/>
      <c r="IR295" s="40"/>
      <c r="IS295" s="40"/>
      <c r="IT295" s="40"/>
      <c r="IU295" s="40"/>
      <c r="IV295" s="40"/>
      <c r="IW295" s="40"/>
      <c r="IX295" s="40"/>
      <c r="IY295" s="40"/>
      <c r="IZ295" s="40"/>
      <c r="JA295" s="40"/>
      <c r="JB295" s="40"/>
      <c r="JC295" s="40"/>
      <c r="JD295" s="40"/>
      <c r="JE295" s="40"/>
      <c r="JF295" s="40"/>
      <c r="JG295" s="40"/>
      <c r="JH295" s="40"/>
      <c r="JI295" s="40"/>
      <c r="JJ295" s="40"/>
      <c r="JK295" s="40"/>
      <c r="JL295" s="40"/>
      <c r="JM295" s="40"/>
      <c r="JN295" s="40"/>
      <c r="JO295" s="40"/>
      <c r="JP295" s="40"/>
      <c r="JQ295" s="40"/>
      <c r="JR295" s="40"/>
      <c r="JS295" s="40"/>
      <c r="JT295" s="40"/>
      <c r="JU295" s="40"/>
      <c r="JV295" s="40"/>
      <c r="JW295" s="40"/>
      <c r="JX295" s="40"/>
      <c r="JY295" s="40"/>
      <c r="JZ295" s="40"/>
      <c r="KA295" s="40"/>
    </row>
    <row r="296" spans="2:287" x14ac:dyDescent="0.45">
      <c r="B296" s="124"/>
      <c r="C296" s="418"/>
      <c r="D296" s="424"/>
      <c r="E296" s="419"/>
      <c r="F296" s="424"/>
      <c r="G296" s="163"/>
      <c r="H296" s="427"/>
      <c r="I296" s="63"/>
      <c r="J296" s="124"/>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433"/>
      <c r="AK296" s="63"/>
      <c r="AL296" s="164"/>
      <c r="AM296" s="164"/>
      <c r="AN296" s="164"/>
      <c r="AO296" s="63"/>
      <c r="AP296" s="124"/>
      <c r="AQ296" s="124"/>
      <c r="AR296" s="124"/>
      <c r="AS296" s="124"/>
      <c r="AT296" s="65"/>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c r="GT296" s="40"/>
      <c r="GU296" s="40"/>
      <c r="GV296" s="40"/>
      <c r="GW296" s="40"/>
      <c r="GX296" s="40"/>
      <c r="GY296" s="40"/>
      <c r="GZ296" s="40"/>
      <c r="HA296" s="40"/>
      <c r="HB296" s="40"/>
      <c r="HC296" s="40"/>
      <c r="HD296" s="40"/>
      <c r="HE296" s="40"/>
      <c r="HF296" s="40"/>
      <c r="HG296" s="40"/>
      <c r="HH296" s="40"/>
      <c r="HI296" s="40"/>
      <c r="HJ296" s="40"/>
      <c r="HK296" s="40"/>
      <c r="HL296" s="40"/>
      <c r="HM296" s="40"/>
      <c r="HN296" s="40"/>
      <c r="HO296" s="40"/>
      <c r="HP296" s="40"/>
      <c r="HQ296" s="40"/>
      <c r="HR296" s="40"/>
      <c r="HS296" s="40"/>
      <c r="HT296" s="40"/>
      <c r="HU296" s="40"/>
      <c r="HV296" s="40"/>
      <c r="HW296" s="40"/>
      <c r="HX296" s="40"/>
      <c r="HY296" s="40"/>
      <c r="HZ296" s="40"/>
      <c r="IA296" s="40"/>
      <c r="IB296" s="40"/>
      <c r="IC296" s="40"/>
      <c r="ID296" s="40"/>
      <c r="IE296" s="40"/>
      <c r="IF296" s="40"/>
      <c r="IG296" s="40"/>
      <c r="IH296" s="40"/>
      <c r="II296" s="40"/>
      <c r="IJ296" s="40"/>
      <c r="IK296" s="40"/>
      <c r="IL296" s="40"/>
      <c r="IM296" s="40"/>
      <c r="IN296" s="40"/>
      <c r="IO296" s="40"/>
      <c r="IP296" s="40"/>
      <c r="IQ296" s="40"/>
      <c r="IR296" s="40"/>
      <c r="IS296" s="40"/>
      <c r="IT296" s="40"/>
      <c r="IU296" s="40"/>
      <c r="IV296" s="40"/>
      <c r="IW296" s="40"/>
      <c r="IX296" s="40"/>
      <c r="IY296" s="40"/>
      <c r="IZ296" s="40"/>
      <c r="JA296" s="40"/>
      <c r="JB296" s="40"/>
      <c r="JC296" s="40"/>
      <c r="JD296" s="40"/>
      <c r="JE296" s="40"/>
      <c r="JF296" s="40"/>
      <c r="JG296" s="40"/>
      <c r="JH296" s="40"/>
      <c r="JI296" s="40"/>
      <c r="JJ296" s="40"/>
      <c r="JK296" s="40"/>
      <c r="JL296" s="40"/>
      <c r="JM296" s="40"/>
      <c r="JN296" s="40"/>
      <c r="JO296" s="40"/>
      <c r="JP296" s="40"/>
      <c r="JQ296" s="40"/>
      <c r="JR296" s="40"/>
      <c r="JS296" s="40"/>
      <c r="JT296" s="40"/>
      <c r="JU296" s="40"/>
      <c r="JV296" s="40"/>
      <c r="JW296" s="40"/>
      <c r="JX296" s="40"/>
      <c r="JY296" s="40"/>
      <c r="JZ296" s="40"/>
      <c r="KA296" s="40"/>
    </row>
    <row r="297" spans="2:287" x14ac:dyDescent="0.45">
      <c r="B297" s="124"/>
      <c r="C297" s="418"/>
      <c r="D297" s="424"/>
      <c r="E297" s="419"/>
      <c r="F297" s="424"/>
      <c r="G297" s="163"/>
      <c r="H297" s="427"/>
      <c r="I297" s="63"/>
      <c r="J297" s="124"/>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433"/>
      <c r="AK297" s="63"/>
      <c r="AL297" s="164"/>
      <c r="AM297" s="164"/>
      <c r="AN297" s="164"/>
      <c r="AO297" s="63"/>
      <c r="AP297" s="124"/>
      <c r="AQ297" s="124"/>
      <c r="AR297" s="124"/>
      <c r="AS297" s="124"/>
      <c r="AT297" s="65"/>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40"/>
      <c r="HV297" s="40"/>
      <c r="HW297" s="40"/>
      <c r="HX297" s="40"/>
      <c r="HY297" s="40"/>
      <c r="HZ297" s="40"/>
      <c r="IA297" s="40"/>
      <c r="IB297" s="40"/>
      <c r="IC297" s="40"/>
      <c r="ID297" s="40"/>
      <c r="IE297" s="40"/>
      <c r="IF297" s="40"/>
      <c r="IG297" s="40"/>
      <c r="IH297" s="40"/>
      <c r="II297" s="40"/>
      <c r="IJ297" s="40"/>
      <c r="IK297" s="40"/>
      <c r="IL297" s="40"/>
      <c r="IM297" s="40"/>
      <c r="IN297" s="40"/>
      <c r="IO297" s="40"/>
      <c r="IP297" s="40"/>
      <c r="IQ297" s="40"/>
      <c r="IR297" s="40"/>
      <c r="IS297" s="40"/>
      <c r="IT297" s="40"/>
      <c r="IU297" s="40"/>
      <c r="IV297" s="40"/>
      <c r="IW297" s="40"/>
      <c r="IX297" s="40"/>
      <c r="IY297" s="40"/>
      <c r="IZ297" s="40"/>
      <c r="JA297" s="40"/>
      <c r="JB297" s="40"/>
      <c r="JC297" s="40"/>
      <c r="JD297" s="40"/>
      <c r="JE297" s="40"/>
      <c r="JF297" s="40"/>
      <c r="JG297" s="40"/>
      <c r="JH297" s="40"/>
      <c r="JI297" s="40"/>
      <c r="JJ297" s="40"/>
      <c r="JK297" s="40"/>
      <c r="JL297" s="40"/>
      <c r="JM297" s="40"/>
      <c r="JN297" s="40"/>
      <c r="JO297" s="40"/>
      <c r="JP297" s="40"/>
      <c r="JQ297" s="40"/>
      <c r="JR297" s="40"/>
      <c r="JS297" s="40"/>
      <c r="JT297" s="40"/>
      <c r="JU297" s="40"/>
      <c r="JV297" s="40"/>
      <c r="JW297" s="40"/>
      <c r="JX297" s="40"/>
      <c r="JY297" s="40"/>
      <c r="JZ297" s="40"/>
      <c r="KA297" s="40"/>
    </row>
    <row r="298" spans="2:287" x14ac:dyDescent="0.45">
      <c r="B298" s="124"/>
      <c r="C298" s="418"/>
      <c r="D298" s="424"/>
      <c r="E298" s="419"/>
      <c r="F298" s="424"/>
      <c r="G298" s="163"/>
      <c r="H298" s="427"/>
      <c r="I298" s="63"/>
      <c r="J298" s="124"/>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433"/>
      <c r="AK298" s="63"/>
      <c r="AL298" s="164"/>
      <c r="AM298" s="164"/>
      <c r="AN298" s="164"/>
      <c r="AO298" s="63"/>
      <c r="AP298" s="124"/>
      <c r="AQ298" s="124"/>
      <c r="AR298" s="124"/>
      <c r="AS298" s="124"/>
      <c r="AT298" s="65"/>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c r="GT298" s="40"/>
      <c r="GU298" s="40"/>
      <c r="GV298" s="40"/>
      <c r="GW298" s="40"/>
      <c r="GX298" s="40"/>
      <c r="GY298" s="40"/>
      <c r="GZ298" s="40"/>
      <c r="HA298" s="40"/>
      <c r="HB298" s="40"/>
      <c r="HC298" s="40"/>
      <c r="HD298" s="40"/>
      <c r="HE298" s="40"/>
      <c r="HF298" s="40"/>
      <c r="HG298" s="40"/>
      <c r="HH298" s="40"/>
      <c r="HI298" s="40"/>
      <c r="HJ298" s="40"/>
      <c r="HK298" s="40"/>
      <c r="HL298" s="40"/>
      <c r="HM298" s="40"/>
      <c r="HN298" s="40"/>
      <c r="HO298" s="40"/>
      <c r="HP298" s="40"/>
      <c r="HQ298" s="40"/>
      <c r="HR298" s="40"/>
      <c r="HS298" s="40"/>
      <c r="HT298" s="40"/>
      <c r="HU298" s="40"/>
      <c r="HV298" s="40"/>
      <c r="HW298" s="40"/>
      <c r="HX298" s="40"/>
      <c r="HY298" s="40"/>
      <c r="HZ298" s="40"/>
      <c r="IA298" s="40"/>
      <c r="IB298" s="40"/>
      <c r="IC298" s="40"/>
      <c r="ID298" s="40"/>
      <c r="IE298" s="40"/>
      <c r="IF298" s="40"/>
      <c r="IG298" s="40"/>
      <c r="IH298" s="40"/>
      <c r="II298" s="40"/>
      <c r="IJ298" s="40"/>
      <c r="IK298" s="40"/>
      <c r="IL298" s="40"/>
      <c r="IM298" s="40"/>
      <c r="IN298" s="40"/>
      <c r="IO298" s="40"/>
      <c r="IP298" s="40"/>
      <c r="IQ298" s="40"/>
      <c r="IR298" s="40"/>
      <c r="IS298" s="40"/>
      <c r="IT298" s="40"/>
      <c r="IU298" s="40"/>
      <c r="IV298" s="40"/>
      <c r="IW298" s="40"/>
      <c r="IX298" s="40"/>
      <c r="IY298" s="40"/>
      <c r="IZ298" s="40"/>
      <c r="JA298" s="40"/>
      <c r="JB298" s="40"/>
      <c r="JC298" s="40"/>
      <c r="JD298" s="40"/>
      <c r="JE298" s="40"/>
      <c r="JF298" s="40"/>
      <c r="JG298" s="40"/>
      <c r="JH298" s="40"/>
      <c r="JI298" s="40"/>
      <c r="JJ298" s="40"/>
      <c r="JK298" s="40"/>
      <c r="JL298" s="40"/>
      <c r="JM298" s="40"/>
      <c r="JN298" s="40"/>
      <c r="JO298" s="40"/>
      <c r="JP298" s="40"/>
      <c r="JQ298" s="40"/>
      <c r="JR298" s="40"/>
      <c r="JS298" s="40"/>
      <c r="JT298" s="40"/>
      <c r="JU298" s="40"/>
      <c r="JV298" s="40"/>
      <c r="JW298" s="40"/>
      <c r="JX298" s="40"/>
      <c r="JY298" s="40"/>
      <c r="JZ298" s="40"/>
      <c r="KA298" s="40"/>
    </row>
    <row r="299" spans="2:287" x14ac:dyDescent="0.45">
      <c r="B299" s="124"/>
      <c r="C299" s="418"/>
      <c r="D299" s="424"/>
      <c r="E299" s="419"/>
      <c r="F299" s="424"/>
      <c r="G299" s="163"/>
      <c r="H299" s="427"/>
      <c r="I299" s="63"/>
      <c r="J299" s="124"/>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433"/>
      <c r="AK299" s="63"/>
      <c r="AL299" s="164"/>
      <c r="AM299" s="164"/>
      <c r="AN299" s="164"/>
      <c r="AO299" s="63"/>
      <c r="AP299" s="124"/>
      <c r="AQ299" s="124"/>
      <c r="AR299" s="124"/>
      <c r="AS299" s="124"/>
      <c r="AT299" s="65"/>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c r="GT299" s="40"/>
      <c r="GU299" s="40"/>
      <c r="GV299" s="40"/>
      <c r="GW299" s="40"/>
      <c r="GX299" s="40"/>
      <c r="GY299" s="40"/>
      <c r="GZ299" s="40"/>
      <c r="HA299" s="40"/>
      <c r="HB299" s="40"/>
      <c r="HC299" s="40"/>
      <c r="HD299" s="40"/>
      <c r="HE299" s="40"/>
      <c r="HF299" s="40"/>
      <c r="HG299" s="40"/>
      <c r="HH299" s="40"/>
      <c r="HI299" s="40"/>
      <c r="HJ299" s="40"/>
      <c r="HK299" s="40"/>
      <c r="HL299" s="40"/>
      <c r="HM299" s="40"/>
      <c r="HN299" s="40"/>
      <c r="HO299" s="40"/>
      <c r="HP299" s="40"/>
      <c r="HQ299" s="40"/>
      <c r="HR299" s="40"/>
      <c r="HS299" s="40"/>
      <c r="HT299" s="40"/>
      <c r="HU299" s="40"/>
      <c r="HV299" s="40"/>
      <c r="HW299" s="40"/>
      <c r="HX299" s="40"/>
      <c r="HY299" s="40"/>
      <c r="HZ299" s="40"/>
      <c r="IA299" s="40"/>
      <c r="IB299" s="40"/>
      <c r="IC299" s="40"/>
      <c r="ID299" s="40"/>
      <c r="IE299" s="40"/>
      <c r="IF299" s="40"/>
      <c r="IG299" s="40"/>
      <c r="IH299" s="40"/>
      <c r="II299" s="40"/>
      <c r="IJ299" s="40"/>
      <c r="IK299" s="40"/>
      <c r="IL299" s="40"/>
      <c r="IM299" s="40"/>
      <c r="IN299" s="40"/>
      <c r="IO299" s="40"/>
      <c r="IP299" s="40"/>
      <c r="IQ299" s="40"/>
      <c r="IR299" s="40"/>
      <c r="IS299" s="40"/>
      <c r="IT299" s="40"/>
      <c r="IU299" s="40"/>
      <c r="IV299" s="40"/>
      <c r="IW299" s="40"/>
      <c r="IX299" s="40"/>
      <c r="IY299" s="40"/>
      <c r="IZ299" s="40"/>
      <c r="JA299" s="40"/>
      <c r="JB299" s="40"/>
      <c r="JC299" s="40"/>
      <c r="JD299" s="40"/>
      <c r="JE299" s="40"/>
      <c r="JF299" s="40"/>
      <c r="JG299" s="40"/>
      <c r="JH299" s="40"/>
      <c r="JI299" s="40"/>
      <c r="JJ299" s="40"/>
      <c r="JK299" s="40"/>
      <c r="JL299" s="40"/>
      <c r="JM299" s="40"/>
      <c r="JN299" s="40"/>
      <c r="JO299" s="40"/>
      <c r="JP299" s="40"/>
      <c r="JQ299" s="40"/>
      <c r="JR299" s="40"/>
      <c r="JS299" s="40"/>
      <c r="JT299" s="40"/>
      <c r="JU299" s="40"/>
      <c r="JV299" s="40"/>
      <c r="JW299" s="40"/>
      <c r="JX299" s="40"/>
      <c r="JY299" s="40"/>
      <c r="JZ299" s="40"/>
      <c r="KA299" s="40"/>
    </row>
    <row r="300" spans="2:287" x14ac:dyDescent="0.45">
      <c r="B300" s="124"/>
      <c r="C300" s="418"/>
      <c r="D300" s="424"/>
      <c r="E300" s="419"/>
      <c r="F300" s="424"/>
      <c r="G300" s="163"/>
      <c r="H300" s="427"/>
      <c r="I300" s="63"/>
      <c r="J300" s="124"/>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433"/>
      <c r="AK300" s="63"/>
      <c r="AL300" s="164"/>
      <c r="AM300" s="164"/>
      <c r="AN300" s="164"/>
      <c r="AO300" s="63"/>
      <c r="AP300" s="124"/>
      <c r="AQ300" s="124"/>
      <c r="AR300" s="124"/>
      <c r="AS300" s="124"/>
      <c r="AT300" s="65"/>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G300" s="47"/>
      <c r="CH300" s="47"/>
      <c r="CI300" s="47"/>
      <c r="CJ300" s="47"/>
      <c r="CK300" s="47"/>
      <c r="CL300" s="47"/>
      <c r="CM300" s="47"/>
      <c r="CN300" s="47"/>
      <c r="CO300" s="47"/>
      <c r="CP300" s="47"/>
      <c r="CQ300" s="47"/>
      <c r="CR300" s="47"/>
      <c r="CS300" s="47"/>
      <c r="CT300" s="47"/>
      <c r="CU300" s="47"/>
      <c r="CV300" s="47"/>
      <c r="CW300" s="47"/>
      <c r="CX300" s="47"/>
      <c r="CY300" s="47"/>
      <c r="CZ300" s="47"/>
      <c r="DA300" s="47"/>
      <c r="DB300" s="47"/>
      <c r="DC300" s="47"/>
      <c r="DD300" s="47"/>
      <c r="DE300" s="47"/>
      <c r="DF300" s="47"/>
      <c r="DG300" s="47"/>
      <c r="DH300" s="47"/>
      <c r="DI300" s="47"/>
      <c r="DJ300" s="47"/>
      <c r="DK300" s="47"/>
      <c r="DL300" s="47"/>
      <c r="DM300" s="47"/>
      <c r="DN300" s="47"/>
      <c r="DO300" s="47"/>
      <c r="DP300" s="47"/>
      <c r="DQ300" s="47"/>
      <c r="DR300" s="47"/>
      <c r="DS300" s="47"/>
      <c r="DT300" s="47"/>
      <c r="DU300" s="47"/>
      <c r="DV300" s="47"/>
      <c r="DW300" s="47"/>
      <c r="DX300" s="47"/>
      <c r="DY300" s="47"/>
      <c r="DZ300" s="47"/>
      <c r="EA300" s="47"/>
      <c r="EB300" s="47"/>
      <c r="EC300" s="47"/>
      <c r="ED300" s="47"/>
      <c r="EE300" s="47"/>
      <c r="EF300" s="47"/>
      <c r="EG300" s="47"/>
      <c r="EH300" s="47"/>
      <c r="EI300" s="47"/>
      <c r="EJ300" s="47"/>
      <c r="EK300" s="47"/>
      <c r="EL300" s="47"/>
      <c r="EM300" s="47"/>
      <c r="EN300" s="47"/>
      <c r="EO300" s="47"/>
      <c r="EP300" s="47"/>
      <c r="EQ300" s="47"/>
      <c r="ER300" s="47"/>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c r="GT300" s="40"/>
      <c r="GU300" s="40"/>
      <c r="GV300" s="40"/>
      <c r="GW300" s="40"/>
      <c r="GX300" s="40"/>
      <c r="GY300" s="40"/>
      <c r="GZ300" s="40"/>
      <c r="HA300" s="40"/>
      <c r="HB300" s="40"/>
      <c r="HC300" s="40"/>
      <c r="HD300" s="40"/>
      <c r="HE300" s="40"/>
      <c r="HF300" s="40"/>
      <c r="HG300" s="40"/>
      <c r="HH300" s="40"/>
      <c r="HI300" s="40"/>
      <c r="HJ300" s="40"/>
      <c r="HK300" s="40"/>
      <c r="HL300" s="40"/>
      <c r="HM300" s="40"/>
      <c r="HN300" s="40"/>
      <c r="HO300" s="40"/>
      <c r="HP300" s="40"/>
      <c r="HQ300" s="40"/>
      <c r="HR300" s="40"/>
      <c r="HS300" s="40"/>
      <c r="HT300" s="40"/>
      <c r="HU300" s="40"/>
      <c r="HV300" s="40"/>
      <c r="HW300" s="40"/>
      <c r="HX300" s="40"/>
      <c r="HY300" s="40"/>
      <c r="HZ300" s="40"/>
      <c r="IA300" s="40"/>
      <c r="IB300" s="40"/>
      <c r="IC300" s="40"/>
      <c r="ID300" s="40"/>
      <c r="IE300" s="40"/>
      <c r="IF300" s="40"/>
      <c r="IG300" s="40"/>
      <c r="IH300" s="40"/>
      <c r="II300" s="40"/>
      <c r="IJ300" s="40"/>
      <c r="IK300" s="40"/>
      <c r="IL300" s="40"/>
      <c r="IM300" s="40"/>
      <c r="IN300" s="40"/>
      <c r="IO300" s="40"/>
      <c r="IP300" s="40"/>
      <c r="IQ300" s="40"/>
      <c r="IR300" s="40"/>
      <c r="IS300" s="40"/>
      <c r="IT300" s="40"/>
      <c r="IU300" s="40"/>
      <c r="IV300" s="40"/>
      <c r="IW300" s="40"/>
      <c r="IX300" s="40"/>
      <c r="IY300" s="40"/>
      <c r="IZ300" s="40"/>
      <c r="JA300" s="40"/>
      <c r="JB300" s="40"/>
      <c r="JC300" s="40"/>
      <c r="JD300" s="40"/>
      <c r="JE300" s="40"/>
      <c r="JF300" s="40"/>
      <c r="JG300" s="40"/>
      <c r="JH300" s="40"/>
      <c r="JI300" s="40"/>
      <c r="JJ300" s="40"/>
      <c r="JK300" s="40"/>
      <c r="JL300" s="40"/>
      <c r="JM300" s="40"/>
      <c r="JN300" s="40"/>
      <c r="JO300" s="40"/>
      <c r="JP300" s="40"/>
      <c r="JQ300" s="40"/>
      <c r="JR300" s="40"/>
      <c r="JS300" s="40"/>
      <c r="JT300" s="40"/>
      <c r="JU300" s="40"/>
      <c r="JV300" s="40"/>
      <c r="JW300" s="40"/>
      <c r="JX300" s="40"/>
      <c r="JY300" s="40"/>
      <c r="JZ300" s="40"/>
      <c r="KA300" s="40"/>
    </row>
    <row r="301" spans="2:287" x14ac:dyDescent="0.45">
      <c r="B301" s="124"/>
      <c r="C301" s="418"/>
      <c r="D301" s="424"/>
      <c r="E301" s="419"/>
      <c r="F301" s="424"/>
      <c r="G301" s="163"/>
      <c r="H301" s="427"/>
      <c r="I301" s="63"/>
      <c r="J301" s="124"/>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433"/>
      <c r="AK301" s="63"/>
      <c r="AL301" s="164"/>
      <c r="AM301" s="164"/>
      <c r="AN301" s="164"/>
      <c r="AO301" s="63"/>
      <c r="AP301" s="124"/>
      <c r="AQ301" s="124"/>
      <c r="AR301" s="124"/>
      <c r="AS301" s="124"/>
      <c r="AT301" s="65"/>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c r="GT301" s="40"/>
      <c r="GU301" s="40"/>
      <c r="GV301" s="40"/>
      <c r="GW301" s="40"/>
      <c r="GX301" s="40"/>
      <c r="GY301" s="40"/>
      <c r="GZ301" s="40"/>
      <c r="HA301" s="40"/>
      <c r="HB301" s="40"/>
      <c r="HC301" s="40"/>
      <c r="HD301" s="40"/>
      <c r="HE301" s="40"/>
      <c r="HF301" s="40"/>
      <c r="HG301" s="40"/>
      <c r="HH301" s="40"/>
      <c r="HI301" s="40"/>
      <c r="HJ301" s="40"/>
      <c r="HK301" s="40"/>
      <c r="HL301" s="40"/>
      <c r="HM301" s="40"/>
      <c r="HN301" s="40"/>
      <c r="HO301" s="40"/>
      <c r="HP301" s="40"/>
      <c r="HQ301" s="40"/>
      <c r="HR301" s="40"/>
      <c r="HS301" s="40"/>
      <c r="HT301" s="40"/>
      <c r="HU301" s="40"/>
      <c r="HV301" s="40"/>
      <c r="HW301" s="40"/>
      <c r="HX301" s="40"/>
      <c r="HY301" s="40"/>
      <c r="HZ301" s="40"/>
      <c r="IA301" s="40"/>
      <c r="IB301" s="40"/>
      <c r="IC301" s="40"/>
      <c r="ID301" s="40"/>
      <c r="IE301" s="40"/>
      <c r="IF301" s="40"/>
      <c r="IG301" s="40"/>
      <c r="IH301" s="40"/>
      <c r="II301" s="40"/>
      <c r="IJ301" s="40"/>
      <c r="IK301" s="40"/>
      <c r="IL301" s="40"/>
      <c r="IM301" s="40"/>
      <c r="IN301" s="40"/>
      <c r="IO301" s="40"/>
      <c r="IP301" s="40"/>
      <c r="IQ301" s="40"/>
      <c r="IR301" s="40"/>
      <c r="IS301" s="40"/>
      <c r="IT301" s="40"/>
      <c r="IU301" s="40"/>
      <c r="IV301" s="40"/>
      <c r="IW301" s="40"/>
      <c r="IX301" s="40"/>
      <c r="IY301" s="40"/>
      <c r="IZ301" s="40"/>
      <c r="JA301" s="40"/>
      <c r="JB301" s="40"/>
      <c r="JC301" s="40"/>
      <c r="JD301" s="40"/>
      <c r="JE301" s="40"/>
      <c r="JF301" s="40"/>
      <c r="JG301" s="40"/>
      <c r="JH301" s="40"/>
      <c r="JI301" s="40"/>
      <c r="JJ301" s="40"/>
      <c r="JK301" s="40"/>
      <c r="JL301" s="40"/>
      <c r="JM301" s="40"/>
      <c r="JN301" s="40"/>
      <c r="JO301" s="40"/>
      <c r="JP301" s="40"/>
      <c r="JQ301" s="40"/>
      <c r="JR301" s="40"/>
      <c r="JS301" s="40"/>
      <c r="JT301" s="40"/>
      <c r="JU301" s="40"/>
      <c r="JV301" s="40"/>
      <c r="JW301" s="40"/>
      <c r="JX301" s="40"/>
      <c r="JY301" s="40"/>
      <c r="JZ301" s="40"/>
      <c r="KA301" s="40"/>
    </row>
    <row r="302" spans="2:287" x14ac:dyDescent="0.45">
      <c r="B302" s="124"/>
      <c r="C302" s="418"/>
      <c r="D302" s="424"/>
      <c r="E302" s="419"/>
      <c r="F302" s="424"/>
      <c r="G302" s="163"/>
      <c r="H302" s="427"/>
      <c r="I302" s="63"/>
      <c r="J302" s="124"/>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433"/>
      <c r="AK302" s="63"/>
      <c r="AL302" s="164"/>
      <c r="AM302" s="164"/>
      <c r="AN302" s="164"/>
      <c r="AO302" s="63"/>
      <c r="AP302" s="124"/>
      <c r="AQ302" s="124"/>
      <c r="AR302" s="124"/>
      <c r="AS302" s="124"/>
      <c r="AT302" s="65"/>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c r="IW302" s="40"/>
      <c r="IX302" s="40"/>
      <c r="IY302" s="40"/>
      <c r="IZ302" s="40"/>
      <c r="JA302" s="40"/>
      <c r="JB302" s="40"/>
      <c r="JC302" s="40"/>
      <c r="JD302" s="40"/>
      <c r="JE302" s="40"/>
      <c r="JF302" s="40"/>
      <c r="JG302" s="40"/>
      <c r="JH302" s="40"/>
      <c r="JI302" s="40"/>
      <c r="JJ302" s="40"/>
      <c r="JK302" s="40"/>
      <c r="JL302" s="40"/>
      <c r="JM302" s="40"/>
      <c r="JN302" s="40"/>
      <c r="JO302" s="40"/>
      <c r="JP302" s="40"/>
      <c r="JQ302" s="40"/>
      <c r="JR302" s="40"/>
      <c r="JS302" s="40"/>
      <c r="JT302" s="40"/>
      <c r="JU302" s="40"/>
      <c r="JV302" s="40"/>
      <c r="JW302" s="40"/>
      <c r="JX302" s="40"/>
      <c r="JY302" s="40"/>
      <c r="JZ302" s="40"/>
      <c r="KA302" s="40"/>
    </row>
    <row r="303" spans="2:287" x14ac:dyDescent="0.45">
      <c r="B303" s="124"/>
      <c r="C303" s="418"/>
      <c r="D303" s="424"/>
      <c r="E303" s="419"/>
      <c r="F303" s="424"/>
      <c r="G303" s="163"/>
      <c r="H303" s="427"/>
      <c r="I303" s="63"/>
      <c r="J303" s="124"/>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433"/>
      <c r="AK303" s="63"/>
      <c r="AL303" s="164"/>
      <c r="AM303" s="164"/>
      <c r="AN303" s="164"/>
      <c r="AO303" s="63"/>
      <c r="AP303" s="124"/>
      <c r="AQ303" s="124"/>
      <c r="AR303" s="124"/>
      <c r="AS303" s="124"/>
      <c r="AT303" s="65"/>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c r="IW303" s="40"/>
      <c r="IX303" s="40"/>
      <c r="IY303" s="40"/>
      <c r="IZ303" s="40"/>
      <c r="JA303" s="40"/>
      <c r="JB303" s="40"/>
      <c r="JC303" s="40"/>
      <c r="JD303" s="40"/>
      <c r="JE303" s="40"/>
      <c r="JF303" s="40"/>
      <c r="JG303" s="40"/>
      <c r="JH303" s="40"/>
      <c r="JI303" s="40"/>
      <c r="JJ303" s="40"/>
      <c r="JK303" s="40"/>
      <c r="JL303" s="40"/>
      <c r="JM303" s="40"/>
      <c r="JN303" s="40"/>
      <c r="JO303" s="40"/>
      <c r="JP303" s="40"/>
      <c r="JQ303" s="40"/>
      <c r="JR303" s="40"/>
      <c r="JS303" s="40"/>
      <c r="JT303" s="40"/>
      <c r="JU303" s="40"/>
      <c r="JV303" s="40"/>
      <c r="JW303" s="40"/>
      <c r="JX303" s="40"/>
      <c r="JY303" s="40"/>
      <c r="JZ303" s="40"/>
      <c r="KA303" s="40"/>
    </row>
    <row r="304" spans="2:287" x14ac:dyDescent="0.45">
      <c r="B304" s="124"/>
      <c r="C304" s="418"/>
      <c r="D304" s="424"/>
      <c r="E304" s="419"/>
      <c r="F304" s="424"/>
      <c r="G304" s="163"/>
      <c r="H304" s="427"/>
      <c r="I304" s="63"/>
      <c r="J304" s="124"/>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433"/>
      <c r="AK304" s="63"/>
      <c r="AL304" s="164"/>
      <c r="AM304" s="164"/>
      <c r="AN304" s="164"/>
      <c r="AO304" s="63"/>
      <c r="AP304" s="124"/>
      <c r="AQ304" s="124"/>
      <c r="AR304" s="124"/>
      <c r="AS304" s="124"/>
      <c r="AT304" s="65"/>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c r="GT304" s="40"/>
      <c r="GU304" s="40"/>
      <c r="GV304" s="40"/>
      <c r="GW304" s="40"/>
      <c r="GX304" s="40"/>
      <c r="GY304" s="40"/>
      <c r="GZ304" s="40"/>
      <c r="HA304" s="40"/>
      <c r="HB304" s="40"/>
      <c r="HC304" s="40"/>
      <c r="HD304" s="40"/>
      <c r="HE304" s="40"/>
      <c r="HF304" s="40"/>
      <c r="HG304" s="40"/>
      <c r="HH304" s="40"/>
      <c r="HI304" s="40"/>
      <c r="HJ304" s="40"/>
      <c r="HK304" s="40"/>
      <c r="HL304" s="40"/>
      <c r="HM304" s="40"/>
      <c r="HN304" s="40"/>
      <c r="HO304" s="40"/>
      <c r="HP304" s="40"/>
      <c r="HQ304" s="40"/>
      <c r="HR304" s="40"/>
      <c r="HS304" s="40"/>
      <c r="HT304" s="40"/>
      <c r="HU304" s="40"/>
      <c r="HV304" s="40"/>
      <c r="HW304" s="40"/>
      <c r="HX304" s="40"/>
      <c r="HY304" s="40"/>
      <c r="HZ304" s="40"/>
      <c r="IA304" s="40"/>
      <c r="IB304" s="40"/>
      <c r="IC304" s="40"/>
      <c r="ID304" s="40"/>
      <c r="IE304" s="40"/>
      <c r="IF304" s="40"/>
      <c r="IG304" s="40"/>
      <c r="IH304" s="40"/>
      <c r="II304" s="40"/>
      <c r="IJ304" s="40"/>
      <c r="IK304" s="40"/>
      <c r="IL304" s="40"/>
      <c r="IM304" s="40"/>
      <c r="IN304" s="40"/>
      <c r="IO304" s="40"/>
      <c r="IP304" s="40"/>
      <c r="IQ304" s="40"/>
      <c r="IR304" s="40"/>
      <c r="IS304" s="40"/>
      <c r="IT304" s="40"/>
      <c r="IU304" s="40"/>
      <c r="IV304" s="40"/>
      <c r="IW304" s="40"/>
      <c r="IX304" s="40"/>
      <c r="IY304" s="40"/>
      <c r="IZ304" s="40"/>
      <c r="JA304" s="40"/>
      <c r="JB304" s="40"/>
      <c r="JC304" s="40"/>
      <c r="JD304" s="40"/>
      <c r="JE304" s="40"/>
      <c r="JF304" s="40"/>
      <c r="JG304" s="40"/>
      <c r="JH304" s="40"/>
      <c r="JI304" s="40"/>
      <c r="JJ304" s="40"/>
      <c r="JK304" s="40"/>
      <c r="JL304" s="40"/>
      <c r="JM304" s="40"/>
      <c r="JN304" s="40"/>
      <c r="JO304" s="40"/>
      <c r="JP304" s="40"/>
      <c r="JQ304" s="40"/>
      <c r="JR304" s="40"/>
      <c r="JS304" s="40"/>
      <c r="JT304" s="40"/>
      <c r="JU304" s="40"/>
      <c r="JV304" s="40"/>
      <c r="JW304" s="40"/>
      <c r="JX304" s="40"/>
      <c r="JY304" s="40"/>
      <c r="JZ304" s="40"/>
      <c r="KA304" s="40"/>
    </row>
    <row r="305" spans="2:287" x14ac:dyDescent="0.45">
      <c r="B305" s="124"/>
      <c r="C305" s="418"/>
      <c r="D305" s="424"/>
      <c r="E305" s="419"/>
      <c r="F305" s="424"/>
      <c r="G305" s="163"/>
      <c r="H305" s="427"/>
      <c r="I305" s="63"/>
      <c r="J305" s="124"/>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433"/>
      <c r="AK305" s="63"/>
      <c r="AL305" s="164"/>
      <c r="AM305" s="164"/>
      <c r="AN305" s="164"/>
      <c r="AO305" s="63"/>
      <c r="AP305" s="124"/>
      <c r="AQ305" s="124"/>
      <c r="AR305" s="124"/>
      <c r="AS305" s="124"/>
      <c r="AT305" s="65"/>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c r="DJ305" s="47"/>
      <c r="DK305" s="47"/>
      <c r="DL305" s="47"/>
      <c r="DM305" s="47"/>
      <c r="DN305" s="47"/>
      <c r="DO305" s="47"/>
      <c r="DP305" s="47"/>
      <c r="DQ305" s="47"/>
      <c r="DR305" s="47"/>
      <c r="DS305" s="47"/>
      <c r="DT305" s="47"/>
      <c r="DU305" s="47"/>
      <c r="DV305" s="47"/>
      <c r="DW305" s="47"/>
      <c r="DX305" s="47"/>
      <c r="DY305" s="47"/>
      <c r="DZ305" s="47"/>
      <c r="EA305" s="47"/>
      <c r="EB305" s="47"/>
      <c r="EC305" s="47"/>
      <c r="ED305" s="47"/>
      <c r="EE305" s="47"/>
      <c r="EF305" s="47"/>
      <c r="EG305" s="47"/>
      <c r="EH305" s="47"/>
      <c r="EI305" s="47"/>
      <c r="EJ305" s="47"/>
      <c r="EK305" s="47"/>
      <c r="EL305" s="47"/>
      <c r="EM305" s="47"/>
      <c r="EN305" s="47"/>
      <c r="EO305" s="47"/>
      <c r="EP305" s="47"/>
      <c r="EQ305" s="47"/>
      <c r="ER305" s="47"/>
      <c r="ES305" s="40"/>
      <c r="ET305" s="40"/>
      <c r="EU305" s="40"/>
      <c r="EV305" s="40"/>
      <c r="EW305" s="40"/>
      <c r="EX305" s="40"/>
      <c r="EY305" s="40"/>
      <c r="EZ305" s="40"/>
      <c r="FA305" s="40"/>
      <c r="FB305" s="40"/>
      <c r="FC305" s="40"/>
      <c r="FD305" s="40"/>
      <c r="FE305" s="40"/>
      <c r="FF305" s="40"/>
      <c r="FG305" s="40"/>
      <c r="FH305" s="40"/>
      <c r="FI305" s="40"/>
      <c r="FJ305" s="40"/>
      <c r="FK305" s="40"/>
      <c r="FL305" s="40"/>
      <c r="FM305" s="40"/>
      <c r="FN305" s="40"/>
      <c r="FO305" s="40"/>
      <c r="FP305" s="40"/>
      <c r="FQ305" s="40"/>
      <c r="FR305" s="40"/>
      <c r="FS305" s="40"/>
      <c r="FT305" s="40"/>
      <c r="FU305" s="40"/>
      <c r="FV305" s="40"/>
      <c r="FW305" s="40"/>
      <c r="FX305" s="40"/>
      <c r="FY305" s="40"/>
      <c r="FZ305" s="40"/>
      <c r="GA305" s="40"/>
      <c r="GB305" s="40"/>
      <c r="GC305" s="40"/>
      <c r="GD305" s="40"/>
      <c r="GE305" s="40"/>
      <c r="GF305" s="40"/>
      <c r="GG305" s="40"/>
      <c r="GH305" s="40"/>
      <c r="GI305" s="40"/>
      <c r="GJ305" s="40"/>
      <c r="GK305" s="40"/>
      <c r="GL305" s="40"/>
      <c r="GM305" s="40"/>
      <c r="GN305" s="40"/>
      <c r="GO305" s="40"/>
      <c r="GP305" s="40"/>
      <c r="GQ305" s="40"/>
      <c r="GR305" s="40"/>
      <c r="GS305" s="40"/>
      <c r="GT305" s="40"/>
      <c r="GU305" s="40"/>
      <c r="GV305" s="40"/>
      <c r="GW305" s="40"/>
      <c r="GX305" s="40"/>
      <c r="GY305" s="40"/>
      <c r="GZ305" s="40"/>
      <c r="HA305" s="40"/>
      <c r="HB305" s="40"/>
      <c r="HC305" s="40"/>
      <c r="HD305" s="40"/>
      <c r="HE305" s="40"/>
      <c r="HF305" s="40"/>
      <c r="HG305" s="40"/>
      <c r="HH305" s="40"/>
      <c r="HI305" s="40"/>
      <c r="HJ305" s="40"/>
      <c r="HK305" s="40"/>
      <c r="HL305" s="40"/>
      <c r="HM305" s="40"/>
      <c r="HN305" s="40"/>
      <c r="HO305" s="40"/>
      <c r="HP305" s="40"/>
      <c r="HQ305" s="40"/>
      <c r="HR305" s="40"/>
      <c r="HS305" s="40"/>
      <c r="HT305" s="40"/>
      <c r="HU305" s="40"/>
      <c r="HV305" s="40"/>
      <c r="HW305" s="40"/>
      <c r="HX305" s="40"/>
      <c r="HY305" s="40"/>
      <c r="HZ305" s="40"/>
      <c r="IA305" s="40"/>
      <c r="IB305" s="40"/>
      <c r="IC305" s="40"/>
      <c r="ID305" s="40"/>
      <c r="IE305" s="40"/>
      <c r="IF305" s="40"/>
      <c r="IG305" s="40"/>
      <c r="IH305" s="40"/>
      <c r="II305" s="40"/>
      <c r="IJ305" s="40"/>
      <c r="IK305" s="40"/>
      <c r="IL305" s="40"/>
      <c r="IM305" s="40"/>
      <c r="IN305" s="40"/>
      <c r="IO305" s="40"/>
      <c r="IP305" s="40"/>
      <c r="IQ305" s="40"/>
      <c r="IR305" s="40"/>
      <c r="IS305" s="40"/>
      <c r="IT305" s="40"/>
      <c r="IU305" s="40"/>
      <c r="IV305" s="40"/>
      <c r="IW305" s="40"/>
      <c r="IX305" s="40"/>
      <c r="IY305" s="40"/>
      <c r="IZ305" s="40"/>
      <c r="JA305" s="40"/>
      <c r="JB305" s="40"/>
      <c r="JC305" s="40"/>
      <c r="JD305" s="40"/>
      <c r="JE305" s="40"/>
      <c r="JF305" s="40"/>
      <c r="JG305" s="40"/>
      <c r="JH305" s="40"/>
      <c r="JI305" s="40"/>
      <c r="JJ305" s="40"/>
      <c r="JK305" s="40"/>
      <c r="JL305" s="40"/>
      <c r="JM305" s="40"/>
      <c r="JN305" s="40"/>
      <c r="JO305" s="40"/>
      <c r="JP305" s="40"/>
      <c r="JQ305" s="40"/>
      <c r="JR305" s="40"/>
      <c r="JS305" s="40"/>
      <c r="JT305" s="40"/>
      <c r="JU305" s="40"/>
      <c r="JV305" s="40"/>
      <c r="JW305" s="40"/>
      <c r="JX305" s="40"/>
      <c r="JY305" s="40"/>
      <c r="JZ305" s="40"/>
      <c r="KA305" s="40"/>
    </row>
    <row r="306" spans="2:287" x14ac:dyDescent="0.45">
      <c r="B306" s="124"/>
      <c r="C306" s="418"/>
      <c r="D306" s="424"/>
      <c r="E306" s="419"/>
      <c r="F306" s="424"/>
      <c r="G306" s="163"/>
      <c r="H306" s="427"/>
      <c r="I306" s="63"/>
      <c r="J306" s="124"/>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433"/>
      <c r="AK306" s="63"/>
      <c r="AL306" s="164"/>
      <c r="AM306" s="164"/>
      <c r="AN306" s="164"/>
      <c r="AO306" s="63"/>
      <c r="AP306" s="124"/>
      <c r="AQ306" s="124"/>
      <c r="AR306" s="124"/>
      <c r="AS306" s="124"/>
      <c r="AT306" s="65"/>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0"/>
      <c r="ET306" s="40"/>
      <c r="EU306" s="40"/>
      <c r="EV306" s="40"/>
      <c r="EW306" s="40"/>
      <c r="EX306" s="40"/>
      <c r="EY306" s="40"/>
      <c r="EZ306" s="40"/>
      <c r="FA306" s="40"/>
      <c r="FB306" s="40"/>
      <c r="FC306" s="40"/>
      <c r="FD306" s="40"/>
      <c r="FE306" s="40"/>
      <c r="FF306" s="40"/>
      <c r="FG306" s="40"/>
      <c r="FH306" s="40"/>
      <c r="FI306" s="40"/>
      <c r="FJ306" s="40"/>
      <c r="FK306" s="40"/>
      <c r="FL306" s="40"/>
      <c r="FM306" s="40"/>
      <c r="FN306" s="40"/>
      <c r="FO306" s="40"/>
      <c r="FP306" s="40"/>
      <c r="FQ306" s="40"/>
      <c r="FR306" s="40"/>
      <c r="FS306" s="40"/>
      <c r="FT306" s="40"/>
      <c r="FU306" s="40"/>
      <c r="FV306" s="40"/>
      <c r="FW306" s="40"/>
      <c r="FX306" s="40"/>
      <c r="FY306" s="40"/>
      <c r="FZ306" s="40"/>
      <c r="GA306" s="40"/>
      <c r="GB306" s="40"/>
      <c r="GC306" s="40"/>
      <c r="GD306" s="40"/>
      <c r="GE306" s="40"/>
      <c r="GF306" s="40"/>
      <c r="GG306" s="40"/>
      <c r="GH306" s="40"/>
      <c r="GI306" s="40"/>
      <c r="GJ306" s="40"/>
      <c r="GK306" s="40"/>
      <c r="GL306" s="40"/>
      <c r="GM306" s="40"/>
      <c r="GN306" s="40"/>
      <c r="GO306" s="40"/>
      <c r="GP306" s="40"/>
      <c r="GQ306" s="40"/>
      <c r="GR306" s="40"/>
      <c r="GS306" s="40"/>
      <c r="GT306" s="40"/>
      <c r="GU306" s="40"/>
      <c r="GV306" s="40"/>
      <c r="GW306" s="40"/>
      <c r="GX306" s="40"/>
      <c r="GY306" s="40"/>
      <c r="GZ306" s="40"/>
      <c r="HA306" s="40"/>
      <c r="HB306" s="40"/>
      <c r="HC306" s="40"/>
      <c r="HD306" s="40"/>
      <c r="HE306" s="40"/>
      <c r="HF306" s="40"/>
      <c r="HG306" s="40"/>
      <c r="HH306" s="40"/>
      <c r="HI306" s="40"/>
      <c r="HJ306" s="40"/>
      <c r="HK306" s="40"/>
      <c r="HL306" s="40"/>
      <c r="HM306" s="40"/>
      <c r="HN306" s="40"/>
      <c r="HO306" s="40"/>
      <c r="HP306" s="40"/>
      <c r="HQ306" s="40"/>
      <c r="HR306" s="40"/>
      <c r="HS306" s="40"/>
      <c r="HT306" s="40"/>
      <c r="HU306" s="40"/>
      <c r="HV306" s="40"/>
      <c r="HW306" s="40"/>
      <c r="HX306" s="40"/>
      <c r="HY306" s="40"/>
      <c r="HZ306" s="40"/>
      <c r="IA306" s="40"/>
      <c r="IB306" s="40"/>
      <c r="IC306" s="40"/>
      <c r="ID306" s="40"/>
      <c r="IE306" s="40"/>
      <c r="IF306" s="40"/>
      <c r="IG306" s="40"/>
      <c r="IH306" s="40"/>
      <c r="II306" s="40"/>
      <c r="IJ306" s="40"/>
      <c r="IK306" s="40"/>
      <c r="IL306" s="40"/>
      <c r="IM306" s="40"/>
      <c r="IN306" s="40"/>
      <c r="IO306" s="40"/>
      <c r="IP306" s="40"/>
      <c r="IQ306" s="40"/>
      <c r="IR306" s="40"/>
      <c r="IS306" s="40"/>
      <c r="IT306" s="40"/>
      <c r="IU306" s="40"/>
      <c r="IV306" s="40"/>
      <c r="IW306" s="40"/>
      <c r="IX306" s="40"/>
      <c r="IY306" s="40"/>
      <c r="IZ306" s="40"/>
      <c r="JA306" s="40"/>
      <c r="JB306" s="40"/>
      <c r="JC306" s="40"/>
      <c r="JD306" s="40"/>
      <c r="JE306" s="40"/>
      <c r="JF306" s="40"/>
      <c r="JG306" s="40"/>
      <c r="JH306" s="40"/>
      <c r="JI306" s="40"/>
      <c r="JJ306" s="40"/>
      <c r="JK306" s="40"/>
      <c r="JL306" s="40"/>
      <c r="JM306" s="40"/>
      <c r="JN306" s="40"/>
      <c r="JO306" s="40"/>
      <c r="JP306" s="40"/>
      <c r="JQ306" s="40"/>
      <c r="JR306" s="40"/>
      <c r="JS306" s="40"/>
      <c r="JT306" s="40"/>
      <c r="JU306" s="40"/>
      <c r="JV306" s="40"/>
      <c r="JW306" s="40"/>
      <c r="JX306" s="40"/>
      <c r="JY306" s="40"/>
      <c r="JZ306" s="40"/>
      <c r="KA306" s="40"/>
    </row>
    <row r="307" spans="2:287" x14ac:dyDescent="0.45">
      <c r="B307" s="124"/>
      <c r="C307" s="418"/>
      <c r="D307" s="424"/>
      <c r="E307" s="419"/>
      <c r="F307" s="424"/>
      <c r="G307" s="163"/>
      <c r="H307" s="427"/>
      <c r="I307" s="63"/>
      <c r="J307" s="124"/>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433"/>
      <c r="AK307" s="63"/>
      <c r="AL307" s="164"/>
      <c r="AM307" s="164"/>
      <c r="AN307" s="164"/>
      <c r="AO307" s="63"/>
      <c r="AP307" s="124"/>
      <c r="AQ307" s="124"/>
      <c r="AR307" s="124"/>
      <c r="AS307" s="124"/>
      <c r="AT307" s="65"/>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0"/>
      <c r="ET307" s="40"/>
      <c r="EU307" s="40"/>
      <c r="EV307" s="40"/>
      <c r="EW307" s="40"/>
      <c r="EX307" s="40"/>
      <c r="EY307" s="40"/>
      <c r="EZ307" s="40"/>
      <c r="FA307" s="40"/>
      <c r="FB307" s="40"/>
      <c r="FC307" s="40"/>
      <c r="FD307" s="40"/>
      <c r="FE307" s="40"/>
      <c r="FF307" s="40"/>
      <c r="FG307" s="40"/>
      <c r="FH307" s="40"/>
      <c r="FI307" s="40"/>
      <c r="FJ307" s="40"/>
      <c r="FK307" s="40"/>
      <c r="FL307" s="40"/>
      <c r="FM307" s="40"/>
      <c r="FN307" s="40"/>
      <c r="FO307" s="40"/>
      <c r="FP307" s="40"/>
      <c r="FQ307" s="40"/>
      <c r="FR307" s="40"/>
      <c r="FS307" s="40"/>
      <c r="FT307" s="40"/>
      <c r="FU307" s="40"/>
      <c r="FV307" s="40"/>
      <c r="FW307" s="40"/>
      <c r="FX307" s="40"/>
      <c r="FY307" s="40"/>
      <c r="FZ307" s="40"/>
      <c r="GA307" s="40"/>
      <c r="GB307" s="40"/>
      <c r="GC307" s="40"/>
      <c r="GD307" s="40"/>
      <c r="GE307" s="40"/>
      <c r="GF307" s="40"/>
      <c r="GG307" s="40"/>
      <c r="GH307" s="40"/>
      <c r="GI307" s="40"/>
      <c r="GJ307" s="40"/>
      <c r="GK307" s="40"/>
      <c r="GL307" s="40"/>
      <c r="GM307" s="40"/>
      <c r="GN307" s="40"/>
      <c r="GO307" s="40"/>
      <c r="GP307" s="40"/>
      <c r="GQ307" s="40"/>
      <c r="GR307" s="40"/>
      <c r="GS307" s="40"/>
      <c r="GT307" s="40"/>
      <c r="GU307" s="40"/>
      <c r="GV307" s="40"/>
      <c r="GW307" s="40"/>
      <c r="GX307" s="40"/>
      <c r="GY307" s="40"/>
      <c r="GZ307" s="40"/>
      <c r="HA307" s="40"/>
      <c r="HB307" s="40"/>
      <c r="HC307" s="40"/>
      <c r="HD307" s="40"/>
      <c r="HE307" s="40"/>
      <c r="HF307" s="40"/>
      <c r="HG307" s="40"/>
      <c r="HH307" s="40"/>
      <c r="HI307" s="40"/>
      <c r="HJ307" s="40"/>
      <c r="HK307" s="40"/>
      <c r="HL307" s="40"/>
      <c r="HM307" s="40"/>
      <c r="HN307" s="40"/>
      <c r="HO307" s="40"/>
      <c r="HP307" s="40"/>
      <c r="HQ307" s="40"/>
      <c r="HR307" s="40"/>
      <c r="HS307" s="40"/>
      <c r="HT307" s="40"/>
      <c r="HU307" s="40"/>
      <c r="HV307" s="40"/>
      <c r="HW307" s="40"/>
      <c r="HX307" s="40"/>
      <c r="HY307" s="40"/>
      <c r="HZ307" s="40"/>
      <c r="IA307" s="40"/>
      <c r="IB307" s="40"/>
      <c r="IC307" s="40"/>
      <c r="ID307" s="40"/>
      <c r="IE307" s="40"/>
      <c r="IF307" s="40"/>
      <c r="IG307" s="40"/>
      <c r="IH307" s="40"/>
      <c r="II307" s="40"/>
      <c r="IJ307" s="40"/>
      <c r="IK307" s="40"/>
      <c r="IL307" s="40"/>
      <c r="IM307" s="40"/>
      <c r="IN307" s="40"/>
      <c r="IO307" s="40"/>
      <c r="IP307" s="40"/>
      <c r="IQ307" s="40"/>
      <c r="IR307" s="40"/>
      <c r="IS307" s="40"/>
      <c r="IT307" s="40"/>
      <c r="IU307" s="40"/>
      <c r="IV307" s="40"/>
      <c r="IW307" s="40"/>
      <c r="IX307" s="40"/>
      <c r="IY307" s="40"/>
      <c r="IZ307" s="40"/>
      <c r="JA307" s="40"/>
      <c r="JB307" s="40"/>
      <c r="JC307" s="40"/>
      <c r="JD307" s="40"/>
      <c r="JE307" s="40"/>
      <c r="JF307" s="40"/>
      <c r="JG307" s="40"/>
      <c r="JH307" s="40"/>
      <c r="JI307" s="40"/>
      <c r="JJ307" s="40"/>
      <c r="JK307" s="40"/>
      <c r="JL307" s="40"/>
      <c r="JM307" s="40"/>
      <c r="JN307" s="40"/>
      <c r="JO307" s="40"/>
      <c r="JP307" s="40"/>
      <c r="JQ307" s="40"/>
      <c r="JR307" s="40"/>
      <c r="JS307" s="40"/>
      <c r="JT307" s="40"/>
      <c r="JU307" s="40"/>
      <c r="JV307" s="40"/>
      <c r="JW307" s="40"/>
      <c r="JX307" s="40"/>
      <c r="JY307" s="40"/>
      <c r="JZ307" s="40"/>
      <c r="KA307" s="40"/>
    </row>
    <row r="308" spans="2:287" x14ac:dyDescent="0.45">
      <c r="B308" s="124"/>
      <c r="C308" s="418"/>
      <c r="D308" s="424"/>
      <c r="E308" s="419"/>
      <c r="F308" s="424"/>
      <c r="G308" s="163"/>
      <c r="H308" s="427"/>
      <c r="I308" s="63"/>
      <c r="J308" s="124"/>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433"/>
      <c r="AK308" s="63"/>
      <c r="AL308" s="164"/>
      <c r="AM308" s="164"/>
      <c r="AN308" s="164"/>
      <c r="AO308" s="63"/>
      <c r="AP308" s="124"/>
      <c r="AQ308" s="124"/>
      <c r="AR308" s="124"/>
      <c r="AS308" s="124"/>
      <c r="AT308" s="65"/>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0"/>
      <c r="ET308" s="40"/>
      <c r="EU308" s="40"/>
      <c r="EV308" s="40"/>
      <c r="EW308" s="40"/>
      <c r="EX308" s="40"/>
      <c r="EY308" s="40"/>
      <c r="EZ308" s="40"/>
      <c r="FA308" s="40"/>
      <c r="FB308" s="40"/>
      <c r="FC308" s="40"/>
      <c r="FD308" s="40"/>
      <c r="FE308" s="40"/>
      <c r="FF308" s="40"/>
      <c r="FG308" s="40"/>
      <c r="FH308" s="40"/>
      <c r="FI308" s="40"/>
      <c r="FJ308" s="40"/>
      <c r="FK308" s="40"/>
      <c r="FL308" s="40"/>
      <c r="FM308" s="40"/>
      <c r="FN308" s="40"/>
      <c r="FO308" s="40"/>
      <c r="FP308" s="40"/>
      <c r="FQ308" s="40"/>
      <c r="FR308" s="40"/>
      <c r="FS308" s="40"/>
      <c r="FT308" s="40"/>
      <c r="FU308" s="40"/>
      <c r="FV308" s="40"/>
      <c r="FW308" s="40"/>
      <c r="FX308" s="40"/>
      <c r="FY308" s="40"/>
      <c r="FZ308" s="40"/>
      <c r="GA308" s="40"/>
      <c r="GB308" s="40"/>
      <c r="GC308" s="40"/>
      <c r="GD308" s="40"/>
      <c r="GE308" s="40"/>
      <c r="GF308" s="40"/>
      <c r="GG308" s="40"/>
      <c r="GH308" s="40"/>
      <c r="GI308" s="40"/>
      <c r="GJ308" s="40"/>
      <c r="GK308" s="40"/>
      <c r="GL308" s="40"/>
      <c r="GM308" s="40"/>
      <c r="GN308" s="40"/>
      <c r="GO308" s="40"/>
      <c r="GP308" s="40"/>
      <c r="GQ308" s="40"/>
      <c r="GR308" s="40"/>
      <c r="GS308" s="40"/>
      <c r="GT308" s="40"/>
      <c r="GU308" s="40"/>
      <c r="GV308" s="40"/>
      <c r="GW308" s="40"/>
      <c r="GX308" s="40"/>
      <c r="GY308" s="40"/>
      <c r="GZ308" s="40"/>
      <c r="HA308" s="40"/>
      <c r="HB308" s="40"/>
      <c r="HC308" s="40"/>
      <c r="HD308" s="40"/>
      <c r="HE308" s="40"/>
      <c r="HF308" s="40"/>
      <c r="HG308" s="40"/>
      <c r="HH308" s="40"/>
      <c r="HI308" s="40"/>
      <c r="HJ308" s="40"/>
      <c r="HK308" s="40"/>
      <c r="HL308" s="40"/>
      <c r="HM308" s="40"/>
      <c r="HN308" s="40"/>
      <c r="HO308" s="40"/>
      <c r="HP308" s="40"/>
      <c r="HQ308" s="40"/>
      <c r="HR308" s="40"/>
      <c r="HS308" s="40"/>
      <c r="HT308" s="40"/>
      <c r="HU308" s="40"/>
      <c r="HV308" s="40"/>
      <c r="HW308" s="40"/>
      <c r="HX308" s="40"/>
      <c r="HY308" s="40"/>
      <c r="HZ308" s="40"/>
      <c r="IA308" s="40"/>
      <c r="IB308" s="40"/>
      <c r="IC308" s="40"/>
      <c r="ID308" s="40"/>
      <c r="IE308" s="40"/>
      <c r="IF308" s="40"/>
      <c r="IG308" s="40"/>
      <c r="IH308" s="40"/>
      <c r="II308" s="40"/>
      <c r="IJ308" s="40"/>
      <c r="IK308" s="40"/>
      <c r="IL308" s="40"/>
      <c r="IM308" s="40"/>
      <c r="IN308" s="40"/>
      <c r="IO308" s="40"/>
      <c r="IP308" s="40"/>
      <c r="IQ308" s="40"/>
      <c r="IR308" s="40"/>
      <c r="IS308" s="40"/>
      <c r="IT308" s="40"/>
      <c r="IU308" s="40"/>
      <c r="IV308" s="40"/>
      <c r="IW308" s="40"/>
      <c r="IX308" s="40"/>
      <c r="IY308" s="40"/>
      <c r="IZ308" s="40"/>
      <c r="JA308" s="40"/>
      <c r="JB308" s="40"/>
      <c r="JC308" s="40"/>
      <c r="JD308" s="40"/>
      <c r="JE308" s="40"/>
      <c r="JF308" s="40"/>
      <c r="JG308" s="40"/>
      <c r="JH308" s="40"/>
      <c r="JI308" s="40"/>
      <c r="JJ308" s="40"/>
      <c r="JK308" s="40"/>
      <c r="JL308" s="40"/>
      <c r="JM308" s="40"/>
      <c r="JN308" s="40"/>
      <c r="JO308" s="40"/>
      <c r="JP308" s="40"/>
      <c r="JQ308" s="40"/>
      <c r="JR308" s="40"/>
      <c r="JS308" s="40"/>
      <c r="JT308" s="40"/>
      <c r="JU308" s="40"/>
      <c r="JV308" s="40"/>
      <c r="JW308" s="40"/>
      <c r="JX308" s="40"/>
      <c r="JY308" s="40"/>
      <c r="JZ308" s="40"/>
      <c r="KA308" s="40"/>
    </row>
    <row r="309" spans="2:287" x14ac:dyDescent="0.45">
      <c r="B309" s="124"/>
      <c r="C309" s="418"/>
      <c r="D309" s="424"/>
      <c r="E309" s="419"/>
      <c r="F309" s="424"/>
      <c r="G309" s="163"/>
      <c r="H309" s="427"/>
      <c r="I309" s="63"/>
      <c r="J309" s="124"/>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433"/>
      <c r="AK309" s="63"/>
      <c r="AL309" s="164"/>
      <c r="AM309" s="164"/>
      <c r="AN309" s="164"/>
      <c r="AO309" s="63"/>
      <c r="AP309" s="124"/>
      <c r="AQ309" s="124"/>
      <c r="AR309" s="124"/>
      <c r="AS309" s="124"/>
      <c r="AT309" s="65"/>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0"/>
      <c r="ET309" s="40"/>
      <c r="EU309" s="40"/>
      <c r="EV309" s="40"/>
      <c r="EW309" s="40"/>
      <c r="EX309" s="40"/>
      <c r="EY309" s="40"/>
      <c r="EZ309" s="40"/>
      <c r="FA309" s="40"/>
      <c r="FB309" s="40"/>
      <c r="FC309" s="40"/>
      <c r="FD309" s="40"/>
      <c r="FE309" s="40"/>
      <c r="FF309" s="40"/>
      <c r="FG309" s="40"/>
      <c r="FH309" s="40"/>
      <c r="FI309" s="40"/>
      <c r="FJ309" s="40"/>
      <c r="FK309" s="40"/>
      <c r="FL309" s="40"/>
      <c r="FM309" s="40"/>
      <c r="FN309" s="40"/>
      <c r="FO309" s="40"/>
      <c r="FP309" s="40"/>
      <c r="FQ309" s="40"/>
      <c r="FR309" s="40"/>
      <c r="FS309" s="40"/>
      <c r="FT309" s="40"/>
      <c r="FU309" s="40"/>
      <c r="FV309" s="40"/>
      <c r="FW309" s="40"/>
      <c r="FX309" s="40"/>
      <c r="FY309" s="40"/>
      <c r="FZ309" s="40"/>
      <c r="GA309" s="40"/>
      <c r="GB309" s="40"/>
      <c r="GC309" s="40"/>
      <c r="GD309" s="40"/>
      <c r="GE309" s="40"/>
      <c r="GF309" s="40"/>
      <c r="GG309" s="40"/>
      <c r="GH309" s="40"/>
      <c r="GI309" s="40"/>
      <c r="GJ309" s="40"/>
      <c r="GK309" s="40"/>
      <c r="GL309" s="40"/>
      <c r="GM309" s="40"/>
      <c r="GN309" s="40"/>
      <c r="GO309" s="40"/>
      <c r="GP309" s="40"/>
      <c r="GQ309" s="40"/>
      <c r="GR309" s="40"/>
      <c r="GS309" s="40"/>
      <c r="GT309" s="40"/>
      <c r="GU309" s="40"/>
      <c r="GV309" s="40"/>
      <c r="GW309" s="40"/>
      <c r="GX309" s="40"/>
      <c r="GY309" s="40"/>
      <c r="GZ309" s="40"/>
      <c r="HA309" s="40"/>
      <c r="HB309" s="40"/>
      <c r="HC309" s="40"/>
      <c r="HD309" s="40"/>
      <c r="HE309" s="40"/>
      <c r="HF309" s="40"/>
      <c r="HG309" s="40"/>
      <c r="HH309" s="40"/>
      <c r="HI309" s="40"/>
      <c r="HJ309" s="40"/>
      <c r="HK309" s="40"/>
      <c r="HL309" s="40"/>
      <c r="HM309" s="40"/>
      <c r="HN309" s="40"/>
      <c r="HO309" s="40"/>
      <c r="HP309" s="40"/>
      <c r="HQ309" s="40"/>
      <c r="HR309" s="40"/>
      <c r="HS309" s="40"/>
      <c r="HT309" s="40"/>
      <c r="HU309" s="40"/>
      <c r="HV309" s="40"/>
      <c r="HW309" s="40"/>
      <c r="HX309" s="40"/>
      <c r="HY309" s="40"/>
      <c r="HZ309" s="40"/>
      <c r="IA309" s="40"/>
      <c r="IB309" s="40"/>
      <c r="IC309" s="40"/>
      <c r="ID309" s="40"/>
      <c r="IE309" s="40"/>
      <c r="IF309" s="40"/>
      <c r="IG309" s="40"/>
      <c r="IH309" s="40"/>
      <c r="II309" s="40"/>
      <c r="IJ309" s="40"/>
      <c r="IK309" s="40"/>
      <c r="IL309" s="40"/>
      <c r="IM309" s="40"/>
      <c r="IN309" s="40"/>
      <c r="IO309" s="40"/>
      <c r="IP309" s="40"/>
      <c r="IQ309" s="40"/>
      <c r="IR309" s="40"/>
      <c r="IS309" s="40"/>
      <c r="IT309" s="40"/>
      <c r="IU309" s="40"/>
      <c r="IV309" s="40"/>
      <c r="IW309" s="40"/>
      <c r="IX309" s="40"/>
      <c r="IY309" s="40"/>
      <c r="IZ309" s="40"/>
      <c r="JA309" s="40"/>
      <c r="JB309" s="40"/>
      <c r="JC309" s="40"/>
      <c r="JD309" s="40"/>
      <c r="JE309" s="40"/>
      <c r="JF309" s="40"/>
      <c r="JG309" s="40"/>
      <c r="JH309" s="40"/>
      <c r="JI309" s="40"/>
      <c r="JJ309" s="40"/>
      <c r="JK309" s="40"/>
      <c r="JL309" s="40"/>
      <c r="JM309" s="40"/>
      <c r="JN309" s="40"/>
      <c r="JO309" s="40"/>
      <c r="JP309" s="40"/>
      <c r="JQ309" s="40"/>
      <c r="JR309" s="40"/>
      <c r="JS309" s="40"/>
      <c r="JT309" s="40"/>
      <c r="JU309" s="40"/>
      <c r="JV309" s="40"/>
      <c r="JW309" s="40"/>
      <c r="JX309" s="40"/>
      <c r="JY309" s="40"/>
      <c r="JZ309" s="40"/>
      <c r="KA309" s="40"/>
    </row>
    <row r="310" spans="2:287" x14ac:dyDescent="0.45">
      <c r="B310" s="124"/>
      <c r="C310" s="418"/>
      <c r="D310" s="424"/>
      <c r="E310" s="419"/>
      <c r="F310" s="424"/>
      <c r="G310" s="163"/>
      <c r="H310" s="427"/>
      <c r="I310" s="63"/>
      <c r="J310" s="124"/>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433"/>
      <c r="AK310" s="63"/>
      <c r="AL310" s="164"/>
      <c r="AM310" s="164"/>
      <c r="AN310" s="164"/>
      <c r="AO310" s="63"/>
      <c r="AP310" s="124"/>
      <c r="AQ310" s="124"/>
      <c r="AR310" s="124"/>
      <c r="AS310" s="124"/>
      <c r="AT310" s="65"/>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0"/>
      <c r="ET310" s="40"/>
      <c r="EU310" s="40"/>
      <c r="EV310" s="40"/>
      <c r="EW310" s="40"/>
      <c r="EX310" s="40"/>
      <c r="EY310" s="40"/>
      <c r="EZ310" s="40"/>
      <c r="FA310" s="40"/>
      <c r="FB310" s="40"/>
      <c r="FC310" s="40"/>
      <c r="FD310" s="40"/>
      <c r="FE310" s="40"/>
      <c r="FF310" s="40"/>
      <c r="FG310" s="40"/>
      <c r="FH310" s="40"/>
      <c r="FI310" s="40"/>
      <c r="FJ310" s="40"/>
      <c r="FK310" s="40"/>
      <c r="FL310" s="40"/>
      <c r="FM310" s="40"/>
      <c r="FN310" s="40"/>
      <c r="FO310" s="40"/>
      <c r="FP310" s="40"/>
      <c r="FQ310" s="40"/>
      <c r="FR310" s="40"/>
      <c r="FS310" s="40"/>
      <c r="FT310" s="40"/>
      <c r="FU310" s="40"/>
      <c r="FV310" s="40"/>
      <c r="FW310" s="40"/>
      <c r="FX310" s="40"/>
      <c r="FY310" s="40"/>
      <c r="FZ310" s="40"/>
      <c r="GA310" s="40"/>
      <c r="GB310" s="40"/>
      <c r="GC310" s="40"/>
      <c r="GD310" s="40"/>
      <c r="GE310" s="40"/>
      <c r="GF310" s="40"/>
      <c r="GG310" s="40"/>
      <c r="GH310" s="40"/>
      <c r="GI310" s="40"/>
      <c r="GJ310" s="40"/>
      <c r="GK310" s="40"/>
      <c r="GL310" s="40"/>
      <c r="GM310" s="40"/>
      <c r="GN310" s="40"/>
      <c r="GO310" s="40"/>
      <c r="GP310" s="40"/>
      <c r="GQ310" s="40"/>
      <c r="GR310" s="40"/>
      <c r="GS310" s="40"/>
      <c r="GT310" s="40"/>
      <c r="GU310" s="40"/>
      <c r="GV310" s="40"/>
      <c r="GW310" s="40"/>
      <c r="GX310" s="40"/>
      <c r="GY310" s="40"/>
      <c r="GZ310" s="40"/>
      <c r="HA310" s="40"/>
      <c r="HB310" s="40"/>
      <c r="HC310" s="40"/>
      <c r="HD310" s="40"/>
      <c r="HE310" s="40"/>
      <c r="HF310" s="40"/>
      <c r="HG310" s="40"/>
      <c r="HH310" s="40"/>
      <c r="HI310" s="40"/>
      <c r="HJ310" s="40"/>
      <c r="HK310" s="40"/>
      <c r="HL310" s="40"/>
      <c r="HM310" s="40"/>
      <c r="HN310" s="40"/>
      <c r="HO310" s="40"/>
      <c r="HP310" s="40"/>
      <c r="HQ310" s="40"/>
      <c r="HR310" s="40"/>
      <c r="HS310" s="40"/>
      <c r="HT310" s="40"/>
      <c r="HU310" s="40"/>
      <c r="HV310" s="40"/>
      <c r="HW310" s="40"/>
      <c r="HX310" s="40"/>
      <c r="HY310" s="40"/>
      <c r="HZ310" s="40"/>
      <c r="IA310" s="40"/>
      <c r="IB310" s="40"/>
      <c r="IC310" s="40"/>
      <c r="ID310" s="40"/>
      <c r="IE310" s="40"/>
      <c r="IF310" s="40"/>
      <c r="IG310" s="40"/>
      <c r="IH310" s="40"/>
      <c r="II310" s="40"/>
      <c r="IJ310" s="40"/>
      <c r="IK310" s="40"/>
      <c r="IL310" s="40"/>
      <c r="IM310" s="40"/>
      <c r="IN310" s="40"/>
      <c r="IO310" s="40"/>
      <c r="IP310" s="40"/>
      <c r="IQ310" s="40"/>
      <c r="IR310" s="40"/>
      <c r="IS310" s="40"/>
      <c r="IT310" s="40"/>
      <c r="IU310" s="40"/>
      <c r="IV310" s="40"/>
      <c r="IW310" s="40"/>
      <c r="IX310" s="40"/>
      <c r="IY310" s="40"/>
      <c r="IZ310" s="40"/>
      <c r="JA310" s="40"/>
      <c r="JB310" s="40"/>
      <c r="JC310" s="40"/>
      <c r="JD310" s="40"/>
      <c r="JE310" s="40"/>
      <c r="JF310" s="40"/>
      <c r="JG310" s="40"/>
      <c r="JH310" s="40"/>
      <c r="JI310" s="40"/>
      <c r="JJ310" s="40"/>
      <c r="JK310" s="40"/>
      <c r="JL310" s="40"/>
      <c r="JM310" s="40"/>
      <c r="JN310" s="40"/>
      <c r="JO310" s="40"/>
      <c r="JP310" s="40"/>
      <c r="JQ310" s="40"/>
      <c r="JR310" s="40"/>
      <c r="JS310" s="40"/>
      <c r="JT310" s="40"/>
      <c r="JU310" s="40"/>
      <c r="JV310" s="40"/>
      <c r="JW310" s="40"/>
      <c r="JX310" s="40"/>
      <c r="JY310" s="40"/>
      <c r="JZ310" s="40"/>
      <c r="KA310" s="40"/>
    </row>
    <row r="311" spans="2:287" x14ac:dyDescent="0.45">
      <c r="B311" s="124"/>
      <c r="C311" s="418"/>
      <c r="D311" s="424"/>
      <c r="E311" s="419"/>
      <c r="F311" s="424"/>
      <c r="G311" s="163"/>
      <c r="H311" s="427"/>
      <c r="I311" s="63"/>
      <c r="J311" s="124"/>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433"/>
      <c r="AK311" s="63"/>
      <c r="AL311" s="164"/>
      <c r="AM311" s="164"/>
      <c r="AN311" s="164"/>
      <c r="AO311" s="63"/>
      <c r="AP311" s="124"/>
      <c r="AQ311" s="124"/>
      <c r="AR311" s="124"/>
      <c r="AS311" s="124"/>
      <c r="AT311" s="65"/>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c r="DV311" s="47"/>
      <c r="DW311" s="47"/>
      <c r="DX311" s="47"/>
      <c r="DY311" s="47"/>
      <c r="DZ311" s="47"/>
      <c r="EA311" s="47"/>
      <c r="EB311" s="47"/>
      <c r="EC311" s="47"/>
      <c r="ED311" s="47"/>
      <c r="EE311" s="47"/>
      <c r="EF311" s="47"/>
      <c r="EG311" s="47"/>
      <c r="EH311" s="47"/>
      <c r="EI311" s="47"/>
      <c r="EJ311" s="47"/>
      <c r="EK311" s="47"/>
      <c r="EL311" s="47"/>
      <c r="EM311" s="47"/>
      <c r="EN311" s="47"/>
      <c r="EO311" s="47"/>
      <c r="EP311" s="47"/>
      <c r="EQ311" s="47"/>
      <c r="ER311" s="47"/>
      <c r="ES311" s="40"/>
      <c r="ET311" s="40"/>
      <c r="EU311" s="40"/>
      <c r="EV311" s="40"/>
      <c r="EW311" s="40"/>
      <c r="EX311" s="40"/>
      <c r="EY311" s="40"/>
      <c r="EZ311" s="40"/>
      <c r="FA311" s="40"/>
      <c r="FB311" s="40"/>
      <c r="FC311" s="40"/>
      <c r="FD311" s="40"/>
      <c r="FE311" s="40"/>
      <c r="FF311" s="40"/>
      <c r="FG311" s="40"/>
      <c r="FH311" s="40"/>
      <c r="FI311" s="40"/>
      <c r="FJ311" s="40"/>
      <c r="FK311" s="40"/>
      <c r="FL311" s="40"/>
      <c r="FM311" s="40"/>
      <c r="FN311" s="40"/>
      <c r="FO311" s="40"/>
      <c r="FP311" s="40"/>
      <c r="FQ311" s="40"/>
      <c r="FR311" s="40"/>
      <c r="FS311" s="40"/>
      <c r="FT311" s="40"/>
      <c r="FU311" s="40"/>
      <c r="FV311" s="40"/>
      <c r="FW311" s="40"/>
      <c r="FX311" s="40"/>
      <c r="FY311" s="40"/>
      <c r="FZ311" s="40"/>
      <c r="GA311" s="40"/>
      <c r="GB311" s="40"/>
      <c r="GC311" s="40"/>
      <c r="GD311" s="40"/>
      <c r="GE311" s="40"/>
      <c r="GF311" s="40"/>
      <c r="GG311" s="40"/>
      <c r="GH311" s="40"/>
      <c r="GI311" s="40"/>
      <c r="GJ311" s="40"/>
      <c r="GK311" s="40"/>
      <c r="GL311" s="40"/>
      <c r="GM311" s="40"/>
      <c r="GN311" s="40"/>
      <c r="GO311" s="40"/>
      <c r="GP311" s="40"/>
      <c r="GQ311" s="40"/>
      <c r="GR311" s="40"/>
      <c r="GS311" s="40"/>
      <c r="GT311" s="40"/>
      <c r="GU311" s="40"/>
      <c r="GV311" s="40"/>
      <c r="GW311" s="40"/>
      <c r="GX311" s="40"/>
      <c r="GY311" s="40"/>
      <c r="GZ311" s="40"/>
      <c r="HA311" s="40"/>
      <c r="HB311" s="40"/>
      <c r="HC311" s="40"/>
      <c r="HD311" s="40"/>
      <c r="HE311" s="40"/>
      <c r="HF311" s="40"/>
      <c r="HG311" s="40"/>
      <c r="HH311" s="40"/>
      <c r="HI311" s="40"/>
      <c r="HJ311" s="40"/>
      <c r="HK311" s="40"/>
      <c r="HL311" s="40"/>
      <c r="HM311" s="40"/>
      <c r="HN311" s="40"/>
      <c r="HO311" s="40"/>
      <c r="HP311" s="40"/>
      <c r="HQ311" s="40"/>
      <c r="HR311" s="40"/>
      <c r="HS311" s="40"/>
      <c r="HT311" s="40"/>
      <c r="HU311" s="40"/>
      <c r="HV311" s="40"/>
      <c r="HW311" s="40"/>
      <c r="HX311" s="40"/>
      <c r="HY311" s="40"/>
      <c r="HZ311" s="40"/>
      <c r="IA311" s="40"/>
      <c r="IB311" s="40"/>
      <c r="IC311" s="40"/>
      <c r="ID311" s="40"/>
      <c r="IE311" s="40"/>
      <c r="IF311" s="40"/>
      <c r="IG311" s="40"/>
      <c r="IH311" s="40"/>
      <c r="II311" s="40"/>
      <c r="IJ311" s="40"/>
      <c r="IK311" s="40"/>
      <c r="IL311" s="40"/>
      <c r="IM311" s="40"/>
      <c r="IN311" s="40"/>
      <c r="IO311" s="40"/>
      <c r="IP311" s="40"/>
      <c r="IQ311" s="40"/>
      <c r="IR311" s="40"/>
      <c r="IS311" s="40"/>
      <c r="IT311" s="40"/>
      <c r="IU311" s="40"/>
      <c r="IV311" s="40"/>
      <c r="IW311" s="40"/>
      <c r="IX311" s="40"/>
      <c r="IY311" s="40"/>
      <c r="IZ311" s="40"/>
      <c r="JA311" s="40"/>
      <c r="JB311" s="40"/>
      <c r="JC311" s="40"/>
      <c r="JD311" s="40"/>
      <c r="JE311" s="40"/>
      <c r="JF311" s="40"/>
      <c r="JG311" s="40"/>
      <c r="JH311" s="40"/>
      <c r="JI311" s="40"/>
      <c r="JJ311" s="40"/>
      <c r="JK311" s="40"/>
      <c r="JL311" s="40"/>
      <c r="JM311" s="40"/>
      <c r="JN311" s="40"/>
      <c r="JO311" s="40"/>
      <c r="JP311" s="40"/>
      <c r="JQ311" s="40"/>
      <c r="JR311" s="40"/>
      <c r="JS311" s="40"/>
      <c r="JT311" s="40"/>
      <c r="JU311" s="40"/>
      <c r="JV311" s="40"/>
      <c r="JW311" s="40"/>
      <c r="JX311" s="40"/>
      <c r="JY311" s="40"/>
      <c r="JZ311" s="40"/>
      <c r="KA311" s="40"/>
    </row>
    <row r="312" spans="2:287" x14ac:dyDescent="0.45">
      <c r="B312" s="124"/>
      <c r="C312" s="418"/>
      <c r="D312" s="424"/>
      <c r="E312" s="419"/>
      <c r="F312" s="424"/>
      <c r="G312" s="163"/>
      <c r="H312" s="427"/>
      <c r="I312" s="63"/>
      <c r="J312" s="124"/>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433"/>
      <c r="AK312" s="63"/>
      <c r="AL312" s="164"/>
      <c r="AM312" s="164"/>
      <c r="AN312" s="164"/>
      <c r="AO312" s="63"/>
      <c r="AP312" s="124"/>
      <c r="AQ312" s="124"/>
      <c r="AR312" s="124"/>
      <c r="AS312" s="124"/>
      <c r="AT312" s="65"/>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0"/>
      <c r="ET312" s="40"/>
      <c r="EU312" s="40"/>
      <c r="EV312" s="40"/>
      <c r="EW312" s="40"/>
      <c r="EX312" s="40"/>
      <c r="EY312" s="40"/>
      <c r="EZ312" s="40"/>
      <c r="FA312" s="40"/>
      <c r="FB312" s="40"/>
      <c r="FC312" s="40"/>
      <c r="FD312" s="40"/>
      <c r="FE312" s="40"/>
      <c r="FF312" s="40"/>
      <c r="FG312" s="40"/>
      <c r="FH312" s="40"/>
      <c r="FI312" s="40"/>
      <c r="FJ312" s="40"/>
      <c r="FK312" s="40"/>
      <c r="FL312" s="40"/>
      <c r="FM312" s="40"/>
      <c r="FN312" s="40"/>
      <c r="FO312" s="40"/>
      <c r="FP312" s="40"/>
      <c r="FQ312" s="40"/>
      <c r="FR312" s="40"/>
      <c r="FS312" s="40"/>
      <c r="FT312" s="40"/>
      <c r="FU312" s="40"/>
      <c r="FV312" s="40"/>
      <c r="FW312" s="40"/>
      <c r="FX312" s="40"/>
      <c r="FY312" s="40"/>
      <c r="FZ312" s="40"/>
      <c r="GA312" s="40"/>
      <c r="GB312" s="40"/>
      <c r="GC312" s="40"/>
      <c r="GD312" s="40"/>
      <c r="GE312" s="40"/>
      <c r="GF312" s="40"/>
      <c r="GG312" s="40"/>
      <c r="GH312" s="40"/>
      <c r="GI312" s="40"/>
      <c r="GJ312" s="40"/>
      <c r="GK312" s="40"/>
      <c r="GL312" s="40"/>
      <c r="GM312" s="40"/>
      <c r="GN312" s="40"/>
      <c r="GO312" s="40"/>
      <c r="GP312" s="40"/>
      <c r="GQ312" s="40"/>
      <c r="GR312" s="40"/>
      <c r="GS312" s="40"/>
      <c r="GT312" s="40"/>
      <c r="GU312" s="40"/>
      <c r="GV312" s="40"/>
      <c r="GW312" s="40"/>
      <c r="GX312" s="40"/>
      <c r="GY312" s="40"/>
      <c r="GZ312" s="40"/>
      <c r="HA312" s="40"/>
      <c r="HB312" s="40"/>
      <c r="HC312" s="40"/>
      <c r="HD312" s="40"/>
      <c r="HE312" s="40"/>
      <c r="HF312" s="40"/>
      <c r="HG312" s="40"/>
      <c r="HH312" s="40"/>
      <c r="HI312" s="40"/>
      <c r="HJ312" s="40"/>
      <c r="HK312" s="40"/>
      <c r="HL312" s="40"/>
      <c r="HM312" s="40"/>
      <c r="HN312" s="40"/>
      <c r="HO312" s="40"/>
      <c r="HP312" s="40"/>
      <c r="HQ312" s="40"/>
      <c r="HR312" s="40"/>
      <c r="HS312" s="40"/>
      <c r="HT312" s="40"/>
      <c r="HU312" s="40"/>
      <c r="HV312" s="40"/>
      <c r="HW312" s="40"/>
      <c r="HX312" s="40"/>
      <c r="HY312" s="40"/>
      <c r="HZ312" s="40"/>
      <c r="IA312" s="40"/>
      <c r="IB312" s="40"/>
      <c r="IC312" s="40"/>
      <c r="ID312" s="40"/>
      <c r="IE312" s="40"/>
      <c r="IF312" s="40"/>
      <c r="IG312" s="40"/>
      <c r="IH312" s="40"/>
      <c r="II312" s="40"/>
      <c r="IJ312" s="40"/>
      <c r="IK312" s="40"/>
      <c r="IL312" s="40"/>
      <c r="IM312" s="40"/>
      <c r="IN312" s="40"/>
      <c r="IO312" s="40"/>
      <c r="IP312" s="40"/>
      <c r="IQ312" s="40"/>
      <c r="IR312" s="40"/>
      <c r="IS312" s="40"/>
      <c r="IT312" s="40"/>
      <c r="IU312" s="40"/>
      <c r="IV312" s="40"/>
      <c r="IW312" s="40"/>
      <c r="IX312" s="40"/>
      <c r="IY312" s="40"/>
      <c r="IZ312" s="40"/>
      <c r="JA312" s="40"/>
      <c r="JB312" s="40"/>
      <c r="JC312" s="40"/>
      <c r="JD312" s="40"/>
      <c r="JE312" s="40"/>
      <c r="JF312" s="40"/>
      <c r="JG312" s="40"/>
      <c r="JH312" s="40"/>
      <c r="JI312" s="40"/>
      <c r="JJ312" s="40"/>
      <c r="JK312" s="40"/>
      <c r="JL312" s="40"/>
      <c r="JM312" s="40"/>
      <c r="JN312" s="40"/>
      <c r="JO312" s="40"/>
      <c r="JP312" s="40"/>
      <c r="JQ312" s="40"/>
      <c r="JR312" s="40"/>
      <c r="JS312" s="40"/>
      <c r="JT312" s="40"/>
      <c r="JU312" s="40"/>
      <c r="JV312" s="40"/>
      <c r="JW312" s="40"/>
      <c r="JX312" s="40"/>
      <c r="JY312" s="40"/>
      <c r="JZ312" s="40"/>
      <c r="KA312" s="40"/>
    </row>
    <row r="313" spans="2:287" x14ac:dyDescent="0.45">
      <c r="B313" s="124"/>
      <c r="C313" s="418"/>
      <c r="D313" s="424"/>
      <c r="E313" s="419"/>
      <c r="F313" s="424"/>
      <c r="G313" s="163"/>
      <c r="H313" s="427"/>
      <c r="I313" s="63"/>
      <c r="J313" s="124"/>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433"/>
      <c r="AK313" s="63"/>
      <c r="AL313" s="164"/>
      <c r="AM313" s="164"/>
      <c r="AN313" s="164"/>
      <c r="AO313" s="63"/>
      <c r="AP313" s="124"/>
      <c r="AQ313" s="124"/>
      <c r="AR313" s="124"/>
      <c r="AS313" s="124"/>
      <c r="AT313" s="65"/>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0"/>
      <c r="ET313" s="40"/>
      <c r="EU313" s="40"/>
      <c r="EV313" s="40"/>
      <c r="EW313" s="40"/>
      <c r="EX313" s="40"/>
      <c r="EY313" s="40"/>
      <c r="EZ313" s="40"/>
      <c r="FA313" s="40"/>
      <c r="FB313" s="40"/>
      <c r="FC313" s="40"/>
      <c r="FD313" s="40"/>
      <c r="FE313" s="40"/>
      <c r="FF313" s="40"/>
      <c r="FG313" s="40"/>
      <c r="FH313" s="40"/>
      <c r="FI313" s="40"/>
      <c r="FJ313" s="40"/>
      <c r="FK313" s="40"/>
      <c r="FL313" s="40"/>
      <c r="FM313" s="40"/>
      <c r="FN313" s="40"/>
      <c r="FO313" s="40"/>
      <c r="FP313" s="40"/>
      <c r="FQ313" s="40"/>
      <c r="FR313" s="40"/>
      <c r="FS313" s="40"/>
      <c r="FT313" s="40"/>
      <c r="FU313" s="40"/>
      <c r="FV313" s="40"/>
      <c r="FW313" s="40"/>
      <c r="FX313" s="40"/>
      <c r="FY313" s="40"/>
      <c r="FZ313" s="40"/>
      <c r="GA313" s="40"/>
      <c r="GB313" s="40"/>
      <c r="GC313" s="40"/>
      <c r="GD313" s="40"/>
      <c r="GE313" s="40"/>
      <c r="GF313" s="40"/>
      <c r="GG313" s="40"/>
      <c r="GH313" s="40"/>
      <c r="GI313" s="40"/>
      <c r="GJ313" s="40"/>
      <c r="GK313" s="40"/>
      <c r="GL313" s="40"/>
      <c r="GM313" s="40"/>
      <c r="GN313" s="40"/>
      <c r="GO313" s="40"/>
      <c r="GP313" s="40"/>
      <c r="GQ313" s="40"/>
      <c r="GR313" s="40"/>
      <c r="GS313" s="40"/>
      <c r="GT313" s="40"/>
      <c r="GU313" s="40"/>
      <c r="GV313" s="40"/>
      <c r="GW313" s="40"/>
      <c r="GX313" s="40"/>
      <c r="GY313" s="40"/>
      <c r="GZ313" s="40"/>
      <c r="HA313" s="40"/>
      <c r="HB313" s="40"/>
      <c r="HC313" s="40"/>
      <c r="HD313" s="40"/>
      <c r="HE313" s="40"/>
      <c r="HF313" s="40"/>
      <c r="HG313" s="40"/>
      <c r="HH313" s="40"/>
      <c r="HI313" s="40"/>
      <c r="HJ313" s="40"/>
      <c r="HK313" s="40"/>
      <c r="HL313" s="40"/>
      <c r="HM313" s="40"/>
      <c r="HN313" s="40"/>
      <c r="HO313" s="40"/>
      <c r="HP313" s="40"/>
      <c r="HQ313" s="40"/>
      <c r="HR313" s="40"/>
      <c r="HS313" s="40"/>
      <c r="HT313" s="40"/>
      <c r="HU313" s="40"/>
      <c r="HV313" s="40"/>
      <c r="HW313" s="40"/>
      <c r="HX313" s="40"/>
      <c r="HY313" s="40"/>
      <c r="HZ313" s="40"/>
      <c r="IA313" s="40"/>
      <c r="IB313" s="40"/>
      <c r="IC313" s="40"/>
      <c r="ID313" s="40"/>
      <c r="IE313" s="40"/>
      <c r="IF313" s="40"/>
      <c r="IG313" s="40"/>
      <c r="IH313" s="40"/>
      <c r="II313" s="40"/>
      <c r="IJ313" s="40"/>
      <c r="IK313" s="40"/>
      <c r="IL313" s="40"/>
      <c r="IM313" s="40"/>
      <c r="IN313" s="40"/>
      <c r="IO313" s="40"/>
      <c r="IP313" s="40"/>
      <c r="IQ313" s="40"/>
      <c r="IR313" s="40"/>
      <c r="IS313" s="40"/>
      <c r="IT313" s="40"/>
      <c r="IU313" s="40"/>
      <c r="IV313" s="40"/>
      <c r="IW313" s="40"/>
      <c r="IX313" s="40"/>
      <c r="IY313" s="40"/>
      <c r="IZ313" s="40"/>
      <c r="JA313" s="40"/>
      <c r="JB313" s="40"/>
      <c r="JC313" s="40"/>
      <c r="JD313" s="40"/>
      <c r="JE313" s="40"/>
      <c r="JF313" s="40"/>
      <c r="JG313" s="40"/>
      <c r="JH313" s="40"/>
      <c r="JI313" s="40"/>
      <c r="JJ313" s="40"/>
      <c r="JK313" s="40"/>
      <c r="JL313" s="40"/>
      <c r="JM313" s="40"/>
      <c r="JN313" s="40"/>
      <c r="JO313" s="40"/>
      <c r="JP313" s="40"/>
      <c r="JQ313" s="40"/>
      <c r="JR313" s="40"/>
      <c r="JS313" s="40"/>
      <c r="JT313" s="40"/>
      <c r="JU313" s="40"/>
      <c r="JV313" s="40"/>
      <c r="JW313" s="40"/>
      <c r="JX313" s="40"/>
      <c r="JY313" s="40"/>
      <c r="JZ313" s="40"/>
      <c r="KA313" s="40"/>
    </row>
    <row r="314" spans="2:287" x14ac:dyDescent="0.45">
      <c r="B314" s="124"/>
      <c r="C314" s="418"/>
      <c r="D314" s="424"/>
      <c r="E314" s="419"/>
      <c r="F314" s="424"/>
      <c r="G314" s="163"/>
      <c r="H314" s="427"/>
      <c r="I314" s="63"/>
      <c r="J314" s="124"/>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433"/>
      <c r="AK314" s="63"/>
      <c r="AL314" s="164"/>
      <c r="AM314" s="164"/>
      <c r="AN314" s="164"/>
      <c r="AO314" s="63"/>
      <c r="AP314" s="124"/>
      <c r="AQ314" s="124"/>
      <c r="AR314" s="124"/>
      <c r="AS314" s="124"/>
      <c r="AT314" s="65"/>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0"/>
      <c r="ET314" s="40"/>
      <c r="EU314" s="40"/>
      <c r="EV314" s="40"/>
      <c r="EW314" s="40"/>
      <c r="EX314" s="40"/>
      <c r="EY314" s="40"/>
      <c r="EZ314" s="40"/>
      <c r="FA314" s="40"/>
      <c r="FB314" s="40"/>
      <c r="FC314" s="40"/>
      <c r="FD314" s="40"/>
      <c r="FE314" s="40"/>
      <c r="FF314" s="40"/>
      <c r="FG314" s="40"/>
      <c r="FH314" s="40"/>
      <c r="FI314" s="40"/>
      <c r="FJ314" s="40"/>
      <c r="FK314" s="40"/>
      <c r="FL314" s="40"/>
      <c r="FM314" s="40"/>
      <c r="FN314" s="40"/>
      <c r="FO314" s="40"/>
      <c r="FP314" s="40"/>
      <c r="FQ314" s="40"/>
      <c r="FR314" s="40"/>
      <c r="FS314" s="40"/>
      <c r="FT314" s="40"/>
      <c r="FU314" s="40"/>
      <c r="FV314" s="40"/>
      <c r="FW314" s="40"/>
      <c r="FX314" s="40"/>
      <c r="FY314" s="40"/>
      <c r="FZ314" s="40"/>
      <c r="GA314" s="40"/>
      <c r="GB314" s="40"/>
      <c r="GC314" s="40"/>
      <c r="GD314" s="40"/>
      <c r="GE314" s="40"/>
      <c r="GF314" s="40"/>
      <c r="GG314" s="40"/>
      <c r="GH314" s="40"/>
      <c r="GI314" s="40"/>
      <c r="GJ314" s="40"/>
      <c r="GK314" s="40"/>
      <c r="GL314" s="40"/>
      <c r="GM314" s="40"/>
      <c r="GN314" s="40"/>
      <c r="GO314" s="40"/>
      <c r="GP314" s="40"/>
      <c r="GQ314" s="40"/>
      <c r="GR314" s="40"/>
      <c r="GS314" s="40"/>
      <c r="GT314" s="40"/>
      <c r="GU314" s="40"/>
      <c r="GV314" s="40"/>
      <c r="GW314" s="40"/>
      <c r="GX314" s="40"/>
      <c r="GY314" s="40"/>
      <c r="GZ314" s="40"/>
      <c r="HA314" s="40"/>
      <c r="HB314" s="40"/>
      <c r="HC314" s="40"/>
      <c r="HD314" s="40"/>
      <c r="HE314" s="40"/>
      <c r="HF314" s="40"/>
      <c r="HG314" s="40"/>
      <c r="HH314" s="40"/>
      <c r="HI314" s="40"/>
      <c r="HJ314" s="40"/>
      <c r="HK314" s="40"/>
      <c r="HL314" s="40"/>
      <c r="HM314" s="40"/>
      <c r="HN314" s="40"/>
      <c r="HO314" s="40"/>
      <c r="HP314" s="40"/>
      <c r="HQ314" s="40"/>
      <c r="HR314" s="40"/>
      <c r="HS314" s="40"/>
      <c r="HT314" s="40"/>
      <c r="HU314" s="40"/>
      <c r="HV314" s="40"/>
      <c r="HW314" s="40"/>
      <c r="HX314" s="40"/>
      <c r="HY314" s="40"/>
      <c r="HZ314" s="40"/>
      <c r="IA314" s="40"/>
      <c r="IB314" s="40"/>
      <c r="IC314" s="40"/>
      <c r="ID314" s="40"/>
      <c r="IE314" s="40"/>
      <c r="IF314" s="40"/>
      <c r="IG314" s="40"/>
      <c r="IH314" s="40"/>
      <c r="II314" s="40"/>
      <c r="IJ314" s="40"/>
      <c r="IK314" s="40"/>
      <c r="IL314" s="40"/>
      <c r="IM314" s="40"/>
      <c r="IN314" s="40"/>
      <c r="IO314" s="40"/>
      <c r="IP314" s="40"/>
      <c r="IQ314" s="40"/>
      <c r="IR314" s="40"/>
      <c r="IS314" s="40"/>
      <c r="IT314" s="40"/>
      <c r="IU314" s="40"/>
      <c r="IV314" s="40"/>
      <c r="IW314" s="40"/>
      <c r="IX314" s="40"/>
      <c r="IY314" s="40"/>
      <c r="IZ314" s="40"/>
      <c r="JA314" s="40"/>
      <c r="JB314" s="40"/>
      <c r="JC314" s="40"/>
      <c r="JD314" s="40"/>
      <c r="JE314" s="40"/>
      <c r="JF314" s="40"/>
      <c r="JG314" s="40"/>
      <c r="JH314" s="40"/>
      <c r="JI314" s="40"/>
      <c r="JJ314" s="40"/>
      <c r="JK314" s="40"/>
      <c r="JL314" s="40"/>
      <c r="JM314" s="40"/>
      <c r="JN314" s="40"/>
      <c r="JO314" s="40"/>
      <c r="JP314" s="40"/>
      <c r="JQ314" s="40"/>
      <c r="JR314" s="40"/>
      <c r="JS314" s="40"/>
      <c r="JT314" s="40"/>
      <c r="JU314" s="40"/>
      <c r="JV314" s="40"/>
      <c r="JW314" s="40"/>
      <c r="JX314" s="40"/>
      <c r="JY314" s="40"/>
      <c r="JZ314" s="40"/>
      <c r="KA314" s="40"/>
    </row>
    <row r="315" spans="2:287" x14ac:dyDescent="0.45">
      <c r="B315" s="124"/>
      <c r="C315" s="418"/>
      <c r="D315" s="424"/>
      <c r="E315" s="419"/>
      <c r="F315" s="424"/>
      <c r="G315" s="163"/>
      <c r="H315" s="427"/>
      <c r="I315" s="63"/>
      <c r="J315" s="124"/>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433"/>
      <c r="AK315" s="63"/>
      <c r="AL315" s="164"/>
      <c r="AM315" s="164"/>
      <c r="AN315" s="164"/>
      <c r="AO315" s="63"/>
      <c r="AP315" s="124"/>
      <c r="AQ315" s="124"/>
      <c r="AR315" s="124"/>
      <c r="AS315" s="124"/>
      <c r="AT315" s="65"/>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0"/>
      <c r="ET315" s="40"/>
      <c r="EU315" s="40"/>
      <c r="EV315" s="40"/>
      <c r="EW315" s="40"/>
      <c r="EX315" s="40"/>
      <c r="EY315" s="40"/>
      <c r="EZ315" s="40"/>
      <c r="FA315" s="40"/>
      <c r="FB315" s="40"/>
      <c r="FC315" s="40"/>
      <c r="FD315" s="40"/>
      <c r="FE315" s="40"/>
      <c r="FF315" s="40"/>
      <c r="FG315" s="40"/>
      <c r="FH315" s="40"/>
      <c r="FI315" s="40"/>
      <c r="FJ315" s="40"/>
      <c r="FK315" s="40"/>
      <c r="FL315" s="40"/>
      <c r="FM315" s="40"/>
      <c r="FN315" s="40"/>
      <c r="FO315" s="40"/>
      <c r="FP315" s="40"/>
      <c r="FQ315" s="40"/>
      <c r="FR315" s="40"/>
      <c r="FS315" s="40"/>
      <c r="FT315" s="40"/>
      <c r="FU315" s="40"/>
      <c r="FV315" s="40"/>
      <c r="FW315" s="40"/>
      <c r="FX315" s="40"/>
      <c r="FY315" s="40"/>
      <c r="FZ315" s="40"/>
      <c r="GA315" s="40"/>
      <c r="GB315" s="40"/>
      <c r="GC315" s="40"/>
      <c r="GD315" s="40"/>
      <c r="GE315" s="40"/>
      <c r="GF315" s="40"/>
      <c r="GG315" s="40"/>
      <c r="GH315" s="40"/>
      <c r="GI315" s="40"/>
      <c r="GJ315" s="40"/>
      <c r="GK315" s="40"/>
      <c r="GL315" s="40"/>
      <c r="GM315" s="40"/>
      <c r="GN315" s="40"/>
      <c r="GO315" s="40"/>
      <c r="GP315" s="40"/>
      <c r="GQ315" s="40"/>
      <c r="GR315" s="40"/>
      <c r="GS315" s="40"/>
      <c r="GT315" s="40"/>
      <c r="GU315" s="40"/>
      <c r="GV315" s="40"/>
      <c r="GW315" s="40"/>
      <c r="GX315" s="40"/>
      <c r="GY315" s="40"/>
      <c r="GZ315" s="40"/>
      <c r="HA315" s="40"/>
      <c r="HB315" s="40"/>
      <c r="HC315" s="40"/>
      <c r="HD315" s="40"/>
      <c r="HE315" s="40"/>
      <c r="HF315" s="40"/>
      <c r="HG315" s="40"/>
      <c r="HH315" s="40"/>
      <c r="HI315" s="40"/>
      <c r="HJ315" s="40"/>
      <c r="HK315" s="40"/>
      <c r="HL315" s="40"/>
      <c r="HM315" s="40"/>
      <c r="HN315" s="40"/>
      <c r="HO315" s="40"/>
      <c r="HP315" s="40"/>
      <c r="HQ315" s="40"/>
      <c r="HR315" s="40"/>
      <c r="HS315" s="40"/>
      <c r="HT315" s="40"/>
      <c r="HU315" s="40"/>
      <c r="HV315" s="40"/>
      <c r="HW315" s="40"/>
      <c r="HX315" s="40"/>
      <c r="HY315" s="40"/>
      <c r="HZ315" s="40"/>
      <c r="IA315" s="40"/>
      <c r="IB315" s="40"/>
      <c r="IC315" s="40"/>
      <c r="ID315" s="40"/>
      <c r="IE315" s="40"/>
      <c r="IF315" s="40"/>
      <c r="IG315" s="40"/>
      <c r="IH315" s="40"/>
      <c r="II315" s="40"/>
      <c r="IJ315" s="40"/>
      <c r="IK315" s="40"/>
      <c r="IL315" s="40"/>
      <c r="IM315" s="40"/>
      <c r="IN315" s="40"/>
      <c r="IO315" s="40"/>
      <c r="IP315" s="40"/>
      <c r="IQ315" s="40"/>
      <c r="IR315" s="40"/>
      <c r="IS315" s="40"/>
      <c r="IT315" s="40"/>
      <c r="IU315" s="40"/>
      <c r="IV315" s="40"/>
      <c r="IW315" s="40"/>
      <c r="IX315" s="40"/>
      <c r="IY315" s="40"/>
      <c r="IZ315" s="40"/>
      <c r="JA315" s="40"/>
      <c r="JB315" s="40"/>
      <c r="JC315" s="40"/>
      <c r="JD315" s="40"/>
      <c r="JE315" s="40"/>
      <c r="JF315" s="40"/>
      <c r="JG315" s="40"/>
      <c r="JH315" s="40"/>
      <c r="JI315" s="40"/>
      <c r="JJ315" s="40"/>
      <c r="JK315" s="40"/>
      <c r="JL315" s="40"/>
      <c r="JM315" s="40"/>
      <c r="JN315" s="40"/>
      <c r="JO315" s="40"/>
      <c r="JP315" s="40"/>
      <c r="JQ315" s="40"/>
      <c r="JR315" s="40"/>
      <c r="JS315" s="40"/>
      <c r="JT315" s="40"/>
      <c r="JU315" s="40"/>
      <c r="JV315" s="40"/>
      <c r="JW315" s="40"/>
      <c r="JX315" s="40"/>
      <c r="JY315" s="40"/>
      <c r="JZ315" s="40"/>
      <c r="KA315" s="40"/>
    </row>
    <row r="316" spans="2:287" x14ac:dyDescent="0.45">
      <c r="B316" s="124"/>
      <c r="C316" s="418"/>
      <c r="D316" s="424"/>
      <c r="E316" s="419"/>
      <c r="F316" s="424"/>
      <c r="G316" s="163"/>
      <c r="H316" s="427"/>
      <c r="I316" s="63"/>
      <c r="J316" s="124"/>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433"/>
      <c r="AK316" s="63"/>
      <c r="AL316" s="164"/>
      <c r="AM316" s="164"/>
      <c r="AN316" s="164"/>
      <c r="AO316" s="63"/>
      <c r="AP316" s="124"/>
      <c r="AQ316" s="124"/>
      <c r="AR316" s="124"/>
      <c r="AS316" s="124"/>
      <c r="AT316" s="65"/>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0"/>
      <c r="ET316" s="40"/>
      <c r="EU316" s="40"/>
      <c r="EV316" s="40"/>
      <c r="EW316" s="40"/>
      <c r="EX316" s="40"/>
      <c r="EY316" s="40"/>
      <c r="EZ316" s="40"/>
      <c r="FA316" s="40"/>
      <c r="FB316" s="40"/>
      <c r="FC316" s="40"/>
      <c r="FD316" s="40"/>
      <c r="FE316" s="40"/>
      <c r="FF316" s="40"/>
      <c r="FG316" s="40"/>
      <c r="FH316" s="40"/>
      <c r="FI316" s="40"/>
      <c r="FJ316" s="40"/>
      <c r="FK316" s="40"/>
      <c r="FL316" s="40"/>
      <c r="FM316" s="40"/>
      <c r="FN316" s="40"/>
      <c r="FO316" s="40"/>
      <c r="FP316" s="40"/>
      <c r="FQ316" s="40"/>
      <c r="FR316" s="40"/>
      <c r="FS316" s="40"/>
      <c r="FT316" s="40"/>
      <c r="FU316" s="40"/>
      <c r="FV316" s="40"/>
      <c r="FW316" s="40"/>
      <c r="FX316" s="40"/>
      <c r="FY316" s="40"/>
      <c r="FZ316" s="40"/>
      <c r="GA316" s="40"/>
      <c r="GB316" s="40"/>
      <c r="GC316" s="40"/>
      <c r="GD316" s="40"/>
      <c r="GE316" s="40"/>
      <c r="GF316" s="40"/>
      <c r="GG316" s="40"/>
      <c r="GH316" s="40"/>
      <c r="GI316" s="40"/>
      <c r="GJ316" s="40"/>
      <c r="GK316" s="40"/>
      <c r="GL316" s="40"/>
      <c r="GM316" s="40"/>
      <c r="GN316" s="40"/>
      <c r="GO316" s="40"/>
      <c r="GP316" s="40"/>
      <c r="GQ316" s="40"/>
      <c r="GR316" s="40"/>
      <c r="GS316" s="40"/>
      <c r="GT316" s="40"/>
      <c r="GU316" s="40"/>
      <c r="GV316" s="40"/>
      <c r="GW316" s="40"/>
      <c r="GX316" s="40"/>
      <c r="GY316" s="40"/>
      <c r="GZ316" s="40"/>
      <c r="HA316" s="40"/>
      <c r="HB316" s="40"/>
      <c r="HC316" s="40"/>
      <c r="HD316" s="40"/>
      <c r="HE316" s="40"/>
      <c r="HF316" s="40"/>
      <c r="HG316" s="40"/>
      <c r="HH316" s="40"/>
      <c r="HI316" s="40"/>
      <c r="HJ316" s="40"/>
      <c r="HK316" s="40"/>
      <c r="HL316" s="40"/>
      <c r="HM316" s="40"/>
      <c r="HN316" s="40"/>
      <c r="HO316" s="40"/>
      <c r="HP316" s="40"/>
      <c r="HQ316" s="40"/>
      <c r="HR316" s="40"/>
      <c r="HS316" s="40"/>
      <c r="HT316" s="40"/>
      <c r="HU316" s="40"/>
      <c r="HV316" s="40"/>
      <c r="HW316" s="40"/>
      <c r="HX316" s="40"/>
      <c r="HY316" s="40"/>
      <c r="HZ316" s="40"/>
      <c r="IA316" s="40"/>
      <c r="IB316" s="40"/>
      <c r="IC316" s="40"/>
      <c r="ID316" s="40"/>
      <c r="IE316" s="40"/>
      <c r="IF316" s="40"/>
      <c r="IG316" s="40"/>
      <c r="IH316" s="40"/>
      <c r="II316" s="40"/>
      <c r="IJ316" s="40"/>
      <c r="IK316" s="40"/>
      <c r="IL316" s="40"/>
      <c r="IM316" s="40"/>
      <c r="IN316" s="40"/>
      <c r="IO316" s="40"/>
      <c r="IP316" s="40"/>
      <c r="IQ316" s="40"/>
      <c r="IR316" s="40"/>
      <c r="IS316" s="40"/>
      <c r="IT316" s="40"/>
      <c r="IU316" s="40"/>
      <c r="IV316" s="40"/>
      <c r="IW316" s="40"/>
      <c r="IX316" s="40"/>
      <c r="IY316" s="40"/>
      <c r="IZ316" s="40"/>
      <c r="JA316" s="40"/>
      <c r="JB316" s="40"/>
      <c r="JC316" s="40"/>
      <c r="JD316" s="40"/>
      <c r="JE316" s="40"/>
      <c r="JF316" s="40"/>
      <c r="JG316" s="40"/>
      <c r="JH316" s="40"/>
      <c r="JI316" s="40"/>
      <c r="JJ316" s="40"/>
      <c r="JK316" s="40"/>
      <c r="JL316" s="40"/>
      <c r="JM316" s="40"/>
      <c r="JN316" s="40"/>
      <c r="JO316" s="40"/>
      <c r="JP316" s="40"/>
      <c r="JQ316" s="40"/>
      <c r="JR316" s="40"/>
      <c r="JS316" s="40"/>
      <c r="JT316" s="40"/>
      <c r="JU316" s="40"/>
      <c r="JV316" s="40"/>
      <c r="JW316" s="40"/>
      <c r="JX316" s="40"/>
      <c r="JY316" s="40"/>
      <c r="JZ316" s="40"/>
      <c r="KA316" s="40"/>
    </row>
    <row r="317" spans="2:287" x14ac:dyDescent="0.45">
      <c r="B317" s="124"/>
      <c r="C317" s="418"/>
      <c r="D317" s="424"/>
      <c r="E317" s="419"/>
      <c r="F317" s="424"/>
      <c r="G317" s="163"/>
      <c r="H317" s="427"/>
      <c r="I317" s="63"/>
      <c r="J317" s="124"/>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433"/>
      <c r="AK317" s="63"/>
      <c r="AL317" s="164"/>
      <c r="AM317" s="164"/>
      <c r="AN317" s="164"/>
      <c r="AO317" s="63"/>
      <c r="AP317" s="124"/>
      <c r="AQ317" s="124"/>
      <c r="AR317" s="124"/>
      <c r="AS317" s="124"/>
      <c r="AT317" s="65"/>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0"/>
      <c r="ET317" s="40"/>
      <c r="EU317" s="40"/>
      <c r="EV317" s="40"/>
      <c r="EW317" s="40"/>
      <c r="EX317" s="40"/>
      <c r="EY317" s="40"/>
      <c r="EZ317" s="40"/>
      <c r="FA317" s="40"/>
      <c r="FB317" s="40"/>
      <c r="FC317" s="40"/>
      <c r="FD317" s="40"/>
      <c r="FE317" s="40"/>
      <c r="FF317" s="40"/>
      <c r="FG317" s="40"/>
      <c r="FH317" s="40"/>
      <c r="FI317" s="40"/>
      <c r="FJ317" s="40"/>
      <c r="FK317" s="40"/>
      <c r="FL317" s="40"/>
      <c r="FM317" s="40"/>
      <c r="FN317" s="40"/>
      <c r="FO317" s="40"/>
      <c r="FP317" s="40"/>
      <c r="FQ317" s="40"/>
      <c r="FR317" s="40"/>
      <c r="FS317" s="40"/>
      <c r="FT317" s="40"/>
      <c r="FU317" s="40"/>
      <c r="FV317" s="40"/>
      <c r="FW317" s="40"/>
      <c r="FX317" s="40"/>
      <c r="FY317" s="40"/>
      <c r="FZ317" s="40"/>
      <c r="GA317" s="40"/>
      <c r="GB317" s="40"/>
      <c r="GC317" s="40"/>
      <c r="GD317" s="40"/>
      <c r="GE317" s="40"/>
      <c r="GF317" s="40"/>
      <c r="GG317" s="40"/>
      <c r="GH317" s="40"/>
      <c r="GI317" s="40"/>
      <c r="GJ317" s="40"/>
      <c r="GK317" s="40"/>
      <c r="GL317" s="40"/>
      <c r="GM317" s="40"/>
      <c r="GN317" s="40"/>
      <c r="GO317" s="40"/>
      <c r="GP317" s="40"/>
      <c r="GQ317" s="40"/>
      <c r="GR317" s="40"/>
      <c r="GS317" s="40"/>
      <c r="GT317" s="40"/>
      <c r="GU317" s="40"/>
      <c r="GV317" s="40"/>
      <c r="GW317" s="40"/>
      <c r="GX317" s="40"/>
      <c r="GY317" s="40"/>
      <c r="GZ317" s="40"/>
      <c r="HA317" s="40"/>
      <c r="HB317" s="40"/>
      <c r="HC317" s="40"/>
      <c r="HD317" s="40"/>
      <c r="HE317" s="40"/>
      <c r="HF317" s="40"/>
      <c r="HG317" s="40"/>
      <c r="HH317" s="40"/>
      <c r="HI317" s="40"/>
      <c r="HJ317" s="40"/>
      <c r="HK317" s="40"/>
      <c r="HL317" s="40"/>
      <c r="HM317" s="40"/>
      <c r="HN317" s="40"/>
      <c r="HO317" s="40"/>
      <c r="HP317" s="40"/>
      <c r="HQ317" s="40"/>
      <c r="HR317" s="40"/>
      <c r="HS317" s="40"/>
      <c r="HT317" s="40"/>
      <c r="HU317" s="40"/>
      <c r="HV317" s="40"/>
      <c r="HW317" s="40"/>
      <c r="HX317" s="40"/>
      <c r="HY317" s="40"/>
      <c r="HZ317" s="40"/>
      <c r="IA317" s="40"/>
      <c r="IB317" s="40"/>
      <c r="IC317" s="40"/>
      <c r="ID317" s="40"/>
      <c r="IE317" s="40"/>
      <c r="IF317" s="40"/>
      <c r="IG317" s="40"/>
      <c r="IH317" s="40"/>
      <c r="II317" s="40"/>
      <c r="IJ317" s="40"/>
      <c r="IK317" s="40"/>
      <c r="IL317" s="40"/>
      <c r="IM317" s="40"/>
      <c r="IN317" s="40"/>
      <c r="IO317" s="40"/>
      <c r="IP317" s="40"/>
      <c r="IQ317" s="40"/>
      <c r="IR317" s="40"/>
      <c r="IS317" s="40"/>
      <c r="IT317" s="40"/>
      <c r="IU317" s="40"/>
      <c r="IV317" s="40"/>
      <c r="IW317" s="40"/>
      <c r="IX317" s="40"/>
      <c r="IY317" s="40"/>
      <c r="IZ317" s="40"/>
      <c r="JA317" s="40"/>
      <c r="JB317" s="40"/>
      <c r="JC317" s="40"/>
      <c r="JD317" s="40"/>
      <c r="JE317" s="40"/>
      <c r="JF317" s="40"/>
      <c r="JG317" s="40"/>
      <c r="JH317" s="40"/>
      <c r="JI317" s="40"/>
      <c r="JJ317" s="40"/>
      <c r="JK317" s="40"/>
      <c r="JL317" s="40"/>
      <c r="JM317" s="40"/>
      <c r="JN317" s="40"/>
      <c r="JO317" s="40"/>
      <c r="JP317" s="40"/>
      <c r="JQ317" s="40"/>
      <c r="JR317" s="40"/>
      <c r="JS317" s="40"/>
      <c r="JT317" s="40"/>
      <c r="JU317" s="40"/>
      <c r="JV317" s="40"/>
      <c r="JW317" s="40"/>
      <c r="JX317" s="40"/>
      <c r="JY317" s="40"/>
      <c r="JZ317" s="40"/>
      <c r="KA317" s="40"/>
    </row>
    <row r="318" spans="2:287" x14ac:dyDescent="0.45">
      <c r="B318" s="124"/>
      <c r="C318" s="418"/>
      <c r="D318" s="424"/>
      <c r="E318" s="419"/>
      <c r="F318" s="424"/>
      <c r="G318" s="163"/>
      <c r="H318" s="427"/>
      <c r="I318" s="63"/>
      <c r="J318" s="124"/>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433"/>
      <c r="AK318" s="63"/>
      <c r="AL318" s="164"/>
      <c r="AM318" s="164"/>
      <c r="AN318" s="164"/>
      <c r="AO318" s="63"/>
      <c r="AP318" s="124"/>
      <c r="AQ318" s="124"/>
      <c r="AR318" s="124"/>
      <c r="AS318" s="124"/>
      <c r="AT318" s="65"/>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0"/>
      <c r="ET318" s="40"/>
      <c r="EU318" s="40"/>
      <c r="EV318" s="40"/>
      <c r="EW318" s="40"/>
      <c r="EX318" s="40"/>
      <c r="EY318" s="40"/>
      <c r="EZ318" s="40"/>
      <c r="FA318" s="40"/>
      <c r="FB318" s="40"/>
      <c r="FC318" s="40"/>
      <c r="FD318" s="40"/>
      <c r="FE318" s="40"/>
      <c r="FF318" s="40"/>
      <c r="FG318" s="40"/>
      <c r="FH318" s="40"/>
      <c r="FI318" s="40"/>
      <c r="FJ318" s="40"/>
      <c r="FK318" s="40"/>
      <c r="FL318" s="40"/>
      <c r="FM318" s="40"/>
      <c r="FN318" s="40"/>
      <c r="FO318" s="40"/>
      <c r="FP318" s="40"/>
      <c r="FQ318" s="40"/>
      <c r="FR318" s="40"/>
      <c r="FS318" s="40"/>
      <c r="FT318" s="40"/>
      <c r="FU318" s="40"/>
      <c r="FV318" s="40"/>
      <c r="FW318" s="40"/>
      <c r="FX318" s="40"/>
      <c r="FY318" s="40"/>
      <c r="FZ318" s="40"/>
      <c r="GA318" s="40"/>
      <c r="GB318" s="40"/>
      <c r="GC318" s="40"/>
      <c r="GD318" s="40"/>
      <c r="GE318" s="40"/>
      <c r="GF318" s="40"/>
      <c r="GG318" s="40"/>
      <c r="GH318" s="40"/>
      <c r="GI318" s="40"/>
      <c r="GJ318" s="40"/>
      <c r="GK318" s="40"/>
      <c r="GL318" s="40"/>
      <c r="GM318" s="40"/>
      <c r="GN318" s="40"/>
      <c r="GO318" s="40"/>
      <c r="GP318" s="40"/>
      <c r="GQ318" s="40"/>
      <c r="GR318" s="40"/>
      <c r="GS318" s="40"/>
      <c r="GT318" s="40"/>
      <c r="GU318" s="40"/>
      <c r="GV318" s="40"/>
      <c r="GW318" s="40"/>
      <c r="GX318" s="40"/>
      <c r="GY318" s="40"/>
      <c r="GZ318" s="40"/>
      <c r="HA318" s="40"/>
      <c r="HB318" s="40"/>
      <c r="HC318" s="40"/>
      <c r="HD318" s="40"/>
      <c r="HE318" s="40"/>
      <c r="HF318" s="40"/>
      <c r="HG318" s="40"/>
      <c r="HH318" s="40"/>
      <c r="HI318" s="40"/>
      <c r="HJ318" s="40"/>
      <c r="HK318" s="40"/>
      <c r="HL318" s="40"/>
      <c r="HM318" s="40"/>
      <c r="HN318" s="40"/>
      <c r="HO318" s="40"/>
      <c r="HP318" s="40"/>
      <c r="HQ318" s="40"/>
      <c r="HR318" s="40"/>
      <c r="HS318" s="40"/>
      <c r="HT318" s="40"/>
      <c r="HU318" s="40"/>
      <c r="HV318" s="40"/>
      <c r="HW318" s="40"/>
      <c r="HX318" s="40"/>
      <c r="HY318" s="40"/>
      <c r="HZ318" s="40"/>
      <c r="IA318" s="40"/>
      <c r="IB318" s="40"/>
      <c r="IC318" s="40"/>
      <c r="ID318" s="40"/>
      <c r="IE318" s="40"/>
      <c r="IF318" s="40"/>
      <c r="IG318" s="40"/>
      <c r="IH318" s="40"/>
      <c r="II318" s="40"/>
      <c r="IJ318" s="40"/>
      <c r="IK318" s="40"/>
      <c r="IL318" s="40"/>
      <c r="IM318" s="40"/>
      <c r="IN318" s="40"/>
      <c r="IO318" s="40"/>
      <c r="IP318" s="40"/>
      <c r="IQ318" s="40"/>
      <c r="IR318" s="40"/>
      <c r="IS318" s="40"/>
      <c r="IT318" s="40"/>
      <c r="IU318" s="40"/>
      <c r="IV318" s="40"/>
      <c r="IW318" s="40"/>
      <c r="IX318" s="40"/>
      <c r="IY318" s="40"/>
      <c r="IZ318" s="40"/>
      <c r="JA318" s="40"/>
      <c r="JB318" s="40"/>
      <c r="JC318" s="40"/>
      <c r="JD318" s="40"/>
      <c r="JE318" s="40"/>
      <c r="JF318" s="40"/>
      <c r="JG318" s="40"/>
      <c r="JH318" s="40"/>
      <c r="JI318" s="40"/>
      <c r="JJ318" s="40"/>
      <c r="JK318" s="40"/>
      <c r="JL318" s="40"/>
      <c r="JM318" s="40"/>
      <c r="JN318" s="40"/>
      <c r="JO318" s="40"/>
      <c r="JP318" s="40"/>
      <c r="JQ318" s="40"/>
      <c r="JR318" s="40"/>
      <c r="JS318" s="40"/>
      <c r="JT318" s="40"/>
      <c r="JU318" s="40"/>
      <c r="JV318" s="40"/>
      <c r="JW318" s="40"/>
      <c r="JX318" s="40"/>
      <c r="JY318" s="40"/>
      <c r="JZ318" s="40"/>
      <c r="KA318" s="40"/>
    </row>
    <row r="319" spans="2:287" x14ac:dyDescent="0.45">
      <c r="B319" s="124"/>
      <c r="C319" s="418"/>
      <c r="D319" s="424"/>
      <c r="E319" s="419"/>
      <c r="F319" s="424"/>
      <c r="G319" s="163"/>
      <c r="H319" s="427"/>
      <c r="I319" s="63"/>
      <c r="J319" s="124"/>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433"/>
      <c r="AK319" s="63"/>
      <c r="AL319" s="164"/>
      <c r="AM319" s="164"/>
      <c r="AN319" s="164"/>
      <c r="AO319" s="63"/>
      <c r="AP319" s="124"/>
      <c r="AQ319" s="124"/>
      <c r="AR319" s="124"/>
      <c r="AS319" s="124"/>
      <c r="AT319" s="65"/>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0"/>
      <c r="ET319" s="40"/>
      <c r="EU319" s="40"/>
      <c r="EV319" s="40"/>
      <c r="EW319" s="40"/>
      <c r="EX319" s="40"/>
      <c r="EY319" s="40"/>
      <c r="EZ319" s="40"/>
      <c r="FA319" s="40"/>
      <c r="FB319" s="40"/>
      <c r="FC319" s="40"/>
      <c r="FD319" s="40"/>
      <c r="FE319" s="40"/>
      <c r="FF319" s="40"/>
      <c r="FG319" s="40"/>
      <c r="FH319" s="40"/>
      <c r="FI319" s="40"/>
      <c r="FJ319" s="40"/>
      <c r="FK319" s="40"/>
      <c r="FL319" s="40"/>
      <c r="FM319" s="40"/>
      <c r="FN319" s="40"/>
      <c r="FO319" s="40"/>
      <c r="FP319" s="40"/>
      <c r="FQ319" s="40"/>
      <c r="FR319" s="40"/>
      <c r="FS319" s="40"/>
      <c r="FT319" s="40"/>
      <c r="FU319" s="40"/>
      <c r="FV319" s="40"/>
      <c r="FW319" s="40"/>
      <c r="FX319" s="40"/>
      <c r="FY319" s="40"/>
      <c r="FZ319" s="40"/>
      <c r="GA319" s="40"/>
      <c r="GB319" s="40"/>
      <c r="GC319" s="40"/>
      <c r="GD319" s="40"/>
      <c r="GE319" s="40"/>
      <c r="GF319" s="40"/>
      <c r="GG319" s="40"/>
      <c r="GH319" s="40"/>
      <c r="GI319" s="40"/>
      <c r="GJ319" s="40"/>
      <c r="GK319" s="40"/>
      <c r="GL319" s="40"/>
      <c r="GM319" s="40"/>
      <c r="GN319" s="40"/>
      <c r="GO319" s="40"/>
      <c r="GP319" s="40"/>
      <c r="GQ319" s="40"/>
      <c r="GR319" s="40"/>
      <c r="GS319" s="40"/>
      <c r="GT319" s="40"/>
      <c r="GU319" s="40"/>
      <c r="GV319" s="40"/>
      <c r="GW319" s="40"/>
      <c r="GX319" s="40"/>
      <c r="GY319" s="40"/>
      <c r="GZ319" s="40"/>
      <c r="HA319" s="40"/>
      <c r="HB319" s="40"/>
      <c r="HC319" s="40"/>
      <c r="HD319" s="40"/>
      <c r="HE319" s="40"/>
      <c r="HF319" s="40"/>
      <c r="HG319" s="40"/>
      <c r="HH319" s="40"/>
      <c r="HI319" s="40"/>
      <c r="HJ319" s="40"/>
      <c r="HK319" s="40"/>
      <c r="HL319" s="40"/>
      <c r="HM319" s="40"/>
      <c r="HN319" s="40"/>
      <c r="HO319" s="40"/>
      <c r="HP319" s="40"/>
      <c r="HQ319" s="40"/>
      <c r="HR319" s="40"/>
      <c r="HS319" s="40"/>
      <c r="HT319" s="40"/>
      <c r="HU319" s="40"/>
      <c r="HV319" s="40"/>
      <c r="HW319" s="40"/>
      <c r="HX319" s="40"/>
      <c r="HY319" s="40"/>
      <c r="HZ319" s="40"/>
      <c r="IA319" s="40"/>
      <c r="IB319" s="40"/>
      <c r="IC319" s="40"/>
      <c r="ID319" s="40"/>
      <c r="IE319" s="40"/>
      <c r="IF319" s="40"/>
      <c r="IG319" s="40"/>
      <c r="IH319" s="40"/>
      <c r="II319" s="40"/>
      <c r="IJ319" s="40"/>
      <c r="IK319" s="40"/>
      <c r="IL319" s="40"/>
      <c r="IM319" s="40"/>
      <c r="IN319" s="40"/>
      <c r="IO319" s="40"/>
      <c r="IP319" s="40"/>
      <c r="IQ319" s="40"/>
      <c r="IR319" s="40"/>
      <c r="IS319" s="40"/>
      <c r="IT319" s="40"/>
      <c r="IU319" s="40"/>
      <c r="IV319" s="40"/>
      <c r="IW319" s="40"/>
      <c r="IX319" s="40"/>
      <c r="IY319" s="40"/>
      <c r="IZ319" s="40"/>
      <c r="JA319" s="40"/>
      <c r="JB319" s="40"/>
      <c r="JC319" s="40"/>
      <c r="JD319" s="40"/>
      <c r="JE319" s="40"/>
      <c r="JF319" s="40"/>
      <c r="JG319" s="40"/>
      <c r="JH319" s="40"/>
      <c r="JI319" s="40"/>
      <c r="JJ319" s="40"/>
      <c r="JK319" s="40"/>
      <c r="JL319" s="40"/>
      <c r="JM319" s="40"/>
      <c r="JN319" s="40"/>
      <c r="JO319" s="40"/>
      <c r="JP319" s="40"/>
      <c r="JQ319" s="40"/>
      <c r="JR319" s="40"/>
      <c r="JS319" s="40"/>
      <c r="JT319" s="40"/>
      <c r="JU319" s="40"/>
      <c r="JV319" s="40"/>
      <c r="JW319" s="40"/>
      <c r="JX319" s="40"/>
      <c r="JY319" s="40"/>
      <c r="JZ319" s="40"/>
      <c r="KA319" s="40"/>
    </row>
    <row r="320" spans="2:287" x14ac:dyDescent="0.45">
      <c r="B320" s="124"/>
      <c r="C320" s="418"/>
      <c r="D320" s="424"/>
      <c r="E320" s="419"/>
      <c r="F320" s="424"/>
      <c r="G320" s="163"/>
      <c r="H320" s="427"/>
      <c r="I320" s="63"/>
      <c r="J320" s="124"/>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433"/>
      <c r="AK320" s="63"/>
      <c r="AL320" s="164"/>
      <c r="AM320" s="164"/>
      <c r="AN320" s="164"/>
      <c r="AO320" s="63"/>
      <c r="AP320" s="124"/>
      <c r="AQ320" s="124"/>
      <c r="AR320" s="124"/>
      <c r="AS320" s="124"/>
      <c r="AT320" s="65"/>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47"/>
      <c r="DX320" s="47"/>
      <c r="DY320" s="47"/>
      <c r="DZ320" s="47"/>
      <c r="EA320" s="47"/>
      <c r="EB320" s="47"/>
      <c r="EC320" s="47"/>
      <c r="ED320" s="47"/>
      <c r="EE320" s="47"/>
      <c r="EF320" s="47"/>
      <c r="EG320" s="47"/>
      <c r="EH320" s="47"/>
      <c r="EI320" s="47"/>
      <c r="EJ320" s="47"/>
      <c r="EK320" s="47"/>
      <c r="EL320" s="47"/>
      <c r="EM320" s="47"/>
      <c r="EN320" s="47"/>
      <c r="EO320" s="47"/>
      <c r="EP320" s="47"/>
      <c r="EQ320" s="47"/>
      <c r="ER320" s="47"/>
      <c r="ES320" s="40"/>
      <c r="ET320" s="40"/>
      <c r="EU320" s="40"/>
      <c r="EV320" s="40"/>
      <c r="EW320" s="40"/>
      <c r="EX320" s="40"/>
      <c r="EY320" s="40"/>
      <c r="EZ320" s="40"/>
      <c r="FA320" s="40"/>
      <c r="FB320" s="40"/>
      <c r="FC320" s="40"/>
      <c r="FD320" s="40"/>
      <c r="FE320" s="40"/>
      <c r="FF320" s="40"/>
      <c r="FG320" s="40"/>
      <c r="FH320" s="40"/>
      <c r="FI320" s="40"/>
      <c r="FJ320" s="40"/>
      <c r="FK320" s="40"/>
      <c r="FL320" s="40"/>
      <c r="FM320" s="40"/>
      <c r="FN320" s="40"/>
      <c r="FO320" s="40"/>
      <c r="FP320" s="40"/>
      <c r="FQ320" s="40"/>
      <c r="FR320" s="40"/>
      <c r="FS320" s="40"/>
      <c r="FT320" s="40"/>
      <c r="FU320" s="40"/>
      <c r="FV320" s="40"/>
      <c r="FW320" s="40"/>
      <c r="FX320" s="40"/>
      <c r="FY320" s="40"/>
      <c r="FZ320" s="40"/>
      <c r="GA320" s="40"/>
      <c r="GB320" s="40"/>
      <c r="GC320" s="40"/>
      <c r="GD320" s="40"/>
      <c r="GE320" s="40"/>
      <c r="GF320" s="40"/>
      <c r="GG320" s="40"/>
      <c r="GH320" s="40"/>
      <c r="GI320" s="40"/>
      <c r="GJ320" s="40"/>
      <c r="GK320" s="40"/>
      <c r="GL320" s="40"/>
      <c r="GM320" s="40"/>
      <c r="GN320" s="40"/>
      <c r="GO320" s="40"/>
      <c r="GP320" s="40"/>
      <c r="GQ320" s="40"/>
      <c r="GR320" s="40"/>
      <c r="GS320" s="40"/>
      <c r="GT320" s="40"/>
      <c r="GU320" s="40"/>
      <c r="GV320" s="40"/>
      <c r="GW320" s="40"/>
      <c r="GX320" s="40"/>
      <c r="GY320" s="40"/>
      <c r="GZ320" s="40"/>
      <c r="HA320" s="40"/>
      <c r="HB320" s="40"/>
      <c r="HC320" s="40"/>
      <c r="HD320" s="40"/>
      <c r="HE320" s="40"/>
      <c r="HF320" s="40"/>
      <c r="HG320" s="40"/>
      <c r="HH320" s="40"/>
      <c r="HI320" s="40"/>
      <c r="HJ320" s="40"/>
      <c r="HK320" s="40"/>
      <c r="HL320" s="40"/>
      <c r="HM320" s="40"/>
      <c r="HN320" s="40"/>
      <c r="HO320" s="40"/>
      <c r="HP320" s="40"/>
      <c r="HQ320" s="40"/>
      <c r="HR320" s="40"/>
      <c r="HS320" s="40"/>
      <c r="HT320" s="40"/>
      <c r="HU320" s="40"/>
      <c r="HV320" s="40"/>
      <c r="HW320" s="40"/>
      <c r="HX320" s="40"/>
      <c r="HY320" s="40"/>
      <c r="HZ320" s="40"/>
      <c r="IA320" s="40"/>
      <c r="IB320" s="40"/>
      <c r="IC320" s="40"/>
      <c r="ID320" s="40"/>
      <c r="IE320" s="40"/>
      <c r="IF320" s="40"/>
      <c r="IG320" s="40"/>
      <c r="IH320" s="40"/>
      <c r="II320" s="40"/>
      <c r="IJ320" s="40"/>
      <c r="IK320" s="40"/>
      <c r="IL320" s="40"/>
      <c r="IM320" s="40"/>
      <c r="IN320" s="40"/>
      <c r="IO320" s="40"/>
      <c r="IP320" s="40"/>
      <c r="IQ320" s="40"/>
      <c r="IR320" s="40"/>
      <c r="IS320" s="40"/>
      <c r="IT320" s="40"/>
      <c r="IU320" s="40"/>
      <c r="IV320" s="40"/>
      <c r="IW320" s="40"/>
      <c r="IX320" s="40"/>
      <c r="IY320" s="40"/>
      <c r="IZ320" s="40"/>
      <c r="JA320" s="40"/>
      <c r="JB320" s="40"/>
      <c r="JC320" s="40"/>
      <c r="JD320" s="40"/>
      <c r="JE320" s="40"/>
      <c r="JF320" s="40"/>
      <c r="JG320" s="40"/>
      <c r="JH320" s="40"/>
      <c r="JI320" s="40"/>
      <c r="JJ320" s="40"/>
      <c r="JK320" s="40"/>
      <c r="JL320" s="40"/>
      <c r="JM320" s="40"/>
      <c r="JN320" s="40"/>
      <c r="JO320" s="40"/>
      <c r="JP320" s="40"/>
      <c r="JQ320" s="40"/>
      <c r="JR320" s="40"/>
      <c r="JS320" s="40"/>
      <c r="JT320" s="40"/>
      <c r="JU320" s="40"/>
      <c r="JV320" s="40"/>
      <c r="JW320" s="40"/>
      <c r="JX320" s="40"/>
      <c r="JY320" s="40"/>
      <c r="JZ320" s="40"/>
      <c r="KA320" s="40"/>
    </row>
    <row r="321" spans="2:287" x14ac:dyDescent="0.45">
      <c r="B321" s="124"/>
      <c r="C321" s="418"/>
      <c r="D321" s="424"/>
      <c r="E321" s="419"/>
      <c r="F321" s="424"/>
      <c r="G321" s="163"/>
      <c r="H321" s="427"/>
      <c r="I321" s="63"/>
      <c r="J321" s="124"/>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433"/>
      <c r="AK321" s="63"/>
      <c r="AL321" s="164"/>
      <c r="AM321" s="164"/>
      <c r="AN321" s="164"/>
      <c r="AO321" s="63"/>
      <c r="AP321" s="124"/>
      <c r="AQ321" s="124"/>
      <c r="AR321" s="124"/>
      <c r="AS321" s="124"/>
      <c r="AT321" s="65"/>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c r="GT321" s="40"/>
      <c r="GU321" s="40"/>
      <c r="GV321" s="40"/>
      <c r="GW321" s="40"/>
      <c r="GX321" s="40"/>
      <c r="GY321" s="40"/>
      <c r="GZ321" s="40"/>
      <c r="HA321" s="40"/>
      <c r="HB321" s="40"/>
      <c r="HC321" s="40"/>
      <c r="HD321" s="40"/>
      <c r="HE321" s="40"/>
      <c r="HF321" s="40"/>
      <c r="HG321" s="40"/>
      <c r="HH321" s="40"/>
      <c r="HI321" s="40"/>
      <c r="HJ321" s="40"/>
      <c r="HK321" s="40"/>
      <c r="HL321" s="40"/>
      <c r="HM321" s="40"/>
      <c r="HN321" s="40"/>
      <c r="HO321" s="40"/>
      <c r="HP321" s="40"/>
      <c r="HQ321" s="40"/>
      <c r="HR321" s="40"/>
      <c r="HS321" s="40"/>
      <c r="HT321" s="40"/>
      <c r="HU321" s="40"/>
      <c r="HV321" s="40"/>
      <c r="HW321" s="40"/>
      <c r="HX321" s="40"/>
      <c r="HY321" s="40"/>
      <c r="HZ321" s="40"/>
      <c r="IA321" s="40"/>
      <c r="IB321" s="40"/>
      <c r="IC321" s="40"/>
      <c r="ID321" s="40"/>
      <c r="IE321" s="40"/>
      <c r="IF321" s="40"/>
      <c r="IG321" s="40"/>
      <c r="IH321" s="40"/>
      <c r="II321" s="40"/>
      <c r="IJ321" s="40"/>
      <c r="IK321" s="40"/>
      <c r="IL321" s="40"/>
      <c r="IM321" s="40"/>
      <c r="IN321" s="40"/>
      <c r="IO321" s="40"/>
      <c r="IP321" s="40"/>
      <c r="IQ321" s="40"/>
      <c r="IR321" s="40"/>
      <c r="IS321" s="40"/>
      <c r="IT321" s="40"/>
      <c r="IU321" s="40"/>
      <c r="IV321" s="40"/>
      <c r="IW321" s="40"/>
      <c r="IX321" s="40"/>
      <c r="IY321" s="40"/>
      <c r="IZ321" s="40"/>
      <c r="JA321" s="40"/>
      <c r="JB321" s="40"/>
      <c r="JC321" s="40"/>
      <c r="JD321" s="40"/>
      <c r="JE321" s="40"/>
      <c r="JF321" s="40"/>
      <c r="JG321" s="40"/>
      <c r="JH321" s="40"/>
      <c r="JI321" s="40"/>
      <c r="JJ321" s="40"/>
      <c r="JK321" s="40"/>
      <c r="JL321" s="40"/>
      <c r="JM321" s="40"/>
      <c r="JN321" s="40"/>
      <c r="JO321" s="40"/>
      <c r="JP321" s="40"/>
      <c r="JQ321" s="40"/>
      <c r="JR321" s="40"/>
      <c r="JS321" s="40"/>
      <c r="JT321" s="40"/>
      <c r="JU321" s="40"/>
      <c r="JV321" s="40"/>
      <c r="JW321" s="40"/>
      <c r="JX321" s="40"/>
      <c r="JY321" s="40"/>
      <c r="JZ321" s="40"/>
      <c r="KA321" s="40"/>
    </row>
    <row r="322" spans="2:287" x14ac:dyDescent="0.45">
      <c r="B322" s="124"/>
      <c r="C322" s="418"/>
      <c r="D322" s="424"/>
      <c r="E322" s="419"/>
      <c r="F322" s="424"/>
      <c r="G322" s="163"/>
      <c r="H322" s="427"/>
      <c r="I322" s="63"/>
      <c r="J322" s="124"/>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433"/>
      <c r="AK322" s="63"/>
      <c r="AL322" s="164"/>
      <c r="AM322" s="164"/>
      <c r="AN322" s="164"/>
      <c r="AO322" s="63"/>
      <c r="AP322" s="124"/>
      <c r="AQ322" s="124"/>
      <c r="AR322" s="124"/>
      <c r="AS322" s="124"/>
      <c r="AT322" s="65"/>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c r="IW322" s="40"/>
      <c r="IX322" s="40"/>
      <c r="IY322" s="40"/>
      <c r="IZ322" s="40"/>
      <c r="JA322" s="40"/>
      <c r="JB322" s="40"/>
      <c r="JC322" s="40"/>
      <c r="JD322" s="40"/>
      <c r="JE322" s="40"/>
      <c r="JF322" s="40"/>
      <c r="JG322" s="40"/>
      <c r="JH322" s="40"/>
      <c r="JI322" s="40"/>
      <c r="JJ322" s="40"/>
      <c r="JK322" s="40"/>
      <c r="JL322" s="40"/>
      <c r="JM322" s="40"/>
      <c r="JN322" s="40"/>
      <c r="JO322" s="40"/>
      <c r="JP322" s="40"/>
      <c r="JQ322" s="40"/>
      <c r="JR322" s="40"/>
      <c r="JS322" s="40"/>
      <c r="JT322" s="40"/>
      <c r="JU322" s="40"/>
      <c r="JV322" s="40"/>
      <c r="JW322" s="40"/>
      <c r="JX322" s="40"/>
      <c r="JY322" s="40"/>
      <c r="JZ322" s="40"/>
      <c r="KA322" s="40"/>
    </row>
    <row r="323" spans="2:287" x14ac:dyDescent="0.45">
      <c r="B323" s="124"/>
      <c r="C323" s="418"/>
      <c r="D323" s="424"/>
      <c r="E323" s="419"/>
      <c r="F323" s="424"/>
      <c r="G323" s="163"/>
      <c r="H323" s="427"/>
      <c r="I323" s="63"/>
      <c r="J323" s="124"/>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433"/>
      <c r="AK323" s="63"/>
      <c r="AL323" s="164"/>
      <c r="AM323" s="164"/>
      <c r="AN323" s="164"/>
      <c r="AO323" s="63"/>
      <c r="AP323" s="124"/>
      <c r="AQ323" s="124"/>
      <c r="AR323" s="124"/>
      <c r="AS323" s="124"/>
      <c r="AT323" s="65"/>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0"/>
      <c r="ET323" s="40"/>
      <c r="EU323" s="40"/>
      <c r="EV323" s="40"/>
      <c r="EW323" s="40"/>
      <c r="EX323" s="40"/>
      <c r="EY323" s="40"/>
      <c r="EZ323" s="40"/>
      <c r="FA323" s="40"/>
      <c r="FB323" s="40"/>
      <c r="FC323" s="40"/>
      <c r="FD323" s="40"/>
      <c r="FE323" s="40"/>
      <c r="FF323" s="40"/>
      <c r="FG323" s="40"/>
      <c r="FH323" s="40"/>
      <c r="FI323" s="40"/>
      <c r="FJ323" s="40"/>
      <c r="FK323" s="40"/>
      <c r="FL323" s="40"/>
      <c r="FM323" s="40"/>
      <c r="FN323" s="40"/>
      <c r="FO323" s="40"/>
      <c r="FP323" s="40"/>
      <c r="FQ323" s="40"/>
      <c r="FR323" s="40"/>
      <c r="FS323" s="40"/>
      <c r="FT323" s="40"/>
      <c r="FU323" s="40"/>
      <c r="FV323" s="40"/>
      <c r="FW323" s="40"/>
      <c r="FX323" s="40"/>
      <c r="FY323" s="40"/>
      <c r="FZ323" s="40"/>
      <c r="GA323" s="40"/>
      <c r="GB323" s="40"/>
      <c r="GC323" s="40"/>
      <c r="GD323" s="40"/>
      <c r="GE323" s="40"/>
      <c r="GF323" s="40"/>
      <c r="GG323" s="40"/>
      <c r="GH323" s="40"/>
      <c r="GI323" s="40"/>
      <c r="GJ323" s="40"/>
      <c r="GK323" s="40"/>
      <c r="GL323" s="40"/>
      <c r="GM323" s="40"/>
      <c r="GN323" s="40"/>
      <c r="GO323" s="40"/>
      <c r="GP323" s="40"/>
      <c r="GQ323" s="40"/>
      <c r="GR323" s="40"/>
      <c r="GS323" s="40"/>
      <c r="GT323" s="40"/>
      <c r="GU323" s="40"/>
      <c r="GV323" s="40"/>
      <c r="GW323" s="40"/>
      <c r="GX323" s="40"/>
      <c r="GY323" s="40"/>
      <c r="GZ323" s="40"/>
      <c r="HA323" s="40"/>
      <c r="HB323" s="40"/>
      <c r="HC323" s="40"/>
      <c r="HD323" s="40"/>
      <c r="HE323" s="40"/>
      <c r="HF323" s="40"/>
      <c r="HG323" s="40"/>
      <c r="HH323" s="40"/>
      <c r="HI323" s="40"/>
      <c r="HJ323" s="40"/>
      <c r="HK323" s="40"/>
      <c r="HL323" s="40"/>
      <c r="HM323" s="40"/>
      <c r="HN323" s="40"/>
      <c r="HO323" s="40"/>
      <c r="HP323" s="40"/>
      <c r="HQ323" s="40"/>
      <c r="HR323" s="40"/>
      <c r="HS323" s="40"/>
      <c r="HT323" s="40"/>
      <c r="HU323" s="40"/>
      <c r="HV323" s="40"/>
      <c r="HW323" s="40"/>
      <c r="HX323" s="40"/>
      <c r="HY323" s="40"/>
      <c r="HZ323" s="40"/>
      <c r="IA323" s="40"/>
      <c r="IB323" s="40"/>
      <c r="IC323" s="40"/>
      <c r="ID323" s="40"/>
      <c r="IE323" s="40"/>
      <c r="IF323" s="40"/>
      <c r="IG323" s="40"/>
      <c r="IH323" s="40"/>
      <c r="II323" s="40"/>
      <c r="IJ323" s="40"/>
      <c r="IK323" s="40"/>
      <c r="IL323" s="40"/>
      <c r="IM323" s="40"/>
      <c r="IN323" s="40"/>
      <c r="IO323" s="40"/>
      <c r="IP323" s="40"/>
      <c r="IQ323" s="40"/>
      <c r="IR323" s="40"/>
      <c r="IS323" s="40"/>
      <c r="IT323" s="40"/>
      <c r="IU323" s="40"/>
      <c r="IV323" s="40"/>
      <c r="IW323" s="40"/>
      <c r="IX323" s="40"/>
      <c r="IY323" s="40"/>
      <c r="IZ323" s="40"/>
      <c r="JA323" s="40"/>
      <c r="JB323" s="40"/>
      <c r="JC323" s="40"/>
      <c r="JD323" s="40"/>
      <c r="JE323" s="40"/>
      <c r="JF323" s="40"/>
      <c r="JG323" s="40"/>
      <c r="JH323" s="40"/>
      <c r="JI323" s="40"/>
      <c r="JJ323" s="40"/>
      <c r="JK323" s="40"/>
      <c r="JL323" s="40"/>
      <c r="JM323" s="40"/>
      <c r="JN323" s="40"/>
      <c r="JO323" s="40"/>
      <c r="JP323" s="40"/>
      <c r="JQ323" s="40"/>
      <c r="JR323" s="40"/>
      <c r="JS323" s="40"/>
      <c r="JT323" s="40"/>
      <c r="JU323" s="40"/>
      <c r="JV323" s="40"/>
      <c r="JW323" s="40"/>
      <c r="JX323" s="40"/>
      <c r="JY323" s="40"/>
      <c r="JZ323" s="40"/>
      <c r="KA323" s="40"/>
    </row>
    <row r="324" spans="2:287" x14ac:dyDescent="0.45">
      <c r="B324" s="124"/>
      <c r="C324" s="418"/>
      <c r="D324" s="424"/>
      <c r="E324" s="419"/>
      <c r="F324" s="424"/>
      <c r="G324" s="163"/>
      <c r="H324" s="427"/>
      <c r="I324" s="63"/>
      <c r="J324" s="124"/>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433"/>
      <c r="AK324" s="63"/>
      <c r="AL324" s="164"/>
      <c r="AM324" s="164"/>
      <c r="AN324" s="164"/>
      <c r="AO324" s="63"/>
      <c r="AP324" s="124"/>
      <c r="AQ324" s="124"/>
      <c r="AR324" s="124"/>
      <c r="AS324" s="124"/>
      <c r="AT324" s="65"/>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0"/>
      <c r="ET324" s="40"/>
      <c r="EU324" s="40"/>
      <c r="EV324" s="40"/>
      <c r="EW324" s="40"/>
      <c r="EX324" s="40"/>
      <c r="EY324" s="40"/>
      <c r="EZ324" s="40"/>
      <c r="FA324" s="40"/>
      <c r="FB324" s="40"/>
      <c r="FC324" s="40"/>
      <c r="FD324" s="40"/>
      <c r="FE324" s="40"/>
      <c r="FF324" s="40"/>
      <c r="FG324" s="40"/>
      <c r="FH324" s="40"/>
      <c r="FI324" s="40"/>
      <c r="FJ324" s="40"/>
      <c r="FK324" s="40"/>
      <c r="FL324" s="40"/>
      <c r="FM324" s="40"/>
      <c r="FN324" s="40"/>
      <c r="FO324" s="40"/>
      <c r="FP324" s="40"/>
      <c r="FQ324" s="40"/>
      <c r="FR324" s="40"/>
      <c r="FS324" s="40"/>
      <c r="FT324" s="40"/>
      <c r="FU324" s="40"/>
      <c r="FV324" s="40"/>
      <c r="FW324" s="40"/>
      <c r="FX324" s="40"/>
      <c r="FY324" s="40"/>
      <c r="FZ324" s="40"/>
      <c r="GA324" s="40"/>
      <c r="GB324" s="40"/>
      <c r="GC324" s="40"/>
      <c r="GD324" s="40"/>
      <c r="GE324" s="40"/>
      <c r="GF324" s="40"/>
      <c r="GG324" s="40"/>
      <c r="GH324" s="40"/>
      <c r="GI324" s="40"/>
      <c r="GJ324" s="40"/>
      <c r="GK324" s="40"/>
      <c r="GL324" s="40"/>
      <c r="GM324" s="40"/>
      <c r="GN324" s="40"/>
      <c r="GO324" s="40"/>
      <c r="GP324" s="40"/>
      <c r="GQ324" s="40"/>
      <c r="GR324" s="40"/>
      <c r="GS324" s="40"/>
      <c r="GT324" s="40"/>
      <c r="GU324" s="40"/>
      <c r="GV324" s="40"/>
      <c r="GW324" s="40"/>
      <c r="GX324" s="40"/>
      <c r="GY324" s="40"/>
      <c r="GZ324" s="40"/>
      <c r="HA324" s="40"/>
      <c r="HB324" s="40"/>
      <c r="HC324" s="40"/>
      <c r="HD324" s="40"/>
      <c r="HE324" s="40"/>
      <c r="HF324" s="40"/>
      <c r="HG324" s="40"/>
      <c r="HH324" s="40"/>
      <c r="HI324" s="40"/>
      <c r="HJ324" s="40"/>
      <c r="HK324" s="40"/>
      <c r="HL324" s="40"/>
      <c r="HM324" s="40"/>
      <c r="HN324" s="40"/>
      <c r="HO324" s="40"/>
      <c r="HP324" s="40"/>
      <c r="HQ324" s="40"/>
      <c r="HR324" s="40"/>
      <c r="HS324" s="40"/>
      <c r="HT324" s="40"/>
      <c r="HU324" s="40"/>
      <c r="HV324" s="40"/>
      <c r="HW324" s="40"/>
      <c r="HX324" s="40"/>
      <c r="HY324" s="40"/>
      <c r="HZ324" s="40"/>
      <c r="IA324" s="40"/>
      <c r="IB324" s="40"/>
      <c r="IC324" s="40"/>
      <c r="ID324" s="40"/>
      <c r="IE324" s="40"/>
      <c r="IF324" s="40"/>
      <c r="IG324" s="40"/>
      <c r="IH324" s="40"/>
      <c r="II324" s="40"/>
      <c r="IJ324" s="40"/>
      <c r="IK324" s="40"/>
      <c r="IL324" s="40"/>
      <c r="IM324" s="40"/>
      <c r="IN324" s="40"/>
      <c r="IO324" s="40"/>
      <c r="IP324" s="40"/>
      <c r="IQ324" s="40"/>
      <c r="IR324" s="40"/>
      <c r="IS324" s="40"/>
      <c r="IT324" s="40"/>
      <c r="IU324" s="40"/>
      <c r="IV324" s="40"/>
      <c r="IW324" s="40"/>
      <c r="IX324" s="40"/>
      <c r="IY324" s="40"/>
      <c r="IZ324" s="40"/>
      <c r="JA324" s="40"/>
      <c r="JB324" s="40"/>
      <c r="JC324" s="40"/>
      <c r="JD324" s="40"/>
      <c r="JE324" s="40"/>
      <c r="JF324" s="40"/>
      <c r="JG324" s="40"/>
      <c r="JH324" s="40"/>
      <c r="JI324" s="40"/>
      <c r="JJ324" s="40"/>
      <c r="JK324" s="40"/>
      <c r="JL324" s="40"/>
      <c r="JM324" s="40"/>
      <c r="JN324" s="40"/>
      <c r="JO324" s="40"/>
      <c r="JP324" s="40"/>
      <c r="JQ324" s="40"/>
      <c r="JR324" s="40"/>
      <c r="JS324" s="40"/>
      <c r="JT324" s="40"/>
      <c r="JU324" s="40"/>
      <c r="JV324" s="40"/>
      <c r="JW324" s="40"/>
      <c r="JX324" s="40"/>
      <c r="JY324" s="40"/>
      <c r="JZ324" s="40"/>
      <c r="KA324" s="40"/>
    </row>
    <row r="325" spans="2:287" x14ac:dyDescent="0.45">
      <c r="B325" s="124"/>
      <c r="C325" s="418"/>
      <c r="D325" s="424"/>
      <c r="E325" s="419"/>
      <c r="F325" s="424"/>
      <c r="G325" s="163"/>
      <c r="H325" s="427"/>
      <c r="I325" s="63"/>
      <c r="J325" s="124"/>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433"/>
      <c r="AK325" s="63"/>
      <c r="AL325" s="164"/>
      <c r="AM325" s="164"/>
      <c r="AN325" s="164"/>
      <c r="AO325" s="63"/>
      <c r="AP325" s="124"/>
      <c r="AQ325" s="124"/>
      <c r="AR325" s="124"/>
      <c r="AS325" s="124"/>
      <c r="AT325" s="65"/>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47"/>
      <c r="DX325" s="47"/>
      <c r="DY325" s="47"/>
      <c r="DZ325" s="47"/>
      <c r="EA325" s="47"/>
      <c r="EB325" s="47"/>
      <c r="EC325" s="47"/>
      <c r="ED325" s="47"/>
      <c r="EE325" s="47"/>
      <c r="EF325" s="47"/>
      <c r="EG325" s="47"/>
      <c r="EH325" s="47"/>
      <c r="EI325" s="47"/>
      <c r="EJ325" s="47"/>
      <c r="EK325" s="47"/>
      <c r="EL325" s="47"/>
      <c r="EM325" s="47"/>
      <c r="EN325" s="47"/>
      <c r="EO325" s="47"/>
      <c r="EP325" s="47"/>
      <c r="EQ325" s="47"/>
      <c r="ER325" s="47"/>
      <c r="ES325" s="40"/>
      <c r="ET325" s="40"/>
      <c r="EU325" s="40"/>
      <c r="EV325" s="40"/>
      <c r="EW325" s="40"/>
      <c r="EX325" s="40"/>
      <c r="EY325" s="40"/>
      <c r="EZ325" s="40"/>
      <c r="FA325" s="40"/>
      <c r="FB325" s="40"/>
      <c r="FC325" s="40"/>
      <c r="FD325" s="40"/>
      <c r="FE325" s="40"/>
      <c r="FF325" s="40"/>
      <c r="FG325" s="40"/>
      <c r="FH325" s="40"/>
      <c r="FI325" s="40"/>
      <c r="FJ325" s="40"/>
      <c r="FK325" s="40"/>
      <c r="FL325" s="40"/>
      <c r="FM325" s="40"/>
      <c r="FN325" s="40"/>
      <c r="FO325" s="40"/>
      <c r="FP325" s="40"/>
      <c r="FQ325" s="40"/>
      <c r="FR325" s="40"/>
      <c r="FS325" s="40"/>
      <c r="FT325" s="40"/>
      <c r="FU325" s="40"/>
      <c r="FV325" s="40"/>
      <c r="FW325" s="40"/>
      <c r="FX325" s="40"/>
      <c r="FY325" s="40"/>
      <c r="FZ325" s="40"/>
      <c r="GA325" s="40"/>
      <c r="GB325" s="40"/>
      <c r="GC325" s="40"/>
      <c r="GD325" s="40"/>
      <c r="GE325" s="40"/>
      <c r="GF325" s="40"/>
      <c r="GG325" s="40"/>
      <c r="GH325" s="40"/>
      <c r="GI325" s="40"/>
      <c r="GJ325" s="40"/>
      <c r="GK325" s="40"/>
      <c r="GL325" s="40"/>
      <c r="GM325" s="40"/>
      <c r="GN325" s="40"/>
      <c r="GO325" s="40"/>
      <c r="GP325" s="40"/>
      <c r="GQ325" s="40"/>
      <c r="GR325" s="40"/>
      <c r="GS325" s="40"/>
      <c r="GT325" s="40"/>
      <c r="GU325" s="40"/>
      <c r="GV325" s="40"/>
      <c r="GW325" s="40"/>
      <c r="GX325" s="40"/>
      <c r="GY325" s="40"/>
      <c r="GZ325" s="40"/>
      <c r="HA325" s="40"/>
      <c r="HB325" s="40"/>
      <c r="HC325" s="40"/>
      <c r="HD325" s="40"/>
      <c r="HE325" s="40"/>
      <c r="HF325" s="40"/>
      <c r="HG325" s="40"/>
      <c r="HH325" s="40"/>
      <c r="HI325" s="40"/>
      <c r="HJ325" s="40"/>
      <c r="HK325" s="40"/>
      <c r="HL325" s="40"/>
      <c r="HM325" s="40"/>
      <c r="HN325" s="40"/>
      <c r="HO325" s="40"/>
      <c r="HP325" s="40"/>
      <c r="HQ325" s="40"/>
      <c r="HR325" s="40"/>
      <c r="HS325" s="40"/>
      <c r="HT325" s="40"/>
      <c r="HU325" s="40"/>
      <c r="HV325" s="40"/>
      <c r="HW325" s="40"/>
      <c r="HX325" s="40"/>
      <c r="HY325" s="40"/>
      <c r="HZ325" s="40"/>
      <c r="IA325" s="40"/>
      <c r="IB325" s="40"/>
      <c r="IC325" s="40"/>
      <c r="ID325" s="40"/>
      <c r="IE325" s="40"/>
      <c r="IF325" s="40"/>
      <c r="IG325" s="40"/>
      <c r="IH325" s="40"/>
      <c r="II325" s="40"/>
      <c r="IJ325" s="40"/>
      <c r="IK325" s="40"/>
      <c r="IL325" s="40"/>
      <c r="IM325" s="40"/>
      <c r="IN325" s="40"/>
      <c r="IO325" s="40"/>
      <c r="IP325" s="40"/>
      <c r="IQ325" s="40"/>
      <c r="IR325" s="40"/>
      <c r="IS325" s="40"/>
      <c r="IT325" s="40"/>
      <c r="IU325" s="40"/>
      <c r="IV325" s="40"/>
      <c r="IW325" s="40"/>
      <c r="IX325" s="40"/>
      <c r="IY325" s="40"/>
      <c r="IZ325" s="40"/>
      <c r="JA325" s="40"/>
      <c r="JB325" s="40"/>
      <c r="JC325" s="40"/>
      <c r="JD325" s="40"/>
      <c r="JE325" s="40"/>
      <c r="JF325" s="40"/>
      <c r="JG325" s="40"/>
      <c r="JH325" s="40"/>
      <c r="JI325" s="40"/>
      <c r="JJ325" s="40"/>
      <c r="JK325" s="40"/>
      <c r="JL325" s="40"/>
      <c r="JM325" s="40"/>
      <c r="JN325" s="40"/>
      <c r="JO325" s="40"/>
      <c r="JP325" s="40"/>
      <c r="JQ325" s="40"/>
      <c r="JR325" s="40"/>
      <c r="JS325" s="40"/>
      <c r="JT325" s="40"/>
      <c r="JU325" s="40"/>
      <c r="JV325" s="40"/>
      <c r="JW325" s="40"/>
      <c r="JX325" s="40"/>
      <c r="JY325" s="40"/>
      <c r="JZ325" s="40"/>
      <c r="KA325" s="40"/>
    </row>
    <row r="326" spans="2:287" x14ac:dyDescent="0.45">
      <c r="B326" s="124"/>
      <c r="C326" s="418"/>
      <c r="D326" s="424"/>
      <c r="E326" s="419"/>
      <c r="F326" s="424"/>
      <c r="G326" s="163"/>
      <c r="H326" s="427"/>
      <c r="I326" s="63"/>
      <c r="J326" s="124"/>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433"/>
      <c r="AK326" s="63"/>
      <c r="AL326" s="164"/>
      <c r="AM326" s="164"/>
      <c r="AN326" s="164"/>
      <c r="AO326" s="63"/>
      <c r="AP326" s="124"/>
      <c r="AQ326" s="124"/>
      <c r="AR326" s="124"/>
      <c r="AS326" s="124"/>
      <c r="AT326" s="65"/>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47"/>
      <c r="DX326" s="47"/>
      <c r="DY326" s="47"/>
      <c r="DZ326" s="47"/>
      <c r="EA326" s="47"/>
      <c r="EB326" s="47"/>
      <c r="EC326" s="47"/>
      <c r="ED326" s="47"/>
      <c r="EE326" s="47"/>
      <c r="EF326" s="47"/>
      <c r="EG326" s="47"/>
      <c r="EH326" s="47"/>
      <c r="EI326" s="47"/>
      <c r="EJ326" s="47"/>
      <c r="EK326" s="47"/>
      <c r="EL326" s="47"/>
      <c r="EM326" s="47"/>
      <c r="EN326" s="47"/>
      <c r="EO326" s="47"/>
      <c r="EP326" s="47"/>
      <c r="EQ326" s="47"/>
      <c r="ER326" s="47"/>
      <c r="ES326" s="40"/>
      <c r="ET326" s="40"/>
      <c r="EU326" s="40"/>
      <c r="EV326" s="40"/>
      <c r="EW326" s="40"/>
      <c r="EX326" s="40"/>
      <c r="EY326" s="40"/>
      <c r="EZ326" s="40"/>
      <c r="FA326" s="40"/>
      <c r="FB326" s="40"/>
      <c r="FC326" s="40"/>
      <c r="FD326" s="40"/>
      <c r="FE326" s="40"/>
      <c r="FF326" s="40"/>
      <c r="FG326" s="40"/>
      <c r="FH326" s="40"/>
      <c r="FI326" s="40"/>
      <c r="FJ326" s="40"/>
      <c r="FK326" s="40"/>
      <c r="FL326" s="40"/>
      <c r="FM326" s="40"/>
      <c r="FN326" s="40"/>
      <c r="FO326" s="40"/>
      <c r="FP326" s="40"/>
      <c r="FQ326" s="40"/>
      <c r="FR326" s="40"/>
      <c r="FS326" s="40"/>
      <c r="FT326" s="40"/>
      <c r="FU326" s="40"/>
      <c r="FV326" s="40"/>
      <c r="FW326" s="40"/>
      <c r="FX326" s="40"/>
      <c r="FY326" s="40"/>
      <c r="FZ326" s="40"/>
      <c r="GA326" s="40"/>
      <c r="GB326" s="40"/>
      <c r="GC326" s="40"/>
      <c r="GD326" s="40"/>
      <c r="GE326" s="40"/>
      <c r="GF326" s="40"/>
      <c r="GG326" s="40"/>
      <c r="GH326" s="40"/>
      <c r="GI326" s="40"/>
      <c r="GJ326" s="40"/>
      <c r="GK326" s="40"/>
      <c r="GL326" s="40"/>
      <c r="GM326" s="40"/>
      <c r="GN326" s="40"/>
      <c r="GO326" s="40"/>
      <c r="GP326" s="40"/>
      <c r="GQ326" s="40"/>
      <c r="GR326" s="40"/>
      <c r="GS326" s="40"/>
      <c r="GT326" s="40"/>
      <c r="GU326" s="40"/>
      <c r="GV326" s="40"/>
      <c r="GW326" s="40"/>
      <c r="GX326" s="40"/>
      <c r="GY326" s="40"/>
      <c r="GZ326" s="40"/>
      <c r="HA326" s="40"/>
      <c r="HB326" s="40"/>
      <c r="HC326" s="40"/>
      <c r="HD326" s="40"/>
      <c r="HE326" s="40"/>
      <c r="HF326" s="40"/>
      <c r="HG326" s="40"/>
      <c r="HH326" s="40"/>
      <c r="HI326" s="40"/>
      <c r="HJ326" s="40"/>
      <c r="HK326" s="40"/>
      <c r="HL326" s="40"/>
      <c r="HM326" s="40"/>
      <c r="HN326" s="40"/>
      <c r="HO326" s="40"/>
      <c r="HP326" s="40"/>
      <c r="HQ326" s="40"/>
      <c r="HR326" s="40"/>
      <c r="HS326" s="40"/>
      <c r="HT326" s="40"/>
      <c r="HU326" s="40"/>
      <c r="HV326" s="40"/>
      <c r="HW326" s="40"/>
      <c r="HX326" s="40"/>
      <c r="HY326" s="40"/>
      <c r="HZ326" s="40"/>
      <c r="IA326" s="40"/>
      <c r="IB326" s="40"/>
      <c r="IC326" s="40"/>
      <c r="ID326" s="40"/>
      <c r="IE326" s="40"/>
      <c r="IF326" s="40"/>
      <c r="IG326" s="40"/>
      <c r="IH326" s="40"/>
      <c r="II326" s="40"/>
      <c r="IJ326" s="40"/>
      <c r="IK326" s="40"/>
      <c r="IL326" s="40"/>
      <c r="IM326" s="40"/>
      <c r="IN326" s="40"/>
      <c r="IO326" s="40"/>
      <c r="IP326" s="40"/>
      <c r="IQ326" s="40"/>
      <c r="IR326" s="40"/>
      <c r="IS326" s="40"/>
      <c r="IT326" s="40"/>
      <c r="IU326" s="40"/>
      <c r="IV326" s="40"/>
      <c r="IW326" s="40"/>
      <c r="IX326" s="40"/>
      <c r="IY326" s="40"/>
      <c r="IZ326" s="40"/>
      <c r="JA326" s="40"/>
      <c r="JB326" s="40"/>
      <c r="JC326" s="40"/>
      <c r="JD326" s="40"/>
      <c r="JE326" s="40"/>
      <c r="JF326" s="40"/>
      <c r="JG326" s="40"/>
      <c r="JH326" s="40"/>
      <c r="JI326" s="40"/>
      <c r="JJ326" s="40"/>
      <c r="JK326" s="40"/>
      <c r="JL326" s="40"/>
      <c r="JM326" s="40"/>
      <c r="JN326" s="40"/>
      <c r="JO326" s="40"/>
      <c r="JP326" s="40"/>
      <c r="JQ326" s="40"/>
      <c r="JR326" s="40"/>
      <c r="JS326" s="40"/>
      <c r="JT326" s="40"/>
      <c r="JU326" s="40"/>
      <c r="JV326" s="40"/>
      <c r="JW326" s="40"/>
      <c r="JX326" s="40"/>
      <c r="JY326" s="40"/>
      <c r="JZ326" s="40"/>
      <c r="KA326" s="40"/>
    </row>
    <row r="327" spans="2:287" x14ac:dyDescent="0.45">
      <c r="B327" s="124"/>
      <c r="C327" s="418"/>
      <c r="D327" s="424"/>
      <c r="E327" s="419"/>
      <c r="F327" s="424"/>
      <c r="G327" s="163"/>
      <c r="H327" s="427"/>
      <c r="I327" s="63"/>
      <c r="J327" s="124"/>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433"/>
      <c r="AK327" s="63"/>
      <c r="AL327" s="164"/>
      <c r="AM327" s="164"/>
      <c r="AN327" s="164"/>
      <c r="AO327" s="63"/>
      <c r="AP327" s="124"/>
      <c r="AQ327" s="124"/>
      <c r="AR327" s="124"/>
      <c r="AS327" s="124"/>
      <c r="AT327" s="65"/>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0"/>
      <c r="ET327" s="40"/>
      <c r="EU327" s="40"/>
      <c r="EV327" s="40"/>
      <c r="EW327" s="40"/>
      <c r="EX327" s="40"/>
      <c r="EY327" s="40"/>
      <c r="EZ327" s="40"/>
      <c r="FA327" s="40"/>
      <c r="FB327" s="40"/>
      <c r="FC327" s="40"/>
      <c r="FD327" s="40"/>
      <c r="FE327" s="40"/>
      <c r="FF327" s="40"/>
      <c r="FG327" s="40"/>
      <c r="FH327" s="40"/>
      <c r="FI327" s="40"/>
      <c r="FJ327" s="40"/>
      <c r="FK327" s="40"/>
      <c r="FL327" s="40"/>
      <c r="FM327" s="40"/>
      <c r="FN327" s="40"/>
      <c r="FO327" s="40"/>
      <c r="FP327" s="40"/>
      <c r="FQ327" s="40"/>
      <c r="FR327" s="40"/>
      <c r="FS327" s="40"/>
      <c r="FT327" s="40"/>
      <c r="FU327" s="40"/>
      <c r="FV327" s="40"/>
      <c r="FW327" s="40"/>
      <c r="FX327" s="40"/>
      <c r="FY327" s="40"/>
      <c r="FZ327" s="40"/>
      <c r="GA327" s="40"/>
      <c r="GB327" s="40"/>
      <c r="GC327" s="40"/>
      <c r="GD327" s="40"/>
      <c r="GE327" s="40"/>
      <c r="GF327" s="40"/>
      <c r="GG327" s="40"/>
      <c r="GH327" s="40"/>
      <c r="GI327" s="40"/>
      <c r="GJ327" s="40"/>
      <c r="GK327" s="40"/>
      <c r="GL327" s="40"/>
      <c r="GM327" s="40"/>
      <c r="GN327" s="40"/>
      <c r="GO327" s="40"/>
      <c r="GP327" s="40"/>
      <c r="GQ327" s="40"/>
      <c r="GR327" s="40"/>
      <c r="GS327" s="40"/>
      <c r="GT327" s="40"/>
      <c r="GU327" s="40"/>
      <c r="GV327" s="40"/>
      <c r="GW327" s="40"/>
      <c r="GX327" s="40"/>
      <c r="GY327" s="40"/>
      <c r="GZ327" s="40"/>
      <c r="HA327" s="40"/>
      <c r="HB327" s="40"/>
      <c r="HC327" s="40"/>
      <c r="HD327" s="40"/>
      <c r="HE327" s="40"/>
      <c r="HF327" s="40"/>
      <c r="HG327" s="40"/>
      <c r="HH327" s="40"/>
      <c r="HI327" s="40"/>
      <c r="HJ327" s="40"/>
      <c r="HK327" s="40"/>
      <c r="HL327" s="40"/>
      <c r="HM327" s="40"/>
      <c r="HN327" s="40"/>
      <c r="HO327" s="40"/>
      <c r="HP327" s="40"/>
      <c r="HQ327" s="40"/>
      <c r="HR327" s="40"/>
      <c r="HS327" s="40"/>
      <c r="HT327" s="40"/>
      <c r="HU327" s="40"/>
      <c r="HV327" s="40"/>
      <c r="HW327" s="40"/>
      <c r="HX327" s="40"/>
      <c r="HY327" s="40"/>
      <c r="HZ327" s="40"/>
      <c r="IA327" s="40"/>
      <c r="IB327" s="40"/>
      <c r="IC327" s="40"/>
      <c r="ID327" s="40"/>
      <c r="IE327" s="40"/>
      <c r="IF327" s="40"/>
      <c r="IG327" s="40"/>
      <c r="IH327" s="40"/>
      <c r="II327" s="40"/>
      <c r="IJ327" s="40"/>
      <c r="IK327" s="40"/>
      <c r="IL327" s="40"/>
      <c r="IM327" s="40"/>
      <c r="IN327" s="40"/>
      <c r="IO327" s="40"/>
      <c r="IP327" s="40"/>
      <c r="IQ327" s="40"/>
      <c r="IR327" s="40"/>
      <c r="IS327" s="40"/>
      <c r="IT327" s="40"/>
      <c r="IU327" s="40"/>
      <c r="IV327" s="40"/>
      <c r="IW327" s="40"/>
      <c r="IX327" s="40"/>
      <c r="IY327" s="40"/>
      <c r="IZ327" s="40"/>
      <c r="JA327" s="40"/>
      <c r="JB327" s="40"/>
      <c r="JC327" s="40"/>
      <c r="JD327" s="40"/>
      <c r="JE327" s="40"/>
      <c r="JF327" s="40"/>
      <c r="JG327" s="40"/>
      <c r="JH327" s="40"/>
      <c r="JI327" s="40"/>
      <c r="JJ327" s="40"/>
      <c r="JK327" s="40"/>
      <c r="JL327" s="40"/>
      <c r="JM327" s="40"/>
      <c r="JN327" s="40"/>
      <c r="JO327" s="40"/>
      <c r="JP327" s="40"/>
      <c r="JQ327" s="40"/>
      <c r="JR327" s="40"/>
      <c r="JS327" s="40"/>
      <c r="JT327" s="40"/>
      <c r="JU327" s="40"/>
      <c r="JV327" s="40"/>
      <c r="JW327" s="40"/>
      <c r="JX327" s="40"/>
      <c r="JY327" s="40"/>
      <c r="JZ327" s="40"/>
      <c r="KA327" s="40"/>
    </row>
    <row r="328" spans="2:287" x14ac:dyDescent="0.45">
      <c r="B328" s="124"/>
      <c r="C328" s="418"/>
      <c r="D328" s="424"/>
      <c r="E328" s="419"/>
      <c r="F328" s="424"/>
      <c r="G328" s="163"/>
      <c r="H328" s="427"/>
      <c r="I328" s="63"/>
      <c r="J328" s="124"/>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433"/>
      <c r="AK328" s="63"/>
      <c r="AL328" s="164"/>
      <c r="AM328" s="164"/>
      <c r="AN328" s="164"/>
      <c r="AO328" s="63"/>
      <c r="AP328" s="124"/>
      <c r="AQ328" s="124"/>
      <c r="AR328" s="124"/>
      <c r="AS328" s="124"/>
      <c r="AT328" s="65"/>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0"/>
      <c r="ET328" s="40"/>
      <c r="EU328" s="40"/>
      <c r="EV328" s="40"/>
      <c r="EW328" s="40"/>
      <c r="EX328" s="40"/>
      <c r="EY328" s="40"/>
      <c r="EZ328" s="40"/>
      <c r="FA328" s="40"/>
      <c r="FB328" s="40"/>
      <c r="FC328" s="40"/>
      <c r="FD328" s="40"/>
      <c r="FE328" s="40"/>
      <c r="FF328" s="40"/>
      <c r="FG328" s="40"/>
      <c r="FH328" s="40"/>
      <c r="FI328" s="40"/>
      <c r="FJ328" s="40"/>
      <c r="FK328" s="40"/>
      <c r="FL328" s="40"/>
      <c r="FM328" s="40"/>
      <c r="FN328" s="40"/>
      <c r="FO328" s="40"/>
      <c r="FP328" s="40"/>
      <c r="FQ328" s="40"/>
      <c r="FR328" s="40"/>
      <c r="FS328" s="40"/>
      <c r="FT328" s="40"/>
      <c r="FU328" s="40"/>
      <c r="FV328" s="40"/>
      <c r="FW328" s="40"/>
      <c r="FX328" s="40"/>
      <c r="FY328" s="40"/>
      <c r="FZ328" s="40"/>
      <c r="GA328" s="40"/>
      <c r="GB328" s="40"/>
      <c r="GC328" s="40"/>
      <c r="GD328" s="40"/>
      <c r="GE328" s="40"/>
      <c r="GF328" s="40"/>
      <c r="GG328" s="40"/>
      <c r="GH328" s="40"/>
      <c r="GI328" s="40"/>
      <c r="GJ328" s="40"/>
      <c r="GK328" s="40"/>
      <c r="GL328" s="40"/>
      <c r="GM328" s="40"/>
      <c r="GN328" s="40"/>
      <c r="GO328" s="40"/>
      <c r="GP328" s="40"/>
      <c r="GQ328" s="40"/>
      <c r="GR328" s="40"/>
      <c r="GS328" s="40"/>
      <c r="GT328" s="40"/>
      <c r="GU328" s="40"/>
      <c r="GV328" s="40"/>
      <c r="GW328" s="40"/>
      <c r="GX328" s="40"/>
      <c r="GY328" s="40"/>
      <c r="GZ328" s="40"/>
      <c r="HA328" s="40"/>
      <c r="HB328" s="40"/>
      <c r="HC328" s="40"/>
      <c r="HD328" s="40"/>
      <c r="HE328" s="40"/>
      <c r="HF328" s="40"/>
      <c r="HG328" s="40"/>
      <c r="HH328" s="40"/>
      <c r="HI328" s="40"/>
      <c r="HJ328" s="40"/>
      <c r="HK328" s="40"/>
      <c r="HL328" s="40"/>
      <c r="HM328" s="40"/>
      <c r="HN328" s="40"/>
      <c r="HO328" s="40"/>
      <c r="HP328" s="40"/>
      <c r="HQ328" s="40"/>
      <c r="HR328" s="40"/>
      <c r="HS328" s="40"/>
      <c r="HT328" s="40"/>
      <c r="HU328" s="40"/>
      <c r="HV328" s="40"/>
      <c r="HW328" s="40"/>
      <c r="HX328" s="40"/>
      <c r="HY328" s="40"/>
      <c r="HZ328" s="40"/>
      <c r="IA328" s="40"/>
      <c r="IB328" s="40"/>
      <c r="IC328" s="40"/>
      <c r="ID328" s="40"/>
      <c r="IE328" s="40"/>
      <c r="IF328" s="40"/>
      <c r="IG328" s="40"/>
      <c r="IH328" s="40"/>
      <c r="II328" s="40"/>
      <c r="IJ328" s="40"/>
      <c r="IK328" s="40"/>
      <c r="IL328" s="40"/>
      <c r="IM328" s="40"/>
      <c r="IN328" s="40"/>
      <c r="IO328" s="40"/>
      <c r="IP328" s="40"/>
      <c r="IQ328" s="40"/>
      <c r="IR328" s="40"/>
      <c r="IS328" s="40"/>
      <c r="IT328" s="40"/>
      <c r="IU328" s="40"/>
      <c r="IV328" s="40"/>
      <c r="IW328" s="40"/>
      <c r="IX328" s="40"/>
      <c r="IY328" s="40"/>
      <c r="IZ328" s="40"/>
      <c r="JA328" s="40"/>
      <c r="JB328" s="40"/>
      <c r="JC328" s="40"/>
      <c r="JD328" s="40"/>
      <c r="JE328" s="40"/>
      <c r="JF328" s="40"/>
      <c r="JG328" s="40"/>
      <c r="JH328" s="40"/>
      <c r="JI328" s="40"/>
      <c r="JJ328" s="40"/>
      <c r="JK328" s="40"/>
      <c r="JL328" s="40"/>
      <c r="JM328" s="40"/>
      <c r="JN328" s="40"/>
      <c r="JO328" s="40"/>
      <c r="JP328" s="40"/>
      <c r="JQ328" s="40"/>
      <c r="JR328" s="40"/>
      <c r="JS328" s="40"/>
      <c r="JT328" s="40"/>
      <c r="JU328" s="40"/>
      <c r="JV328" s="40"/>
      <c r="JW328" s="40"/>
      <c r="JX328" s="40"/>
      <c r="JY328" s="40"/>
      <c r="JZ328" s="40"/>
      <c r="KA328" s="40"/>
    </row>
    <row r="329" spans="2:287" x14ac:dyDescent="0.45">
      <c r="B329" s="124"/>
      <c r="C329" s="418"/>
      <c r="D329" s="424"/>
      <c r="E329" s="419"/>
      <c r="F329" s="424"/>
      <c r="G329" s="163"/>
      <c r="H329" s="427"/>
      <c r="I329" s="63"/>
      <c r="J329" s="124"/>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433"/>
      <c r="AK329" s="63"/>
      <c r="AL329" s="164"/>
      <c r="AM329" s="164"/>
      <c r="AN329" s="164"/>
      <c r="AO329" s="63"/>
      <c r="AP329" s="124"/>
      <c r="AQ329" s="124"/>
      <c r="AR329" s="124"/>
      <c r="AS329" s="124"/>
      <c r="AT329" s="65"/>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0"/>
      <c r="ET329" s="40"/>
      <c r="EU329" s="40"/>
      <c r="EV329" s="40"/>
      <c r="EW329" s="40"/>
      <c r="EX329" s="40"/>
      <c r="EY329" s="40"/>
      <c r="EZ329" s="40"/>
      <c r="FA329" s="40"/>
      <c r="FB329" s="40"/>
      <c r="FC329" s="40"/>
      <c r="FD329" s="40"/>
      <c r="FE329" s="40"/>
      <c r="FF329" s="40"/>
      <c r="FG329" s="40"/>
      <c r="FH329" s="40"/>
      <c r="FI329" s="40"/>
      <c r="FJ329" s="40"/>
      <c r="FK329" s="40"/>
      <c r="FL329" s="40"/>
      <c r="FM329" s="40"/>
      <c r="FN329" s="40"/>
      <c r="FO329" s="40"/>
      <c r="FP329" s="40"/>
      <c r="FQ329" s="40"/>
      <c r="FR329" s="40"/>
      <c r="FS329" s="40"/>
      <c r="FT329" s="40"/>
      <c r="FU329" s="40"/>
      <c r="FV329" s="40"/>
      <c r="FW329" s="40"/>
      <c r="FX329" s="40"/>
      <c r="FY329" s="40"/>
      <c r="FZ329" s="40"/>
      <c r="GA329" s="40"/>
      <c r="GB329" s="40"/>
      <c r="GC329" s="40"/>
      <c r="GD329" s="40"/>
      <c r="GE329" s="40"/>
      <c r="GF329" s="40"/>
      <c r="GG329" s="40"/>
      <c r="GH329" s="40"/>
      <c r="GI329" s="40"/>
      <c r="GJ329" s="40"/>
      <c r="GK329" s="40"/>
      <c r="GL329" s="40"/>
      <c r="GM329" s="40"/>
      <c r="GN329" s="40"/>
      <c r="GO329" s="40"/>
      <c r="GP329" s="40"/>
      <c r="GQ329" s="40"/>
      <c r="GR329" s="40"/>
      <c r="GS329" s="40"/>
      <c r="GT329" s="40"/>
      <c r="GU329" s="40"/>
      <c r="GV329" s="40"/>
      <c r="GW329" s="40"/>
      <c r="GX329" s="40"/>
      <c r="GY329" s="40"/>
      <c r="GZ329" s="40"/>
      <c r="HA329" s="40"/>
      <c r="HB329" s="40"/>
      <c r="HC329" s="40"/>
      <c r="HD329" s="40"/>
      <c r="HE329" s="40"/>
      <c r="HF329" s="40"/>
      <c r="HG329" s="40"/>
      <c r="HH329" s="40"/>
      <c r="HI329" s="40"/>
      <c r="HJ329" s="40"/>
      <c r="HK329" s="40"/>
      <c r="HL329" s="40"/>
      <c r="HM329" s="40"/>
      <c r="HN329" s="40"/>
      <c r="HO329" s="40"/>
      <c r="HP329" s="40"/>
      <c r="HQ329" s="40"/>
      <c r="HR329" s="40"/>
      <c r="HS329" s="40"/>
      <c r="HT329" s="40"/>
      <c r="HU329" s="40"/>
      <c r="HV329" s="40"/>
      <c r="HW329" s="40"/>
      <c r="HX329" s="40"/>
      <c r="HY329" s="40"/>
      <c r="HZ329" s="40"/>
      <c r="IA329" s="40"/>
      <c r="IB329" s="40"/>
      <c r="IC329" s="40"/>
      <c r="ID329" s="40"/>
      <c r="IE329" s="40"/>
      <c r="IF329" s="40"/>
      <c r="IG329" s="40"/>
      <c r="IH329" s="40"/>
      <c r="II329" s="40"/>
      <c r="IJ329" s="40"/>
      <c r="IK329" s="40"/>
      <c r="IL329" s="40"/>
      <c r="IM329" s="40"/>
      <c r="IN329" s="40"/>
      <c r="IO329" s="40"/>
      <c r="IP329" s="40"/>
      <c r="IQ329" s="40"/>
      <c r="IR329" s="40"/>
      <c r="IS329" s="40"/>
      <c r="IT329" s="40"/>
      <c r="IU329" s="40"/>
      <c r="IV329" s="40"/>
      <c r="IW329" s="40"/>
      <c r="IX329" s="40"/>
      <c r="IY329" s="40"/>
      <c r="IZ329" s="40"/>
      <c r="JA329" s="40"/>
      <c r="JB329" s="40"/>
      <c r="JC329" s="40"/>
      <c r="JD329" s="40"/>
      <c r="JE329" s="40"/>
      <c r="JF329" s="40"/>
      <c r="JG329" s="40"/>
      <c r="JH329" s="40"/>
      <c r="JI329" s="40"/>
      <c r="JJ329" s="40"/>
      <c r="JK329" s="40"/>
      <c r="JL329" s="40"/>
      <c r="JM329" s="40"/>
      <c r="JN329" s="40"/>
      <c r="JO329" s="40"/>
      <c r="JP329" s="40"/>
      <c r="JQ329" s="40"/>
      <c r="JR329" s="40"/>
      <c r="JS329" s="40"/>
      <c r="JT329" s="40"/>
      <c r="JU329" s="40"/>
      <c r="JV329" s="40"/>
      <c r="JW329" s="40"/>
      <c r="JX329" s="40"/>
      <c r="JY329" s="40"/>
      <c r="JZ329" s="40"/>
      <c r="KA329" s="40"/>
    </row>
    <row r="330" spans="2:287" x14ac:dyDescent="0.45">
      <c r="B330" s="124"/>
      <c r="C330" s="418"/>
      <c r="D330" s="424"/>
      <c r="E330" s="419"/>
      <c r="F330" s="424"/>
      <c r="G330" s="163"/>
      <c r="H330" s="427"/>
      <c r="I330" s="63"/>
      <c r="J330" s="124"/>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433"/>
      <c r="AK330" s="63"/>
      <c r="AL330" s="164"/>
      <c r="AM330" s="164"/>
      <c r="AN330" s="164"/>
      <c r="AO330" s="63"/>
      <c r="AP330" s="124"/>
      <c r="AQ330" s="124"/>
      <c r="AR330" s="124"/>
      <c r="AS330" s="124"/>
      <c r="AT330" s="65"/>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0"/>
      <c r="ET330" s="40"/>
      <c r="EU330" s="40"/>
      <c r="EV330" s="40"/>
      <c r="EW330" s="40"/>
      <c r="EX330" s="40"/>
      <c r="EY330" s="40"/>
      <c r="EZ330" s="40"/>
      <c r="FA330" s="40"/>
      <c r="FB330" s="40"/>
      <c r="FC330" s="40"/>
      <c r="FD330" s="40"/>
      <c r="FE330" s="40"/>
      <c r="FF330" s="40"/>
      <c r="FG330" s="40"/>
      <c r="FH330" s="40"/>
      <c r="FI330" s="40"/>
      <c r="FJ330" s="40"/>
      <c r="FK330" s="40"/>
      <c r="FL330" s="40"/>
      <c r="FM330" s="40"/>
      <c r="FN330" s="40"/>
      <c r="FO330" s="40"/>
      <c r="FP330" s="40"/>
      <c r="FQ330" s="40"/>
      <c r="FR330" s="40"/>
      <c r="FS330" s="40"/>
      <c r="FT330" s="40"/>
      <c r="FU330" s="40"/>
      <c r="FV330" s="40"/>
      <c r="FW330" s="40"/>
      <c r="FX330" s="40"/>
      <c r="FY330" s="40"/>
      <c r="FZ330" s="40"/>
      <c r="GA330" s="40"/>
      <c r="GB330" s="40"/>
      <c r="GC330" s="40"/>
      <c r="GD330" s="40"/>
      <c r="GE330" s="40"/>
      <c r="GF330" s="40"/>
      <c r="GG330" s="40"/>
      <c r="GH330" s="40"/>
      <c r="GI330" s="40"/>
      <c r="GJ330" s="40"/>
      <c r="GK330" s="40"/>
      <c r="GL330" s="40"/>
      <c r="GM330" s="40"/>
      <c r="GN330" s="40"/>
      <c r="GO330" s="40"/>
      <c r="GP330" s="40"/>
      <c r="GQ330" s="40"/>
      <c r="GR330" s="40"/>
      <c r="GS330" s="40"/>
      <c r="GT330" s="40"/>
      <c r="GU330" s="40"/>
      <c r="GV330" s="40"/>
      <c r="GW330" s="40"/>
      <c r="GX330" s="40"/>
      <c r="GY330" s="40"/>
      <c r="GZ330" s="40"/>
      <c r="HA330" s="40"/>
      <c r="HB330" s="40"/>
      <c r="HC330" s="40"/>
      <c r="HD330" s="40"/>
      <c r="HE330" s="40"/>
      <c r="HF330" s="40"/>
      <c r="HG330" s="40"/>
      <c r="HH330" s="40"/>
      <c r="HI330" s="40"/>
      <c r="HJ330" s="40"/>
      <c r="HK330" s="40"/>
      <c r="HL330" s="40"/>
      <c r="HM330" s="40"/>
      <c r="HN330" s="40"/>
      <c r="HO330" s="40"/>
      <c r="HP330" s="40"/>
      <c r="HQ330" s="40"/>
      <c r="HR330" s="40"/>
      <c r="HS330" s="40"/>
      <c r="HT330" s="40"/>
      <c r="HU330" s="40"/>
      <c r="HV330" s="40"/>
      <c r="HW330" s="40"/>
      <c r="HX330" s="40"/>
      <c r="HY330" s="40"/>
      <c r="HZ330" s="40"/>
      <c r="IA330" s="40"/>
      <c r="IB330" s="40"/>
      <c r="IC330" s="40"/>
      <c r="ID330" s="40"/>
      <c r="IE330" s="40"/>
      <c r="IF330" s="40"/>
      <c r="IG330" s="40"/>
      <c r="IH330" s="40"/>
      <c r="II330" s="40"/>
      <c r="IJ330" s="40"/>
      <c r="IK330" s="40"/>
      <c r="IL330" s="40"/>
      <c r="IM330" s="40"/>
      <c r="IN330" s="40"/>
      <c r="IO330" s="40"/>
      <c r="IP330" s="40"/>
      <c r="IQ330" s="40"/>
      <c r="IR330" s="40"/>
      <c r="IS330" s="40"/>
      <c r="IT330" s="40"/>
      <c r="IU330" s="40"/>
      <c r="IV330" s="40"/>
      <c r="IW330" s="40"/>
      <c r="IX330" s="40"/>
      <c r="IY330" s="40"/>
      <c r="IZ330" s="40"/>
      <c r="JA330" s="40"/>
      <c r="JB330" s="40"/>
      <c r="JC330" s="40"/>
      <c r="JD330" s="40"/>
      <c r="JE330" s="40"/>
      <c r="JF330" s="40"/>
      <c r="JG330" s="40"/>
      <c r="JH330" s="40"/>
      <c r="JI330" s="40"/>
      <c r="JJ330" s="40"/>
      <c r="JK330" s="40"/>
      <c r="JL330" s="40"/>
      <c r="JM330" s="40"/>
      <c r="JN330" s="40"/>
      <c r="JO330" s="40"/>
      <c r="JP330" s="40"/>
      <c r="JQ330" s="40"/>
      <c r="JR330" s="40"/>
      <c r="JS330" s="40"/>
      <c r="JT330" s="40"/>
      <c r="JU330" s="40"/>
      <c r="JV330" s="40"/>
      <c r="JW330" s="40"/>
      <c r="JX330" s="40"/>
      <c r="JY330" s="40"/>
      <c r="JZ330" s="40"/>
      <c r="KA330" s="40"/>
    </row>
    <row r="331" spans="2:287" x14ac:dyDescent="0.45">
      <c r="B331" s="124"/>
      <c r="C331" s="418"/>
      <c r="D331" s="424"/>
      <c r="E331" s="419"/>
      <c r="F331" s="424"/>
      <c r="G331" s="163"/>
      <c r="H331" s="427"/>
      <c r="I331" s="63"/>
      <c r="J331" s="124"/>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433"/>
      <c r="AK331" s="63"/>
      <c r="AL331" s="164"/>
      <c r="AM331" s="164"/>
      <c r="AN331" s="164"/>
      <c r="AO331" s="63"/>
      <c r="AP331" s="124"/>
      <c r="AQ331" s="124"/>
      <c r="AR331" s="124"/>
      <c r="AS331" s="124"/>
      <c r="AT331" s="65"/>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0"/>
      <c r="ET331" s="40"/>
      <c r="EU331" s="40"/>
      <c r="EV331" s="40"/>
      <c r="EW331" s="40"/>
      <c r="EX331" s="40"/>
      <c r="EY331" s="40"/>
      <c r="EZ331" s="40"/>
      <c r="FA331" s="40"/>
      <c r="FB331" s="40"/>
      <c r="FC331" s="40"/>
      <c r="FD331" s="40"/>
      <c r="FE331" s="40"/>
      <c r="FF331" s="40"/>
      <c r="FG331" s="40"/>
      <c r="FH331" s="40"/>
      <c r="FI331" s="40"/>
      <c r="FJ331" s="40"/>
      <c r="FK331" s="40"/>
      <c r="FL331" s="40"/>
      <c r="FM331" s="40"/>
      <c r="FN331" s="40"/>
      <c r="FO331" s="40"/>
      <c r="FP331" s="40"/>
      <c r="FQ331" s="40"/>
      <c r="FR331" s="40"/>
      <c r="FS331" s="40"/>
      <c r="FT331" s="40"/>
      <c r="FU331" s="40"/>
      <c r="FV331" s="40"/>
      <c r="FW331" s="40"/>
      <c r="FX331" s="40"/>
      <c r="FY331" s="40"/>
      <c r="FZ331" s="40"/>
      <c r="GA331" s="40"/>
      <c r="GB331" s="40"/>
      <c r="GC331" s="40"/>
      <c r="GD331" s="40"/>
      <c r="GE331" s="40"/>
      <c r="GF331" s="40"/>
      <c r="GG331" s="40"/>
      <c r="GH331" s="40"/>
      <c r="GI331" s="40"/>
      <c r="GJ331" s="40"/>
      <c r="GK331" s="40"/>
      <c r="GL331" s="40"/>
      <c r="GM331" s="40"/>
      <c r="GN331" s="40"/>
      <c r="GO331" s="40"/>
      <c r="GP331" s="40"/>
      <c r="GQ331" s="40"/>
      <c r="GR331" s="40"/>
      <c r="GS331" s="40"/>
      <c r="GT331" s="40"/>
      <c r="GU331" s="40"/>
      <c r="GV331" s="40"/>
      <c r="GW331" s="40"/>
      <c r="GX331" s="40"/>
      <c r="GY331" s="40"/>
      <c r="GZ331" s="40"/>
      <c r="HA331" s="40"/>
      <c r="HB331" s="40"/>
      <c r="HC331" s="40"/>
      <c r="HD331" s="40"/>
      <c r="HE331" s="40"/>
      <c r="HF331" s="40"/>
      <c r="HG331" s="40"/>
      <c r="HH331" s="40"/>
      <c r="HI331" s="40"/>
      <c r="HJ331" s="40"/>
      <c r="HK331" s="40"/>
      <c r="HL331" s="40"/>
      <c r="HM331" s="40"/>
      <c r="HN331" s="40"/>
      <c r="HO331" s="40"/>
      <c r="HP331" s="40"/>
      <c r="HQ331" s="40"/>
      <c r="HR331" s="40"/>
      <c r="HS331" s="40"/>
      <c r="HT331" s="40"/>
      <c r="HU331" s="40"/>
      <c r="HV331" s="40"/>
      <c r="HW331" s="40"/>
      <c r="HX331" s="40"/>
      <c r="HY331" s="40"/>
      <c r="HZ331" s="40"/>
      <c r="IA331" s="40"/>
      <c r="IB331" s="40"/>
      <c r="IC331" s="40"/>
      <c r="ID331" s="40"/>
      <c r="IE331" s="40"/>
      <c r="IF331" s="40"/>
      <c r="IG331" s="40"/>
      <c r="IH331" s="40"/>
      <c r="II331" s="40"/>
      <c r="IJ331" s="40"/>
      <c r="IK331" s="40"/>
      <c r="IL331" s="40"/>
      <c r="IM331" s="40"/>
      <c r="IN331" s="40"/>
      <c r="IO331" s="40"/>
      <c r="IP331" s="40"/>
      <c r="IQ331" s="40"/>
      <c r="IR331" s="40"/>
      <c r="IS331" s="40"/>
      <c r="IT331" s="40"/>
      <c r="IU331" s="40"/>
      <c r="IV331" s="40"/>
      <c r="IW331" s="40"/>
      <c r="IX331" s="40"/>
      <c r="IY331" s="40"/>
      <c r="IZ331" s="40"/>
      <c r="JA331" s="40"/>
      <c r="JB331" s="40"/>
      <c r="JC331" s="40"/>
      <c r="JD331" s="40"/>
      <c r="JE331" s="40"/>
      <c r="JF331" s="40"/>
      <c r="JG331" s="40"/>
      <c r="JH331" s="40"/>
      <c r="JI331" s="40"/>
      <c r="JJ331" s="40"/>
      <c r="JK331" s="40"/>
      <c r="JL331" s="40"/>
      <c r="JM331" s="40"/>
      <c r="JN331" s="40"/>
      <c r="JO331" s="40"/>
      <c r="JP331" s="40"/>
      <c r="JQ331" s="40"/>
      <c r="JR331" s="40"/>
      <c r="JS331" s="40"/>
      <c r="JT331" s="40"/>
      <c r="JU331" s="40"/>
      <c r="JV331" s="40"/>
      <c r="JW331" s="40"/>
      <c r="JX331" s="40"/>
      <c r="JY331" s="40"/>
      <c r="JZ331" s="40"/>
      <c r="KA331" s="40"/>
    </row>
    <row r="332" spans="2:287" x14ac:dyDescent="0.45">
      <c r="B332" s="124"/>
      <c r="C332" s="418"/>
      <c r="D332" s="424"/>
      <c r="E332" s="419"/>
      <c r="F332" s="424"/>
      <c r="G332" s="163"/>
      <c r="H332" s="427"/>
      <c r="I332" s="63"/>
      <c r="J332" s="124"/>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433"/>
      <c r="AK332" s="63"/>
      <c r="AL332" s="164"/>
      <c r="AM332" s="164"/>
      <c r="AN332" s="164"/>
      <c r="AO332" s="63"/>
      <c r="AP332" s="124"/>
      <c r="AQ332" s="124"/>
      <c r="AR332" s="124"/>
      <c r="AS332" s="124"/>
      <c r="AT332" s="65"/>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0"/>
      <c r="ET332" s="40"/>
      <c r="EU332" s="40"/>
      <c r="EV332" s="40"/>
      <c r="EW332" s="40"/>
      <c r="EX332" s="40"/>
      <c r="EY332" s="40"/>
      <c r="EZ332" s="40"/>
      <c r="FA332" s="40"/>
      <c r="FB332" s="40"/>
      <c r="FC332" s="40"/>
      <c r="FD332" s="40"/>
      <c r="FE332" s="40"/>
      <c r="FF332" s="40"/>
      <c r="FG332" s="40"/>
      <c r="FH332" s="40"/>
      <c r="FI332" s="40"/>
      <c r="FJ332" s="40"/>
      <c r="FK332" s="40"/>
      <c r="FL332" s="40"/>
      <c r="FM332" s="40"/>
      <c r="FN332" s="40"/>
      <c r="FO332" s="40"/>
      <c r="FP332" s="40"/>
      <c r="FQ332" s="40"/>
      <c r="FR332" s="40"/>
      <c r="FS332" s="40"/>
      <c r="FT332" s="40"/>
      <c r="FU332" s="40"/>
      <c r="FV332" s="40"/>
      <c r="FW332" s="40"/>
      <c r="FX332" s="40"/>
      <c r="FY332" s="40"/>
      <c r="FZ332" s="40"/>
      <c r="GA332" s="40"/>
      <c r="GB332" s="40"/>
      <c r="GC332" s="40"/>
      <c r="GD332" s="40"/>
      <c r="GE332" s="40"/>
      <c r="GF332" s="40"/>
      <c r="GG332" s="40"/>
      <c r="GH332" s="40"/>
      <c r="GI332" s="40"/>
      <c r="GJ332" s="40"/>
      <c r="GK332" s="40"/>
      <c r="GL332" s="40"/>
      <c r="GM332" s="40"/>
      <c r="GN332" s="40"/>
      <c r="GO332" s="40"/>
      <c r="GP332" s="40"/>
      <c r="GQ332" s="40"/>
      <c r="GR332" s="40"/>
      <c r="GS332" s="40"/>
      <c r="GT332" s="40"/>
      <c r="GU332" s="40"/>
      <c r="GV332" s="40"/>
      <c r="GW332" s="40"/>
      <c r="GX332" s="40"/>
      <c r="GY332" s="40"/>
      <c r="GZ332" s="40"/>
      <c r="HA332" s="40"/>
      <c r="HB332" s="40"/>
      <c r="HC332" s="40"/>
      <c r="HD332" s="40"/>
      <c r="HE332" s="40"/>
      <c r="HF332" s="40"/>
      <c r="HG332" s="40"/>
      <c r="HH332" s="40"/>
      <c r="HI332" s="40"/>
      <c r="HJ332" s="40"/>
      <c r="HK332" s="40"/>
      <c r="HL332" s="40"/>
      <c r="HM332" s="40"/>
      <c r="HN332" s="40"/>
      <c r="HO332" s="40"/>
      <c r="HP332" s="40"/>
      <c r="HQ332" s="40"/>
      <c r="HR332" s="40"/>
      <c r="HS332" s="40"/>
      <c r="HT332" s="40"/>
      <c r="HU332" s="40"/>
      <c r="HV332" s="40"/>
      <c r="HW332" s="40"/>
      <c r="HX332" s="40"/>
      <c r="HY332" s="40"/>
      <c r="HZ332" s="40"/>
      <c r="IA332" s="40"/>
      <c r="IB332" s="40"/>
      <c r="IC332" s="40"/>
      <c r="ID332" s="40"/>
      <c r="IE332" s="40"/>
      <c r="IF332" s="40"/>
      <c r="IG332" s="40"/>
      <c r="IH332" s="40"/>
      <c r="II332" s="40"/>
      <c r="IJ332" s="40"/>
      <c r="IK332" s="40"/>
      <c r="IL332" s="40"/>
      <c r="IM332" s="40"/>
      <c r="IN332" s="40"/>
      <c r="IO332" s="40"/>
      <c r="IP332" s="40"/>
      <c r="IQ332" s="40"/>
      <c r="IR332" s="40"/>
      <c r="IS332" s="40"/>
      <c r="IT332" s="40"/>
      <c r="IU332" s="40"/>
      <c r="IV332" s="40"/>
      <c r="IW332" s="40"/>
      <c r="IX332" s="40"/>
      <c r="IY332" s="40"/>
      <c r="IZ332" s="40"/>
      <c r="JA332" s="40"/>
      <c r="JB332" s="40"/>
      <c r="JC332" s="40"/>
      <c r="JD332" s="40"/>
      <c r="JE332" s="40"/>
      <c r="JF332" s="40"/>
      <c r="JG332" s="40"/>
      <c r="JH332" s="40"/>
      <c r="JI332" s="40"/>
      <c r="JJ332" s="40"/>
      <c r="JK332" s="40"/>
      <c r="JL332" s="40"/>
      <c r="JM332" s="40"/>
      <c r="JN332" s="40"/>
      <c r="JO332" s="40"/>
      <c r="JP332" s="40"/>
      <c r="JQ332" s="40"/>
      <c r="JR332" s="40"/>
      <c r="JS332" s="40"/>
      <c r="JT332" s="40"/>
      <c r="JU332" s="40"/>
      <c r="JV332" s="40"/>
      <c r="JW332" s="40"/>
      <c r="JX332" s="40"/>
      <c r="JY332" s="40"/>
      <c r="JZ332" s="40"/>
      <c r="KA332" s="40"/>
    </row>
    <row r="333" spans="2:287" x14ac:dyDescent="0.45">
      <c r="B333" s="124"/>
      <c r="C333" s="418"/>
      <c r="D333" s="424"/>
      <c r="E333" s="419"/>
      <c r="F333" s="424"/>
      <c r="G333" s="163"/>
      <c r="H333" s="427"/>
      <c r="I333" s="63"/>
      <c r="J333" s="124"/>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433"/>
      <c r="AK333" s="63"/>
      <c r="AL333" s="164"/>
      <c r="AM333" s="164"/>
      <c r="AN333" s="164"/>
      <c r="AO333" s="63"/>
      <c r="AP333" s="124"/>
      <c r="AQ333" s="124"/>
      <c r="AR333" s="124"/>
      <c r="AS333" s="124"/>
      <c r="AT333" s="65"/>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0"/>
      <c r="ET333" s="40"/>
      <c r="EU333" s="40"/>
      <c r="EV333" s="40"/>
      <c r="EW333" s="40"/>
      <c r="EX333" s="40"/>
      <c r="EY333" s="40"/>
      <c r="EZ333" s="40"/>
      <c r="FA333" s="40"/>
      <c r="FB333" s="40"/>
      <c r="FC333" s="40"/>
      <c r="FD333" s="40"/>
      <c r="FE333" s="40"/>
      <c r="FF333" s="40"/>
      <c r="FG333" s="40"/>
      <c r="FH333" s="40"/>
      <c r="FI333" s="40"/>
      <c r="FJ333" s="40"/>
      <c r="FK333" s="40"/>
      <c r="FL333" s="40"/>
      <c r="FM333" s="40"/>
      <c r="FN333" s="40"/>
      <c r="FO333" s="40"/>
      <c r="FP333" s="40"/>
      <c r="FQ333" s="40"/>
      <c r="FR333" s="40"/>
      <c r="FS333" s="40"/>
      <c r="FT333" s="40"/>
      <c r="FU333" s="40"/>
      <c r="FV333" s="40"/>
      <c r="FW333" s="40"/>
      <c r="FX333" s="40"/>
      <c r="FY333" s="40"/>
      <c r="FZ333" s="40"/>
      <c r="GA333" s="40"/>
      <c r="GB333" s="40"/>
      <c r="GC333" s="40"/>
      <c r="GD333" s="40"/>
      <c r="GE333" s="40"/>
      <c r="GF333" s="40"/>
      <c r="GG333" s="40"/>
      <c r="GH333" s="40"/>
      <c r="GI333" s="40"/>
      <c r="GJ333" s="40"/>
      <c r="GK333" s="40"/>
      <c r="GL333" s="40"/>
      <c r="GM333" s="40"/>
      <c r="GN333" s="40"/>
      <c r="GO333" s="40"/>
      <c r="GP333" s="40"/>
      <c r="GQ333" s="40"/>
      <c r="GR333" s="40"/>
      <c r="GS333" s="40"/>
      <c r="GT333" s="40"/>
      <c r="GU333" s="40"/>
      <c r="GV333" s="40"/>
      <c r="GW333" s="40"/>
      <c r="GX333" s="40"/>
      <c r="GY333" s="40"/>
      <c r="GZ333" s="40"/>
      <c r="HA333" s="40"/>
      <c r="HB333" s="40"/>
      <c r="HC333" s="40"/>
      <c r="HD333" s="40"/>
      <c r="HE333" s="40"/>
      <c r="HF333" s="40"/>
      <c r="HG333" s="40"/>
      <c r="HH333" s="40"/>
      <c r="HI333" s="40"/>
      <c r="HJ333" s="40"/>
      <c r="HK333" s="40"/>
      <c r="HL333" s="40"/>
      <c r="HM333" s="40"/>
      <c r="HN333" s="40"/>
      <c r="HO333" s="40"/>
      <c r="HP333" s="40"/>
      <c r="HQ333" s="40"/>
      <c r="HR333" s="40"/>
      <c r="HS333" s="40"/>
      <c r="HT333" s="40"/>
      <c r="HU333" s="40"/>
      <c r="HV333" s="40"/>
      <c r="HW333" s="40"/>
      <c r="HX333" s="40"/>
      <c r="HY333" s="40"/>
      <c r="HZ333" s="40"/>
      <c r="IA333" s="40"/>
      <c r="IB333" s="40"/>
      <c r="IC333" s="40"/>
      <c r="ID333" s="40"/>
      <c r="IE333" s="40"/>
      <c r="IF333" s="40"/>
      <c r="IG333" s="40"/>
      <c r="IH333" s="40"/>
      <c r="II333" s="40"/>
      <c r="IJ333" s="40"/>
      <c r="IK333" s="40"/>
      <c r="IL333" s="40"/>
      <c r="IM333" s="40"/>
      <c r="IN333" s="40"/>
      <c r="IO333" s="40"/>
      <c r="IP333" s="40"/>
      <c r="IQ333" s="40"/>
      <c r="IR333" s="40"/>
      <c r="IS333" s="40"/>
      <c r="IT333" s="40"/>
      <c r="IU333" s="40"/>
      <c r="IV333" s="40"/>
      <c r="IW333" s="40"/>
      <c r="IX333" s="40"/>
      <c r="IY333" s="40"/>
      <c r="IZ333" s="40"/>
      <c r="JA333" s="40"/>
      <c r="JB333" s="40"/>
      <c r="JC333" s="40"/>
      <c r="JD333" s="40"/>
      <c r="JE333" s="40"/>
      <c r="JF333" s="40"/>
      <c r="JG333" s="40"/>
      <c r="JH333" s="40"/>
      <c r="JI333" s="40"/>
      <c r="JJ333" s="40"/>
      <c r="JK333" s="40"/>
      <c r="JL333" s="40"/>
      <c r="JM333" s="40"/>
      <c r="JN333" s="40"/>
      <c r="JO333" s="40"/>
      <c r="JP333" s="40"/>
      <c r="JQ333" s="40"/>
      <c r="JR333" s="40"/>
      <c r="JS333" s="40"/>
      <c r="JT333" s="40"/>
      <c r="JU333" s="40"/>
      <c r="JV333" s="40"/>
      <c r="JW333" s="40"/>
      <c r="JX333" s="40"/>
      <c r="JY333" s="40"/>
      <c r="JZ333" s="40"/>
      <c r="KA333" s="40"/>
    </row>
    <row r="334" spans="2:287" x14ac:dyDescent="0.45">
      <c r="B334" s="124"/>
      <c r="C334" s="418"/>
      <c r="D334" s="424"/>
      <c r="E334" s="419"/>
      <c r="F334" s="424"/>
      <c r="G334" s="163"/>
      <c r="H334" s="427"/>
      <c r="I334" s="63"/>
      <c r="J334" s="124"/>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433"/>
      <c r="AK334" s="63"/>
      <c r="AL334" s="164"/>
      <c r="AM334" s="164"/>
      <c r="AN334" s="164"/>
      <c r="AO334" s="63"/>
      <c r="AP334" s="124"/>
      <c r="AQ334" s="124"/>
      <c r="AR334" s="124"/>
      <c r="AS334" s="124"/>
      <c r="AT334" s="65"/>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0"/>
      <c r="ET334" s="40"/>
      <c r="EU334" s="40"/>
      <c r="EV334" s="40"/>
      <c r="EW334" s="40"/>
      <c r="EX334" s="40"/>
      <c r="EY334" s="40"/>
      <c r="EZ334" s="40"/>
      <c r="FA334" s="40"/>
      <c r="FB334" s="40"/>
      <c r="FC334" s="40"/>
      <c r="FD334" s="40"/>
      <c r="FE334" s="40"/>
      <c r="FF334" s="40"/>
      <c r="FG334" s="40"/>
      <c r="FH334" s="40"/>
      <c r="FI334" s="40"/>
      <c r="FJ334" s="40"/>
      <c r="FK334" s="40"/>
      <c r="FL334" s="40"/>
      <c r="FM334" s="40"/>
      <c r="FN334" s="40"/>
      <c r="FO334" s="40"/>
      <c r="FP334" s="40"/>
      <c r="FQ334" s="40"/>
      <c r="FR334" s="40"/>
      <c r="FS334" s="40"/>
      <c r="FT334" s="40"/>
      <c r="FU334" s="40"/>
      <c r="FV334" s="40"/>
      <c r="FW334" s="40"/>
      <c r="FX334" s="40"/>
      <c r="FY334" s="40"/>
      <c r="FZ334" s="40"/>
      <c r="GA334" s="40"/>
      <c r="GB334" s="40"/>
      <c r="GC334" s="40"/>
      <c r="GD334" s="40"/>
      <c r="GE334" s="40"/>
      <c r="GF334" s="40"/>
      <c r="GG334" s="40"/>
      <c r="GH334" s="40"/>
      <c r="GI334" s="40"/>
      <c r="GJ334" s="40"/>
      <c r="GK334" s="40"/>
      <c r="GL334" s="40"/>
      <c r="GM334" s="40"/>
      <c r="GN334" s="40"/>
      <c r="GO334" s="40"/>
      <c r="GP334" s="40"/>
      <c r="GQ334" s="40"/>
      <c r="GR334" s="40"/>
      <c r="GS334" s="40"/>
      <c r="GT334" s="40"/>
      <c r="GU334" s="40"/>
      <c r="GV334" s="40"/>
      <c r="GW334" s="40"/>
      <c r="GX334" s="40"/>
      <c r="GY334" s="40"/>
      <c r="GZ334" s="40"/>
      <c r="HA334" s="40"/>
      <c r="HB334" s="40"/>
      <c r="HC334" s="40"/>
      <c r="HD334" s="40"/>
      <c r="HE334" s="40"/>
      <c r="HF334" s="40"/>
      <c r="HG334" s="40"/>
      <c r="HH334" s="40"/>
      <c r="HI334" s="40"/>
      <c r="HJ334" s="40"/>
      <c r="HK334" s="40"/>
      <c r="HL334" s="40"/>
      <c r="HM334" s="40"/>
      <c r="HN334" s="40"/>
      <c r="HO334" s="40"/>
      <c r="HP334" s="40"/>
      <c r="HQ334" s="40"/>
      <c r="HR334" s="40"/>
      <c r="HS334" s="40"/>
      <c r="HT334" s="40"/>
      <c r="HU334" s="40"/>
      <c r="HV334" s="40"/>
      <c r="HW334" s="40"/>
      <c r="HX334" s="40"/>
      <c r="HY334" s="40"/>
      <c r="HZ334" s="40"/>
      <c r="IA334" s="40"/>
      <c r="IB334" s="40"/>
      <c r="IC334" s="40"/>
      <c r="ID334" s="40"/>
      <c r="IE334" s="40"/>
      <c r="IF334" s="40"/>
      <c r="IG334" s="40"/>
      <c r="IH334" s="40"/>
      <c r="II334" s="40"/>
      <c r="IJ334" s="40"/>
      <c r="IK334" s="40"/>
      <c r="IL334" s="40"/>
      <c r="IM334" s="40"/>
      <c r="IN334" s="40"/>
      <c r="IO334" s="40"/>
      <c r="IP334" s="40"/>
      <c r="IQ334" s="40"/>
      <c r="IR334" s="40"/>
      <c r="IS334" s="40"/>
      <c r="IT334" s="40"/>
      <c r="IU334" s="40"/>
      <c r="IV334" s="40"/>
      <c r="IW334" s="40"/>
      <c r="IX334" s="40"/>
      <c r="IY334" s="40"/>
      <c r="IZ334" s="40"/>
      <c r="JA334" s="40"/>
      <c r="JB334" s="40"/>
      <c r="JC334" s="40"/>
      <c r="JD334" s="40"/>
      <c r="JE334" s="40"/>
      <c r="JF334" s="40"/>
      <c r="JG334" s="40"/>
      <c r="JH334" s="40"/>
      <c r="JI334" s="40"/>
      <c r="JJ334" s="40"/>
      <c r="JK334" s="40"/>
      <c r="JL334" s="40"/>
      <c r="JM334" s="40"/>
      <c r="JN334" s="40"/>
      <c r="JO334" s="40"/>
      <c r="JP334" s="40"/>
      <c r="JQ334" s="40"/>
      <c r="JR334" s="40"/>
      <c r="JS334" s="40"/>
      <c r="JT334" s="40"/>
      <c r="JU334" s="40"/>
      <c r="JV334" s="40"/>
      <c r="JW334" s="40"/>
      <c r="JX334" s="40"/>
      <c r="JY334" s="40"/>
      <c r="JZ334" s="40"/>
      <c r="KA334" s="40"/>
    </row>
    <row r="335" spans="2:287" x14ac:dyDescent="0.45">
      <c r="B335" s="124"/>
      <c r="C335" s="418"/>
      <c r="D335" s="424"/>
      <c r="E335" s="419"/>
      <c r="F335" s="424"/>
      <c r="G335" s="163"/>
      <c r="H335" s="427"/>
      <c r="I335" s="63"/>
      <c r="J335" s="124"/>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433"/>
      <c r="AK335" s="63"/>
      <c r="AL335" s="164"/>
      <c r="AM335" s="164"/>
      <c r="AN335" s="164"/>
      <c r="AO335" s="63"/>
      <c r="AP335" s="124"/>
      <c r="AQ335" s="124"/>
      <c r="AR335" s="124"/>
      <c r="AS335" s="124"/>
      <c r="AT335" s="65"/>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0"/>
      <c r="ET335" s="40"/>
      <c r="EU335" s="40"/>
      <c r="EV335" s="40"/>
      <c r="EW335" s="40"/>
      <c r="EX335" s="40"/>
      <c r="EY335" s="40"/>
      <c r="EZ335" s="40"/>
      <c r="FA335" s="40"/>
      <c r="FB335" s="40"/>
      <c r="FC335" s="40"/>
      <c r="FD335" s="40"/>
      <c r="FE335" s="40"/>
      <c r="FF335" s="40"/>
      <c r="FG335" s="40"/>
      <c r="FH335" s="40"/>
      <c r="FI335" s="40"/>
      <c r="FJ335" s="40"/>
      <c r="FK335" s="40"/>
      <c r="FL335" s="40"/>
      <c r="FM335" s="40"/>
      <c r="FN335" s="40"/>
      <c r="FO335" s="40"/>
      <c r="FP335" s="40"/>
      <c r="FQ335" s="40"/>
      <c r="FR335" s="40"/>
      <c r="FS335" s="40"/>
      <c r="FT335" s="40"/>
      <c r="FU335" s="40"/>
      <c r="FV335" s="40"/>
      <c r="FW335" s="40"/>
      <c r="FX335" s="40"/>
      <c r="FY335" s="40"/>
      <c r="FZ335" s="40"/>
      <c r="GA335" s="40"/>
      <c r="GB335" s="40"/>
      <c r="GC335" s="40"/>
      <c r="GD335" s="40"/>
      <c r="GE335" s="40"/>
      <c r="GF335" s="40"/>
      <c r="GG335" s="40"/>
      <c r="GH335" s="40"/>
      <c r="GI335" s="40"/>
      <c r="GJ335" s="40"/>
      <c r="GK335" s="40"/>
      <c r="GL335" s="40"/>
      <c r="GM335" s="40"/>
      <c r="GN335" s="40"/>
      <c r="GO335" s="40"/>
      <c r="GP335" s="40"/>
      <c r="GQ335" s="40"/>
      <c r="GR335" s="40"/>
      <c r="GS335" s="40"/>
      <c r="GT335" s="40"/>
      <c r="GU335" s="40"/>
      <c r="GV335" s="40"/>
      <c r="GW335" s="40"/>
      <c r="GX335" s="40"/>
      <c r="GY335" s="40"/>
      <c r="GZ335" s="40"/>
      <c r="HA335" s="40"/>
      <c r="HB335" s="40"/>
      <c r="HC335" s="40"/>
      <c r="HD335" s="40"/>
      <c r="HE335" s="40"/>
      <c r="HF335" s="40"/>
      <c r="HG335" s="40"/>
      <c r="HH335" s="40"/>
      <c r="HI335" s="40"/>
      <c r="HJ335" s="40"/>
      <c r="HK335" s="40"/>
      <c r="HL335" s="40"/>
      <c r="HM335" s="40"/>
      <c r="HN335" s="40"/>
      <c r="HO335" s="40"/>
      <c r="HP335" s="40"/>
      <c r="HQ335" s="40"/>
      <c r="HR335" s="40"/>
      <c r="HS335" s="40"/>
      <c r="HT335" s="40"/>
      <c r="HU335" s="40"/>
      <c r="HV335" s="40"/>
      <c r="HW335" s="40"/>
      <c r="HX335" s="40"/>
      <c r="HY335" s="40"/>
      <c r="HZ335" s="40"/>
      <c r="IA335" s="40"/>
      <c r="IB335" s="40"/>
      <c r="IC335" s="40"/>
      <c r="ID335" s="40"/>
      <c r="IE335" s="40"/>
      <c r="IF335" s="40"/>
      <c r="IG335" s="40"/>
      <c r="IH335" s="40"/>
      <c r="II335" s="40"/>
      <c r="IJ335" s="40"/>
      <c r="IK335" s="40"/>
      <c r="IL335" s="40"/>
      <c r="IM335" s="40"/>
      <c r="IN335" s="40"/>
      <c r="IO335" s="40"/>
      <c r="IP335" s="40"/>
      <c r="IQ335" s="40"/>
      <c r="IR335" s="40"/>
      <c r="IS335" s="40"/>
      <c r="IT335" s="40"/>
      <c r="IU335" s="40"/>
      <c r="IV335" s="40"/>
      <c r="IW335" s="40"/>
      <c r="IX335" s="40"/>
      <c r="IY335" s="40"/>
      <c r="IZ335" s="40"/>
      <c r="JA335" s="40"/>
      <c r="JB335" s="40"/>
      <c r="JC335" s="40"/>
      <c r="JD335" s="40"/>
      <c r="JE335" s="40"/>
      <c r="JF335" s="40"/>
      <c r="JG335" s="40"/>
      <c r="JH335" s="40"/>
      <c r="JI335" s="40"/>
      <c r="JJ335" s="40"/>
      <c r="JK335" s="40"/>
      <c r="JL335" s="40"/>
      <c r="JM335" s="40"/>
      <c r="JN335" s="40"/>
      <c r="JO335" s="40"/>
      <c r="JP335" s="40"/>
      <c r="JQ335" s="40"/>
      <c r="JR335" s="40"/>
      <c r="JS335" s="40"/>
      <c r="JT335" s="40"/>
      <c r="JU335" s="40"/>
      <c r="JV335" s="40"/>
      <c r="JW335" s="40"/>
      <c r="JX335" s="40"/>
      <c r="JY335" s="40"/>
      <c r="JZ335" s="40"/>
      <c r="KA335" s="40"/>
    </row>
    <row r="336" spans="2:287" x14ac:dyDescent="0.45">
      <c r="B336" s="124"/>
      <c r="C336" s="418"/>
      <c r="D336" s="424"/>
      <c r="E336" s="419"/>
      <c r="F336" s="424"/>
      <c r="G336" s="163"/>
      <c r="H336" s="427"/>
      <c r="I336" s="63"/>
      <c r="J336" s="124"/>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433"/>
      <c r="AK336" s="63"/>
      <c r="AL336" s="164"/>
      <c r="AM336" s="164"/>
      <c r="AN336" s="164"/>
      <c r="AO336" s="63"/>
      <c r="AP336" s="124"/>
      <c r="AQ336" s="124"/>
      <c r="AR336" s="124"/>
      <c r="AS336" s="124"/>
      <c r="AT336" s="65"/>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0"/>
      <c r="ET336" s="40"/>
      <c r="EU336" s="40"/>
      <c r="EV336" s="40"/>
      <c r="EW336" s="40"/>
      <c r="EX336" s="40"/>
      <c r="EY336" s="40"/>
      <c r="EZ336" s="40"/>
      <c r="FA336" s="40"/>
      <c r="FB336" s="40"/>
      <c r="FC336" s="40"/>
      <c r="FD336" s="40"/>
      <c r="FE336" s="40"/>
      <c r="FF336" s="40"/>
      <c r="FG336" s="40"/>
      <c r="FH336" s="40"/>
      <c r="FI336" s="40"/>
      <c r="FJ336" s="40"/>
      <c r="FK336" s="40"/>
      <c r="FL336" s="40"/>
      <c r="FM336" s="40"/>
      <c r="FN336" s="40"/>
      <c r="FO336" s="40"/>
      <c r="FP336" s="40"/>
      <c r="FQ336" s="40"/>
      <c r="FR336" s="40"/>
      <c r="FS336" s="40"/>
      <c r="FT336" s="40"/>
      <c r="FU336" s="40"/>
      <c r="FV336" s="40"/>
      <c r="FW336" s="40"/>
      <c r="FX336" s="40"/>
      <c r="FY336" s="40"/>
      <c r="FZ336" s="40"/>
      <c r="GA336" s="40"/>
      <c r="GB336" s="40"/>
      <c r="GC336" s="40"/>
      <c r="GD336" s="40"/>
      <c r="GE336" s="40"/>
      <c r="GF336" s="40"/>
      <c r="GG336" s="40"/>
      <c r="GH336" s="40"/>
      <c r="GI336" s="40"/>
      <c r="GJ336" s="40"/>
      <c r="GK336" s="40"/>
      <c r="GL336" s="40"/>
      <c r="GM336" s="40"/>
      <c r="GN336" s="40"/>
      <c r="GO336" s="40"/>
      <c r="GP336" s="40"/>
      <c r="GQ336" s="40"/>
      <c r="GR336" s="40"/>
      <c r="GS336" s="40"/>
      <c r="GT336" s="40"/>
      <c r="GU336" s="40"/>
      <c r="GV336" s="40"/>
      <c r="GW336" s="40"/>
      <c r="GX336" s="40"/>
      <c r="GY336" s="40"/>
      <c r="GZ336" s="40"/>
      <c r="HA336" s="40"/>
      <c r="HB336" s="40"/>
      <c r="HC336" s="40"/>
      <c r="HD336" s="40"/>
      <c r="HE336" s="40"/>
      <c r="HF336" s="40"/>
      <c r="HG336" s="40"/>
      <c r="HH336" s="40"/>
      <c r="HI336" s="40"/>
      <c r="HJ336" s="40"/>
      <c r="HK336" s="40"/>
      <c r="HL336" s="40"/>
      <c r="HM336" s="40"/>
      <c r="HN336" s="40"/>
      <c r="HO336" s="40"/>
      <c r="HP336" s="40"/>
      <c r="HQ336" s="40"/>
      <c r="HR336" s="40"/>
      <c r="HS336" s="40"/>
      <c r="HT336" s="40"/>
      <c r="HU336" s="40"/>
      <c r="HV336" s="40"/>
      <c r="HW336" s="40"/>
      <c r="HX336" s="40"/>
      <c r="HY336" s="40"/>
      <c r="HZ336" s="40"/>
      <c r="IA336" s="40"/>
      <c r="IB336" s="40"/>
      <c r="IC336" s="40"/>
      <c r="ID336" s="40"/>
      <c r="IE336" s="40"/>
      <c r="IF336" s="40"/>
      <c r="IG336" s="40"/>
      <c r="IH336" s="40"/>
      <c r="II336" s="40"/>
      <c r="IJ336" s="40"/>
      <c r="IK336" s="40"/>
      <c r="IL336" s="40"/>
      <c r="IM336" s="40"/>
      <c r="IN336" s="40"/>
      <c r="IO336" s="40"/>
      <c r="IP336" s="40"/>
      <c r="IQ336" s="40"/>
      <c r="IR336" s="40"/>
      <c r="IS336" s="40"/>
      <c r="IT336" s="40"/>
      <c r="IU336" s="40"/>
      <c r="IV336" s="40"/>
      <c r="IW336" s="40"/>
      <c r="IX336" s="40"/>
      <c r="IY336" s="40"/>
      <c r="IZ336" s="40"/>
      <c r="JA336" s="40"/>
      <c r="JB336" s="40"/>
      <c r="JC336" s="40"/>
      <c r="JD336" s="40"/>
      <c r="JE336" s="40"/>
      <c r="JF336" s="40"/>
      <c r="JG336" s="40"/>
      <c r="JH336" s="40"/>
      <c r="JI336" s="40"/>
      <c r="JJ336" s="40"/>
      <c r="JK336" s="40"/>
      <c r="JL336" s="40"/>
      <c r="JM336" s="40"/>
      <c r="JN336" s="40"/>
      <c r="JO336" s="40"/>
      <c r="JP336" s="40"/>
      <c r="JQ336" s="40"/>
      <c r="JR336" s="40"/>
      <c r="JS336" s="40"/>
      <c r="JT336" s="40"/>
      <c r="JU336" s="40"/>
      <c r="JV336" s="40"/>
      <c r="JW336" s="40"/>
      <c r="JX336" s="40"/>
      <c r="JY336" s="40"/>
      <c r="JZ336" s="40"/>
      <c r="KA336" s="40"/>
    </row>
    <row r="337" spans="2:287" x14ac:dyDescent="0.45">
      <c r="B337" s="124"/>
      <c r="C337" s="418"/>
      <c r="D337" s="424"/>
      <c r="E337" s="419"/>
      <c r="F337" s="424"/>
      <c r="G337" s="163"/>
      <c r="H337" s="427"/>
      <c r="I337" s="63"/>
      <c r="J337" s="124"/>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433"/>
      <c r="AK337" s="63"/>
      <c r="AL337" s="164"/>
      <c r="AM337" s="164"/>
      <c r="AN337" s="164"/>
      <c r="AO337" s="63"/>
      <c r="AP337" s="124"/>
      <c r="AQ337" s="124"/>
      <c r="AR337" s="124"/>
      <c r="AS337" s="124"/>
      <c r="AT337" s="65"/>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0"/>
      <c r="ET337" s="40"/>
      <c r="EU337" s="40"/>
      <c r="EV337" s="40"/>
      <c r="EW337" s="40"/>
      <c r="EX337" s="40"/>
      <c r="EY337" s="40"/>
      <c r="EZ337" s="40"/>
      <c r="FA337" s="40"/>
      <c r="FB337" s="40"/>
      <c r="FC337" s="40"/>
      <c r="FD337" s="40"/>
      <c r="FE337" s="40"/>
      <c r="FF337" s="40"/>
      <c r="FG337" s="40"/>
      <c r="FH337" s="40"/>
      <c r="FI337" s="40"/>
      <c r="FJ337" s="40"/>
      <c r="FK337" s="40"/>
      <c r="FL337" s="40"/>
      <c r="FM337" s="40"/>
      <c r="FN337" s="40"/>
      <c r="FO337" s="40"/>
      <c r="FP337" s="40"/>
      <c r="FQ337" s="40"/>
      <c r="FR337" s="40"/>
      <c r="FS337" s="40"/>
      <c r="FT337" s="40"/>
      <c r="FU337" s="40"/>
      <c r="FV337" s="40"/>
      <c r="FW337" s="40"/>
      <c r="FX337" s="40"/>
      <c r="FY337" s="40"/>
      <c r="FZ337" s="40"/>
      <c r="GA337" s="40"/>
      <c r="GB337" s="40"/>
      <c r="GC337" s="40"/>
      <c r="GD337" s="40"/>
      <c r="GE337" s="40"/>
      <c r="GF337" s="40"/>
      <c r="GG337" s="40"/>
      <c r="GH337" s="40"/>
      <c r="GI337" s="40"/>
      <c r="GJ337" s="40"/>
      <c r="GK337" s="40"/>
      <c r="GL337" s="40"/>
      <c r="GM337" s="40"/>
      <c r="GN337" s="40"/>
      <c r="GO337" s="40"/>
      <c r="GP337" s="40"/>
      <c r="GQ337" s="40"/>
      <c r="GR337" s="40"/>
      <c r="GS337" s="40"/>
      <c r="GT337" s="40"/>
      <c r="GU337" s="40"/>
      <c r="GV337" s="40"/>
      <c r="GW337" s="40"/>
      <c r="GX337" s="40"/>
      <c r="GY337" s="40"/>
      <c r="GZ337" s="40"/>
      <c r="HA337" s="40"/>
      <c r="HB337" s="40"/>
      <c r="HC337" s="40"/>
      <c r="HD337" s="40"/>
      <c r="HE337" s="40"/>
      <c r="HF337" s="40"/>
      <c r="HG337" s="40"/>
      <c r="HH337" s="40"/>
      <c r="HI337" s="40"/>
      <c r="HJ337" s="40"/>
      <c r="HK337" s="40"/>
      <c r="HL337" s="40"/>
      <c r="HM337" s="40"/>
      <c r="HN337" s="40"/>
      <c r="HO337" s="40"/>
      <c r="HP337" s="40"/>
      <c r="HQ337" s="40"/>
      <c r="HR337" s="40"/>
      <c r="HS337" s="40"/>
      <c r="HT337" s="40"/>
      <c r="HU337" s="40"/>
      <c r="HV337" s="40"/>
      <c r="HW337" s="40"/>
      <c r="HX337" s="40"/>
      <c r="HY337" s="40"/>
      <c r="HZ337" s="40"/>
      <c r="IA337" s="40"/>
      <c r="IB337" s="40"/>
      <c r="IC337" s="40"/>
      <c r="ID337" s="40"/>
      <c r="IE337" s="40"/>
      <c r="IF337" s="40"/>
      <c r="IG337" s="40"/>
      <c r="IH337" s="40"/>
      <c r="II337" s="40"/>
      <c r="IJ337" s="40"/>
      <c r="IK337" s="40"/>
      <c r="IL337" s="40"/>
      <c r="IM337" s="40"/>
      <c r="IN337" s="40"/>
      <c r="IO337" s="40"/>
      <c r="IP337" s="40"/>
      <c r="IQ337" s="40"/>
      <c r="IR337" s="40"/>
      <c r="IS337" s="40"/>
      <c r="IT337" s="40"/>
      <c r="IU337" s="40"/>
      <c r="IV337" s="40"/>
      <c r="IW337" s="40"/>
      <c r="IX337" s="40"/>
      <c r="IY337" s="40"/>
      <c r="IZ337" s="40"/>
      <c r="JA337" s="40"/>
      <c r="JB337" s="40"/>
      <c r="JC337" s="40"/>
      <c r="JD337" s="40"/>
      <c r="JE337" s="40"/>
      <c r="JF337" s="40"/>
      <c r="JG337" s="40"/>
      <c r="JH337" s="40"/>
      <c r="JI337" s="40"/>
      <c r="JJ337" s="40"/>
      <c r="JK337" s="40"/>
      <c r="JL337" s="40"/>
      <c r="JM337" s="40"/>
      <c r="JN337" s="40"/>
      <c r="JO337" s="40"/>
      <c r="JP337" s="40"/>
      <c r="JQ337" s="40"/>
      <c r="JR337" s="40"/>
      <c r="JS337" s="40"/>
      <c r="JT337" s="40"/>
      <c r="JU337" s="40"/>
      <c r="JV337" s="40"/>
      <c r="JW337" s="40"/>
      <c r="JX337" s="40"/>
      <c r="JY337" s="40"/>
      <c r="JZ337" s="40"/>
      <c r="KA337" s="40"/>
    </row>
    <row r="338" spans="2:287" x14ac:dyDescent="0.45">
      <c r="B338" s="124"/>
      <c r="C338" s="418"/>
      <c r="D338" s="424"/>
      <c r="E338" s="419"/>
      <c r="F338" s="424"/>
      <c r="G338" s="163"/>
      <c r="H338" s="427"/>
      <c r="I338" s="63"/>
      <c r="J338" s="124"/>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433"/>
      <c r="AK338" s="63"/>
      <c r="AL338" s="164"/>
      <c r="AM338" s="164"/>
      <c r="AN338" s="164"/>
      <c r="AO338" s="63"/>
      <c r="AP338" s="124"/>
      <c r="AQ338" s="124"/>
      <c r="AR338" s="124"/>
      <c r="AS338" s="124"/>
      <c r="AT338" s="65"/>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0"/>
      <c r="ET338" s="40"/>
      <c r="EU338" s="40"/>
      <c r="EV338" s="40"/>
      <c r="EW338" s="40"/>
      <c r="EX338" s="40"/>
      <c r="EY338" s="40"/>
      <c r="EZ338" s="40"/>
      <c r="FA338" s="40"/>
      <c r="FB338" s="40"/>
      <c r="FC338" s="40"/>
      <c r="FD338" s="40"/>
      <c r="FE338" s="40"/>
      <c r="FF338" s="40"/>
      <c r="FG338" s="40"/>
      <c r="FH338" s="40"/>
      <c r="FI338" s="40"/>
      <c r="FJ338" s="40"/>
      <c r="FK338" s="40"/>
      <c r="FL338" s="40"/>
      <c r="FM338" s="40"/>
      <c r="FN338" s="40"/>
      <c r="FO338" s="40"/>
      <c r="FP338" s="40"/>
      <c r="FQ338" s="40"/>
      <c r="FR338" s="40"/>
      <c r="FS338" s="40"/>
      <c r="FT338" s="40"/>
      <c r="FU338" s="40"/>
      <c r="FV338" s="40"/>
      <c r="FW338" s="40"/>
      <c r="FX338" s="40"/>
      <c r="FY338" s="40"/>
      <c r="FZ338" s="40"/>
      <c r="GA338" s="40"/>
      <c r="GB338" s="40"/>
      <c r="GC338" s="40"/>
      <c r="GD338" s="40"/>
      <c r="GE338" s="40"/>
      <c r="GF338" s="40"/>
      <c r="GG338" s="40"/>
      <c r="GH338" s="40"/>
      <c r="GI338" s="40"/>
      <c r="GJ338" s="40"/>
      <c r="GK338" s="40"/>
      <c r="GL338" s="40"/>
      <c r="GM338" s="40"/>
      <c r="GN338" s="40"/>
      <c r="GO338" s="40"/>
      <c r="GP338" s="40"/>
      <c r="GQ338" s="40"/>
      <c r="GR338" s="40"/>
      <c r="GS338" s="40"/>
      <c r="GT338" s="40"/>
      <c r="GU338" s="40"/>
      <c r="GV338" s="40"/>
      <c r="GW338" s="40"/>
      <c r="GX338" s="40"/>
      <c r="GY338" s="40"/>
      <c r="GZ338" s="40"/>
      <c r="HA338" s="40"/>
      <c r="HB338" s="40"/>
      <c r="HC338" s="40"/>
      <c r="HD338" s="40"/>
      <c r="HE338" s="40"/>
      <c r="HF338" s="40"/>
      <c r="HG338" s="40"/>
      <c r="HH338" s="40"/>
      <c r="HI338" s="40"/>
      <c r="HJ338" s="40"/>
      <c r="HK338" s="40"/>
      <c r="HL338" s="40"/>
      <c r="HM338" s="40"/>
      <c r="HN338" s="40"/>
      <c r="HO338" s="40"/>
      <c r="HP338" s="40"/>
      <c r="HQ338" s="40"/>
      <c r="HR338" s="40"/>
      <c r="HS338" s="40"/>
      <c r="HT338" s="40"/>
      <c r="HU338" s="40"/>
      <c r="HV338" s="40"/>
      <c r="HW338" s="40"/>
      <c r="HX338" s="40"/>
      <c r="HY338" s="40"/>
      <c r="HZ338" s="40"/>
      <c r="IA338" s="40"/>
      <c r="IB338" s="40"/>
      <c r="IC338" s="40"/>
      <c r="ID338" s="40"/>
      <c r="IE338" s="40"/>
      <c r="IF338" s="40"/>
      <c r="IG338" s="40"/>
      <c r="IH338" s="40"/>
      <c r="II338" s="40"/>
      <c r="IJ338" s="40"/>
      <c r="IK338" s="40"/>
      <c r="IL338" s="40"/>
      <c r="IM338" s="40"/>
      <c r="IN338" s="40"/>
      <c r="IO338" s="40"/>
      <c r="IP338" s="40"/>
      <c r="IQ338" s="40"/>
      <c r="IR338" s="40"/>
      <c r="IS338" s="40"/>
      <c r="IT338" s="40"/>
      <c r="IU338" s="40"/>
      <c r="IV338" s="40"/>
      <c r="IW338" s="40"/>
      <c r="IX338" s="40"/>
      <c r="IY338" s="40"/>
      <c r="IZ338" s="40"/>
      <c r="JA338" s="40"/>
      <c r="JB338" s="40"/>
      <c r="JC338" s="40"/>
      <c r="JD338" s="40"/>
      <c r="JE338" s="40"/>
      <c r="JF338" s="40"/>
      <c r="JG338" s="40"/>
      <c r="JH338" s="40"/>
      <c r="JI338" s="40"/>
      <c r="JJ338" s="40"/>
      <c r="JK338" s="40"/>
      <c r="JL338" s="40"/>
      <c r="JM338" s="40"/>
      <c r="JN338" s="40"/>
      <c r="JO338" s="40"/>
      <c r="JP338" s="40"/>
      <c r="JQ338" s="40"/>
      <c r="JR338" s="40"/>
      <c r="JS338" s="40"/>
      <c r="JT338" s="40"/>
      <c r="JU338" s="40"/>
      <c r="JV338" s="40"/>
      <c r="JW338" s="40"/>
      <c r="JX338" s="40"/>
      <c r="JY338" s="40"/>
      <c r="JZ338" s="40"/>
      <c r="KA338" s="40"/>
    </row>
    <row r="339" spans="2:287" x14ac:dyDescent="0.45">
      <c r="B339" s="124"/>
      <c r="C339" s="418"/>
      <c r="D339" s="424"/>
      <c r="E339" s="419"/>
      <c r="F339" s="424"/>
      <c r="G339" s="163"/>
      <c r="H339" s="427"/>
      <c r="I339" s="63"/>
      <c r="J339" s="124"/>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433"/>
      <c r="AK339" s="63"/>
      <c r="AL339" s="164"/>
      <c r="AM339" s="164"/>
      <c r="AN339" s="164"/>
      <c r="AO339" s="63"/>
      <c r="AP339" s="124"/>
      <c r="AQ339" s="124"/>
      <c r="AR339" s="124"/>
      <c r="AS339" s="124"/>
      <c r="AT339" s="65"/>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0"/>
      <c r="ET339" s="40"/>
      <c r="EU339" s="40"/>
      <c r="EV339" s="40"/>
      <c r="EW339" s="40"/>
      <c r="EX339" s="40"/>
      <c r="EY339" s="40"/>
      <c r="EZ339" s="40"/>
      <c r="FA339" s="40"/>
      <c r="FB339" s="40"/>
      <c r="FC339" s="40"/>
      <c r="FD339" s="40"/>
      <c r="FE339" s="40"/>
      <c r="FF339" s="40"/>
      <c r="FG339" s="40"/>
      <c r="FH339" s="40"/>
      <c r="FI339" s="40"/>
      <c r="FJ339" s="40"/>
      <c r="FK339" s="40"/>
      <c r="FL339" s="40"/>
      <c r="FM339" s="40"/>
      <c r="FN339" s="40"/>
      <c r="FO339" s="40"/>
      <c r="FP339" s="40"/>
      <c r="FQ339" s="40"/>
      <c r="FR339" s="40"/>
      <c r="FS339" s="40"/>
      <c r="FT339" s="40"/>
      <c r="FU339" s="40"/>
      <c r="FV339" s="40"/>
      <c r="FW339" s="40"/>
      <c r="FX339" s="40"/>
      <c r="FY339" s="40"/>
      <c r="FZ339" s="40"/>
      <c r="GA339" s="40"/>
      <c r="GB339" s="40"/>
      <c r="GC339" s="40"/>
      <c r="GD339" s="40"/>
      <c r="GE339" s="40"/>
      <c r="GF339" s="40"/>
      <c r="GG339" s="40"/>
      <c r="GH339" s="40"/>
      <c r="GI339" s="40"/>
      <c r="GJ339" s="40"/>
      <c r="GK339" s="40"/>
      <c r="GL339" s="40"/>
      <c r="GM339" s="40"/>
      <c r="GN339" s="40"/>
      <c r="GO339" s="40"/>
      <c r="GP339" s="40"/>
      <c r="GQ339" s="40"/>
      <c r="GR339" s="40"/>
      <c r="GS339" s="40"/>
      <c r="GT339" s="40"/>
      <c r="GU339" s="40"/>
      <c r="GV339" s="40"/>
      <c r="GW339" s="40"/>
      <c r="GX339" s="40"/>
      <c r="GY339" s="40"/>
      <c r="GZ339" s="40"/>
      <c r="HA339" s="40"/>
      <c r="HB339" s="40"/>
      <c r="HC339" s="40"/>
      <c r="HD339" s="40"/>
      <c r="HE339" s="40"/>
      <c r="HF339" s="40"/>
      <c r="HG339" s="40"/>
      <c r="HH339" s="40"/>
      <c r="HI339" s="40"/>
      <c r="HJ339" s="40"/>
      <c r="HK339" s="40"/>
      <c r="HL339" s="40"/>
      <c r="HM339" s="40"/>
      <c r="HN339" s="40"/>
      <c r="HO339" s="40"/>
      <c r="HP339" s="40"/>
      <c r="HQ339" s="40"/>
      <c r="HR339" s="40"/>
      <c r="HS339" s="40"/>
      <c r="HT339" s="40"/>
      <c r="HU339" s="40"/>
      <c r="HV339" s="40"/>
      <c r="HW339" s="40"/>
      <c r="HX339" s="40"/>
      <c r="HY339" s="40"/>
      <c r="HZ339" s="40"/>
      <c r="IA339" s="40"/>
      <c r="IB339" s="40"/>
      <c r="IC339" s="40"/>
      <c r="ID339" s="40"/>
      <c r="IE339" s="40"/>
      <c r="IF339" s="40"/>
      <c r="IG339" s="40"/>
      <c r="IH339" s="40"/>
      <c r="II339" s="40"/>
      <c r="IJ339" s="40"/>
      <c r="IK339" s="40"/>
      <c r="IL339" s="40"/>
      <c r="IM339" s="40"/>
      <c r="IN339" s="40"/>
      <c r="IO339" s="40"/>
      <c r="IP339" s="40"/>
      <c r="IQ339" s="40"/>
      <c r="IR339" s="40"/>
      <c r="IS339" s="40"/>
      <c r="IT339" s="40"/>
      <c r="IU339" s="40"/>
      <c r="IV339" s="40"/>
      <c r="IW339" s="40"/>
      <c r="IX339" s="40"/>
      <c r="IY339" s="40"/>
      <c r="IZ339" s="40"/>
      <c r="JA339" s="40"/>
      <c r="JB339" s="40"/>
      <c r="JC339" s="40"/>
      <c r="JD339" s="40"/>
      <c r="JE339" s="40"/>
      <c r="JF339" s="40"/>
      <c r="JG339" s="40"/>
      <c r="JH339" s="40"/>
      <c r="JI339" s="40"/>
      <c r="JJ339" s="40"/>
      <c r="JK339" s="40"/>
      <c r="JL339" s="40"/>
      <c r="JM339" s="40"/>
      <c r="JN339" s="40"/>
      <c r="JO339" s="40"/>
      <c r="JP339" s="40"/>
      <c r="JQ339" s="40"/>
      <c r="JR339" s="40"/>
      <c r="JS339" s="40"/>
      <c r="JT339" s="40"/>
      <c r="JU339" s="40"/>
      <c r="JV339" s="40"/>
      <c r="JW339" s="40"/>
      <c r="JX339" s="40"/>
      <c r="JY339" s="40"/>
      <c r="JZ339" s="40"/>
      <c r="KA339" s="40"/>
    </row>
    <row r="340" spans="2:287" x14ac:dyDescent="0.45">
      <c r="B340" s="124"/>
      <c r="C340" s="418"/>
      <c r="D340" s="424"/>
      <c r="E340" s="419"/>
      <c r="F340" s="424"/>
      <c r="G340" s="163"/>
      <c r="H340" s="427"/>
      <c r="I340" s="63"/>
      <c r="J340" s="124"/>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433"/>
      <c r="AK340" s="63"/>
      <c r="AL340" s="164"/>
      <c r="AM340" s="164"/>
      <c r="AN340" s="164"/>
      <c r="AO340" s="63"/>
      <c r="AP340" s="124"/>
      <c r="AQ340" s="124"/>
      <c r="AR340" s="124"/>
      <c r="AS340" s="124"/>
      <c r="AT340" s="65"/>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0"/>
      <c r="ET340" s="40"/>
      <c r="EU340" s="40"/>
      <c r="EV340" s="40"/>
      <c r="EW340" s="40"/>
      <c r="EX340" s="40"/>
      <c r="EY340" s="40"/>
      <c r="EZ340" s="40"/>
      <c r="FA340" s="40"/>
      <c r="FB340" s="40"/>
      <c r="FC340" s="40"/>
      <c r="FD340" s="40"/>
      <c r="FE340" s="40"/>
      <c r="FF340" s="40"/>
      <c r="FG340" s="40"/>
      <c r="FH340" s="40"/>
      <c r="FI340" s="40"/>
      <c r="FJ340" s="40"/>
      <c r="FK340" s="40"/>
      <c r="FL340" s="40"/>
      <c r="FM340" s="40"/>
      <c r="FN340" s="40"/>
      <c r="FO340" s="40"/>
      <c r="FP340" s="40"/>
      <c r="FQ340" s="40"/>
      <c r="FR340" s="40"/>
      <c r="FS340" s="40"/>
      <c r="FT340" s="40"/>
      <c r="FU340" s="40"/>
      <c r="FV340" s="40"/>
      <c r="FW340" s="40"/>
      <c r="FX340" s="40"/>
      <c r="FY340" s="40"/>
      <c r="FZ340" s="40"/>
      <c r="GA340" s="40"/>
      <c r="GB340" s="40"/>
      <c r="GC340" s="40"/>
      <c r="GD340" s="40"/>
      <c r="GE340" s="40"/>
      <c r="GF340" s="40"/>
      <c r="GG340" s="40"/>
      <c r="GH340" s="40"/>
      <c r="GI340" s="40"/>
      <c r="GJ340" s="40"/>
      <c r="GK340" s="40"/>
      <c r="GL340" s="40"/>
      <c r="GM340" s="40"/>
      <c r="GN340" s="40"/>
      <c r="GO340" s="40"/>
      <c r="GP340" s="40"/>
      <c r="GQ340" s="40"/>
      <c r="GR340" s="40"/>
      <c r="GS340" s="40"/>
      <c r="GT340" s="40"/>
      <c r="GU340" s="40"/>
      <c r="GV340" s="40"/>
      <c r="GW340" s="40"/>
      <c r="GX340" s="40"/>
      <c r="GY340" s="40"/>
      <c r="GZ340" s="40"/>
      <c r="HA340" s="40"/>
      <c r="HB340" s="40"/>
      <c r="HC340" s="40"/>
      <c r="HD340" s="40"/>
      <c r="HE340" s="40"/>
      <c r="HF340" s="40"/>
      <c r="HG340" s="40"/>
      <c r="HH340" s="40"/>
      <c r="HI340" s="40"/>
      <c r="HJ340" s="40"/>
      <c r="HK340" s="40"/>
      <c r="HL340" s="40"/>
      <c r="HM340" s="40"/>
      <c r="HN340" s="40"/>
      <c r="HO340" s="40"/>
      <c r="HP340" s="40"/>
      <c r="HQ340" s="40"/>
      <c r="HR340" s="40"/>
      <c r="HS340" s="40"/>
      <c r="HT340" s="40"/>
      <c r="HU340" s="40"/>
      <c r="HV340" s="40"/>
      <c r="HW340" s="40"/>
      <c r="HX340" s="40"/>
      <c r="HY340" s="40"/>
      <c r="HZ340" s="40"/>
      <c r="IA340" s="40"/>
      <c r="IB340" s="40"/>
      <c r="IC340" s="40"/>
      <c r="ID340" s="40"/>
      <c r="IE340" s="40"/>
      <c r="IF340" s="40"/>
      <c r="IG340" s="40"/>
      <c r="IH340" s="40"/>
      <c r="II340" s="40"/>
      <c r="IJ340" s="40"/>
      <c r="IK340" s="40"/>
      <c r="IL340" s="40"/>
      <c r="IM340" s="40"/>
      <c r="IN340" s="40"/>
      <c r="IO340" s="40"/>
      <c r="IP340" s="40"/>
      <c r="IQ340" s="40"/>
      <c r="IR340" s="40"/>
      <c r="IS340" s="40"/>
      <c r="IT340" s="40"/>
      <c r="IU340" s="40"/>
      <c r="IV340" s="40"/>
      <c r="IW340" s="40"/>
      <c r="IX340" s="40"/>
      <c r="IY340" s="40"/>
      <c r="IZ340" s="40"/>
      <c r="JA340" s="40"/>
      <c r="JB340" s="40"/>
      <c r="JC340" s="40"/>
      <c r="JD340" s="40"/>
      <c r="JE340" s="40"/>
      <c r="JF340" s="40"/>
      <c r="JG340" s="40"/>
      <c r="JH340" s="40"/>
      <c r="JI340" s="40"/>
      <c r="JJ340" s="40"/>
      <c r="JK340" s="40"/>
      <c r="JL340" s="40"/>
      <c r="JM340" s="40"/>
      <c r="JN340" s="40"/>
      <c r="JO340" s="40"/>
      <c r="JP340" s="40"/>
      <c r="JQ340" s="40"/>
      <c r="JR340" s="40"/>
      <c r="JS340" s="40"/>
      <c r="JT340" s="40"/>
      <c r="JU340" s="40"/>
      <c r="JV340" s="40"/>
      <c r="JW340" s="40"/>
      <c r="JX340" s="40"/>
      <c r="JY340" s="40"/>
      <c r="JZ340" s="40"/>
      <c r="KA340" s="40"/>
    </row>
    <row r="341" spans="2:287" x14ac:dyDescent="0.45">
      <c r="B341" s="124"/>
      <c r="C341" s="418"/>
      <c r="D341" s="424"/>
      <c r="E341" s="419"/>
      <c r="F341" s="424"/>
      <c r="G341" s="163"/>
      <c r="H341" s="427"/>
      <c r="I341" s="63"/>
      <c r="J341" s="124"/>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433"/>
      <c r="AK341" s="63"/>
      <c r="AL341" s="164"/>
      <c r="AM341" s="164"/>
      <c r="AN341" s="164"/>
      <c r="AO341" s="63"/>
      <c r="AP341" s="124"/>
      <c r="AQ341" s="124"/>
      <c r="AR341" s="124"/>
      <c r="AS341" s="124"/>
      <c r="AT341" s="65"/>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0"/>
      <c r="ET341" s="40"/>
      <c r="EU341" s="40"/>
      <c r="EV341" s="40"/>
      <c r="EW341" s="40"/>
      <c r="EX341" s="40"/>
      <c r="EY341" s="40"/>
      <c r="EZ341" s="40"/>
      <c r="FA341" s="40"/>
      <c r="FB341" s="40"/>
      <c r="FC341" s="40"/>
      <c r="FD341" s="40"/>
      <c r="FE341" s="40"/>
      <c r="FF341" s="40"/>
      <c r="FG341" s="40"/>
      <c r="FH341" s="40"/>
      <c r="FI341" s="40"/>
      <c r="FJ341" s="40"/>
      <c r="FK341" s="40"/>
      <c r="FL341" s="40"/>
      <c r="FM341" s="40"/>
      <c r="FN341" s="40"/>
      <c r="FO341" s="40"/>
      <c r="FP341" s="40"/>
      <c r="FQ341" s="40"/>
      <c r="FR341" s="40"/>
      <c r="FS341" s="40"/>
      <c r="FT341" s="40"/>
      <c r="FU341" s="40"/>
      <c r="FV341" s="40"/>
      <c r="FW341" s="40"/>
      <c r="FX341" s="40"/>
      <c r="FY341" s="40"/>
      <c r="FZ341" s="40"/>
      <c r="GA341" s="40"/>
      <c r="GB341" s="40"/>
      <c r="GC341" s="40"/>
      <c r="GD341" s="40"/>
      <c r="GE341" s="40"/>
      <c r="GF341" s="40"/>
      <c r="GG341" s="40"/>
      <c r="GH341" s="40"/>
      <c r="GI341" s="40"/>
      <c r="GJ341" s="40"/>
      <c r="GK341" s="40"/>
      <c r="GL341" s="40"/>
      <c r="GM341" s="40"/>
      <c r="GN341" s="40"/>
      <c r="GO341" s="40"/>
      <c r="GP341" s="40"/>
      <c r="GQ341" s="40"/>
      <c r="GR341" s="40"/>
      <c r="GS341" s="40"/>
      <c r="GT341" s="40"/>
      <c r="GU341" s="40"/>
      <c r="GV341" s="40"/>
      <c r="GW341" s="40"/>
      <c r="GX341" s="40"/>
      <c r="GY341" s="40"/>
      <c r="GZ341" s="40"/>
      <c r="HA341" s="40"/>
      <c r="HB341" s="40"/>
      <c r="HC341" s="40"/>
      <c r="HD341" s="40"/>
      <c r="HE341" s="40"/>
      <c r="HF341" s="40"/>
      <c r="HG341" s="40"/>
      <c r="HH341" s="40"/>
      <c r="HI341" s="40"/>
      <c r="HJ341" s="40"/>
      <c r="HK341" s="40"/>
      <c r="HL341" s="40"/>
      <c r="HM341" s="40"/>
      <c r="HN341" s="40"/>
      <c r="HO341" s="40"/>
      <c r="HP341" s="40"/>
      <c r="HQ341" s="40"/>
      <c r="HR341" s="40"/>
      <c r="HS341" s="40"/>
      <c r="HT341" s="40"/>
      <c r="HU341" s="40"/>
      <c r="HV341" s="40"/>
      <c r="HW341" s="40"/>
      <c r="HX341" s="40"/>
      <c r="HY341" s="40"/>
      <c r="HZ341" s="40"/>
      <c r="IA341" s="40"/>
      <c r="IB341" s="40"/>
      <c r="IC341" s="40"/>
      <c r="ID341" s="40"/>
      <c r="IE341" s="40"/>
      <c r="IF341" s="40"/>
      <c r="IG341" s="40"/>
      <c r="IH341" s="40"/>
      <c r="II341" s="40"/>
      <c r="IJ341" s="40"/>
      <c r="IK341" s="40"/>
      <c r="IL341" s="40"/>
      <c r="IM341" s="40"/>
      <c r="IN341" s="40"/>
      <c r="IO341" s="40"/>
      <c r="IP341" s="40"/>
      <c r="IQ341" s="40"/>
      <c r="IR341" s="40"/>
      <c r="IS341" s="40"/>
      <c r="IT341" s="40"/>
      <c r="IU341" s="40"/>
      <c r="IV341" s="40"/>
      <c r="IW341" s="40"/>
      <c r="IX341" s="40"/>
      <c r="IY341" s="40"/>
      <c r="IZ341" s="40"/>
      <c r="JA341" s="40"/>
      <c r="JB341" s="40"/>
      <c r="JC341" s="40"/>
      <c r="JD341" s="40"/>
      <c r="JE341" s="40"/>
      <c r="JF341" s="40"/>
      <c r="JG341" s="40"/>
      <c r="JH341" s="40"/>
      <c r="JI341" s="40"/>
      <c r="JJ341" s="40"/>
      <c r="JK341" s="40"/>
      <c r="JL341" s="40"/>
      <c r="JM341" s="40"/>
      <c r="JN341" s="40"/>
      <c r="JO341" s="40"/>
      <c r="JP341" s="40"/>
      <c r="JQ341" s="40"/>
      <c r="JR341" s="40"/>
      <c r="JS341" s="40"/>
      <c r="JT341" s="40"/>
      <c r="JU341" s="40"/>
      <c r="JV341" s="40"/>
      <c r="JW341" s="40"/>
      <c r="JX341" s="40"/>
      <c r="JY341" s="40"/>
      <c r="JZ341" s="40"/>
      <c r="KA341" s="40"/>
    </row>
    <row r="342" spans="2:287" x14ac:dyDescent="0.45">
      <c r="B342" s="124"/>
      <c r="C342" s="418"/>
      <c r="D342" s="424"/>
      <c r="E342" s="419"/>
      <c r="F342" s="424"/>
      <c r="G342" s="163"/>
      <c r="H342" s="427"/>
      <c r="I342" s="63"/>
      <c r="J342" s="124"/>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433"/>
      <c r="AK342" s="63"/>
      <c r="AL342" s="164"/>
      <c r="AM342" s="164"/>
      <c r="AN342" s="164"/>
      <c r="AO342" s="63"/>
      <c r="AP342" s="124"/>
      <c r="AQ342" s="124"/>
      <c r="AR342" s="124"/>
      <c r="AS342" s="124"/>
      <c r="AT342" s="65"/>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0"/>
      <c r="ET342" s="40"/>
      <c r="EU342" s="40"/>
      <c r="EV342" s="40"/>
      <c r="EW342" s="40"/>
      <c r="EX342" s="40"/>
      <c r="EY342" s="40"/>
      <c r="EZ342" s="40"/>
      <c r="FA342" s="40"/>
      <c r="FB342" s="40"/>
      <c r="FC342" s="40"/>
      <c r="FD342" s="40"/>
      <c r="FE342" s="40"/>
      <c r="FF342" s="40"/>
      <c r="FG342" s="40"/>
      <c r="FH342" s="40"/>
      <c r="FI342" s="40"/>
      <c r="FJ342" s="40"/>
      <c r="FK342" s="40"/>
      <c r="FL342" s="40"/>
      <c r="FM342" s="40"/>
      <c r="FN342" s="40"/>
      <c r="FO342" s="40"/>
      <c r="FP342" s="40"/>
      <c r="FQ342" s="40"/>
      <c r="FR342" s="40"/>
      <c r="FS342" s="40"/>
      <c r="FT342" s="40"/>
      <c r="FU342" s="40"/>
      <c r="FV342" s="40"/>
      <c r="FW342" s="40"/>
      <c r="FX342" s="40"/>
      <c r="FY342" s="40"/>
      <c r="FZ342" s="40"/>
      <c r="GA342" s="40"/>
      <c r="GB342" s="40"/>
      <c r="GC342" s="40"/>
      <c r="GD342" s="40"/>
      <c r="GE342" s="40"/>
      <c r="GF342" s="40"/>
      <c r="GG342" s="40"/>
      <c r="GH342" s="40"/>
      <c r="GI342" s="40"/>
      <c r="GJ342" s="40"/>
      <c r="GK342" s="40"/>
      <c r="GL342" s="40"/>
      <c r="GM342" s="40"/>
      <c r="GN342" s="40"/>
      <c r="GO342" s="40"/>
      <c r="GP342" s="40"/>
      <c r="GQ342" s="40"/>
      <c r="GR342" s="40"/>
      <c r="GS342" s="40"/>
      <c r="GT342" s="40"/>
      <c r="GU342" s="40"/>
      <c r="GV342" s="40"/>
      <c r="GW342" s="40"/>
      <c r="GX342" s="40"/>
      <c r="GY342" s="40"/>
      <c r="GZ342" s="40"/>
      <c r="HA342" s="40"/>
      <c r="HB342" s="40"/>
      <c r="HC342" s="40"/>
      <c r="HD342" s="40"/>
      <c r="HE342" s="40"/>
      <c r="HF342" s="40"/>
      <c r="HG342" s="40"/>
      <c r="HH342" s="40"/>
      <c r="HI342" s="40"/>
      <c r="HJ342" s="40"/>
      <c r="HK342" s="40"/>
      <c r="HL342" s="40"/>
      <c r="HM342" s="40"/>
      <c r="HN342" s="40"/>
      <c r="HO342" s="40"/>
      <c r="HP342" s="40"/>
      <c r="HQ342" s="40"/>
      <c r="HR342" s="40"/>
      <c r="HS342" s="40"/>
      <c r="HT342" s="40"/>
      <c r="HU342" s="40"/>
      <c r="HV342" s="40"/>
      <c r="HW342" s="40"/>
      <c r="HX342" s="40"/>
      <c r="HY342" s="40"/>
      <c r="HZ342" s="40"/>
      <c r="IA342" s="40"/>
      <c r="IB342" s="40"/>
      <c r="IC342" s="40"/>
      <c r="ID342" s="40"/>
      <c r="IE342" s="40"/>
      <c r="IF342" s="40"/>
      <c r="IG342" s="40"/>
      <c r="IH342" s="40"/>
      <c r="II342" s="40"/>
      <c r="IJ342" s="40"/>
      <c r="IK342" s="40"/>
      <c r="IL342" s="40"/>
      <c r="IM342" s="40"/>
      <c r="IN342" s="40"/>
      <c r="IO342" s="40"/>
      <c r="IP342" s="40"/>
      <c r="IQ342" s="40"/>
      <c r="IR342" s="40"/>
      <c r="IS342" s="40"/>
      <c r="IT342" s="40"/>
      <c r="IU342" s="40"/>
      <c r="IV342" s="40"/>
      <c r="IW342" s="40"/>
      <c r="IX342" s="40"/>
      <c r="IY342" s="40"/>
      <c r="IZ342" s="40"/>
      <c r="JA342" s="40"/>
      <c r="JB342" s="40"/>
      <c r="JC342" s="40"/>
      <c r="JD342" s="40"/>
      <c r="JE342" s="40"/>
      <c r="JF342" s="40"/>
      <c r="JG342" s="40"/>
      <c r="JH342" s="40"/>
      <c r="JI342" s="40"/>
      <c r="JJ342" s="40"/>
      <c r="JK342" s="40"/>
      <c r="JL342" s="40"/>
      <c r="JM342" s="40"/>
      <c r="JN342" s="40"/>
      <c r="JO342" s="40"/>
      <c r="JP342" s="40"/>
      <c r="JQ342" s="40"/>
      <c r="JR342" s="40"/>
      <c r="JS342" s="40"/>
      <c r="JT342" s="40"/>
      <c r="JU342" s="40"/>
      <c r="JV342" s="40"/>
      <c r="JW342" s="40"/>
      <c r="JX342" s="40"/>
      <c r="JY342" s="40"/>
      <c r="JZ342" s="40"/>
      <c r="KA342" s="40"/>
    </row>
    <row r="343" spans="2:287" x14ac:dyDescent="0.45">
      <c r="B343" s="124"/>
      <c r="C343" s="418"/>
      <c r="D343" s="424"/>
      <c r="E343" s="419"/>
      <c r="F343" s="424"/>
      <c r="G343" s="163"/>
      <c r="H343" s="427"/>
      <c r="I343" s="63"/>
      <c r="J343" s="124"/>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433"/>
      <c r="AK343" s="63"/>
      <c r="AL343" s="164"/>
      <c r="AM343" s="164"/>
      <c r="AN343" s="164"/>
      <c r="AO343" s="63"/>
      <c r="AP343" s="124"/>
      <c r="AQ343" s="124"/>
      <c r="AR343" s="124"/>
      <c r="AS343" s="124"/>
      <c r="AT343" s="65"/>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47"/>
      <c r="DX343" s="47"/>
      <c r="DY343" s="47"/>
      <c r="DZ343" s="47"/>
      <c r="EA343" s="47"/>
      <c r="EB343" s="47"/>
      <c r="EC343" s="47"/>
      <c r="ED343" s="47"/>
      <c r="EE343" s="47"/>
      <c r="EF343" s="47"/>
      <c r="EG343" s="47"/>
      <c r="EH343" s="47"/>
      <c r="EI343" s="47"/>
      <c r="EJ343" s="47"/>
      <c r="EK343" s="47"/>
      <c r="EL343" s="47"/>
      <c r="EM343" s="47"/>
      <c r="EN343" s="47"/>
      <c r="EO343" s="47"/>
      <c r="EP343" s="47"/>
      <c r="EQ343" s="47"/>
      <c r="ER343" s="47"/>
      <c r="ES343" s="40"/>
      <c r="ET343" s="40"/>
      <c r="EU343" s="40"/>
      <c r="EV343" s="40"/>
      <c r="EW343" s="40"/>
      <c r="EX343" s="40"/>
      <c r="EY343" s="40"/>
      <c r="EZ343" s="40"/>
      <c r="FA343" s="40"/>
      <c r="FB343" s="40"/>
      <c r="FC343" s="40"/>
      <c r="FD343" s="40"/>
      <c r="FE343" s="40"/>
      <c r="FF343" s="40"/>
      <c r="FG343" s="40"/>
      <c r="FH343" s="40"/>
      <c r="FI343" s="40"/>
      <c r="FJ343" s="40"/>
      <c r="FK343" s="40"/>
      <c r="FL343" s="40"/>
      <c r="FM343" s="40"/>
      <c r="FN343" s="40"/>
      <c r="FO343" s="40"/>
      <c r="FP343" s="40"/>
      <c r="FQ343" s="40"/>
      <c r="FR343" s="40"/>
      <c r="FS343" s="40"/>
      <c r="FT343" s="40"/>
      <c r="FU343" s="40"/>
      <c r="FV343" s="40"/>
      <c r="FW343" s="40"/>
      <c r="FX343" s="40"/>
      <c r="FY343" s="40"/>
      <c r="FZ343" s="40"/>
      <c r="GA343" s="40"/>
      <c r="GB343" s="40"/>
      <c r="GC343" s="40"/>
      <c r="GD343" s="40"/>
      <c r="GE343" s="40"/>
      <c r="GF343" s="40"/>
      <c r="GG343" s="40"/>
      <c r="GH343" s="40"/>
      <c r="GI343" s="40"/>
      <c r="GJ343" s="40"/>
      <c r="GK343" s="40"/>
      <c r="GL343" s="40"/>
      <c r="GM343" s="40"/>
      <c r="GN343" s="40"/>
      <c r="GO343" s="40"/>
      <c r="GP343" s="40"/>
      <c r="GQ343" s="40"/>
      <c r="GR343" s="40"/>
      <c r="GS343" s="40"/>
      <c r="GT343" s="40"/>
      <c r="GU343" s="40"/>
      <c r="GV343" s="40"/>
      <c r="GW343" s="40"/>
      <c r="GX343" s="40"/>
      <c r="GY343" s="40"/>
      <c r="GZ343" s="40"/>
      <c r="HA343" s="40"/>
      <c r="HB343" s="40"/>
      <c r="HC343" s="40"/>
      <c r="HD343" s="40"/>
      <c r="HE343" s="40"/>
      <c r="HF343" s="40"/>
      <c r="HG343" s="40"/>
      <c r="HH343" s="40"/>
      <c r="HI343" s="40"/>
      <c r="HJ343" s="40"/>
      <c r="HK343" s="40"/>
      <c r="HL343" s="40"/>
      <c r="HM343" s="40"/>
      <c r="HN343" s="40"/>
      <c r="HO343" s="40"/>
      <c r="HP343" s="40"/>
      <c r="HQ343" s="40"/>
      <c r="HR343" s="40"/>
      <c r="HS343" s="40"/>
      <c r="HT343" s="40"/>
      <c r="HU343" s="40"/>
      <c r="HV343" s="40"/>
      <c r="HW343" s="40"/>
      <c r="HX343" s="40"/>
      <c r="HY343" s="40"/>
      <c r="HZ343" s="40"/>
      <c r="IA343" s="40"/>
      <c r="IB343" s="40"/>
      <c r="IC343" s="40"/>
      <c r="ID343" s="40"/>
      <c r="IE343" s="40"/>
      <c r="IF343" s="40"/>
      <c r="IG343" s="40"/>
      <c r="IH343" s="40"/>
      <c r="II343" s="40"/>
      <c r="IJ343" s="40"/>
      <c r="IK343" s="40"/>
      <c r="IL343" s="40"/>
      <c r="IM343" s="40"/>
      <c r="IN343" s="40"/>
      <c r="IO343" s="40"/>
      <c r="IP343" s="40"/>
      <c r="IQ343" s="40"/>
      <c r="IR343" s="40"/>
      <c r="IS343" s="40"/>
      <c r="IT343" s="40"/>
      <c r="IU343" s="40"/>
      <c r="IV343" s="40"/>
      <c r="IW343" s="40"/>
      <c r="IX343" s="40"/>
      <c r="IY343" s="40"/>
      <c r="IZ343" s="40"/>
      <c r="JA343" s="40"/>
      <c r="JB343" s="40"/>
      <c r="JC343" s="40"/>
      <c r="JD343" s="40"/>
      <c r="JE343" s="40"/>
      <c r="JF343" s="40"/>
      <c r="JG343" s="40"/>
      <c r="JH343" s="40"/>
      <c r="JI343" s="40"/>
      <c r="JJ343" s="40"/>
      <c r="JK343" s="40"/>
      <c r="JL343" s="40"/>
      <c r="JM343" s="40"/>
      <c r="JN343" s="40"/>
      <c r="JO343" s="40"/>
      <c r="JP343" s="40"/>
      <c r="JQ343" s="40"/>
      <c r="JR343" s="40"/>
      <c r="JS343" s="40"/>
      <c r="JT343" s="40"/>
      <c r="JU343" s="40"/>
      <c r="JV343" s="40"/>
      <c r="JW343" s="40"/>
      <c r="JX343" s="40"/>
      <c r="JY343" s="40"/>
      <c r="JZ343" s="40"/>
      <c r="KA343" s="40"/>
    </row>
    <row r="344" spans="2:287" x14ac:dyDescent="0.45">
      <c r="B344" s="124"/>
      <c r="C344" s="418"/>
      <c r="D344" s="424"/>
      <c r="E344" s="419"/>
      <c r="F344" s="424"/>
      <c r="G344" s="163"/>
      <c r="H344" s="427"/>
      <c r="I344" s="63"/>
      <c r="J344" s="124"/>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433"/>
      <c r="AK344" s="63"/>
      <c r="AL344" s="164"/>
      <c r="AM344" s="164"/>
      <c r="AN344" s="164"/>
      <c r="AO344" s="63"/>
      <c r="AP344" s="124"/>
      <c r="AQ344" s="124"/>
      <c r="AR344" s="124"/>
      <c r="AS344" s="124"/>
      <c r="AT344" s="65"/>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0"/>
      <c r="ET344" s="40"/>
      <c r="EU344" s="40"/>
      <c r="EV344" s="40"/>
      <c r="EW344" s="40"/>
      <c r="EX344" s="40"/>
      <c r="EY344" s="40"/>
      <c r="EZ344" s="40"/>
      <c r="FA344" s="40"/>
      <c r="FB344" s="40"/>
      <c r="FC344" s="40"/>
      <c r="FD344" s="40"/>
      <c r="FE344" s="40"/>
      <c r="FF344" s="40"/>
      <c r="FG344" s="40"/>
      <c r="FH344" s="40"/>
      <c r="FI344" s="40"/>
      <c r="FJ344" s="40"/>
      <c r="FK344" s="40"/>
      <c r="FL344" s="40"/>
      <c r="FM344" s="40"/>
      <c r="FN344" s="40"/>
      <c r="FO344" s="40"/>
      <c r="FP344" s="40"/>
      <c r="FQ344" s="40"/>
      <c r="FR344" s="40"/>
      <c r="FS344" s="40"/>
      <c r="FT344" s="40"/>
      <c r="FU344" s="40"/>
      <c r="FV344" s="40"/>
      <c r="FW344" s="40"/>
      <c r="FX344" s="40"/>
      <c r="FY344" s="40"/>
      <c r="FZ344" s="40"/>
      <c r="GA344" s="40"/>
      <c r="GB344" s="40"/>
      <c r="GC344" s="40"/>
      <c r="GD344" s="40"/>
      <c r="GE344" s="40"/>
      <c r="GF344" s="40"/>
      <c r="GG344" s="40"/>
      <c r="GH344" s="40"/>
      <c r="GI344" s="40"/>
      <c r="GJ344" s="40"/>
      <c r="GK344" s="40"/>
      <c r="GL344" s="40"/>
      <c r="GM344" s="40"/>
      <c r="GN344" s="40"/>
      <c r="GO344" s="40"/>
      <c r="GP344" s="40"/>
      <c r="GQ344" s="40"/>
      <c r="GR344" s="40"/>
      <c r="GS344" s="40"/>
      <c r="GT344" s="40"/>
      <c r="GU344" s="40"/>
      <c r="GV344" s="40"/>
      <c r="GW344" s="40"/>
      <c r="GX344" s="40"/>
      <c r="GY344" s="40"/>
      <c r="GZ344" s="40"/>
      <c r="HA344" s="40"/>
      <c r="HB344" s="40"/>
      <c r="HC344" s="40"/>
      <c r="HD344" s="40"/>
      <c r="HE344" s="40"/>
      <c r="HF344" s="40"/>
      <c r="HG344" s="40"/>
      <c r="HH344" s="40"/>
      <c r="HI344" s="40"/>
      <c r="HJ344" s="40"/>
      <c r="HK344" s="40"/>
      <c r="HL344" s="40"/>
      <c r="HM344" s="40"/>
      <c r="HN344" s="40"/>
      <c r="HO344" s="40"/>
      <c r="HP344" s="40"/>
      <c r="HQ344" s="40"/>
      <c r="HR344" s="40"/>
      <c r="HS344" s="40"/>
      <c r="HT344" s="40"/>
      <c r="HU344" s="40"/>
      <c r="HV344" s="40"/>
      <c r="HW344" s="40"/>
      <c r="HX344" s="40"/>
      <c r="HY344" s="40"/>
      <c r="HZ344" s="40"/>
      <c r="IA344" s="40"/>
      <c r="IB344" s="40"/>
      <c r="IC344" s="40"/>
      <c r="ID344" s="40"/>
      <c r="IE344" s="40"/>
      <c r="IF344" s="40"/>
      <c r="IG344" s="40"/>
      <c r="IH344" s="40"/>
      <c r="II344" s="40"/>
      <c r="IJ344" s="40"/>
      <c r="IK344" s="40"/>
      <c r="IL344" s="40"/>
      <c r="IM344" s="40"/>
      <c r="IN344" s="40"/>
      <c r="IO344" s="40"/>
      <c r="IP344" s="40"/>
      <c r="IQ344" s="40"/>
      <c r="IR344" s="40"/>
      <c r="IS344" s="40"/>
      <c r="IT344" s="40"/>
      <c r="IU344" s="40"/>
      <c r="IV344" s="40"/>
      <c r="IW344" s="40"/>
      <c r="IX344" s="40"/>
      <c r="IY344" s="40"/>
      <c r="IZ344" s="40"/>
      <c r="JA344" s="40"/>
      <c r="JB344" s="40"/>
      <c r="JC344" s="40"/>
      <c r="JD344" s="40"/>
      <c r="JE344" s="40"/>
      <c r="JF344" s="40"/>
      <c r="JG344" s="40"/>
      <c r="JH344" s="40"/>
      <c r="JI344" s="40"/>
      <c r="JJ344" s="40"/>
      <c r="JK344" s="40"/>
      <c r="JL344" s="40"/>
      <c r="JM344" s="40"/>
      <c r="JN344" s="40"/>
      <c r="JO344" s="40"/>
      <c r="JP344" s="40"/>
      <c r="JQ344" s="40"/>
      <c r="JR344" s="40"/>
      <c r="JS344" s="40"/>
      <c r="JT344" s="40"/>
      <c r="JU344" s="40"/>
      <c r="JV344" s="40"/>
      <c r="JW344" s="40"/>
      <c r="JX344" s="40"/>
      <c r="JY344" s="40"/>
      <c r="JZ344" s="40"/>
      <c r="KA344" s="40"/>
    </row>
    <row r="345" spans="2:287" x14ac:dyDescent="0.45">
      <c r="B345" s="124"/>
      <c r="C345" s="418"/>
      <c r="D345" s="424"/>
      <c r="E345" s="419"/>
      <c r="F345" s="424"/>
      <c r="G345" s="163"/>
      <c r="H345" s="427"/>
      <c r="I345" s="63"/>
      <c r="J345" s="124"/>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433"/>
      <c r="AK345" s="63"/>
      <c r="AL345" s="164"/>
      <c r="AM345" s="164"/>
      <c r="AN345" s="164"/>
      <c r="AO345" s="63"/>
      <c r="AP345" s="124"/>
      <c r="AQ345" s="124"/>
      <c r="AR345" s="124"/>
      <c r="AS345" s="124"/>
      <c r="AT345" s="65"/>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0"/>
      <c r="ET345" s="40"/>
      <c r="EU345" s="40"/>
      <c r="EV345" s="40"/>
      <c r="EW345" s="40"/>
      <c r="EX345" s="40"/>
      <c r="EY345" s="40"/>
      <c r="EZ345" s="40"/>
      <c r="FA345" s="40"/>
      <c r="FB345" s="40"/>
      <c r="FC345" s="40"/>
      <c r="FD345" s="40"/>
      <c r="FE345" s="40"/>
      <c r="FF345" s="40"/>
      <c r="FG345" s="40"/>
      <c r="FH345" s="40"/>
      <c r="FI345" s="40"/>
      <c r="FJ345" s="40"/>
      <c r="FK345" s="40"/>
      <c r="FL345" s="40"/>
      <c r="FM345" s="40"/>
      <c r="FN345" s="40"/>
      <c r="FO345" s="40"/>
      <c r="FP345" s="40"/>
      <c r="FQ345" s="40"/>
      <c r="FR345" s="40"/>
      <c r="FS345" s="40"/>
      <c r="FT345" s="40"/>
      <c r="FU345" s="40"/>
      <c r="FV345" s="40"/>
      <c r="FW345" s="40"/>
      <c r="FX345" s="40"/>
      <c r="FY345" s="40"/>
      <c r="FZ345" s="40"/>
      <c r="GA345" s="40"/>
      <c r="GB345" s="40"/>
      <c r="GC345" s="40"/>
      <c r="GD345" s="40"/>
      <c r="GE345" s="40"/>
      <c r="GF345" s="40"/>
      <c r="GG345" s="40"/>
      <c r="GH345" s="40"/>
      <c r="GI345" s="40"/>
      <c r="GJ345" s="40"/>
      <c r="GK345" s="40"/>
      <c r="GL345" s="40"/>
      <c r="GM345" s="40"/>
      <c r="GN345" s="40"/>
      <c r="GO345" s="40"/>
      <c r="GP345" s="40"/>
      <c r="GQ345" s="40"/>
      <c r="GR345" s="40"/>
      <c r="GS345" s="40"/>
      <c r="GT345" s="40"/>
      <c r="GU345" s="40"/>
      <c r="GV345" s="40"/>
      <c r="GW345" s="40"/>
      <c r="GX345" s="40"/>
      <c r="GY345" s="40"/>
      <c r="GZ345" s="40"/>
      <c r="HA345" s="40"/>
      <c r="HB345" s="40"/>
      <c r="HC345" s="40"/>
      <c r="HD345" s="40"/>
      <c r="HE345" s="40"/>
      <c r="HF345" s="40"/>
      <c r="HG345" s="40"/>
      <c r="HH345" s="40"/>
      <c r="HI345" s="40"/>
      <c r="HJ345" s="40"/>
      <c r="HK345" s="40"/>
      <c r="HL345" s="40"/>
      <c r="HM345" s="40"/>
      <c r="HN345" s="40"/>
      <c r="HO345" s="40"/>
      <c r="HP345" s="40"/>
      <c r="HQ345" s="40"/>
      <c r="HR345" s="40"/>
      <c r="HS345" s="40"/>
      <c r="HT345" s="40"/>
      <c r="HU345" s="40"/>
      <c r="HV345" s="40"/>
      <c r="HW345" s="40"/>
      <c r="HX345" s="40"/>
      <c r="HY345" s="40"/>
      <c r="HZ345" s="40"/>
      <c r="IA345" s="40"/>
      <c r="IB345" s="40"/>
      <c r="IC345" s="40"/>
      <c r="ID345" s="40"/>
      <c r="IE345" s="40"/>
      <c r="IF345" s="40"/>
      <c r="IG345" s="40"/>
      <c r="IH345" s="40"/>
      <c r="II345" s="40"/>
      <c r="IJ345" s="40"/>
      <c r="IK345" s="40"/>
      <c r="IL345" s="40"/>
      <c r="IM345" s="40"/>
      <c r="IN345" s="40"/>
      <c r="IO345" s="40"/>
      <c r="IP345" s="40"/>
      <c r="IQ345" s="40"/>
      <c r="IR345" s="40"/>
      <c r="IS345" s="40"/>
      <c r="IT345" s="40"/>
      <c r="IU345" s="40"/>
      <c r="IV345" s="40"/>
      <c r="IW345" s="40"/>
      <c r="IX345" s="40"/>
      <c r="IY345" s="40"/>
      <c r="IZ345" s="40"/>
      <c r="JA345" s="40"/>
      <c r="JB345" s="40"/>
      <c r="JC345" s="40"/>
      <c r="JD345" s="40"/>
      <c r="JE345" s="40"/>
      <c r="JF345" s="40"/>
      <c r="JG345" s="40"/>
      <c r="JH345" s="40"/>
      <c r="JI345" s="40"/>
      <c r="JJ345" s="40"/>
      <c r="JK345" s="40"/>
      <c r="JL345" s="40"/>
      <c r="JM345" s="40"/>
      <c r="JN345" s="40"/>
      <c r="JO345" s="40"/>
      <c r="JP345" s="40"/>
      <c r="JQ345" s="40"/>
      <c r="JR345" s="40"/>
      <c r="JS345" s="40"/>
      <c r="JT345" s="40"/>
      <c r="JU345" s="40"/>
      <c r="JV345" s="40"/>
      <c r="JW345" s="40"/>
      <c r="JX345" s="40"/>
      <c r="JY345" s="40"/>
      <c r="JZ345" s="40"/>
      <c r="KA345" s="40"/>
    </row>
    <row r="346" spans="2:287" x14ac:dyDescent="0.45">
      <c r="B346" s="124"/>
      <c r="C346" s="418"/>
      <c r="D346" s="424"/>
      <c r="E346" s="419"/>
      <c r="F346" s="424"/>
      <c r="G346" s="163"/>
      <c r="H346" s="427"/>
      <c r="I346" s="63"/>
      <c r="J346" s="124"/>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433"/>
      <c r="AK346" s="63"/>
      <c r="AL346" s="164"/>
      <c r="AM346" s="164"/>
      <c r="AN346" s="164"/>
      <c r="AO346" s="63"/>
      <c r="AP346" s="124"/>
      <c r="AQ346" s="124"/>
      <c r="AR346" s="124"/>
      <c r="AS346" s="124"/>
      <c r="AT346" s="65"/>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0"/>
      <c r="ET346" s="40"/>
      <c r="EU346" s="40"/>
      <c r="EV346" s="40"/>
      <c r="EW346" s="40"/>
      <c r="EX346" s="40"/>
      <c r="EY346" s="40"/>
      <c r="EZ346" s="40"/>
      <c r="FA346" s="40"/>
      <c r="FB346" s="40"/>
      <c r="FC346" s="40"/>
      <c r="FD346" s="40"/>
      <c r="FE346" s="40"/>
      <c r="FF346" s="40"/>
      <c r="FG346" s="40"/>
      <c r="FH346" s="40"/>
      <c r="FI346" s="40"/>
      <c r="FJ346" s="40"/>
      <c r="FK346" s="40"/>
      <c r="FL346" s="40"/>
      <c r="FM346" s="40"/>
      <c r="FN346" s="40"/>
      <c r="FO346" s="40"/>
      <c r="FP346" s="40"/>
      <c r="FQ346" s="40"/>
      <c r="FR346" s="40"/>
      <c r="FS346" s="40"/>
      <c r="FT346" s="40"/>
      <c r="FU346" s="40"/>
      <c r="FV346" s="40"/>
      <c r="FW346" s="40"/>
      <c r="FX346" s="40"/>
      <c r="FY346" s="40"/>
      <c r="FZ346" s="40"/>
      <c r="GA346" s="40"/>
      <c r="GB346" s="40"/>
      <c r="GC346" s="40"/>
      <c r="GD346" s="40"/>
      <c r="GE346" s="40"/>
      <c r="GF346" s="40"/>
      <c r="GG346" s="40"/>
      <c r="GH346" s="40"/>
      <c r="GI346" s="40"/>
      <c r="GJ346" s="40"/>
      <c r="GK346" s="40"/>
      <c r="GL346" s="40"/>
      <c r="GM346" s="40"/>
      <c r="GN346" s="40"/>
      <c r="GO346" s="40"/>
      <c r="GP346" s="40"/>
      <c r="GQ346" s="40"/>
      <c r="GR346" s="40"/>
      <c r="GS346" s="40"/>
      <c r="GT346" s="40"/>
      <c r="GU346" s="40"/>
      <c r="GV346" s="40"/>
      <c r="GW346" s="40"/>
      <c r="GX346" s="40"/>
      <c r="GY346" s="40"/>
      <c r="GZ346" s="40"/>
      <c r="HA346" s="40"/>
      <c r="HB346" s="40"/>
      <c r="HC346" s="40"/>
      <c r="HD346" s="40"/>
      <c r="HE346" s="40"/>
      <c r="HF346" s="40"/>
      <c r="HG346" s="40"/>
      <c r="HH346" s="40"/>
      <c r="HI346" s="40"/>
      <c r="HJ346" s="40"/>
      <c r="HK346" s="40"/>
      <c r="HL346" s="40"/>
      <c r="HM346" s="40"/>
      <c r="HN346" s="40"/>
      <c r="HO346" s="40"/>
      <c r="HP346" s="40"/>
      <c r="HQ346" s="40"/>
      <c r="HR346" s="40"/>
      <c r="HS346" s="40"/>
      <c r="HT346" s="40"/>
      <c r="HU346" s="40"/>
      <c r="HV346" s="40"/>
      <c r="HW346" s="40"/>
      <c r="HX346" s="40"/>
      <c r="HY346" s="40"/>
      <c r="HZ346" s="40"/>
      <c r="IA346" s="40"/>
      <c r="IB346" s="40"/>
      <c r="IC346" s="40"/>
      <c r="ID346" s="40"/>
      <c r="IE346" s="40"/>
      <c r="IF346" s="40"/>
      <c r="IG346" s="40"/>
      <c r="IH346" s="40"/>
      <c r="II346" s="40"/>
      <c r="IJ346" s="40"/>
      <c r="IK346" s="40"/>
      <c r="IL346" s="40"/>
      <c r="IM346" s="40"/>
      <c r="IN346" s="40"/>
      <c r="IO346" s="40"/>
      <c r="IP346" s="40"/>
      <c r="IQ346" s="40"/>
      <c r="IR346" s="40"/>
      <c r="IS346" s="40"/>
      <c r="IT346" s="40"/>
      <c r="IU346" s="40"/>
      <c r="IV346" s="40"/>
      <c r="IW346" s="40"/>
      <c r="IX346" s="40"/>
      <c r="IY346" s="40"/>
      <c r="IZ346" s="40"/>
      <c r="JA346" s="40"/>
      <c r="JB346" s="40"/>
      <c r="JC346" s="40"/>
      <c r="JD346" s="40"/>
      <c r="JE346" s="40"/>
      <c r="JF346" s="40"/>
      <c r="JG346" s="40"/>
      <c r="JH346" s="40"/>
      <c r="JI346" s="40"/>
      <c r="JJ346" s="40"/>
      <c r="JK346" s="40"/>
      <c r="JL346" s="40"/>
      <c r="JM346" s="40"/>
      <c r="JN346" s="40"/>
      <c r="JO346" s="40"/>
      <c r="JP346" s="40"/>
      <c r="JQ346" s="40"/>
      <c r="JR346" s="40"/>
      <c r="JS346" s="40"/>
      <c r="JT346" s="40"/>
      <c r="JU346" s="40"/>
      <c r="JV346" s="40"/>
      <c r="JW346" s="40"/>
      <c r="JX346" s="40"/>
      <c r="JY346" s="40"/>
      <c r="JZ346" s="40"/>
      <c r="KA346" s="40"/>
    </row>
    <row r="347" spans="2:287" x14ac:dyDescent="0.45">
      <c r="B347" s="124"/>
      <c r="C347" s="418"/>
      <c r="D347" s="424"/>
      <c r="E347" s="419"/>
      <c r="F347" s="424"/>
      <c r="G347" s="163"/>
      <c r="H347" s="427"/>
      <c r="I347" s="63"/>
      <c r="J347" s="124"/>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433"/>
      <c r="AK347" s="63"/>
      <c r="AL347" s="164"/>
      <c r="AM347" s="164"/>
      <c r="AN347" s="164"/>
      <c r="AO347" s="63"/>
      <c r="AP347" s="124"/>
      <c r="AQ347" s="124"/>
      <c r="AR347" s="124"/>
      <c r="AS347" s="124"/>
      <c r="AT347" s="65"/>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47"/>
      <c r="DX347" s="47"/>
      <c r="DY347" s="47"/>
      <c r="DZ347" s="47"/>
      <c r="EA347" s="47"/>
      <c r="EB347" s="47"/>
      <c r="EC347" s="47"/>
      <c r="ED347" s="47"/>
      <c r="EE347" s="47"/>
      <c r="EF347" s="47"/>
      <c r="EG347" s="47"/>
      <c r="EH347" s="47"/>
      <c r="EI347" s="47"/>
      <c r="EJ347" s="47"/>
      <c r="EK347" s="47"/>
      <c r="EL347" s="47"/>
      <c r="EM347" s="47"/>
      <c r="EN347" s="47"/>
      <c r="EO347" s="47"/>
      <c r="EP347" s="47"/>
      <c r="EQ347" s="47"/>
      <c r="ER347" s="47"/>
      <c r="ES347" s="40"/>
      <c r="ET347" s="40"/>
      <c r="EU347" s="40"/>
      <c r="EV347" s="40"/>
      <c r="EW347" s="40"/>
      <c r="EX347" s="40"/>
      <c r="EY347" s="40"/>
      <c r="EZ347" s="40"/>
      <c r="FA347" s="40"/>
      <c r="FB347" s="40"/>
      <c r="FC347" s="40"/>
      <c r="FD347" s="40"/>
      <c r="FE347" s="40"/>
      <c r="FF347" s="40"/>
      <c r="FG347" s="40"/>
      <c r="FH347" s="40"/>
      <c r="FI347" s="40"/>
      <c r="FJ347" s="40"/>
      <c r="FK347" s="40"/>
      <c r="FL347" s="40"/>
      <c r="FM347" s="40"/>
      <c r="FN347" s="40"/>
      <c r="FO347" s="40"/>
      <c r="FP347" s="40"/>
      <c r="FQ347" s="40"/>
      <c r="FR347" s="40"/>
      <c r="FS347" s="40"/>
      <c r="FT347" s="40"/>
      <c r="FU347" s="40"/>
      <c r="FV347" s="40"/>
      <c r="FW347" s="40"/>
      <c r="FX347" s="40"/>
      <c r="FY347" s="40"/>
      <c r="FZ347" s="40"/>
      <c r="GA347" s="40"/>
      <c r="GB347" s="40"/>
      <c r="GC347" s="40"/>
      <c r="GD347" s="40"/>
      <c r="GE347" s="40"/>
      <c r="GF347" s="40"/>
      <c r="GG347" s="40"/>
      <c r="GH347" s="40"/>
      <c r="GI347" s="40"/>
      <c r="GJ347" s="40"/>
      <c r="GK347" s="40"/>
      <c r="GL347" s="40"/>
      <c r="GM347" s="40"/>
      <c r="GN347" s="40"/>
      <c r="GO347" s="40"/>
      <c r="GP347" s="40"/>
      <c r="GQ347" s="40"/>
      <c r="GR347" s="40"/>
      <c r="GS347" s="40"/>
      <c r="GT347" s="40"/>
      <c r="GU347" s="40"/>
      <c r="GV347" s="40"/>
      <c r="GW347" s="40"/>
      <c r="GX347" s="40"/>
      <c r="GY347" s="40"/>
      <c r="GZ347" s="40"/>
      <c r="HA347" s="40"/>
      <c r="HB347" s="40"/>
      <c r="HC347" s="40"/>
      <c r="HD347" s="40"/>
      <c r="HE347" s="40"/>
      <c r="HF347" s="40"/>
      <c r="HG347" s="40"/>
      <c r="HH347" s="40"/>
      <c r="HI347" s="40"/>
      <c r="HJ347" s="40"/>
      <c r="HK347" s="40"/>
      <c r="HL347" s="40"/>
      <c r="HM347" s="40"/>
      <c r="HN347" s="40"/>
      <c r="HO347" s="40"/>
      <c r="HP347" s="40"/>
      <c r="HQ347" s="40"/>
      <c r="HR347" s="40"/>
      <c r="HS347" s="40"/>
      <c r="HT347" s="40"/>
      <c r="HU347" s="40"/>
      <c r="HV347" s="40"/>
      <c r="HW347" s="40"/>
      <c r="HX347" s="40"/>
      <c r="HY347" s="40"/>
      <c r="HZ347" s="40"/>
      <c r="IA347" s="40"/>
      <c r="IB347" s="40"/>
      <c r="IC347" s="40"/>
      <c r="ID347" s="40"/>
      <c r="IE347" s="40"/>
      <c r="IF347" s="40"/>
      <c r="IG347" s="40"/>
      <c r="IH347" s="40"/>
      <c r="II347" s="40"/>
      <c r="IJ347" s="40"/>
      <c r="IK347" s="40"/>
      <c r="IL347" s="40"/>
      <c r="IM347" s="40"/>
      <c r="IN347" s="40"/>
      <c r="IO347" s="40"/>
      <c r="IP347" s="40"/>
      <c r="IQ347" s="40"/>
      <c r="IR347" s="40"/>
      <c r="IS347" s="40"/>
      <c r="IT347" s="40"/>
      <c r="IU347" s="40"/>
      <c r="IV347" s="40"/>
      <c r="IW347" s="40"/>
      <c r="IX347" s="40"/>
      <c r="IY347" s="40"/>
      <c r="IZ347" s="40"/>
      <c r="JA347" s="40"/>
      <c r="JB347" s="40"/>
      <c r="JC347" s="40"/>
      <c r="JD347" s="40"/>
      <c r="JE347" s="40"/>
      <c r="JF347" s="40"/>
      <c r="JG347" s="40"/>
      <c r="JH347" s="40"/>
      <c r="JI347" s="40"/>
      <c r="JJ347" s="40"/>
      <c r="JK347" s="40"/>
      <c r="JL347" s="40"/>
      <c r="JM347" s="40"/>
      <c r="JN347" s="40"/>
      <c r="JO347" s="40"/>
      <c r="JP347" s="40"/>
      <c r="JQ347" s="40"/>
      <c r="JR347" s="40"/>
      <c r="JS347" s="40"/>
      <c r="JT347" s="40"/>
      <c r="JU347" s="40"/>
      <c r="JV347" s="40"/>
      <c r="JW347" s="40"/>
      <c r="JX347" s="40"/>
      <c r="JY347" s="40"/>
      <c r="JZ347" s="40"/>
      <c r="KA347" s="40"/>
    </row>
    <row r="348" spans="2:287" x14ac:dyDescent="0.45">
      <c r="B348" s="124"/>
      <c r="C348" s="418"/>
      <c r="D348" s="424"/>
      <c r="E348" s="419"/>
      <c r="F348" s="424"/>
      <c r="G348" s="163"/>
      <c r="H348" s="427"/>
      <c r="I348" s="63"/>
      <c r="J348" s="124"/>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433"/>
      <c r="AK348" s="63"/>
      <c r="AL348" s="164"/>
      <c r="AM348" s="164"/>
      <c r="AN348" s="164"/>
      <c r="AO348" s="63"/>
      <c r="AP348" s="124"/>
      <c r="AQ348" s="124"/>
      <c r="AR348" s="124"/>
      <c r="AS348" s="124"/>
      <c r="AT348" s="65"/>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47"/>
      <c r="DX348" s="47"/>
      <c r="DY348" s="47"/>
      <c r="DZ348" s="47"/>
      <c r="EA348" s="47"/>
      <c r="EB348" s="47"/>
      <c r="EC348" s="47"/>
      <c r="ED348" s="47"/>
      <c r="EE348" s="47"/>
      <c r="EF348" s="47"/>
      <c r="EG348" s="47"/>
      <c r="EH348" s="47"/>
      <c r="EI348" s="47"/>
      <c r="EJ348" s="47"/>
      <c r="EK348" s="47"/>
      <c r="EL348" s="47"/>
      <c r="EM348" s="47"/>
      <c r="EN348" s="47"/>
      <c r="EO348" s="47"/>
      <c r="EP348" s="47"/>
      <c r="EQ348" s="47"/>
      <c r="ER348" s="47"/>
      <c r="ES348" s="40"/>
      <c r="ET348" s="40"/>
      <c r="EU348" s="40"/>
      <c r="EV348" s="40"/>
      <c r="EW348" s="40"/>
      <c r="EX348" s="40"/>
      <c r="EY348" s="40"/>
      <c r="EZ348" s="40"/>
      <c r="FA348" s="40"/>
      <c r="FB348" s="40"/>
      <c r="FC348" s="40"/>
      <c r="FD348" s="40"/>
      <c r="FE348" s="40"/>
      <c r="FF348" s="40"/>
      <c r="FG348" s="40"/>
      <c r="FH348" s="40"/>
      <c r="FI348" s="40"/>
      <c r="FJ348" s="40"/>
      <c r="FK348" s="40"/>
      <c r="FL348" s="40"/>
      <c r="FM348" s="40"/>
      <c r="FN348" s="40"/>
      <c r="FO348" s="40"/>
      <c r="FP348" s="40"/>
      <c r="FQ348" s="40"/>
      <c r="FR348" s="40"/>
      <c r="FS348" s="40"/>
      <c r="FT348" s="40"/>
      <c r="FU348" s="40"/>
      <c r="FV348" s="40"/>
      <c r="FW348" s="40"/>
      <c r="FX348" s="40"/>
      <c r="FY348" s="40"/>
      <c r="FZ348" s="40"/>
      <c r="GA348" s="40"/>
      <c r="GB348" s="40"/>
      <c r="GC348" s="40"/>
      <c r="GD348" s="40"/>
      <c r="GE348" s="40"/>
      <c r="GF348" s="40"/>
      <c r="GG348" s="40"/>
      <c r="GH348" s="40"/>
      <c r="GI348" s="40"/>
      <c r="GJ348" s="40"/>
      <c r="GK348" s="40"/>
      <c r="GL348" s="40"/>
      <c r="GM348" s="40"/>
      <c r="GN348" s="40"/>
      <c r="GO348" s="40"/>
      <c r="GP348" s="40"/>
      <c r="GQ348" s="40"/>
      <c r="GR348" s="40"/>
      <c r="GS348" s="40"/>
      <c r="GT348" s="40"/>
      <c r="GU348" s="40"/>
      <c r="GV348" s="40"/>
      <c r="GW348" s="40"/>
      <c r="GX348" s="40"/>
      <c r="GY348" s="40"/>
      <c r="GZ348" s="40"/>
      <c r="HA348" s="40"/>
      <c r="HB348" s="40"/>
      <c r="HC348" s="40"/>
      <c r="HD348" s="40"/>
      <c r="HE348" s="40"/>
      <c r="HF348" s="40"/>
      <c r="HG348" s="40"/>
      <c r="HH348" s="40"/>
      <c r="HI348" s="40"/>
      <c r="HJ348" s="40"/>
      <c r="HK348" s="40"/>
      <c r="HL348" s="40"/>
      <c r="HM348" s="40"/>
      <c r="HN348" s="40"/>
      <c r="HO348" s="40"/>
      <c r="HP348" s="40"/>
      <c r="HQ348" s="40"/>
      <c r="HR348" s="40"/>
      <c r="HS348" s="40"/>
      <c r="HT348" s="40"/>
      <c r="HU348" s="40"/>
      <c r="HV348" s="40"/>
      <c r="HW348" s="40"/>
      <c r="HX348" s="40"/>
      <c r="HY348" s="40"/>
      <c r="HZ348" s="40"/>
      <c r="IA348" s="40"/>
      <c r="IB348" s="40"/>
      <c r="IC348" s="40"/>
      <c r="ID348" s="40"/>
      <c r="IE348" s="40"/>
      <c r="IF348" s="40"/>
      <c r="IG348" s="40"/>
      <c r="IH348" s="40"/>
      <c r="II348" s="40"/>
      <c r="IJ348" s="40"/>
      <c r="IK348" s="40"/>
      <c r="IL348" s="40"/>
      <c r="IM348" s="40"/>
      <c r="IN348" s="40"/>
      <c r="IO348" s="40"/>
      <c r="IP348" s="40"/>
      <c r="IQ348" s="40"/>
      <c r="IR348" s="40"/>
      <c r="IS348" s="40"/>
      <c r="IT348" s="40"/>
      <c r="IU348" s="40"/>
      <c r="IV348" s="40"/>
      <c r="IW348" s="40"/>
      <c r="IX348" s="40"/>
      <c r="IY348" s="40"/>
      <c r="IZ348" s="40"/>
      <c r="JA348" s="40"/>
      <c r="JB348" s="40"/>
      <c r="JC348" s="40"/>
      <c r="JD348" s="40"/>
      <c r="JE348" s="40"/>
      <c r="JF348" s="40"/>
      <c r="JG348" s="40"/>
      <c r="JH348" s="40"/>
      <c r="JI348" s="40"/>
      <c r="JJ348" s="40"/>
      <c r="JK348" s="40"/>
      <c r="JL348" s="40"/>
      <c r="JM348" s="40"/>
      <c r="JN348" s="40"/>
      <c r="JO348" s="40"/>
      <c r="JP348" s="40"/>
      <c r="JQ348" s="40"/>
      <c r="JR348" s="40"/>
      <c r="JS348" s="40"/>
      <c r="JT348" s="40"/>
      <c r="JU348" s="40"/>
      <c r="JV348" s="40"/>
      <c r="JW348" s="40"/>
      <c r="JX348" s="40"/>
      <c r="JY348" s="40"/>
      <c r="JZ348" s="40"/>
      <c r="KA348" s="40"/>
    </row>
    <row r="349" spans="2:287" x14ac:dyDescent="0.45">
      <c r="B349" s="124"/>
      <c r="C349" s="418"/>
      <c r="D349" s="424"/>
      <c r="E349" s="419"/>
      <c r="F349" s="424"/>
      <c r="G349" s="163"/>
      <c r="H349" s="427"/>
      <c r="I349" s="63"/>
      <c r="J349" s="124"/>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433"/>
      <c r="AK349" s="63"/>
      <c r="AL349" s="164"/>
      <c r="AM349" s="164"/>
      <c r="AN349" s="164"/>
      <c r="AO349" s="63"/>
      <c r="AP349" s="124"/>
      <c r="AQ349" s="124"/>
      <c r="AR349" s="124"/>
      <c r="AS349" s="124"/>
      <c r="AT349" s="65"/>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47"/>
      <c r="DX349" s="47"/>
      <c r="DY349" s="47"/>
      <c r="DZ349" s="47"/>
      <c r="EA349" s="47"/>
      <c r="EB349" s="47"/>
      <c r="EC349" s="47"/>
      <c r="ED349" s="47"/>
      <c r="EE349" s="47"/>
      <c r="EF349" s="47"/>
      <c r="EG349" s="47"/>
      <c r="EH349" s="47"/>
      <c r="EI349" s="47"/>
      <c r="EJ349" s="47"/>
      <c r="EK349" s="47"/>
      <c r="EL349" s="47"/>
      <c r="EM349" s="47"/>
      <c r="EN349" s="47"/>
      <c r="EO349" s="47"/>
      <c r="EP349" s="47"/>
      <c r="EQ349" s="47"/>
      <c r="ER349" s="47"/>
      <c r="ES349" s="40"/>
      <c r="ET349" s="40"/>
      <c r="EU349" s="40"/>
      <c r="EV349" s="40"/>
      <c r="EW349" s="40"/>
      <c r="EX349" s="40"/>
      <c r="EY349" s="40"/>
      <c r="EZ349" s="40"/>
      <c r="FA349" s="40"/>
      <c r="FB349" s="40"/>
      <c r="FC349" s="40"/>
      <c r="FD349" s="40"/>
      <c r="FE349" s="40"/>
      <c r="FF349" s="40"/>
      <c r="FG349" s="40"/>
      <c r="FH349" s="40"/>
      <c r="FI349" s="40"/>
      <c r="FJ349" s="40"/>
      <c r="FK349" s="40"/>
      <c r="FL349" s="40"/>
      <c r="FM349" s="40"/>
      <c r="FN349" s="40"/>
      <c r="FO349" s="40"/>
      <c r="FP349" s="40"/>
      <c r="FQ349" s="40"/>
      <c r="FR349" s="40"/>
      <c r="FS349" s="40"/>
      <c r="FT349" s="40"/>
      <c r="FU349" s="40"/>
      <c r="FV349" s="40"/>
      <c r="FW349" s="40"/>
      <c r="FX349" s="40"/>
      <c r="FY349" s="40"/>
      <c r="FZ349" s="40"/>
      <c r="GA349" s="40"/>
      <c r="GB349" s="40"/>
      <c r="GC349" s="40"/>
      <c r="GD349" s="40"/>
      <c r="GE349" s="40"/>
      <c r="GF349" s="40"/>
      <c r="GG349" s="40"/>
      <c r="GH349" s="40"/>
      <c r="GI349" s="40"/>
      <c r="GJ349" s="40"/>
      <c r="GK349" s="40"/>
      <c r="GL349" s="40"/>
      <c r="GM349" s="40"/>
      <c r="GN349" s="40"/>
      <c r="GO349" s="40"/>
      <c r="GP349" s="40"/>
      <c r="GQ349" s="40"/>
      <c r="GR349" s="40"/>
      <c r="GS349" s="40"/>
      <c r="GT349" s="40"/>
      <c r="GU349" s="40"/>
      <c r="GV349" s="40"/>
      <c r="GW349" s="40"/>
      <c r="GX349" s="40"/>
      <c r="GY349" s="40"/>
      <c r="GZ349" s="40"/>
      <c r="HA349" s="40"/>
      <c r="HB349" s="40"/>
      <c r="HC349" s="40"/>
      <c r="HD349" s="40"/>
      <c r="HE349" s="40"/>
      <c r="HF349" s="40"/>
      <c r="HG349" s="40"/>
      <c r="HH349" s="40"/>
      <c r="HI349" s="40"/>
      <c r="HJ349" s="40"/>
      <c r="HK349" s="40"/>
      <c r="HL349" s="40"/>
      <c r="HM349" s="40"/>
      <c r="HN349" s="40"/>
      <c r="HO349" s="40"/>
      <c r="HP349" s="40"/>
      <c r="HQ349" s="40"/>
      <c r="HR349" s="40"/>
      <c r="HS349" s="40"/>
      <c r="HT349" s="40"/>
      <c r="HU349" s="40"/>
      <c r="HV349" s="40"/>
      <c r="HW349" s="40"/>
      <c r="HX349" s="40"/>
      <c r="HY349" s="40"/>
      <c r="HZ349" s="40"/>
      <c r="IA349" s="40"/>
      <c r="IB349" s="40"/>
      <c r="IC349" s="40"/>
      <c r="ID349" s="40"/>
      <c r="IE349" s="40"/>
      <c r="IF349" s="40"/>
      <c r="IG349" s="40"/>
      <c r="IH349" s="40"/>
      <c r="II349" s="40"/>
      <c r="IJ349" s="40"/>
      <c r="IK349" s="40"/>
      <c r="IL349" s="40"/>
      <c r="IM349" s="40"/>
      <c r="IN349" s="40"/>
      <c r="IO349" s="40"/>
      <c r="IP349" s="40"/>
      <c r="IQ349" s="40"/>
      <c r="IR349" s="40"/>
      <c r="IS349" s="40"/>
      <c r="IT349" s="40"/>
      <c r="IU349" s="40"/>
      <c r="IV349" s="40"/>
      <c r="IW349" s="40"/>
      <c r="IX349" s="40"/>
      <c r="IY349" s="40"/>
      <c r="IZ349" s="40"/>
      <c r="JA349" s="40"/>
      <c r="JB349" s="40"/>
      <c r="JC349" s="40"/>
      <c r="JD349" s="40"/>
      <c r="JE349" s="40"/>
      <c r="JF349" s="40"/>
      <c r="JG349" s="40"/>
      <c r="JH349" s="40"/>
      <c r="JI349" s="40"/>
      <c r="JJ349" s="40"/>
      <c r="JK349" s="40"/>
      <c r="JL349" s="40"/>
      <c r="JM349" s="40"/>
      <c r="JN349" s="40"/>
      <c r="JO349" s="40"/>
      <c r="JP349" s="40"/>
      <c r="JQ349" s="40"/>
      <c r="JR349" s="40"/>
      <c r="JS349" s="40"/>
      <c r="JT349" s="40"/>
      <c r="JU349" s="40"/>
      <c r="JV349" s="40"/>
      <c r="JW349" s="40"/>
      <c r="JX349" s="40"/>
      <c r="JY349" s="40"/>
      <c r="JZ349" s="40"/>
      <c r="KA349" s="40"/>
    </row>
    <row r="350" spans="2:287" x14ac:dyDescent="0.45">
      <c r="B350" s="124"/>
      <c r="C350" s="418"/>
      <c r="D350" s="424"/>
      <c r="E350" s="419"/>
      <c r="F350" s="424"/>
      <c r="G350" s="163"/>
      <c r="H350" s="427"/>
      <c r="I350" s="63"/>
      <c r="J350" s="124"/>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433"/>
      <c r="AK350" s="63"/>
      <c r="AL350" s="164"/>
      <c r="AM350" s="164"/>
      <c r="AN350" s="164"/>
      <c r="AO350" s="63"/>
      <c r="AP350" s="124"/>
      <c r="AQ350" s="124"/>
      <c r="AR350" s="124"/>
      <c r="AS350" s="124"/>
      <c r="AT350" s="65"/>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47"/>
      <c r="DX350" s="47"/>
      <c r="DY350" s="47"/>
      <c r="DZ350" s="47"/>
      <c r="EA350" s="47"/>
      <c r="EB350" s="47"/>
      <c r="EC350" s="47"/>
      <c r="ED350" s="47"/>
      <c r="EE350" s="47"/>
      <c r="EF350" s="47"/>
      <c r="EG350" s="47"/>
      <c r="EH350" s="47"/>
      <c r="EI350" s="47"/>
      <c r="EJ350" s="47"/>
      <c r="EK350" s="47"/>
      <c r="EL350" s="47"/>
      <c r="EM350" s="47"/>
      <c r="EN350" s="47"/>
      <c r="EO350" s="47"/>
      <c r="EP350" s="47"/>
      <c r="EQ350" s="47"/>
      <c r="ER350" s="47"/>
      <c r="ES350" s="40"/>
      <c r="ET350" s="40"/>
      <c r="EU350" s="40"/>
      <c r="EV350" s="40"/>
      <c r="EW350" s="40"/>
      <c r="EX350" s="40"/>
      <c r="EY350" s="40"/>
      <c r="EZ350" s="40"/>
      <c r="FA350" s="40"/>
      <c r="FB350" s="40"/>
      <c r="FC350" s="40"/>
      <c r="FD350" s="40"/>
      <c r="FE350" s="40"/>
      <c r="FF350" s="40"/>
      <c r="FG350" s="40"/>
      <c r="FH350" s="40"/>
      <c r="FI350" s="40"/>
      <c r="FJ350" s="40"/>
      <c r="FK350" s="40"/>
      <c r="FL350" s="40"/>
      <c r="FM350" s="40"/>
      <c r="FN350" s="40"/>
      <c r="FO350" s="40"/>
      <c r="FP350" s="40"/>
      <c r="FQ350" s="40"/>
      <c r="FR350" s="40"/>
      <c r="FS350" s="40"/>
      <c r="FT350" s="40"/>
      <c r="FU350" s="40"/>
      <c r="FV350" s="40"/>
      <c r="FW350" s="40"/>
      <c r="FX350" s="40"/>
      <c r="FY350" s="40"/>
      <c r="FZ350" s="40"/>
      <c r="GA350" s="40"/>
      <c r="GB350" s="40"/>
      <c r="GC350" s="40"/>
      <c r="GD350" s="40"/>
      <c r="GE350" s="40"/>
      <c r="GF350" s="40"/>
      <c r="GG350" s="40"/>
      <c r="GH350" s="40"/>
      <c r="GI350" s="40"/>
      <c r="GJ350" s="40"/>
      <c r="GK350" s="40"/>
      <c r="GL350" s="40"/>
      <c r="GM350" s="40"/>
      <c r="GN350" s="40"/>
      <c r="GO350" s="40"/>
      <c r="GP350" s="40"/>
      <c r="GQ350" s="40"/>
      <c r="GR350" s="40"/>
      <c r="GS350" s="40"/>
      <c r="GT350" s="40"/>
      <c r="GU350" s="40"/>
      <c r="GV350" s="40"/>
      <c r="GW350" s="40"/>
      <c r="GX350" s="40"/>
      <c r="GY350" s="40"/>
      <c r="GZ350" s="40"/>
      <c r="HA350" s="40"/>
      <c r="HB350" s="40"/>
      <c r="HC350" s="40"/>
      <c r="HD350" s="40"/>
      <c r="HE350" s="40"/>
      <c r="HF350" s="40"/>
      <c r="HG350" s="40"/>
      <c r="HH350" s="40"/>
      <c r="HI350" s="40"/>
      <c r="HJ350" s="40"/>
      <c r="HK350" s="40"/>
      <c r="HL350" s="40"/>
      <c r="HM350" s="40"/>
      <c r="HN350" s="40"/>
      <c r="HO350" s="40"/>
      <c r="HP350" s="40"/>
      <c r="HQ350" s="40"/>
      <c r="HR350" s="40"/>
      <c r="HS350" s="40"/>
      <c r="HT350" s="40"/>
      <c r="HU350" s="40"/>
      <c r="HV350" s="40"/>
      <c r="HW350" s="40"/>
      <c r="HX350" s="40"/>
      <c r="HY350" s="40"/>
      <c r="HZ350" s="40"/>
      <c r="IA350" s="40"/>
      <c r="IB350" s="40"/>
      <c r="IC350" s="40"/>
      <c r="ID350" s="40"/>
      <c r="IE350" s="40"/>
      <c r="IF350" s="40"/>
      <c r="IG350" s="40"/>
      <c r="IH350" s="40"/>
      <c r="II350" s="40"/>
      <c r="IJ350" s="40"/>
      <c r="IK350" s="40"/>
      <c r="IL350" s="40"/>
      <c r="IM350" s="40"/>
      <c r="IN350" s="40"/>
      <c r="IO350" s="40"/>
      <c r="IP350" s="40"/>
      <c r="IQ350" s="40"/>
      <c r="IR350" s="40"/>
      <c r="IS350" s="40"/>
      <c r="IT350" s="40"/>
      <c r="IU350" s="40"/>
      <c r="IV350" s="40"/>
      <c r="IW350" s="40"/>
      <c r="IX350" s="40"/>
      <c r="IY350" s="40"/>
      <c r="IZ350" s="40"/>
      <c r="JA350" s="40"/>
      <c r="JB350" s="40"/>
      <c r="JC350" s="40"/>
      <c r="JD350" s="40"/>
      <c r="JE350" s="40"/>
      <c r="JF350" s="40"/>
      <c r="JG350" s="40"/>
      <c r="JH350" s="40"/>
      <c r="JI350" s="40"/>
      <c r="JJ350" s="40"/>
      <c r="JK350" s="40"/>
      <c r="JL350" s="40"/>
      <c r="JM350" s="40"/>
      <c r="JN350" s="40"/>
      <c r="JO350" s="40"/>
      <c r="JP350" s="40"/>
      <c r="JQ350" s="40"/>
      <c r="JR350" s="40"/>
      <c r="JS350" s="40"/>
      <c r="JT350" s="40"/>
      <c r="JU350" s="40"/>
      <c r="JV350" s="40"/>
      <c r="JW350" s="40"/>
      <c r="JX350" s="40"/>
      <c r="JY350" s="40"/>
      <c r="JZ350" s="40"/>
      <c r="KA350" s="40"/>
    </row>
    <row r="351" spans="2:287" x14ac:dyDescent="0.45">
      <c r="B351" s="124"/>
      <c r="C351" s="418"/>
      <c r="D351" s="424"/>
      <c r="E351" s="419"/>
      <c r="F351" s="424"/>
      <c r="G351" s="163"/>
      <c r="H351" s="427"/>
      <c r="I351" s="63"/>
      <c r="J351" s="124"/>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433"/>
      <c r="AK351" s="63"/>
      <c r="AL351" s="164"/>
      <c r="AM351" s="164"/>
      <c r="AN351" s="164"/>
      <c r="AO351" s="63"/>
      <c r="AP351" s="124"/>
      <c r="AQ351" s="124"/>
      <c r="AR351" s="124"/>
      <c r="AS351" s="124"/>
      <c r="AT351" s="65"/>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47"/>
      <c r="DX351" s="47"/>
      <c r="DY351" s="47"/>
      <c r="DZ351" s="47"/>
      <c r="EA351" s="47"/>
      <c r="EB351" s="47"/>
      <c r="EC351" s="47"/>
      <c r="ED351" s="47"/>
      <c r="EE351" s="47"/>
      <c r="EF351" s="47"/>
      <c r="EG351" s="47"/>
      <c r="EH351" s="47"/>
      <c r="EI351" s="47"/>
      <c r="EJ351" s="47"/>
      <c r="EK351" s="47"/>
      <c r="EL351" s="47"/>
      <c r="EM351" s="47"/>
      <c r="EN351" s="47"/>
      <c r="EO351" s="47"/>
      <c r="EP351" s="47"/>
      <c r="EQ351" s="47"/>
      <c r="ER351" s="47"/>
      <c r="ES351" s="40"/>
      <c r="ET351" s="40"/>
      <c r="EU351" s="40"/>
      <c r="EV351" s="40"/>
      <c r="EW351" s="40"/>
      <c r="EX351" s="40"/>
      <c r="EY351" s="40"/>
      <c r="EZ351" s="40"/>
      <c r="FA351" s="40"/>
      <c r="FB351" s="40"/>
      <c r="FC351" s="40"/>
      <c r="FD351" s="40"/>
      <c r="FE351" s="40"/>
      <c r="FF351" s="40"/>
      <c r="FG351" s="40"/>
      <c r="FH351" s="40"/>
      <c r="FI351" s="40"/>
      <c r="FJ351" s="40"/>
      <c r="FK351" s="40"/>
      <c r="FL351" s="40"/>
      <c r="FM351" s="40"/>
      <c r="FN351" s="40"/>
      <c r="FO351" s="40"/>
      <c r="FP351" s="40"/>
      <c r="FQ351" s="40"/>
      <c r="FR351" s="40"/>
      <c r="FS351" s="40"/>
      <c r="FT351" s="40"/>
      <c r="FU351" s="40"/>
      <c r="FV351" s="40"/>
      <c r="FW351" s="40"/>
      <c r="FX351" s="40"/>
      <c r="FY351" s="40"/>
      <c r="FZ351" s="40"/>
      <c r="GA351" s="40"/>
      <c r="GB351" s="40"/>
      <c r="GC351" s="40"/>
      <c r="GD351" s="40"/>
      <c r="GE351" s="40"/>
      <c r="GF351" s="40"/>
      <c r="GG351" s="40"/>
      <c r="GH351" s="40"/>
      <c r="GI351" s="40"/>
      <c r="GJ351" s="40"/>
      <c r="GK351" s="40"/>
      <c r="GL351" s="40"/>
      <c r="GM351" s="40"/>
      <c r="GN351" s="40"/>
      <c r="GO351" s="40"/>
      <c r="GP351" s="40"/>
      <c r="GQ351" s="40"/>
      <c r="GR351" s="40"/>
      <c r="GS351" s="40"/>
      <c r="GT351" s="40"/>
      <c r="GU351" s="40"/>
      <c r="GV351" s="40"/>
      <c r="GW351" s="40"/>
      <c r="GX351" s="40"/>
      <c r="GY351" s="40"/>
      <c r="GZ351" s="40"/>
      <c r="HA351" s="40"/>
      <c r="HB351" s="40"/>
      <c r="HC351" s="40"/>
      <c r="HD351" s="40"/>
      <c r="HE351" s="40"/>
      <c r="HF351" s="40"/>
      <c r="HG351" s="40"/>
      <c r="HH351" s="40"/>
      <c r="HI351" s="40"/>
      <c r="HJ351" s="40"/>
      <c r="HK351" s="40"/>
      <c r="HL351" s="40"/>
      <c r="HM351" s="40"/>
      <c r="HN351" s="40"/>
      <c r="HO351" s="40"/>
      <c r="HP351" s="40"/>
      <c r="HQ351" s="40"/>
      <c r="HR351" s="40"/>
      <c r="HS351" s="40"/>
      <c r="HT351" s="40"/>
      <c r="HU351" s="40"/>
      <c r="HV351" s="40"/>
      <c r="HW351" s="40"/>
      <c r="HX351" s="40"/>
      <c r="HY351" s="40"/>
      <c r="HZ351" s="40"/>
      <c r="IA351" s="40"/>
      <c r="IB351" s="40"/>
      <c r="IC351" s="40"/>
      <c r="ID351" s="40"/>
      <c r="IE351" s="40"/>
      <c r="IF351" s="40"/>
      <c r="IG351" s="40"/>
      <c r="IH351" s="40"/>
      <c r="II351" s="40"/>
      <c r="IJ351" s="40"/>
      <c r="IK351" s="40"/>
      <c r="IL351" s="40"/>
      <c r="IM351" s="40"/>
      <c r="IN351" s="40"/>
      <c r="IO351" s="40"/>
      <c r="IP351" s="40"/>
      <c r="IQ351" s="40"/>
      <c r="IR351" s="40"/>
      <c r="IS351" s="40"/>
      <c r="IT351" s="40"/>
      <c r="IU351" s="40"/>
      <c r="IV351" s="40"/>
      <c r="IW351" s="40"/>
      <c r="IX351" s="40"/>
      <c r="IY351" s="40"/>
      <c r="IZ351" s="40"/>
      <c r="JA351" s="40"/>
      <c r="JB351" s="40"/>
      <c r="JC351" s="40"/>
      <c r="JD351" s="40"/>
      <c r="JE351" s="40"/>
      <c r="JF351" s="40"/>
      <c r="JG351" s="40"/>
      <c r="JH351" s="40"/>
      <c r="JI351" s="40"/>
      <c r="JJ351" s="40"/>
      <c r="JK351" s="40"/>
      <c r="JL351" s="40"/>
      <c r="JM351" s="40"/>
      <c r="JN351" s="40"/>
      <c r="JO351" s="40"/>
      <c r="JP351" s="40"/>
      <c r="JQ351" s="40"/>
      <c r="JR351" s="40"/>
      <c r="JS351" s="40"/>
      <c r="JT351" s="40"/>
      <c r="JU351" s="40"/>
      <c r="JV351" s="40"/>
      <c r="JW351" s="40"/>
      <c r="JX351" s="40"/>
      <c r="JY351" s="40"/>
      <c r="JZ351" s="40"/>
      <c r="KA351" s="40"/>
    </row>
    <row r="352" spans="2:287" x14ac:dyDescent="0.45">
      <c r="B352" s="124"/>
      <c r="C352" s="418"/>
      <c r="D352" s="424"/>
      <c r="E352" s="419"/>
      <c r="F352" s="424"/>
      <c r="G352" s="163"/>
      <c r="H352" s="427"/>
      <c r="I352" s="63"/>
      <c r="J352" s="124"/>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433"/>
      <c r="AK352" s="63"/>
      <c r="AL352" s="164"/>
      <c r="AM352" s="164"/>
      <c r="AN352" s="164"/>
      <c r="AO352" s="63"/>
      <c r="AP352" s="124"/>
      <c r="AQ352" s="124"/>
      <c r="AR352" s="124"/>
      <c r="AS352" s="124"/>
      <c r="AT352" s="65"/>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0"/>
      <c r="ET352" s="40"/>
      <c r="EU352" s="40"/>
      <c r="EV352" s="40"/>
      <c r="EW352" s="40"/>
      <c r="EX352" s="40"/>
      <c r="EY352" s="40"/>
      <c r="EZ352" s="40"/>
      <c r="FA352" s="40"/>
      <c r="FB352" s="40"/>
      <c r="FC352" s="40"/>
      <c r="FD352" s="40"/>
      <c r="FE352" s="40"/>
      <c r="FF352" s="40"/>
      <c r="FG352" s="40"/>
      <c r="FH352" s="40"/>
      <c r="FI352" s="40"/>
      <c r="FJ352" s="40"/>
      <c r="FK352" s="40"/>
      <c r="FL352" s="40"/>
      <c r="FM352" s="40"/>
      <c r="FN352" s="40"/>
      <c r="FO352" s="40"/>
      <c r="FP352" s="40"/>
      <c r="FQ352" s="40"/>
      <c r="FR352" s="40"/>
      <c r="FS352" s="40"/>
      <c r="FT352" s="40"/>
      <c r="FU352" s="40"/>
      <c r="FV352" s="40"/>
      <c r="FW352" s="40"/>
      <c r="FX352" s="40"/>
      <c r="FY352" s="40"/>
      <c r="FZ352" s="40"/>
      <c r="GA352" s="40"/>
      <c r="GB352" s="40"/>
      <c r="GC352" s="40"/>
      <c r="GD352" s="40"/>
      <c r="GE352" s="40"/>
      <c r="GF352" s="40"/>
      <c r="GG352" s="40"/>
      <c r="GH352" s="40"/>
      <c r="GI352" s="40"/>
      <c r="GJ352" s="40"/>
      <c r="GK352" s="40"/>
      <c r="GL352" s="40"/>
      <c r="GM352" s="40"/>
      <c r="GN352" s="40"/>
      <c r="GO352" s="40"/>
      <c r="GP352" s="40"/>
      <c r="GQ352" s="40"/>
      <c r="GR352" s="40"/>
      <c r="GS352" s="40"/>
      <c r="GT352" s="40"/>
      <c r="GU352" s="40"/>
      <c r="GV352" s="40"/>
      <c r="GW352" s="40"/>
      <c r="GX352" s="40"/>
      <c r="GY352" s="40"/>
      <c r="GZ352" s="40"/>
      <c r="HA352" s="40"/>
      <c r="HB352" s="40"/>
      <c r="HC352" s="40"/>
      <c r="HD352" s="40"/>
      <c r="HE352" s="40"/>
      <c r="HF352" s="40"/>
      <c r="HG352" s="40"/>
      <c r="HH352" s="40"/>
      <c r="HI352" s="40"/>
      <c r="HJ352" s="40"/>
      <c r="HK352" s="40"/>
      <c r="HL352" s="40"/>
      <c r="HM352" s="40"/>
      <c r="HN352" s="40"/>
      <c r="HO352" s="40"/>
      <c r="HP352" s="40"/>
      <c r="HQ352" s="40"/>
      <c r="HR352" s="40"/>
      <c r="HS352" s="40"/>
      <c r="HT352" s="40"/>
      <c r="HU352" s="40"/>
      <c r="HV352" s="40"/>
      <c r="HW352" s="40"/>
      <c r="HX352" s="40"/>
      <c r="HY352" s="40"/>
      <c r="HZ352" s="40"/>
      <c r="IA352" s="40"/>
      <c r="IB352" s="40"/>
      <c r="IC352" s="40"/>
      <c r="ID352" s="40"/>
      <c r="IE352" s="40"/>
      <c r="IF352" s="40"/>
      <c r="IG352" s="40"/>
      <c r="IH352" s="40"/>
      <c r="II352" s="40"/>
      <c r="IJ352" s="40"/>
      <c r="IK352" s="40"/>
      <c r="IL352" s="40"/>
      <c r="IM352" s="40"/>
      <c r="IN352" s="40"/>
      <c r="IO352" s="40"/>
      <c r="IP352" s="40"/>
      <c r="IQ352" s="40"/>
      <c r="IR352" s="40"/>
      <c r="IS352" s="40"/>
      <c r="IT352" s="40"/>
      <c r="IU352" s="40"/>
      <c r="IV352" s="40"/>
      <c r="IW352" s="40"/>
      <c r="IX352" s="40"/>
      <c r="IY352" s="40"/>
      <c r="IZ352" s="40"/>
      <c r="JA352" s="40"/>
      <c r="JB352" s="40"/>
      <c r="JC352" s="40"/>
      <c r="JD352" s="40"/>
      <c r="JE352" s="40"/>
      <c r="JF352" s="40"/>
      <c r="JG352" s="40"/>
      <c r="JH352" s="40"/>
      <c r="JI352" s="40"/>
      <c r="JJ352" s="40"/>
      <c r="JK352" s="40"/>
      <c r="JL352" s="40"/>
      <c r="JM352" s="40"/>
      <c r="JN352" s="40"/>
      <c r="JO352" s="40"/>
      <c r="JP352" s="40"/>
      <c r="JQ352" s="40"/>
      <c r="JR352" s="40"/>
      <c r="JS352" s="40"/>
      <c r="JT352" s="40"/>
      <c r="JU352" s="40"/>
      <c r="JV352" s="40"/>
      <c r="JW352" s="40"/>
      <c r="JX352" s="40"/>
      <c r="JY352" s="40"/>
      <c r="JZ352" s="40"/>
      <c r="KA352" s="40"/>
    </row>
    <row r="353" spans="2:287" x14ac:dyDescent="0.45">
      <c r="B353" s="124"/>
      <c r="C353" s="418"/>
      <c r="D353" s="424"/>
      <c r="E353" s="419"/>
      <c r="F353" s="424"/>
      <c r="G353" s="163"/>
      <c r="H353" s="427"/>
      <c r="I353" s="63"/>
      <c r="J353" s="124"/>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433"/>
      <c r="AK353" s="63"/>
      <c r="AL353" s="164"/>
      <c r="AM353" s="164"/>
      <c r="AN353" s="164"/>
      <c r="AO353" s="63"/>
      <c r="AP353" s="124"/>
      <c r="AQ353" s="124"/>
      <c r="AR353" s="124"/>
      <c r="AS353" s="124"/>
      <c r="AT353" s="65"/>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0"/>
      <c r="ET353" s="40"/>
      <c r="EU353" s="40"/>
      <c r="EV353" s="40"/>
      <c r="EW353" s="40"/>
      <c r="EX353" s="40"/>
      <c r="EY353" s="40"/>
      <c r="EZ353" s="40"/>
      <c r="FA353" s="40"/>
      <c r="FB353" s="40"/>
      <c r="FC353" s="40"/>
      <c r="FD353" s="40"/>
      <c r="FE353" s="40"/>
      <c r="FF353" s="40"/>
      <c r="FG353" s="40"/>
      <c r="FH353" s="40"/>
      <c r="FI353" s="40"/>
      <c r="FJ353" s="40"/>
      <c r="FK353" s="40"/>
      <c r="FL353" s="40"/>
      <c r="FM353" s="40"/>
      <c r="FN353" s="40"/>
      <c r="FO353" s="40"/>
      <c r="FP353" s="40"/>
      <c r="FQ353" s="40"/>
      <c r="FR353" s="40"/>
      <c r="FS353" s="40"/>
      <c r="FT353" s="40"/>
      <c r="FU353" s="40"/>
      <c r="FV353" s="40"/>
      <c r="FW353" s="40"/>
      <c r="FX353" s="40"/>
      <c r="FY353" s="40"/>
      <c r="FZ353" s="40"/>
      <c r="GA353" s="40"/>
      <c r="GB353" s="40"/>
      <c r="GC353" s="40"/>
      <c r="GD353" s="40"/>
      <c r="GE353" s="40"/>
      <c r="GF353" s="40"/>
      <c r="GG353" s="40"/>
      <c r="GH353" s="40"/>
      <c r="GI353" s="40"/>
      <c r="GJ353" s="40"/>
      <c r="GK353" s="40"/>
      <c r="GL353" s="40"/>
      <c r="GM353" s="40"/>
      <c r="GN353" s="40"/>
      <c r="GO353" s="40"/>
      <c r="GP353" s="40"/>
      <c r="GQ353" s="40"/>
      <c r="GR353" s="40"/>
      <c r="GS353" s="40"/>
      <c r="GT353" s="40"/>
      <c r="GU353" s="40"/>
      <c r="GV353" s="40"/>
      <c r="GW353" s="40"/>
      <c r="GX353" s="40"/>
      <c r="GY353" s="40"/>
      <c r="GZ353" s="40"/>
      <c r="HA353" s="40"/>
      <c r="HB353" s="40"/>
      <c r="HC353" s="40"/>
      <c r="HD353" s="40"/>
      <c r="HE353" s="40"/>
      <c r="HF353" s="40"/>
      <c r="HG353" s="40"/>
      <c r="HH353" s="40"/>
      <c r="HI353" s="40"/>
      <c r="HJ353" s="40"/>
      <c r="HK353" s="40"/>
      <c r="HL353" s="40"/>
      <c r="HM353" s="40"/>
      <c r="HN353" s="40"/>
      <c r="HO353" s="40"/>
      <c r="HP353" s="40"/>
      <c r="HQ353" s="40"/>
      <c r="HR353" s="40"/>
      <c r="HS353" s="40"/>
      <c r="HT353" s="40"/>
      <c r="HU353" s="40"/>
      <c r="HV353" s="40"/>
      <c r="HW353" s="40"/>
      <c r="HX353" s="40"/>
      <c r="HY353" s="40"/>
      <c r="HZ353" s="40"/>
      <c r="IA353" s="40"/>
      <c r="IB353" s="40"/>
      <c r="IC353" s="40"/>
      <c r="ID353" s="40"/>
      <c r="IE353" s="40"/>
      <c r="IF353" s="40"/>
      <c r="IG353" s="40"/>
      <c r="IH353" s="40"/>
      <c r="II353" s="40"/>
      <c r="IJ353" s="40"/>
      <c r="IK353" s="40"/>
      <c r="IL353" s="40"/>
      <c r="IM353" s="40"/>
      <c r="IN353" s="40"/>
      <c r="IO353" s="40"/>
      <c r="IP353" s="40"/>
      <c r="IQ353" s="40"/>
      <c r="IR353" s="40"/>
      <c r="IS353" s="40"/>
      <c r="IT353" s="40"/>
      <c r="IU353" s="40"/>
      <c r="IV353" s="40"/>
      <c r="IW353" s="40"/>
      <c r="IX353" s="40"/>
      <c r="IY353" s="40"/>
      <c r="IZ353" s="40"/>
      <c r="JA353" s="40"/>
      <c r="JB353" s="40"/>
      <c r="JC353" s="40"/>
      <c r="JD353" s="40"/>
      <c r="JE353" s="40"/>
      <c r="JF353" s="40"/>
      <c r="JG353" s="40"/>
      <c r="JH353" s="40"/>
      <c r="JI353" s="40"/>
      <c r="JJ353" s="40"/>
      <c r="JK353" s="40"/>
      <c r="JL353" s="40"/>
      <c r="JM353" s="40"/>
      <c r="JN353" s="40"/>
      <c r="JO353" s="40"/>
      <c r="JP353" s="40"/>
      <c r="JQ353" s="40"/>
      <c r="JR353" s="40"/>
      <c r="JS353" s="40"/>
      <c r="JT353" s="40"/>
      <c r="JU353" s="40"/>
      <c r="JV353" s="40"/>
      <c r="JW353" s="40"/>
      <c r="JX353" s="40"/>
      <c r="JY353" s="40"/>
      <c r="JZ353" s="40"/>
      <c r="KA353" s="40"/>
    </row>
    <row r="354" spans="2:287" x14ac:dyDescent="0.45">
      <c r="B354" s="124"/>
      <c r="C354" s="418"/>
      <c r="D354" s="424"/>
      <c r="E354" s="419"/>
      <c r="F354" s="424"/>
      <c r="G354" s="163"/>
      <c r="H354" s="427"/>
      <c r="I354" s="63"/>
      <c r="J354" s="124"/>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433"/>
      <c r="AK354" s="63"/>
      <c r="AL354" s="164"/>
      <c r="AM354" s="164"/>
      <c r="AN354" s="164"/>
      <c r="AO354" s="63"/>
      <c r="AP354" s="124"/>
      <c r="AQ354" s="124"/>
      <c r="AR354" s="124"/>
      <c r="AS354" s="124"/>
      <c r="AT354" s="65"/>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0"/>
      <c r="ET354" s="40"/>
      <c r="EU354" s="40"/>
      <c r="EV354" s="40"/>
      <c r="EW354" s="40"/>
      <c r="EX354" s="40"/>
      <c r="EY354" s="40"/>
      <c r="EZ354" s="40"/>
      <c r="FA354" s="40"/>
      <c r="FB354" s="40"/>
      <c r="FC354" s="40"/>
      <c r="FD354" s="40"/>
      <c r="FE354" s="40"/>
      <c r="FF354" s="40"/>
      <c r="FG354" s="40"/>
      <c r="FH354" s="40"/>
      <c r="FI354" s="40"/>
      <c r="FJ354" s="40"/>
      <c r="FK354" s="40"/>
      <c r="FL354" s="40"/>
      <c r="FM354" s="40"/>
      <c r="FN354" s="40"/>
      <c r="FO354" s="40"/>
      <c r="FP354" s="40"/>
      <c r="FQ354" s="40"/>
      <c r="FR354" s="40"/>
      <c r="FS354" s="40"/>
      <c r="FT354" s="40"/>
      <c r="FU354" s="40"/>
      <c r="FV354" s="40"/>
      <c r="FW354" s="40"/>
      <c r="FX354" s="40"/>
      <c r="FY354" s="40"/>
      <c r="FZ354" s="40"/>
      <c r="GA354" s="40"/>
      <c r="GB354" s="40"/>
      <c r="GC354" s="40"/>
      <c r="GD354" s="40"/>
      <c r="GE354" s="40"/>
      <c r="GF354" s="40"/>
      <c r="GG354" s="40"/>
      <c r="GH354" s="40"/>
      <c r="GI354" s="40"/>
      <c r="GJ354" s="40"/>
      <c r="GK354" s="40"/>
      <c r="GL354" s="40"/>
      <c r="GM354" s="40"/>
      <c r="GN354" s="40"/>
      <c r="GO354" s="40"/>
      <c r="GP354" s="40"/>
      <c r="GQ354" s="40"/>
      <c r="GR354" s="40"/>
      <c r="GS354" s="40"/>
      <c r="GT354" s="40"/>
      <c r="GU354" s="40"/>
      <c r="GV354" s="40"/>
      <c r="GW354" s="40"/>
      <c r="GX354" s="40"/>
      <c r="GY354" s="40"/>
      <c r="GZ354" s="40"/>
      <c r="HA354" s="40"/>
      <c r="HB354" s="40"/>
      <c r="HC354" s="40"/>
      <c r="HD354" s="40"/>
      <c r="HE354" s="40"/>
      <c r="HF354" s="40"/>
      <c r="HG354" s="40"/>
      <c r="HH354" s="40"/>
      <c r="HI354" s="40"/>
      <c r="HJ354" s="40"/>
      <c r="HK354" s="40"/>
      <c r="HL354" s="40"/>
      <c r="HM354" s="40"/>
      <c r="HN354" s="40"/>
      <c r="HO354" s="40"/>
      <c r="HP354" s="40"/>
      <c r="HQ354" s="40"/>
      <c r="HR354" s="40"/>
      <c r="HS354" s="40"/>
      <c r="HT354" s="40"/>
      <c r="HU354" s="40"/>
      <c r="HV354" s="40"/>
      <c r="HW354" s="40"/>
      <c r="HX354" s="40"/>
      <c r="HY354" s="40"/>
      <c r="HZ354" s="40"/>
      <c r="IA354" s="40"/>
      <c r="IB354" s="40"/>
      <c r="IC354" s="40"/>
      <c r="ID354" s="40"/>
      <c r="IE354" s="40"/>
      <c r="IF354" s="40"/>
      <c r="IG354" s="40"/>
      <c r="IH354" s="40"/>
      <c r="II354" s="40"/>
      <c r="IJ354" s="40"/>
      <c r="IK354" s="40"/>
      <c r="IL354" s="40"/>
      <c r="IM354" s="40"/>
      <c r="IN354" s="40"/>
      <c r="IO354" s="40"/>
      <c r="IP354" s="40"/>
      <c r="IQ354" s="40"/>
      <c r="IR354" s="40"/>
      <c r="IS354" s="40"/>
      <c r="IT354" s="40"/>
      <c r="IU354" s="40"/>
      <c r="IV354" s="40"/>
      <c r="IW354" s="40"/>
      <c r="IX354" s="40"/>
      <c r="IY354" s="40"/>
      <c r="IZ354" s="40"/>
      <c r="JA354" s="40"/>
      <c r="JB354" s="40"/>
      <c r="JC354" s="40"/>
      <c r="JD354" s="40"/>
      <c r="JE354" s="40"/>
      <c r="JF354" s="40"/>
      <c r="JG354" s="40"/>
      <c r="JH354" s="40"/>
      <c r="JI354" s="40"/>
      <c r="JJ354" s="40"/>
      <c r="JK354" s="40"/>
      <c r="JL354" s="40"/>
      <c r="JM354" s="40"/>
      <c r="JN354" s="40"/>
      <c r="JO354" s="40"/>
      <c r="JP354" s="40"/>
      <c r="JQ354" s="40"/>
      <c r="JR354" s="40"/>
      <c r="JS354" s="40"/>
      <c r="JT354" s="40"/>
      <c r="JU354" s="40"/>
      <c r="JV354" s="40"/>
      <c r="JW354" s="40"/>
      <c r="JX354" s="40"/>
      <c r="JY354" s="40"/>
      <c r="JZ354" s="40"/>
      <c r="KA354" s="40"/>
    </row>
    <row r="355" spans="2:287" x14ac:dyDescent="0.45">
      <c r="B355" s="124"/>
      <c r="C355" s="418"/>
      <c r="D355" s="424"/>
      <c r="E355" s="419"/>
      <c r="F355" s="424"/>
      <c r="G355" s="163"/>
      <c r="H355" s="427"/>
      <c r="I355" s="63"/>
      <c r="J355" s="124"/>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433"/>
      <c r="AK355" s="63"/>
      <c r="AL355" s="164"/>
      <c r="AM355" s="164"/>
      <c r="AN355" s="164"/>
      <c r="AO355" s="63"/>
      <c r="AP355" s="124"/>
      <c r="AQ355" s="124"/>
      <c r="AR355" s="124"/>
      <c r="AS355" s="124"/>
      <c r="AT355" s="65"/>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47"/>
      <c r="DX355" s="47"/>
      <c r="DY355" s="47"/>
      <c r="DZ355" s="47"/>
      <c r="EA355" s="47"/>
      <c r="EB355" s="47"/>
      <c r="EC355" s="47"/>
      <c r="ED355" s="47"/>
      <c r="EE355" s="47"/>
      <c r="EF355" s="47"/>
      <c r="EG355" s="47"/>
      <c r="EH355" s="47"/>
      <c r="EI355" s="47"/>
      <c r="EJ355" s="47"/>
      <c r="EK355" s="47"/>
      <c r="EL355" s="47"/>
      <c r="EM355" s="47"/>
      <c r="EN355" s="47"/>
      <c r="EO355" s="47"/>
      <c r="EP355" s="47"/>
      <c r="EQ355" s="47"/>
      <c r="ER355" s="47"/>
      <c r="ES355" s="40"/>
      <c r="ET355" s="40"/>
      <c r="EU355" s="40"/>
      <c r="EV355" s="40"/>
      <c r="EW355" s="40"/>
      <c r="EX355" s="40"/>
      <c r="EY355" s="40"/>
      <c r="EZ355" s="40"/>
      <c r="FA355" s="40"/>
      <c r="FB355" s="40"/>
      <c r="FC355" s="40"/>
      <c r="FD355" s="40"/>
      <c r="FE355" s="40"/>
      <c r="FF355" s="40"/>
      <c r="FG355" s="40"/>
      <c r="FH355" s="40"/>
      <c r="FI355" s="40"/>
      <c r="FJ355" s="40"/>
      <c r="FK355" s="40"/>
      <c r="FL355" s="40"/>
      <c r="FM355" s="40"/>
      <c r="FN355" s="40"/>
      <c r="FO355" s="40"/>
      <c r="FP355" s="40"/>
      <c r="FQ355" s="40"/>
      <c r="FR355" s="40"/>
      <c r="FS355" s="40"/>
      <c r="FT355" s="40"/>
      <c r="FU355" s="40"/>
      <c r="FV355" s="40"/>
      <c r="FW355" s="40"/>
      <c r="FX355" s="40"/>
      <c r="FY355" s="40"/>
      <c r="FZ355" s="40"/>
      <c r="GA355" s="40"/>
      <c r="GB355" s="40"/>
      <c r="GC355" s="40"/>
      <c r="GD355" s="40"/>
      <c r="GE355" s="40"/>
      <c r="GF355" s="40"/>
      <c r="GG355" s="40"/>
      <c r="GH355" s="40"/>
      <c r="GI355" s="40"/>
      <c r="GJ355" s="40"/>
      <c r="GK355" s="40"/>
      <c r="GL355" s="40"/>
      <c r="GM355" s="40"/>
      <c r="GN355" s="40"/>
      <c r="GO355" s="40"/>
      <c r="GP355" s="40"/>
      <c r="GQ355" s="40"/>
      <c r="GR355" s="40"/>
      <c r="GS355" s="40"/>
      <c r="GT355" s="40"/>
      <c r="GU355" s="40"/>
      <c r="GV355" s="40"/>
      <c r="GW355" s="40"/>
      <c r="GX355" s="40"/>
      <c r="GY355" s="40"/>
      <c r="GZ355" s="40"/>
      <c r="HA355" s="40"/>
      <c r="HB355" s="40"/>
      <c r="HC355" s="40"/>
      <c r="HD355" s="40"/>
      <c r="HE355" s="40"/>
      <c r="HF355" s="40"/>
      <c r="HG355" s="40"/>
      <c r="HH355" s="40"/>
      <c r="HI355" s="40"/>
      <c r="HJ355" s="40"/>
      <c r="HK355" s="40"/>
      <c r="HL355" s="40"/>
      <c r="HM355" s="40"/>
      <c r="HN355" s="40"/>
      <c r="HO355" s="40"/>
      <c r="HP355" s="40"/>
      <c r="HQ355" s="40"/>
      <c r="HR355" s="40"/>
      <c r="HS355" s="40"/>
      <c r="HT355" s="40"/>
      <c r="HU355" s="40"/>
      <c r="HV355" s="40"/>
      <c r="HW355" s="40"/>
      <c r="HX355" s="40"/>
      <c r="HY355" s="40"/>
      <c r="HZ355" s="40"/>
      <c r="IA355" s="40"/>
      <c r="IB355" s="40"/>
      <c r="IC355" s="40"/>
      <c r="ID355" s="40"/>
      <c r="IE355" s="40"/>
      <c r="IF355" s="40"/>
      <c r="IG355" s="40"/>
      <c r="IH355" s="40"/>
      <c r="II355" s="40"/>
      <c r="IJ355" s="40"/>
      <c r="IK355" s="40"/>
      <c r="IL355" s="40"/>
      <c r="IM355" s="40"/>
      <c r="IN355" s="40"/>
      <c r="IO355" s="40"/>
      <c r="IP355" s="40"/>
      <c r="IQ355" s="40"/>
      <c r="IR355" s="40"/>
      <c r="IS355" s="40"/>
      <c r="IT355" s="40"/>
      <c r="IU355" s="40"/>
      <c r="IV355" s="40"/>
      <c r="IW355" s="40"/>
      <c r="IX355" s="40"/>
      <c r="IY355" s="40"/>
      <c r="IZ355" s="40"/>
      <c r="JA355" s="40"/>
      <c r="JB355" s="40"/>
      <c r="JC355" s="40"/>
      <c r="JD355" s="40"/>
      <c r="JE355" s="40"/>
      <c r="JF355" s="40"/>
      <c r="JG355" s="40"/>
      <c r="JH355" s="40"/>
      <c r="JI355" s="40"/>
      <c r="JJ355" s="40"/>
      <c r="JK355" s="40"/>
      <c r="JL355" s="40"/>
      <c r="JM355" s="40"/>
      <c r="JN355" s="40"/>
      <c r="JO355" s="40"/>
      <c r="JP355" s="40"/>
      <c r="JQ355" s="40"/>
      <c r="JR355" s="40"/>
      <c r="JS355" s="40"/>
      <c r="JT355" s="40"/>
      <c r="JU355" s="40"/>
      <c r="JV355" s="40"/>
      <c r="JW355" s="40"/>
      <c r="JX355" s="40"/>
      <c r="JY355" s="40"/>
      <c r="JZ355" s="40"/>
      <c r="KA355" s="40"/>
    </row>
    <row r="356" spans="2:287" x14ac:dyDescent="0.45">
      <c r="B356" s="124"/>
      <c r="C356" s="418"/>
      <c r="D356" s="424"/>
      <c r="E356" s="419"/>
      <c r="F356" s="424"/>
      <c r="G356" s="163"/>
      <c r="H356" s="427"/>
      <c r="I356" s="63"/>
      <c r="J356" s="124"/>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433"/>
      <c r="AK356" s="63"/>
      <c r="AL356" s="164"/>
      <c r="AM356" s="164"/>
      <c r="AN356" s="164"/>
      <c r="AO356" s="63"/>
      <c r="AP356" s="124"/>
      <c r="AQ356" s="124"/>
      <c r="AR356" s="124"/>
      <c r="AS356" s="124"/>
      <c r="AT356" s="65"/>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47"/>
      <c r="DX356" s="47"/>
      <c r="DY356" s="47"/>
      <c r="DZ356" s="47"/>
      <c r="EA356" s="47"/>
      <c r="EB356" s="47"/>
      <c r="EC356" s="47"/>
      <c r="ED356" s="47"/>
      <c r="EE356" s="47"/>
      <c r="EF356" s="47"/>
      <c r="EG356" s="47"/>
      <c r="EH356" s="47"/>
      <c r="EI356" s="47"/>
      <c r="EJ356" s="47"/>
      <c r="EK356" s="47"/>
      <c r="EL356" s="47"/>
      <c r="EM356" s="47"/>
      <c r="EN356" s="47"/>
      <c r="EO356" s="47"/>
      <c r="EP356" s="47"/>
      <c r="EQ356" s="47"/>
      <c r="ER356" s="47"/>
      <c r="ES356" s="40"/>
      <c r="ET356" s="40"/>
      <c r="EU356" s="40"/>
      <c r="EV356" s="40"/>
      <c r="EW356" s="40"/>
      <c r="EX356" s="40"/>
      <c r="EY356" s="40"/>
      <c r="EZ356" s="40"/>
      <c r="FA356" s="40"/>
      <c r="FB356" s="40"/>
      <c r="FC356" s="40"/>
      <c r="FD356" s="40"/>
      <c r="FE356" s="40"/>
      <c r="FF356" s="40"/>
      <c r="FG356" s="40"/>
      <c r="FH356" s="40"/>
      <c r="FI356" s="40"/>
      <c r="FJ356" s="40"/>
      <c r="FK356" s="40"/>
      <c r="FL356" s="40"/>
      <c r="FM356" s="40"/>
      <c r="FN356" s="40"/>
      <c r="FO356" s="40"/>
      <c r="FP356" s="40"/>
      <c r="FQ356" s="40"/>
      <c r="FR356" s="40"/>
      <c r="FS356" s="40"/>
      <c r="FT356" s="40"/>
      <c r="FU356" s="40"/>
      <c r="FV356" s="40"/>
      <c r="FW356" s="40"/>
      <c r="FX356" s="40"/>
      <c r="FY356" s="40"/>
      <c r="FZ356" s="40"/>
      <c r="GA356" s="40"/>
      <c r="GB356" s="40"/>
      <c r="GC356" s="40"/>
      <c r="GD356" s="40"/>
      <c r="GE356" s="40"/>
      <c r="GF356" s="40"/>
      <c r="GG356" s="40"/>
      <c r="GH356" s="40"/>
      <c r="GI356" s="40"/>
      <c r="GJ356" s="40"/>
      <c r="GK356" s="40"/>
      <c r="GL356" s="40"/>
      <c r="GM356" s="40"/>
      <c r="GN356" s="40"/>
      <c r="GO356" s="40"/>
      <c r="GP356" s="40"/>
      <c r="GQ356" s="40"/>
      <c r="GR356" s="40"/>
      <c r="GS356" s="40"/>
      <c r="GT356" s="40"/>
      <c r="GU356" s="40"/>
      <c r="GV356" s="40"/>
      <c r="GW356" s="40"/>
      <c r="GX356" s="40"/>
      <c r="GY356" s="40"/>
      <c r="GZ356" s="40"/>
      <c r="HA356" s="40"/>
      <c r="HB356" s="40"/>
      <c r="HC356" s="40"/>
      <c r="HD356" s="40"/>
      <c r="HE356" s="40"/>
      <c r="HF356" s="40"/>
      <c r="HG356" s="40"/>
      <c r="HH356" s="40"/>
      <c r="HI356" s="40"/>
      <c r="HJ356" s="40"/>
      <c r="HK356" s="40"/>
      <c r="HL356" s="40"/>
      <c r="HM356" s="40"/>
      <c r="HN356" s="40"/>
      <c r="HO356" s="40"/>
      <c r="HP356" s="40"/>
      <c r="HQ356" s="40"/>
      <c r="HR356" s="40"/>
      <c r="HS356" s="40"/>
      <c r="HT356" s="40"/>
      <c r="HU356" s="40"/>
      <c r="HV356" s="40"/>
      <c r="HW356" s="40"/>
      <c r="HX356" s="40"/>
      <c r="HY356" s="40"/>
      <c r="HZ356" s="40"/>
      <c r="IA356" s="40"/>
      <c r="IB356" s="40"/>
      <c r="IC356" s="40"/>
      <c r="ID356" s="40"/>
      <c r="IE356" s="40"/>
      <c r="IF356" s="40"/>
      <c r="IG356" s="40"/>
      <c r="IH356" s="40"/>
      <c r="II356" s="40"/>
      <c r="IJ356" s="40"/>
      <c r="IK356" s="40"/>
      <c r="IL356" s="40"/>
      <c r="IM356" s="40"/>
      <c r="IN356" s="40"/>
      <c r="IO356" s="40"/>
      <c r="IP356" s="40"/>
      <c r="IQ356" s="40"/>
      <c r="IR356" s="40"/>
      <c r="IS356" s="40"/>
      <c r="IT356" s="40"/>
      <c r="IU356" s="40"/>
      <c r="IV356" s="40"/>
      <c r="IW356" s="40"/>
      <c r="IX356" s="40"/>
      <c r="IY356" s="40"/>
      <c r="IZ356" s="40"/>
      <c r="JA356" s="40"/>
      <c r="JB356" s="40"/>
      <c r="JC356" s="40"/>
      <c r="JD356" s="40"/>
      <c r="JE356" s="40"/>
      <c r="JF356" s="40"/>
      <c r="JG356" s="40"/>
      <c r="JH356" s="40"/>
      <c r="JI356" s="40"/>
      <c r="JJ356" s="40"/>
      <c r="JK356" s="40"/>
      <c r="JL356" s="40"/>
      <c r="JM356" s="40"/>
      <c r="JN356" s="40"/>
      <c r="JO356" s="40"/>
      <c r="JP356" s="40"/>
      <c r="JQ356" s="40"/>
      <c r="JR356" s="40"/>
      <c r="JS356" s="40"/>
      <c r="JT356" s="40"/>
      <c r="JU356" s="40"/>
      <c r="JV356" s="40"/>
      <c r="JW356" s="40"/>
      <c r="JX356" s="40"/>
      <c r="JY356" s="40"/>
      <c r="JZ356" s="40"/>
      <c r="KA356" s="40"/>
    </row>
    <row r="357" spans="2:287" x14ac:dyDescent="0.45">
      <c r="B357" s="124"/>
      <c r="C357" s="418"/>
      <c r="D357" s="424"/>
      <c r="E357" s="419"/>
      <c r="F357" s="424"/>
      <c r="G357" s="163"/>
      <c r="H357" s="427"/>
      <c r="I357" s="63"/>
      <c r="J357" s="124"/>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433"/>
      <c r="AK357" s="63"/>
      <c r="AL357" s="164"/>
      <c r="AM357" s="164"/>
      <c r="AN357" s="164"/>
      <c r="AO357" s="63"/>
      <c r="AP357" s="124"/>
      <c r="AQ357" s="124"/>
      <c r="AR357" s="124"/>
      <c r="AS357" s="124"/>
      <c r="AT357" s="65"/>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47"/>
      <c r="DX357" s="47"/>
      <c r="DY357" s="47"/>
      <c r="DZ357" s="47"/>
      <c r="EA357" s="47"/>
      <c r="EB357" s="47"/>
      <c r="EC357" s="47"/>
      <c r="ED357" s="47"/>
      <c r="EE357" s="47"/>
      <c r="EF357" s="47"/>
      <c r="EG357" s="47"/>
      <c r="EH357" s="47"/>
      <c r="EI357" s="47"/>
      <c r="EJ357" s="47"/>
      <c r="EK357" s="47"/>
      <c r="EL357" s="47"/>
      <c r="EM357" s="47"/>
      <c r="EN357" s="47"/>
      <c r="EO357" s="47"/>
      <c r="EP357" s="47"/>
      <c r="EQ357" s="47"/>
      <c r="ER357" s="47"/>
      <c r="ES357" s="40"/>
      <c r="ET357" s="40"/>
      <c r="EU357" s="40"/>
      <c r="EV357" s="40"/>
      <c r="EW357" s="40"/>
      <c r="EX357" s="40"/>
      <c r="EY357" s="40"/>
      <c r="EZ357" s="40"/>
      <c r="FA357" s="40"/>
      <c r="FB357" s="40"/>
      <c r="FC357" s="40"/>
      <c r="FD357" s="40"/>
      <c r="FE357" s="40"/>
      <c r="FF357" s="40"/>
      <c r="FG357" s="40"/>
      <c r="FH357" s="40"/>
      <c r="FI357" s="40"/>
      <c r="FJ357" s="40"/>
      <c r="FK357" s="40"/>
      <c r="FL357" s="40"/>
      <c r="FM357" s="40"/>
      <c r="FN357" s="40"/>
      <c r="FO357" s="40"/>
      <c r="FP357" s="40"/>
      <c r="FQ357" s="40"/>
      <c r="FR357" s="40"/>
      <c r="FS357" s="40"/>
      <c r="FT357" s="40"/>
      <c r="FU357" s="40"/>
      <c r="FV357" s="40"/>
      <c r="FW357" s="40"/>
      <c r="FX357" s="40"/>
      <c r="FY357" s="40"/>
      <c r="FZ357" s="40"/>
      <c r="GA357" s="40"/>
      <c r="GB357" s="40"/>
      <c r="GC357" s="40"/>
      <c r="GD357" s="40"/>
      <c r="GE357" s="40"/>
      <c r="GF357" s="40"/>
      <c r="GG357" s="40"/>
      <c r="GH357" s="40"/>
      <c r="GI357" s="40"/>
      <c r="GJ357" s="40"/>
      <c r="GK357" s="40"/>
      <c r="GL357" s="40"/>
      <c r="GM357" s="40"/>
      <c r="GN357" s="40"/>
      <c r="GO357" s="40"/>
      <c r="GP357" s="40"/>
      <c r="GQ357" s="40"/>
      <c r="GR357" s="40"/>
      <c r="GS357" s="40"/>
      <c r="GT357" s="40"/>
      <c r="GU357" s="40"/>
      <c r="GV357" s="40"/>
      <c r="GW357" s="40"/>
      <c r="GX357" s="40"/>
      <c r="GY357" s="40"/>
      <c r="GZ357" s="40"/>
      <c r="HA357" s="40"/>
      <c r="HB357" s="40"/>
      <c r="HC357" s="40"/>
      <c r="HD357" s="40"/>
      <c r="HE357" s="40"/>
      <c r="HF357" s="40"/>
      <c r="HG357" s="40"/>
      <c r="HH357" s="40"/>
      <c r="HI357" s="40"/>
      <c r="HJ357" s="40"/>
      <c r="HK357" s="40"/>
      <c r="HL357" s="40"/>
      <c r="HM357" s="40"/>
      <c r="HN357" s="40"/>
      <c r="HO357" s="40"/>
      <c r="HP357" s="40"/>
      <c r="HQ357" s="40"/>
      <c r="HR357" s="40"/>
      <c r="HS357" s="40"/>
      <c r="HT357" s="40"/>
      <c r="HU357" s="40"/>
      <c r="HV357" s="40"/>
      <c r="HW357" s="40"/>
      <c r="HX357" s="40"/>
      <c r="HY357" s="40"/>
      <c r="HZ357" s="40"/>
      <c r="IA357" s="40"/>
      <c r="IB357" s="40"/>
      <c r="IC357" s="40"/>
      <c r="ID357" s="40"/>
      <c r="IE357" s="40"/>
      <c r="IF357" s="40"/>
      <c r="IG357" s="40"/>
      <c r="IH357" s="40"/>
      <c r="II357" s="40"/>
      <c r="IJ357" s="40"/>
      <c r="IK357" s="40"/>
      <c r="IL357" s="40"/>
      <c r="IM357" s="40"/>
      <c r="IN357" s="40"/>
      <c r="IO357" s="40"/>
      <c r="IP357" s="40"/>
      <c r="IQ357" s="40"/>
      <c r="IR357" s="40"/>
      <c r="IS357" s="40"/>
      <c r="IT357" s="40"/>
      <c r="IU357" s="40"/>
      <c r="IV357" s="40"/>
      <c r="IW357" s="40"/>
      <c r="IX357" s="40"/>
      <c r="IY357" s="40"/>
      <c r="IZ357" s="40"/>
      <c r="JA357" s="40"/>
      <c r="JB357" s="40"/>
      <c r="JC357" s="40"/>
      <c r="JD357" s="40"/>
      <c r="JE357" s="40"/>
      <c r="JF357" s="40"/>
      <c r="JG357" s="40"/>
      <c r="JH357" s="40"/>
      <c r="JI357" s="40"/>
      <c r="JJ357" s="40"/>
      <c r="JK357" s="40"/>
      <c r="JL357" s="40"/>
      <c r="JM357" s="40"/>
      <c r="JN357" s="40"/>
      <c r="JO357" s="40"/>
      <c r="JP357" s="40"/>
      <c r="JQ357" s="40"/>
      <c r="JR357" s="40"/>
      <c r="JS357" s="40"/>
      <c r="JT357" s="40"/>
      <c r="JU357" s="40"/>
      <c r="JV357" s="40"/>
      <c r="JW357" s="40"/>
      <c r="JX357" s="40"/>
      <c r="JY357" s="40"/>
      <c r="JZ357" s="40"/>
      <c r="KA357" s="40"/>
    </row>
    <row r="358" spans="2:287" x14ac:dyDescent="0.45">
      <c r="B358" s="124"/>
      <c r="C358" s="418"/>
      <c r="D358" s="424"/>
      <c r="E358" s="419"/>
      <c r="F358" s="424"/>
      <c r="G358" s="163"/>
      <c r="H358" s="427"/>
      <c r="I358" s="63"/>
      <c r="J358" s="124"/>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433"/>
      <c r="AK358" s="63"/>
      <c r="AL358" s="164"/>
      <c r="AM358" s="164"/>
      <c r="AN358" s="164"/>
      <c r="AO358" s="63"/>
      <c r="AP358" s="124"/>
      <c r="AQ358" s="124"/>
      <c r="AR358" s="124"/>
      <c r="AS358" s="124"/>
      <c r="AT358" s="65"/>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0"/>
      <c r="ET358" s="40"/>
      <c r="EU358" s="40"/>
      <c r="EV358" s="40"/>
      <c r="EW358" s="40"/>
      <c r="EX358" s="40"/>
      <c r="EY358" s="40"/>
      <c r="EZ358" s="40"/>
      <c r="FA358" s="40"/>
      <c r="FB358" s="40"/>
      <c r="FC358" s="40"/>
      <c r="FD358" s="40"/>
      <c r="FE358" s="40"/>
      <c r="FF358" s="40"/>
      <c r="FG358" s="40"/>
      <c r="FH358" s="40"/>
      <c r="FI358" s="40"/>
      <c r="FJ358" s="40"/>
      <c r="FK358" s="40"/>
      <c r="FL358" s="40"/>
      <c r="FM358" s="40"/>
      <c r="FN358" s="40"/>
      <c r="FO358" s="40"/>
      <c r="FP358" s="40"/>
      <c r="FQ358" s="40"/>
      <c r="FR358" s="40"/>
      <c r="FS358" s="40"/>
      <c r="FT358" s="40"/>
      <c r="FU358" s="40"/>
      <c r="FV358" s="40"/>
      <c r="FW358" s="40"/>
      <c r="FX358" s="40"/>
      <c r="FY358" s="40"/>
      <c r="FZ358" s="40"/>
      <c r="GA358" s="40"/>
      <c r="GB358" s="40"/>
      <c r="GC358" s="40"/>
      <c r="GD358" s="40"/>
      <c r="GE358" s="40"/>
      <c r="GF358" s="40"/>
      <c r="GG358" s="40"/>
      <c r="GH358" s="40"/>
      <c r="GI358" s="40"/>
      <c r="GJ358" s="40"/>
      <c r="GK358" s="40"/>
      <c r="GL358" s="40"/>
      <c r="GM358" s="40"/>
      <c r="GN358" s="40"/>
      <c r="GO358" s="40"/>
      <c r="GP358" s="40"/>
      <c r="GQ358" s="40"/>
      <c r="GR358" s="40"/>
      <c r="GS358" s="40"/>
      <c r="GT358" s="40"/>
      <c r="GU358" s="40"/>
      <c r="GV358" s="40"/>
      <c r="GW358" s="40"/>
      <c r="GX358" s="40"/>
      <c r="GY358" s="40"/>
      <c r="GZ358" s="40"/>
      <c r="HA358" s="40"/>
      <c r="HB358" s="40"/>
      <c r="HC358" s="40"/>
      <c r="HD358" s="40"/>
      <c r="HE358" s="40"/>
      <c r="HF358" s="40"/>
      <c r="HG358" s="40"/>
      <c r="HH358" s="40"/>
      <c r="HI358" s="40"/>
      <c r="HJ358" s="40"/>
      <c r="HK358" s="40"/>
      <c r="HL358" s="40"/>
      <c r="HM358" s="40"/>
      <c r="HN358" s="40"/>
      <c r="HO358" s="40"/>
      <c r="HP358" s="40"/>
      <c r="HQ358" s="40"/>
      <c r="HR358" s="40"/>
      <c r="HS358" s="40"/>
      <c r="HT358" s="40"/>
      <c r="HU358" s="40"/>
      <c r="HV358" s="40"/>
      <c r="HW358" s="40"/>
      <c r="HX358" s="40"/>
      <c r="HY358" s="40"/>
      <c r="HZ358" s="40"/>
      <c r="IA358" s="40"/>
      <c r="IB358" s="40"/>
      <c r="IC358" s="40"/>
      <c r="ID358" s="40"/>
      <c r="IE358" s="40"/>
      <c r="IF358" s="40"/>
      <c r="IG358" s="40"/>
      <c r="IH358" s="40"/>
      <c r="II358" s="40"/>
      <c r="IJ358" s="40"/>
      <c r="IK358" s="40"/>
      <c r="IL358" s="40"/>
      <c r="IM358" s="40"/>
      <c r="IN358" s="40"/>
      <c r="IO358" s="40"/>
      <c r="IP358" s="40"/>
      <c r="IQ358" s="40"/>
      <c r="IR358" s="40"/>
      <c r="IS358" s="40"/>
      <c r="IT358" s="40"/>
      <c r="IU358" s="40"/>
      <c r="IV358" s="40"/>
      <c r="IW358" s="40"/>
      <c r="IX358" s="40"/>
      <c r="IY358" s="40"/>
      <c r="IZ358" s="40"/>
      <c r="JA358" s="40"/>
      <c r="JB358" s="40"/>
      <c r="JC358" s="40"/>
      <c r="JD358" s="40"/>
      <c r="JE358" s="40"/>
      <c r="JF358" s="40"/>
      <c r="JG358" s="40"/>
      <c r="JH358" s="40"/>
      <c r="JI358" s="40"/>
      <c r="JJ358" s="40"/>
      <c r="JK358" s="40"/>
      <c r="JL358" s="40"/>
      <c r="JM358" s="40"/>
      <c r="JN358" s="40"/>
      <c r="JO358" s="40"/>
      <c r="JP358" s="40"/>
      <c r="JQ358" s="40"/>
      <c r="JR358" s="40"/>
      <c r="JS358" s="40"/>
      <c r="JT358" s="40"/>
      <c r="JU358" s="40"/>
      <c r="JV358" s="40"/>
      <c r="JW358" s="40"/>
      <c r="JX358" s="40"/>
      <c r="JY358" s="40"/>
      <c r="JZ358" s="40"/>
      <c r="KA358" s="40"/>
    </row>
    <row r="359" spans="2:287" x14ac:dyDescent="0.45">
      <c r="B359" s="124"/>
      <c r="C359" s="418"/>
      <c r="D359" s="424"/>
      <c r="E359" s="419"/>
      <c r="F359" s="424"/>
      <c r="G359" s="163"/>
      <c r="H359" s="427"/>
      <c r="I359" s="63"/>
      <c r="J359" s="124"/>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433"/>
      <c r="AK359" s="63"/>
      <c r="AL359" s="164"/>
      <c r="AM359" s="164"/>
      <c r="AN359" s="164"/>
      <c r="AO359" s="63"/>
      <c r="AP359" s="124"/>
      <c r="AQ359" s="124"/>
      <c r="AR359" s="124"/>
      <c r="AS359" s="124"/>
      <c r="AT359" s="65"/>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0"/>
      <c r="ET359" s="40"/>
      <c r="EU359" s="40"/>
      <c r="EV359" s="40"/>
      <c r="EW359" s="40"/>
      <c r="EX359" s="40"/>
      <c r="EY359" s="40"/>
      <c r="EZ359" s="40"/>
      <c r="FA359" s="40"/>
      <c r="FB359" s="40"/>
      <c r="FC359" s="40"/>
      <c r="FD359" s="40"/>
      <c r="FE359" s="40"/>
      <c r="FF359" s="40"/>
      <c r="FG359" s="40"/>
      <c r="FH359" s="40"/>
      <c r="FI359" s="40"/>
      <c r="FJ359" s="40"/>
      <c r="FK359" s="40"/>
      <c r="FL359" s="40"/>
      <c r="FM359" s="40"/>
      <c r="FN359" s="40"/>
      <c r="FO359" s="40"/>
      <c r="FP359" s="40"/>
      <c r="FQ359" s="40"/>
      <c r="FR359" s="40"/>
      <c r="FS359" s="40"/>
      <c r="FT359" s="40"/>
      <c r="FU359" s="40"/>
      <c r="FV359" s="40"/>
      <c r="FW359" s="40"/>
      <c r="FX359" s="40"/>
      <c r="FY359" s="40"/>
      <c r="FZ359" s="40"/>
      <c r="GA359" s="40"/>
      <c r="GB359" s="40"/>
      <c r="GC359" s="40"/>
      <c r="GD359" s="40"/>
      <c r="GE359" s="40"/>
      <c r="GF359" s="40"/>
      <c r="GG359" s="40"/>
      <c r="GH359" s="40"/>
      <c r="GI359" s="40"/>
      <c r="GJ359" s="40"/>
      <c r="GK359" s="40"/>
      <c r="GL359" s="40"/>
      <c r="GM359" s="40"/>
      <c r="GN359" s="40"/>
      <c r="GO359" s="40"/>
      <c r="GP359" s="40"/>
      <c r="GQ359" s="40"/>
      <c r="GR359" s="40"/>
      <c r="GS359" s="40"/>
      <c r="GT359" s="40"/>
      <c r="GU359" s="40"/>
      <c r="GV359" s="40"/>
      <c r="GW359" s="40"/>
      <c r="GX359" s="40"/>
      <c r="GY359" s="40"/>
      <c r="GZ359" s="40"/>
      <c r="HA359" s="40"/>
      <c r="HB359" s="40"/>
      <c r="HC359" s="40"/>
      <c r="HD359" s="40"/>
      <c r="HE359" s="40"/>
      <c r="HF359" s="40"/>
      <c r="HG359" s="40"/>
      <c r="HH359" s="40"/>
      <c r="HI359" s="40"/>
      <c r="HJ359" s="40"/>
      <c r="HK359" s="40"/>
      <c r="HL359" s="40"/>
      <c r="HM359" s="40"/>
      <c r="HN359" s="40"/>
      <c r="HO359" s="40"/>
      <c r="HP359" s="40"/>
      <c r="HQ359" s="40"/>
      <c r="HR359" s="40"/>
      <c r="HS359" s="40"/>
      <c r="HT359" s="40"/>
      <c r="HU359" s="40"/>
      <c r="HV359" s="40"/>
      <c r="HW359" s="40"/>
      <c r="HX359" s="40"/>
      <c r="HY359" s="40"/>
      <c r="HZ359" s="40"/>
      <c r="IA359" s="40"/>
      <c r="IB359" s="40"/>
      <c r="IC359" s="40"/>
      <c r="ID359" s="40"/>
      <c r="IE359" s="40"/>
      <c r="IF359" s="40"/>
      <c r="IG359" s="40"/>
      <c r="IH359" s="40"/>
      <c r="II359" s="40"/>
      <c r="IJ359" s="40"/>
      <c r="IK359" s="40"/>
      <c r="IL359" s="40"/>
      <c r="IM359" s="40"/>
      <c r="IN359" s="40"/>
      <c r="IO359" s="40"/>
      <c r="IP359" s="40"/>
      <c r="IQ359" s="40"/>
      <c r="IR359" s="40"/>
      <c r="IS359" s="40"/>
      <c r="IT359" s="40"/>
      <c r="IU359" s="40"/>
      <c r="IV359" s="40"/>
      <c r="IW359" s="40"/>
      <c r="IX359" s="40"/>
      <c r="IY359" s="40"/>
      <c r="IZ359" s="40"/>
      <c r="JA359" s="40"/>
      <c r="JB359" s="40"/>
      <c r="JC359" s="40"/>
      <c r="JD359" s="40"/>
      <c r="JE359" s="40"/>
      <c r="JF359" s="40"/>
      <c r="JG359" s="40"/>
      <c r="JH359" s="40"/>
      <c r="JI359" s="40"/>
      <c r="JJ359" s="40"/>
      <c r="JK359" s="40"/>
      <c r="JL359" s="40"/>
      <c r="JM359" s="40"/>
      <c r="JN359" s="40"/>
      <c r="JO359" s="40"/>
      <c r="JP359" s="40"/>
      <c r="JQ359" s="40"/>
      <c r="JR359" s="40"/>
      <c r="JS359" s="40"/>
      <c r="JT359" s="40"/>
      <c r="JU359" s="40"/>
      <c r="JV359" s="40"/>
      <c r="JW359" s="40"/>
      <c r="JX359" s="40"/>
      <c r="JY359" s="40"/>
      <c r="JZ359" s="40"/>
      <c r="KA359" s="40"/>
    </row>
    <row r="360" spans="2:287" x14ac:dyDescent="0.45">
      <c r="B360" s="124"/>
      <c r="C360" s="418"/>
      <c r="D360" s="424"/>
      <c r="E360" s="419"/>
      <c r="F360" s="424"/>
      <c r="G360" s="163"/>
      <c r="H360" s="427"/>
      <c r="I360" s="63"/>
      <c r="J360" s="124"/>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433"/>
      <c r="AK360" s="63"/>
      <c r="AL360" s="164"/>
      <c r="AM360" s="164"/>
      <c r="AN360" s="164"/>
      <c r="AO360" s="63"/>
      <c r="AP360" s="124"/>
      <c r="AQ360" s="124"/>
      <c r="AR360" s="124"/>
      <c r="AS360" s="124"/>
      <c r="AT360" s="65"/>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0"/>
      <c r="ET360" s="40"/>
      <c r="EU360" s="40"/>
      <c r="EV360" s="40"/>
      <c r="EW360" s="40"/>
      <c r="EX360" s="40"/>
      <c r="EY360" s="40"/>
      <c r="EZ360" s="40"/>
      <c r="FA360" s="40"/>
      <c r="FB360" s="40"/>
      <c r="FC360" s="40"/>
      <c r="FD360" s="40"/>
      <c r="FE360" s="40"/>
      <c r="FF360" s="40"/>
      <c r="FG360" s="40"/>
      <c r="FH360" s="40"/>
      <c r="FI360" s="40"/>
      <c r="FJ360" s="40"/>
      <c r="FK360" s="40"/>
      <c r="FL360" s="40"/>
      <c r="FM360" s="40"/>
      <c r="FN360" s="40"/>
      <c r="FO360" s="40"/>
      <c r="FP360" s="40"/>
      <c r="FQ360" s="40"/>
      <c r="FR360" s="40"/>
      <c r="FS360" s="40"/>
      <c r="FT360" s="40"/>
      <c r="FU360" s="40"/>
      <c r="FV360" s="40"/>
      <c r="FW360" s="40"/>
      <c r="FX360" s="40"/>
      <c r="FY360" s="40"/>
      <c r="FZ360" s="40"/>
      <c r="GA360" s="40"/>
      <c r="GB360" s="40"/>
      <c r="GC360" s="40"/>
      <c r="GD360" s="40"/>
      <c r="GE360" s="40"/>
      <c r="GF360" s="40"/>
      <c r="GG360" s="40"/>
      <c r="GH360" s="40"/>
      <c r="GI360" s="40"/>
      <c r="GJ360" s="40"/>
      <c r="GK360" s="40"/>
      <c r="GL360" s="40"/>
      <c r="GM360" s="40"/>
      <c r="GN360" s="40"/>
      <c r="GO360" s="40"/>
      <c r="GP360" s="40"/>
      <c r="GQ360" s="40"/>
      <c r="GR360" s="40"/>
      <c r="GS360" s="40"/>
      <c r="GT360" s="40"/>
      <c r="GU360" s="40"/>
      <c r="GV360" s="40"/>
      <c r="GW360" s="40"/>
      <c r="GX360" s="40"/>
      <c r="GY360" s="40"/>
      <c r="GZ360" s="40"/>
      <c r="HA360" s="40"/>
      <c r="HB360" s="40"/>
      <c r="HC360" s="40"/>
      <c r="HD360" s="40"/>
      <c r="HE360" s="40"/>
      <c r="HF360" s="40"/>
      <c r="HG360" s="40"/>
      <c r="HH360" s="40"/>
      <c r="HI360" s="40"/>
      <c r="HJ360" s="40"/>
      <c r="HK360" s="40"/>
      <c r="HL360" s="40"/>
      <c r="HM360" s="40"/>
      <c r="HN360" s="40"/>
      <c r="HO360" s="40"/>
      <c r="HP360" s="40"/>
      <c r="HQ360" s="40"/>
      <c r="HR360" s="40"/>
      <c r="HS360" s="40"/>
      <c r="HT360" s="40"/>
      <c r="HU360" s="40"/>
      <c r="HV360" s="40"/>
      <c r="HW360" s="40"/>
      <c r="HX360" s="40"/>
      <c r="HY360" s="40"/>
      <c r="HZ360" s="40"/>
      <c r="IA360" s="40"/>
      <c r="IB360" s="40"/>
      <c r="IC360" s="40"/>
      <c r="ID360" s="40"/>
      <c r="IE360" s="40"/>
      <c r="IF360" s="40"/>
      <c r="IG360" s="40"/>
      <c r="IH360" s="40"/>
      <c r="II360" s="40"/>
      <c r="IJ360" s="40"/>
      <c r="IK360" s="40"/>
      <c r="IL360" s="40"/>
      <c r="IM360" s="40"/>
      <c r="IN360" s="40"/>
      <c r="IO360" s="40"/>
      <c r="IP360" s="40"/>
      <c r="IQ360" s="40"/>
      <c r="IR360" s="40"/>
      <c r="IS360" s="40"/>
      <c r="IT360" s="40"/>
      <c r="IU360" s="40"/>
      <c r="IV360" s="40"/>
      <c r="IW360" s="40"/>
      <c r="IX360" s="40"/>
      <c r="IY360" s="40"/>
      <c r="IZ360" s="40"/>
      <c r="JA360" s="40"/>
      <c r="JB360" s="40"/>
      <c r="JC360" s="40"/>
      <c r="JD360" s="40"/>
      <c r="JE360" s="40"/>
      <c r="JF360" s="40"/>
      <c r="JG360" s="40"/>
      <c r="JH360" s="40"/>
      <c r="JI360" s="40"/>
      <c r="JJ360" s="40"/>
      <c r="JK360" s="40"/>
      <c r="JL360" s="40"/>
      <c r="JM360" s="40"/>
      <c r="JN360" s="40"/>
      <c r="JO360" s="40"/>
      <c r="JP360" s="40"/>
      <c r="JQ360" s="40"/>
      <c r="JR360" s="40"/>
      <c r="JS360" s="40"/>
      <c r="JT360" s="40"/>
      <c r="JU360" s="40"/>
      <c r="JV360" s="40"/>
      <c r="JW360" s="40"/>
      <c r="JX360" s="40"/>
      <c r="JY360" s="40"/>
      <c r="JZ360" s="40"/>
      <c r="KA360" s="40"/>
    </row>
    <row r="361" spans="2:287" x14ac:dyDescent="0.45">
      <c r="B361" s="124"/>
      <c r="C361" s="418"/>
      <c r="D361" s="424"/>
      <c r="E361" s="419"/>
      <c r="F361" s="424"/>
      <c r="G361" s="163"/>
      <c r="H361" s="427"/>
      <c r="I361" s="63"/>
      <c r="J361" s="124"/>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433"/>
      <c r="AK361" s="63"/>
      <c r="AL361" s="164"/>
      <c r="AM361" s="164"/>
      <c r="AN361" s="164"/>
      <c r="AO361" s="63"/>
      <c r="AP361" s="124"/>
      <c r="AQ361" s="124"/>
      <c r="AR361" s="124"/>
      <c r="AS361" s="124"/>
      <c r="AT361" s="65"/>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47"/>
      <c r="DX361" s="47"/>
      <c r="DY361" s="47"/>
      <c r="DZ361" s="47"/>
      <c r="EA361" s="47"/>
      <c r="EB361" s="47"/>
      <c r="EC361" s="47"/>
      <c r="ED361" s="47"/>
      <c r="EE361" s="47"/>
      <c r="EF361" s="47"/>
      <c r="EG361" s="47"/>
      <c r="EH361" s="47"/>
      <c r="EI361" s="47"/>
      <c r="EJ361" s="47"/>
      <c r="EK361" s="47"/>
      <c r="EL361" s="47"/>
      <c r="EM361" s="47"/>
      <c r="EN361" s="47"/>
      <c r="EO361" s="47"/>
      <c r="EP361" s="47"/>
      <c r="EQ361" s="47"/>
      <c r="ER361" s="47"/>
      <c r="ES361" s="40"/>
      <c r="ET361" s="40"/>
      <c r="EU361" s="40"/>
      <c r="EV361" s="40"/>
      <c r="EW361" s="40"/>
      <c r="EX361" s="40"/>
      <c r="EY361" s="40"/>
      <c r="EZ361" s="40"/>
      <c r="FA361" s="40"/>
      <c r="FB361" s="40"/>
      <c r="FC361" s="40"/>
      <c r="FD361" s="40"/>
      <c r="FE361" s="40"/>
      <c r="FF361" s="40"/>
      <c r="FG361" s="40"/>
      <c r="FH361" s="40"/>
      <c r="FI361" s="40"/>
      <c r="FJ361" s="40"/>
      <c r="FK361" s="40"/>
      <c r="FL361" s="40"/>
      <c r="FM361" s="40"/>
      <c r="FN361" s="40"/>
      <c r="FO361" s="40"/>
      <c r="FP361" s="40"/>
      <c r="FQ361" s="40"/>
      <c r="FR361" s="40"/>
      <c r="FS361" s="40"/>
      <c r="FT361" s="40"/>
      <c r="FU361" s="40"/>
      <c r="FV361" s="40"/>
      <c r="FW361" s="40"/>
      <c r="FX361" s="40"/>
      <c r="FY361" s="40"/>
      <c r="FZ361" s="40"/>
      <c r="GA361" s="40"/>
      <c r="GB361" s="40"/>
      <c r="GC361" s="40"/>
      <c r="GD361" s="40"/>
      <c r="GE361" s="40"/>
      <c r="GF361" s="40"/>
      <c r="GG361" s="40"/>
      <c r="GH361" s="40"/>
      <c r="GI361" s="40"/>
      <c r="GJ361" s="40"/>
      <c r="GK361" s="40"/>
      <c r="GL361" s="40"/>
      <c r="GM361" s="40"/>
      <c r="GN361" s="40"/>
      <c r="GO361" s="40"/>
      <c r="GP361" s="40"/>
      <c r="GQ361" s="40"/>
      <c r="GR361" s="40"/>
      <c r="GS361" s="40"/>
      <c r="GT361" s="40"/>
      <c r="GU361" s="40"/>
      <c r="GV361" s="40"/>
      <c r="GW361" s="40"/>
      <c r="GX361" s="40"/>
      <c r="GY361" s="40"/>
      <c r="GZ361" s="40"/>
      <c r="HA361" s="40"/>
      <c r="HB361" s="40"/>
      <c r="HC361" s="40"/>
      <c r="HD361" s="40"/>
      <c r="HE361" s="40"/>
      <c r="HF361" s="40"/>
      <c r="HG361" s="40"/>
      <c r="HH361" s="40"/>
      <c r="HI361" s="40"/>
      <c r="HJ361" s="40"/>
      <c r="HK361" s="40"/>
      <c r="HL361" s="40"/>
      <c r="HM361" s="40"/>
      <c r="HN361" s="40"/>
      <c r="HO361" s="40"/>
      <c r="HP361" s="40"/>
      <c r="HQ361" s="40"/>
      <c r="HR361" s="40"/>
      <c r="HS361" s="40"/>
      <c r="HT361" s="40"/>
      <c r="HU361" s="40"/>
      <c r="HV361" s="40"/>
      <c r="HW361" s="40"/>
      <c r="HX361" s="40"/>
      <c r="HY361" s="40"/>
      <c r="HZ361" s="40"/>
      <c r="IA361" s="40"/>
      <c r="IB361" s="40"/>
      <c r="IC361" s="40"/>
      <c r="ID361" s="40"/>
      <c r="IE361" s="40"/>
      <c r="IF361" s="40"/>
      <c r="IG361" s="40"/>
      <c r="IH361" s="40"/>
      <c r="II361" s="40"/>
      <c r="IJ361" s="40"/>
      <c r="IK361" s="40"/>
      <c r="IL361" s="40"/>
      <c r="IM361" s="40"/>
      <c r="IN361" s="40"/>
      <c r="IO361" s="40"/>
      <c r="IP361" s="40"/>
      <c r="IQ361" s="40"/>
      <c r="IR361" s="40"/>
      <c r="IS361" s="40"/>
      <c r="IT361" s="40"/>
      <c r="IU361" s="40"/>
      <c r="IV361" s="40"/>
      <c r="IW361" s="40"/>
      <c r="IX361" s="40"/>
      <c r="IY361" s="40"/>
      <c r="IZ361" s="40"/>
      <c r="JA361" s="40"/>
      <c r="JB361" s="40"/>
      <c r="JC361" s="40"/>
      <c r="JD361" s="40"/>
      <c r="JE361" s="40"/>
      <c r="JF361" s="40"/>
      <c r="JG361" s="40"/>
      <c r="JH361" s="40"/>
      <c r="JI361" s="40"/>
      <c r="JJ361" s="40"/>
      <c r="JK361" s="40"/>
      <c r="JL361" s="40"/>
      <c r="JM361" s="40"/>
      <c r="JN361" s="40"/>
      <c r="JO361" s="40"/>
      <c r="JP361" s="40"/>
      <c r="JQ361" s="40"/>
      <c r="JR361" s="40"/>
      <c r="JS361" s="40"/>
      <c r="JT361" s="40"/>
      <c r="JU361" s="40"/>
      <c r="JV361" s="40"/>
      <c r="JW361" s="40"/>
      <c r="JX361" s="40"/>
      <c r="JY361" s="40"/>
      <c r="JZ361" s="40"/>
      <c r="KA361" s="40"/>
    </row>
    <row r="362" spans="2:287" x14ac:dyDescent="0.45">
      <c r="B362" s="124"/>
      <c r="C362" s="418"/>
      <c r="D362" s="424"/>
      <c r="E362" s="419"/>
      <c r="F362" s="424"/>
      <c r="G362" s="163"/>
      <c r="H362" s="427"/>
      <c r="I362" s="63"/>
      <c r="J362" s="124"/>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433"/>
      <c r="AK362" s="63"/>
      <c r="AL362" s="164"/>
      <c r="AM362" s="164"/>
      <c r="AN362" s="164"/>
      <c r="AO362" s="63"/>
      <c r="AP362" s="124"/>
      <c r="AQ362" s="124"/>
      <c r="AR362" s="124"/>
      <c r="AS362" s="124"/>
      <c r="AT362" s="65"/>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47"/>
      <c r="DX362" s="47"/>
      <c r="DY362" s="47"/>
      <c r="DZ362" s="47"/>
      <c r="EA362" s="47"/>
      <c r="EB362" s="47"/>
      <c r="EC362" s="47"/>
      <c r="ED362" s="47"/>
      <c r="EE362" s="47"/>
      <c r="EF362" s="47"/>
      <c r="EG362" s="47"/>
      <c r="EH362" s="47"/>
      <c r="EI362" s="47"/>
      <c r="EJ362" s="47"/>
      <c r="EK362" s="47"/>
      <c r="EL362" s="47"/>
      <c r="EM362" s="47"/>
      <c r="EN362" s="47"/>
      <c r="EO362" s="47"/>
      <c r="EP362" s="47"/>
      <c r="EQ362" s="47"/>
      <c r="ER362" s="47"/>
      <c r="ES362" s="40"/>
      <c r="ET362" s="40"/>
      <c r="EU362" s="40"/>
      <c r="EV362" s="40"/>
      <c r="EW362" s="40"/>
      <c r="EX362" s="40"/>
      <c r="EY362" s="40"/>
      <c r="EZ362" s="40"/>
      <c r="FA362" s="40"/>
      <c r="FB362" s="40"/>
      <c r="FC362" s="40"/>
      <c r="FD362" s="40"/>
      <c r="FE362" s="40"/>
      <c r="FF362" s="40"/>
      <c r="FG362" s="40"/>
      <c r="FH362" s="40"/>
      <c r="FI362" s="40"/>
      <c r="FJ362" s="40"/>
      <c r="FK362" s="40"/>
      <c r="FL362" s="40"/>
      <c r="FM362" s="40"/>
      <c r="FN362" s="40"/>
      <c r="FO362" s="40"/>
      <c r="FP362" s="40"/>
      <c r="FQ362" s="40"/>
      <c r="FR362" s="40"/>
      <c r="FS362" s="40"/>
      <c r="FT362" s="40"/>
      <c r="FU362" s="40"/>
      <c r="FV362" s="40"/>
      <c r="FW362" s="40"/>
      <c r="FX362" s="40"/>
      <c r="FY362" s="40"/>
      <c r="FZ362" s="40"/>
      <c r="GA362" s="40"/>
      <c r="GB362" s="40"/>
      <c r="GC362" s="40"/>
      <c r="GD362" s="40"/>
      <c r="GE362" s="40"/>
      <c r="GF362" s="40"/>
      <c r="GG362" s="40"/>
      <c r="GH362" s="40"/>
      <c r="GI362" s="40"/>
      <c r="GJ362" s="40"/>
      <c r="GK362" s="40"/>
      <c r="GL362" s="40"/>
      <c r="GM362" s="40"/>
      <c r="GN362" s="40"/>
      <c r="GO362" s="40"/>
      <c r="GP362" s="40"/>
      <c r="GQ362" s="40"/>
      <c r="GR362" s="40"/>
      <c r="GS362" s="40"/>
      <c r="GT362" s="40"/>
      <c r="GU362" s="40"/>
      <c r="GV362" s="40"/>
      <c r="GW362" s="40"/>
      <c r="GX362" s="40"/>
      <c r="GY362" s="40"/>
      <c r="GZ362" s="40"/>
      <c r="HA362" s="40"/>
      <c r="HB362" s="40"/>
      <c r="HC362" s="40"/>
      <c r="HD362" s="40"/>
      <c r="HE362" s="40"/>
      <c r="HF362" s="40"/>
      <c r="HG362" s="40"/>
      <c r="HH362" s="40"/>
      <c r="HI362" s="40"/>
      <c r="HJ362" s="40"/>
      <c r="HK362" s="40"/>
      <c r="HL362" s="40"/>
      <c r="HM362" s="40"/>
      <c r="HN362" s="40"/>
      <c r="HO362" s="40"/>
      <c r="HP362" s="40"/>
      <c r="HQ362" s="40"/>
      <c r="HR362" s="40"/>
      <c r="HS362" s="40"/>
      <c r="HT362" s="40"/>
      <c r="HU362" s="40"/>
      <c r="HV362" s="40"/>
      <c r="HW362" s="40"/>
      <c r="HX362" s="40"/>
      <c r="HY362" s="40"/>
      <c r="HZ362" s="40"/>
      <c r="IA362" s="40"/>
      <c r="IB362" s="40"/>
      <c r="IC362" s="40"/>
      <c r="ID362" s="40"/>
      <c r="IE362" s="40"/>
      <c r="IF362" s="40"/>
      <c r="IG362" s="40"/>
      <c r="IH362" s="40"/>
      <c r="II362" s="40"/>
      <c r="IJ362" s="40"/>
      <c r="IK362" s="40"/>
      <c r="IL362" s="40"/>
      <c r="IM362" s="40"/>
      <c r="IN362" s="40"/>
      <c r="IO362" s="40"/>
      <c r="IP362" s="40"/>
      <c r="IQ362" s="40"/>
      <c r="IR362" s="40"/>
      <c r="IS362" s="40"/>
      <c r="IT362" s="40"/>
      <c r="IU362" s="40"/>
      <c r="IV362" s="40"/>
      <c r="IW362" s="40"/>
      <c r="IX362" s="40"/>
      <c r="IY362" s="40"/>
      <c r="IZ362" s="40"/>
      <c r="JA362" s="40"/>
      <c r="JB362" s="40"/>
      <c r="JC362" s="40"/>
      <c r="JD362" s="40"/>
      <c r="JE362" s="40"/>
      <c r="JF362" s="40"/>
      <c r="JG362" s="40"/>
      <c r="JH362" s="40"/>
      <c r="JI362" s="40"/>
      <c r="JJ362" s="40"/>
      <c r="JK362" s="40"/>
      <c r="JL362" s="40"/>
      <c r="JM362" s="40"/>
      <c r="JN362" s="40"/>
      <c r="JO362" s="40"/>
      <c r="JP362" s="40"/>
      <c r="JQ362" s="40"/>
      <c r="JR362" s="40"/>
      <c r="JS362" s="40"/>
      <c r="JT362" s="40"/>
      <c r="JU362" s="40"/>
      <c r="JV362" s="40"/>
      <c r="JW362" s="40"/>
      <c r="JX362" s="40"/>
      <c r="JY362" s="40"/>
      <c r="JZ362" s="40"/>
      <c r="KA362" s="40"/>
    </row>
    <row r="363" spans="2:287" x14ac:dyDescent="0.45">
      <c r="B363" s="124"/>
      <c r="C363" s="418"/>
      <c r="D363" s="424"/>
      <c r="E363" s="419"/>
      <c r="F363" s="424"/>
      <c r="G363" s="163"/>
      <c r="H363" s="427"/>
      <c r="I363" s="63"/>
      <c r="J363" s="124"/>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433"/>
      <c r="AK363" s="63"/>
      <c r="AL363" s="164"/>
      <c r="AM363" s="164"/>
      <c r="AN363" s="164"/>
      <c r="AO363" s="63"/>
      <c r="AP363" s="124"/>
      <c r="AQ363" s="124"/>
      <c r="AR363" s="124"/>
      <c r="AS363" s="124"/>
      <c r="AT363" s="65"/>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0"/>
      <c r="ET363" s="40"/>
      <c r="EU363" s="40"/>
      <c r="EV363" s="40"/>
      <c r="EW363" s="40"/>
      <c r="EX363" s="40"/>
      <c r="EY363" s="40"/>
      <c r="EZ363" s="40"/>
      <c r="FA363" s="40"/>
      <c r="FB363" s="40"/>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c r="GT363" s="40"/>
      <c r="GU363" s="40"/>
      <c r="GV363" s="40"/>
      <c r="GW363" s="40"/>
      <c r="GX363" s="40"/>
      <c r="GY363" s="40"/>
      <c r="GZ363" s="40"/>
      <c r="HA363" s="40"/>
      <c r="HB363" s="40"/>
      <c r="HC363" s="40"/>
      <c r="HD363" s="40"/>
      <c r="HE363" s="40"/>
      <c r="HF363" s="40"/>
      <c r="HG363" s="40"/>
      <c r="HH363" s="40"/>
      <c r="HI363" s="40"/>
      <c r="HJ363" s="40"/>
      <c r="HK363" s="40"/>
      <c r="HL363" s="40"/>
      <c r="HM363" s="40"/>
      <c r="HN363" s="40"/>
      <c r="HO363" s="40"/>
      <c r="HP363" s="40"/>
      <c r="HQ363" s="40"/>
      <c r="HR363" s="40"/>
      <c r="HS363" s="40"/>
      <c r="HT363" s="40"/>
      <c r="HU363" s="40"/>
      <c r="HV363" s="40"/>
      <c r="HW363" s="40"/>
      <c r="HX363" s="40"/>
      <c r="HY363" s="40"/>
      <c r="HZ363" s="40"/>
      <c r="IA363" s="40"/>
      <c r="IB363" s="40"/>
      <c r="IC363" s="40"/>
      <c r="ID363" s="40"/>
      <c r="IE363" s="40"/>
      <c r="IF363" s="40"/>
      <c r="IG363" s="40"/>
      <c r="IH363" s="40"/>
      <c r="II363" s="40"/>
      <c r="IJ363" s="40"/>
      <c r="IK363" s="40"/>
      <c r="IL363" s="40"/>
      <c r="IM363" s="40"/>
      <c r="IN363" s="40"/>
      <c r="IO363" s="40"/>
      <c r="IP363" s="40"/>
      <c r="IQ363" s="40"/>
      <c r="IR363" s="40"/>
      <c r="IS363" s="40"/>
      <c r="IT363" s="40"/>
      <c r="IU363" s="40"/>
      <c r="IV363" s="40"/>
      <c r="IW363" s="40"/>
      <c r="IX363" s="40"/>
      <c r="IY363" s="40"/>
      <c r="IZ363" s="40"/>
      <c r="JA363" s="40"/>
      <c r="JB363" s="40"/>
      <c r="JC363" s="40"/>
      <c r="JD363" s="40"/>
      <c r="JE363" s="40"/>
      <c r="JF363" s="40"/>
      <c r="JG363" s="40"/>
      <c r="JH363" s="40"/>
      <c r="JI363" s="40"/>
      <c r="JJ363" s="40"/>
      <c r="JK363" s="40"/>
      <c r="JL363" s="40"/>
      <c r="JM363" s="40"/>
      <c r="JN363" s="40"/>
      <c r="JO363" s="40"/>
      <c r="JP363" s="40"/>
      <c r="JQ363" s="40"/>
      <c r="JR363" s="40"/>
      <c r="JS363" s="40"/>
      <c r="JT363" s="40"/>
      <c r="JU363" s="40"/>
      <c r="JV363" s="40"/>
      <c r="JW363" s="40"/>
      <c r="JX363" s="40"/>
      <c r="JY363" s="40"/>
      <c r="JZ363" s="40"/>
      <c r="KA363" s="40"/>
    </row>
    <row r="364" spans="2:287" x14ac:dyDescent="0.45">
      <c r="B364" s="124"/>
      <c r="C364" s="418"/>
      <c r="D364" s="424"/>
      <c r="E364" s="419"/>
      <c r="F364" s="424"/>
      <c r="G364" s="163"/>
      <c r="H364" s="427"/>
      <c r="I364" s="63"/>
      <c r="J364" s="124"/>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433"/>
      <c r="AK364" s="63"/>
      <c r="AL364" s="164"/>
      <c r="AM364" s="164"/>
      <c r="AN364" s="164"/>
      <c r="AO364" s="63"/>
      <c r="AP364" s="124"/>
      <c r="AQ364" s="124"/>
      <c r="AR364" s="124"/>
      <c r="AS364" s="124"/>
      <c r="AT364" s="65"/>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47"/>
      <c r="EJ364" s="47"/>
      <c r="EK364" s="47"/>
      <c r="EL364" s="47"/>
      <c r="EM364" s="47"/>
      <c r="EN364" s="47"/>
      <c r="EO364" s="47"/>
      <c r="EP364" s="47"/>
      <c r="EQ364" s="47"/>
      <c r="ER364" s="47"/>
      <c r="ES364" s="40"/>
      <c r="ET364" s="40"/>
      <c r="EU364" s="40"/>
      <c r="EV364" s="40"/>
      <c r="EW364" s="40"/>
      <c r="EX364" s="40"/>
      <c r="EY364" s="40"/>
      <c r="EZ364" s="40"/>
      <c r="FA364" s="40"/>
      <c r="FB364" s="40"/>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c r="GT364" s="40"/>
      <c r="GU364" s="40"/>
      <c r="GV364" s="40"/>
      <c r="GW364" s="40"/>
      <c r="GX364" s="40"/>
      <c r="GY364" s="40"/>
      <c r="GZ364" s="40"/>
      <c r="HA364" s="40"/>
      <c r="HB364" s="40"/>
      <c r="HC364" s="40"/>
      <c r="HD364" s="40"/>
      <c r="HE364" s="40"/>
      <c r="HF364" s="40"/>
      <c r="HG364" s="40"/>
      <c r="HH364" s="40"/>
      <c r="HI364" s="40"/>
      <c r="HJ364" s="40"/>
      <c r="HK364" s="40"/>
      <c r="HL364" s="40"/>
      <c r="HM364" s="40"/>
      <c r="HN364" s="40"/>
      <c r="HO364" s="40"/>
      <c r="HP364" s="40"/>
      <c r="HQ364" s="40"/>
      <c r="HR364" s="40"/>
      <c r="HS364" s="40"/>
      <c r="HT364" s="40"/>
      <c r="HU364" s="40"/>
      <c r="HV364" s="40"/>
      <c r="HW364" s="40"/>
      <c r="HX364" s="40"/>
      <c r="HY364" s="40"/>
      <c r="HZ364" s="40"/>
      <c r="IA364" s="40"/>
      <c r="IB364" s="40"/>
      <c r="IC364" s="40"/>
      <c r="ID364" s="40"/>
      <c r="IE364" s="40"/>
      <c r="IF364" s="40"/>
      <c r="IG364" s="40"/>
      <c r="IH364" s="40"/>
      <c r="II364" s="40"/>
      <c r="IJ364" s="40"/>
      <c r="IK364" s="40"/>
      <c r="IL364" s="40"/>
      <c r="IM364" s="40"/>
      <c r="IN364" s="40"/>
      <c r="IO364" s="40"/>
      <c r="IP364" s="40"/>
      <c r="IQ364" s="40"/>
      <c r="IR364" s="40"/>
      <c r="IS364" s="40"/>
      <c r="IT364" s="40"/>
      <c r="IU364" s="40"/>
      <c r="IV364" s="40"/>
      <c r="IW364" s="40"/>
      <c r="IX364" s="40"/>
      <c r="IY364" s="40"/>
      <c r="IZ364" s="40"/>
      <c r="JA364" s="40"/>
      <c r="JB364" s="40"/>
      <c r="JC364" s="40"/>
      <c r="JD364" s="40"/>
      <c r="JE364" s="40"/>
      <c r="JF364" s="40"/>
      <c r="JG364" s="40"/>
      <c r="JH364" s="40"/>
      <c r="JI364" s="40"/>
      <c r="JJ364" s="40"/>
      <c r="JK364" s="40"/>
      <c r="JL364" s="40"/>
      <c r="JM364" s="40"/>
      <c r="JN364" s="40"/>
      <c r="JO364" s="40"/>
      <c r="JP364" s="40"/>
      <c r="JQ364" s="40"/>
      <c r="JR364" s="40"/>
      <c r="JS364" s="40"/>
      <c r="JT364" s="40"/>
      <c r="JU364" s="40"/>
      <c r="JV364" s="40"/>
      <c r="JW364" s="40"/>
      <c r="JX364" s="40"/>
      <c r="JY364" s="40"/>
      <c r="JZ364" s="40"/>
      <c r="KA364" s="40"/>
    </row>
    <row r="365" spans="2:287" x14ac:dyDescent="0.45">
      <c r="B365" s="124"/>
      <c r="C365" s="418"/>
      <c r="D365" s="424"/>
      <c r="E365" s="419"/>
      <c r="F365" s="424"/>
      <c r="G365" s="163"/>
      <c r="H365" s="427"/>
      <c r="I365" s="63"/>
      <c r="J365" s="124"/>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433"/>
      <c r="AK365" s="63"/>
      <c r="AL365" s="164"/>
      <c r="AM365" s="164"/>
      <c r="AN365" s="164"/>
      <c r="AO365" s="63"/>
      <c r="AP365" s="124"/>
      <c r="AQ365" s="124"/>
      <c r="AR365" s="124"/>
      <c r="AS365" s="124"/>
      <c r="AT365" s="65"/>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47"/>
      <c r="DX365" s="47"/>
      <c r="DY365" s="47"/>
      <c r="DZ365" s="47"/>
      <c r="EA365" s="47"/>
      <c r="EB365" s="47"/>
      <c r="EC365" s="47"/>
      <c r="ED365" s="47"/>
      <c r="EE365" s="47"/>
      <c r="EF365" s="47"/>
      <c r="EG365" s="47"/>
      <c r="EH365" s="47"/>
      <c r="EI365" s="47"/>
      <c r="EJ365" s="47"/>
      <c r="EK365" s="47"/>
      <c r="EL365" s="47"/>
      <c r="EM365" s="47"/>
      <c r="EN365" s="47"/>
      <c r="EO365" s="47"/>
      <c r="EP365" s="47"/>
      <c r="EQ365" s="47"/>
      <c r="ER365" s="47"/>
      <c r="ES365" s="40"/>
      <c r="ET365" s="40"/>
      <c r="EU365" s="40"/>
      <c r="EV365" s="40"/>
      <c r="EW365" s="40"/>
      <c r="EX365" s="40"/>
      <c r="EY365" s="40"/>
      <c r="EZ365" s="40"/>
      <c r="FA365" s="40"/>
      <c r="FB365" s="40"/>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c r="GT365" s="40"/>
      <c r="GU365" s="40"/>
      <c r="GV365" s="40"/>
      <c r="GW365" s="40"/>
      <c r="GX365" s="40"/>
      <c r="GY365" s="40"/>
      <c r="GZ365" s="40"/>
      <c r="HA365" s="40"/>
      <c r="HB365" s="40"/>
      <c r="HC365" s="40"/>
      <c r="HD365" s="40"/>
      <c r="HE365" s="40"/>
      <c r="HF365" s="40"/>
      <c r="HG365" s="40"/>
      <c r="HH365" s="40"/>
      <c r="HI365" s="40"/>
      <c r="HJ365" s="40"/>
      <c r="HK365" s="40"/>
      <c r="HL365" s="40"/>
      <c r="HM365" s="40"/>
      <c r="HN365" s="40"/>
      <c r="HO365" s="40"/>
      <c r="HP365" s="40"/>
      <c r="HQ365" s="40"/>
      <c r="HR365" s="40"/>
      <c r="HS365" s="40"/>
      <c r="HT365" s="40"/>
      <c r="HU365" s="40"/>
      <c r="HV365" s="40"/>
      <c r="HW365" s="40"/>
      <c r="HX365" s="40"/>
      <c r="HY365" s="40"/>
      <c r="HZ365" s="40"/>
      <c r="IA365" s="40"/>
      <c r="IB365" s="40"/>
      <c r="IC365" s="40"/>
      <c r="ID365" s="40"/>
      <c r="IE365" s="40"/>
      <c r="IF365" s="40"/>
      <c r="IG365" s="40"/>
      <c r="IH365" s="40"/>
      <c r="II365" s="40"/>
      <c r="IJ365" s="40"/>
      <c r="IK365" s="40"/>
      <c r="IL365" s="40"/>
      <c r="IM365" s="40"/>
      <c r="IN365" s="40"/>
      <c r="IO365" s="40"/>
      <c r="IP365" s="40"/>
      <c r="IQ365" s="40"/>
      <c r="IR365" s="40"/>
      <c r="IS365" s="40"/>
      <c r="IT365" s="40"/>
      <c r="IU365" s="40"/>
      <c r="IV365" s="40"/>
      <c r="IW365" s="40"/>
      <c r="IX365" s="40"/>
      <c r="IY365" s="40"/>
      <c r="IZ365" s="40"/>
      <c r="JA365" s="40"/>
      <c r="JB365" s="40"/>
      <c r="JC365" s="40"/>
      <c r="JD365" s="40"/>
      <c r="JE365" s="40"/>
      <c r="JF365" s="40"/>
      <c r="JG365" s="40"/>
      <c r="JH365" s="40"/>
      <c r="JI365" s="40"/>
      <c r="JJ365" s="40"/>
      <c r="JK365" s="40"/>
      <c r="JL365" s="40"/>
      <c r="JM365" s="40"/>
      <c r="JN365" s="40"/>
      <c r="JO365" s="40"/>
      <c r="JP365" s="40"/>
      <c r="JQ365" s="40"/>
      <c r="JR365" s="40"/>
      <c r="JS365" s="40"/>
      <c r="JT365" s="40"/>
      <c r="JU365" s="40"/>
      <c r="JV365" s="40"/>
      <c r="JW365" s="40"/>
      <c r="JX365" s="40"/>
      <c r="JY365" s="40"/>
      <c r="JZ365" s="40"/>
      <c r="KA365" s="40"/>
    </row>
    <row r="366" spans="2:287" x14ac:dyDescent="0.45">
      <c r="B366" s="124"/>
      <c r="C366" s="418"/>
      <c r="D366" s="424"/>
      <c r="E366" s="419"/>
      <c r="F366" s="424"/>
      <c r="G366" s="163"/>
      <c r="H366" s="427"/>
      <c r="I366" s="63"/>
      <c r="J366" s="124"/>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433"/>
      <c r="AK366" s="63"/>
      <c r="AL366" s="164"/>
      <c r="AM366" s="164"/>
      <c r="AN366" s="164"/>
      <c r="AO366" s="63"/>
      <c r="AP366" s="124"/>
      <c r="AQ366" s="124"/>
      <c r="AR366" s="124"/>
      <c r="AS366" s="124"/>
      <c r="AT366" s="65"/>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47"/>
      <c r="DX366" s="47"/>
      <c r="DY366" s="47"/>
      <c r="DZ366" s="47"/>
      <c r="EA366" s="47"/>
      <c r="EB366" s="47"/>
      <c r="EC366" s="47"/>
      <c r="ED366" s="47"/>
      <c r="EE366" s="47"/>
      <c r="EF366" s="47"/>
      <c r="EG366" s="47"/>
      <c r="EH366" s="47"/>
      <c r="EI366" s="47"/>
      <c r="EJ366" s="47"/>
      <c r="EK366" s="47"/>
      <c r="EL366" s="47"/>
      <c r="EM366" s="47"/>
      <c r="EN366" s="47"/>
      <c r="EO366" s="47"/>
      <c r="EP366" s="47"/>
      <c r="EQ366" s="47"/>
      <c r="ER366" s="47"/>
      <c r="ES366" s="40"/>
      <c r="ET366" s="40"/>
      <c r="EU366" s="40"/>
      <c r="EV366" s="40"/>
      <c r="EW366" s="40"/>
      <c r="EX366" s="40"/>
      <c r="EY366" s="40"/>
      <c r="EZ366" s="40"/>
      <c r="FA366" s="40"/>
      <c r="FB366" s="40"/>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c r="GT366" s="40"/>
      <c r="GU366" s="40"/>
      <c r="GV366" s="40"/>
      <c r="GW366" s="40"/>
      <c r="GX366" s="40"/>
      <c r="GY366" s="40"/>
      <c r="GZ366" s="40"/>
      <c r="HA366" s="40"/>
      <c r="HB366" s="40"/>
      <c r="HC366" s="40"/>
      <c r="HD366" s="40"/>
      <c r="HE366" s="40"/>
      <c r="HF366" s="40"/>
      <c r="HG366" s="40"/>
      <c r="HH366" s="40"/>
      <c r="HI366" s="40"/>
      <c r="HJ366" s="40"/>
      <c r="HK366" s="40"/>
      <c r="HL366" s="40"/>
      <c r="HM366" s="40"/>
      <c r="HN366" s="40"/>
      <c r="HO366" s="40"/>
      <c r="HP366" s="40"/>
      <c r="HQ366" s="40"/>
      <c r="HR366" s="40"/>
      <c r="HS366" s="40"/>
      <c r="HT366" s="40"/>
      <c r="HU366" s="40"/>
      <c r="HV366" s="40"/>
      <c r="HW366" s="40"/>
      <c r="HX366" s="40"/>
      <c r="HY366" s="40"/>
      <c r="HZ366" s="40"/>
      <c r="IA366" s="40"/>
      <c r="IB366" s="40"/>
      <c r="IC366" s="40"/>
      <c r="ID366" s="40"/>
      <c r="IE366" s="40"/>
      <c r="IF366" s="40"/>
      <c r="IG366" s="40"/>
      <c r="IH366" s="40"/>
      <c r="II366" s="40"/>
      <c r="IJ366" s="40"/>
      <c r="IK366" s="40"/>
      <c r="IL366" s="40"/>
      <c r="IM366" s="40"/>
      <c r="IN366" s="40"/>
      <c r="IO366" s="40"/>
      <c r="IP366" s="40"/>
      <c r="IQ366" s="40"/>
      <c r="IR366" s="40"/>
      <c r="IS366" s="40"/>
      <c r="IT366" s="40"/>
      <c r="IU366" s="40"/>
      <c r="IV366" s="40"/>
      <c r="IW366" s="40"/>
      <c r="IX366" s="40"/>
      <c r="IY366" s="40"/>
      <c r="IZ366" s="40"/>
      <c r="JA366" s="40"/>
      <c r="JB366" s="40"/>
      <c r="JC366" s="40"/>
      <c r="JD366" s="40"/>
      <c r="JE366" s="40"/>
      <c r="JF366" s="40"/>
      <c r="JG366" s="40"/>
      <c r="JH366" s="40"/>
      <c r="JI366" s="40"/>
      <c r="JJ366" s="40"/>
      <c r="JK366" s="40"/>
      <c r="JL366" s="40"/>
      <c r="JM366" s="40"/>
      <c r="JN366" s="40"/>
      <c r="JO366" s="40"/>
      <c r="JP366" s="40"/>
      <c r="JQ366" s="40"/>
      <c r="JR366" s="40"/>
      <c r="JS366" s="40"/>
      <c r="JT366" s="40"/>
      <c r="JU366" s="40"/>
      <c r="JV366" s="40"/>
      <c r="JW366" s="40"/>
      <c r="JX366" s="40"/>
      <c r="JY366" s="40"/>
      <c r="JZ366" s="40"/>
      <c r="KA366" s="40"/>
    </row>
    <row r="367" spans="2:287" x14ac:dyDescent="0.45">
      <c r="B367" s="124"/>
      <c r="C367" s="418"/>
      <c r="D367" s="424"/>
      <c r="E367" s="419"/>
      <c r="F367" s="424"/>
      <c r="G367" s="163"/>
      <c r="H367" s="427"/>
      <c r="I367" s="63"/>
      <c r="J367" s="124"/>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433"/>
      <c r="AK367" s="63"/>
      <c r="AL367" s="164"/>
      <c r="AM367" s="164"/>
      <c r="AN367" s="164"/>
      <c r="AO367" s="63"/>
      <c r="AP367" s="124"/>
      <c r="AQ367" s="124"/>
      <c r="AR367" s="124"/>
      <c r="AS367" s="124"/>
      <c r="AT367" s="65"/>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47"/>
      <c r="DX367" s="47"/>
      <c r="DY367" s="47"/>
      <c r="DZ367" s="47"/>
      <c r="EA367" s="47"/>
      <c r="EB367" s="47"/>
      <c r="EC367" s="47"/>
      <c r="ED367" s="47"/>
      <c r="EE367" s="47"/>
      <c r="EF367" s="47"/>
      <c r="EG367" s="47"/>
      <c r="EH367" s="47"/>
      <c r="EI367" s="47"/>
      <c r="EJ367" s="47"/>
      <c r="EK367" s="47"/>
      <c r="EL367" s="47"/>
      <c r="EM367" s="47"/>
      <c r="EN367" s="47"/>
      <c r="EO367" s="47"/>
      <c r="EP367" s="47"/>
      <c r="EQ367" s="47"/>
      <c r="ER367" s="47"/>
      <c r="ES367" s="40"/>
      <c r="ET367" s="40"/>
      <c r="EU367" s="40"/>
      <c r="EV367" s="40"/>
      <c r="EW367" s="40"/>
      <c r="EX367" s="40"/>
      <c r="EY367" s="40"/>
      <c r="EZ367" s="40"/>
      <c r="FA367" s="40"/>
      <c r="FB367" s="40"/>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c r="GT367" s="40"/>
      <c r="GU367" s="40"/>
      <c r="GV367" s="40"/>
      <c r="GW367" s="40"/>
      <c r="GX367" s="40"/>
      <c r="GY367" s="40"/>
      <c r="GZ367" s="40"/>
      <c r="HA367" s="40"/>
      <c r="HB367" s="40"/>
      <c r="HC367" s="40"/>
      <c r="HD367" s="40"/>
      <c r="HE367" s="40"/>
      <c r="HF367" s="40"/>
      <c r="HG367" s="40"/>
      <c r="HH367" s="40"/>
      <c r="HI367" s="40"/>
      <c r="HJ367" s="40"/>
      <c r="HK367" s="40"/>
      <c r="HL367" s="40"/>
      <c r="HM367" s="40"/>
      <c r="HN367" s="40"/>
      <c r="HO367" s="40"/>
      <c r="HP367" s="40"/>
      <c r="HQ367" s="40"/>
      <c r="HR367" s="40"/>
      <c r="HS367" s="40"/>
      <c r="HT367" s="40"/>
      <c r="HU367" s="40"/>
      <c r="HV367" s="40"/>
      <c r="HW367" s="40"/>
      <c r="HX367" s="40"/>
      <c r="HY367" s="40"/>
      <c r="HZ367" s="40"/>
      <c r="IA367" s="40"/>
      <c r="IB367" s="40"/>
      <c r="IC367" s="40"/>
      <c r="ID367" s="40"/>
      <c r="IE367" s="40"/>
      <c r="IF367" s="40"/>
      <c r="IG367" s="40"/>
      <c r="IH367" s="40"/>
      <c r="II367" s="40"/>
      <c r="IJ367" s="40"/>
      <c r="IK367" s="40"/>
      <c r="IL367" s="40"/>
      <c r="IM367" s="40"/>
      <c r="IN367" s="40"/>
      <c r="IO367" s="40"/>
      <c r="IP367" s="40"/>
      <c r="IQ367" s="40"/>
      <c r="IR367" s="40"/>
      <c r="IS367" s="40"/>
      <c r="IT367" s="40"/>
      <c r="IU367" s="40"/>
      <c r="IV367" s="40"/>
      <c r="IW367" s="40"/>
      <c r="IX367" s="40"/>
      <c r="IY367" s="40"/>
      <c r="IZ367" s="40"/>
      <c r="JA367" s="40"/>
      <c r="JB367" s="40"/>
      <c r="JC367" s="40"/>
      <c r="JD367" s="40"/>
      <c r="JE367" s="40"/>
      <c r="JF367" s="40"/>
      <c r="JG367" s="40"/>
      <c r="JH367" s="40"/>
      <c r="JI367" s="40"/>
      <c r="JJ367" s="40"/>
      <c r="JK367" s="40"/>
      <c r="JL367" s="40"/>
      <c r="JM367" s="40"/>
      <c r="JN367" s="40"/>
      <c r="JO367" s="40"/>
      <c r="JP367" s="40"/>
      <c r="JQ367" s="40"/>
      <c r="JR367" s="40"/>
      <c r="JS367" s="40"/>
      <c r="JT367" s="40"/>
      <c r="JU367" s="40"/>
      <c r="JV367" s="40"/>
      <c r="JW367" s="40"/>
      <c r="JX367" s="40"/>
      <c r="JY367" s="40"/>
      <c r="JZ367" s="40"/>
      <c r="KA367" s="40"/>
    </row>
    <row r="368" spans="2:287" x14ac:dyDescent="0.45">
      <c r="B368" s="124"/>
      <c r="C368" s="418"/>
      <c r="D368" s="424"/>
      <c r="E368" s="419"/>
      <c r="F368" s="424"/>
      <c r="G368" s="163"/>
      <c r="H368" s="427"/>
      <c r="I368" s="63"/>
      <c r="J368" s="124"/>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433"/>
      <c r="AK368" s="63"/>
      <c r="AL368" s="164"/>
      <c r="AM368" s="164"/>
      <c r="AN368" s="164"/>
      <c r="AO368" s="63"/>
      <c r="AP368" s="124"/>
      <c r="AQ368" s="124"/>
      <c r="AR368" s="124"/>
      <c r="AS368" s="124"/>
      <c r="AT368" s="65"/>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47"/>
      <c r="DX368" s="47"/>
      <c r="DY368" s="47"/>
      <c r="DZ368" s="47"/>
      <c r="EA368" s="47"/>
      <c r="EB368" s="47"/>
      <c r="EC368" s="47"/>
      <c r="ED368" s="47"/>
      <c r="EE368" s="47"/>
      <c r="EF368" s="47"/>
      <c r="EG368" s="47"/>
      <c r="EH368" s="47"/>
      <c r="EI368" s="47"/>
      <c r="EJ368" s="47"/>
      <c r="EK368" s="47"/>
      <c r="EL368" s="47"/>
      <c r="EM368" s="47"/>
      <c r="EN368" s="47"/>
      <c r="EO368" s="47"/>
      <c r="EP368" s="47"/>
      <c r="EQ368" s="47"/>
      <c r="ER368" s="47"/>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c r="GT368" s="40"/>
      <c r="GU368" s="40"/>
      <c r="GV368" s="40"/>
      <c r="GW368" s="40"/>
      <c r="GX368" s="40"/>
      <c r="GY368" s="40"/>
      <c r="GZ368" s="40"/>
      <c r="HA368" s="40"/>
      <c r="HB368" s="40"/>
      <c r="HC368" s="40"/>
      <c r="HD368" s="40"/>
      <c r="HE368" s="40"/>
      <c r="HF368" s="40"/>
      <c r="HG368" s="40"/>
      <c r="HH368" s="40"/>
      <c r="HI368" s="40"/>
      <c r="HJ368" s="40"/>
      <c r="HK368" s="40"/>
      <c r="HL368" s="40"/>
      <c r="HM368" s="40"/>
      <c r="HN368" s="40"/>
      <c r="HO368" s="40"/>
      <c r="HP368" s="40"/>
      <c r="HQ368" s="40"/>
      <c r="HR368" s="40"/>
      <c r="HS368" s="40"/>
      <c r="HT368" s="40"/>
      <c r="HU368" s="40"/>
      <c r="HV368" s="40"/>
      <c r="HW368" s="40"/>
      <c r="HX368" s="40"/>
      <c r="HY368" s="40"/>
      <c r="HZ368" s="40"/>
      <c r="IA368" s="40"/>
      <c r="IB368" s="40"/>
      <c r="IC368" s="40"/>
      <c r="ID368" s="40"/>
      <c r="IE368" s="40"/>
      <c r="IF368" s="40"/>
      <c r="IG368" s="40"/>
      <c r="IH368" s="40"/>
      <c r="II368" s="40"/>
      <c r="IJ368" s="40"/>
      <c r="IK368" s="40"/>
      <c r="IL368" s="40"/>
      <c r="IM368" s="40"/>
      <c r="IN368" s="40"/>
      <c r="IO368" s="40"/>
      <c r="IP368" s="40"/>
      <c r="IQ368" s="40"/>
      <c r="IR368" s="40"/>
      <c r="IS368" s="40"/>
      <c r="IT368" s="40"/>
      <c r="IU368" s="40"/>
      <c r="IV368" s="40"/>
      <c r="IW368" s="40"/>
      <c r="IX368" s="40"/>
      <c r="IY368" s="40"/>
      <c r="IZ368" s="40"/>
      <c r="JA368" s="40"/>
      <c r="JB368" s="40"/>
      <c r="JC368" s="40"/>
      <c r="JD368" s="40"/>
      <c r="JE368" s="40"/>
      <c r="JF368" s="40"/>
      <c r="JG368" s="40"/>
      <c r="JH368" s="40"/>
      <c r="JI368" s="40"/>
      <c r="JJ368" s="40"/>
      <c r="JK368" s="40"/>
      <c r="JL368" s="40"/>
      <c r="JM368" s="40"/>
      <c r="JN368" s="40"/>
      <c r="JO368" s="40"/>
      <c r="JP368" s="40"/>
      <c r="JQ368" s="40"/>
      <c r="JR368" s="40"/>
      <c r="JS368" s="40"/>
      <c r="JT368" s="40"/>
      <c r="JU368" s="40"/>
      <c r="JV368" s="40"/>
      <c r="JW368" s="40"/>
      <c r="JX368" s="40"/>
      <c r="JY368" s="40"/>
      <c r="JZ368" s="40"/>
      <c r="KA368" s="40"/>
    </row>
    <row r="369" spans="2:287" x14ac:dyDescent="0.45">
      <c r="B369" s="124"/>
      <c r="C369" s="418"/>
      <c r="D369" s="424"/>
      <c r="E369" s="419"/>
      <c r="F369" s="424"/>
      <c r="G369" s="163"/>
      <c r="H369" s="427"/>
      <c r="I369" s="63"/>
      <c r="J369" s="124"/>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433"/>
      <c r="AK369" s="63"/>
      <c r="AL369" s="164"/>
      <c r="AM369" s="164"/>
      <c r="AN369" s="164"/>
      <c r="AO369" s="63"/>
      <c r="AP369" s="124"/>
      <c r="AQ369" s="124"/>
      <c r="AR369" s="124"/>
      <c r="AS369" s="124"/>
      <c r="AT369" s="65"/>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47"/>
      <c r="DX369" s="47"/>
      <c r="DY369" s="47"/>
      <c r="DZ369" s="47"/>
      <c r="EA369" s="47"/>
      <c r="EB369" s="47"/>
      <c r="EC369" s="47"/>
      <c r="ED369" s="47"/>
      <c r="EE369" s="47"/>
      <c r="EF369" s="47"/>
      <c r="EG369" s="47"/>
      <c r="EH369" s="47"/>
      <c r="EI369" s="47"/>
      <c r="EJ369" s="47"/>
      <c r="EK369" s="47"/>
      <c r="EL369" s="47"/>
      <c r="EM369" s="47"/>
      <c r="EN369" s="47"/>
      <c r="EO369" s="47"/>
      <c r="EP369" s="47"/>
      <c r="EQ369" s="47"/>
      <c r="ER369" s="47"/>
      <c r="ES369" s="40"/>
      <c r="ET369" s="40"/>
      <c r="EU369" s="40"/>
      <c r="EV369" s="40"/>
      <c r="EW369" s="40"/>
      <c r="EX369" s="40"/>
      <c r="EY369" s="40"/>
      <c r="EZ369" s="40"/>
      <c r="FA369" s="40"/>
      <c r="FB369" s="40"/>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c r="GT369" s="40"/>
      <c r="GU369" s="40"/>
      <c r="GV369" s="40"/>
      <c r="GW369" s="40"/>
      <c r="GX369" s="40"/>
      <c r="GY369" s="40"/>
      <c r="GZ369" s="40"/>
      <c r="HA369" s="40"/>
      <c r="HB369" s="40"/>
      <c r="HC369" s="40"/>
      <c r="HD369" s="40"/>
      <c r="HE369" s="40"/>
      <c r="HF369" s="40"/>
      <c r="HG369" s="40"/>
      <c r="HH369" s="40"/>
      <c r="HI369" s="40"/>
      <c r="HJ369" s="40"/>
      <c r="HK369" s="40"/>
      <c r="HL369" s="40"/>
      <c r="HM369" s="40"/>
      <c r="HN369" s="40"/>
      <c r="HO369" s="40"/>
      <c r="HP369" s="40"/>
      <c r="HQ369" s="40"/>
      <c r="HR369" s="40"/>
      <c r="HS369" s="40"/>
      <c r="HT369" s="40"/>
      <c r="HU369" s="40"/>
      <c r="HV369" s="40"/>
      <c r="HW369" s="40"/>
      <c r="HX369" s="40"/>
      <c r="HY369" s="40"/>
      <c r="HZ369" s="40"/>
      <c r="IA369" s="40"/>
      <c r="IB369" s="40"/>
      <c r="IC369" s="40"/>
      <c r="ID369" s="40"/>
      <c r="IE369" s="40"/>
      <c r="IF369" s="40"/>
      <c r="IG369" s="40"/>
      <c r="IH369" s="40"/>
      <c r="II369" s="40"/>
      <c r="IJ369" s="40"/>
      <c r="IK369" s="40"/>
      <c r="IL369" s="40"/>
      <c r="IM369" s="40"/>
      <c r="IN369" s="40"/>
      <c r="IO369" s="40"/>
      <c r="IP369" s="40"/>
      <c r="IQ369" s="40"/>
      <c r="IR369" s="40"/>
      <c r="IS369" s="40"/>
      <c r="IT369" s="40"/>
      <c r="IU369" s="40"/>
      <c r="IV369" s="40"/>
      <c r="IW369" s="40"/>
      <c r="IX369" s="40"/>
      <c r="IY369" s="40"/>
      <c r="IZ369" s="40"/>
      <c r="JA369" s="40"/>
      <c r="JB369" s="40"/>
      <c r="JC369" s="40"/>
      <c r="JD369" s="40"/>
      <c r="JE369" s="40"/>
      <c r="JF369" s="40"/>
      <c r="JG369" s="40"/>
      <c r="JH369" s="40"/>
      <c r="JI369" s="40"/>
      <c r="JJ369" s="40"/>
      <c r="JK369" s="40"/>
      <c r="JL369" s="40"/>
      <c r="JM369" s="40"/>
      <c r="JN369" s="40"/>
      <c r="JO369" s="40"/>
      <c r="JP369" s="40"/>
      <c r="JQ369" s="40"/>
      <c r="JR369" s="40"/>
      <c r="JS369" s="40"/>
      <c r="JT369" s="40"/>
      <c r="JU369" s="40"/>
      <c r="JV369" s="40"/>
      <c r="JW369" s="40"/>
      <c r="JX369" s="40"/>
      <c r="JY369" s="40"/>
      <c r="JZ369" s="40"/>
      <c r="KA369" s="40"/>
    </row>
    <row r="370" spans="2:287" x14ac:dyDescent="0.45">
      <c r="B370" s="124"/>
      <c r="C370" s="418"/>
      <c r="D370" s="424"/>
      <c r="E370" s="419"/>
      <c r="F370" s="424"/>
      <c r="G370" s="163"/>
      <c r="H370" s="427"/>
      <c r="I370" s="63"/>
      <c r="J370" s="124"/>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433"/>
      <c r="AK370" s="63"/>
      <c r="AL370" s="164"/>
      <c r="AM370" s="164"/>
      <c r="AN370" s="164"/>
      <c r="AO370" s="63"/>
      <c r="AP370" s="124"/>
      <c r="AQ370" s="124"/>
      <c r="AR370" s="124"/>
      <c r="AS370" s="124"/>
      <c r="AT370" s="65"/>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47"/>
      <c r="DX370" s="47"/>
      <c r="DY370" s="47"/>
      <c r="DZ370" s="47"/>
      <c r="EA370" s="47"/>
      <c r="EB370" s="47"/>
      <c r="EC370" s="47"/>
      <c r="ED370" s="47"/>
      <c r="EE370" s="47"/>
      <c r="EF370" s="47"/>
      <c r="EG370" s="47"/>
      <c r="EH370" s="47"/>
      <c r="EI370" s="47"/>
      <c r="EJ370" s="47"/>
      <c r="EK370" s="47"/>
      <c r="EL370" s="47"/>
      <c r="EM370" s="47"/>
      <c r="EN370" s="47"/>
      <c r="EO370" s="47"/>
      <c r="EP370" s="47"/>
      <c r="EQ370" s="47"/>
      <c r="ER370" s="47"/>
      <c r="ES370" s="40"/>
      <c r="ET370" s="40"/>
      <c r="EU370" s="40"/>
      <c r="EV370" s="40"/>
      <c r="EW370" s="40"/>
      <c r="EX370" s="40"/>
      <c r="EY370" s="40"/>
      <c r="EZ370" s="40"/>
      <c r="FA370" s="40"/>
      <c r="FB370" s="40"/>
      <c r="FC370" s="40"/>
      <c r="FD370" s="40"/>
      <c r="FE370" s="40"/>
      <c r="FF370" s="40"/>
      <c r="FG370" s="40"/>
      <c r="FH370" s="40"/>
      <c r="FI370" s="40"/>
      <c r="FJ370" s="40"/>
      <c r="FK370" s="40"/>
      <c r="FL370" s="40"/>
      <c r="FM370" s="40"/>
      <c r="FN370" s="40"/>
      <c r="FO370" s="40"/>
      <c r="FP370" s="40"/>
      <c r="FQ370" s="40"/>
      <c r="FR370" s="40"/>
      <c r="FS370" s="40"/>
      <c r="FT370" s="40"/>
      <c r="FU370" s="40"/>
      <c r="FV370" s="40"/>
      <c r="FW370" s="40"/>
      <c r="FX370" s="40"/>
      <c r="FY370" s="40"/>
      <c r="FZ370" s="40"/>
      <c r="GA370" s="40"/>
      <c r="GB370" s="40"/>
      <c r="GC370" s="40"/>
      <c r="GD370" s="40"/>
      <c r="GE370" s="40"/>
      <c r="GF370" s="40"/>
      <c r="GG370" s="40"/>
      <c r="GH370" s="40"/>
      <c r="GI370" s="40"/>
      <c r="GJ370" s="40"/>
      <c r="GK370" s="40"/>
      <c r="GL370" s="40"/>
      <c r="GM370" s="40"/>
      <c r="GN370" s="40"/>
      <c r="GO370" s="40"/>
      <c r="GP370" s="40"/>
      <c r="GQ370" s="40"/>
      <c r="GR370" s="40"/>
      <c r="GS370" s="40"/>
      <c r="GT370" s="40"/>
      <c r="GU370" s="40"/>
      <c r="GV370" s="40"/>
      <c r="GW370" s="40"/>
      <c r="GX370" s="40"/>
      <c r="GY370" s="40"/>
      <c r="GZ370" s="40"/>
      <c r="HA370" s="40"/>
      <c r="HB370" s="40"/>
      <c r="HC370" s="40"/>
      <c r="HD370" s="40"/>
      <c r="HE370" s="40"/>
      <c r="HF370" s="40"/>
      <c r="HG370" s="40"/>
      <c r="HH370" s="40"/>
      <c r="HI370" s="40"/>
      <c r="HJ370" s="40"/>
      <c r="HK370" s="40"/>
      <c r="HL370" s="40"/>
      <c r="HM370" s="40"/>
      <c r="HN370" s="40"/>
      <c r="HO370" s="40"/>
      <c r="HP370" s="40"/>
      <c r="HQ370" s="40"/>
      <c r="HR370" s="40"/>
      <c r="HS370" s="40"/>
      <c r="HT370" s="40"/>
      <c r="HU370" s="40"/>
      <c r="HV370" s="40"/>
      <c r="HW370" s="40"/>
      <c r="HX370" s="40"/>
      <c r="HY370" s="40"/>
      <c r="HZ370" s="40"/>
      <c r="IA370" s="40"/>
      <c r="IB370" s="40"/>
      <c r="IC370" s="40"/>
      <c r="ID370" s="40"/>
      <c r="IE370" s="40"/>
      <c r="IF370" s="40"/>
      <c r="IG370" s="40"/>
      <c r="IH370" s="40"/>
      <c r="II370" s="40"/>
      <c r="IJ370" s="40"/>
      <c r="IK370" s="40"/>
      <c r="IL370" s="40"/>
      <c r="IM370" s="40"/>
      <c r="IN370" s="40"/>
      <c r="IO370" s="40"/>
      <c r="IP370" s="40"/>
      <c r="IQ370" s="40"/>
      <c r="IR370" s="40"/>
      <c r="IS370" s="40"/>
      <c r="IT370" s="40"/>
      <c r="IU370" s="40"/>
      <c r="IV370" s="40"/>
      <c r="IW370" s="40"/>
      <c r="IX370" s="40"/>
      <c r="IY370" s="40"/>
      <c r="IZ370" s="40"/>
      <c r="JA370" s="40"/>
      <c r="JB370" s="40"/>
      <c r="JC370" s="40"/>
      <c r="JD370" s="40"/>
      <c r="JE370" s="40"/>
      <c r="JF370" s="40"/>
      <c r="JG370" s="40"/>
      <c r="JH370" s="40"/>
      <c r="JI370" s="40"/>
      <c r="JJ370" s="40"/>
      <c r="JK370" s="40"/>
      <c r="JL370" s="40"/>
      <c r="JM370" s="40"/>
      <c r="JN370" s="40"/>
      <c r="JO370" s="40"/>
      <c r="JP370" s="40"/>
      <c r="JQ370" s="40"/>
      <c r="JR370" s="40"/>
      <c r="JS370" s="40"/>
      <c r="JT370" s="40"/>
      <c r="JU370" s="40"/>
      <c r="JV370" s="40"/>
      <c r="JW370" s="40"/>
      <c r="JX370" s="40"/>
      <c r="JY370" s="40"/>
      <c r="JZ370" s="40"/>
      <c r="KA370" s="40"/>
    </row>
    <row r="371" spans="2:287" x14ac:dyDescent="0.45">
      <c r="B371" s="124"/>
      <c r="C371" s="418"/>
      <c r="D371" s="424"/>
      <c r="E371" s="419"/>
      <c r="F371" s="424"/>
      <c r="G371" s="163"/>
      <c r="H371" s="427"/>
      <c r="I371" s="63"/>
      <c r="J371" s="124"/>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433"/>
      <c r="AK371" s="63"/>
      <c r="AL371" s="164"/>
      <c r="AM371" s="164"/>
      <c r="AN371" s="164"/>
      <c r="AO371" s="63"/>
      <c r="AP371" s="124"/>
      <c r="AQ371" s="124"/>
      <c r="AR371" s="124"/>
      <c r="AS371" s="124"/>
      <c r="AT371" s="65"/>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47"/>
      <c r="DX371" s="47"/>
      <c r="DY371" s="47"/>
      <c r="DZ371" s="47"/>
      <c r="EA371" s="47"/>
      <c r="EB371" s="47"/>
      <c r="EC371" s="47"/>
      <c r="ED371" s="47"/>
      <c r="EE371" s="47"/>
      <c r="EF371" s="47"/>
      <c r="EG371" s="47"/>
      <c r="EH371" s="47"/>
      <c r="EI371" s="47"/>
      <c r="EJ371" s="47"/>
      <c r="EK371" s="47"/>
      <c r="EL371" s="47"/>
      <c r="EM371" s="47"/>
      <c r="EN371" s="47"/>
      <c r="EO371" s="47"/>
      <c r="EP371" s="47"/>
      <c r="EQ371" s="47"/>
      <c r="ER371" s="47"/>
      <c r="ES371" s="40"/>
      <c r="ET371" s="40"/>
      <c r="EU371" s="40"/>
      <c r="EV371" s="40"/>
      <c r="EW371" s="40"/>
      <c r="EX371" s="40"/>
      <c r="EY371" s="40"/>
      <c r="EZ371" s="40"/>
      <c r="FA371" s="40"/>
      <c r="FB371" s="40"/>
      <c r="FC371" s="40"/>
      <c r="FD371" s="40"/>
      <c r="FE371" s="40"/>
      <c r="FF371" s="40"/>
      <c r="FG371" s="40"/>
      <c r="FH371" s="40"/>
      <c r="FI371" s="40"/>
      <c r="FJ371" s="40"/>
      <c r="FK371" s="40"/>
      <c r="FL371" s="40"/>
      <c r="FM371" s="40"/>
      <c r="FN371" s="40"/>
      <c r="FO371" s="40"/>
      <c r="FP371" s="40"/>
      <c r="FQ371" s="40"/>
      <c r="FR371" s="40"/>
      <c r="FS371" s="40"/>
      <c r="FT371" s="40"/>
      <c r="FU371" s="40"/>
      <c r="FV371" s="40"/>
      <c r="FW371" s="40"/>
      <c r="FX371" s="40"/>
      <c r="FY371" s="40"/>
      <c r="FZ371" s="40"/>
      <c r="GA371" s="40"/>
      <c r="GB371" s="40"/>
      <c r="GC371" s="40"/>
      <c r="GD371" s="40"/>
      <c r="GE371" s="40"/>
      <c r="GF371" s="40"/>
      <c r="GG371" s="40"/>
      <c r="GH371" s="40"/>
      <c r="GI371" s="40"/>
      <c r="GJ371" s="40"/>
      <c r="GK371" s="40"/>
      <c r="GL371" s="40"/>
      <c r="GM371" s="40"/>
      <c r="GN371" s="40"/>
      <c r="GO371" s="40"/>
      <c r="GP371" s="40"/>
      <c r="GQ371" s="40"/>
      <c r="GR371" s="40"/>
      <c r="GS371" s="40"/>
      <c r="GT371" s="40"/>
      <c r="GU371" s="40"/>
      <c r="GV371" s="40"/>
      <c r="GW371" s="40"/>
      <c r="GX371" s="40"/>
      <c r="GY371" s="40"/>
      <c r="GZ371" s="40"/>
      <c r="HA371" s="40"/>
      <c r="HB371" s="40"/>
      <c r="HC371" s="40"/>
      <c r="HD371" s="40"/>
      <c r="HE371" s="40"/>
      <c r="HF371" s="40"/>
      <c r="HG371" s="40"/>
      <c r="HH371" s="40"/>
      <c r="HI371" s="40"/>
      <c r="HJ371" s="40"/>
      <c r="HK371" s="40"/>
      <c r="HL371" s="40"/>
      <c r="HM371" s="40"/>
      <c r="HN371" s="40"/>
      <c r="HO371" s="40"/>
      <c r="HP371" s="40"/>
      <c r="HQ371" s="40"/>
      <c r="HR371" s="40"/>
      <c r="HS371" s="40"/>
      <c r="HT371" s="40"/>
      <c r="HU371" s="40"/>
      <c r="HV371" s="40"/>
      <c r="HW371" s="40"/>
      <c r="HX371" s="40"/>
      <c r="HY371" s="40"/>
      <c r="HZ371" s="40"/>
      <c r="IA371" s="40"/>
      <c r="IB371" s="40"/>
      <c r="IC371" s="40"/>
      <c r="ID371" s="40"/>
      <c r="IE371" s="40"/>
      <c r="IF371" s="40"/>
      <c r="IG371" s="40"/>
      <c r="IH371" s="40"/>
      <c r="II371" s="40"/>
      <c r="IJ371" s="40"/>
      <c r="IK371" s="40"/>
      <c r="IL371" s="40"/>
      <c r="IM371" s="40"/>
      <c r="IN371" s="40"/>
      <c r="IO371" s="40"/>
      <c r="IP371" s="40"/>
      <c r="IQ371" s="40"/>
      <c r="IR371" s="40"/>
      <c r="IS371" s="40"/>
      <c r="IT371" s="40"/>
      <c r="IU371" s="40"/>
      <c r="IV371" s="40"/>
      <c r="IW371" s="40"/>
      <c r="IX371" s="40"/>
      <c r="IY371" s="40"/>
      <c r="IZ371" s="40"/>
      <c r="JA371" s="40"/>
      <c r="JB371" s="40"/>
      <c r="JC371" s="40"/>
      <c r="JD371" s="40"/>
      <c r="JE371" s="40"/>
      <c r="JF371" s="40"/>
      <c r="JG371" s="40"/>
      <c r="JH371" s="40"/>
      <c r="JI371" s="40"/>
      <c r="JJ371" s="40"/>
      <c r="JK371" s="40"/>
      <c r="JL371" s="40"/>
      <c r="JM371" s="40"/>
      <c r="JN371" s="40"/>
      <c r="JO371" s="40"/>
      <c r="JP371" s="40"/>
      <c r="JQ371" s="40"/>
      <c r="JR371" s="40"/>
      <c r="JS371" s="40"/>
      <c r="JT371" s="40"/>
      <c r="JU371" s="40"/>
      <c r="JV371" s="40"/>
      <c r="JW371" s="40"/>
      <c r="JX371" s="40"/>
      <c r="JY371" s="40"/>
      <c r="JZ371" s="40"/>
      <c r="KA371" s="40"/>
    </row>
    <row r="372" spans="2:287" x14ac:dyDescent="0.45">
      <c r="B372" s="124"/>
      <c r="C372" s="418"/>
      <c r="D372" s="424"/>
      <c r="E372" s="419"/>
      <c r="F372" s="424"/>
      <c r="G372" s="163"/>
      <c r="H372" s="427"/>
      <c r="I372" s="63"/>
      <c r="J372" s="124"/>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433"/>
      <c r="AK372" s="63"/>
      <c r="AL372" s="164"/>
      <c r="AM372" s="164"/>
      <c r="AN372" s="164"/>
      <c r="AO372" s="63"/>
      <c r="AP372" s="124"/>
      <c r="AQ372" s="124"/>
      <c r="AR372" s="124"/>
      <c r="AS372" s="124"/>
      <c r="AT372" s="65"/>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47"/>
      <c r="DX372" s="47"/>
      <c r="DY372" s="47"/>
      <c r="DZ372" s="47"/>
      <c r="EA372" s="47"/>
      <c r="EB372" s="47"/>
      <c r="EC372" s="47"/>
      <c r="ED372" s="47"/>
      <c r="EE372" s="47"/>
      <c r="EF372" s="47"/>
      <c r="EG372" s="47"/>
      <c r="EH372" s="47"/>
      <c r="EI372" s="47"/>
      <c r="EJ372" s="47"/>
      <c r="EK372" s="47"/>
      <c r="EL372" s="47"/>
      <c r="EM372" s="47"/>
      <c r="EN372" s="47"/>
      <c r="EO372" s="47"/>
      <c r="EP372" s="47"/>
      <c r="EQ372" s="47"/>
      <c r="ER372" s="47"/>
      <c r="ES372" s="40"/>
      <c r="ET372" s="40"/>
      <c r="EU372" s="40"/>
      <c r="EV372" s="40"/>
      <c r="EW372" s="40"/>
      <c r="EX372" s="40"/>
      <c r="EY372" s="40"/>
      <c r="EZ372" s="40"/>
      <c r="FA372" s="40"/>
      <c r="FB372" s="40"/>
      <c r="FC372" s="40"/>
      <c r="FD372" s="40"/>
      <c r="FE372" s="40"/>
      <c r="FF372" s="40"/>
      <c r="FG372" s="40"/>
      <c r="FH372" s="40"/>
      <c r="FI372" s="40"/>
      <c r="FJ372" s="40"/>
      <c r="FK372" s="40"/>
      <c r="FL372" s="40"/>
      <c r="FM372" s="40"/>
      <c r="FN372" s="40"/>
      <c r="FO372" s="40"/>
      <c r="FP372" s="40"/>
      <c r="FQ372" s="40"/>
      <c r="FR372" s="40"/>
      <c r="FS372" s="40"/>
      <c r="FT372" s="40"/>
      <c r="FU372" s="40"/>
      <c r="FV372" s="40"/>
      <c r="FW372" s="40"/>
      <c r="FX372" s="40"/>
      <c r="FY372" s="40"/>
      <c r="FZ372" s="40"/>
      <c r="GA372" s="40"/>
      <c r="GB372" s="40"/>
      <c r="GC372" s="40"/>
      <c r="GD372" s="40"/>
      <c r="GE372" s="40"/>
      <c r="GF372" s="40"/>
      <c r="GG372" s="40"/>
      <c r="GH372" s="40"/>
      <c r="GI372" s="40"/>
      <c r="GJ372" s="40"/>
      <c r="GK372" s="40"/>
      <c r="GL372" s="40"/>
      <c r="GM372" s="40"/>
      <c r="GN372" s="40"/>
      <c r="GO372" s="40"/>
      <c r="GP372" s="40"/>
      <c r="GQ372" s="40"/>
      <c r="GR372" s="40"/>
      <c r="GS372" s="40"/>
      <c r="GT372" s="40"/>
      <c r="GU372" s="40"/>
      <c r="GV372" s="40"/>
      <c r="GW372" s="40"/>
      <c r="GX372" s="40"/>
      <c r="GY372" s="40"/>
      <c r="GZ372" s="40"/>
      <c r="HA372" s="40"/>
      <c r="HB372" s="40"/>
      <c r="HC372" s="40"/>
      <c r="HD372" s="40"/>
      <c r="HE372" s="40"/>
      <c r="HF372" s="40"/>
      <c r="HG372" s="40"/>
      <c r="HH372" s="40"/>
      <c r="HI372" s="40"/>
      <c r="HJ372" s="40"/>
      <c r="HK372" s="40"/>
      <c r="HL372" s="40"/>
      <c r="HM372" s="40"/>
      <c r="HN372" s="40"/>
      <c r="HO372" s="40"/>
      <c r="HP372" s="40"/>
      <c r="HQ372" s="40"/>
      <c r="HR372" s="40"/>
      <c r="HS372" s="40"/>
      <c r="HT372" s="40"/>
      <c r="HU372" s="40"/>
      <c r="HV372" s="40"/>
      <c r="HW372" s="40"/>
      <c r="HX372" s="40"/>
      <c r="HY372" s="40"/>
      <c r="HZ372" s="40"/>
      <c r="IA372" s="40"/>
      <c r="IB372" s="40"/>
      <c r="IC372" s="40"/>
      <c r="ID372" s="40"/>
      <c r="IE372" s="40"/>
      <c r="IF372" s="40"/>
      <c r="IG372" s="40"/>
      <c r="IH372" s="40"/>
      <c r="II372" s="40"/>
      <c r="IJ372" s="40"/>
      <c r="IK372" s="40"/>
      <c r="IL372" s="40"/>
      <c r="IM372" s="40"/>
      <c r="IN372" s="40"/>
      <c r="IO372" s="40"/>
      <c r="IP372" s="40"/>
      <c r="IQ372" s="40"/>
      <c r="IR372" s="40"/>
      <c r="IS372" s="40"/>
      <c r="IT372" s="40"/>
      <c r="IU372" s="40"/>
      <c r="IV372" s="40"/>
      <c r="IW372" s="40"/>
      <c r="IX372" s="40"/>
      <c r="IY372" s="40"/>
      <c r="IZ372" s="40"/>
      <c r="JA372" s="40"/>
      <c r="JB372" s="40"/>
      <c r="JC372" s="40"/>
      <c r="JD372" s="40"/>
      <c r="JE372" s="40"/>
      <c r="JF372" s="40"/>
      <c r="JG372" s="40"/>
      <c r="JH372" s="40"/>
      <c r="JI372" s="40"/>
      <c r="JJ372" s="40"/>
      <c r="JK372" s="40"/>
      <c r="JL372" s="40"/>
      <c r="JM372" s="40"/>
      <c r="JN372" s="40"/>
      <c r="JO372" s="40"/>
      <c r="JP372" s="40"/>
      <c r="JQ372" s="40"/>
      <c r="JR372" s="40"/>
      <c r="JS372" s="40"/>
      <c r="JT372" s="40"/>
      <c r="JU372" s="40"/>
      <c r="JV372" s="40"/>
      <c r="JW372" s="40"/>
      <c r="JX372" s="40"/>
      <c r="JY372" s="40"/>
      <c r="JZ372" s="40"/>
      <c r="KA372" s="40"/>
    </row>
    <row r="373" spans="2:287" x14ac:dyDescent="0.45">
      <c r="B373" s="124"/>
      <c r="C373" s="418"/>
      <c r="D373" s="424"/>
      <c r="E373" s="419"/>
      <c r="F373" s="424"/>
      <c r="G373" s="163"/>
      <c r="H373" s="427"/>
      <c r="I373" s="63"/>
      <c r="J373" s="124"/>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433"/>
      <c r="AK373" s="63"/>
      <c r="AL373" s="164"/>
      <c r="AM373" s="164"/>
      <c r="AN373" s="164"/>
      <c r="AO373" s="63"/>
      <c r="AP373" s="124"/>
      <c r="AQ373" s="124"/>
      <c r="AR373" s="124"/>
      <c r="AS373" s="124"/>
      <c r="AT373" s="65"/>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47"/>
      <c r="DX373" s="47"/>
      <c r="DY373" s="47"/>
      <c r="DZ373" s="47"/>
      <c r="EA373" s="47"/>
      <c r="EB373" s="47"/>
      <c r="EC373" s="47"/>
      <c r="ED373" s="47"/>
      <c r="EE373" s="47"/>
      <c r="EF373" s="47"/>
      <c r="EG373" s="47"/>
      <c r="EH373" s="47"/>
      <c r="EI373" s="47"/>
      <c r="EJ373" s="47"/>
      <c r="EK373" s="47"/>
      <c r="EL373" s="47"/>
      <c r="EM373" s="47"/>
      <c r="EN373" s="47"/>
      <c r="EO373" s="47"/>
      <c r="EP373" s="47"/>
      <c r="EQ373" s="47"/>
      <c r="ER373" s="47"/>
      <c r="ES373" s="40"/>
      <c r="ET373" s="40"/>
      <c r="EU373" s="40"/>
      <c r="EV373" s="40"/>
      <c r="EW373" s="40"/>
      <c r="EX373" s="40"/>
      <c r="EY373" s="40"/>
      <c r="EZ373" s="40"/>
      <c r="FA373" s="40"/>
      <c r="FB373" s="40"/>
      <c r="FC373" s="40"/>
      <c r="FD373" s="40"/>
      <c r="FE373" s="40"/>
      <c r="FF373" s="40"/>
      <c r="FG373" s="40"/>
      <c r="FH373" s="40"/>
      <c r="FI373" s="40"/>
      <c r="FJ373" s="40"/>
      <c r="FK373" s="40"/>
      <c r="FL373" s="40"/>
      <c r="FM373" s="40"/>
      <c r="FN373" s="40"/>
      <c r="FO373" s="40"/>
      <c r="FP373" s="40"/>
      <c r="FQ373" s="40"/>
      <c r="FR373" s="40"/>
      <c r="FS373" s="40"/>
      <c r="FT373" s="40"/>
      <c r="FU373" s="40"/>
      <c r="FV373" s="40"/>
      <c r="FW373" s="40"/>
      <c r="FX373" s="40"/>
      <c r="FY373" s="40"/>
      <c r="FZ373" s="40"/>
      <c r="GA373" s="40"/>
      <c r="GB373" s="40"/>
      <c r="GC373" s="40"/>
      <c r="GD373" s="40"/>
      <c r="GE373" s="40"/>
      <c r="GF373" s="40"/>
      <c r="GG373" s="40"/>
      <c r="GH373" s="40"/>
      <c r="GI373" s="40"/>
      <c r="GJ373" s="40"/>
      <c r="GK373" s="40"/>
      <c r="GL373" s="40"/>
      <c r="GM373" s="40"/>
      <c r="GN373" s="40"/>
      <c r="GO373" s="40"/>
      <c r="GP373" s="40"/>
      <c r="GQ373" s="40"/>
      <c r="GR373" s="40"/>
      <c r="GS373" s="40"/>
      <c r="GT373" s="40"/>
      <c r="GU373" s="40"/>
      <c r="GV373" s="40"/>
      <c r="GW373" s="40"/>
      <c r="GX373" s="40"/>
      <c r="GY373" s="40"/>
      <c r="GZ373" s="40"/>
      <c r="HA373" s="40"/>
      <c r="HB373" s="40"/>
      <c r="HC373" s="40"/>
      <c r="HD373" s="40"/>
      <c r="HE373" s="40"/>
      <c r="HF373" s="40"/>
      <c r="HG373" s="40"/>
      <c r="HH373" s="40"/>
      <c r="HI373" s="40"/>
      <c r="HJ373" s="40"/>
      <c r="HK373" s="40"/>
      <c r="HL373" s="40"/>
      <c r="HM373" s="40"/>
      <c r="HN373" s="40"/>
      <c r="HO373" s="40"/>
      <c r="HP373" s="40"/>
      <c r="HQ373" s="40"/>
      <c r="HR373" s="40"/>
      <c r="HS373" s="40"/>
      <c r="HT373" s="40"/>
      <c r="HU373" s="40"/>
      <c r="HV373" s="40"/>
      <c r="HW373" s="40"/>
      <c r="HX373" s="40"/>
      <c r="HY373" s="40"/>
      <c r="HZ373" s="40"/>
      <c r="IA373" s="40"/>
      <c r="IB373" s="40"/>
      <c r="IC373" s="40"/>
      <c r="ID373" s="40"/>
      <c r="IE373" s="40"/>
      <c r="IF373" s="40"/>
      <c r="IG373" s="40"/>
      <c r="IH373" s="40"/>
      <c r="II373" s="40"/>
      <c r="IJ373" s="40"/>
      <c r="IK373" s="40"/>
      <c r="IL373" s="40"/>
      <c r="IM373" s="40"/>
      <c r="IN373" s="40"/>
      <c r="IO373" s="40"/>
      <c r="IP373" s="40"/>
      <c r="IQ373" s="40"/>
      <c r="IR373" s="40"/>
      <c r="IS373" s="40"/>
      <c r="IT373" s="40"/>
      <c r="IU373" s="40"/>
      <c r="IV373" s="40"/>
      <c r="IW373" s="40"/>
      <c r="IX373" s="40"/>
      <c r="IY373" s="40"/>
      <c r="IZ373" s="40"/>
      <c r="JA373" s="40"/>
      <c r="JB373" s="40"/>
      <c r="JC373" s="40"/>
      <c r="JD373" s="40"/>
      <c r="JE373" s="40"/>
      <c r="JF373" s="40"/>
      <c r="JG373" s="40"/>
      <c r="JH373" s="40"/>
      <c r="JI373" s="40"/>
      <c r="JJ373" s="40"/>
      <c r="JK373" s="40"/>
      <c r="JL373" s="40"/>
      <c r="JM373" s="40"/>
      <c r="JN373" s="40"/>
      <c r="JO373" s="40"/>
      <c r="JP373" s="40"/>
      <c r="JQ373" s="40"/>
      <c r="JR373" s="40"/>
      <c r="JS373" s="40"/>
      <c r="JT373" s="40"/>
      <c r="JU373" s="40"/>
      <c r="JV373" s="40"/>
      <c r="JW373" s="40"/>
      <c r="JX373" s="40"/>
      <c r="JY373" s="40"/>
      <c r="JZ373" s="40"/>
      <c r="KA373" s="40"/>
    </row>
    <row r="374" spans="2:287" x14ac:dyDescent="0.45">
      <c r="B374" s="124"/>
      <c r="C374" s="418"/>
      <c r="D374" s="424"/>
      <c r="E374" s="419"/>
      <c r="F374" s="424"/>
      <c r="G374" s="163"/>
      <c r="H374" s="427"/>
      <c r="I374" s="63"/>
      <c r="J374" s="124"/>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433"/>
      <c r="AK374" s="63"/>
      <c r="AL374" s="164"/>
      <c r="AM374" s="164"/>
      <c r="AN374" s="164"/>
      <c r="AO374" s="63"/>
      <c r="AP374" s="124"/>
      <c r="AQ374" s="124"/>
      <c r="AR374" s="124"/>
      <c r="AS374" s="124"/>
      <c r="AT374" s="65"/>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47"/>
      <c r="DX374" s="47"/>
      <c r="DY374" s="47"/>
      <c r="DZ374" s="47"/>
      <c r="EA374" s="47"/>
      <c r="EB374" s="47"/>
      <c r="EC374" s="47"/>
      <c r="ED374" s="47"/>
      <c r="EE374" s="47"/>
      <c r="EF374" s="47"/>
      <c r="EG374" s="47"/>
      <c r="EH374" s="47"/>
      <c r="EI374" s="47"/>
      <c r="EJ374" s="47"/>
      <c r="EK374" s="47"/>
      <c r="EL374" s="47"/>
      <c r="EM374" s="47"/>
      <c r="EN374" s="47"/>
      <c r="EO374" s="47"/>
      <c r="EP374" s="47"/>
      <c r="EQ374" s="47"/>
      <c r="ER374" s="47"/>
      <c r="ES374" s="40"/>
      <c r="ET374" s="40"/>
      <c r="EU374" s="40"/>
      <c r="EV374" s="40"/>
      <c r="EW374" s="40"/>
      <c r="EX374" s="40"/>
      <c r="EY374" s="40"/>
      <c r="EZ374" s="40"/>
      <c r="FA374" s="40"/>
      <c r="FB374" s="40"/>
      <c r="FC374" s="40"/>
      <c r="FD374" s="40"/>
      <c r="FE374" s="40"/>
      <c r="FF374" s="40"/>
      <c r="FG374" s="40"/>
      <c r="FH374" s="40"/>
      <c r="FI374" s="40"/>
      <c r="FJ374" s="40"/>
      <c r="FK374" s="40"/>
      <c r="FL374" s="40"/>
      <c r="FM374" s="40"/>
      <c r="FN374" s="40"/>
      <c r="FO374" s="40"/>
      <c r="FP374" s="40"/>
      <c r="FQ374" s="40"/>
      <c r="FR374" s="40"/>
      <c r="FS374" s="40"/>
      <c r="FT374" s="40"/>
      <c r="FU374" s="40"/>
      <c r="FV374" s="40"/>
      <c r="FW374" s="40"/>
      <c r="FX374" s="40"/>
      <c r="FY374" s="40"/>
      <c r="FZ374" s="40"/>
      <c r="GA374" s="40"/>
      <c r="GB374" s="40"/>
      <c r="GC374" s="40"/>
      <c r="GD374" s="40"/>
      <c r="GE374" s="40"/>
      <c r="GF374" s="40"/>
      <c r="GG374" s="40"/>
      <c r="GH374" s="40"/>
      <c r="GI374" s="40"/>
      <c r="GJ374" s="40"/>
      <c r="GK374" s="40"/>
      <c r="GL374" s="40"/>
      <c r="GM374" s="40"/>
      <c r="GN374" s="40"/>
      <c r="GO374" s="40"/>
      <c r="GP374" s="40"/>
      <c r="GQ374" s="40"/>
      <c r="GR374" s="40"/>
      <c r="GS374" s="40"/>
      <c r="GT374" s="40"/>
      <c r="GU374" s="40"/>
      <c r="GV374" s="40"/>
      <c r="GW374" s="40"/>
      <c r="GX374" s="40"/>
      <c r="GY374" s="40"/>
      <c r="GZ374" s="40"/>
      <c r="HA374" s="40"/>
      <c r="HB374" s="40"/>
      <c r="HC374" s="40"/>
      <c r="HD374" s="40"/>
      <c r="HE374" s="40"/>
      <c r="HF374" s="40"/>
      <c r="HG374" s="40"/>
      <c r="HH374" s="40"/>
      <c r="HI374" s="40"/>
      <c r="HJ374" s="40"/>
      <c r="HK374" s="40"/>
      <c r="HL374" s="40"/>
      <c r="HM374" s="40"/>
      <c r="HN374" s="40"/>
      <c r="HO374" s="40"/>
      <c r="HP374" s="40"/>
      <c r="HQ374" s="40"/>
      <c r="HR374" s="40"/>
      <c r="HS374" s="40"/>
      <c r="HT374" s="40"/>
      <c r="HU374" s="40"/>
      <c r="HV374" s="40"/>
      <c r="HW374" s="40"/>
      <c r="HX374" s="40"/>
      <c r="HY374" s="40"/>
      <c r="HZ374" s="40"/>
      <c r="IA374" s="40"/>
      <c r="IB374" s="40"/>
      <c r="IC374" s="40"/>
      <c r="ID374" s="40"/>
      <c r="IE374" s="40"/>
      <c r="IF374" s="40"/>
      <c r="IG374" s="40"/>
      <c r="IH374" s="40"/>
      <c r="II374" s="40"/>
      <c r="IJ374" s="40"/>
      <c r="IK374" s="40"/>
      <c r="IL374" s="40"/>
      <c r="IM374" s="40"/>
      <c r="IN374" s="40"/>
      <c r="IO374" s="40"/>
      <c r="IP374" s="40"/>
      <c r="IQ374" s="40"/>
      <c r="IR374" s="40"/>
      <c r="IS374" s="40"/>
      <c r="IT374" s="40"/>
      <c r="IU374" s="40"/>
      <c r="IV374" s="40"/>
      <c r="IW374" s="40"/>
      <c r="IX374" s="40"/>
      <c r="IY374" s="40"/>
      <c r="IZ374" s="40"/>
      <c r="JA374" s="40"/>
      <c r="JB374" s="40"/>
      <c r="JC374" s="40"/>
      <c r="JD374" s="40"/>
      <c r="JE374" s="40"/>
      <c r="JF374" s="40"/>
      <c r="JG374" s="40"/>
      <c r="JH374" s="40"/>
      <c r="JI374" s="40"/>
      <c r="JJ374" s="40"/>
      <c r="JK374" s="40"/>
      <c r="JL374" s="40"/>
      <c r="JM374" s="40"/>
      <c r="JN374" s="40"/>
      <c r="JO374" s="40"/>
      <c r="JP374" s="40"/>
      <c r="JQ374" s="40"/>
      <c r="JR374" s="40"/>
      <c r="JS374" s="40"/>
      <c r="JT374" s="40"/>
      <c r="JU374" s="40"/>
      <c r="JV374" s="40"/>
      <c r="JW374" s="40"/>
      <c r="JX374" s="40"/>
      <c r="JY374" s="40"/>
      <c r="JZ374" s="40"/>
      <c r="KA374" s="40"/>
    </row>
    <row r="375" spans="2:287" x14ac:dyDescent="0.45">
      <c r="B375" s="124"/>
      <c r="C375" s="418"/>
      <c r="D375" s="424"/>
      <c r="E375" s="419"/>
      <c r="F375" s="424"/>
      <c r="G375" s="163"/>
      <c r="H375" s="427"/>
      <c r="I375" s="63"/>
      <c r="J375" s="124"/>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433"/>
      <c r="AK375" s="63"/>
      <c r="AL375" s="164"/>
      <c r="AM375" s="164"/>
      <c r="AN375" s="164"/>
      <c r="AO375" s="63"/>
      <c r="AP375" s="124"/>
      <c r="AQ375" s="124"/>
      <c r="AR375" s="124"/>
      <c r="AS375" s="124"/>
      <c r="AT375" s="65"/>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47"/>
      <c r="DX375" s="47"/>
      <c r="DY375" s="47"/>
      <c r="DZ375" s="47"/>
      <c r="EA375" s="47"/>
      <c r="EB375" s="47"/>
      <c r="EC375" s="47"/>
      <c r="ED375" s="47"/>
      <c r="EE375" s="47"/>
      <c r="EF375" s="47"/>
      <c r="EG375" s="47"/>
      <c r="EH375" s="47"/>
      <c r="EI375" s="47"/>
      <c r="EJ375" s="47"/>
      <c r="EK375" s="47"/>
      <c r="EL375" s="47"/>
      <c r="EM375" s="47"/>
      <c r="EN375" s="47"/>
      <c r="EO375" s="47"/>
      <c r="EP375" s="47"/>
      <c r="EQ375" s="47"/>
      <c r="ER375" s="47"/>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c r="IW375" s="40"/>
      <c r="IX375" s="40"/>
      <c r="IY375" s="40"/>
      <c r="IZ375" s="40"/>
      <c r="JA375" s="40"/>
      <c r="JB375" s="40"/>
      <c r="JC375" s="40"/>
      <c r="JD375" s="40"/>
      <c r="JE375" s="40"/>
      <c r="JF375" s="40"/>
      <c r="JG375" s="40"/>
      <c r="JH375" s="40"/>
      <c r="JI375" s="40"/>
      <c r="JJ375" s="40"/>
      <c r="JK375" s="40"/>
      <c r="JL375" s="40"/>
      <c r="JM375" s="40"/>
      <c r="JN375" s="40"/>
      <c r="JO375" s="40"/>
      <c r="JP375" s="40"/>
      <c r="JQ375" s="40"/>
      <c r="JR375" s="40"/>
      <c r="JS375" s="40"/>
      <c r="JT375" s="40"/>
      <c r="JU375" s="40"/>
      <c r="JV375" s="40"/>
      <c r="JW375" s="40"/>
      <c r="JX375" s="40"/>
      <c r="JY375" s="40"/>
      <c r="JZ375" s="40"/>
      <c r="KA375" s="40"/>
    </row>
    <row r="376" spans="2:287" x14ac:dyDescent="0.45">
      <c r="B376" s="124"/>
      <c r="C376" s="418"/>
      <c r="D376" s="424"/>
      <c r="E376" s="419"/>
      <c r="F376" s="424"/>
      <c r="G376" s="163"/>
      <c r="H376" s="427"/>
      <c r="I376" s="63"/>
      <c r="J376" s="124"/>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433"/>
      <c r="AK376" s="63"/>
      <c r="AL376" s="164"/>
      <c r="AM376" s="164"/>
      <c r="AN376" s="164"/>
      <c r="AO376" s="63"/>
      <c r="AP376" s="124"/>
      <c r="AQ376" s="124"/>
      <c r="AR376" s="124"/>
      <c r="AS376" s="124"/>
      <c r="AT376" s="65"/>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47"/>
      <c r="DX376" s="47"/>
      <c r="DY376" s="47"/>
      <c r="DZ376" s="47"/>
      <c r="EA376" s="47"/>
      <c r="EB376" s="47"/>
      <c r="EC376" s="47"/>
      <c r="ED376" s="47"/>
      <c r="EE376" s="47"/>
      <c r="EF376" s="47"/>
      <c r="EG376" s="47"/>
      <c r="EH376" s="47"/>
      <c r="EI376" s="47"/>
      <c r="EJ376" s="47"/>
      <c r="EK376" s="47"/>
      <c r="EL376" s="47"/>
      <c r="EM376" s="47"/>
      <c r="EN376" s="47"/>
      <c r="EO376" s="47"/>
      <c r="EP376" s="47"/>
      <c r="EQ376" s="47"/>
      <c r="ER376" s="47"/>
      <c r="ES376" s="40"/>
      <c r="ET376" s="40"/>
      <c r="EU376" s="40"/>
      <c r="EV376" s="40"/>
      <c r="EW376" s="40"/>
      <c r="EX376" s="40"/>
      <c r="EY376" s="40"/>
      <c r="EZ376" s="40"/>
      <c r="FA376" s="40"/>
      <c r="FB376" s="40"/>
      <c r="FC376" s="40"/>
      <c r="FD376" s="40"/>
      <c r="FE376" s="40"/>
      <c r="FF376" s="40"/>
      <c r="FG376" s="40"/>
      <c r="FH376" s="40"/>
      <c r="FI376" s="40"/>
      <c r="FJ376" s="40"/>
      <c r="FK376" s="40"/>
      <c r="FL376" s="40"/>
      <c r="FM376" s="40"/>
      <c r="FN376" s="40"/>
      <c r="FO376" s="40"/>
      <c r="FP376" s="40"/>
      <c r="FQ376" s="40"/>
      <c r="FR376" s="40"/>
      <c r="FS376" s="40"/>
      <c r="FT376" s="40"/>
      <c r="FU376" s="40"/>
      <c r="FV376" s="40"/>
      <c r="FW376" s="40"/>
      <c r="FX376" s="40"/>
      <c r="FY376" s="40"/>
      <c r="FZ376" s="40"/>
      <c r="GA376" s="40"/>
      <c r="GB376" s="40"/>
      <c r="GC376" s="40"/>
      <c r="GD376" s="40"/>
      <c r="GE376" s="40"/>
      <c r="GF376" s="40"/>
      <c r="GG376" s="40"/>
      <c r="GH376" s="40"/>
      <c r="GI376" s="40"/>
      <c r="GJ376" s="40"/>
      <c r="GK376" s="40"/>
      <c r="GL376" s="40"/>
      <c r="GM376" s="40"/>
      <c r="GN376" s="40"/>
      <c r="GO376" s="40"/>
      <c r="GP376" s="40"/>
      <c r="GQ376" s="40"/>
      <c r="GR376" s="40"/>
      <c r="GS376" s="40"/>
      <c r="GT376" s="40"/>
      <c r="GU376" s="40"/>
      <c r="GV376" s="40"/>
      <c r="GW376" s="40"/>
      <c r="GX376" s="40"/>
      <c r="GY376" s="40"/>
      <c r="GZ376" s="40"/>
      <c r="HA376" s="40"/>
      <c r="HB376" s="40"/>
      <c r="HC376" s="40"/>
      <c r="HD376" s="40"/>
      <c r="HE376" s="40"/>
      <c r="HF376" s="40"/>
      <c r="HG376" s="40"/>
      <c r="HH376" s="40"/>
      <c r="HI376" s="40"/>
      <c r="HJ376" s="40"/>
      <c r="HK376" s="40"/>
      <c r="HL376" s="40"/>
      <c r="HM376" s="40"/>
      <c r="HN376" s="40"/>
      <c r="HO376" s="40"/>
      <c r="HP376" s="40"/>
      <c r="HQ376" s="40"/>
      <c r="HR376" s="40"/>
      <c r="HS376" s="40"/>
      <c r="HT376" s="40"/>
      <c r="HU376" s="40"/>
      <c r="HV376" s="40"/>
      <c r="HW376" s="40"/>
      <c r="HX376" s="40"/>
      <c r="HY376" s="40"/>
      <c r="HZ376" s="40"/>
      <c r="IA376" s="40"/>
      <c r="IB376" s="40"/>
      <c r="IC376" s="40"/>
      <c r="ID376" s="40"/>
      <c r="IE376" s="40"/>
      <c r="IF376" s="40"/>
      <c r="IG376" s="40"/>
      <c r="IH376" s="40"/>
      <c r="II376" s="40"/>
      <c r="IJ376" s="40"/>
      <c r="IK376" s="40"/>
      <c r="IL376" s="40"/>
      <c r="IM376" s="40"/>
      <c r="IN376" s="40"/>
      <c r="IO376" s="40"/>
      <c r="IP376" s="40"/>
      <c r="IQ376" s="40"/>
      <c r="IR376" s="40"/>
      <c r="IS376" s="40"/>
      <c r="IT376" s="40"/>
      <c r="IU376" s="40"/>
      <c r="IV376" s="40"/>
      <c r="IW376" s="40"/>
      <c r="IX376" s="40"/>
      <c r="IY376" s="40"/>
      <c r="IZ376" s="40"/>
      <c r="JA376" s="40"/>
      <c r="JB376" s="40"/>
      <c r="JC376" s="40"/>
      <c r="JD376" s="40"/>
      <c r="JE376" s="40"/>
      <c r="JF376" s="40"/>
      <c r="JG376" s="40"/>
      <c r="JH376" s="40"/>
      <c r="JI376" s="40"/>
      <c r="JJ376" s="40"/>
      <c r="JK376" s="40"/>
      <c r="JL376" s="40"/>
      <c r="JM376" s="40"/>
      <c r="JN376" s="40"/>
      <c r="JO376" s="40"/>
      <c r="JP376" s="40"/>
      <c r="JQ376" s="40"/>
      <c r="JR376" s="40"/>
      <c r="JS376" s="40"/>
      <c r="JT376" s="40"/>
      <c r="JU376" s="40"/>
      <c r="JV376" s="40"/>
      <c r="JW376" s="40"/>
      <c r="JX376" s="40"/>
      <c r="JY376" s="40"/>
      <c r="JZ376" s="40"/>
      <c r="KA376" s="40"/>
    </row>
    <row r="377" spans="2:287" x14ac:dyDescent="0.45">
      <c r="B377" s="124"/>
      <c r="C377" s="418"/>
      <c r="D377" s="424"/>
      <c r="E377" s="419"/>
      <c r="F377" s="424"/>
      <c r="G377" s="163"/>
      <c r="H377" s="427"/>
      <c r="I377" s="63"/>
      <c r="J377" s="124"/>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433"/>
      <c r="AK377" s="63"/>
      <c r="AL377" s="164"/>
      <c r="AM377" s="164"/>
      <c r="AN377" s="164"/>
      <c r="AO377" s="63"/>
      <c r="AP377" s="124"/>
      <c r="AQ377" s="124"/>
      <c r="AR377" s="124"/>
      <c r="AS377" s="124"/>
      <c r="AT377" s="65"/>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47"/>
      <c r="DX377" s="47"/>
      <c r="DY377" s="47"/>
      <c r="DZ377" s="47"/>
      <c r="EA377" s="47"/>
      <c r="EB377" s="47"/>
      <c r="EC377" s="47"/>
      <c r="ED377" s="47"/>
      <c r="EE377" s="47"/>
      <c r="EF377" s="47"/>
      <c r="EG377" s="47"/>
      <c r="EH377" s="47"/>
      <c r="EI377" s="47"/>
      <c r="EJ377" s="47"/>
      <c r="EK377" s="47"/>
      <c r="EL377" s="47"/>
      <c r="EM377" s="47"/>
      <c r="EN377" s="47"/>
      <c r="EO377" s="47"/>
      <c r="EP377" s="47"/>
      <c r="EQ377" s="47"/>
      <c r="ER377" s="47"/>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c r="GR377" s="40"/>
      <c r="GS377" s="40"/>
      <c r="GT377" s="40"/>
      <c r="GU377" s="40"/>
      <c r="GV377" s="40"/>
      <c r="GW377" s="40"/>
      <c r="GX377" s="40"/>
      <c r="GY377" s="40"/>
      <c r="GZ377" s="40"/>
      <c r="HA377" s="40"/>
      <c r="HB377" s="40"/>
      <c r="HC377" s="40"/>
      <c r="HD377" s="40"/>
      <c r="HE377" s="40"/>
      <c r="HF377" s="40"/>
      <c r="HG377" s="40"/>
      <c r="HH377" s="40"/>
      <c r="HI377" s="40"/>
      <c r="HJ377" s="40"/>
      <c r="HK377" s="40"/>
      <c r="HL377" s="40"/>
      <c r="HM377" s="40"/>
      <c r="HN377" s="40"/>
      <c r="HO377" s="40"/>
      <c r="HP377" s="40"/>
      <c r="HQ377" s="40"/>
      <c r="HR377" s="40"/>
      <c r="HS377" s="40"/>
      <c r="HT377" s="40"/>
      <c r="HU377" s="40"/>
      <c r="HV377" s="40"/>
      <c r="HW377" s="40"/>
      <c r="HX377" s="40"/>
      <c r="HY377" s="40"/>
      <c r="HZ377" s="40"/>
      <c r="IA377" s="40"/>
      <c r="IB377" s="40"/>
      <c r="IC377" s="40"/>
      <c r="ID377" s="40"/>
      <c r="IE377" s="40"/>
      <c r="IF377" s="40"/>
      <c r="IG377" s="40"/>
      <c r="IH377" s="40"/>
      <c r="II377" s="40"/>
      <c r="IJ377" s="40"/>
      <c r="IK377" s="40"/>
      <c r="IL377" s="40"/>
      <c r="IM377" s="40"/>
      <c r="IN377" s="40"/>
      <c r="IO377" s="40"/>
      <c r="IP377" s="40"/>
      <c r="IQ377" s="40"/>
      <c r="IR377" s="40"/>
      <c r="IS377" s="40"/>
      <c r="IT377" s="40"/>
      <c r="IU377" s="40"/>
      <c r="IV377" s="40"/>
      <c r="IW377" s="40"/>
      <c r="IX377" s="40"/>
      <c r="IY377" s="40"/>
      <c r="IZ377" s="40"/>
      <c r="JA377" s="40"/>
      <c r="JB377" s="40"/>
      <c r="JC377" s="40"/>
      <c r="JD377" s="40"/>
      <c r="JE377" s="40"/>
      <c r="JF377" s="40"/>
      <c r="JG377" s="40"/>
      <c r="JH377" s="40"/>
      <c r="JI377" s="40"/>
      <c r="JJ377" s="40"/>
      <c r="JK377" s="40"/>
      <c r="JL377" s="40"/>
      <c r="JM377" s="40"/>
      <c r="JN377" s="40"/>
      <c r="JO377" s="40"/>
      <c r="JP377" s="40"/>
      <c r="JQ377" s="40"/>
      <c r="JR377" s="40"/>
      <c r="JS377" s="40"/>
      <c r="JT377" s="40"/>
      <c r="JU377" s="40"/>
      <c r="JV377" s="40"/>
      <c r="JW377" s="40"/>
      <c r="JX377" s="40"/>
      <c r="JY377" s="40"/>
      <c r="JZ377" s="40"/>
      <c r="KA377" s="40"/>
    </row>
    <row r="378" spans="2:287" x14ac:dyDescent="0.45">
      <c r="B378" s="124"/>
      <c r="C378" s="418"/>
      <c r="D378" s="424"/>
      <c r="E378" s="419"/>
      <c r="F378" s="424"/>
      <c r="G378" s="163"/>
      <c r="H378" s="427"/>
      <c r="I378" s="63"/>
      <c r="J378" s="124"/>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433"/>
      <c r="AK378" s="63"/>
      <c r="AL378" s="164"/>
      <c r="AM378" s="164"/>
      <c r="AN378" s="164"/>
      <c r="AO378" s="63"/>
      <c r="AP378" s="124"/>
      <c r="AQ378" s="124"/>
      <c r="AR378" s="124"/>
      <c r="AS378" s="124"/>
      <c r="AT378" s="65"/>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47"/>
      <c r="DX378" s="47"/>
      <c r="DY378" s="47"/>
      <c r="DZ378" s="47"/>
      <c r="EA378" s="47"/>
      <c r="EB378" s="47"/>
      <c r="EC378" s="47"/>
      <c r="ED378" s="47"/>
      <c r="EE378" s="47"/>
      <c r="EF378" s="47"/>
      <c r="EG378" s="47"/>
      <c r="EH378" s="47"/>
      <c r="EI378" s="47"/>
      <c r="EJ378" s="47"/>
      <c r="EK378" s="47"/>
      <c r="EL378" s="47"/>
      <c r="EM378" s="47"/>
      <c r="EN378" s="47"/>
      <c r="EO378" s="47"/>
      <c r="EP378" s="47"/>
      <c r="EQ378" s="47"/>
      <c r="ER378" s="47"/>
      <c r="ES378" s="40"/>
      <c r="ET378" s="40"/>
      <c r="EU378" s="40"/>
      <c r="EV378" s="40"/>
      <c r="EW378" s="40"/>
      <c r="EX378" s="40"/>
      <c r="EY378" s="40"/>
      <c r="EZ378" s="40"/>
      <c r="FA378" s="40"/>
      <c r="FB378" s="40"/>
      <c r="FC378" s="40"/>
      <c r="FD378" s="40"/>
      <c r="FE378" s="40"/>
      <c r="FF378" s="40"/>
      <c r="FG378" s="40"/>
      <c r="FH378" s="40"/>
      <c r="FI378" s="40"/>
      <c r="FJ378" s="40"/>
      <c r="FK378" s="40"/>
      <c r="FL378" s="40"/>
      <c r="FM378" s="40"/>
      <c r="FN378" s="40"/>
      <c r="FO378" s="40"/>
      <c r="FP378" s="40"/>
      <c r="FQ378" s="40"/>
      <c r="FR378" s="40"/>
      <c r="FS378" s="40"/>
      <c r="FT378" s="40"/>
      <c r="FU378" s="40"/>
      <c r="FV378" s="40"/>
      <c r="FW378" s="40"/>
      <c r="FX378" s="40"/>
      <c r="FY378" s="40"/>
      <c r="FZ378" s="40"/>
      <c r="GA378" s="40"/>
      <c r="GB378" s="40"/>
      <c r="GC378" s="40"/>
      <c r="GD378" s="40"/>
      <c r="GE378" s="40"/>
      <c r="GF378" s="40"/>
      <c r="GG378" s="40"/>
      <c r="GH378" s="40"/>
      <c r="GI378" s="40"/>
      <c r="GJ378" s="40"/>
      <c r="GK378" s="40"/>
      <c r="GL378" s="40"/>
      <c r="GM378" s="40"/>
      <c r="GN378" s="40"/>
      <c r="GO378" s="40"/>
      <c r="GP378" s="40"/>
      <c r="GQ378" s="40"/>
      <c r="GR378" s="40"/>
      <c r="GS378" s="40"/>
      <c r="GT378" s="40"/>
      <c r="GU378" s="40"/>
      <c r="GV378" s="40"/>
      <c r="GW378" s="40"/>
      <c r="GX378" s="40"/>
      <c r="GY378" s="40"/>
      <c r="GZ378" s="40"/>
      <c r="HA378" s="40"/>
      <c r="HB378" s="40"/>
      <c r="HC378" s="40"/>
      <c r="HD378" s="40"/>
      <c r="HE378" s="40"/>
      <c r="HF378" s="40"/>
      <c r="HG378" s="40"/>
      <c r="HH378" s="40"/>
      <c r="HI378" s="40"/>
      <c r="HJ378" s="40"/>
      <c r="HK378" s="40"/>
      <c r="HL378" s="40"/>
      <c r="HM378" s="40"/>
      <c r="HN378" s="40"/>
      <c r="HO378" s="40"/>
      <c r="HP378" s="40"/>
      <c r="HQ378" s="40"/>
      <c r="HR378" s="40"/>
      <c r="HS378" s="40"/>
      <c r="HT378" s="40"/>
      <c r="HU378" s="40"/>
      <c r="HV378" s="40"/>
      <c r="HW378" s="40"/>
      <c r="HX378" s="40"/>
      <c r="HY378" s="40"/>
      <c r="HZ378" s="40"/>
      <c r="IA378" s="40"/>
      <c r="IB378" s="40"/>
      <c r="IC378" s="40"/>
      <c r="ID378" s="40"/>
      <c r="IE378" s="40"/>
      <c r="IF378" s="40"/>
      <c r="IG378" s="40"/>
      <c r="IH378" s="40"/>
      <c r="II378" s="40"/>
      <c r="IJ378" s="40"/>
      <c r="IK378" s="40"/>
      <c r="IL378" s="40"/>
      <c r="IM378" s="40"/>
      <c r="IN378" s="40"/>
      <c r="IO378" s="40"/>
      <c r="IP378" s="40"/>
      <c r="IQ378" s="40"/>
      <c r="IR378" s="40"/>
      <c r="IS378" s="40"/>
      <c r="IT378" s="40"/>
      <c r="IU378" s="40"/>
      <c r="IV378" s="40"/>
      <c r="IW378" s="40"/>
      <c r="IX378" s="40"/>
      <c r="IY378" s="40"/>
      <c r="IZ378" s="40"/>
      <c r="JA378" s="40"/>
      <c r="JB378" s="40"/>
      <c r="JC378" s="40"/>
      <c r="JD378" s="40"/>
      <c r="JE378" s="40"/>
      <c r="JF378" s="40"/>
      <c r="JG378" s="40"/>
      <c r="JH378" s="40"/>
      <c r="JI378" s="40"/>
      <c r="JJ378" s="40"/>
      <c r="JK378" s="40"/>
      <c r="JL378" s="40"/>
      <c r="JM378" s="40"/>
      <c r="JN378" s="40"/>
      <c r="JO378" s="40"/>
      <c r="JP378" s="40"/>
      <c r="JQ378" s="40"/>
      <c r="JR378" s="40"/>
      <c r="JS378" s="40"/>
      <c r="JT378" s="40"/>
      <c r="JU378" s="40"/>
      <c r="JV378" s="40"/>
      <c r="JW378" s="40"/>
      <c r="JX378" s="40"/>
      <c r="JY378" s="40"/>
      <c r="JZ378" s="40"/>
      <c r="KA378" s="40"/>
    </row>
    <row r="379" spans="2:287" x14ac:dyDescent="0.45">
      <c r="B379" s="124"/>
      <c r="C379" s="418"/>
      <c r="D379" s="424"/>
      <c r="E379" s="419"/>
      <c r="F379" s="424"/>
      <c r="G379" s="163"/>
      <c r="H379" s="427"/>
      <c r="I379" s="63"/>
      <c r="J379" s="124"/>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433"/>
      <c r="AK379" s="63"/>
      <c r="AL379" s="164"/>
      <c r="AM379" s="164"/>
      <c r="AN379" s="164"/>
      <c r="AO379" s="63"/>
      <c r="AP379" s="124"/>
      <c r="AQ379" s="124"/>
      <c r="AR379" s="124"/>
      <c r="AS379" s="124"/>
      <c r="AT379" s="65"/>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47"/>
      <c r="DX379" s="47"/>
      <c r="DY379" s="47"/>
      <c r="DZ379" s="47"/>
      <c r="EA379" s="47"/>
      <c r="EB379" s="47"/>
      <c r="EC379" s="47"/>
      <c r="ED379" s="47"/>
      <c r="EE379" s="47"/>
      <c r="EF379" s="47"/>
      <c r="EG379" s="47"/>
      <c r="EH379" s="47"/>
      <c r="EI379" s="47"/>
      <c r="EJ379" s="47"/>
      <c r="EK379" s="47"/>
      <c r="EL379" s="47"/>
      <c r="EM379" s="47"/>
      <c r="EN379" s="47"/>
      <c r="EO379" s="47"/>
      <c r="EP379" s="47"/>
      <c r="EQ379" s="47"/>
      <c r="ER379" s="47"/>
      <c r="ES379" s="40"/>
      <c r="ET379" s="40"/>
      <c r="EU379" s="40"/>
      <c r="EV379" s="40"/>
      <c r="EW379" s="40"/>
      <c r="EX379" s="40"/>
      <c r="EY379" s="40"/>
      <c r="EZ379" s="40"/>
      <c r="FA379" s="40"/>
      <c r="FB379" s="40"/>
      <c r="FC379" s="40"/>
      <c r="FD379" s="40"/>
      <c r="FE379" s="40"/>
      <c r="FF379" s="40"/>
      <c r="FG379" s="40"/>
      <c r="FH379" s="40"/>
      <c r="FI379" s="40"/>
      <c r="FJ379" s="40"/>
      <c r="FK379" s="40"/>
      <c r="FL379" s="40"/>
      <c r="FM379" s="40"/>
      <c r="FN379" s="40"/>
      <c r="FO379" s="40"/>
      <c r="FP379" s="40"/>
      <c r="FQ379" s="40"/>
      <c r="FR379" s="40"/>
      <c r="FS379" s="40"/>
      <c r="FT379" s="40"/>
      <c r="FU379" s="40"/>
      <c r="FV379" s="40"/>
      <c r="FW379" s="40"/>
      <c r="FX379" s="40"/>
      <c r="FY379" s="40"/>
      <c r="FZ379" s="40"/>
      <c r="GA379" s="40"/>
      <c r="GB379" s="40"/>
      <c r="GC379" s="40"/>
      <c r="GD379" s="40"/>
      <c r="GE379" s="40"/>
      <c r="GF379" s="40"/>
      <c r="GG379" s="40"/>
      <c r="GH379" s="40"/>
      <c r="GI379" s="40"/>
      <c r="GJ379" s="40"/>
      <c r="GK379" s="40"/>
      <c r="GL379" s="40"/>
      <c r="GM379" s="40"/>
      <c r="GN379" s="40"/>
      <c r="GO379" s="40"/>
      <c r="GP379" s="40"/>
      <c r="GQ379" s="40"/>
      <c r="GR379" s="40"/>
      <c r="GS379" s="40"/>
      <c r="GT379" s="40"/>
      <c r="GU379" s="40"/>
      <c r="GV379" s="40"/>
      <c r="GW379" s="40"/>
      <c r="GX379" s="40"/>
      <c r="GY379" s="40"/>
      <c r="GZ379" s="40"/>
      <c r="HA379" s="40"/>
      <c r="HB379" s="40"/>
      <c r="HC379" s="40"/>
      <c r="HD379" s="40"/>
      <c r="HE379" s="40"/>
      <c r="HF379" s="40"/>
      <c r="HG379" s="40"/>
      <c r="HH379" s="40"/>
      <c r="HI379" s="40"/>
      <c r="HJ379" s="40"/>
      <c r="HK379" s="40"/>
      <c r="HL379" s="40"/>
      <c r="HM379" s="40"/>
      <c r="HN379" s="40"/>
      <c r="HO379" s="40"/>
      <c r="HP379" s="40"/>
      <c r="HQ379" s="40"/>
      <c r="HR379" s="40"/>
      <c r="HS379" s="40"/>
      <c r="HT379" s="40"/>
      <c r="HU379" s="40"/>
      <c r="HV379" s="40"/>
      <c r="HW379" s="40"/>
      <c r="HX379" s="40"/>
      <c r="HY379" s="40"/>
      <c r="HZ379" s="40"/>
      <c r="IA379" s="40"/>
      <c r="IB379" s="40"/>
      <c r="IC379" s="40"/>
      <c r="ID379" s="40"/>
      <c r="IE379" s="40"/>
      <c r="IF379" s="40"/>
      <c r="IG379" s="40"/>
      <c r="IH379" s="40"/>
      <c r="II379" s="40"/>
      <c r="IJ379" s="40"/>
      <c r="IK379" s="40"/>
      <c r="IL379" s="40"/>
      <c r="IM379" s="40"/>
      <c r="IN379" s="40"/>
      <c r="IO379" s="40"/>
      <c r="IP379" s="40"/>
      <c r="IQ379" s="40"/>
      <c r="IR379" s="40"/>
      <c r="IS379" s="40"/>
      <c r="IT379" s="40"/>
      <c r="IU379" s="40"/>
      <c r="IV379" s="40"/>
      <c r="IW379" s="40"/>
      <c r="IX379" s="40"/>
      <c r="IY379" s="40"/>
      <c r="IZ379" s="40"/>
      <c r="JA379" s="40"/>
      <c r="JB379" s="40"/>
      <c r="JC379" s="40"/>
      <c r="JD379" s="40"/>
      <c r="JE379" s="40"/>
      <c r="JF379" s="40"/>
      <c r="JG379" s="40"/>
      <c r="JH379" s="40"/>
      <c r="JI379" s="40"/>
      <c r="JJ379" s="40"/>
      <c r="JK379" s="40"/>
      <c r="JL379" s="40"/>
      <c r="JM379" s="40"/>
      <c r="JN379" s="40"/>
      <c r="JO379" s="40"/>
      <c r="JP379" s="40"/>
      <c r="JQ379" s="40"/>
      <c r="JR379" s="40"/>
      <c r="JS379" s="40"/>
      <c r="JT379" s="40"/>
      <c r="JU379" s="40"/>
      <c r="JV379" s="40"/>
      <c r="JW379" s="40"/>
      <c r="JX379" s="40"/>
      <c r="JY379" s="40"/>
      <c r="JZ379" s="40"/>
      <c r="KA379" s="40"/>
    </row>
    <row r="380" spans="2:287" x14ac:dyDescent="0.45">
      <c r="B380" s="124"/>
      <c r="C380" s="418"/>
      <c r="D380" s="424"/>
      <c r="E380" s="419"/>
      <c r="F380" s="424"/>
      <c r="G380" s="163"/>
      <c r="H380" s="427"/>
      <c r="I380" s="63"/>
      <c r="J380" s="124"/>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433"/>
      <c r="AK380" s="63"/>
      <c r="AL380" s="164"/>
      <c r="AM380" s="164"/>
      <c r="AN380" s="164"/>
      <c r="AO380" s="63"/>
      <c r="AP380" s="124"/>
      <c r="AQ380" s="124"/>
      <c r="AR380" s="124"/>
      <c r="AS380" s="124"/>
      <c r="AT380" s="65"/>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47"/>
      <c r="DX380" s="47"/>
      <c r="DY380" s="47"/>
      <c r="DZ380" s="47"/>
      <c r="EA380" s="47"/>
      <c r="EB380" s="47"/>
      <c r="EC380" s="47"/>
      <c r="ED380" s="47"/>
      <c r="EE380" s="47"/>
      <c r="EF380" s="47"/>
      <c r="EG380" s="47"/>
      <c r="EH380" s="47"/>
      <c r="EI380" s="47"/>
      <c r="EJ380" s="47"/>
      <c r="EK380" s="47"/>
      <c r="EL380" s="47"/>
      <c r="EM380" s="47"/>
      <c r="EN380" s="47"/>
      <c r="EO380" s="47"/>
      <c r="EP380" s="47"/>
      <c r="EQ380" s="47"/>
      <c r="ER380" s="47"/>
      <c r="ES380" s="40"/>
      <c r="ET380" s="40"/>
      <c r="EU380" s="40"/>
      <c r="EV380" s="40"/>
      <c r="EW380" s="40"/>
      <c r="EX380" s="40"/>
      <c r="EY380" s="40"/>
      <c r="EZ380" s="40"/>
      <c r="FA380" s="40"/>
      <c r="FB380" s="40"/>
      <c r="FC380" s="40"/>
      <c r="FD380" s="40"/>
      <c r="FE380" s="40"/>
      <c r="FF380" s="40"/>
      <c r="FG380" s="40"/>
      <c r="FH380" s="40"/>
      <c r="FI380" s="40"/>
      <c r="FJ380" s="40"/>
      <c r="FK380" s="40"/>
      <c r="FL380" s="40"/>
      <c r="FM380" s="40"/>
      <c r="FN380" s="40"/>
      <c r="FO380" s="40"/>
      <c r="FP380" s="40"/>
      <c r="FQ380" s="40"/>
      <c r="FR380" s="40"/>
      <c r="FS380" s="40"/>
      <c r="FT380" s="40"/>
      <c r="FU380" s="40"/>
      <c r="FV380" s="40"/>
      <c r="FW380" s="40"/>
      <c r="FX380" s="40"/>
      <c r="FY380" s="40"/>
      <c r="FZ380" s="40"/>
      <c r="GA380" s="40"/>
      <c r="GB380" s="40"/>
      <c r="GC380" s="40"/>
      <c r="GD380" s="40"/>
      <c r="GE380" s="40"/>
      <c r="GF380" s="40"/>
      <c r="GG380" s="40"/>
      <c r="GH380" s="40"/>
      <c r="GI380" s="40"/>
      <c r="GJ380" s="40"/>
      <c r="GK380" s="40"/>
      <c r="GL380" s="40"/>
      <c r="GM380" s="40"/>
      <c r="GN380" s="40"/>
      <c r="GO380" s="40"/>
      <c r="GP380" s="40"/>
      <c r="GQ380" s="40"/>
      <c r="GR380" s="40"/>
      <c r="GS380" s="40"/>
      <c r="GT380" s="40"/>
      <c r="GU380" s="40"/>
      <c r="GV380" s="40"/>
      <c r="GW380" s="40"/>
      <c r="GX380" s="40"/>
      <c r="GY380" s="40"/>
      <c r="GZ380" s="40"/>
      <c r="HA380" s="40"/>
      <c r="HB380" s="40"/>
      <c r="HC380" s="40"/>
      <c r="HD380" s="40"/>
      <c r="HE380" s="40"/>
      <c r="HF380" s="40"/>
      <c r="HG380" s="40"/>
      <c r="HH380" s="40"/>
      <c r="HI380" s="40"/>
      <c r="HJ380" s="40"/>
      <c r="HK380" s="40"/>
      <c r="HL380" s="40"/>
      <c r="HM380" s="40"/>
      <c r="HN380" s="40"/>
      <c r="HO380" s="40"/>
      <c r="HP380" s="40"/>
      <c r="HQ380" s="40"/>
      <c r="HR380" s="40"/>
      <c r="HS380" s="40"/>
      <c r="HT380" s="40"/>
      <c r="HU380" s="40"/>
      <c r="HV380" s="40"/>
      <c r="HW380" s="40"/>
      <c r="HX380" s="40"/>
      <c r="HY380" s="40"/>
      <c r="HZ380" s="40"/>
      <c r="IA380" s="40"/>
      <c r="IB380" s="40"/>
      <c r="IC380" s="40"/>
      <c r="ID380" s="40"/>
      <c r="IE380" s="40"/>
      <c r="IF380" s="40"/>
      <c r="IG380" s="40"/>
      <c r="IH380" s="40"/>
      <c r="II380" s="40"/>
      <c r="IJ380" s="40"/>
      <c r="IK380" s="40"/>
      <c r="IL380" s="40"/>
      <c r="IM380" s="40"/>
      <c r="IN380" s="40"/>
      <c r="IO380" s="40"/>
      <c r="IP380" s="40"/>
      <c r="IQ380" s="40"/>
      <c r="IR380" s="40"/>
      <c r="IS380" s="40"/>
      <c r="IT380" s="40"/>
      <c r="IU380" s="40"/>
      <c r="IV380" s="40"/>
      <c r="IW380" s="40"/>
      <c r="IX380" s="40"/>
      <c r="IY380" s="40"/>
      <c r="IZ380" s="40"/>
      <c r="JA380" s="40"/>
      <c r="JB380" s="40"/>
      <c r="JC380" s="40"/>
      <c r="JD380" s="40"/>
      <c r="JE380" s="40"/>
      <c r="JF380" s="40"/>
      <c r="JG380" s="40"/>
      <c r="JH380" s="40"/>
      <c r="JI380" s="40"/>
      <c r="JJ380" s="40"/>
      <c r="JK380" s="40"/>
      <c r="JL380" s="40"/>
      <c r="JM380" s="40"/>
      <c r="JN380" s="40"/>
      <c r="JO380" s="40"/>
      <c r="JP380" s="40"/>
      <c r="JQ380" s="40"/>
      <c r="JR380" s="40"/>
      <c r="JS380" s="40"/>
      <c r="JT380" s="40"/>
      <c r="JU380" s="40"/>
      <c r="JV380" s="40"/>
      <c r="JW380" s="40"/>
      <c r="JX380" s="40"/>
      <c r="JY380" s="40"/>
      <c r="JZ380" s="40"/>
      <c r="KA380" s="40"/>
    </row>
    <row r="381" spans="2:287" x14ac:dyDescent="0.45">
      <c r="B381" s="124"/>
      <c r="C381" s="418"/>
      <c r="D381" s="424"/>
      <c r="E381" s="419"/>
      <c r="F381" s="424"/>
      <c r="G381" s="163"/>
      <c r="H381" s="427"/>
      <c r="I381" s="63"/>
      <c r="J381" s="124"/>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433"/>
      <c r="AK381" s="63"/>
      <c r="AL381" s="164"/>
      <c r="AM381" s="164"/>
      <c r="AN381" s="164"/>
      <c r="AO381" s="63"/>
      <c r="AP381" s="124"/>
      <c r="AQ381" s="124"/>
      <c r="AR381" s="124"/>
      <c r="AS381" s="124"/>
      <c r="AT381" s="65"/>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47"/>
      <c r="DX381" s="47"/>
      <c r="DY381" s="47"/>
      <c r="DZ381" s="47"/>
      <c r="EA381" s="47"/>
      <c r="EB381" s="47"/>
      <c r="EC381" s="47"/>
      <c r="ED381" s="47"/>
      <c r="EE381" s="47"/>
      <c r="EF381" s="47"/>
      <c r="EG381" s="47"/>
      <c r="EH381" s="47"/>
      <c r="EI381" s="47"/>
      <c r="EJ381" s="47"/>
      <c r="EK381" s="47"/>
      <c r="EL381" s="47"/>
      <c r="EM381" s="47"/>
      <c r="EN381" s="47"/>
      <c r="EO381" s="47"/>
      <c r="EP381" s="47"/>
      <c r="EQ381" s="47"/>
      <c r="ER381" s="47"/>
      <c r="ES381" s="40"/>
      <c r="ET381" s="40"/>
      <c r="EU381" s="40"/>
      <c r="EV381" s="40"/>
      <c r="EW381" s="40"/>
      <c r="EX381" s="40"/>
      <c r="EY381" s="40"/>
      <c r="EZ381" s="40"/>
      <c r="FA381" s="40"/>
      <c r="FB381" s="40"/>
      <c r="FC381" s="40"/>
      <c r="FD381" s="40"/>
      <c r="FE381" s="40"/>
      <c r="FF381" s="40"/>
      <c r="FG381" s="40"/>
      <c r="FH381" s="40"/>
      <c r="FI381" s="40"/>
      <c r="FJ381" s="40"/>
      <c r="FK381" s="40"/>
      <c r="FL381" s="40"/>
      <c r="FM381" s="40"/>
      <c r="FN381" s="40"/>
      <c r="FO381" s="40"/>
      <c r="FP381" s="40"/>
      <c r="FQ381" s="40"/>
      <c r="FR381" s="40"/>
      <c r="FS381" s="40"/>
      <c r="FT381" s="40"/>
      <c r="FU381" s="40"/>
      <c r="FV381" s="40"/>
      <c r="FW381" s="40"/>
      <c r="FX381" s="40"/>
      <c r="FY381" s="40"/>
      <c r="FZ381" s="40"/>
      <c r="GA381" s="40"/>
      <c r="GB381" s="40"/>
      <c r="GC381" s="40"/>
      <c r="GD381" s="40"/>
      <c r="GE381" s="40"/>
      <c r="GF381" s="40"/>
      <c r="GG381" s="40"/>
      <c r="GH381" s="40"/>
      <c r="GI381" s="40"/>
      <c r="GJ381" s="40"/>
      <c r="GK381" s="40"/>
      <c r="GL381" s="40"/>
      <c r="GM381" s="40"/>
      <c r="GN381" s="40"/>
      <c r="GO381" s="40"/>
      <c r="GP381" s="40"/>
      <c r="GQ381" s="40"/>
      <c r="GR381" s="40"/>
      <c r="GS381" s="40"/>
      <c r="GT381" s="40"/>
      <c r="GU381" s="40"/>
      <c r="GV381" s="40"/>
      <c r="GW381" s="40"/>
      <c r="GX381" s="40"/>
      <c r="GY381" s="40"/>
      <c r="GZ381" s="40"/>
      <c r="HA381" s="40"/>
      <c r="HB381" s="40"/>
      <c r="HC381" s="40"/>
      <c r="HD381" s="40"/>
      <c r="HE381" s="40"/>
      <c r="HF381" s="40"/>
      <c r="HG381" s="40"/>
      <c r="HH381" s="40"/>
      <c r="HI381" s="40"/>
      <c r="HJ381" s="40"/>
      <c r="HK381" s="40"/>
      <c r="HL381" s="40"/>
      <c r="HM381" s="40"/>
      <c r="HN381" s="40"/>
      <c r="HO381" s="40"/>
      <c r="HP381" s="40"/>
      <c r="HQ381" s="40"/>
      <c r="HR381" s="40"/>
      <c r="HS381" s="40"/>
      <c r="HT381" s="40"/>
      <c r="HU381" s="40"/>
      <c r="HV381" s="40"/>
      <c r="HW381" s="40"/>
      <c r="HX381" s="40"/>
      <c r="HY381" s="40"/>
      <c r="HZ381" s="40"/>
      <c r="IA381" s="40"/>
      <c r="IB381" s="40"/>
      <c r="IC381" s="40"/>
      <c r="ID381" s="40"/>
      <c r="IE381" s="40"/>
      <c r="IF381" s="40"/>
      <c r="IG381" s="40"/>
      <c r="IH381" s="40"/>
      <c r="II381" s="40"/>
      <c r="IJ381" s="40"/>
      <c r="IK381" s="40"/>
      <c r="IL381" s="40"/>
      <c r="IM381" s="40"/>
      <c r="IN381" s="40"/>
      <c r="IO381" s="40"/>
      <c r="IP381" s="40"/>
      <c r="IQ381" s="40"/>
      <c r="IR381" s="40"/>
      <c r="IS381" s="40"/>
      <c r="IT381" s="40"/>
      <c r="IU381" s="40"/>
      <c r="IV381" s="40"/>
      <c r="IW381" s="40"/>
      <c r="IX381" s="40"/>
      <c r="IY381" s="40"/>
      <c r="IZ381" s="40"/>
      <c r="JA381" s="40"/>
      <c r="JB381" s="40"/>
      <c r="JC381" s="40"/>
      <c r="JD381" s="40"/>
      <c r="JE381" s="40"/>
      <c r="JF381" s="40"/>
      <c r="JG381" s="40"/>
      <c r="JH381" s="40"/>
      <c r="JI381" s="40"/>
      <c r="JJ381" s="40"/>
      <c r="JK381" s="40"/>
      <c r="JL381" s="40"/>
      <c r="JM381" s="40"/>
      <c r="JN381" s="40"/>
      <c r="JO381" s="40"/>
      <c r="JP381" s="40"/>
      <c r="JQ381" s="40"/>
      <c r="JR381" s="40"/>
      <c r="JS381" s="40"/>
      <c r="JT381" s="40"/>
      <c r="JU381" s="40"/>
      <c r="JV381" s="40"/>
      <c r="JW381" s="40"/>
      <c r="JX381" s="40"/>
      <c r="JY381" s="40"/>
      <c r="JZ381" s="40"/>
      <c r="KA381" s="40"/>
    </row>
    <row r="382" spans="2:287" x14ac:dyDescent="0.45">
      <c r="B382" s="124"/>
      <c r="C382" s="418"/>
      <c r="D382" s="424"/>
      <c r="E382" s="419"/>
      <c r="F382" s="424"/>
      <c r="G382" s="163"/>
      <c r="H382" s="427"/>
      <c r="I382" s="63"/>
      <c r="J382" s="124"/>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433"/>
      <c r="AK382" s="63"/>
      <c r="AL382" s="164"/>
      <c r="AM382" s="164"/>
      <c r="AN382" s="164"/>
      <c r="AO382" s="63"/>
      <c r="AP382" s="124"/>
      <c r="AQ382" s="124"/>
      <c r="AR382" s="124"/>
      <c r="AS382" s="124"/>
      <c r="AT382" s="65"/>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47"/>
      <c r="DX382" s="47"/>
      <c r="DY382" s="47"/>
      <c r="DZ382" s="47"/>
      <c r="EA382" s="47"/>
      <c r="EB382" s="47"/>
      <c r="EC382" s="47"/>
      <c r="ED382" s="47"/>
      <c r="EE382" s="47"/>
      <c r="EF382" s="47"/>
      <c r="EG382" s="47"/>
      <c r="EH382" s="47"/>
      <c r="EI382" s="47"/>
      <c r="EJ382" s="47"/>
      <c r="EK382" s="47"/>
      <c r="EL382" s="47"/>
      <c r="EM382" s="47"/>
      <c r="EN382" s="47"/>
      <c r="EO382" s="47"/>
      <c r="EP382" s="47"/>
      <c r="EQ382" s="47"/>
      <c r="ER382" s="47"/>
      <c r="ES382" s="40"/>
      <c r="ET382" s="40"/>
      <c r="EU382" s="40"/>
      <c r="EV382" s="40"/>
      <c r="EW382" s="40"/>
      <c r="EX382" s="40"/>
      <c r="EY382" s="40"/>
      <c r="EZ382" s="40"/>
      <c r="FA382" s="40"/>
      <c r="FB382" s="40"/>
      <c r="FC382" s="40"/>
      <c r="FD382" s="40"/>
      <c r="FE382" s="40"/>
      <c r="FF382" s="40"/>
      <c r="FG382" s="40"/>
      <c r="FH382" s="40"/>
      <c r="FI382" s="40"/>
      <c r="FJ382" s="40"/>
      <c r="FK382" s="40"/>
      <c r="FL382" s="40"/>
      <c r="FM382" s="40"/>
      <c r="FN382" s="40"/>
      <c r="FO382" s="40"/>
      <c r="FP382" s="40"/>
      <c r="FQ382" s="40"/>
      <c r="FR382" s="40"/>
      <c r="FS382" s="40"/>
      <c r="FT382" s="40"/>
      <c r="FU382" s="40"/>
      <c r="FV382" s="40"/>
      <c r="FW382" s="40"/>
      <c r="FX382" s="40"/>
      <c r="FY382" s="40"/>
      <c r="FZ382" s="40"/>
      <c r="GA382" s="40"/>
      <c r="GB382" s="40"/>
      <c r="GC382" s="40"/>
      <c r="GD382" s="40"/>
      <c r="GE382" s="40"/>
      <c r="GF382" s="40"/>
      <c r="GG382" s="40"/>
      <c r="GH382" s="40"/>
      <c r="GI382" s="40"/>
      <c r="GJ382" s="40"/>
      <c r="GK382" s="40"/>
      <c r="GL382" s="40"/>
      <c r="GM382" s="40"/>
      <c r="GN382" s="40"/>
      <c r="GO382" s="40"/>
      <c r="GP382" s="40"/>
      <c r="GQ382" s="40"/>
      <c r="GR382" s="40"/>
      <c r="GS382" s="40"/>
      <c r="GT382" s="40"/>
      <c r="GU382" s="40"/>
      <c r="GV382" s="40"/>
      <c r="GW382" s="40"/>
      <c r="GX382" s="40"/>
      <c r="GY382" s="40"/>
      <c r="GZ382" s="40"/>
      <c r="HA382" s="40"/>
      <c r="HB382" s="40"/>
      <c r="HC382" s="40"/>
      <c r="HD382" s="40"/>
      <c r="HE382" s="40"/>
      <c r="HF382" s="40"/>
      <c r="HG382" s="40"/>
      <c r="HH382" s="40"/>
      <c r="HI382" s="40"/>
      <c r="HJ382" s="40"/>
      <c r="HK382" s="40"/>
      <c r="HL382" s="40"/>
      <c r="HM382" s="40"/>
      <c r="HN382" s="40"/>
      <c r="HO382" s="40"/>
      <c r="HP382" s="40"/>
      <c r="HQ382" s="40"/>
      <c r="HR382" s="40"/>
      <c r="HS382" s="40"/>
      <c r="HT382" s="40"/>
      <c r="HU382" s="40"/>
      <c r="HV382" s="40"/>
      <c r="HW382" s="40"/>
      <c r="HX382" s="40"/>
      <c r="HY382" s="40"/>
      <c r="HZ382" s="40"/>
      <c r="IA382" s="40"/>
      <c r="IB382" s="40"/>
      <c r="IC382" s="40"/>
      <c r="ID382" s="40"/>
      <c r="IE382" s="40"/>
      <c r="IF382" s="40"/>
      <c r="IG382" s="40"/>
      <c r="IH382" s="40"/>
      <c r="II382" s="40"/>
      <c r="IJ382" s="40"/>
      <c r="IK382" s="40"/>
      <c r="IL382" s="40"/>
      <c r="IM382" s="40"/>
      <c r="IN382" s="40"/>
      <c r="IO382" s="40"/>
      <c r="IP382" s="40"/>
      <c r="IQ382" s="40"/>
      <c r="IR382" s="40"/>
      <c r="IS382" s="40"/>
      <c r="IT382" s="40"/>
      <c r="IU382" s="40"/>
      <c r="IV382" s="40"/>
      <c r="IW382" s="40"/>
      <c r="IX382" s="40"/>
      <c r="IY382" s="40"/>
      <c r="IZ382" s="40"/>
      <c r="JA382" s="40"/>
      <c r="JB382" s="40"/>
      <c r="JC382" s="40"/>
      <c r="JD382" s="40"/>
      <c r="JE382" s="40"/>
      <c r="JF382" s="40"/>
      <c r="JG382" s="40"/>
      <c r="JH382" s="40"/>
      <c r="JI382" s="40"/>
      <c r="JJ382" s="40"/>
      <c r="JK382" s="40"/>
      <c r="JL382" s="40"/>
      <c r="JM382" s="40"/>
      <c r="JN382" s="40"/>
      <c r="JO382" s="40"/>
      <c r="JP382" s="40"/>
      <c r="JQ382" s="40"/>
      <c r="JR382" s="40"/>
      <c r="JS382" s="40"/>
      <c r="JT382" s="40"/>
      <c r="JU382" s="40"/>
      <c r="JV382" s="40"/>
      <c r="JW382" s="40"/>
      <c r="JX382" s="40"/>
      <c r="JY382" s="40"/>
      <c r="JZ382" s="40"/>
      <c r="KA382" s="40"/>
    </row>
    <row r="383" spans="2:287" x14ac:dyDescent="0.45">
      <c r="B383" s="124"/>
      <c r="C383" s="418"/>
      <c r="D383" s="424"/>
      <c r="E383" s="419"/>
      <c r="F383" s="424"/>
      <c r="G383" s="163"/>
      <c r="H383" s="427"/>
      <c r="I383" s="63"/>
      <c r="J383" s="124"/>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433"/>
      <c r="AK383" s="63"/>
      <c r="AL383" s="164"/>
      <c r="AM383" s="164"/>
      <c r="AN383" s="164"/>
      <c r="AO383" s="63"/>
      <c r="AP383" s="124"/>
      <c r="AQ383" s="124"/>
      <c r="AR383" s="124"/>
      <c r="AS383" s="124"/>
      <c r="AT383" s="65"/>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40"/>
      <c r="FV383" s="40"/>
      <c r="FW383" s="40"/>
      <c r="FX383" s="40"/>
      <c r="FY383" s="40"/>
      <c r="FZ383" s="40"/>
      <c r="GA383" s="40"/>
      <c r="GB383" s="40"/>
      <c r="GC383" s="40"/>
      <c r="GD383" s="40"/>
      <c r="GE383" s="40"/>
      <c r="GF383" s="40"/>
      <c r="GG383" s="40"/>
      <c r="GH383" s="40"/>
      <c r="GI383" s="40"/>
      <c r="GJ383" s="40"/>
      <c r="GK383" s="40"/>
      <c r="GL383" s="40"/>
      <c r="GM383" s="40"/>
      <c r="GN383" s="40"/>
      <c r="GO383" s="40"/>
      <c r="GP383" s="40"/>
      <c r="GQ383" s="40"/>
      <c r="GR383" s="40"/>
      <c r="GS383" s="40"/>
      <c r="GT383" s="40"/>
      <c r="GU383" s="40"/>
      <c r="GV383" s="40"/>
      <c r="GW383" s="40"/>
      <c r="GX383" s="40"/>
      <c r="GY383" s="40"/>
      <c r="GZ383" s="40"/>
      <c r="HA383" s="40"/>
      <c r="HB383" s="40"/>
      <c r="HC383" s="40"/>
      <c r="HD383" s="40"/>
      <c r="HE383" s="40"/>
      <c r="HF383" s="40"/>
      <c r="HG383" s="40"/>
      <c r="HH383" s="40"/>
      <c r="HI383" s="40"/>
      <c r="HJ383" s="40"/>
      <c r="HK383" s="40"/>
      <c r="HL383" s="40"/>
      <c r="HM383" s="40"/>
      <c r="HN383" s="40"/>
      <c r="HO383" s="40"/>
      <c r="HP383" s="40"/>
      <c r="HQ383" s="40"/>
      <c r="HR383" s="40"/>
      <c r="HS383" s="40"/>
      <c r="HT383" s="40"/>
      <c r="HU383" s="40"/>
      <c r="HV383" s="40"/>
      <c r="HW383" s="40"/>
      <c r="HX383" s="40"/>
      <c r="HY383" s="40"/>
      <c r="HZ383" s="40"/>
      <c r="IA383" s="40"/>
      <c r="IB383" s="40"/>
      <c r="IC383" s="40"/>
      <c r="ID383" s="40"/>
      <c r="IE383" s="40"/>
      <c r="IF383" s="40"/>
      <c r="IG383" s="40"/>
      <c r="IH383" s="40"/>
      <c r="II383" s="40"/>
      <c r="IJ383" s="40"/>
      <c r="IK383" s="40"/>
      <c r="IL383" s="40"/>
      <c r="IM383" s="40"/>
      <c r="IN383" s="40"/>
      <c r="IO383" s="40"/>
      <c r="IP383" s="40"/>
      <c r="IQ383" s="40"/>
      <c r="IR383" s="40"/>
      <c r="IS383" s="40"/>
      <c r="IT383" s="40"/>
      <c r="IU383" s="40"/>
      <c r="IV383" s="40"/>
      <c r="IW383" s="40"/>
      <c r="IX383" s="40"/>
      <c r="IY383" s="40"/>
      <c r="IZ383" s="40"/>
      <c r="JA383" s="40"/>
      <c r="JB383" s="40"/>
      <c r="JC383" s="40"/>
      <c r="JD383" s="40"/>
      <c r="JE383" s="40"/>
      <c r="JF383" s="40"/>
      <c r="JG383" s="40"/>
      <c r="JH383" s="40"/>
      <c r="JI383" s="40"/>
      <c r="JJ383" s="40"/>
      <c r="JK383" s="40"/>
      <c r="JL383" s="40"/>
      <c r="JM383" s="40"/>
      <c r="JN383" s="40"/>
      <c r="JO383" s="40"/>
      <c r="JP383" s="40"/>
      <c r="JQ383" s="40"/>
      <c r="JR383" s="40"/>
      <c r="JS383" s="40"/>
      <c r="JT383" s="40"/>
      <c r="JU383" s="40"/>
      <c r="JV383" s="40"/>
      <c r="JW383" s="40"/>
      <c r="JX383" s="40"/>
      <c r="JY383" s="40"/>
      <c r="JZ383" s="40"/>
      <c r="KA383" s="40"/>
    </row>
    <row r="384" spans="2:287" x14ac:dyDescent="0.45">
      <c r="B384" s="124"/>
      <c r="C384" s="418"/>
      <c r="D384" s="424"/>
      <c r="E384" s="419"/>
      <c r="F384" s="424"/>
      <c r="G384" s="163"/>
      <c r="H384" s="427"/>
      <c r="I384" s="63"/>
      <c r="J384" s="124"/>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433"/>
      <c r="AK384" s="63"/>
      <c r="AL384" s="164"/>
      <c r="AM384" s="164"/>
      <c r="AN384" s="164"/>
      <c r="AO384" s="63"/>
      <c r="AP384" s="124"/>
      <c r="AQ384" s="124"/>
      <c r="AR384" s="124"/>
      <c r="AS384" s="124"/>
      <c r="AT384" s="65"/>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47"/>
      <c r="DX384" s="47"/>
      <c r="DY384" s="47"/>
      <c r="DZ384" s="47"/>
      <c r="EA384" s="47"/>
      <c r="EB384" s="47"/>
      <c r="EC384" s="47"/>
      <c r="ED384" s="47"/>
      <c r="EE384" s="47"/>
      <c r="EF384" s="47"/>
      <c r="EG384" s="47"/>
      <c r="EH384" s="47"/>
      <c r="EI384" s="47"/>
      <c r="EJ384" s="47"/>
      <c r="EK384" s="47"/>
      <c r="EL384" s="47"/>
      <c r="EM384" s="47"/>
      <c r="EN384" s="47"/>
      <c r="EO384" s="47"/>
      <c r="EP384" s="47"/>
      <c r="EQ384" s="47"/>
      <c r="ER384" s="47"/>
      <c r="ES384" s="40"/>
      <c r="ET384" s="40"/>
      <c r="EU384" s="40"/>
      <c r="EV384" s="40"/>
      <c r="EW384" s="40"/>
      <c r="EX384" s="40"/>
      <c r="EY384" s="40"/>
      <c r="EZ384" s="40"/>
      <c r="FA384" s="40"/>
      <c r="FB384" s="40"/>
      <c r="FC384" s="40"/>
      <c r="FD384" s="40"/>
      <c r="FE384" s="40"/>
      <c r="FF384" s="40"/>
      <c r="FG384" s="40"/>
      <c r="FH384" s="40"/>
      <c r="FI384" s="40"/>
      <c r="FJ384" s="40"/>
      <c r="FK384" s="40"/>
      <c r="FL384" s="40"/>
      <c r="FM384" s="40"/>
      <c r="FN384" s="40"/>
      <c r="FO384" s="40"/>
      <c r="FP384" s="40"/>
      <c r="FQ384" s="40"/>
      <c r="FR384" s="40"/>
      <c r="FS384" s="40"/>
      <c r="FT384" s="40"/>
      <c r="FU384" s="40"/>
      <c r="FV384" s="40"/>
      <c r="FW384" s="40"/>
      <c r="FX384" s="40"/>
      <c r="FY384" s="40"/>
      <c r="FZ384" s="40"/>
      <c r="GA384" s="40"/>
      <c r="GB384" s="40"/>
      <c r="GC384" s="40"/>
      <c r="GD384" s="40"/>
      <c r="GE384" s="40"/>
      <c r="GF384" s="40"/>
      <c r="GG384" s="40"/>
      <c r="GH384" s="40"/>
      <c r="GI384" s="40"/>
      <c r="GJ384" s="40"/>
      <c r="GK384" s="40"/>
      <c r="GL384" s="40"/>
      <c r="GM384" s="40"/>
      <c r="GN384" s="40"/>
      <c r="GO384" s="40"/>
      <c r="GP384" s="40"/>
      <c r="GQ384" s="40"/>
      <c r="GR384" s="40"/>
      <c r="GS384" s="40"/>
      <c r="GT384" s="40"/>
      <c r="GU384" s="40"/>
      <c r="GV384" s="40"/>
      <c r="GW384" s="40"/>
      <c r="GX384" s="40"/>
      <c r="GY384" s="40"/>
      <c r="GZ384" s="40"/>
      <c r="HA384" s="40"/>
      <c r="HB384" s="40"/>
      <c r="HC384" s="40"/>
      <c r="HD384" s="40"/>
      <c r="HE384" s="40"/>
      <c r="HF384" s="40"/>
      <c r="HG384" s="40"/>
      <c r="HH384" s="40"/>
      <c r="HI384" s="40"/>
      <c r="HJ384" s="40"/>
      <c r="HK384" s="40"/>
      <c r="HL384" s="40"/>
      <c r="HM384" s="40"/>
      <c r="HN384" s="40"/>
      <c r="HO384" s="40"/>
      <c r="HP384" s="40"/>
      <c r="HQ384" s="40"/>
      <c r="HR384" s="40"/>
      <c r="HS384" s="40"/>
      <c r="HT384" s="40"/>
      <c r="HU384" s="40"/>
      <c r="HV384" s="40"/>
      <c r="HW384" s="40"/>
      <c r="HX384" s="40"/>
      <c r="HY384" s="40"/>
      <c r="HZ384" s="40"/>
      <c r="IA384" s="40"/>
      <c r="IB384" s="40"/>
      <c r="IC384" s="40"/>
      <c r="ID384" s="40"/>
      <c r="IE384" s="40"/>
      <c r="IF384" s="40"/>
      <c r="IG384" s="40"/>
      <c r="IH384" s="40"/>
      <c r="II384" s="40"/>
      <c r="IJ384" s="40"/>
      <c r="IK384" s="40"/>
      <c r="IL384" s="40"/>
      <c r="IM384" s="40"/>
      <c r="IN384" s="40"/>
      <c r="IO384" s="40"/>
      <c r="IP384" s="40"/>
      <c r="IQ384" s="40"/>
      <c r="IR384" s="40"/>
      <c r="IS384" s="40"/>
      <c r="IT384" s="40"/>
      <c r="IU384" s="40"/>
      <c r="IV384" s="40"/>
      <c r="IW384" s="40"/>
      <c r="IX384" s="40"/>
      <c r="IY384" s="40"/>
      <c r="IZ384" s="40"/>
      <c r="JA384" s="40"/>
      <c r="JB384" s="40"/>
      <c r="JC384" s="40"/>
      <c r="JD384" s="40"/>
      <c r="JE384" s="40"/>
      <c r="JF384" s="40"/>
      <c r="JG384" s="40"/>
      <c r="JH384" s="40"/>
      <c r="JI384" s="40"/>
      <c r="JJ384" s="40"/>
      <c r="JK384" s="40"/>
      <c r="JL384" s="40"/>
      <c r="JM384" s="40"/>
      <c r="JN384" s="40"/>
      <c r="JO384" s="40"/>
      <c r="JP384" s="40"/>
      <c r="JQ384" s="40"/>
      <c r="JR384" s="40"/>
      <c r="JS384" s="40"/>
      <c r="JT384" s="40"/>
      <c r="JU384" s="40"/>
      <c r="JV384" s="40"/>
      <c r="JW384" s="40"/>
      <c r="JX384" s="40"/>
      <c r="JY384" s="40"/>
      <c r="JZ384" s="40"/>
      <c r="KA384" s="40"/>
    </row>
    <row r="385" spans="2:287" x14ac:dyDescent="0.45">
      <c r="B385" s="124"/>
      <c r="C385" s="418"/>
      <c r="D385" s="424"/>
      <c r="E385" s="419"/>
      <c r="F385" s="424"/>
      <c r="G385" s="163"/>
      <c r="H385" s="427"/>
      <c r="I385" s="63"/>
      <c r="J385" s="124"/>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433"/>
      <c r="AK385" s="63"/>
      <c r="AL385" s="164"/>
      <c r="AM385" s="164"/>
      <c r="AN385" s="164"/>
      <c r="AO385" s="63"/>
      <c r="AP385" s="124"/>
      <c r="AQ385" s="124"/>
      <c r="AR385" s="124"/>
      <c r="AS385" s="124"/>
      <c r="AT385" s="65"/>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47"/>
      <c r="DX385" s="47"/>
      <c r="DY385" s="47"/>
      <c r="DZ385" s="47"/>
      <c r="EA385" s="47"/>
      <c r="EB385" s="47"/>
      <c r="EC385" s="47"/>
      <c r="ED385" s="47"/>
      <c r="EE385" s="47"/>
      <c r="EF385" s="47"/>
      <c r="EG385" s="47"/>
      <c r="EH385" s="47"/>
      <c r="EI385" s="47"/>
      <c r="EJ385" s="47"/>
      <c r="EK385" s="47"/>
      <c r="EL385" s="47"/>
      <c r="EM385" s="47"/>
      <c r="EN385" s="47"/>
      <c r="EO385" s="47"/>
      <c r="EP385" s="47"/>
      <c r="EQ385" s="47"/>
      <c r="ER385" s="47"/>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40"/>
      <c r="FV385" s="40"/>
      <c r="FW385" s="40"/>
      <c r="FX385" s="40"/>
      <c r="FY385" s="40"/>
      <c r="FZ385" s="40"/>
      <c r="GA385" s="40"/>
      <c r="GB385" s="40"/>
      <c r="GC385" s="40"/>
      <c r="GD385" s="40"/>
      <c r="GE385" s="40"/>
      <c r="GF385" s="40"/>
      <c r="GG385" s="40"/>
      <c r="GH385" s="40"/>
      <c r="GI385" s="40"/>
      <c r="GJ385" s="40"/>
      <c r="GK385" s="40"/>
      <c r="GL385" s="40"/>
      <c r="GM385" s="40"/>
      <c r="GN385" s="40"/>
      <c r="GO385" s="40"/>
      <c r="GP385" s="40"/>
      <c r="GQ385" s="40"/>
      <c r="GR385" s="40"/>
      <c r="GS385" s="40"/>
      <c r="GT385" s="40"/>
      <c r="GU385" s="40"/>
      <c r="GV385" s="40"/>
      <c r="GW385" s="40"/>
      <c r="GX385" s="40"/>
      <c r="GY385" s="40"/>
      <c r="GZ385" s="40"/>
      <c r="HA385" s="40"/>
      <c r="HB385" s="40"/>
      <c r="HC385" s="40"/>
      <c r="HD385" s="40"/>
      <c r="HE385" s="40"/>
      <c r="HF385" s="40"/>
      <c r="HG385" s="40"/>
      <c r="HH385" s="40"/>
      <c r="HI385" s="40"/>
      <c r="HJ385" s="40"/>
      <c r="HK385" s="40"/>
      <c r="HL385" s="40"/>
      <c r="HM385" s="40"/>
      <c r="HN385" s="40"/>
      <c r="HO385" s="40"/>
      <c r="HP385" s="40"/>
      <c r="HQ385" s="40"/>
      <c r="HR385" s="40"/>
      <c r="HS385" s="40"/>
      <c r="HT385" s="40"/>
      <c r="HU385" s="40"/>
      <c r="HV385" s="40"/>
      <c r="HW385" s="40"/>
      <c r="HX385" s="40"/>
      <c r="HY385" s="40"/>
      <c r="HZ385" s="40"/>
      <c r="IA385" s="40"/>
      <c r="IB385" s="40"/>
      <c r="IC385" s="40"/>
      <c r="ID385" s="40"/>
      <c r="IE385" s="40"/>
      <c r="IF385" s="40"/>
      <c r="IG385" s="40"/>
      <c r="IH385" s="40"/>
      <c r="II385" s="40"/>
      <c r="IJ385" s="40"/>
      <c r="IK385" s="40"/>
      <c r="IL385" s="40"/>
      <c r="IM385" s="40"/>
      <c r="IN385" s="40"/>
      <c r="IO385" s="40"/>
      <c r="IP385" s="40"/>
      <c r="IQ385" s="40"/>
      <c r="IR385" s="40"/>
      <c r="IS385" s="40"/>
      <c r="IT385" s="40"/>
      <c r="IU385" s="40"/>
      <c r="IV385" s="40"/>
      <c r="IW385" s="40"/>
      <c r="IX385" s="40"/>
      <c r="IY385" s="40"/>
      <c r="IZ385" s="40"/>
      <c r="JA385" s="40"/>
      <c r="JB385" s="40"/>
      <c r="JC385" s="40"/>
      <c r="JD385" s="40"/>
      <c r="JE385" s="40"/>
      <c r="JF385" s="40"/>
      <c r="JG385" s="40"/>
      <c r="JH385" s="40"/>
      <c r="JI385" s="40"/>
      <c r="JJ385" s="40"/>
      <c r="JK385" s="40"/>
      <c r="JL385" s="40"/>
      <c r="JM385" s="40"/>
      <c r="JN385" s="40"/>
      <c r="JO385" s="40"/>
      <c r="JP385" s="40"/>
      <c r="JQ385" s="40"/>
      <c r="JR385" s="40"/>
      <c r="JS385" s="40"/>
      <c r="JT385" s="40"/>
      <c r="JU385" s="40"/>
      <c r="JV385" s="40"/>
      <c r="JW385" s="40"/>
      <c r="JX385" s="40"/>
      <c r="JY385" s="40"/>
      <c r="JZ385" s="40"/>
      <c r="KA385" s="40"/>
    </row>
    <row r="386" spans="2:287" x14ac:dyDescent="0.45">
      <c r="B386" s="124"/>
      <c r="C386" s="418"/>
      <c r="D386" s="424"/>
      <c r="E386" s="419"/>
      <c r="F386" s="424"/>
      <c r="G386" s="163"/>
      <c r="H386" s="427"/>
      <c r="I386" s="63"/>
      <c r="J386" s="124"/>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433"/>
      <c r="AK386" s="63"/>
      <c r="AL386" s="164"/>
      <c r="AM386" s="164"/>
      <c r="AN386" s="164"/>
      <c r="AO386" s="63"/>
      <c r="AP386" s="124"/>
      <c r="AQ386" s="124"/>
      <c r="AR386" s="124"/>
      <c r="AS386" s="124"/>
      <c r="AT386" s="65"/>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47"/>
      <c r="DX386" s="47"/>
      <c r="DY386" s="47"/>
      <c r="DZ386" s="47"/>
      <c r="EA386" s="47"/>
      <c r="EB386" s="47"/>
      <c r="EC386" s="47"/>
      <c r="ED386" s="47"/>
      <c r="EE386" s="47"/>
      <c r="EF386" s="47"/>
      <c r="EG386" s="47"/>
      <c r="EH386" s="47"/>
      <c r="EI386" s="47"/>
      <c r="EJ386" s="47"/>
      <c r="EK386" s="47"/>
      <c r="EL386" s="47"/>
      <c r="EM386" s="47"/>
      <c r="EN386" s="47"/>
      <c r="EO386" s="47"/>
      <c r="EP386" s="47"/>
      <c r="EQ386" s="47"/>
      <c r="ER386" s="47"/>
      <c r="ES386" s="40"/>
      <c r="ET386" s="40"/>
      <c r="EU386" s="40"/>
      <c r="EV386" s="40"/>
      <c r="EW386" s="40"/>
      <c r="EX386" s="40"/>
      <c r="EY386" s="40"/>
      <c r="EZ386" s="40"/>
      <c r="FA386" s="40"/>
      <c r="FB386" s="40"/>
      <c r="FC386" s="40"/>
      <c r="FD386" s="40"/>
      <c r="FE386" s="40"/>
      <c r="FF386" s="40"/>
      <c r="FG386" s="40"/>
      <c r="FH386" s="40"/>
      <c r="FI386" s="40"/>
      <c r="FJ386" s="40"/>
      <c r="FK386" s="40"/>
      <c r="FL386" s="40"/>
      <c r="FM386" s="40"/>
      <c r="FN386" s="40"/>
      <c r="FO386" s="40"/>
      <c r="FP386" s="40"/>
      <c r="FQ386" s="40"/>
      <c r="FR386" s="40"/>
      <c r="FS386" s="40"/>
      <c r="FT386" s="40"/>
      <c r="FU386" s="40"/>
      <c r="FV386" s="40"/>
      <c r="FW386" s="40"/>
      <c r="FX386" s="40"/>
      <c r="FY386" s="40"/>
      <c r="FZ386" s="40"/>
      <c r="GA386" s="40"/>
      <c r="GB386" s="40"/>
      <c r="GC386" s="40"/>
      <c r="GD386" s="40"/>
      <c r="GE386" s="40"/>
      <c r="GF386" s="40"/>
      <c r="GG386" s="40"/>
      <c r="GH386" s="40"/>
      <c r="GI386" s="40"/>
      <c r="GJ386" s="40"/>
      <c r="GK386" s="40"/>
      <c r="GL386" s="40"/>
      <c r="GM386" s="40"/>
      <c r="GN386" s="40"/>
      <c r="GO386" s="40"/>
      <c r="GP386" s="40"/>
      <c r="GQ386" s="40"/>
      <c r="GR386" s="40"/>
      <c r="GS386" s="40"/>
      <c r="GT386" s="40"/>
      <c r="GU386" s="40"/>
      <c r="GV386" s="40"/>
      <c r="GW386" s="40"/>
      <c r="GX386" s="40"/>
      <c r="GY386" s="40"/>
      <c r="GZ386" s="40"/>
      <c r="HA386" s="40"/>
      <c r="HB386" s="40"/>
      <c r="HC386" s="40"/>
      <c r="HD386" s="40"/>
      <c r="HE386" s="40"/>
      <c r="HF386" s="40"/>
      <c r="HG386" s="40"/>
      <c r="HH386" s="40"/>
      <c r="HI386" s="40"/>
      <c r="HJ386" s="40"/>
      <c r="HK386" s="40"/>
      <c r="HL386" s="40"/>
      <c r="HM386" s="40"/>
      <c r="HN386" s="40"/>
      <c r="HO386" s="40"/>
      <c r="HP386" s="40"/>
      <c r="HQ386" s="40"/>
      <c r="HR386" s="40"/>
      <c r="HS386" s="40"/>
      <c r="HT386" s="40"/>
      <c r="HU386" s="40"/>
      <c r="HV386" s="40"/>
      <c r="HW386" s="40"/>
      <c r="HX386" s="40"/>
      <c r="HY386" s="40"/>
      <c r="HZ386" s="40"/>
      <c r="IA386" s="40"/>
      <c r="IB386" s="40"/>
      <c r="IC386" s="40"/>
      <c r="ID386" s="40"/>
      <c r="IE386" s="40"/>
      <c r="IF386" s="40"/>
      <c r="IG386" s="40"/>
      <c r="IH386" s="40"/>
      <c r="II386" s="40"/>
      <c r="IJ386" s="40"/>
      <c r="IK386" s="40"/>
      <c r="IL386" s="40"/>
      <c r="IM386" s="40"/>
      <c r="IN386" s="40"/>
      <c r="IO386" s="40"/>
      <c r="IP386" s="40"/>
      <c r="IQ386" s="40"/>
      <c r="IR386" s="40"/>
      <c r="IS386" s="40"/>
      <c r="IT386" s="40"/>
      <c r="IU386" s="40"/>
      <c r="IV386" s="40"/>
      <c r="IW386" s="40"/>
      <c r="IX386" s="40"/>
      <c r="IY386" s="40"/>
      <c r="IZ386" s="40"/>
      <c r="JA386" s="40"/>
      <c r="JB386" s="40"/>
      <c r="JC386" s="40"/>
      <c r="JD386" s="40"/>
      <c r="JE386" s="40"/>
      <c r="JF386" s="40"/>
      <c r="JG386" s="40"/>
      <c r="JH386" s="40"/>
      <c r="JI386" s="40"/>
      <c r="JJ386" s="40"/>
      <c r="JK386" s="40"/>
      <c r="JL386" s="40"/>
      <c r="JM386" s="40"/>
      <c r="JN386" s="40"/>
      <c r="JO386" s="40"/>
      <c r="JP386" s="40"/>
      <c r="JQ386" s="40"/>
      <c r="JR386" s="40"/>
      <c r="JS386" s="40"/>
      <c r="JT386" s="40"/>
      <c r="JU386" s="40"/>
      <c r="JV386" s="40"/>
      <c r="JW386" s="40"/>
      <c r="JX386" s="40"/>
      <c r="JY386" s="40"/>
      <c r="JZ386" s="40"/>
      <c r="KA386" s="40"/>
    </row>
    <row r="387" spans="2:287" x14ac:dyDescent="0.45">
      <c r="B387" s="124"/>
      <c r="C387" s="418"/>
      <c r="D387" s="424"/>
      <c r="E387" s="419"/>
      <c r="F387" s="424"/>
      <c r="G387" s="163"/>
      <c r="H387" s="427"/>
      <c r="I387" s="63"/>
      <c r="J387" s="124"/>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433"/>
      <c r="AK387" s="63"/>
      <c r="AL387" s="164"/>
      <c r="AM387" s="164"/>
      <c r="AN387" s="164"/>
      <c r="AO387" s="63"/>
      <c r="AP387" s="124"/>
      <c r="AQ387" s="124"/>
      <c r="AR387" s="124"/>
      <c r="AS387" s="124"/>
      <c r="AT387" s="65"/>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47"/>
      <c r="DX387" s="47"/>
      <c r="DY387" s="47"/>
      <c r="DZ387" s="47"/>
      <c r="EA387" s="47"/>
      <c r="EB387" s="47"/>
      <c r="EC387" s="47"/>
      <c r="ED387" s="47"/>
      <c r="EE387" s="47"/>
      <c r="EF387" s="47"/>
      <c r="EG387" s="47"/>
      <c r="EH387" s="47"/>
      <c r="EI387" s="47"/>
      <c r="EJ387" s="47"/>
      <c r="EK387" s="47"/>
      <c r="EL387" s="47"/>
      <c r="EM387" s="47"/>
      <c r="EN387" s="47"/>
      <c r="EO387" s="47"/>
      <c r="EP387" s="47"/>
      <c r="EQ387" s="47"/>
      <c r="ER387" s="47"/>
      <c r="ES387" s="40"/>
      <c r="ET387" s="40"/>
      <c r="EU387" s="40"/>
      <c r="EV387" s="40"/>
      <c r="EW387" s="40"/>
      <c r="EX387" s="40"/>
      <c r="EY387" s="40"/>
      <c r="EZ387" s="40"/>
      <c r="FA387" s="40"/>
      <c r="FB387" s="40"/>
      <c r="FC387" s="40"/>
      <c r="FD387" s="40"/>
      <c r="FE387" s="40"/>
      <c r="FF387" s="40"/>
      <c r="FG387" s="40"/>
      <c r="FH387" s="40"/>
      <c r="FI387" s="40"/>
      <c r="FJ387" s="40"/>
      <c r="FK387" s="40"/>
      <c r="FL387" s="40"/>
      <c r="FM387" s="40"/>
      <c r="FN387" s="40"/>
      <c r="FO387" s="40"/>
      <c r="FP387" s="40"/>
      <c r="FQ387" s="40"/>
      <c r="FR387" s="40"/>
      <c r="FS387" s="40"/>
      <c r="FT387" s="40"/>
      <c r="FU387" s="40"/>
      <c r="FV387" s="40"/>
      <c r="FW387" s="40"/>
      <c r="FX387" s="40"/>
      <c r="FY387" s="40"/>
      <c r="FZ387" s="40"/>
      <c r="GA387" s="40"/>
      <c r="GB387" s="40"/>
      <c r="GC387" s="40"/>
      <c r="GD387" s="40"/>
      <c r="GE387" s="40"/>
      <c r="GF387" s="40"/>
      <c r="GG387" s="40"/>
      <c r="GH387" s="40"/>
      <c r="GI387" s="40"/>
      <c r="GJ387" s="40"/>
      <c r="GK387" s="40"/>
      <c r="GL387" s="40"/>
      <c r="GM387" s="40"/>
      <c r="GN387" s="40"/>
      <c r="GO387" s="40"/>
      <c r="GP387" s="40"/>
      <c r="GQ387" s="40"/>
      <c r="GR387" s="40"/>
      <c r="GS387" s="40"/>
      <c r="GT387" s="40"/>
      <c r="GU387" s="40"/>
      <c r="GV387" s="40"/>
      <c r="GW387" s="40"/>
      <c r="GX387" s="40"/>
      <c r="GY387" s="40"/>
      <c r="GZ387" s="40"/>
      <c r="HA387" s="40"/>
      <c r="HB387" s="40"/>
      <c r="HC387" s="40"/>
      <c r="HD387" s="40"/>
      <c r="HE387" s="40"/>
      <c r="HF387" s="40"/>
      <c r="HG387" s="40"/>
      <c r="HH387" s="40"/>
      <c r="HI387" s="40"/>
      <c r="HJ387" s="40"/>
      <c r="HK387" s="40"/>
      <c r="HL387" s="40"/>
      <c r="HM387" s="40"/>
      <c r="HN387" s="40"/>
      <c r="HO387" s="40"/>
      <c r="HP387" s="40"/>
      <c r="HQ387" s="40"/>
      <c r="HR387" s="40"/>
      <c r="HS387" s="40"/>
      <c r="HT387" s="40"/>
      <c r="HU387" s="40"/>
      <c r="HV387" s="40"/>
      <c r="HW387" s="40"/>
      <c r="HX387" s="40"/>
      <c r="HY387" s="40"/>
      <c r="HZ387" s="40"/>
      <c r="IA387" s="40"/>
      <c r="IB387" s="40"/>
      <c r="IC387" s="40"/>
      <c r="ID387" s="40"/>
      <c r="IE387" s="40"/>
      <c r="IF387" s="40"/>
      <c r="IG387" s="40"/>
      <c r="IH387" s="40"/>
      <c r="II387" s="40"/>
      <c r="IJ387" s="40"/>
      <c r="IK387" s="40"/>
      <c r="IL387" s="40"/>
      <c r="IM387" s="40"/>
      <c r="IN387" s="40"/>
      <c r="IO387" s="40"/>
      <c r="IP387" s="40"/>
      <c r="IQ387" s="40"/>
      <c r="IR387" s="40"/>
      <c r="IS387" s="40"/>
      <c r="IT387" s="40"/>
      <c r="IU387" s="40"/>
      <c r="IV387" s="40"/>
      <c r="IW387" s="40"/>
      <c r="IX387" s="40"/>
      <c r="IY387" s="40"/>
      <c r="IZ387" s="40"/>
      <c r="JA387" s="40"/>
      <c r="JB387" s="40"/>
      <c r="JC387" s="40"/>
      <c r="JD387" s="40"/>
      <c r="JE387" s="40"/>
      <c r="JF387" s="40"/>
      <c r="JG387" s="40"/>
      <c r="JH387" s="40"/>
      <c r="JI387" s="40"/>
      <c r="JJ387" s="40"/>
      <c r="JK387" s="40"/>
      <c r="JL387" s="40"/>
      <c r="JM387" s="40"/>
      <c r="JN387" s="40"/>
      <c r="JO387" s="40"/>
      <c r="JP387" s="40"/>
      <c r="JQ387" s="40"/>
      <c r="JR387" s="40"/>
      <c r="JS387" s="40"/>
      <c r="JT387" s="40"/>
      <c r="JU387" s="40"/>
      <c r="JV387" s="40"/>
      <c r="JW387" s="40"/>
      <c r="JX387" s="40"/>
      <c r="JY387" s="40"/>
      <c r="JZ387" s="40"/>
      <c r="KA387" s="40"/>
    </row>
    <row r="388" spans="2:287" x14ac:dyDescent="0.45">
      <c r="B388" s="124"/>
      <c r="C388" s="418"/>
      <c r="D388" s="424"/>
      <c r="E388" s="419"/>
      <c r="F388" s="424"/>
      <c r="G388" s="163"/>
      <c r="H388" s="427"/>
      <c r="I388" s="63"/>
      <c r="J388" s="124"/>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433"/>
      <c r="AK388" s="63"/>
      <c r="AL388" s="164"/>
      <c r="AM388" s="164"/>
      <c r="AN388" s="164"/>
      <c r="AO388" s="63"/>
      <c r="AP388" s="124"/>
      <c r="AQ388" s="124"/>
      <c r="AR388" s="124"/>
      <c r="AS388" s="124"/>
      <c r="AT388" s="65"/>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47"/>
      <c r="DX388" s="47"/>
      <c r="DY388" s="47"/>
      <c r="DZ388" s="47"/>
      <c r="EA388" s="47"/>
      <c r="EB388" s="47"/>
      <c r="EC388" s="47"/>
      <c r="ED388" s="47"/>
      <c r="EE388" s="47"/>
      <c r="EF388" s="47"/>
      <c r="EG388" s="47"/>
      <c r="EH388" s="47"/>
      <c r="EI388" s="47"/>
      <c r="EJ388" s="47"/>
      <c r="EK388" s="47"/>
      <c r="EL388" s="47"/>
      <c r="EM388" s="47"/>
      <c r="EN388" s="47"/>
      <c r="EO388" s="47"/>
      <c r="EP388" s="47"/>
      <c r="EQ388" s="47"/>
      <c r="ER388" s="47"/>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40"/>
      <c r="FV388" s="40"/>
      <c r="FW388" s="40"/>
      <c r="FX388" s="40"/>
      <c r="FY388" s="40"/>
      <c r="FZ388" s="40"/>
      <c r="GA388" s="40"/>
      <c r="GB388" s="40"/>
      <c r="GC388" s="40"/>
      <c r="GD388" s="40"/>
      <c r="GE388" s="40"/>
      <c r="GF388" s="40"/>
      <c r="GG388" s="40"/>
      <c r="GH388" s="40"/>
      <c r="GI388" s="40"/>
      <c r="GJ388" s="40"/>
      <c r="GK388" s="40"/>
      <c r="GL388" s="40"/>
      <c r="GM388" s="40"/>
      <c r="GN388" s="40"/>
      <c r="GO388" s="40"/>
      <c r="GP388" s="40"/>
      <c r="GQ388" s="40"/>
      <c r="GR388" s="40"/>
      <c r="GS388" s="40"/>
      <c r="GT388" s="40"/>
      <c r="GU388" s="40"/>
      <c r="GV388" s="40"/>
      <c r="GW388" s="40"/>
      <c r="GX388" s="40"/>
      <c r="GY388" s="40"/>
      <c r="GZ388" s="40"/>
      <c r="HA388" s="40"/>
      <c r="HB388" s="40"/>
      <c r="HC388" s="40"/>
      <c r="HD388" s="40"/>
      <c r="HE388" s="40"/>
      <c r="HF388" s="40"/>
      <c r="HG388" s="40"/>
      <c r="HH388" s="40"/>
      <c r="HI388" s="40"/>
      <c r="HJ388" s="40"/>
      <c r="HK388" s="40"/>
      <c r="HL388" s="40"/>
      <c r="HM388" s="40"/>
      <c r="HN388" s="40"/>
      <c r="HO388" s="40"/>
      <c r="HP388" s="40"/>
      <c r="HQ388" s="40"/>
      <c r="HR388" s="40"/>
      <c r="HS388" s="40"/>
      <c r="HT388" s="40"/>
      <c r="HU388" s="40"/>
      <c r="HV388" s="40"/>
      <c r="HW388" s="40"/>
      <c r="HX388" s="40"/>
      <c r="HY388" s="40"/>
      <c r="HZ388" s="40"/>
      <c r="IA388" s="40"/>
      <c r="IB388" s="40"/>
      <c r="IC388" s="40"/>
      <c r="ID388" s="40"/>
      <c r="IE388" s="40"/>
      <c r="IF388" s="40"/>
      <c r="IG388" s="40"/>
      <c r="IH388" s="40"/>
      <c r="II388" s="40"/>
      <c r="IJ388" s="40"/>
      <c r="IK388" s="40"/>
      <c r="IL388" s="40"/>
      <c r="IM388" s="40"/>
      <c r="IN388" s="40"/>
      <c r="IO388" s="40"/>
      <c r="IP388" s="40"/>
      <c r="IQ388" s="40"/>
      <c r="IR388" s="40"/>
      <c r="IS388" s="40"/>
      <c r="IT388" s="40"/>
      <c r="IU388" s="40"/>
      <c r="IV388" s="40"/>
      <c r="IW388" s="40"/>
      <c r="IX388" s="40"/>
      <c r="IY388" s="40"/>
      <c r="IZ388" s="40"/>
      <c r="JA388" s="40"/>
      <c r="JB388" s="40"/>
      <c r="JC388" s="40"/>
      <c r="JD388" s="40"/>
      <c r="JE388" s="40"/>
      <c r="JF388" s="40"/>
      <c r="JG388" s="40"/>
      <c r="JH388" s="40"/>
      <c r="JI388" s="40"/>
      <c r="JJ388" s="40"/>
      <c r="JK388" s="40"/>
      <c r="JL388" s="40"/>
      <c r="JM388" s="40"/>
      <c r="JN388" s="40"/>
      <c r="JO388" s="40"/>
      <c r="JP388" s="40"/>
      <c r="JQ388" s="40"/>
      <c r="JR388" s="40"/>
      <c r="JS388" s="40"/>
      <c r="JT388" s="40"/>
      <c r="JU388" s="40"/>
      <c r="JV388" s="40"/>
      <c r="JW388" s="40"/>
      <c r="JX388" s="40"/>
      <c r="JY388" s="40"/>
      <c r="JZ388" s="40"/>
      <c r="KA388" s="40"/>
    </row>
    <row r="389" spans="2:287" x14ac:dyDescent="0.45">
      <c r="B389" s="124"/>
      <c r="C389" s="418"/>
      <c r="D389" s="424"/>
      <c r="E389" s="419"/>
      <c r="F389" s="424"/>
      <c r="G389" s="163"/>
      <c r="H389" s="427"/>
      <c r="I389" s="63"/>
      <c r="J389" s="124"/>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433"/>
      <c r="AK389" s="63"/>
      <c r="AL389" s="164"/>
      <c r="AM389" s="164"/>
      <c r="AN389" s="164"/>
      <c r="AO389" s="63"/>
      <c r="AP389" s="124"/>
      <c r="AQ389" s="124"/>
      <c r="AR389" s="124"/>
      <c r="AS389" s="124"/>
      <c r="AT389" s="65"/>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47"/>
      <c r="DX389" s="47"/>
      <c r="DY389" s="47"/>
      <c r="DZ389" s="47"/>
      <c r="EA389" s="47"/>
      <c r="EB389" s="47"/>
      <c r="EC389" s="47"/>
      <c r="ED389" s="47"/>
      <c r="EE389" s="47"/>
      <c r="EF389" s="47"/>
      <c r="EG389" s="47"/>
      <c r="EH389" s="47"/>
      <c r="EI389" s="47"/>
      <c r="EJ389" s="47"/>
      <c r="EK389" s="47"/>
      <c r="EL389" s="47"/>
      <c r="EM389" s="47"/>
      <c r="EN389" s="47"/>
      <c r="EO389" s="47"/>
      <c r="EP389" s="47"/>
      <c r="EQ389" s="47"/>
      <c r="ER389" s="47"/>
      <c r="ES389" s="40"/>
      <c r="ET389" s="40"/>
      <c r="EU389" s="40"/>
      <c r="EV389" s="40"/>
      <c r="EW389" s="40"/>
      <c r="EX389" s="40"/>
      <c r="EY389" s="40"/>
      <c r="EZ389" s="40"/>
      <c r="FA389" s="40"/>
      <c r="FB389" s="40"/>
      <c r="FC389" s="40"/>
      <c r="FD389" s="40"/>
      <c r="FE389" s="40"/>
      <c r="FF389" s="40"/>
      <c r="FG389" s="40"/>
      <c r="FH389" s="40"/>
      <c r="FI389" s="40"/>
      <c r="FJ389" s="40"/>
      <c r="FK389" s="40"/>
      <c r="FL389" s="40"/>
      <c r="FM389" s="40"/>
      <c r="FN389" s="40"/>
      <c r="FO389" s="40"/>
      <c r="FP389" s="40"/>
      <c r="FQ389" s="40"/>
      <c r="FR389" s="40"/>
      <c r="FS389" s="40"/>
      <c r="FT389" s="40"/>
      <c r="FU389" s="40"/>
      <c r="FV389" s="40"/>
      <c r="FW389" s="40"/>
      <c r="FX389" s="40"/>
      <c r="FY389" s="40"/>
      <c r="FZ389" s="40"/>
      <c r="GA389" s="40"/>
      <c r="GB389" s="40"/>
      <c r="GC389" s="40"/>
      <c r="GD389" s="40"/>
      <c r="GE389" s="40"/>
      <c r="GF389" s="40"/>
      <c r="GG389" s="40"/>
      <c r="GH389" s="40"/>
      <c r="GI389" s="40"/>
      <c r="GJ389" s="40"/>
      <c r="GK389" s="40"/>
      <c r="GL389" s="40"/>
      <c r="GM389" s="40"/>
      <c r="GN389" s="40"/>
      <c r="GO389" s="40"/>
      <c r="GP389" s="40"/>
      <c r="GQ389" s="40"/>
      <c r="GR389" s="40"/>
      <c r="GS389" s="40"/>
      <c r="GT389" s="40"/>
      <c r="GU389" s="40"/>
      <c r="GV389" s="40"/>
      <c r="GW389" s="40"/>
      <c r="GX389" s="40"/>
      <c r="GY389" s="40"/>
      <c r="GZ389" s="40"/>
      <c r="HA389" s="40"/>
      <c r="HB389" s="40"/>
      <c r="HC389" s="40"/>
      <c r="HD389" s="40"/>
      <c r="HE389" s="40"/>
      <c r="HF389" s="40"/>
      <c r="HG389" s="40"/>
      <c r="HH389" s="40"/>
      <c r="HI389" s="40"/>
      <c r="HJ389" s="40"/>
      <c r="HK389" s="40"/>
      <c r="HL389" s="40"/>
      <c r="HM389" s="40"/>
      <c r="HN389" s="40"/>
      <c r="HO389" s="40"/>
      <c r="HP389" s="40"/>
      <c r="HQ389" s="40"/>
      <c r="HR389" s="40"/>
      <c r="HS389" s="40"/>
      <c r="HT389" s="40"/>
      <c r="HU389" s="40"/>
      <c r="HV389" s="40"/>
      <c r="HW389" s="40"/>
      <c r="HX389" s="40"/>
      <c r="HY389" s="40"/>
      <c r="HZ389" s="40"/>
      <c r="IA389" s="40"/>
      <c r="IB389" s="40"/>
      <c r="IC389" s="40"/>
      <c r="ID389" s="40"/>
      <c r="IE389" s="40"/>
      <c r="IF389" s="40"/>
      <c r="IG389" s="40"/>
      <c r="IH389" s="40"/>
      <c r="II389" s="40"/>
      <c r="IJ389" s="40"/>
      <c r="IK389" s="40"/>
      <c r="IL389" s="40"/>
      <c r="IM389" s="40"/>
      <c r="IN389" s="40"/>
      <c r="IO389" s="40"/>
      <c r="IP389" s="40"/>
      <c r="IQ389" s="40"/>
      <c r="IR389" s="40"/>
      <c r="IS389" s="40"/>
      <c r="IT389" s="40"/>
      <c r="IU389" s="40"/>
      <c r="IV389" s="40"/>
      <c r="IW389" s="40"/>
      <c r="IX389" s="40"/>
      <c r="IY389" s="40"/>
      <c r="IZ389" s="40"/>
      <c r="JA389" s="40"/>
      <c r="JB389" s="40"/>
      <c r="JC389" s="40"/>
      <c r="JD389" s="40"/>
      <c r="JE389" s="40"/>
      <c r="JF389" s="40"/>
      <c r="JG389" s="40"/>
      <c r="JH389" s="40"/>
      <c r="JI389" s="40"/>
      <c r="JJ389" s="40"/>
      <c r="JK389" s="40"/>
      <c r="JL389" s="40"/>
      <c r="JM389" s="40"/>
      <c r="JN389" s="40"/>
      <c r="JO389" s="40"/>
      <c r="JP389" s="40"/>
      <c r="JQ389" s="40"/>
      <c r="JR389" s="40"/>
      <c r="JS389" s="40"/>
      <c r="JT389" s="40"/>
      <c r="JU389" s="40"/>
      <c r="JV389" s="40"/>
      <c r="JW389" s="40"/>
      <c r="JX389" s="40"/>
      <c r="JY389" s="40"/>
      <c r="JZ389" s="40"/>
      <c r="KA389" s="40"/>
    </row>
    <row r="390" spans="2:287" x14ac:dyDescent="0.45">
      <c r="B390" s="124"/>
      <c r="C390" s="418"/>
      <c r="D390" s="424"/>
      <c r="E390" s="419"/>
      <c r="F390" s="424"/>
      <c r="G390" s="163"/>
      <c r="H390" s="427"/>
      <c r="I390" s="63"/>
      <c r="J390" s="124"/>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433"/>
      <c r="AK390" s="63"/>
      <c r="AL390" s="164"/>
      <c r="AM390" s="164"/>
      <c r="AN390" s="164"/>
      <c r="AO390" s="63"/>
      <c r="AP390" s="124"/>
      <c r="AQ390" s="124"/>
      <c r="AR390" s="124"/>
      <c r="AS390" s="124"/>
      <c r="AT390" s="65"/>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47"/>
      <c r="DX390" s="47"/>
      <c r="DY390" s="47"/>
      <c r="DZ390" s="47"/>
      <c r="EA390" s="47"/>
      <c r="EB390" s="47"/>
      <c r="EC390" s="47"/>
      <c r="ED390" s="47"/>
      <c r="EE390" s="47"/>
      <c r="EF390" s="47"/>
      <c r="EG390" s="47"/>
      <c r="EH390" s="47"/>
      <c r="EI390" s="47"/>
      <c r="EJ390" s="47"/>
      <c r="EK390" s="47"/>
      <c r="EL390" s="47"/>
      <c r="EM390" s="47"/>
      <c r="EN390" s="47"/>
      <c r="EO390" s="47"/>
      <c r="EP390" s="47"/>
      <c r="EQ390" s="47"/>
      <c r="ER390" s="47"/>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40"/>
      <c r="FV390" s="40"/>
      <c r="FW390" s="40"/>
      <c r="FX390" s="40"/>
      <c r="FY390" s="40"/>
      <c r="FZ390" s="40"/>
      <c r="GA390" s="40"/>
      <c r="GB390" s="40"/>
      <c r="GC390" s="40"/>
      <c r="GD390" s="40"/>
      <c r="GE390" s="40"/>
      <c r="GF390" s="40"/>
      <c r="GG390" s="40"/>
      <c r="GH390" s="40"/>
      <c r="GI390" s="40"/>
      <c r="GJ390" s="40"/>
      <c r="GK390" s="40"/>
      <c r="GL390" s="40"/>
      <c r="GM390" s="40"/>
      <c r="GN390" s="40"/>
      <c r="GO390" s="40"/>
      <c r="GP390" s="40"/>
      <c r="GQ390" s="40"/>
      <c r="GR390" s="40"/>
      <c r="GS390" s="40"/>
      <c r="GT390" s="40"/>
      <c r="GU390" s="40"/>
      <c r="GV390" s="40"/>
      <c r="GW390" s="40"/>
      <c r="GX390" s="40"/>
      <c r="GY390" s="40"/>
      <c r="GZ390" s="40"/>
      <c r="HA390" s="40"/>
      <c r="HB390" s="40"/>
      <c r="HC390" s="40"/>
      <c r="HD390" s="40"/>
      <c r="HE390" s="40"/>
      <c r="HF390" s="40"/>
      <c r="HG390" s="40"/>
      <c r="HH390" s="40"/>
      <c r="HI390" s="40"/>
      <c r="HJ390" s="40"/>
      <c r="HK390" s="40"/>
      <c r="HL390" s="40"/>
      <c r="HM390" s="40"/>
      <c r="HN390" s="40"/>
      <c r="HO390" s="40"/>
      <c r="HP390" s="40"/>
      <c r="HQ390" s="40"/>
      <c r="HR390" s="40"/>
      <c r="HS390" s="40"/>
      <c r="HT390" s="40"/>
      <c r="HU390" s="40"/>
      <c r="HV390" s="40"/>
      <c r="HW390" s="40"/>
      <c r="HX390" s="40"/>
      <c r="HY390" s="40"/>
      <c r="HZ390" s="40"/>
      <c r="IA390" s="40"/>
      <c r="IB390" s="40"/>
      <c r="IC390" s="40"/>
      <c r="ID390" s="40"/>
      <c r="IE390" s="40"/>
      <c r="IF390" s="40"/>
      <c r="IG390" s="40"/>
      <c r="IH390" s="40"/>
      <c r="II390" s="40"/>
      <c r="IJ390" s="40"/>
      <c r="IK390" s="40"/>
      <c r="IL390" s="40"/>
      <c r="IM390" s="40"/>
      <c r="IN390" s="40"/>
      <c r="IO390" s="40"/>
      <c r="IP390" s="40"/>
      <c r="IQ390" s="40"/>
      <c r="IR390" s="40"/>
      <c r="IS390" s="40"/>
      <c r="IT390" s="40"/>
      <c r="IU390" s="40"/>
      <c r="IV390" s="40"/>
      <c r="IW390" s="40"/>
      <c r="IX390" s="40"/>
      <c r="IY390" s="40"/>
      <c r="IZ390" s="40"/>
      <c r="JA390" s="40"/>
      <c r="JB390" s="40"/>
      <c r="JC390" s="40"/>
      <c r="JD390" s="40"/>
      <c r="JE390" s="40"/>
      <c r="JF390" s="40"/>
      <c r="JG390" s="40"/>
      <c r="JH390" s="40"/>
      <c r="JI390" s="40"/>
      <c r="JJ390" s="40"/>
      <c r="JK390" s="40"/>
      <c r="JL390" s="40"/>
      <c r="JM390" s="40"/>
      <c r="JN390" s="40"/>
      <c r="JO390" s="40"/>
      <c r="JP390" s="40"/>
      <c r="JQ390" s="40"/>
      <c r="JR390" s="40"/>
      <c r="JS390" s="40"/>
      <c r="JT390" s="40"/>
      <c r="JU390" s="40"/>
      <c r="JV390" s="40"/>
      <c r="JW390" s="40"/>
      <c r="JX390" s="40"/>
      <c r="JY390" s="40"/>
      <c r="JZ390" s="40"/>
      <c r="KA390" s="40"/>
    </row>
    <row r="391" spans="2:287" x14ac:dyDescent="0.45">
      <c r="B391" s="124"/>
      <c r="C391" s="418"/>
      <c r="D391" s="424"/>
      <c r="E391" s="419"/>
      <c r="F391" s="424"/>
      <c r="G391" s="163"/>
      <c r="H391" s="427"/>
      <c r="I391" s="63"/>
      <c r="J391" s="124"/>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433"/>
      <c r="AK391" s="63"/>
      <c r="AL391" s="164"/>
      <c r="AM391" s="164"/>
      <c r="AN391" s="164"/>
      <c r="AO391" s="63"/>
      <c r="AP391" s="124"/>
      <c r="AQ391" s="124"/>
      <c r="AR391" s="124"/>
      <c r="AS391" s="124"/>
      <c r="AT391" s="65"/>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47"/>
      <c r="DX391" s="47"/>
      <c r="DY391" s="47"/>
      <c r="DZ391" s="47"/>
      <c r="EA391" s="47"/>
      <c r="EB391" s="47"/>
      <c r="EC391" s="47"/>
      <c r="ED391" s="47"/>
      <c r="EE391" s="47"/>
      <c r="EF391" s="47"/>
      <c r="EG391" s="47"/>
      <c r="EH391" s="47"/>
      <c r="EI391" s="47"/>
      <c r="EJ391" s="47"/>
      <c r="EK391" s="47"/>
      <c r="EL391" s="47"/>
      <c r="EM391" s="47"/>
      <c r="EN391" s="47"/>
      <c r="EO391" s="47"/>
      <c r="EP391" s="47"/>
      <c r="EQ391" s="47"/>
      <c r="ER391" s="47"/>
      <c r="ES391" s="40"/>
      <c r="ET391" s="40"/>
      <c r="EU391" s="40"/>
      <c r="EV391" s="40"/>
      <c r="EW391" s="40"/>
      <c r="EX391" s="40"/>
      <c r="EY391" s="40"/>
      <c r="EZ391" s="40"/>
      <c r="FA391" s="40"/>
      <c r="FB391" s="40"/>
      <c r="FC391" s="40"/>
      <c r="FD391" s="40"/>
      <c r="FE391" s="40"/>
      <c r="FF391" s="40"/>
      <c r="FG391" s="40"/>
      <c r="FH391" s="40"/>
      <c r="FI391" s="40"/>
      <c r="FJ391" s="40"/>
      <c r="FK391" s="40"/>
      <c r="FL391" s="40"/>
      <c r="FM391" s="40"/>
      <c r="FN391" s="40"/>
      <c r="FO391" s="40"/>
      <c r="FP391" s="40"/>
      <c r="FQ391" s="40"/>
      <c r="FR391" s="40"/>
      <c r="FS391" s="40"/>
      <c r="FT391" s="40"/>
      <c r="FU391" s="40"/>
      <c r="FV391" s="40"/>
      <c r="FW391" s="40"/>
      <c r="FX391" s="40"/>
      <c r="FY391" s="40"/>
      <c r="FZ391" s="40"/>
      <c r="GA391" s="40"/>
      <c r="GB391" s="40"/>
      <c r="GC391" s="40"/>
      <c r="GD391" s="40"/>
      <c r="GE391" s="40"/>
      <c r="GF391" s="40"/>
      <c r="GG391" s="40"/>
      <c r="GH391" s="40"/>
      <c r="GI391" s="40"/>
      <c r="GJ391" s="40"/>
      <c r="GK391" s="40"/>
      <c r="GL391" s="40"/>
      <c r="GM391" s="40"/>
      <c r="GN391" s="40"/>
      <c r="GO391" s="40"/>
      <c r="GP391" s="40"/>
      <c r="GQ391" s="40"/>
      <c r="GR391" s="40"/>
      <c r="GS391" s="40"/>
      <c r="GT391" s="40"/>
      <c r="GU391" s="40"/>
      <c r="GV391" s="40"/>
      <c r="GW391" s="40"/>
      <c r="GX391" s="40"/>
      <c r="GY391" s="40"/>
      <c r="GZ391" s="40"/>
      <c r="HA391" s="40"/>
      <c r="HB391" s="40"/>
      <c r="HC391" s="40"/>
      <c r="HD391" s="40"/>
      <c r="HE391" s="40"/>
      <c r="HF391" s="40"/>
      <c r="HG391" s="40"/>
      <c r="HH391" s="40"/>
      <c r="HI391" s="40"/>
      <c r="HJ391" s="40"/>
      <c r="HK391" s="40"/>
      <c r="HL391" s="40"/>
      <c r="HM391" s="40"/>
      <c r="HN391" s="40"/>
      <c r="HO391" s="40"/>
      <c r="HP391" s="40"/>
      <c r="HQ391" s="40"/>
      <c r="HR391" s="40"/>
      <c r="HS391" s="40"/>
      <c r="HT391" s="40"/>
      <c r="HU391" s="40"/>
      <c r="HV391" s="40"/>
      <c r="HW391" s="40"/>
      <c r="HX391" s="40"/>
      <c r="HY391" s="40"/>
      <c r="HZ391" s="40"/>
      <c r="IA391" s="40"/>
      <c r="IB391" s="40"/>
      <c r="IC391" s="40"/>
      <c r="ID391" s="40"/>
      <c r="IE391" s="40"/>
      <c r="IF391" s="40"/>
      <c r="IG391" s="40"/>
      <c r="IH391" s="40"/>
      <c r="II391" s="40"/>
      <c r="IJ391" s="40"/>
      <c r="IK391" s="40"/>
      <c r="IL391" s="40"/>
      <c r="IM391" s="40"/>
      <c r="IN391" s="40"/>
      <c r="IO391" s="40"/>
      <c r="IP391" s="40"/>
      <c r="IQ391" s="40"/>
      <c r="IR391" s="40"/>
      <c r="IS391" s="40"/>
      <c r="IT391" s="40"/>
      <c r="IU391" s="40"/>
      <c r="IV391" s="40"/>
      <c r="IW391" s="40"/>
      <c r="IX391" s="40"/>
      <c r="IY391" s="40"/>
      <c r="IZ391" s="40"/>
      <c r="JA391" s="40"/>
      <c r="JB391" s="40"/>
      <c r="JC391" s="40"/>
      <c r="JD391" s="40"/>
      <c r="JE391" s="40"/>
      <c r="JF391" s="40"/>
      <c r="JG391" s="40"/>
      <c r="JH391" s="40"/>
      <c r="JI391" s="40"/>
      <c r="JJ391" s="40"/>
      <c r="JK391" s="40"/>
      <c r="JL391" s="40"/>
      <c r="JM391" s="40"/>
      <c r="JN391" s="40"/>
      <c r="JO391" s="40"/>
      <c r="JP391" s="40"/>
      <c r="JQ391" s="40"/>
      <c r="JR391" s="40"/>
      <c r="JS391" s="40"/>
      <c r="JT391" s="40"/>
      <c r="JU391" s="40"/>
      <c r="JV391" s="40"/>
      <c r="JW391" s="40"/>
      <c r="JX391" s="40"/>
      <c r="JY391" s="40"/>
      <c r="JZ391" s="40"/>
      <c r="KA391" s="40"/>
    </row>
    <row r="392" spans="2:287" x14ac:dyDescent="0.45">
      <c r="B392" s="124"/>
      <c r="C392" s="418"/>
      <c r="D392" s="424"/>
      <c r="E392" s="419"/>
      <c r="F392" s="424"/>
      <c r="G392" s="163"/>
      <c r="H392" s="427"/>
      <c r="I392" s="63"/>
      <c r="J392" s="124"/>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433"/>
      <c r="AK392" s="63"/>
      <c r="AL392" s="164"/>
      <c r="AM392" s="164"/>
      <c r="AN392" s="164"/>
      <c r="AO392" s="63"/>
      <c r="AP392" s="124"/>
      <c r="AQ392" s="124"/>
      <c r="AR392" s="124"/>
      <c r="AS392" s="124"/>
      <c r="AT392" s="65"/>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47"/>
      <c r="DX392" s="47"/>
      <c r="DY392" s="47"/>
      <c r="DZ392" s="47"/>
      <c r="EA392" s="47"/>
      <c r="EB392" s="47"/>
      <c r="EC392" s="47"/>
      <c r="ED392" s="47"/>
      <c r="EE392" s="47"/>
      <c r="EF392" s="47"/>
      <c r="EG392" s="47"/>
      <c r="EH392" s="47"/>
      <c r="EI392" s="47"/>
      <c r="EJ392" s="47"/>
      <c r="EK392" s="47"/>
      <c r="EL392" s="47"/>
      <c r="EM392" s="47"/>
      <c r="EN392" s="47"/>
      <c r="EO392" s="47"/>
      <c r="EP392" s="47"/>
      <c r="EQ392" s="47"/>
      <c r="ER392" s="47"/>
      <c r="ES392" s="40"/>
      <c r="ET392" s="40"/>
      <c r="EU392" s="40"/>
      <c r="EV392" s="40"/>
      <c r="EW392" s="40"/>
      <c r="EX392" s="40"/>
      <c r="EY392" s="40"/>
      <c r="EZ392" s="40"/>
      <c r="FA392" s="40"/>
      <c r="FB392" s="40"/>
      <c r="FC392" s="40"/>
      <c r="FD392" s="40"/>
      <c r="FE392" s="40"/>
      <c r="FF392" s="40"/>
      <c r="FG392" s="40"/>
      <c r="FH392" s="40"/>
      <c r="FI392" s="40"/>
      <c r="FJ392" s="40"/>
      <c r="FK392" s="40"/>
      <c r="FL392" s="40"/>
      <c r="FM392" s="40"/>
      <c r="FN392" s="40"/>
      <c r="FO392" s="40"/>
      <c r="FP392" s="40"/>
      <c r="FQ392" s="40"/>
      <c r="FR392" s="40"/>
      <c r="FS392" s="40"/>
      <c r="FT392" s="40"/>
      <c r="FU392" s="40"/>
      <c r="FV392" s="40"/>
      <c r="FW392" s="40"/>
      <c r="FX392" s="40"/>
      <c r="FY392" s="40"/>
      <c r="FZ392" s="40"/>
      <c r="GA392" s="40"/>
      <c r="GB392" s="40"/>
      <c r="GC392" s="40"/>
      <c r="GD392" s="40"/>
      <c r="GE392" s="40"/>
      <c r="GF392" s="40"/>
      <c r="GG392" s="40"/>
      <c r="GH392" s="40"/>
      <c r="GI392" s="40"/>
      <c r="GJ392" s="40"/>
      <c r="GK392" s="40"/>
      <c r="GL392" s="40"/>
      <c r="GM392" s="40"/>
      <c r="GN392" s="40"/>
      <c r="GO392" s="40"/>
      <c r="GP392" s="40"/>
      <c r="GQ392" s="40"/>
      <c r="GR392" s="40"/>
      <c r="GS392" s="40"/>
      <c r="GT392" s="40"/>
      <c r="GU392" s="40"/>
      <c r="GV392" s="40"/>
      <c r="GW392" s="40"/>
      <c r="GX392" s="40"/>
      <c r="GY392" s="40"/>
      <c r="GZ392" s="40"/>
      <c r="HA392" s="40"/>
      <c r="HB392" s="40"/>
      <c r="HC392" s="40"/>
      <c r="HD392" s="40"/>
      <c r="HE392" s="40"/>
      <c r="HF392" s="40"/>
      <c r="HG392" s="40"/>
      <c r="HH392" s="40"/>
      <c r="HI392" s="40"/>
      <c r="HJ392" s="40"/>
      <c r="HK392" s="40"/>
      <c r="HL392" s="40"/>
      <c r="HM392" s="40"/>
      <c r="HN392" s="40"/>
      <c r="HO392" s="40"/>
      <c r="HP392" s="40"/>
      <c r="HQ392" s="40"/>
      <c r="HR392" s="40"/>
      <c r="HS392" s="40"/>
      <c r="HT392" s="40"/>
      <c r="HU392" s="40"/>
      <c r="HV392" s="40"/>
      <c r="HW392" s="40"/>
      <c r="HX392" s="40"/>
      <c r="HY392" s="40"/>
      <c r="HZ392" s="40"/>
      <c r="IA392" s="40"/>
      <c r="IB392" s="40"/>
      <c r="IC392" s="40"/>
      <c r="ID392" s="40"/>
      <c r="IE392" s="40"/>
      <c r="IF392" s="40"/>
      <c r="IG392" s="40"/>
      <c r="IH392" s="40"/>
      <c r="II392" s="40"/>
      <c r="IJ392" s="40"/>
      <c r="IK392" s="40"/>
      <c r="IL392" s="40"/>
      <c r="IM392" s="40"/>
      <c r="IN392" s="40"/>
      <c r="IO392" s="40"/>
      <c r="IP392" s="40"/>
      <c r="IQ392" s="40"/>
      <c r="IR392" s="40"/>
      <c r="IS392" s="40"/>
      <c r="IT392" s="40"/>
      <c r="IU392" s="40"/>
      <c r="IV392" s="40"/>
      <c r="IW392" s="40"/>
      <c r="IX392" s="40"/>
      <c r="IY392" s="40"/>
      <c r="IZ392" s="40"/>
      <c r="JA392" s="40"/>
      <c r="JB392" s="40"/>
      <c r="JC392" s="40"/>
      <c r="JD392" s="40"/>
      <c r="JE392" s="40"/>
      <c r="JF392" s="40"/>
      <c r="JG392" s="40"/>
      <c r="JH392" s="40"/>
      <c r="JI392" s="40"/>
      <c r="JJ392" s="40"/>
      <c r="JK392" s="40"/>
      <c r="JL392" s="40"/>
      <c r="JM392" s="40"/>
      <c r="JN392" s="40"/>
      <c r="JO392" s="40"/>
      <c r="JP392" s="40"/>
      <c r="JQ392" s="40"/>
      <c r="JR392" s="40"/>
      <c r="JS392" s="40"/>
      <c r="JT392" s="40"/>
      <c r="JU392" s="40"/>
      <c r="JV392" s="40"/>
      <c r="JW392" s="40"/>
      <c r="JX392" s="40"/>
      <c r="JY392" s="40"/>
      <c r="JZ392" s="40"/>
      <c r="KA392" s="40"/>
    </row>
    <row r="393" spans="2:287" x14ac:dyDescent="0.45">
      <c r="B393" s="124"/>
      <c r="C393" s="418"/>
      <c r="D393" s="424"/>
      <c r="E393" s="419"/>
      <c r="F393" s="424"/>
      <c r="G393" s="163"/>
      <c r="H393" s="427"/>
      <c r="I393" s="63"/>
      <c r="J393" s="124"/>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433"/>
      <c r="AK393" s="63"/>
      <c r="AL393" s="164"/>
      <c r="AM393" s="164"/>
      <c r="AN393" s="164"/>
      <c r="AO393" s="63"/>
      <c r="AP393" s="124"/>
      <c r="AQ393" s="124"/>
      <c r="AR393" s="124"/>
      <c r="AS393" s="124"/>
      <c r="AT393" s="65"/>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47"/>
      <c r="DX393" s="47"/>
      <c r="DY393" s="47"/>
      <c r="DZ393" s="47"/>
      <c r="EA393" s="47"/>
      <c r="EB393" s="47"/>
      <c r="EC393" s="47"/>
      <c r="ED393" s="47"/>
      <c r="EE393" s="47"/>
      <c r="EF393" s="47"/>
      <c r="EG393" s="47"/>
      <c r="EH393" s="47"/>
      <c r="EI393" s="47"/>
      <c r="EJ393" s="47"/>
      <c r="EK393" s="47"/>
      <c r="EL393" s="47"/>
      <c r="EM393" s="47"/>
      <c r="EN393" s="47"/>
      <c r="EO393" s="47"/>
      <c r="EP393" s="47"/>
      <c r="EQ393" s="47"/>
      <c r="ER393" s="47"/>
      <c r="ES393" s="40"/>
      <c r="ET393" s="40"/>
      <c r="EU393" s="40"/>
      <c r="EV393" s="40"/>
      <c r="EW393" s="40"/>
      <c r="EX393" s="40"/>
      <c r="EY393" s="40"/>
      <c r="EZ393" s="40"/>
      <c r="FA393" s="40"/>
      <c r="FB393" s="40"/>
      <c r="FC393" s="40"/>
      <c r="FD393" s="40"/>
      <c r="FE393" s="40"/>
      <c r="FF393" s="40"/>
      <c r="FG393" s="40"/>
      <c r="FH393" s="40"/>
      <c r="FI393" s="40"/>
      <c r="FJ393" s="40"/>
      <c r="FK393" s="40"/>
      <c r="FL393" s="40"/>
      <c r="FM393" s="40"/>
      <c r="FN393" s="40"/>
      <c r="FO393" s="40"/>
      <c r="FP393" s="40"/>
      <c r="FQ393" s="40"/>
      <c r="FR393" s="40"/>
      <c r="FS393" s="40"/>
      <c r="FT393" s="40"/>
      <c r="FU393" s="40"/>
      <c r="FV393" s="40"/>
      <c r="FW393" s="40"/>
      <c r="FX393" s="40"/>
      <c r="FY393" s="40"/>
      <c r="FZ393" s="40"/>
      <c r="GA393" s="40"/>
      <c r="GB393" s="40"/>
      <c r="GC393" s="40"/>
      <c r="GD393" s="40"/>
      <c r="GE393" s="40"/>
      <c r="GF393" s="40"/>
      <c r="GG393" s="40"/>
      <c r="GH393" s="40"/>
      <c r="GI393" s="40"/>
      <c r="GJ393" s="40"/>
      <c r="GK393" s="40"/>
      <c r="GL393" s="40"/>
      <c r="GM393" s="40"/>
      <c r="GN393" s="40"/>
      <c r="GO393" s="40"/>
      <c r="GP393" s="40"/>
      <c r="GQ393" s="40"/>
      <c r="GR393" s="40"/>
      <c r="GS393" s="40"/>
      <c r="GT393" s="40"/>
      <c r="GU393" s="40"/>
      <c r="GV393" s="40"/>
      <c r="GW393" s="40"/>
      <c r="GX393" s="40"/>
      <c r="GY393" s="40"/>
      <c r="GZ393" s="40"/>
      <c r="HA393" s="40"/>
      <c r="HB393" s="40"/>
      <c r="HC393" s="40"/>
      <c r="HD393" s="40"/>
      <c r="HE393" s="40"/>
      <c r="HF393" s="40"/>
      <c r="HG393" s="40"/>
      <c r="HH393" s="40"/>
      <c r="HI393" s="40"/>
      <c r="HJ393" s="40"/>
      <c r="HK393" s="40"/>
      <c r="HL393" s="40"/>
      <c r="HM393" s="40"/>
      <c r="HN393" s="40"/>
      <c r="HO393" s="40"/>
      <c r="HP393" s="40"/>
      <c r="HQ393" s="40"/>
      <c r="HR393" s="40"/>
      <c r="HS393" s="40"/>
      <c r="HT393" s="40"/>
      <c r="HU393" s="40"/>
      <c r="HV393" s="40"/>
      <c r="HW393" s="40"/>
      <c r="HX393" s="40"/>
      <c r="HY393" s="40"/>
      <c r="HZ393" s="40"/>
      <c r="IA393" s="40"/>
      <c r="IB393" s="40"/>
      <c r="IC393" s="40"/>
      <c r="ID393" s="40"/>
      <c r="IE393" s="40"/>
      <c r="IF393" s="40"/>
      <c r="IG393" s="40"/>
      <c r="IH393" s="40"/>
      <c r="II393" s="40"/>
      <c r="IJ393" s="40"/>
      <c r="IK393" s="40"/>
      <c r="IL393" s="40"/>
      <c r="IM393" s="40"/>
      <c r="IN393" s="40"/>
      <c r="IO393" s="40"/>
      <c r="IP393" s="40"/>
      <c r="IQ393" s="40"/>
      <c r="IR393" s="40"/>
      <c r="IS393" s="40"/>
      <c r="IT393" s="40"/>
      <c r="IU393" s="40"/>
      <c r="IV393" s="40"/>
      <c r="IW393" s="40"/>
      <c r="IX393" s="40"/>
      <c r="IY393" s="40"/>
      <c r="IZ393" s="40"/>
      <c r="JA393" s="40"/>
      <c r="JB393" s="40"/>
      <c r="JC393" s="40"/>
      <c r="JD393" s="40"/>
      <c r="JE393" s="40"/>
      <c r="JF393" s="40"/>
      <c r="JG393" s="40"/>
      <c r="JH393" s="40"/>
      <c r="JI393" s="40"/>
      <c r="JJ393" s="40"/>
      <c r="JK393" s="40"/>
      <c r="JL393" s="40"/>
      <c r="JM393" s="40"/>
      <c r="JN393" s="40"/>
      <c r="JO393" s="40"/>
      <c r="JP393" s="40"/>
      <c r="JQ393" s="40"/>
      <c r="JR393" s="40"/>
      <c r="JS393" s="40"/>
      <c r="JT393" s="40"/>
      <c r="JU393" s="40"/>
      <c r="JV393" s="40"/>
      <c r="JW393" s="40"/>
      <c r="JX393" s="40"/>
      <c r="JY393" s="40"/>
      <c r="JZ393" s="40"/>
      <c r="KA393" s="40"/>
    </row>
    <row r="394" spans="2:287" x14ac:dyDescent="0.45">
      <c r="B394" s="124"/>
      <c r="C394" s="418"/>
      <c r="D394" s="424"/>
      <c r="E394" s="419"/>
      <c r="F394" s="424"/>
      <c r="G394" s="163"/>
      <c r="H394" s="427"/>
      <c r="I394" s="63"/>
      <c r="J394" s="124"/>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433"/>
      <c r="AK394" s="63"/>
      <c r="AL394" s="164"/>
      <c r="AM394" s="164"/>
      <c r="AN394" s="164"/>
      <c r="AO394" s="63"/>
      <c r="AP394" s="124"/>
      <c r="AQ394" s="124"/>
      <c r="AR394" s="124"/>
      <c r="AS394" s="124"/>
      <c r="AT394" s="65"/>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0"/>
      <c r="ET394" s="40"/>
      <c r="EU394" s="40"/>
      <c r="EV394" s="40"/>
      <c r="EW394" s="40"/>
      <c r="EX394" s="40"/>
      <c r="EY394" s="40"/>
      <c r="EZ394" s="40"/>
      <c r="FA394" s="40"/>
      <c r="FB394" s="40"/>
      <c r="FC394" s="40"/>
      <c r="FD394" s="40"/>
      <c r="FE394" s="40"/>
      <c r="FF394" s="40"/>
      <c r="FG394" s="40"/>
      <c r="FH394" s="40"/>
      <c r="FI394" s="40"/>
      <c r="FJ394" s="40"/>
      <c r="FK394" s="40"/>
      <c r="FL394" s="40"/>
      <c r="FM394" s="40"/>
      <c r="FN394" s="40"/>
      <c r="FO394" s="40"/>
      <c r="FP394" s="40"/>
      <c r="FQ394" s="40"/>
      <c r="FR394" s="40"/>
      <c r="FS394" s="40"/>
      <c r="FT394" s="40"/>
      <c r="FU394" s="40"/>
      <c r="FV394" s="40"/>
      <c r="FW394" s="40"/>
      <c r="FX394" s="40"/>
      <c r="FY394" s="40"/>
      <c r="FZ394" s="40"/>
      <c r="GA394" s="40"/>
      <c r="GB394" s="40"/>
      <c r="GC394" s="40"/>
      <c r="GD394" s="40"/>
      <c r="GE394" s="40"/>
      <c r="GF394" s="40"/>
      <c r="GG394" s="40"/>
      <c r="GH394" s="40"/>
      <c r="GI394" s="40"/>
      <c r="GJ394" s="40"/>
      <c r="GK394" s="40"/>
      <c r="GL394" s="40"/>
      <c r="GM394" s="40"/>
      <c r="GN394" s="40"/>
      <c r="GO394" s="40"/>
      <c r="GP394" s="40"/>
      <c r="GQ394" s="40"/>
      <c r="GR394" s="40"/>
      <c r="GS394" s="40"/>
      <c r="GT394" s="40"/>
      <c r="GU394" s="40"/>
      <c r="GV394" s="40"/>
      <c r="GW394" s="40"/>
      <c r="GX394" s="40"/>
      <c r="GY394" s="40"/>
      <c r="GZ394" s="40"/>
      <c r="HA394" s="40"/>
      <c r="HB394" s="40"/>
      <c r="HC394" s="40"/>
      <c r="HD394" s="40"/>
      <c r="HE394" s="40"/>
      <c r="HF394" s="40"/>
      <c r="HG394" s="40"/>
      <c r="HH394" s="40"/>
      <c r="HI394" s="40"/>
      <c r="HJ394" s="40"/>
      <c r="HK394" s="40"/>
      <c r="HL394" s="40"/>
      <c r="HM394" s="40"/>
      <c r="HN394" s="40"/>
      <c r="HO394" s="40"/>
      <c r="HP394" s="40"/>
      <c r="HQ394" s="40"/>
      <c r="HR394" s="40"/>
      <c r="HS394" s="40"/>
      <c r="HT394" s="40"/>
      <c r="HU394" s="40"/>
      <c r="HV394" s="40"/>
      <c r="HW394" s="40"/>
      <c r="HX394" s="40"/>
      <c r="HY394" s="40"/>
      <c r="HZ394" s="40"/>
      <c r="IA394" s="40"/>
      <c r="IB394" s="40"/>
      <c r="IC394" s="40"/>
      <c r="ID394" s="40"/>
      <c r="IE394" s="40"/>
      <c r="IF394" s="40"/>
      <c r="IG394" s="40"/>
      <c r="IH394" s="40"/>
      <c r="II394" s="40"/>
      <c r="IJ394" s="40"/>
      <c r="IK394" s="40"/>
      <c r="IL394" s="40"/>
      <c r="IM394" s="40"/>
      <c r="IN394" s="40"/>
      <c r="IO394" s="40"/>
      <c r="IP394" s="40"/>
      <c r="IQ394" s="40"/>
      <c r="IR394" s="40"/>
      <c r="IS394" s="40"/>
      <c r="IT394" s="40"/>
      <c r="IU394" s="40"/>
      <c r="IV394" s="40"/>
      <c r="IW394" s="40"/>
      <c r="IX394" s="40"/>
      <c r="IY394" s="40"/>
      <c r="IZ394" s="40"/>
      <c r="JA394" s="40"/>
      <c r="JB394" s="40"/>
      <c r="JC394" s="40"/>
      <c r="JD394" s="40"/>
      <c r="JE394" s="40"/>
      <c r="JF394" s="40"/>
      <c r="JG394" s="40"/>
      <c r="JH394" s="40"/>
      <c r="JI394" s="40"/>
      <c r="JJ394" s="40"/>
      <c r="JK394" s="40"/>
      <c r="JL394" s="40"/>
      <c r="JM394" s="40"/>
      <c r="JN394" s="40"/>
      <c r="JO394" s="40"/>
      <c r="JP394" s="40"/>
      <c r="JQ394" s="40"/>
      <c r="JR394" s="40"/>
      <c r="JS394" s="40"/>
      <c r="JT394" s="40"/>
      <c r="JU394" s="40"/>
      <c r="JV394" s="40"/>
      <c r="JW394" s="40"/>
      <c r="JX394" s="40"/>
      <c r="JY394" s="40"/>
      <c r="JZ394" s="40"/>
      <c r="KA394" s="40"/>
    </row>
    <row r="395" spans="2:287" x14ac:dyDescent="0.45">
      <c r="B395" s="124"/>
      <c r="C395" s="418"/>
      <c r="D395" s="424"/>
      <c r="E395" s="419"/>
      <c r="F395" s="424"/>
      <c r="G395" s="163"/>
      <c r="H395" s="427"/>
      <c r="I395" s="63"/>
      <c r="J395" s="124"/>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433"/>
      <c r="AK395" s="63"/>
      <c r="AL395" s="164"/>
      <c r="AM395" s="164"/>
      <c r="AN395" s="164"/>
      <c r="AO395" s="63"/>
      <c r="AP395" s="124"/>
      <c r="AQ395" s="124"/>
      <c r="AR395" s="124"/>
      <c r="AS395" s="124"/>
      <c r="AT395" s="65"/>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47"/>
      <c r="DX395" s="47"/>
      <c r="DY395" s="47"/>
      <c r="DZ395" s="47"/>
      <c r="EA395" s="47"/>
      <c r="EB395" s="47"/>
      <c r="EC395" s="47"/>
      <c r="ED395" s="47"/>
      <c r="EE395" s="47"/>
      <c r="EF395" s="47"/>
      <c r="EG395" s="47"/>
      <c r="EH395" s="47"/>
      <c r="EI395" s="47"/>
      <c r="EJ395" s="47"/>
      <c r="EK395" s="47"/>
      <c r="EL395" s="47"/>
      <c r="EM395" s="47"/>
      <c r="EN395" s="47"/>
      <c r="EO395" s="47"/>
      <c r="EP395" s="47"/>
      <c r="EQ395" s="47"/>
      <c r="ER395" s="47"/>
      <c r="ES395" s="40"/>
      <c r="ET395" s="40"/>
      <c r="EU395" s="40"/>
      <c r="EV395" s="40"/>
      <c r="EW395" s="40"/>
      <c r="EX395" s="40"/>
      <c r="EY395" s="40"/>
      <c r="EZ395" s="40"/>
      <c r="FA395" s="40"/>
      <c r="FB395" s="40"/>
      <c r="FC395" s="40"/>
      <c r="FD395" s="40"/>
      <c r="FE395" s="40"/>
      <c r="FF395" s="40"/>
      <c r="FG395" s="40"/>
      <c r="FH395" s="40"/>
      <c r="FI395" s="40"/>
      <c r="FJ395" s="40"/>
      <c r="FK395" s="40"/>
      <c r="FL395" s="40"/>
      <c r="FM395" s="40"/>
      <c r="FN395" s="40"/>
      <c r="FO395" s="40"/>
      <c r="FP395" s="40"/>
      <c r="FQ395" s="40"/>
      <c r="FR395" s="40"/>
      <c r="FS395" s="40"/>
      <c r="FT395" s="40"/>
      <c r="FU395" s="40"/>
      <c r="FV395" s="40"/>
      <c r="FW395" s="40"/>
      <c r="FX395" s="40"/>
      <c r="FY395" s="40"/>
      <c r="FZ395" s="40"/>
      <c r="GA395" s="40"/>
      <c r="GB395" s="40"/>
      <c r="GC395" s="40"/>
      <c r="GD395" s="40"/>
      <c r="GE395" s="40"/>
      <c r="GF395" s="40"/>
      <c r="GG395" s="40"/>
      <c r="GH395" s="40"/>
      <c r="GI395" s="40"/>
      <c r="GJ395" s="40"/>
      <c r="GK395" s="40"/>
      <c r="GL395" s="40"/>
      <c r="GM395" s="40"/>
      <c r="GN395" s="40"/>
      <c r="GO395" s="40"/>
      <c r="GP395" s="40"/>
      <c r="GQ395" s="40"/>
      <c r="GR395" s="40"/>
      <c r="GS395" s="40"/>
      <c r="GT395" s="40"/>
      <c r="GU395" s="40"/>
      <c r="GV395" s="40"/>
      <c r="GW395" s="40"/>
      <c r="GX395" s="40"/>
      <c r="GY395" s="40"/>
      <c r="GZ395" s="40"/>
      <c r="HA395" s="40"/>
      <c r="HB395" s="40"/>
      <c r="HC395" s="40"/>
      <c r="HD395" s="40"/>
      <c r="HE395" s="40"/>
      <c r="HF395" s="40"/>
      <c r="HG395" s="40"/>
      <c r="HH395" s="40"/>
      <c r="HI395" s="40"/>
      <c r="HJ395" s="40"/>
      <c r="HK395" s="40"/>
      <c r="HL395" s="40"/>
      <c r="HM395" s="40"/>
      <c r="HN395" s="40"/>
      <c r="HO395" s="40"/>
      <c r="HP395" s="40"/>
      <c r="HQ395" s="40"/>
      <c r="HR395" s="40"/>
      <c r="HS395" s="40"/>
      <c r="HT395" s="40"/>
      <c r="HU395" s="40"/>
      <c r="HV395" s="40"/>
      <c r="HW395" s="40"/>
      <c r="HX395" s="40"/>
      <c r="HY395" s="40"/>
      <c r="HZ395" s="40"/>
      <c r="IA395" s="40"/>
      <c r="IB395" s="40"/>
      <c r="IC395" s="40"/>
      <c r="ID395" s="40"/>
      <c r="IE395" s="40"/>
      <c r="IF395" s="40"/>
      <c r="IG395" s="40"/>
      <c r="IH395" s="40"/>
      <c r="II395" s="40"/>
      <c r="IJ395" s="40"/>
      <c r="IK395" s="40"/>
      <c r="IL395" s="40"/>
      <c r="IM395" s="40"/>
      <c r="IN395" s="40"/>
      <c r="IO395" s="40"/>
      <c r="IP395" s="40"/>
      <c r="IQ395" s="40"/>
      <c r="IR395" s="40"/>
      <c r="IS395" s="40"/>
      <c r="IT395" s="40"/>
      <c r="IU395" s="40"/>
      <c r="IV395" s="40"/>
      <c r="IW395" s="40"/>
      <c r="IX395" s="40"/>
      <c r="IY395" s="40"/>
      <c r="IZ395" s="40"/>
      <c r="JA395" s="40"/>
      <c r="JB395" s="40"/>
      <c r="JC395" s="40"/>
      <c r="JD395" s="40"/>
      <c r="JE395" s="40"/>
      <c r="JF395" s="40"/>
      <c r="JG395" s="40"/>
      <c r="JH395" s="40"/>
      <c r="JI395" s="40"/>
      <c r="JJ395" s="40"/>
      <c r="JK395" s="40"/>
      <c r="JL395" s="40"/>
      <c r="JM395" s="40"/>
      <c r="JN395" s="40"/>
      <c r="JO395" s="40"/>
      <c r="JP395" s="40"/>
      <c r="JQ395" s="40"/>
      <c r="JR395" s="40"/>
      <c r="JS395" s="40"/>
      <c r="JT395" s="40"/>
      <c r="JU395" s="40"/>
      <c r="JV395" s="40"/>
      <c r="JW395" s="40"/>
      <c r="JX395" s="40"/>
      <c r="JY395" s="40"/>
      <c r="JZ395" s="40"/>
      <c r="KA395" s="40"/>
    </row>
    <row r="396" spans="2:287" x14ac:dyDescent="0.45">
      <c r="B396" s="124"/>
      <c r="C396" s="418"/>
      <c r="D396" s="424"/>
      <c r="E396" s="419"/>
      <c r="F396" s="424"/>
      <c r="G396" s="163"/>
      <c r="H396" s="427"/>
      <c r="I396" s="63"/>
      <c r="J396" s="124"/>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433"/>
      <c r="AK396" s="63"/>
      <c r="AL396" s="164"/>
      <c r="AM396" s="164"/>
      <c r="AN396" s="164"/>
      <c r="AO396" s="63"/>
      <c r="AP396" s="124"/>
      <c r="AQ396" s="124"/>
      <c r="AR396" s="124"/>
      <c r="AS396" s="124"/>
      <c r="AT396" s="65"/>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47"/>
      <c r="DX396" s="47"/>
      <c r="DY396" s="47"/>
      <c r="DZ396" s="47"/>
      <c r="EA396" s="47"/>
      <c r="EB396" s="47"/>
      <c r="EC396" s="47"/>
      <c r="ED396" s="47"/>
      <c r="EE396" s="47"/>
      <c r="EF396" s="47"/>
      <c r="EG396" s="47"/>
      <c r="EH396" s="47"/>
      <c r="EI396" s="47"/>
      <c r="EJ396" s="47"/>
      <c r="EK396" s="47"/>
      <c r="EL396" s="47"/>
      <c r="EM396" s="47"/>
      <c r="EN396" s="47"/>
      <c r="EO396" s="47"/>
      <c r="EP396" s="47"/>
      <c r="EQ396" s="47"/>
      <c r="ER396" s="47"/>
      <c r="ES396" s="40"/>
      <c r="ET396" s="40"/>
      <c r="EU396" s="40"/>
      <c r="EV396" s="40"/>
      <c r="EW396" s="40"/>
      <c r="EX396" s="40"/>
      <c r="EY396" s="40"/>
      <c r="EZ396" s="40"/>
      <c r="FA396" s="40"/>
      <c r="FB396" s="40"/>
      <c r="FC396" s="40"/>
      <c r="FD396" s="40"/>
      <c r="FE396" s="40"/>
      <c r="FF396" s="40"/>
      <c r="FG396" s="40"/>
      <c r="FH396" s="40"/>
      <c r="FI396" s="40"/>
      <c r="FJ396" s="40"/>
      <c r="FK396" s="40"/>
      <c r="FL396" s="40"/>
      <c r="FM396" s="40"/>
      <c r="FN396" s="40"/>
      <c r="FO396" s="40"/>
      <c r="FP396" s="40"/>
      <c r="FQ396" s="40"/>
      <c r="FR396" s="40"/>
      <c r="FS396" s="40"/>
      <c r="FT396" s="40"/>
      <c r="FU396" s="40"/>
      <c r="FV396" s="40"/>
      <c r="FW396" s="40"/>
      <c r="FX396" s="40"/>
      <c r="FY396" s="40"/>
      <c r="FZ396" s="40"/>
      <c r="GA396" s="40"/>
      <c r="GB396" s="40"/>
      <c r="GC396" s="40"/>
      <c r="GD396" s="40"/>
      <c r="GE396" s="40"/>
      <c r="GF396" s="40"/>
      <c r="GG396" s="40"/>
      <c r="GH396" s="40"/>
      <c r="GI396" s="40"/>
      <c r="GJ396" s="40"/>
      <c r="GK396" s="40"/>
      <c r="GL396" s="40"/>
      <c r="GM396" s="40"/>
      <c r="GN396" s="40"/>
      <c r="GO396" s="40"/>
      <c r="GP396" s="40"/>
      <c r="GQ396" s="40"/>
      <c r="GR396" s="40"/>
      <c r="GS396" s="40"/>
      <c r="GT396" s="40"/>
      <c r="GU396" s="40"/>
      <c r="GV396" s="40"/>
      <c r="GW396" s="40"/>
      <c r="GX396" s="40"/>
      <c r="GY396" s="40"/>
      <c r="GZ396" s="40"/>
      <c r="HA396" s="40"/>
      <c r="HB396" s="40"/>
      <c r="HC396" s="40"/>
      <c r="HD396" s="40"/>
      <c r="HE396" s="40"/>
      <c r="HF396" s="40"/>
      <c r="HG396" s="40"/>
      <c r="HH396" s="40"/>
      <c r="HI396" s="40"/>
      <c r="HJ396" s="40"/>
      <c r="HK396" s="40"/>
      <c r="HL396" s="40"/>
      <c r="HM396" s="40"/>
      <c r="HN396" s="40"/>
      <c r="HO396" s="40"/>
      <c r="HP396" s="40"/>
      <c r="HQ396" s="40"/>
      <c r="HR396" s="40"/>
      <c r="HS396" s="40"/>
      <c r="HT396" s="40"/>
      <c r="HU396" s="40"/>
      <c r="HV396" s="40"/>
      <c r="HW396" s="40"/>
      <c r="HX396" s="40"/>
      <c r="HY396" s="40"/>
      <c r="HZ396" s="40"/>
      <c r="IA396" s="40"/>
      <c r="IB396" s="40"/>
      <c r="IC396" s="40"/>
      <c r="ID396" s="40"/>
      <c r="IE396" s="40"/>
      <c r="IF396" s="40"/>
      <c r="IG396" s="40"/>
      <c r="IH396" s="40"/>
      <c r="II396" s="40"/>
      <c r="IJ396" s="40"/>
      <c r="IK396" s="40"/>
      <c r="IL396" s="40"/>
      <c r="IM396" s="40"/>
      <c r="IN396" s="40"/>
      <c r="IO396" s="40"/>
      <c r="IP396" s="40"/>
      <c r="IQ396" s="40"/>
      <c r="IR396" s="40"/>
      <c r="IS396" s="40"/>
      <c r="IT396" s="40"/>
      <c r="IU396" s="40"/>
      <c r="IV396" s="40"/>
      <c r="IW396" s="40"/>
      <c r="IX396" s="40"/>
      <c r="IY396" s="40"/>
      <c r="IZ396" s="40"/>
      <c r="JA396" s="40"/>
      <c r="JB396" s="40"/>
      <c r="JC396" s="40"/>
      <c r="JD396" s="40"/>
      <c r="JE396" s="40"/>
      <c r="JF396" s="40"/>
      <c r="JG396" s="40"/>
      <c r="JH396" s="40"/>
      <c r="JI396" s="40"/>
      <c r="JJ396" s="40"/>
      <c r="JK396" s="40"/>
      <c r="JL396" s="40"/>
      <c r="JM396" s="40"/>
      <c r="JN396" s="40"/>
      <c r="JO396" s="40"/>
      <c r="JP396" s="40"/>
      <c r="JQ396" s="40"/>
      <c r="JR396" s="40"/>
      <c r="JS396" s="40"/>
      <c r="JT396" s="40"/>
      <c r="JU396" s="40"/>
      <c r="JV396" s="40"/>
      <c r="JW396" s="40"/>
      <c r="JX396" s="40"/>
      <c r="JY396" s="40"/>
      <c r="JZ396" s="40"/>
      <c r="KA396" s="40"/>
    </row>
    <row r="397" spans="2:287" x14ac:dyDescent="0.45">
      <c r="B397" s="124"/>
      <c r="C397" s="418"/>
      <c r="D397" s="424"/>
      <c r="E397" s="419"/>
      <c r="F397" s="424"/>
      <c r="G397" s="163"/>
      <c r="H397" s="427"/>
      <c r="I397" s="63"/>
      <c r="J397" s="124"/>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433"/>
      <c r="AK397" s="63"/>
      <c r="AL397" s="164"/>
      <c r="AM397" s="164"/>
      <c r="AN397" s="164"/>
      <c r="AO397" s="63"/>
      <c r="AP397" s="124"/>
      <c r="AQ397" s="124"/>
      <c r="AR397" s="124"/>
      <c r="AS397" s="124"/>
      <c r="AT397" s="65"/>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47"/>
      <c r="DX397" s="47"/>
      <c r="DY397" s="47"/>
      <c r="DZ397" s="47"/>
      <c r="EA397" s="47"/>
      <c r="EB397" s="47"/>
      <c r="EC397" s="47"/>
      <c r="ED397" s="47"/>
      <c r="EE397" s="47"/>
      <c r="EF397" s="47"/>
      <c r="EG397" s="47"/>
      <c r="EH397" s="47"/>
      <c r="EI397" s="47"/>
      <c r="EJ397" s="47"/>
      <c r="EK397" s="47"/>
      <c r="EL397" s="47"/>
      <c r="EM397" s="47"/>
      <c r="EN397" s="47"/>
      <c r="EO397" s="47"/>
      <c r="EP397" s="47"/>
      <c r="EQ397" s="47"/>
      <c r="ER397" s="47"/>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40"/>
      <c r="FV397" s="40"/>
      <c r="FW397" s="40"/>
      <c r="FX397" s="40"/>
      <c r="FY397" s="40"/>
      <c r="FZ397" s="40"/>
      <c r="GA397" s="40"/>
      <c r="GB397" s="40"/>
      <c r="GC397" s="40"/>
      <c r="GD397" s="40"/>
      <c r="GE397" s="40"/>
      <c r="GF397" s="40"/>
      <c r="GG397" s="40"/>
      <c r="GH397" s="40"/>
      <c r="GI397" s="40"/>
      <c r="GJ397" s="40"/>
      <c r="GK397" s="40"/>
      <c r="GL397" s="40"/>
      <c r="GM397" s="40"/>
      <c r="GN397" s="40"/>
      <c r="GO397" s="40"/>
      <c r="GP397" s="40"/>
      <c r="GQ397" s="40"/>
      <c r="GR397" s="40"/>
      <c r="GS397" s="40"/>
      <c r="GT397" s="40"/>
      <c r="GU397" s="40"/>
      <c r="GV397" s="40"/>
      <c r="GW397" s="40"/>
      <c r="GX397" s="40"/>
      <c r="GY397" s="40"/>
      <c r="GZ397" s="40"/>
      <c r="HA397" s="40"/>
      <c r="HB397" s="40"/>
      <c r="HC397" s="40"/>
      <c r="HD397" s="40"/>
      <c r="HE397" s="40"/>
      <c r="HF397" s="40"/>
      <c r="HG397" s="40"/>
      <c r="HH397" s="40"/>
      <c r="HI397" s="40"/>
      <c r="HJ397" s="40"/>
      <c r="HK397" s="40"/>
      <c r="HL397" s="40"/>
      <c r="HM397" s="40"/>
      <c r="HN397" s="40"/>
      <c r="HO397" s="40"/>
      <c r="HP397" s="40"/>
      <c r="HQ397" s="40"/>
      <c r="HR397" s="40"/>
      <c r="HS397" s="40"/>
      <c r="HT397" s="40"/>
      <c r="HU397" s="40"/>
      <c r="HV397" s="40"/>
      <c r="HW397" s="40"/>
      <c r="HX397" s="40"/>
      <c r="HY397" s="40"/>
      <c r="HZ397" s="40"/>
      <c r="IA397" s="40"/>
      <c r="IB397" s="40"/>
      <c r="IC397" s="40"/>
      <c r="ID397" s="40"/>
      <c r="IE397" s="40"/>
      <c r="IF397" s="40"/>
      <c r="IG397" s="40"/>
      <c r="IH397" s="40"/>
      <c r="II397" s="40"/>
      <c r="IJ397" s="40"/>
      <c r="IK397" s="40"/>
      <c r="IL397" s="40"/>
      <c r="IM397" s="40"/>
      <c r="IN397" s="40"/>
      <c r="IO397" s="40"/>
      <c r="IP397" s="40"/>
      <c r="IQ397" s="40"/>
      <c r="IR397" s="40"/>
      <c r="IS397" s="40"/>
      <c r="IT397" s="40"/>
      <c r="IU397" s="40"/>
      <c r="IV397" s="40"/>
      <c r="IW397" s="40"/>
      <c r="IX397" s="40"/>
      <c r="IY397" s="40"/>
      <c r="IZ397" s="40"/>
      <c r="JA397" s="40"/>
      <c r="JB397" s="40"/>
      <c r="JC397" s="40"/>
      <c r="JD397" s="40"/>
      <c r="JE397" s="40"/>
      <c r="JF397" s="40"/>
      <c r="JG397" s="40"/>
      <c r="JH397" s="40"/>
      <c r="JI397" s="40"/>
      <c r="JJ397" s="40"/>
      <c r="JK397" s="40"/>
      <c r="JL397" s="40"/>
      <c r="JM397" s="40"/>
      <c r="JN397" s="40"/>
      <c r="JO397" s="40"/>
      <c r="JP397" s="40"/>
      <c r="JQ397" s="40"/>
      <c r="JR397" s="40"/>
      <c r="JS397" s="40"/>
      <c r="JT397" s="40"/>
      <c r="JU397" s="40"/>
      <c r="JV397" s="40"/>
      <c r="JW397" s="40"/>
      <c r="JX397" s="40"/>
      <c r="JY397" s="40"/>
      <c r="JZ397" s="40"/>
      <c r="KA397" s="40"/>
    </row>
    <row r="398" spans="2:287" x14ac:dyDescent="0.45">
      <c r="B398" s="124"/>
      <c r="C398" s="418"/>
      <c r="D398" s="424"/>
      <c r="E398" s="419"/>
      <c r="F398" s="424"/>
      <c r="G398" s="163"/>
      <c r="H398" s="427"/>
      <c r="I398" s="63"/>
      <c r="J398" s="124"/>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433"/>
      <c r="AK398" s="63"/>
      <c r="AL398" s="164"/>
      <c r="AM398" s="164"/>
      <c r="AN398" s="164"/>
      <c r="AO398" s="63"/>
      <c r="AP398" s="124"/>
      <c r="AQ398" s="124"/>
      <c r="AR398" s="124"/>
      <c r="AS398" s="124"/>
      <c r="AT398" s="65"/>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G398" s="47"/>
      <c r="CH398" s="47"/>
      <c r="CI398" s="47"/>
      <c r="CJ398" s="47"/>
      <c r="CK398" s="47"/>
      <c r="CL398" s="47"/>
      <c r="CM398" s="47"/>
      <c r="CN398" s="47"/>
      <c r="CO398" s="47"/>
      <c r="CP398" s="47"/>
      <c r="CQ398" s="47"/>
      <c r="CR398" s="47"/>
      <c r="CS398" s="47"/>
      <c r="CT398" s="47"/>
      <c r="CU398" s="47"/>
      <c r="CV398" s="47"/>
      <c r="CW398" s="47"/>
      <c r="CX398" s="47"/>
      <c r="CY398" s="47"/>
      <c r="CZ398" s="47"/>
      <c r="DA398" s="47"/>
      <c r="DB398" s="47"/>
      <c r="DC398" s="47"/>
      <c r="DD398" s="47"/>
      <c r="DE398" s="47"/>
      <c r="DF398" s="47"/>
      <c r="DG398" s="47"/>
      <c r="DH398" s="47"/>
      <c r="DI398" s="47"/>
      <c r="DJ398" s="47"/>
      <c r="DK398" s="47"/>
      <c r="DL398" s="47"/>
      <c r="DM398" s="47"/>
      <c r="DN398" s="47"/>
      <c r="DO398" s="47"/>
      <c r="DP398" s="47"/>
      <c r="DQ398" s="47"/>
      <c r="DR398" s="47"/>
      <c r="DS398" s="47"/>
      <c r="DT398" s="47"/>
      <c r="DU398" s="47"/>
      <c r="DV398" s="47"/>
      <c r="DW398" s="47"/>
      <c r="DX398" s="47"/>
      <c r="DY398" s="47"/>
      <c r="DZ398" s="47"/>
      <c r="EA398" s="47"/>
      <c r="EB398" s="47"/>
      <c r="EC398" s="47"/>
      <c r="ED398" s="47"/>
      <c r="EE398" s="47"/>
      <c r="EF398" s="47"/>
      <c r="EG398" s="47"/>
      <c r="EH398" s="47"/>
      <c r="EI398" s="47"/>
      <c r="EJ398" s="47"/>
      <c r="EK398" s="47"/>
      <c r="EL398" s="47"/>
      <c r="EM398" s="47"/>
      <c r="EN398" s="47"/>
      <c r="EO398" s="47"/>
      <c r="EP398" s="47"/>
      <c r="EQ398" s="47"/>
      <c r="ER398" s="47"/>
      <c r="ES398" s="40"/>
      <c r="ET398" s="40"/>
      <c r="EU398" s="40"/>
      <c r="EV398" s="40"/>
      <c r="EW398" s="40"/>
      <c r="EX398" s="40"/>
      <c r="EY398" s="40"/>
      <c r="EZ398" s="40"/>
      <c r="FA398" s="40"/>
      <c r="FB398" s="40"/>
      <c r="FC398" s="40"/>
      <c r="FD398" s="40"/>
      <c r="FE398" s="40"/>
      <c r="FF398" s="40"/>
      <c r="FG398" s="40"/>
      <c r="FH398" s="40"/>
      <c r="FI398" s="40"/>
      <c r="FJ398" s="40"/>
      <c r="FK398" s="40"/>
      <c r="FL398" s="40"/>
      <c r="FM398" s="40"/>
      <c r="FN398" s="40"/>
      <c r="FO398" s="40"/>
      <c r="FP398" s="40"/>
      <c r="FQ398" s="40"/>
      <c r="FR398" s="40"/>
      <c r="FS398" s="40"/>
      <c r="FT398" s="40"/>
      <c r="FU398" s="40"/>
      <c r="FV398" s="40"/>
      <c r="FW398" s="40"/>
      <c r="FX398" s="40"/>
      <c r="FY398" s="40"/>
      <c r="FZ398" s="40"/>
      <c r="GA398" s="40"/>
      <c r="GB398" s="40"/>
      <c r="GC398" s="40"/>
      <c r="GD398" s="40"/>
      <c r="GE398" s="40"/>
      <c r="GF398" s="40"/>
      <c r="GG398" s="40"/>
      <c r="GH398" s="40"/>
      <c r="GI398" s="40"/>
      <c r="GJ398" s="40"/>
      <c r="GK398" s="40"/>
      <c r="GL398" s="40"/>
      <c r="GM398" s="40"/>
      <c r="GN398" s="40"/>
      <c r="GO398" s="40"/>
      <c r="GP398" s="40"/>
      <c r="GQ398" s="40"/>
      <c r="GR398" s="40"/>
      <c r="GS398" s="40"/>
      <c r="GT398" s="40"/>
      <c r="GU398" s="40"/>
      <c r="GV398" s="40"/>
      <c r="GW398" s="40"/>
      <c r="GX398" s="40"/>
      <c r="GY398" s="40"/>
      <c r="GZ398" s="40"/>
      <c r="HA398" s="40"/>
      <c r="HB398" s="40"/>
      <c r="HC398" s="40"/>
      <c r="HD398" s="40"/>
      <c r="HE398" s="40"/>
      <c r="HF398" s="40"/>
      <c r="HG398" s="40"/>
      <c r="HH398" s="40"/>
      <c r="HI398" s="40"/>
      <c r="HJ398" s="40"/>
      <c r="HK398" s="40"/>
      <c r="HL398" s="40"/>
      <c r="HM398" s="40"/>
      <c r="HN398" s="40"/>
      <c r="HO398" s="40"/>
      <c r="HP398" s="40"/>
      <c r="HQ398" s="40"/>
      <c r="HR398" s="40"/>
      <c r="HS398" s="40"/>
      <c r="HT398" s="40"/>
      <c r="HU398" s="40"/>
      <c r="HV398" s="40"/>
      <c r="HW398" s="40"/>
      <c r="HX398" s="40"/>
      <c r="HY398" s="40"/>
      <c r="HZ398" s="40"/>
      <c r="IA398" s="40"/>
      <c r="IB398" s="40"/>
      <c r="IC398" s="40"/>
      <c r="ID398" s="40"/>
      <c r="IE398" s="40"/>
      <c r="IF398" s="40"/>
      <c r="IG398" s="40"/>
      <c r="IH398" s="40"/>
      <c r="II398" s="40"/>
      <c r="IJ398" s="40"/>
      <c r="IK398" s="40"/>
      <c r="IL398" s="40"/>
      <c r="IM398" s="40"/>
      <c r="IN398" s="40"/>
      <c r="IO398" s="40"/>
      <c r="IP398" s="40"/>
      <c r="IQ398" s="40"/>
      <c r="IR398" s="40"/>
      <c r="IS398" s="40"/>
      <c r="IT398" s="40"/>
      <c r="IU398" s="40"/>
      <c r="IV398" s="40"/>
      <c r="IW398" s="40"/>
      <c r="IX398" s="40"/>
      <c r="IY398" s="40"/>
      <c r="IZ398" s="40"/>
      <c r="JA398" s="40"/>
      <c r="JB398" s="40"/>
      <c r="JC398" s="40"/>
      <c r="JD398" s="40"/>
      <c r="JE398" s="40"/>
      <c r="JF398" s="40"/>
      <c r="JG398" s="40"/>
      <c r="JH398" s="40"/>
      <c r="JI398" s="40"/>
      <c r="JJ398" s="40"/>
      <c r="JK398" s="40"/>
      <c r="JL398" s="40"/>
      <c r="JM398" s="40"/>
      <c r="JN398" s="40"/>
      <c r="JO398" s="40"/>
      <c r="JP398" s="40"/>
      <c r="JQ398" s="40"/>
      <c r="JR398" s="40"/>
      <c r="JS398" s="40"/>
      <c r="JT398" s="40"/>
      <c r="JU398" s="40"/>
      <c r="JV398" s="40"/>
      <c r="JW398" s="40"/>
      <c r="JX398" s="40"/>
      <c r="JY398" s="40"/>
      <c r="JZ398" s="40"/>
      <c r="KA398" s="40"/>
    </row>
    <row r="399" spans="2:287" x14ac:dyDescent="0.45">
      <c r="B399" s="124"/>
      <c r="C399" s="418"/>
      <c r="D399" s="424"/>
      <c r="E399" s="419"/>
      <c r="F399" s="424"/>
      <c r="G399" s="163"/>
      <c r="H399" s="427"/>
      <c r="I399" s="63"/>
      <c r="J399" s="124"/>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433"/>
      <c r="AK399" s="63"/>
      <c r="AL399" s="164"/>
      <c r="AM399" s="164"/>
      <c r="AN399" s="164"/>
      <c r="AO399" s="63"/>
      <c r="AP399" s="124"/>
      <c r="AQ399" s="124"/>
      <c r="AR399" s="124"/>
      <c r="AS399" s="124"/>
      <c r="AT399" s="65"/>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47"/>
      <c r="DX399" s="47"/>
      <c r="DY399" s="47"/>
      <c r="DZ399" s="47"/>
      <c r="EA399" s="47"/>
      <c r="EB399" s="47"/>
      <c r="EC399" s="47"/>
      <c r="ED399" s="47"/>
      <c r="EE399" s="47"/>
      <c r="EF399" s="47"/>
      <c r="EG399" s="47"/>
      <c r="EH399" s="47"/>
      <c r="EI399" s="47"/>
      <c r="EJ399" s="47"/>
      <c r="EK399" s="47"/>
      <c r="EL399" s="47"/>
      <c r="EM399" s="47"/>
      <c r="EN399" s="47"/>
      <c r="EO399" s="47"/>
      <c r="EP399" s="47"/>
      <c r="EQ399" s="47"/>
      <c r="ER399" s="47"/>
      <c r="ES399" s="40"/>
      <c r="ET399" s="40"/>
      <c r="EU399" s="40"/>
      <c r="EV399" s="40"/>
      <c r="EW399" s="40"/>
      <c r="EX399" s="40"/>
      <c r="EY399" s="40"/>
      <c r="EZ399" s="40"/>
      <c r="FA399" s="40"/>
      <c r="FB399" s="40"/>
      <c r="FC399" s="40"/>
      <c r="FD399" s="40"/>
      <c r="FE399" s="40"/>
      <c r="FF399" s="40"/>
      <c r="FG399" s="40"/>
      <c r="FH399" s="40"/>
      <c r="FI399" s="40"/>
      <c r="FJ399" s="40"/>
      <c r="FK399" s="40"/>
      <c r="FL399" s="40"/>
      <c r="FM399" s="40"/>
      <c r="FN399" s="40"/>
      <c r="FO399" s="40"/>
      <c r="FP399" s="40"/>
      <c r="FQ399" s="40"/>
      <c r="FR399" s="40"/>
      <c r="FS399" s="40"/>
      <c r="FT399" s="40"/>
      <c r="FU399" s="40"/>
      <c r="FV399" s="40"/>
      <c r="FW399" s="40"/>
      <c r="FX399" s="40"/>
      <c r="FY399" s="40"/>
      <c r="FZ399" s="40"/>
      <c r="GA399" s="40"/>
      <c r="GB399" s="40"/>
      <c r="GC399" s="40"/>
      <c r="GD399" s="40"/>
      <c r="GE399" s="40"/>
      <c r="GF399" s="40"/>
      <c r="GG399" s="40"/>
      <c r="GH399" s="40"/>
      <c r="GI399" s="40"/>
      <c r="GJ399" s="40"/>
      <c r="GK399" s="40"/>
      <c r="GL399" s="40"/>
      <c r="GM399" s="40"/>
      <c r="GN399" s="40"/>
      <c r="GO399" s="40"/>
      <c r="GP399" s="40"/>
      <c r="GQ399" s="40"/>
      <c r="GR399" s="40"/>
      <c r="GS399" s="40"/>
      <c r="GT399" s="40"/>
      <c r="GU399" s="40"/>
      <c r="GV399" s="40"/>
      <c r="GW399" s="40"/>
      <c r="GX399" s="40"/>
      <c r="GY399" s="40"/>
      <c r="GZ399" s="40"/>
      <c r="HA399" s="40"/>
      <c r="HB399" s="40"/>
      <c r="HC399" s="40"/>
      <c r="HD399" s="40"/>
      <c r="HE399" s="40"/>
      <c r="HF399" s="40"/>
      <c r="HG399" s="40"/>
      <c r="HH399" s="40"/>
      <c r="HI399" s="40"/>
      <c r="HJ399" s="40"/>
      <c r="HK399" s="40"/>
      <c r="HL399" s="40"/>
      <c r="HM399" s="40"/>
      <c r="HN399" s="40"/>
      <c r="HO399" s="40"/>
      <c r="HP399" s="40"/>
      <c r="HQ399" s="40"/>
      <c r="HR399" s="40"/>
      <c r="HS399" s="40"/>
      <c r="HT399" s="40"/>
      <c r="HU399" s="40"/>
      <c r="HV399" s="40"/>
      <c r="HW399" s="40"/>
      <c r="HX399" s="40"/>
      <c r="HY399" s="40"/>
      <c r="HZ399" s="40"/>
      <c r="IA399" s="40"/>
      <c r="IB399" s="40"/>
      <c r="IC399" s="40"/>
      <c r="ID399" s="40"/>
      <c r="IE399" s="40"/>
      <c r="IF399" s="40"/>
      <c r="IG399" s="40"/>
      <c r="IH399" s="40"/>
      <c r="II399" s="40"/>
      <c r="IJ399" s="40"/>
      <c r="IK399" s="40"/>
      <c r="IL399" s="40"/>
      <c r="IM399" s="40"/>
      <c r="IN399" s="40"/>
      <c r="IO399" s="40"/>
      <c r="IP399" s="40"/>
      <c r="IQ399" s="40"/>
      <c r="IR399" s="40"/>
      <c r="IS399" s="40"/>
      <c r="IT399" s="40"/>
      <c r="IU399" s="40"/>
      <c r="IV399" s="40"/>
      <c r="IW399" s="40"/>
      <c r="IX399" s="40"/>
      <c r="IY399" s="40"/>
      <c r="IZ399" s="40"/>
      <c r="JA399" s="40"/>
      <c r="JB399" s="40"/>
      <c r="JC399" s="40"/>
      <c r="JD399" s="40"/>
      <c r="JE399" s="40"/>
      <c r="JF399" s="40"/>
      <c r="JG399" s="40"/>
      <c r="JH399" s="40"/>
      <c r="JI399" s="40"/>
      <c r="JJ399" s="40"/>
      <c r="JK399" s="40"/>
      <c r="JL399" s="40"/>
      <c r="JM399" s="40"/>
      <c r="JN399" s="40"/>
      <c r="JO399" s="40"/>
      <c r="JP399" s="40"/>
      <c r="JQ399" s="40"/>
      <c r="JR399" s="40"/>
      <c r="JS399" s="40"/>
      <c r="JT399" s="40"/>
      <c r="JU399" s="40"/>
      <c r="JV399" s="40"/>
      <c r="JW399" s="40"/>
      <c r="JX399" s="40"/>
      <c r="JY399" s="40"/>
      <c r="JZ399" s="40"/>
      <c r="KA399" s="40"/>
    </row>
    <row r="400" spans="2:287" x14ac:dyDescent="0.45">
      <c r="B400" s="124"/>
      <c r="C400" s="418"/>
      <c r="D400" s="424"/>
      <c r="E400" s="419"/>
      <c r="F400" s="424"/>
      <c r="G400" s="163"/>
      <c r="H400" s="427"/>
      <c r="I400" s="63"/>
      <c r="J400" s="124"/>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433"/>
      <c r="AK400" s="63"/>
      <c r="AL400" s="164"/>
      <c r="AM400" s="164"/>
      <c r="AN400" s="164"/>
      <c r="AO400" s="63"/>
      <c r="AP400" s="124"/>
      <c r="AQ400" s="124"/>
      <c r="AR400" s="124"/>
      <c r="AS400" s="124"/>
      <c r="AT400" s="65"/>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47"/>
      <c r="DX400" s="47"/>
      <c r="DY400" s="47"/>
      <c r="DZ400" s="47"/>
      <c r="EA400" s="47"/>
      <c r="EB400" s="47"/>
      <c r="EC400" s="47"/>
      <c r="ED400" s="47"/>
      <c r="EE400" s="47"/>
      <c r="EF400" s="47"/>
      <c r="EG400" s="47"/>
      <c r="EH400" s="47"/>
      <c r="EI400" s="47"/>
      <c r="EJ400" s="47"/>
      <c r="EK400" s="47"/>
      <c r="EL400" s="47"/>
      <c r="EM400" s="47"/>
      <c r="EN400" s="47"/>
      <c r="EO400" s="47"/>
      <c r="EP400" s="47"/>
      <c r="EQ400" s="47"/>
      <c r="ER400" s="47"/>
      <c r="ES400" s="40"/>
      <c r="ET400" s="40"/>
      <c r="EU400" s="40"/>
      <c r="EV400" s="40"/>
      <c r="EW400" s="40"/>
      <c r="EX400" s="40"/>
      <c r="EY400" s="40"/>
      <c r="EZ400" s="40"/>
      <c r="FA400" s="40"/>
      <c r="FB400" s="40"/>
      <c r="FC400" s="40"/>
      <c r="FD400" s="40"/>
      <c r="FE400" s="40"/>
      <c r="FF400" s="40"/>
      <c r="FG400" s="40"/>
      <c r="FH400" s="40"/>
      <c r="FI400" s="40"/>
      <c r="FJ400" s="40"/>
      <c r="FK400" s="40"/>
      <c r="FL400" s="40"/>
      <c r="FM400" s="40"/>
      <c r="FN400" s="40"/>
      <c r="FO400" s="40"/>
      <c r="FP400" s="40"/>
      <c r="FQ400" s="40"/>
      <c r="FR400" s="40"/>
      <c r="FS400" s="40"/>
      <c r="FT400" s="40"/>
      <c r="FU400" s="40"/>
      <c r="FV400" s="40"/>
      <c r="FW400" s="40"/>
      <c r="FX400" s="40"/>
      <c r="FY400" s="40"/>
      <c r="FZ400" s="40"/>
      <c r="GA400" s="40"/>
      <c r="GB400" s="40"/>
      <c r="GC400" s="40"/>
      <c r="GD400" s="40"/>
      <c r="GE400" s="40"/>
      <c r="GF400" s="40"/>
      <c r="GG400" s="40"/>
      <c r="GH400" s="40"/>
      <c r="GI400" s="40"/>
      <c r="GJ400" s="40"/>
      <c r="GK400" s="40"/>
      <c r="GL400" s="40"/>
      <c r="GM400" s="40"/>
      <c r="GN400" s="40"/>
      <c r="GO400" s="40"/>
      <c r="GP400" s="40"/>
      <c r="GQ400" s="40"/>
      <c r="GR400" s="40"/>
      <c r="GS400" s="40"/>
      <c r="GT400" s="40"/>
      <c r="GU400" s="40"/>
      <c r="GV400" s="40"/>
      <c r="GW400" s="40"/>
      <c r="GX400" s="40"/>
      <c r="GY400" s="40"/>
      <c r="GZ400" s="40"/>
      <c r="HA400" s="40"/>
      <c r="HB400" s="40"/>
      <c r="HC400" s="40"/>
      <c r="HD400" s="40"/>
      <c r="HE400" s="40"/>
      <c r="HF400" s="40"/>
      <c r="HG400" s="40"/>
      <c r="HH400" s="40"/>
      <c r="HI400" s="40"/>
      <c r="HJ400" s="40"/>
      <c r="HK400" s="40"/>
      <c r="HL400" s="40"/>
      <c r="HM400" s="40"/>
      <c r="HN400" s="40"/>
      <c r="HO400" s="40"/>
      <c r="HP400" s="40"/>
      <c r="HQ400" s="40"/>
      <c r="HR400" s="40"/>
      <c r="HS400" s="40"/>
      <c r="HT400" s="40"/>
      <c r="HU400" s="40"/>
      <c r="HV400" s="40"/>
      <c r="HW400" s="40"/>
      <c r="HX400" s="40"/>
      <c r="HY400" s="40"/>
      <c r="HZ400" s="40"/>
      <c r="IA400" s="40"/>
      <c r="IB400" s="40"/>
      <c r="IC400" s="40"/>
      <c r="ID400" s="40"/>
      <c r="IE400" s="40"/>
      <c r="IF400" s="40"/>
      <c r="IG400" s="40"/>
      <c r="IH400" s="40"/>
      <c r="II400" s="40"/>
      <c r="IJ400" s="40"/>
      <c r="IK400" s="40"/>
      <c r="IL400" s="40"/>
      <c r="IM400" s="40"/>
      <c r="IN400" s="40"/>
      <c r="IO400" s="40"/>
      <c r="IP400" s="40"/>
      <c r="IQ400" s="40"/>
      <c r="IR400" s="40"/>
      <c r="IS400" s="40"/>
      <c r="IT400" s="40"/>
      <c r="IU400" s="40"/>
      <c r="IV400" s="40"/>
      <c r="IW400" s="40"/>
      <c r="IX400" s="40"/>
      <c r="IY400" s="40"/>
      <c r="IZ400" s="40"/>
      <c r="JA400" s="40"/>
      <c r="JB400" s="40"/>
      <c r="JC400" s="40"/>
      <c r="JD400" s="40"/>
      <c r="JE400" s="40"/>
      <c r="JF400" s="40"/>
      <c r="JG400" s="40"/>
      <c r="JH400" s="40"/>
      <c r="JI400" s="40"/>
      <c r="JJ400" s="40"/>
      <c r="JK400" s="40"/>
      <c r="JL400" s="40"/>
      <c r="JM400" s="40"/>
      <c r="JN400" s="40"/>
      <c r="JO400" s="40"/>
      <c r="JP400" s="40"/>
      <c r="JQ400" s="40"/>
      <c r="JR400" s="40"/>
      <c r="JS400" s="40"/>
      <c r="JT400" s="40"/>
      <c r="JU400" s="40"/>
      <c r="JV400" s="40"/>
      <c r="JW400" s="40"/>
      <c r="JX400" s="40"/>
      <c r="JY400" s="40"/>
      <c r="JZ400" s="40"/>
      <c r="KA400" s="40"/>
    </row>
    <row r="401" spans="2:287" x14ac:dyDescent="0.45">
      <c r="B401" s="124"/>
      <c r="C401" s="418"/>
      <c r="D401" s="424"/>
      <c r="E401" s="419"/>
      <c r="F401" s="424"/>
      <c r="G401" s="163"/>
      <c r="H401" s="427"/>
      <c r="I401" s="63"/>
      <c r="J401" s="124"/>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433"/>
      <c r="AK401" s="63"/>
      <c r="AL401" s="164"/>
      <c r="AM401" s="164"/>
      <c r="AN401" s="164"/>
      <c r="AO401" s="63"/>
      <c r="AP401" s="124"/>
      <c r="AQ401" s="124"/>
      <c r="AR401" s="124"/>
      <c r="AS401" s="124"/>
      <c r="AT401" s="65"/>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47"/>
      <c r="DX401" s="47"/>
      <c r="DY401" s="47"/>
      <c r="DZ401" s="47"/>
      <c r="EA401" s="47"/>
      <c r="EB401" s="47"/>
      <c r="EC401" s="47"/>
      <c r="ED401" s="47"/>
      <c r="EE401" s="47"/>
      <c r="EF401" s="47"/>
      <c r="EG401" s="47"/>
      <c r="EH401" s="47"/>
      <c r="EI401" s="47"/>
      <c r="EJ401" s="47"/>
      <c r="EK401" s="47"/>
      <c r="EL401" s="47"/>
      <c r="EM401" s="47"/>
      <c r="EN401" s="47"/>
      <c r="EO401" s="47"/>
      <c r="EP401" s="47"/>
      <c r="EQ401" s="47"/>
      <c r="ER401" s="47"/>
      <c r="ES401" s="40"/>
      <c r="ET401" s="40"/>
      <c r="EU401" s="40"/>
      <c r="EV401" s="40"/>
      <c r="EW401" s="40"/>
      <c r="EX401" s="40"/>
      <c r="EY401" s="40"/>
      <c r="EZ401" s="40"/>
      <c r="FA401" s="40"/>
      <c r="FB401" s="40"/>
      <c r="FC401" s="40"/>
      <c r="FD401" s="40"/>
      <c r="FE401" s="40"/>
      <c r="FF401" s="40"/>
      <c r="FG401" s="40"/>
      <c r="FH401" s="40"/>
      <c r="FI401" s="40"/>
      <c r="FJ401" s="40"/>
      <c r="FK401" s="40"/>
      <c r="FL401" s="40"/>
      <c r="FM401" s="40"/>
      <c r="FN401" s="40"/>
      <c r="FO401" s="40"/>
      <c r="FP401" s="40"/>
      <c r="FQ401" s="40"/>
      <c r="FR401" s="40"/>
      <c r="FS401" s="40"/>
      <c r="FT401" s="40"/>
      <c r="FU401" s="40"/>
      <c r="FV401" s="40"/>
      <c r="FW401" s="40"/>
      <c r="FX401" s="40"/>
      <c r="FY401" s="40"/>
      <c r="FZ401" s="40"/>
      <c r="GA401" s="40"/>
      <c r="GB401" s="40"/>
      <c r="GC401" s="40"/>
      <c r="GD401" s="40"/>
      <c r="GE401" s="40"/>
      <c r="GF401" s="40"/>
      <c r="GG401" s="40"/>
      <c r="GH401" s="40"/>
      <c r="GI401" s="40"/>
      <c r="GJ401" s="40"/>
      <c r="GK401" s="40"/>
      <c r="GL401" s="40"/>
      <c r="GM401" s="40"/>
      <c r="GN401" s="40"/>
      <c r="GO401" s="40"/>
      <c r="GP401" s="40"/>
      <c r="GQ401" s="40"/>
      <c r="GR401" s="40"/>
      <c r="GS401" s="40"/>
      <c r="GT401" s="40"/>
      <c r="GU401" s="40"/>
      <c r="GV401" s="40"/>
      <c r="GW401" s="40"/>
      <c r="GX401" s="40"/>
      <c r="GY401" s="40"/>
      <c r="GZ401" s="40"/>
      <c r="HA401" s="40"/>
      <c r="HB401" s="40"/>
      <c r="HC401" s="40"/>
      <c r="HD401" s="40"/>
      <c r="HE401" s="40"/>
      <c r="HF401" s="40"/>
      <c r="HG401" s="40"/>
      <c r="HH401" s="40"/>
      <c r="HI401" s="40"/>
      <c r="HJ401" s="40"/>
      <c r="HK401" s="40"/>
      <c r="HL401" s="40"/>
      <c r="HM401" s="40"/>
      <c r="HN401" s="40"/>
      <c r="HO401" s="40"/>
      <c r="HP401" s="40"/>
      <c r="HQ401" s="40"/>
      <c r="HR401" s="40"/>
      <c r="HS401" s="40"/>
      <c r="HT401" s="40"/>
      <c r="HU401" s="40"/>
      <c r="HV401" s="40"/>
      <c r="HW401" s="40"/>
      <c r="HX401" s="40"/>
      <c r="HY401" s="40"/>
      <c r="HZ401" s="40"/>
      <c r="IA401" s="40"/>
      <c r="IB401" s="40"/>
      <c r="IC401" s="40"/>
      <c r="ID401" s="40"/>
      <c r="IE401" s="40"/>
      <c r="IF401" s="40"/>
      <c r="IG401" s="40"/>
      <c r="IH401" s="40"/>
      <c r="II401" s="40"/>
      <c r="IJ401" s="40"/>
      <c r="IK401" s="40"/>
      <c r="IL401" s="40"/>
      <c r="IM401" s="40"/>
      <c r="IN401" s="40"/>
      <c r="IO401" s="40"/>
      <c r="IP401" s="40"/>
      <c r="IQ401" s="40"/>
      <c r="IR401" s="40"/>
      <c r="IS401" s="40"/>
      <c r="IT401" s="40"/>
      <c r="IU401" s="40"/>
      <c r="IV401" s="40"/>
      <c r="IW401" s="40"/>
      <c r="IX401" s="40"/>
      <c r="IY401" s="40"/>
      <c r="IZ401" s="40"/>
      <c r="JA401" s="40"/>
      <c r="JB401" s="40"/>
      <c r="JC401" s="40"/>
      <c r="JD401" s="40"/>
      <c r="JE401" s="40"/>
      <c r="JF401" s="40"/>
      <c r="JG401" s="40"/>
      <c r="JH401" s="40"/>
      <c r="JI401" s="40"/>
      <c r="JJ401" s="40"/>
      <c r="JK401" s="40"/>
      <c r="JL401" s="40"/>
      <c r="JM401" s="40"/>
      <c r="JN401" s="40"/>
      <c r="JO401" s="40"/>
      <c r="JP401" s="40"/>
      <c r="JQ401" s="40"/>
      <c r="JR401" s="40"/>
      <c r="JS401" s="40"/>
      <c r="JT401" s="40"/>
      <c r="JU401" s="40"/>
      <c r="JV401" s="40"/>
      <c r="JW401" s="40"/>
      <c r="JX401" s="40"/>
      <c r="JY401" s="40"/>
      <c r="JZ401" s="40"/>
      <c r="KA401" s="40"/>
    </row>
    <row r="402" spans="2:287" x14ac:dyDescent="0.45">
      <c r="B402" s="124"/>
      <c r="C402" s="418"/>
      <c r="D402" s="424"/>
      <c r="E402" s="419"/>
      <c r="F402" s="424"/>
      <c r="G402" s="163"/>
      <c r="H402" s="427"/>
      <c r="I402" s="63"/>
      <c r="J402" s="124"/>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433"/>
      <c r="AK402" s="63"/>
      <c r="AL402" s="164"/>
      <c r="AM402" s="164"/>
      <c r="AN402" s="164"/>
      <c r="AO402" s="63"/>
      <c r="AP402" s="124"/>
      <c r="AQ402" s="124"/>
      <c r="AR402" s="124"/>
      <c r="AS402" s="124"/>
      <c r="AT402" s="65"/>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47"/>
      <c r="DX402" s="47"/>
      <c r="DY402" s="47"/>
      <c r="DZ402" s="47"/>
      <c r="EA402" s="47"/>
      <c r="EB402" s="47"/>
      <c r="EC402" s="47"/>
      <c r="ED402" s="47"/>
      <c r="EE402" s="47"/>
      <c r="EF402" s="47"/>
      <c r="EG402" s="47"/>
      <c r="EH402" s="47"/>
      <c r="EI402" s="47"/>
      <c r="EJ402" s="47"/>
      <c r="EK402" s="47"/>
      <c r="EL402" s="47"/>
      <c r="EM402" s="47"/>
      <c r="EN402" s="47"/>
      <c r="EO402" s="47"/>
      <c r="EP402" s="47"/>
      <c r="EQ402" s="47"/>
      <c r="ER402" s="47"/>
      <c r="ES402" s="40"/>
      <c r="ET402" s="40"/>
      <c r="EU402" s="40"/>
      <c r="EV402" s="40"/>
      <c r="EW402" s="40"/>
      <c r="EX402" s="40"/>
      <c r="EY402" s="40"/>
      <c r="EZ402" s="40"/>
      <c r="FA402" s="40"/>
      <c r="FB402" s="40"/>
      <c r="FC402" s="40"/>
      <c r="FD402" s="40"/>
      <c r="FE402" s="40"/>
      <c r="FF402" s="40"/>
      <c r="FG402" s="40"/>
      <c r="FH402" s="40"/>
      <c r="FI402" s="40"/>
      <c r="FJ402" s="40"/>
      <c r="FK402" s="40"/>
      <c r="FL402" s="40"/>
      <c r="FM402" s="40"/>
      <c r="FN402" s="40"/>
      <c r="FO402" s="40"/>
      <c r="FP402" s="40"/>
      <c r="FQ402" s="40"/>
      <c r="FR402" s="40"/>
      <c r="FS402" s="40"/>
      <c r="FT402" s="40"/>
      <c r="FU402" s="40"/>
      <c r="FV402" s="40"/>
      <c r="FW402" s="40"/>
      <c r="FX402" s="40"/>
      <c r="FY402" s="40"/>
      <c r="FZ402" s="40"/>
      <c r="GA402" s="40"/>
      <c r="GB402" s="40"/>
      <c r="GC402" s="40"/>
      <c r="GD402" s="40"/>
      <c r="GE402" s="40"/>
      <c r="GF402" s="40"/>
      <c r="GG402" s="40"/>
      <c r="GH402" s="40"/>
      <c r="GI402" s="40"/>
      <c r="GJ402" s="40"/>
      <c r="GK402" s="40"/>
      <c r="GL402" s="40"/>
      <c r="GM402" s="40"/>
      <c r="GN402" s="40"/>
      <c r="GO402" s="40"/>
      <c r="GP402" s="40"/>
      <c r="GQ402" s="40"/>
      <c r="GR402" s="40"/>
      <c r="GS402" s="40"/>
      <c r="GT402" s="40"/>
      <c r="GU402" s="40"/>
      <c r="GV402" s="40"/>
      <c r="GW402" s="40"/>
      <c r="GX402" s="40"/>
      <c r="GY402" s="40"/>
      <c r="GZ402" s="40"/>
      <c r="HA402" s="40"/>
      <c r="HB402" s="40"/>
      <c r="HC402" s="40"/>
      <c r="HD402" s="40"/>
      <c r="HE402" s="40"/>
      <c r="HF402" s="40"/>
      <c r="HG402" s="40"/>
      <c r="HH402" s="40"/>
      <c r="HI402" s="40"/>
      <c r="HJ402" s="40"/>
      <c r="HK402" s="40"/>
      <c r="HL402" s="40"/>
      <c r="HM402" s="40"/>
      <c r="HN402" s="40"/>
      <c r="HO402" s="40"/>
      <c r="HP402" s="40"/>
      <c r="HQ402" s="40"/>
      <c r="HR402" s="40"/>
      <c r="HS402" s="40"/>
      <c r="HT402" s="40"/>
      <c r="HU402" s="40"/>
      <c r="HV402" s="40"/>
      <c r="HW402" s="40"/>
      <c r="HX402" s="40"/>
      <c r="HY402" s="40"/>
      <c r="HZ402" s="40"/>
      <c r="IA402" s="40"/>
      <c r="IB402" s="40"/>
      <c r="IC402" s="40"/>
      <c r="ID402" s="40"/>
      <c r="IE402" s="40"/>
      <c r="IF402" s="40"/>
      <c r="IG402" s="40"/>
      <c r="IH402" s="40"/>
      <c r="II402" s="40"/>
      <c r="IJ402" s="40"/>
      <c r="IK402" s="40"/>
      <c r="IL402" s="40"/>
      <c r="IM402" s="40"/>
      <c r="IN402" s="40"/>
      <c r="IO402" s="40"/>
      <c r="IP402" s="40"/>
      <c r="IQ402" s="40"/>
      <c r="IR402" s="40"/>
      <c r="IS402" s="40"/>
      <c r="IT402" s="40"/>
      <c r="IU402" s="40"/>
      <c r="IV402" s="40"/>
      <c r="IW402" s="40"/>
      <c r="IX402" s="40"/>
      <c r="IY402" s="40"/>
      <c r="IZ402" s="40"/>
      <c r="JA402" s="40"/>
      <c r="JB402" s="40"/>
      <c r="JC402" s="40"/>
      <c r="JD402" s="40"/>
      <c r="JE402" s="40"/>
      <c r="JF402" s="40"/>
      <c r="JG402" s="40"/>
      <c r="JH402" s="40"/>
      <c r="JI402" s="40"/>
      <c r="JJ402" s="40"/>
      <c r="JK402" s="40"/>
      <c r="JL402" s="40"/>
      <c r="JM402" s="40"/>
      <c r="JN402" s="40"/>
      <c r="JO402" s="40"/>
      <c r="JP402" s="40"/>
      <c r="JQ402" s="40"/>
      <c r="JR402" s="40"/>
      <c r="JS402" s="40"/>
      <c r="JT402" s="40"/>
      <c r="JU402" s="40"/>
      <c r="JV402" s="40"/>
      <c r="JW402" s="40"/>
      <c r="JX402" s="40"/>
      <c r="JY402" s="40"/>
      <c r="JZ402" s="40"/>
      <c r="KA402" s="40"/>
    </row>
    <row r="403" spans="2:287" x14ac:dyDescent="0.45">
      <c r="B403" s="124"/>
      <c r="C403" s="418"/>
      <c r="D403" s="424"/>
      <c r="E403" s="419"/>
      <c r="F403" s="424"/>
      <c r="G403" s="163"/>
      <c r="H403" s="427"/>
      <c r="I403" s="63"/>
      <c r="J403" s="124"/>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433"/>
      <c r="AK403" s="63"/>
      <c r="AL403" s="164"/>
      <c r="AM403" s="164"/>
      <c r="AN403" s="164"/>
      <c r="AO403" s="63"/>
      <c r="AP403" s="124"/>
      <c r="AQ403" s="124"/>
      <c r="AR403" s="124"/>
      <c r="AS403" s="124"/>
      <c r="AT403" s="65"/>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47"/>
      <c r="DX403" s="47"/>
      <c r="DY403" s="47"/>
      <c r="DZ403" s="47"/>
      <c r="EA403" s="47"/>
      <c r="EB403" s="47"/>
      <c r="EC403" s="47"/>
      <c r="ED403" s="47"/>
      <c r="EE403" s="47"/>
      <c r="EF403" s="47"/>
      <c r="EG403" s="47"/>
      <c r="EH403" s="47"/>
      <c r="EI403" s="47"/>
      <c r="EJ403" s="47"/>
      <c r="EK403" s="47"/>
      <c r="EL403" s="47"/>
      <c r="EM403" s="47"/>
      <c r="EN403" s="47"/>
      <c r="EO403" s="47"/>
      <c r="EP403" s="47"/>
      <c r="EQ403" s="47"/>
      <c r="ER403" s="47"/>
      <c r="ES403" s="40"/>
      <c r="ET403" s="40"/>
      <c r="EU403" s="40"/>
      <c r="EV403" s="40"/>
      <c r="EW403" s="40"/>
      <c r="EX403" s="40"/>
      <c r="EY403" s="40"/>
      <c r="EZ403" s="40"/>
      <c r="FA403" s="40"/>
      <c r="FB403" s="40"/>
      <c r="FC403" s="40"/>
      <c r="FD403" s="40"/>
      <c r="FE403" s="40"/>
      <c r="FF403" s="40"/>
      <c r="FG403" s="40"/>
      <c r="FH403" s="40"/>
      <c r="FI403" s="40"/>
      <c r="FJ403" s="40"/>
      <c r="FK403" s="40"/>
      <c r="FL403" s="40"/>
      <c r="FM403" s="40"/>
      <c r="FN403" s="40"/>
      <c r="FO403" s="40"/>
      <c r="FP403" s="40"/>
      <c r="FQ403" s="40"/>
      <c r="FR403" s="40"/>
      <c r="FS403" s="40"/>
      <c r="FT403" s="40"/>
      <c r="FU403" s="40"/>
      <c r="FV403" s="40"/>
      <c r="FW403" s="40"/>
      <c r="FX403" s="40"/>
      <c r="FY403" s="40"/>
      <c r="FZ403" s="40"/>
      <c r="GA403" s="40"/>
      <c r="GB403" s="40"/>
      <c r="GC403" s="40"/>
      <c r="GD403" s="40"/>
      <c r="GE403" s="40"/>
      <c r="GF403" s="40"/>
      <c r="GG403" s="40"/>
      <c r="GH403" s="40"/>
      <c r="GI403" s="40"/>
      <c r="GJ403" s="40"/>
      <c r="GK403" s="40"/>
      <c r="GL403" s="40"/>
      <c r="GM403" s="40"/>
      <c r="GN403" s="40"/>
      <c r="GO403" s="40"/>
      <c r="GP403" s="40"/>
      <c r="GQ403" s="40"/>
      <c r="GR403" s="40"/>
      <c r="GS403" s="40"/>
      <c r="GT403" s="40"/>
      <c r="GU403" s="40"/>
      <c r="GV403" s="40"/>
      <c r="GW403" s="40"/>
      <c r="GX403" s="40"/>
      <c r="GY403" s="40"/>
      <c r="GZ403" s="40"/>
      <c r="HA403" s="40"/>
      <c r="HB403" s="40"/>
      <c r="HC403" s="40"/>
      <c r="HD403" s="40"/>
      <c r="HE403" s="40"/>
      <c r="HF403" s="40"/>
      <c r="HG403" s="40"/>
      <c r="HH403" s="40"/>
      <c r="HI403" s="40"/>
      <c r="HJ403" s="40"/>
      <c r="HK403" s="40"/>
      <c r="HL403" s="40"/>
      <c r="HM403" s="40"/>
      <c r="HN403" s="40"/>
      <c r="HO403" s="40"/>
      <c r="HP403" s="40"/>
      <c r="HQ403" s="40"/>
      <c r="HR403" s="40"/>
      <c r="HS403" s="40"/>
      <c r="HT403" s="40"/>
      <c r="HU403" s="40"/>
      <c r="HV403" s="40"/>
      <c r="HW403" s="40"/>
      <c r="HX403" s="40"/>
      <c r="HY403" s="40"/>
      <c r="HZ403" s="40"/>
      <c r="IA403" s="40"/>
      <c r="IB403" s="40"/>
      <c r="IC403" s="40"/>
      <c r="ID403" s="40"/>
      <c r="IE403" s="40"/>
      <c r="IF403" s="40"/>
      <c r="IG403" s="40"/>
      <c r="IH403" s="40"/>
      <c r="II403" s="40"/>
      <c r="IJ403" s="40"/>
      <c r="IK403" s="40"/>
      <c r="IL403" s="40"/>
      <c r="IM403" s="40"/>
      <c r="IN403" s="40"/>
      <c r="IO403" s="40"/>
      <c r="IP403" s="40"/>
      <c r="IQ403" s="40"/>
      <c r="IR403" s="40"/>
      <c r="IS403" s="40"/>
      <c r="IT403" s="40"/>
      <c r="IU403" s="40"/>
      <c r="IV403" s="40"/>
      <c r="IW403" s="40"/>
      <c r="IX403" s="40"/>
      <c r="IY403" s="40"/>
      <c r="IZ403" s="40"/>
      <c r="JA403" s="40"/>
      <c r="JB403" s="40"/>
      <c r="JC403" s="40"/>
      <c r="JD403" s="40"/>
      <c r="JE403" s="40"/>
      <c r="JF403" s="40"/>
      <c r="JG403" s="40"/>
      <c r="JH403" s="40"/>
      <c r="JI403" s="40"/>
      <c r="JJ403" s="40"/>
      <c r="JK403" s="40"/>
      <c r="JL403" s="40"/>
      <c r="JM403" s="40"/>
      <c r="JN403" s="40"/>
      <c r="JO403" s="40"/>
      <c r="JP403" s="40"/>
      <c r="JQ403" s="40"/>
      <c r="JR403" s="40"/>
      <c r="JS403" s="40"/>
      <c r="JT403" s="40"/>
      <c r="JU403" s="40"/>
      <c r="JV403" s="40"/>
      <c r="JW403" s="40"/>
      <c r="JX403" s="40"/>
      <c r="JY403" s="40"/>
      <c r="JZ403" s="40"/>
      <c r="KA403" s="40"/>
    </row>
    <row r="404" spans="2:287" x14ac:dyDescent="0.45">
      <c r="B404" s="124"/>
      <c r="C404" s="418"/>
      <c r="D404" s="424"/>
      <c r="E404" s="419"/>
      <c r="F404" s="424"/>
      <c r="G404" s="163"/>
      <c r="H404" s="427"/>
      <c r="I404" s="63"/>
      <c r="J404" s="124"/>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433"/>
      <c r="AK404" s="63"/>
      <c r="AL404" s="164"/>
      <c r="AM404" s="164"/>
      <c r="AN404" s="164"/>
      <c r="AO404" s="63"/>
      <c r="AP404" s="124"/>
      <c r="AQ404" s="124"/>
      <c r="AR404" s="124"/>
      <c r="AS404" s="124"/>
      <c r="AT404" s="65"/>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47"/>
      <c r="DX404" s="47"/>
      <c r="DY404" s="47"/>
      <c r="DZ404" s="47"/>
      <c r="EA404" s="47"/>
      <c r="EB404" s="47"/>
      <c r="EC404" s="47"/>
      <c r="ED404" s="47"/>
      <c r="EE404" s="47"/>
      <c r="EF404" s="47"/>
      <c r="EG404" s="47"/>
      <c r="EH404" s="47"/>
      <c r="EI404" s="47"/>
      <c r="EJ404" s="47"/>
      <c r="EK404" s="47"/>
      <c r="EL404" s="47"/>
      <c r="EM404" s="47"/>
      <c r="EN404" s="47"/>
      <c r="EO404" s="47"/>
      <c r="EP404" s="47"/>
      <c r="EQ404" s="47"/>
      <c r="ER404" s="47"/>
      <c r="ES404" s="40"/>
      <c r="ET404" s="40"/>
      <c r="EU404" s="40"/>
      <c r="EV404" s="40"/>
      <c r="EW404" s="40"/>
      <c r="EX404" s="40"/>
      <c r="EY404" s="40"/>
      <c r="EZ404" s="40"/>
      <c r="FA404" s="40"/>
      <c r="FB404" s="40"/>
      <c r="FC404" s="40"/>
      <c r="FD404" s="40"/>
      <c r="FE404" s="40"/>
      <c r="FF404" s="40"/>
      <c r="FG404" s="40"/>
      <c r="FH404" s="40"/>
      <c r="FI404" s="40"/>
      <c r="FJ404" s="40"/>
      <c r="FK404" s="40"/>
      <c r="FL404" s="40"/>
      <c r="FM404" s="40"/>
      <c r="FN404" s="40"/>
      <c r="FO404" s="40"/>
      <c r="FP404" s="40"/>
      <c r="FQ404" s="40"/>
      <c r="FR404" s="40"/>
      <c r="FS404" s="40"/>
      <c r="FT404" s="40"/>
      <c r="FU404" s="40"/>
      <c r="FV404" s="40"/>
      <c r="FW404" s="40"/>
      <c r="FX404" s="40"/>
      <c r="FY404" s="40"/>
      <c r="FZ404" s="40"/>
      <c r="GA404" s="40"/>
      <c r="GB404" s="40"/>
      <c r="GC404" s="40"/>
      <c r="GD404" s="40"/>
      <c r="GE404" s="40"/>
      <c r="GF404" s="40"/>
      <c r="GG404" s="40"/>
      <c r="GH404" s="40"/>
      <c r="GI404" s="40"/>
      <c r="GJ404" s="40"/>
      <c r="GK404" s="40"/>
      <c r="GL404" s="40"/>
      <c r="GM404" s="40"/>
      <c r="GN404" s="40"/>
      <c r="GO404" s="40"/>
      <c r="GP404" s="40"/>
      <c r="GQ404" s="40"/>
      <c r="GR404" s="40"/>
      <c r="GS404" s="40"/>
      <c r="GT404" s="40"/>
      <c r="GU404" s="40"/>
      <c r="GV404" s="40"/>
      <c r="GW404" s="40"/>
      <c r="GX404" s="40"/>
      <c r="GY404" s="40"/>
      <c r="GZ404" s="40"/>
      <c r="HA404" s="40"/>
      <c r="HB404" s="40"/>
      <c r="HC404" s="40"/>
      <c r="HD404" s="40"/>
      <c r="HE404" s="40"/>
      <c r="HF404" s="40"/>
      <c r="HG404" s="40"/>
      <c r="HH404" s="40"/>
      <c r="HI404" s="40"/>
      <c r="HJ404" s="40"/>
      <c r="HK404" s="40"/>
      <c r="HL404" s="40"/>
      <c r="HM404" s="40"/>
      <c r="HN404" s="40"/>
      <c r="HO404" s="40"/>
      <c r="HP404" s="40"/>
      <c r="HQ404" s="40"/>
      <c r="HR404" s="40"/>
      <c r="HS404" s="40"/>
      <c r="HT404" s="40"/>
      <c r="HU404" s="40"/>
      <c r="HV404" s="40"/>
      <c r="HW404" s="40"/>
      <c r="HX404" s="40"/>
      <c r="HY404" s="40"/>
      <c r="HZ404" s="40"/>
      <c r="IA404" s="40"/>
      <c r="IB404" s="40"/>
      <c r="IC404" s="40"/>
      <c r="ID404" s="40"/>
      <c r="IE404" s="40"/>
      <c r="IF404" s="40"/>
      <c r="IG404" s="40"/>
      <c r="IH404" s="40"/>
      <c r="II404" s="40"/>
      <c r="IJ404" s="40"/>
      <c r="IK404" s="40"/>
      <c r="IL404" s="40"/>
      <c r="IM404" s="40"/>
      <c r="IN404" s="40"/>
      <c r="IO404" s="40"/>
      <c r="IP404" s="40"/>
      <c r="IQ404" s="40"/>
      <c r="IR404" s="40"/>
      <c r="IS404" s="40"/>
      <c r="IT404" s="40"/>
      <c r="IU404" s="40"/>
      <c r="IV404" s="40"/>
      <c r="IW404" s="40"/>
      <c r="IX404" s="40"/>
      <c r="IY404" s="40"/>
      <c r="IZ404" s="40"/>
      <c r="JA404" s="40"/>
      <c r="JB404" s="40"/>
      <c r="JC404" s="40"/>
      <c r="JD404" s="40"/>
      <c r="JE404" s="40"/>
      <c r="JF404" s="40"/>
      <c r="JG404" s="40"/>
      <c r="JH404" s="40"/>
      <c r="JI404" s="40"/>
      <c r="JJ404" s="40"/>
      <c r="JK404" s="40"/>
      <c r="JL404" s="40"/>
      <c r="JM404" s="40"/>
      <c r="JN404" s="40"/>
      <c r="JO404" s="40"/>
      <c r="JP404" s="40"/>
      <c r="JQ404" s="40"/>
      <c r="JR404" s="40"/>
      <c r="JS404" s="40"/>
      <c r="JT404" s="40"/>
      <c r="JU404" s="40"/>
      <c r="JV404" s="40"/>
      <c r="JW404" s="40"/>
      <c r="JX404" s="40"/>
      <c r="JY404" s="40"/>
      <c r="JZ404" s="40"/>
      <c r="KA404" s="40"/>
    </row>
    <row r="405" spans="2:287" x14ac:dyDescent="0.45">
      <c r="B405" s="124"/>
      <c r="C405" s="418"/>
      <c r="D405" s="424"/>
      <c r="E405" s="419"/>
      <c r="F405" s="424"/>
      <c r="G405" s="163"/>
      <c r="H405" s="427"/>
      <c r="I405" s="63"/>
      <c r="J405" s="124"/>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433"/>
      <c r="AK405" s="63"/>
      <c r="AL405" s="164"/>
      <c r="AM405" s="164"/>
      <c r="AN405" s="164"/>
      <c r="AO405" s="63"/>
      <c r="AP405" s="124"/>
      <c r="AQ405" s="124"/>
      <c r="AR405" s="124"/>
      <c r="AS405" s="124"/>
      <c r="AT405" s="65"/>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47"/>
      <c r="DX405" s="47"/>
      <c r="DY405" s="47"/>
      <c r="DZ405" s="47"/>
      <c r="EA405" s="47"/>
      <c r="EB405" s="47"/>
      <c r="EC405" s="47"/>
      <c r="ED405" s="47"/>
      <c r="EE405" s="47"/>
      <c r="EF405" s="47"/>
      <c r="EG405" s="47"/>
      <c r="EH405" s="47"/>
      <c r="EI405" s="47"/>
      <c r="EJ405" s="47"/>
      <c r="EK405" s="47"/>
      <c r="EL405" s="47"/>
      <c r="EM405" s="47"/>
      <c r="EN405" s="47"/>
      <c r="EO405" s="47"/>
      <c r="EP405" s="47"/>
      <c r="EQ405" s="47"/>
      <c r="ER405" s="47"/>
      <c r="ES405" s="40"/>
      <c r="ET405" s="40"/>
      <c r="EU405" s="40"/>
      <c r="EV405" s="40"/>
      <c r="EW405" s="40"/>
      <c r="EX405" s="40"/>
      <c r="EY405" s="40"/>
      <c r="EZ405" s="40"/>
      <c r="FA405" s="40"/>
      <c r="FB405" s="40"/>
      <c r="FC405" s="40"/>
      <c r="FD405" s="40"/>
      <c r="FE405" s="40"/>
      <c r="FF405" s="40"/>
      <c r="FG405" s="40"/>
      <c r="FH405" s="40"/>
      <c r="FI405" s="40"/>
      <c r="FJ405" s="40"/>
      <c r="FK405" s="40"/>
      <c r="FL405" s="40"/>
      <c r="FM405" s="40"/>
      <c r="FN405" s="40"/>
      <c r="FO405" s="40"/>
      <c r="FP405" s="40"/>
      <c r="FQ405" s="40"/>
      <c r="FR405" s="40"/>
      <c r="FS405" s="40"/>
      <c r="FT405" s="40"/>
      <c r="FU405" s="40"/>
      <c r="FV405" s="40"/>
      <c r="FW405" s="40"/>
      <c r="FX405" s="40"/>
      <c r="FY405" s="40"/>
      <c r="FZ405" s="40"/>
      <c r="GA405" s="40"/>
      <c r="GB405" s="40"/>
      <c r="GC405" s="40"/>
      <c r="GD405" s="40"/>
      <c r="GE405" s="40"/>
      <c r="GF405" s="40"/>
      <c r="GG405" s="40"/>
      <c r="GH405" s="40"/>
      <c r="GI405" s="40"/>
      <c r="GJ405" s="40"/>
      <c r="GK405" s="40"/>
      <c r="GL405" s="40"/>
      <c r="GM405" s="40"/>
      <c r="GN405" s="40"/>
      <c r="GO405" s="40"/>
      <c r="GP405" s="40"/>
      <c r="GQ405" s="40"/>
      <c r="GR405" s="40"/>
      <c r="GS405" s="40"/>
      <c r="GT405" s="40"/>
      <c r="GU405" s="40"/>
      <c r="GV405" s="40"/>
      <c r="GW405" s="40"/>
      <c r="GX405" s="40"/>
      <c r="GY405" s="40"/>
      <c r="GZ405" s="40"/>
      <c r="HA405" s="40"/>
      <c r="HB405" s="40"/>
      <c r="HC405" s="40"/>
      <c r="HD405" s="40"/>
      <c r="HE405" s="40"/>
      <c r="HF405" s="40"/>
      <c r="HG405" s="40"/>
      <c r="HH405" s="40"/>
      <c r="HI405" s="40"/>
      <c r="HJ405" s="40"/>
      <c r="HK405" s="40"/>
      <c r="HL405" s="40"/>
      <c r="HM405" s="40"/>
      <c r="HN405" s="40"/>
      <c r="HO405" s="40"/>
      <c r="HP405" s="40"/>
      <c r="HQ405" s="40"/>
      <c r="HR405" s="40"/>
      <c r="HS405" s="40"/>
      <c r="HT405" s="40"/>
      <c r="HU405" s="40"/>
      <c r="HV405" s="40"/>
      <c r="HW405" s="40"/>
      <c r="HX405" s="40"/>
      <c r="HY405" s="40"/>
      <c r="HZ405" s="40"/>
      <c r="IA405" s="40"/>
      <c r="IB405" s="40"/>
      <c r="IC405" s="40"/>
      <c r="ID405" s="40"/>
      <c r="IE405" s="40"/>
      <c r="IF405" s="40"/>
      <c r="IG405" s="40"/>
      <c r="IH405" s="40"/>
      <c r="II405" s="40"/>
      <c r="IJ405" s="40"/>
      <c r="IK405" s="40"/>
      <c r="IL405" s="40"/>
      <c r="IM405" s="40"/>
      <c r="IN405" s="40"/>
      <c r="IO405" s="40"/>
      <c r="IP405" s="40"/>
      <c r="IQ405" s="40"/>
      <c r="IR405" s="40"/>
      <c r="IS405" s="40"/>
      <c r="IT405" s="40"/>
      <c r="IU405" s="40"/>
      <c r="IV405" s="40"/>
      <c r="IW405" s="40"/>
      <c r="IX405" s="40"/>
      <c r="IY405" s="40"/>
      <c r="IZ405" s="40"/>
      <c r="JA405" s="40"/>
      <c r="JB405" s="40"/>
      <c r="JC405" s="40"/>
      <c r="JD405" s="40"/>
      <c r="JE405" s="40"/>
      <c r="JF405" s="40"/>
      <c r="JG405" s="40"/>
      <c r="JH405" s="40"/>
      <c r="JI405" s="40"/>
      <c r="JJ405" s="40"/>
      <c r="JK405" s="40"/>
      <c r="JL405" s="40"/>
      <c r="JM405" s="40"/>
      <c r="JN405" s="40"/>
      <c r="JO405" s="40"/>
      <c r="JP405" s="40"/>
      <c r="JQ405" s="40"/>
      <c r="JR405" s="40"/>
      <c r="JS405" s="40"/>
      <c r="JT405" s="40"/>
      <c r="JU405" s="40"/>
      <c r="JV405" s="40"/>
      <c r="JW405" s="40"/>
      <c r="JX405" s="40"/>
      <c r="JY405" s="40"/>
      <c r="JZ405" s="40"/>
      <c r="KA405" s="40"/>
    </row>
    <row r="406" spans="2:287" x14ac:dyDescent="0.45">
      <c r="B406" s="124"/>
      <c r="C406" s="418"/>
      <c r="D406" s="424"/>
      <c r="E406" s="419"/>
      <c r="F406" s="424"/>
      <c r="G406" s="163"/>
      <c r="H406" s="427"/>
      <c r="I406" s="63"/>
      <c r="J406" s="124"/>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433"/>
      <c r="AK406" s="63"/>
      <c r="AL406" s="164"/>
      <c r="AM406" s="164"/>
      <c r="AN406" s="164"/>
      <c r="AO406" s="63"/>
      <c r="AP406" s="124"/>
      <c r="AQ406" s="124"/>
      <c r="AR406" s="124"/>
      <c r="AS406" s="124"/>
      <c r="AT406" s="65"/>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47"/>
      <c r="DX406" s="47"/>
      <c r="DY406" s="47"/>
      <c r="DZ406" s="47"/>
      <c r="EA406" s="47"/>
      <c r="EB406" s="47"/>
      <c r="EC406" s="47"/>
      <c r="ED406" s="47"/>
      <c r="EE406" s="47"/>
      <c r="EF406" s="47"/>
      <c r="EG406" s="47"/>
      <c r="EH406" s="47"/>
      <c r="EI406" s="47"/>
      <c r="EJ406" s="47"/>
      <c r="EK406" s="47"/>
      <c r="EL406" s="47"/>
      <c r="EM406" s="47"/>
      <c r="EN406" s="47"/>
      <c r="EO406" s="47"/>
      <c r="EP406" s="47"/>
      <c r="EQ406" s="47"/>
      <c r="ER406" s="47"/>
      <c r="ES406" s="40"/>
      <c r="ET406" s="40"/>
      <c r="EU406" s="40"/>
      <c r="EV406" s="40"/>
      <c r="EW406" s="40"/>
      <c r="EX406" s="40"/>
      <c r="EY406" s="40"/>
      <c r="EZ406" s="40"/>
      <c r="FA406" s="40"/>
      <c r="FB406" s="40"/>
      <c r="FC406" s="40"/>
      <c r="FD406" s="40"/>
      <c r="FE406" s="40"/>
      <c r="FF406" s="40"/>
      <c r="FG406" s="40"/>
      <c r="FH406" s="40"/>
      <c r="FI406" s="40"/>
      <c r="FJ406" s="40"/>
      <c r="FK406" s="40"/>
      <c r="FL406" s="40"/>
      <c r="FM406" s="40"/>
      <c r="FN406" s="40"/>
      <c r="FO406" s="40"/>
      <c r="FP406" s="40"/>
      <c r="FQ406" s="40"/>
      <c r="FR406" s="40"/>
      <c r="FS406" s="40"/>
      <c r="FT406" s="40"/>
      <c r="FU406" s="40"/>
      <c r="FV406" s="40"/>
      <c r="FW406" s="40"/>
      <c r="FX406" s="40"/>
      <c r="FY406" s="40"/>
      <c r="FZ406" s="40"/>
      <c r="GA406" s="40"/>
      <c r="GB406" s="40"/>
      <c r="GC406" s="40"/>
      <c r="GD406" s="40"/>
      <c r="GE406" s="40"/>
      <c r="GF406" s="40"/>
      <c r="GG406" s="40"/>
      <c r="GH406" s="40"/>
      <c r="GI406" s="40"/>
      <c r="GJ406" s="40"/>
      <c r="GK406" s="40"/>
      <c r="GL406" s="40"/>
      <c r="GM406" s="40"/>
      <c r="GN406" s="40"/>
      <c r="GO406" s="40"/>
      <c r="GP406" s="40"/>
      <c r="GQ406" s="40"/>
      <c r="GR406" s="40"/>
      <c r="GS406" s="40"/>
      <c r="GT406" s="40"/>
      <c r="GU406" s="40"/>
      <c r="GV406" s="40"/>
      <c r="GW406" s="40"/>
      <c r="GX406" s="40"/>
      <c r="GY406" s="40"/>
      <c r="GZ406" s="40"/>
      <c r="HA406" s="40"/>
      <c r="HB406" s="40"/>
      <c r="HC406" s="40"/>
      <c r="HD406" s="40"/>
      <c r="HE406" s="40"/>
      <c r="HF406" s="40"/>
      <c r="HG406" s="40"/>
      <c r="HH406" s="40"/>
      <c r="HI406" s="40"/>
      <c r="HJ406" s="40"/>
      <c r="HK406" s="40"/>
      <c r="HL406" s="40"/>
      <c r="HM406" s="40"/>
      <c r="HN406" s="40"/>
      <c r="HO406" s="40"/>
      <c r="HP406" s="40"/>
      <c r="HQ406" s="40"/>
      <c r="HR406" s="40"/>
      <c r="HS406" s="40"/>
      <c r="HT406" s="40"/>
      <c r="HU406" s="40"/>
      <c r="HV406" s="40"/>
      <c r="HW406" s="40"/>
      <c r="HX406" s="40"/>
      <c r="HY406" s="40"/>
      <c r="HZ406" s="40"/>
      <c r="IA406" s="40"/>
      <c r="IB406" s="40"/>
      <c r="IC406" s="40"/>
      <c r="ID406" s="40"/>
      <c r="IE406" s="40"/>
      <c r="IF406" s="40"/>
      <c r="IG406" s="40"/>
      <c r="IH406" s="40"/>
      <c r="II406" s="40"/>
      <c r="IJ406" s="40"/>
      <c r="IK406" s="40"/>
      <c r="IL406" s="40"/>
      <c r="IM406" s="40"/>
      <c r="IN406" s="40"/>
      <c r="IO406" s="40"/>
      <c r="IP406" s="40"/>
      <c r="IQ406" s="40"/>
      <c r="IR406" s="40"/>
      <c r="IS406" s="40"/>
      <c r="IT406" s="40"/>
      <c r="IU406" s="40"/>
      <c r="IV406" s="40"/>
      <c r="IW406" s="40"/>
      <c r="IX406" s="40"/>
      <c r="IY406" s="40"/>
      <c r="IZ406" s="40"/>
      <c r="JA406" s="40"/>
      <c r="JB406" s="40"/>
      <c r="JC406" s="40"/>
      <c r="JD406" s="40"/>
      <c r="JE406" s="40"/>
      <c r="JF406" s="40"/>
      <c r="JG406" s="40"/>
      <c r="JH406" s="40"/>
      <c r="JI406" s="40"/>
      <c r="JJ406" s="40"/>
      <c r="JK406" s="40"/>
      <c r="JL406" s="40"/>
      <c r="JM406" s="40"/>
      <c r="JN406" s="40"/>
      <c r="JO406" s="40"/>
      <c r="JP406" s="40"/>
      <c r="JQ406" s="40"/>
      <c r="JR406" s="40"/>
      <c r="JS406" s="40"/>
      <c r="JT406" s="40"/>
      <c r="JU406" s="40"/>
      <c r="JV406" s="40"/>
      <c r="JW406" s="40"/>
      <c r="JX406" s="40"/>
      <c r="JY406" s="40"/>
      <c r="JZ406" s="40"/>
      <c r="KA406" s="40"/>
    </row>
    <row r="407" spans="2:287" x14ac:dyDescent="0.45">
      <c r="B407" s="124"/>
      <c r="C407" s="418"/>
      <c r="D407" s="424"/>
      <c r="E407" s="419"/>
      <c r="F407" s="424"/>
      <c r="G407" s="163"/>
      <c r="H407" s="427"/>
      <c r="I407" s="63"/>
      <c r="J407" s="124"/>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433"/>
      <c r="AK407" s="63"/>
      <c r="AL407" s="164"/>
      <c r="AM407" s="164"/>
      <c r="AN407" s="164"/>
      <c r="AO407" s="63"/>
      <c r="AP407" s="124"/>
      <c r="AQ407" s="124"/>
      <c r="AR407" s="124"/>
      <c r="AS407" s="124"/>
      <c r="AT407" s="65"/>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47"/>
      <c r="DX407" s="47"/>
      <c r="DY407" s="47"/>
      <c r="DZ407" s="47"/>
      <c r="EA407" s="47"/>
      <c r="EB407" s="47"/>
      <c r="EC407" s="47"/>
      <c r="ED407" s="47"/>
      <c r="EE407" s="47"/>
      <c r="EF407" s="47"/>
      <c r="EG407" s="47"/>
      <c r="EH407" s="47"/>
      <c r="EI407" s="47"/>
      <c r="EJ407" s="47"/>
      <c r="EK407" s="47"/>
      <c r="EL407" s="47"/>
      <c r="EM407" s="47"/>
      <c r="EN407" s="47"/>
      <c r="EO407" s="47"/>
      <c r="EP407" s="47"/>
      <c r="EQ407" s="47"/>
      <c r="ER407" s="47"/>
      <c r="ES407" s="40"/>
      <c r="ET407" s="40"/>
      <c r="EU407" s="40"/>
      <c r="EV407" s="40"/>
      <c r="EW407" s="40"/>
      <c r="EX407" s="40"/>
      <c r="EY407" s="40"/>
      <c r="EZ407" s="40"/>
      <c r="FA407" s="40"/>
      <c r="FB407" s="40"/>
      <c r="FC407" s="40"/>
      <c r="FD407" s="40"/>
      <c r="FE407" s="40"/>
      <c r="FF407" s="40"/>
      <c r="FG407" s="40"/>
      <c r="FH407" s="40"/>
      <c r="FI407" s="40"/>
      <c r="FJ407" s="40"/>
      <c r="FK407" s="40"/>
      <c r="FL407" s="40"/>
      <c r="FM407" s="40"/>
      <c r="FN407" s="40"/>
      <c r="FO407" s="40"/>
      <c r="FP407" s="40"/>
      <c r="FQ407" s="40"/>
      <c r="FR407" s="40"/>
      <c r="FS407" s="40"/>
      <c r="FT407" s="40"/>
      <c r="FU407" s="40"/>
      <c r="FV407" s="40"/>
      <c r="FW407" s="40"/>
      <c r="FX407" s="40"/>
      <c r="FY407" s="40"/>
      <c r="FZ407" s="40"/>
      <c r="GA407" s="40"/>
      <c r="GB407" s="40"/>
      <c r="GC407" s="40"/>
      <c r="GD407" s="40"/>
      <c r="GE407" s="40"/>
      <c r="GF407" s="40"/>
      <c r="GG407" s="40"/>
      <c r="GH407" s="40"/>
      <c r="GI407" s="40"/>
      <c r="GJ407" s="40"/>
      <c r="GK407" s="40"/>
      <c r="GL407" s="40"/>
      <c r="GM407" s="40"/>
      <c r="GN407" s="40"/>
      <c r="GO407" s="40"/>
      <c r="GP407" s="40"/>
      <c r="GQ407" s="40"/>
      <c r="GR407" s="40"/>
      <c r="GS407" s="40"/>
      <c r="GT407" s="40"/>
      <c r="GU407" s="40"/>
      <c r="GV407" s="40"/>
      <c r="GW407" s="40"/>
      <c r="GX407" s="40"/>
      <c r="GY407" s="40"/>
      <c r="GZ407" s="40"/>
      <c r="HA407" s="40"/>
      <c r="HB407" s="40"/>
      <c r="HC407" s="40"/>
      <c r="HD407" s="40"/>
      <c r="HE407" s="40"/>
      <c r="HF407" s="40"/>
      <c r="HG407" s="40"/>
      <c r="HH407" s="40"/>
      <c r="HI407" s="40"/>
      <c r="HJ407" s="40"/>
      <c r="HK407" s="40"/>
      <c r="HL407" s="40"/>
      <c r="HM407" s="40"/>
      <c r="HN407" s="40"/>
      <c r="HO407" s="40"/>
      <c r="HP407" s="40"/>
      <c r="HQ407" s="40"/>
      <c r="HR407" s="40"/>
      <c r="HS407" s="40"/>
      <c r="HT407" s="40"/>
      <c r="HU407" s="40"/>
      <c r="HV407" s="40"/>
      <c r="HW407" s="40"/>
      <c r="HX407" s="40"/>
      <c r="HY407" s="40"/>
      <c r="HZ407" s="40"/>
      <c r="IA407" s="40"/>
      <c r="IB407" s="40"/>
      <c r="IC407" s="40"/>
      <c r="ID407" s="40"/>
      <c r="IE407" s="40"/>
      <c r="IF407" s="40"/>
      <c r="IG407" s="40"/>
      <c r="IH407" s="40"/>
      <c r="II407" s="40"/>
      <c r="IJ407" s="40"/>
      <c r="IK407" s="40"/>
      <c r="IL407" s="40"/>
      <c r="IM407" s="40"/>
      <c r="IN407" s="40"/>
      <c r="IO407" s="40"/>
      <c r="IP407" s="40"/>
      <c r="IQ407" s="40"/>
      <c r="IR407" s="40"/>
      <c r="IS407" s="40"/>
      <c r="IT407" s="40"/>
      <c r="IU407" s="40"/>
      <c r="IV407" s="40"/>
      <c r="IW407" s="40"/>
      <c r="IX407" s="40"/>
      <c r="IY407" s="40"/>
      <c r="IZ407" s="40"/>
      <c r="JA407" s="40"/>
      <c r="JB407" s="40"/>
      <c r="JC407" s="40"/>
      <c r="JD407" s="40"/>
      <c r="JE407" s="40"/>
      <c r="JF407" s="40"/>
      <c r="JG407" s="40"/>
      <c r="JH407" s="40"/>
      <c r="JI407" s="40"/>
      <c r="JJ407" s="40"/>
      <c r="JK407" s="40"/>
      <c r="JL407" s="40"/>
      <c r="JM407" s="40"/>
      <c r="JN407" s="40"/>
      <c r="JO407" s="40"/>
      <c r="JP407" s="40"/>
      <c r="JQ407" s="40"/>
      <c r="JR407" s="40"/>
      <c r="JS407" s="40"/>
      <c r="JT407" s="40"/>
      <c r="JU407" s="40"/>
      <c r="JV407" s="40"/>
      <c r="JW407" s="40"/>
      <c r="JX407" s="40"/>
      <c r="JY407" s="40"/>
      <c r="JZ407" s="40"/>
      <c r="KA407" s="40"/>
    </row>
    <row r="408" spans="2:287" x14ac:dyDescent="0.45">
      <c r="B408" s="124"/>
      <c r="C408" s="418"/>
      <c r="D408" s="424"/>
      <c r="E408" s="419"/>
      <c r="F408" s="424"/>
      <c r="G408" s="163"/>
      <c r="H408" s="427"/>
      <c r="I408" s="63"/>
      <c r="J408" s="124"/>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433"/>
      <c r="AK408" s="63"/>
      <c r="AL408" s="164"/>
      <c r="AM408" s="164"/>
      <c r="AN408" s="164"/>
      <c r="AO408" s="63"/>
      <c r="AP408" s="124"/>
      <c r="AQ408" s="124"/>
      <c r="AR408" s="124"/>
      <c r="AS408" s="124"/>
      <c r="AT408" s="65"/>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47"/>
      <c r="DX408" s="47"/>
      <c r="DY408" s="47"/>
      <c r="DZ408" s="47"/>
      <c r="EA408" s="47"/>
      <c r="EB408" s="47"/>
      <c r="EC408" s="47"/>
      <c r="ED408" s="47"/>
      <c r="EE408" s="47"/>
      <c r="EF408" s="47"/>
      <c r="EG408" s="47"/>
      <c r="EH408" s="47"/>
      <c r="EI408" s="47"/>
      <c r="EJ408" s="47"/>
      <c r="EK408" s="47"/>
      <c r="EL408" s="47"/>
      <c r="EM408" s="47"/>
      <c r="EN408" s="47"/>
      <c r="EO408" s="47"/>
      <c r="EP408" s="47"/>
      <c r="EQ408" s="47"/>
      <c r="ER408" s="47"/>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c r="IW408" s="40"/>
      <c r="IX408" s="40"/>
      <c r="IY408" s="40"/>
      <c r="IZ408" s="40"/>
      <c r="JA408" s="40"/>
      <c r="JB408" s="40"/>
      <c r="JC408" s="40"/>
      <c r="JD408" s="40"/>
      <c r="JE408" s="40"/>
      <c r="JF408" s="40"/>
      <c r="JG408" s="40"/>
      <c r="JH408" s="40"/>
      <c r="JI408" s="40"/>
      <c r="JJ408" s="40"/>
      <c r="JK408" s="40"/>
      <c r="JL408" s="40"/>
      <c r="JM408" s="40"/>
      <c r="JN408" s="40"/>
      <c r="JO408" s="40"/>
      <c r="JP408" s="40"/>
      <c r="JQ408" s="40"/>
      <c r="JR408" s="40"/>
      <c r="JS408" s="40"/>
      <c r="JT408" s="40"/>
      <c r="JU408" s="40"/>
      <c r="JV408" s="40"/>
      <c r="JW408" s="40"/>
      <c r="JX408" s="40"/>
      <c r="JY408" s="40"/>
      <c r="JZ408" s="40"/>
      <c r="KA408" s="40"/>
    </row>
    <row r="409" spans="2:287" x14ac:dyDescent="0.45">
      <c r="B409" s="124"/>
      <c r="C409" s="418"/>
      <c r="D409" s="424"/>
      <c r="E409" s="419"/>
      <c r="F409" s="424"/>
      <c r="G409" s="163"/>
      <c r="H409" s="427"/>
      <c r="I409" s="63"/>
      <c r="J409" s="124"/>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433"/>
      <c r="AK409" s="63"/>
      <c r="AL409" s="164"/>
      <c r="AM409" s="164"/>
      <c r="AN409" s="164"/>
      <c r="AO409" s="63"/>
      <c r="AP409" s="124"/>
      <c r="AQ409" s="124"/>
      <c r="AR409" s="124"/>
      <c r="AS409" s="124"/>
      <c r="AT409" s="65"/>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47"/>
      <c r="DX409" s="47"/>
      <c r="DY409" s="47"/>
      <c r="DZ409" s="47"/>
      <c r="EA409" s="47"/>
      <c r="EB409" s="47"/>
      <c r="EC409" s="47"/>
      <c r="ED409" s="47"/>
      <c r="EE409" s="47"/>
      <c r="EF409" s="47"/>
      <c r="EG409" s="47"/>
      <c r="EH409" s="47"/>
      <c r="EI409" s="47"/>
      <c r="EJ409" s="47"/>
      <c r="EK409" s="47"/>
      <c r="EL409" s="47"/>
      <c r="EM409" s="47"/>
      <c r="EN409" s="47"/>
      <c r="EO409" s="47"/>
      <c r="EP409" s="47"/>
      <c r="EQ409" s="47"/>
      <c r="ER409" s="47"/>
      <c r="ES409" s="40"/>
      <c r="ET409" s="40"/>
      <c r="EU409" s="40"/>
      <c r="EV409" s="40"/>
      <c r="EW409" s="40"/>
      <c r="EX409" s="40"/>
      <c r="EY409" s="40"/>
      <c r="EZ409" s="40"/>
      <c r="FA409" s="40"/>
      <c r="FB409" s="40"/>
      <c r="FC409" s="40"/>
      <c r="FD409" s="40"/>
      <c r="FE409" s="40"/>
      <c r="FF409" s="40"/>
      <c r="FG409" s="40"/>
      <c r="FH409" s="40"/>
      <c r="FI409" s="40"/>
      <c r="FJ409" s="40"/>
      <c r="FK409" s="40"/>
      <c r="FL409" s="40"/>
      <c r="FM409" s="40"/>
      <c r="FN409" s="40"/>
      <c r="FO409" s="40"/>
      <c r="FP409" s="40"/>
      <c r="FQ409" s="40"/>
      <c r="FR409" s="40"/>
      <c r="FS409" s="40"/>
      <c r="FT409" s="40"/>
      <c r="FU409" s="40"/>
      <c r="FV409" s="40"/>
      <c r="FW409" s="40"/>
      <c r="FX409" s="40"/>
      <c r="FY409" s="40"/>
      <c r="FZ409" s="40"/>
      <c r="GA409" s="40"/>
      <c r="GB409" s="40"/>
      <c r="GC409" s="40"/>
      <c r="GD409" s="40"/>
      <c r="GE409" s="40"/>
      <c r="GF409" s="40"/>
      <c r="GG409" s="40"/>
      <c r="GH409" s="40"/>
      <c r="GI409" s="40"/>
      <c r="GJ409" s="40"/>
      <c r="GK409" s="40"/>
      <c r="GL409" s="40"/>
      <c r="GM409" s="40"/>
      <c r="GN409" s="40"/>
      <c r="GO409" s="40"/>
      <c r="GP409" s="40"/>
      <c r="GQ409" s="40"/>
      <c r="GR409" s="40"/>
      <c r="GS409" s="40"/>
      <c r="GT409" s="40"/>
      <c r="GU409" s="40"/>
      <c r="GV409" s="40"/>
      <c r="GW409" s="40"/>
      <c r="GX409" s="40"/>
      <c r="GY409" s="40"/>
      <c r="GZ409" s="40"/>
      <c r="HA409" s="40"/>
      <c r="HB409" s="40"/>
      <c r="HC409" s="40"/>
      <c r="HD409" s="40"/>
      <c r="HE409" s="40"/>
      <c r="HF409" s="40"/>
      <c r="HG409" s="40"/>
      <c r="HH409" s="40"/>
      <c r="HI409" s="40"/>
      <c r="HJ409" s="40"/>
      <c r="HK409" s="40"/>
      <c r="HL409" s="40"/>
      <c r="HM409" s="40"/>
      <c r="HN409" s="40"/>
      <c r="HO409" s="40"/>
      <c r="HP409" s="40"/>
      <c r="HQ409" s="40"/>
      <c r="HR409" s="40"/>
      <c r="HS409" s="40"/>
      <c r="HT409" s="40"/>
      <c r="HU409" s="40"/>
      <c r="HV409" s="40"/>
      <c r="HW409" s="40"/>
      <c r="HX409" s="40"/>
      <c r="HY409" s="40"/>
      <c r="HZ409" s="40"/>
      <c r="IA409" s="40"/>
      <c r="IB409" s="40"/>
      <c r="IC409" s="40"/>
      <c r="ID409" s="40"/>
      <c r="IE409" s="40"/>
      <c r="IF409" s="40"/>
      <c r="IG409" s="40"/>
      <c r="IH409" s="40"/>
      <c r="II409" s="40"/>
      <c r="IJ409" s="40"/>
      <c r="IK409" s="40"/>
      <c r="IL409" s="40"/>
      <c r="IM409" s="40"/>
      <c r="IN409" s="40"/>
      <c r="IO409" s="40"/>
      <c r="IP409" s="40"/>
      <c r="IQ409" s="40"/>
      <c r="IR409" s="40"/>
      <c r="IS409" s="40"/>
      <c r="IT409" s="40"/>
      <c r="IU409" s="40"/>
      <c r="IV409" s="40"/>
      <c r="IW409" s="40"/>
      <c r="IX409" s="40"/>
      <c r="IY409" s="40"/>
      <c r="IZ409" s="40"/>
      <c r="JA409" s="40"/>
      <c r="JB409" s="40"/>
      <c r="JC409" s="40"/>
      <c r="JD409" s="40"/>
      <c r="JE409" s="40"/>
      <c r="JF409" s="40"/>
      <c r="JG409" s="40"/>
      <c r="JH409" s="40"/>
      <c r="JI409" s="40"/>
      <c r="JJ409" s="40"/>
      <c r="JK409" s="40"/>
      <c r="JL409" s="40"/>
      <c r="JM409" s="40"/>
      <c r="JN409" s="40"/>
      <c r="JO409" s="40"/>
      <c r="JP409" s="40"/>
      <c r="JQ409" s="40"/>
      <c r="JR409" s="40"/>
      <c r="JS409" s="40"/>
      <c r="JT409" s="40"/>
      <c r="JU409" s="40"/>
      <c r="JV409" s="40"/>
      <c r="JW409" s="40"/>
      <c r="JX409" s="40"/>
      <c r="JY409" s="40"/>
      <c r="JZ409" s="40"/>
      <c r="KA409" s="40"/>
    </row>
    <row r="410" spans="2:287" x14ac:dyDescent="0.45">
      <c r="B410" s="124"/>
      <c r="C410" s="418"/>
      <c r="D410" s="424"/>
      <c r="E410" s="419"/>
      <c r="F410" s="424"/>
      <c r="G410" s="163"/>
      <c r="H410" s="427"/>
      <c r="I410" s="63"/>
      <c r="J410" s="124"/>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433"/>
      <c r="AK410" s="63"/>
      <c r="AL410" s="164"/>
      <c r="AM410" s="164"/>
      <c r="AN410" s="164"/>
      <c r="AO410" s="63"/>
      <c r="AP410" s="124"/>
      <c r="AQ410" s="124"/>
      <c r="AR410" s="124"/>
      <c r="AS410" s="124"/>
      <c r="AT410" s="65"/>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47"/>
      <c r="DX410" s="47"/>
      <c r="DY410" s="47"/>
      <c r="DZ410" s="47"/>
      <c r="EA410" s="47"/>
      <c r="EB410" s="47"/>
      <c r="EC410" s="47"/>
      <c r="ED410" s="47"/>
      <c r="EE410" s="47"/>
      <c r="EF410" s="47"/>
      <c r="EG410" s="47"/>
      <c r="EH410" s="47"/>
      <c r="EI410" s="47"/>
      <c r="EJ410" s="47"/>
      <c r="EK410" s="47"/>
      <c r="EL410" s="47"/>
      <c r="EM410" s="47"/>
      <c r="EN410" s="47"/>
      <c r="EO410" s="47"/>
      <c r="EP410" s="47"/>
      <c r="EQ410" s="47"/>
      <c r="ER410" s="47"/>
      <c r="ES410" s="40"/>
      <c r="ET410" s="40"/>
      <c r="EU410" s="40"/>
      <c r="EV410" s="40"/>
      <c r="EW410" s="40"/>
      <c r="EX410" s="40"/>
      <c r="EY410" s="40"/>
      <c r="EZ410" s="40"/>
      <c r="FA410" s="40"/>
      <c r="FB410" s="40"/>
      <c r="FC410" s="40"/>
      <c r="FD410" s="40"/>
      <c r="FE410" s="40"/>
      <c r="FF410" s="40"/>
      <c r="FG410" s="40"/>
      <c r="FH410" s="40"/>
      <c r="FI410" s="40"/>
      <c r="FJ410" s="40"/>
      <c r="FK410" s="40"/>
      <c r="FL410" s="40"/>
      <c r="FM410" s="40"/>
      <c r="FN410" s="40"/>
      <c r="FO410" s="40"/>
      <c r="FP410" s="40"/>
      <c r="FQ410" s="40"/>
      <c r="FR410" s="40"/>
      <c r="FS410" s="40"/>
      <c r="FT410" s="40"/>
      <c r="FU410" s="40"/>
      <c r="FV410" s="40"/>
      <c r="FW410" s="40"/>
      <c r="FX410" s="40"/>
      <c r="FY410" s="40"/>
      <c r="FZ410" s="40"/>
      <c r="GA410" s="40"/>
      <c r="GB410" s="40"/>
      <c r="GC410" s="40"/>
      <c r="GD410" s="40"/>
      <c r="GE410" s="40"/>
      <c r="GF410" s="40"/>
      <c r="GG410" s="40"/>
      <c r="GH410" s="40"/>
      <c r="GI410" s="40"/>
      <c r="GJ410" s="40"/>
      <c r="GK410" s="40"/>
      <c r="GL410" s="40"/>
      <c r="GM410" s="40"/>
      <c r="GN410" s="40"/>
      <c r="GO410" s="40"/>
      <c r="GP410" s="40"/>
      <c r="GQ410" s="40"/>
      <c r="GR410" s="40"/>
      <c r="GS410" s="40"/>
      <c r="GT410" s="40"/>
      <c r="GU410" s="40"/>
      <c r="GV410" s="40"/>
      <c r="GW410" s="40"/>
      <c r="GX410" s="40"/>
      <c r="GY410" s="40"/>
      <c r="GZ410" s="40"/>
      <c r="HA410" s="40"/>
      <c r="HB410" s="40"/>
      <c r="HC410" s="40"/>
      <c r="HD410" s="40"/>
      <c r="HE410" s="40"/>
      <c r="HF410" s="40"/>
      <c r="HG410" s="40"/>
      <c r="HH410" s="40"/>
      <c r="HI410" s="40"/>
      <c r="HJ410" s="40"/>
      <c r="HK410" s="40"/>
      <c r="HL410" s="40"/>
      <c r="HM410" s="40"/>
      <c r="HN410" s="40"/>
      <c r="HO410" s="40"/>
      <c r="HP410" s="40"/>
      <c r="HQ410" s="40"/>
      <c r="HR410" s="40"/>
      <c r="HS410" s="40"/>
      <c r="HT410" s="40"/>
      <c r="HU410" s="40"/>
      <c r="HV410" s="40"/>
      <c r="HW410" s="40"/>
      <c r="HX410" s="40"/>
      <c r="HY410" s="40"/>
      <c r="HZ410" s="40"/>
      <c r="IA410" s="40"/>
      <c r="IB410" s="40"/>
      <c r="IC410" s="40"/>
      <c r="ID410" s="40"/>
      <c r="IE410" s="40"/>
      <c r="IF410" s="40"/>
      <c r="IG410" s="40"/>
      <c r="IH410" s="40"/>
      <c r="II410" s="40"/>
      <c r="IJ410" s="40"/>
      <c r="IK410" s="40"/>
      <c r="IL410" s="40"/>
      <c r="IM410" s="40"/>
      <c r="IN410" s="40"/>
      <c r="IO410" s="40"/>
      <c r="IP410" s="40"/>
      <c r="IQ410" s="40"/>
      <c r="IR410" s="40"/>
      <c r="IS410" s="40"/>
      <c r="IT410" s="40"/>
      <c r="IU410" s="40"/>
      <c r="IV410" s="40"/>
      <c r="IW410" s="40"/>
      <c r="IX410" s="40"/>
      <c r="IY410" s="40"/>
      <c r="IZ410" s="40"/>
      <c r="JA410" s="40"/>
      <c r="JB410" s="40"/>
      <c r="JC410" s="40"/>
      <c r="JD410" s="40"/>
      <c r="JE410" s="40"/>
      <c r="JF410" s="40"/>
      <c r="JG410" s="40"/>
      <c r="JH410" s="40"/>
      <c r="JI410" s="40"/>
      <c r="JJ410" s="40"/>
      <c r="JK410" s="40"/>
      <c r="JL410" s="40"/>
      <c r="JM410" s="40"/>
      <c r="JN410" s="40"/>
      <c r="JO410" s="40"/>
      <c r="JP410" s="40"/>
      <c r="JQ410" s="40"/>
      <c r="JR410" s="40"/>
      <c r="JS410" s="40"/>
      <c r="JT410" s="40"/>
      <c r="JU410" s="40"/>
      <c r="JV410" s="40"/>
      <c r="JW410" s="40"/>
      <c r="JX410" s="40"/>
      <c r="JY410" s="40"/>
      <c r="JZ410" s="40"/>
      <c r="KA410" s="40"/>
    </row>
    <row r="411" spans="2:287" x14ac:dyDescent="0.45">
      <c r="B411" s="124"/>
      <c r="C411" s="418"/>
      <c r="D411" s="424"/>
      <c r="E411" s="419"/>
      <c r="F411" s="424"/>
      <c r="G411" s="163"/>
      <c r="H411" s="427"/>
      <c r="I411" s="63"/>
      <c r="J411" s="124"/>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433"/>
      <c r="AK411" s="63"/>
      <c r="AL411" s="164"/>
      <c r="AM411" s="164"/>
      <c r="AN411" s="164"/>
      <c r="AO411" s="63"/>
      <c r="AP411" s="124"/>
      <c r="AQ411" s="124"/>
      <c r="AR411" s="124"/>
      <c r="AS411" s="124"/>
      <c r="AT411" s="65"/>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47"/>
      <c r="DX411" s="47"/>
      <c r="DY411" s="47"/>
      <c r="DZ411" s="47"/>
      <c r="EA411" s="47"/>
      <c r="EB411" s="47"/>
      <c r="EC411" s="47"/>
      <c r="ED411" s="47"/>
      <c r="EE411" s="47"/>
      <c r="EF411" s="47"/>
      <c r="EG411" s="47"/>
      <c r="EH411" s="47"/>
      <c r="EI411" s="47"/>
      <c r="EJ411" s="47"/>
      <c r="EK411" s="47"/>
      <c r="EL411" s="47"/>
      <c r="EM411" s="47"/>
      <c r="EN411" s="47"/>
      <c r="EO411" s="47"/>
      <c r="EP411" s="47"/>
      <c r="EQ411" s="47"/>
      <c r="ER411" s="47"/>
      <c r="ES411" s="40"/>
      <c r="ET411" s="40"/>
      <c r="EU411" s="40"/>
      <c r="EV411" s="40"/>
      <c r="EW411" s="40"/>
      <c r="EX411" s="40"/>
      <c r="EY411" s="40"/>
      <c r="EZ411" s="40"/>
      <c r="FA411" s="40"/>
      <c r="FB411" s="40"/>
      <c r="FC411" s="40"/>
      <c r="FD411" s="40"/>
      <c r="FE411" s="40"/>
      <c r="FF411" s="40"/>
      <c r="FG411" s="40"/>
      <c r="FH411" s="40"/>
      <c r="FI411" s="40"/>
      <c r="FJ411" s="40"/>
      <c r="FK411" s="40"/>
      <c r="FL411" s="40"/>
      <c r="FM411" s="40"/>
      <c r="FN411" s="40"/>
      <c r="FO411" s="40"/>
      <c r="FP411" s="40"/>
      <c r="FQ411" s="40"/>
      <c r="FR411" s="40"/>
      <c r="FS411" s="40"/>
      <c r="FT411" s="40"/>
      <c r="FU411" s="40"/>
      <c r="FV411" s="40"/>
      <c r="FW411" s="40"/>
      <c r="FX411" s="40"/>
      <c r="FY411" s="40"/>
      <c r="FZ411" s="40"/>
      <c r="GA411" s="40"/>
      <c r="GB411" s="40"/>
      <c r="GC411" s="40"/>
      <c r="GD411" s="40"/>
      <c r="GE411" s="40"/>
      <c r="GF411" s="40"/>
      <c r="GG411" s="40"/>
      <c r="GH411" s="40"/>
      <c r="GI411" s="40"/>
      <c r="GJ411" s="40"/>
      <c r="GK411" s="40"/>
      <c r="GL411" s="40"/>
      <c r="GM411" s="40"/>
      <c r="GN411" s="40"/>
      <c r="GO411" s="40"/>
      <c r="GP411" s="40"/>
      <c r="GQ411" s="40"/>
      <c r="GR411" s="40"/>
      <c r="GS411" s="40"/>
      <c r="GT411" s="40"/>
      <c r="GU411" s="40"/>
      <c r="GV411" s="40"/>
      <c r="GW411" s="40"/>
      <c r="GX411" s="40"/>
      <c r="GY411" s="40"/>
      <c r="GZ411" s="40"/>
      <c r="HA411" s="40"/>
      <c r="HB411" s="40"/>
      <c r="HC411" s="40"/>
      <c r="HD411" s="40"/>
      <c r="HE411" s="40"/>
      <c r="HF411" s="40"/>
      <c r="HG411" s="40"/>
      <c r="HH411" s="40"/>
      <c r="HI411" s="40"/>
      <c r="HJ411" s="40"/>
      <c r="HK411" s="40"/>
      <c r="HL411" s="40"/>
      <c r="HM411" s="40"/>
      <c r="HN411" s="40"/>
      <c r="HO411" s="40"/>
      <c r="HP411" s="40"/>
      <c r="HQ411" s="40"/>
      <c r="HR411" s="40"/>
      <c r="HS411" s="40"/>
      <c r="HT411" s="40"/>
      <c r="HU411" s="40"/>
      <c r="HV411" s="40"/>
      <c r="HW411" s="40"/>
      <c r="HX411" s="40"/>
      <c r="HY411" s="40"/>
      <c r="HZ411" s="40"/>
      <c r="IA411" s="40"/>
      <c r="IB411" s="40"/>
      <c r="IC411" s="40"/>
      <c r="ID411" s="40"/>
      <c r="IE411" s="40"/>
      <c r="IF411" s="40"/>
      <c r="IG411" s="40"/>
      <c r="IH411" s="40"/>
      <c r="II411" s="40"/>
      <c r="IJ411" s="40"/>
      <c r="IK411" s="40"/>
      <c r="IL411" s="40"/>
      <c r="IM411" s="40"/>
      <c r="IN411" s="40"/>
      <c r="IO411" s="40"/>
      <c r="IP411" s="40"/>
      <c r="IQ411" s="40"/>
      <c r="IR411" s="40"/>
      <c r="IS411" s="40"/>
      <c r="IT411" s="40"/>
      <c r="IU411" s="40"/>
      <c r="IV411" s="40"/>
      <c r="IW411" s="40"/>
      <c r="IX411" s="40"/>
      <c r="IY411" s="40"/>
      <c r="IZ411" s="40"/>
      <c r="JA411" s="40"/>
      <c r="JB411" s="40"/>
      <c r="JC411" s="40"/>
      <c r="JD411" s="40"/>
      <c r="JE411" s="40"/>
      <c r="JF411" s="40"/>
      <c r="JG411" s="40"/>
      <c r="JH411" s="40"/>
      <c r="JI411" s="40"/>
      <c r="JJ411" s="40"/>
      <c r="JK411" s="40"/>
      <c r="JL411" s="40"/>
      <c r="JM411" s="40"/>
      <c r="JN411" s="40"/>
      <c r="JO411" s="40"/>
      <c r="JP411" s="40"/>
      <c r="JQ411" s="40"/>
      <c r="JR411" s="40"/>
      <c r="JS411" s="40"/>
      <c r="JT411" s="40"/>
      <c r="JU411" s="40"/>
      <c r="JV411" s="40"/>
      <c r="JW411" s="40"/>
      <c r="JX411" s="40"/>
      <c r="JY411" s="40"/>
      <c r="JZ411" s="40"/>
      <c r="KA411" s="40"/>
    </row>
    <row r="412" spans="2:287" x14ac:dyDescent="0.45">
      <c r="B412" s="124"/>
      <c r="C412" s="418"/>
      <c r="D412" s="424"/>
      <c r="E412" s="419"/>
      <c r="F412" s="424"/>
      <c r="G412" s="163"/>
      <c r="H412" s="427"/>
      <c r="I412" s="63"/>
      <c r="J412" s="124"/>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433"/>
      <c r="AK412" s="63"/>
      <c r="AL412" s="164"/>
      <c r="AM412" s="164"/>
      <c r="AN412" s="164"/>
      <c r="AO412" s="63"/>
      <c r="AP412" s="124"/>
      <c r="AQ412" s="124"/>
      <c r="AR412" s="124"/>
      <c r="AS412" s="124"/>
      <c r="AT412" s="65"/>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47"/>
      <c r="DX412" s="47"/>
      <c r="DY412" s="47"/>
      <c r="DZ412" s="47"/>
      <c r="EA412" s="47"/>
      <c r="EB412" s="47"/>
      <c r="EC412" s="47"/>
      <c r="ED412" s="47"/>
      <c r="EE412" s="47"/>
      <c r="EF412" s="47"/>
      <c r="EG412" s="47"/>
      <c r="EH412" s="47"/>
      <c r="EI412" s="47"/>
      <c r="EJ412" s="47"/>
      <c r="EK412" s="47"/>
      <c r="EL412" s="47"/>
      <c r="EM412" s="47"/>
      <c r="EN412" s="47"/>
      <c r="EO412" s="47"/>
      <c r="EP412" s="47"/>
      <c r="EQ412" s="47"/>
      <c r="ER412" s="47"/>
      <c r="ES412" s="40"/>
      <c r="ET412" s="40"/>
      <c r="EU412" s="40"/>
      <c r="EV412" s="40"/>
      <c r="EW412" s="40"/>
      <c r="EX412" s="40"/>
      <c r="EY412" s="40"/>
      <c r="EZ412" s="40"/>
      <c r="FA412" s="40"/>
      <c r="FB412" s="40"/>
      <c r="FC412" s="40"/>
      <c r="FD412" s="40"/>
      <c r="FE412" s="40"/>
      <c r="FF412" s="40"/>
      <c r="FG412" s="40"/>
      <c r="FH412" s="40"/>
      <c r="FI412" s="40"/>
      <c r="FJ412" s="40"/>
      <c r="FK412" s="40"/>
      <c r="FL412" s="40"/>
      <c r="FM412" s="40"/>
      <c r="FN412" s="40"/>
      <c r="FO412" s="40"/>
      <c r="FP412" s="40"/>
      <c r="FQ412" s="40"/>
      <c r="FR412" s="40"/>
      <c r="FS412" s="40"/>
      <c r="FT412" s="40"/>
      <c r="FU412" s="40"/>
      <c r="FV412" s="40"/>
      <c r="FW412" s="40"/>
      <c r="FX412" s="40"/>
      <c r="FY412" s="40"/>
      <c r="FZ412" s="40"/>
      <c r="GA412" s="40"/>
      <c r="GB412" s="40"/>
      <c r="GC412" s="40"/>
      <c r="GD412" s="40"/>
      <c r="GE412" s="40"/>
      <c r="GF412" s="40"/>
      <c r="GG412" s="40"/>
      <c r="GH412" s="40"/>
      <c r="GI412" s="40"/>
      <c r="GJ412" s="40"/>
      <c r="GK412" s="40"/>
      <c r="GL412" s="40"/>
      <c r="GM412" s="40"/>
      <c r="GN412" s="40"/>
      <c r="GO412" s="40"/>
      <c r="GP412" s="40"/>
      <c r="GQ412" s="40"/>
      <c r="GR412" s="40"/>
      <c r="GS412" s="40"/>
      <c r="GT412" s="40"/>
      <c r="GU412" s="40"/>
      <c r="GV412" s="40"/>
      <c r="GW412" s="40"/>
      <c r="GX412" s="40"/>
      <c r="GY412" s="40"/>
      <c r="GZ412" s="40"/>
      <c r="HA412" s="40"/>
      <c r="HB412" s="40"/>
      <c r="HC412" s="40"/>
      <c r="HD412" s="40"/>
      <c r="HE412" s="40"/>
      <c r="HF412" s="40"/>
      <c r="HG412" s="40"/>
      <c r="HH412" s="40"/>
      <c r="HI412" s="40"/>
      <c r="HJ412" s="40"/>
      <c r="HK412" s="40"/>
      <c r="HL412" s="40"/>
      <c r="HM412" s="40"/>
      <c r="HN412" s="40"/>
      <c r="HO412" s="40"/>
      <c r="HP412" s="40"/>
      <c r="HQ412" s="40"/>
      <c r="HR412" s="40"/>
      <c r="HS412" s="40"/>
      <c r="HT412" s="40"/>
      <c r="HU412" s="40"/>
      <c r="HV412" s="40"/>
      <c r="HW412" s="40"/>
      <c r="HX412" s="40"/>
      <c r="HY412" s="40"/>
      <c r="HZ412" s="40"/>
      <c r="IA412" s="40"/>
      <c r="IB412" s="40"/>
      <c r="IC412" s="40"/>
      <c r="ID412" s="40"/>
      <c r="IE412" s="40"/>
      <c r="IF412" s="40"/>
      <c r="IG412" s="40"/>
      <c r="IH412" s="40"/>
      <c r="II412" s="40"/>
      <c r="IJ412" s="40"/>
      <c r="IK412" s="40"/>
      <c r="IL412" s="40"/>
      <c r="IM412" s="40"/>
      <c r="IN412" s="40"/>
      <c r="IO412" s="40"/>
      <c r="IP412" s="40"/>
      <c r="IQ412" s="40"/>
      <c r="IR412" s="40"/>
      <c r="IS412" s="40"/>
      <c r="IT412" s="40"/>
      <c r="IU412" s="40"/>
      <c r="IV412" s="40"/>
      <c r="IW412" s="40"/>
      <c r="IX412" s="40"/>
      <c r="IY412" s="40"/>
      <c r="IZ412" s="40"/>
      <c r="JA412" s="40"/>
      <c r="JB412" s="40"/>
      <c r="JC412" s="40"/>
      <c r="JD412" s="40"/>
      <c r="JE412" s="40"/>
      <c r="JF412" s="40"/>
      <c r="JG412" s="40"/>
      <c r="JH412" s="40"/>
      <c r="JI412" s="40"/>
      <c r="JJ412" s="40"/>
      <c r="JK412" s="40"/>
      <c r="JL412" s="40"/>
      <c r="JM412" s="40"/>
      <c r="JN412" s="40"/>
      <c r="JO412" s="40"/>
      <c r="JP412" s="40"/>
      <c r="JQ412" s="40"/>
      <c r="JR412" s="40"/>
      <c r="JS412" s="40"/>
      <c r="JT412" s="40"/>
      <c r="JU412" s="40"/>
      <c r="JV412" s="40"/>
      <c r="JW412" s="40"/>
      <c r="JX412" s="40"/>
      <c r="JY412" s="40"/>
      <c r="JZ412" s="40"/>
      <c r="KA412" s="40"/>
    </row>
    <row r="413" spans="2:287" x14ac:dyDescent="0.45">
      <c r="B413" s="124"/>
      <c r="C413" s="418"/>
      <c r="D413" s="424"/>
      <c r="E413" s="419"/>
      <c r="F413" s="424"/>
      <c r="G413" s="163"/>
      <c r="H413" s="427"/>
      <c r="I413" s="63"/>
      <c r="J413" s="124"/>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433"/>
      <c r="AK413" s="63"/>
      <c r="AL413" s="164"/>
      <c r="AM413" s="164"/>
      <c r="AN413" s="164"/>
      <c r="AO413" s="63"/>
      <c r="AP413" s="124"/>
      <c r="AQ413" s="124"/>
      <c r="AR413" s="124"/>
      <c r="AS413" s="124"/>
      <c r="AT413" s="65"/>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47"/>
      <c r="DX413" s="47"/>
      <c r="DY413" s="47"/>
      <c r="DZ413" s="47"/>
      <c r="EA413" s="47"/>
      <c r="EB413" s="47"/>
      <c r="EC413" s="47"/>
      <c r="ED413" s="47"/>
      <c r="EE413" s="47"/>
      <c r="EF413" s="47"/>
      <c r="EG413" s="47"/>
      <c r="EH413" s="47"/>
      <c r="EI413" s="47"/>
      <c r="EJ413" s="47"/>
      <c r="EK413" s="47"/>
      <c r="EL413" s="47"/>
      <c r="EM413" s="47"/>
      <c r="EN413" s="47"/>
      <c r="EO413" s="47"/>
      <c r="EP413" s="47"/>
      <c r="EQ413" s="47"/>
      <c r="ER413" s="47"/>
      <c r="ES413" s="40"/>
      <c r="ET413" s="40"/>
      <c r="EU413" s="40"/>
      <c r="EV413" s="40"/>
      <c r="EW413" s="40"/>
      <c r="EX413" s="40"/>
      <c r="EY413" s="40"/>
      <c r="EZ413" s="40"/>
      <c r="FA413" s="40"/>
      <c r="FB413" s="40"/>
      <c r="FC413" s="40"/>
      <c r="FD413" s="40"/>
      <c r="FE413" s="40"/>
      <c r="FF413" s="40"/>
      <c r="FG413" s="40"/>
      <c r="FH413" s="40"/>
      <c r="FI413" s="40"/>
      <c r="FJ413" s="40"/>
      <c r="FK413" s="40"/>
      <c r="FL413" s="40"/>
      <c r="FM413" s="40"/>
      <c r="FN413" s="40"/>
      <c r="FO413" s="40"/>
      <c r="FP413" s="40"/>
      <c r="FQ413" s="40"/>
      <c r="FR413" s="40"/>
      <c r="FS413" s="40"/>
      <c r="FT413" s="40"/>
      <c r="FU413" s="40"/>
      <c r="FV413" s="40"/>
      <c r="FW413" s="40"/>
      <c r="FX413" s="40"/>
      <c r="FY413" s="40"/>
      <c r="FZ413" s="40"/>
      <c r="GA413" s="40"/>
      <c r="GB413" s="40"/>
      <c r="GC413" s="40"/>
      <c r="GD413" s="40"/>
      <c r="GE413" s="40"/>
      <c r="GF413" s="40"/>
      <c r="GG413" s="40"/>
      <c r="GH413" s="40"/>
      <c r="GI413" s="40"/>
      <c r="GJ413" s="40"/>
      <c r="GK413" s="40"/>
      <c r="GL413" s="40"/>
      <c r="GM413" s="40"/>
      <c r="GN413" s="40"/>
      <c r="GO413" s="40"/>
      <c r="GP413" s="40"/>
      <c r="GQ413" s="40"/>
      <c r="GR413" s="40"/>
      <c r="GS413" s="40"/>
      <c r="GT413" s="40"/>
      <c r="GU413" s="40"/>
      <c r="GV413" s="40"/>
      <c r="GW413" s="40"/>
      <c r="GX413" s="40"/>
      <c r="GY413" s="40"/>
      <c r="GZ413" s="40"/>
      <c r="HA413" s="40"/>
      <c r="HB413" s="40"/>
      <c r="HC413" s="40"/>
      <c r="HD413" s="40"/>
      <c r="HE413" s="40"/>
      <c r="HF413" s="40"/>
      <c r="HG413" s="40"/>
      <c r="HH413" s="40"/>
      <c r="HI413" s="40"/>
      <c r="HJ413" s="40"/>
      <c r="HK413" s="40"/>
      <c r="HL413" s="40"/>
      <c r="HM413" s="40"/>
      <c r="HN413" s="40"/>
      <c r="HO413" s="40"/>
      <c r="HP413" s="40"/>
      <c r="HQ413" s="40"/>
      <c r="HR413" s="40"/>
      <c r="HS413" s="40"/>
      <c r="HT413" s="40"/>
      <c r="HU413" s="40"/>
      <c r="HV413" s="40"/>
      <c r="HW413" s="40"/>
      <c r="HX413" s="40"/>
      <c r="HY413" s="40"/>
      <c r="HZ413" s="40"/>
      <c r="IA413" s="40"/>
      <c r="IB413" s="40"/>
      <c r="IC413" s="40"/>
      <c r="ID413" s="40"/>
      <c r="IE413" s="40"/>
      <c r="IF413" s="40"/>
      <c r="IG413" s="40"/>
      <c r="IH413" s="40"/>
      <c r="II413" s="40"/>
      <c r="IJ413" s="40"/>
      <c r="IK413" s="40"/>
      <c r="IL413" s="40"/>
      <c r="IM413" s="40"/>
      <c r="IN413" s="40"/>
      <c r="IO413" s="40"/>
      <c r="IP413" s="40"/>
      <c r="IQ413" s="40"/>
      <c r="IR413" s="40"/>
      <c r="IS413" s="40"/>
      <c r="IT413" s="40"/>
      <c r="IU413" s="40"/>
      <c r="IV413" s="40"/>
      <c r="IW413" s="40"/>
      <c r="IX413" s="40"/>
      <c r="IY413" s="40"/>
      <c r="IZ413" s="40"/>
      <c r="JA413" s="40"/>
      <c r="JB413" s="40"/>
      <c r="JC413" s="40"/>
      <c r="JD413" s="40"/>
      <c r="JE413" s="40"/>
      <c r="JF413" s="40"/>
      <c r="JG413" s="40"/>
      <c r="JH413" s="40"/>
      <c r="JI413" s="40"/>
      <c r="JJ413" s="40"/>
      <c r="JK413" s="40"/>
      <c r="JL413" s="40"/>
      <c r="JM413" s="40"/>
      <c r="JN413" s="40"/>
      <c r="JO413" s="40"/>
      <c r="JP413" s="40"/>
      <c r="JQ413" s="40"/>
      <c r="JR413" s="40"/>
      <c r="JS413" s="40"/>
      <c r="JT413" s="40"/>
      <c r="JU413" s="40"/>
      <c r="JV413" s="40"/>
      <c r="JW413" s="40"/>
      <c r="JX413" s="40"/>
      <c r="JY413" s="40"/>
      <c r="JZ413" s="40"/>
      <c r="KA413" s="40"/>
    </row>
    <row r="414" spans="2:287" x14ac:dyDescent="0.45">
      <c r="B414" s="124"/>
      <c r="C414" s="418"/>
      <c r="D414" s="424"/>
      <c r="E414" s="419"/>
      <c r="F414" s="424"/>
      <c r="G414" s="163"/>
      <c r="H414" s="427"/>
      <c r="I414" s="63"/>
      <c r="J414" s="124"/>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433"/>
      <c r="AK414" s="63"/>
      <c r="AL414" s="164"/>
      <c r="AM414" s="164"/>
      <c r="AN414" s="164"/>
      <c r="AO414" s="63"/>
      <c r="AP414" s="124"/>
      <c r="AQ414" s="124"/>
      <c r="AR414" s="124"/>
      <c r="AS414" s="124"/>
      <c r="AT414" s="65"/>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47"/>
      <c r="DX414" s="47"/>
      <c r="DY414" s="47"/>
      <c r="DZ414" s="47"/>
      <c r="EA414" s="47"/>
      <c r="EB414" s="47"/>
      <c r="EC414" s="47"/>
      <c r="ED414" s="47"/>
      <c r="EE414" s="47"/>
      <c r="EF414" s="47"/>
      <c r="EG414" s="47"/>
      <c r="EH414" s="47"/>
      <c r="EI414" s="47"/>
      <c r="EJ414" s="47"/>
      <c r="EK414" s="47"/>
      <c r="EL414" s="47"/>
      <c r="EM414" s="47"/>
      <c r="EN414" s="47"/>
      <c r="EO414" s="47"/>
      <c r="EP414" s="47"/>
      <c r="EQ414" s="47"/>
      <c r="ER414" s="47"/>
      <c r="ES414" s="40"/>
      <c r="ET414" s="40"/>
      <c r="EU414" s="40"/>
      <c r="EV414" s="40"/>
      <c r="EW414" s="40"/>
      <c r="EX414" s="40"/>
      <c r="EY414" s="40"/>
      <c r="EZ414" s="40"/>
      <c r="FA414" s="40"/>
      <c r="FB414" s="40"/>
      <c r="FC414" s="40"/>
      <c r="FD414" s="40"/>
      <c r="FE414" s="40"/>
      <c r="FF414" s="40"/>
      <c r="FG414" s="40"/>
      <c r="FH414" s="40"/>
      <c r="FI414" s="40"/>
      <c r="FJ414" s="40"/>
      <c r="FK414" s="40"/>
      <c r="FL414" s="40"/>
      <c r="FM414" s="40"/>
      <c r="FN414" s="40"/>
      <c r="FO414" s="40"/>
      <c r="FP414" s="40"/>
      <c r="FQ414" s="40"/>
      <c r="FR414" s="40"/>
      <c r="FS414" s="40"/>
      <c r="FT414" s="40"/>
      <c r="FU414" s="40"/>
      <c r="FV414" s="40"/>
      <c r="FW414" s="40"/>
      <c r="FX414" s="40"/>
      <c r="FY414" s="40"/>
      <c r="FZ414" s="40"/>
      <c r="GA414" s="40"/>
      <c r="GB414" s="40"/>
      <c r="GC414" s="40"/>
      <c r="GD414" s="40"/>
      <c r="GE414" s="40"/>
      <c r="GF414" s="40"/>
      <c r="GG414" s="40"/>
      <c r="GH414" s="40"/>
      <c r="GI414" s="40"/>
      <c r="GJ414" s="40"/>
      <c r="GK414" s="40"/>
      <c r="GL414" s="40"/>
      <c r="GM414" s="40"/>
      <c r="GN414" s="40"/>
      <c r="GO414" s="40"/>
      <c r="GP414" s="40"/>
      <c r="GQ414" s="40"/>
      <c r="GR414" s="40"/>
      <c r="GS414" s="40"/>
      <c r="GT414" s="40"/>
      <c r="GU414" s="40"/>
      <c r="GV414" s="40"/>
      <c r="GW414" s="40"/>
      <c r="GX414" s="40"/>
      <c r="GY414" s="40"/>
      <c r="GZ414" s="40"/>
      <c r="HA414" s="40"/>
      <c r="HB414" s="40"/>
      <c r="HC414" s="40"/>
      <c r="HD414" s="40"/>
      <c r="HE414" s="40"/>
      <c r="HF414" s="40"/>
      <c r="HG414" s="40"/>
      <c r="HH414" s="40"/>
      <c r="HI414" s="40"/>
      <c r="HJ414" s="40"/>
      <c r="HK414" s="40"/>
      <c r="HL414" s="40"/>
      <c r="HM414" s="40"/>
      <c r="HN414" s="40"/>
      <c r="HO414" s="40"/>
      <c r="HP414" s="40"/>
      <c r="HQ414" s="40"/>
      <c r="HR414" s="40"/>
      <c r="HS414" s="40"/>
      <c r="HT414" s="40"/>
      <c r="HU414" s="40"/>
      <c r="HV414" s="40"/>
      <c r="HW414" s="40"/>
      <c r="HX414" s="40"/>
      <c r="HY414" s="40"/>
      <c r="HZ414" s="40"/>
      <c r="IA414" s="40"/>
      <c r="IB414" s="40"/>
      <c r="IC414" s="40"/>
      <c r="ID414" s="40"/>
      <c r="IE414" s="40"/>
      <c r="IF414" s="40"/>
      <c r="IG414" s="40"/>
      <c r="IH414" s="40"/>
      <c r="II414" s="40"/>
      <c r="IJ414" s="40"/>
      <c r="IK414" s="40"/>
      <c r="IL414" s="40"/>
      <c r="IM414" s="40"/>
      <c r="IN414" s="40"/>
      <c r="IO414" s="40"/>
      <c r="IP414" s="40"/>
      <c r="IQ414" s="40"/>
      <c r="IR414" s="40"/>
      <c r="IS414" s="40"/>
      <c r="IT414" s="40"/>
      <c r="IU414" s="40"/>
      <c r="IV414" s="40"/>
      <c r="IW414" s="40"/>
      <c r="IX414" s="40"/>
      <c r="IY414" s="40"/>
      <c r="IZ414" s="40"/>
      <c r="JA414" s="40"/>
      <c r="JB414" s="40"/>
      <c r="JC414" s="40"/>
      <c r="JD414" s="40"/>
      <c r="JE414" s="40"/>
      <c r="JF414" s="40"/>
      <c r="JG414" s="40"/>
      <c r="JH414" s="40"/>
      <c r="JI414" s="40"/>
      <c r="JJ414" s="40"/>
      <c r="JK414" s="40"/>
      <c r="JL414" s="40"/>
      <c r="JM414" s="40"/>
      <c r="JN414" s="40"/>
      <c r="JO414" s="40"/>
      <c r="JP414" s="40"/>
      <c r="JQ414" s="40"/>
      <c r="JR414" s="40"/>
      <c r="JS414" s="40"/>
      <c r="JT414" s="40"/>
      <c r="JU414" s="40"/>
      <c r="JV414" s="40"/>
      <c r="JW414" s="40"/>
      <c r="JX414" s="40"/>
      <c r="JY414" s="40"/>
      <c r="JZ414" s="40"/>
      <c r="KA414" s="40"/>
    </row>
    <row r="415" spans="2:287" x14ac:dyDescent="0.45">
      <c r="B415" s="124"/>
      <c r="C415" s="418"/>
      <c r="D415" s="424"/>
      <c r="E415" s="419"/>
      <c r="F415" s="424"/>
      <c r="G415" s="163"/>
      <c r="H415" s="427"/>
      <c r="I415" s="63"/>
      <c r="J415" s="124"/>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433"/>
      <c r="AK415" s="63"/>
      <c r="AL415" s="164"/>
      <c r="AM415" s="164"/>
      <c r="AN415" s="164"/>
      <c r="AO415" s="63"/>
      <c r="AP415" s="124"/>
      <c r="AQ415" s="124"/>
      <c r="AR415" s="124"/>
      <c r="AS415" s="124"/>
      <c r="AT415" s="65"/>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47"/>
      <c r="DX415" s="47"/>
      <c r="DY415" s="47"/>
      <c r="DZ415" s="47"/>
      <c r="EA415" s="47"/>
      <c r="EB415" s="47"/>
      <c r="EC415" s="47"/>
      <c r="ED415" s="47"/>
      <c r="EE415" s="47"/>
      <c r="EF415" s="47"/>
      <c r="EG415" s="47"/>
      <c r="EH415" s="47"/>
      <c r="EI415" s="47"/>
      <c r="EJ415" s="47"/>
      <c r="EK415" s="47"/>
      <c r="EL415" s="47"/>
      <c r="EM415" s="47"/>
      <c r="EN415" s="47"/>
      <c r="EO415" s="47"/>
      <c r="EP415" s="47"/>
      <c r="EQ415" s="47"/>
      <c r="ER415" s="47"/>
      <c r="ES415" s="40"/>
      <c r="ET415" s="40"/>
      <c r="EU415" s="40"/>
      <c r="EV415" s="40"/>
      <c r="EW415" s="40"/>
      <c r="EX415" s="40"/>
      <c r="EY415" s="40"/>
      <c r="EZ415" s="40"/>
      <c r="FA415" s="40"/>
      <c r="FB415" s="40"/>
      <c r="FC415" s="40"/>
      <c r="FD415" s="40"/>
      <c r="FE415" s="40"/>
      <c r="FF415" s="40"/>
      <c r="FG415" s="40"/>
      <c r="FH415" s="40"/>
      <c r="FI415" s="40"/>
      <c r="FJ415" s="40"/>
      <c r="FK415" s="40"/>
      <c r="FL415" s="40"/>
      <c r="FM415" s="40"/>
      <c r="FN415" s="40"/>
      <c r="FO415" s="40"/>
      <c r="FP415" s="40"/>
      <c r="FQ415" s="40"/>
      <c r="FR415" s="40"/>
      <c r="FS415" s="40"/>
      <c r="FT415" s="40"/>
      <c r="FU415" s="40"/>
      <c r="FV415" s="40"/>
      <c r="FW415" s="40"/>
      <c r="FX415" s="40"/>
      <c r="FY415" s="40"/>
      <c r="FZ415" s="40"/>
      <c r="GA415" s="40"/>
      <c r="GB415" s="40"/>
      <c r="GC415" s="40"/>
      <c r="GD415" s="40"/>
      <c r="GE415" s="40"/>
      <c r="GF415" s="40"/>
      <c r="GG415" s="40"/>
      <c r="GH415" s="40"/>
      <c r="GI415" s="40"/>
      <c r="GJ415" s="40"/>
      <c r="GK415" s="40"/>
      <c r="GL415" s="40"/>
      <c r="GM415" s="40"/>
      <c r="GN415" s="40"/>
      <c r="GO415" s="40"/>
      <c r="GP415" s="40"/>
      <c r="GQ415" s="40"/>
      <c r="GR415" s="40"/>
      <c r="GS415" s="40"/>
      <c r="GT415" s="40"/>
      <c r="GU415" s="40"/>
      <c r="GV415" s="40"/>
      <c r="GW415" s="40"/>
      <c r="GX415" s="40"/>
      <c r="GY415" s="40"/>
      <c r="GZ415" s="40"/>
      <c r="HA415" s="40"/>
      <c r="HB415" s="40"/>
      <c r="HC415" s="40"/>
      <c r="HD415" s="40"/>
      <c r="HE415" s="40"/>
      <c r="HF415" s="40"/>
      <c r="HG415" s="40"/>
      <c r="HH415" s="40"/>
      <c r="HI415" s="40"/>
      <c r="HJ415" s="40"/>
      <c r="HK415" s="40"/>
      <c r="HL415" s="40"/>
      <c r="HM415" s="40"/>
      <c r="HN415" s="40"/>
      <c r="HO415" s="40"/>
      <c r="HP415" s="40"/>
      <c r="HQ415" s="40"/>
      <c r="HR415" s="40"/>
      <c r="HS415" s="40"/>
      <c r="HT415" s="40"/>
      <c r="HU415" s="40"/>
      <c r="HV415" s="40"/>
      <c r="HW415" s="40"/>
      <c r="HX415" s="40"/>
      <c r="HY415" s="40"/>
      <c r="HZ415" s="40"/>
      <c r="IA415" s="40"/>
      <c r="IB415" s="40"/>
      <c r="IC415" s="40"/>
      <c r="ID415" s="40"/>
      <c r="IE415" s="40"/>
      <c r="IF415" s="40"/>
      <c r="IG415" s="40"/>
      <c r="IH415" s="40"/>
      <c r="II415" s="40"/>
      <c r="IJ415" s="40"/>
      <c r="IK415" s="40"/>
      <c r="IL415" s="40"/>
      <c r="IM415" s="40"/>
      <c r="IN415" s="40"/>
      <c r="IO415" s="40"/>
      <c r="IP415" s="40"/>
      <c r="IQ415" s="40"/>
      <c r="IR415" s="40"/>
      <c r="IS415" s="40"/>
      <c r="IT415" s="40"/>
      <c r="IU415" s="40"/>
      <c r="IV415" s="40"/>
      <c r="IW415" s="40"/>
      <c r="IX415" s="40"/>
      <c r="IY415" s="40"/>
      <c r="IZ415" s="40"/>
      <c r="JA415" s="40"/>
      <c r="JB415" s="40"/>
      <c r="JC415" s="40"/>
      <c r="JD415" s="40"/>
      <c r="JE415" s="40"/>
      <c r="JF415" s="40"/>
      <c r="JG415" s="40"/>
      <c r="JH415" s="40"/>
      <c r="JI415" s="40"/>
      <c r="JJ415" s="40"/>
      <c r="JK415" s="40"/>
      <c r="JL415" s="40"/>
      <c r="JM415" s="40"/>
      <c r="JN415" s="40"/>
      <c r="JO415" s="40"/>
      <c r="JP415" s="40"/>
      <c r="JQ415" s="40"/>
      <c r="JR415" s="40"/>
      <c r="JS415" s="40"/>
      <c r="JT415" s="40"/>
      <c r="JU415" s="40"/>
      <c r="JV415" s="40"/>
      <c r="JW415" s="40"/>
      <c r="JX415" s="40"/>
      <c r="JY415" s="40"/>
      <c r="JZ415" s="40"/>
      <c r="KA415" s="40"/>
    </row>
    <row r="416" spans="2:287" x14ac:dyDescent="0.45">
      <c r="B416" s="124"/>
      <c r="C416" s="418"/>
      <c r="D416" s="424"/>
      <c r="E416" s="419"/>
      <c r="F416" s="424"/>
      <c r="G416" s="163"/>
      <c r="H416" s="427"/>
      <c r="I416" s="63"/>
      <c r="J416" s="124"/>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433"/>
      <c r="AK416" s="63"/>
      <c r="AL416" s="164"/>
      <c r="AM416" s="164"/>
      <c r="AN416" s="164"/>
      <c r="AO416" s="63"/>
      <c r="AP416" s="124"/>
      <c r="AQ416" s="124"/>
      <c r="AR416" s="124"/>
      <c r="AS416" s="124"/>
      <c r="AT416" s="65"/>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47"/>
      <c r="DX416" s="47"/>
      <c r="DY416" s="47"/>
      <c r="DZ416" s="47"/>
      <c r="EA416" s="47"/>
      <c r="EB416" s="47"/>
      <c r="EC416" s="47"/>
      <c r="ED416" s="47"/>
      <c r="EE416" s="47"/>
      <c r="EF416" s="47"/>
      <c r="EG416" s="47"/>
      <c r="EH416" s="47"/>
      <c r="EI416" s="47"/>
      <c r="EJ416" s="47"/>
      <c r="EK416" s="47"/>
      <c r="EL416" s="47"/>
      <c r="EM416" s="47"/>
      <c r="EN416" s="47"/>
      <c r="EO416" s="47"/>
      <c r="EP416" s="47"/>
      <c r="EQ416" s="47"/>
      <c r="ER416" s="47"/>
      <c r="ES416" s="40"/>
      <c r="ET416" s="40"/>
      <c r="EU416" s="40"/>
      <c r="EV416" s="40"/>
      <c r="EW416" s="40"/>
      <c r="EX416" s="40"/>
      <c r="EY416" s="40"/>
      <c r="EZ416" s="40"/>
      <c r="FA416" s="40"/>
      <c r="FB416" s="40"/>
      <c r="FC416" s="40"/>
      <c r="FD416" s="40"/>
      <c r="FE416" s="40"/>
      <c r="FF416" s="40"/>
      <c r="FG416" s="40"/>
      <c r="FH416" s="40"/>
      <c r="FI416" s="40"/>
      <c r="FJ416" s="40"/>
      <c r="FK416" s="40"/>
      <c r="FL416" s="40"/>
      <c r="FM416" s="40"/>
      <c r="FN416" s="40"/>
      <c r="FO416" s="40"/>
      <c r="FP416" s="40"/>
      <c r="FQ416" s="40"/>
      <c r="FR416" s="40"/>
      <c r="FS416" s="40"/>
      <c r="FT416" s="40"/>
      <c r="FU416" s="40"/>
      <c r="FV416" s="40"/>
      <c r="FW416" s="40"/>
      <c r="FX416" s="40"/>
      <c r="FY416" s="40"/>
      <c r="FZ416" s="40"/>
      <c r="GA416" s="40"/>
      <c r="GB416" s="40"/>
      <c r="GC416" s="40"/>
      <c r="GD416" s="40"/>
      <c r="GE416" s="40"/>
      <c r="GF416" s="40"/>
      <c r="GG416" s="40"/>
      <c r="GH416" s="40"/>
      <c r="GI416" s="40"/>
      <c r="GJ416" s="40"/>
      <c r="GK416" s="40"/>
      <c r="GL416" s="40"/>
      <c r="GM416" s="40"/>
      <c r="GN416" s="40"/>
      <c r="GO416" s="40"/>
      <c r="GP416" s="40"/>
      <c r="GQ416" s="40"/>
      <c r="GR416" s="40"/>
      <c r="GS416" s="40"/>
      <c r="GT416" s="40"/>
      <c r="GU416" s="40"/>
      <c r="GV416" s="40"/>
      <c r="GW416" s="40"/>
      <c r="GX416" s="40"/>
      <c r="GY416" s="40"/>
      <c r="GZ416" s="40"/>
      <c r="HA416" s="40"/>
      <c r="HB416" s="40"/>
      <c r="HC416" s="40"/>
      <c r="HD416" s="40"/>
      <c r="HE416" s="40"/>
      <c r="HF416" s="40"/>
      <c r="HG416" s="40"/>
      <c r="HH416" s="40"/>
      <c r="HI416" s="40"/>
      <c r="HJ416" s="40"/>
      <c r="HK416" s="40"/>
      <c r="HL416" s="40"/>
      <c r="HM416" s="40"/>
      <c r="HN416" s="40"/>
      <c r="HO416" s="40"/>
      <c r="HP416" s="40"/>
      <c r="HQ416" s="40"/>
      <c r="HR416" s="40"/>
      <c r="HS416" s="40"/>
      <c r="HT416" s="40"/>
      <c r="HU416" s="40"/>
      <c r="HV416" s="40"/>
      <c r="HW416" s="40"/>
      <c r="HX416" s="40"/>
      <c r="HY416" s="40"/>
      <c r="HZ416" s="40"/>
      <c r="IA416" s="40"/>
      <c r="IB416" s="40"/>
      <c r="IC416" s="40"/>
      <c r="ID416" s="40"/>
      <c r="IE416" s="40"/>
      <c r="IF416" s="40"/>
      <c r="IG416" s="40"/>
      <c r="IH416" s="40"/>
      <c r="II416" s="40"/>
      <c r="IJ416" s="40"/>
      <c r="IK416" s="40"/>
      <c r="IL416" s="40"/>
      <c r="IM416" s="40"/>
      <c r="IN416" s="40"/>
      <c r="IO416" s="40"/>
      <c r="IP416" s="40"/>
      <c r="IQ416" s="40"/>
      <c r="IR416" s="40"/>
      <c r="IS416" s="40"/>
      <c r="IT416" s="40"/>
      <c r="IU416" s="40"/>
      <c r="IV416" s="40"/>
      <c r="IW416" s="40"/>
      <c r="IX416" s="40"/>
      <c r="IY416" s="40"/>
      <c r="IZ416" s="40"/>
      <c r="JA416" s="40"/>
      <c r="JB416" s="40"/>
      <c r="JC416" s="40"/>
      <c r="JD416" s="40"/>
      <c r="JE416" s="40"/>
      <c r="JF416" s="40"/>
      <c r="JG416" s="40"/>
      <c r="JH416" s="40"/>
      <c r="JI416" s="40"/>
      <c r="JJ416" s="40"/>
      <c r="JK416" s="40"/>
      <c r="JL416" s="40"/>
      <c r="JM416" s="40"/>
      <c r="JN416" s="40"/>
      <c r="JO416" s="40"/>
      <c r="JP416" s="40"/>
      <c r="JQ416" s="40"/>
      <c r="JR416" s="40"/>
      <c r="JS416" s="40"/>
      <c r="JT416" s="40"/>
      <c r="JU416" s="40"/>
      <c r="JV416" s="40"/>
      <c r="JW416" s="40"/>
      <c r="JX416" s="40"/>
      <c r="JY416" s="40"/>
      <c r="JZ416" s="40"/>
      <c r="KA416" s="40"/>
    </row>
    <row r="417" spans="2:287" x14ac:dyDescent="0.45">
      <c r="B417" s="124"/>
      <c r="C417" s="418"/>
      <c r="D417" s="424"/>
      <c r="E417" s="419"/>
      <c r="F417" s="424"/>
      <c r="G417" s="163"/>
      <c r="H417" s="427"/>
      <c r="I417" s="63"/>
      <c r="J417" s="124"/>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433"/>
      <c r="AK417" s="63"/>
      <c r="AL417" s="164"/>
      <c r="AM417" s="164"/>
      <c r="AN417" s="164"/>
      <c r="AO417" s="63"/>
      <c r="AP417" s="124"/>
      <c r="AQ417" s="124"/>
      <c r="AR417" s="124"/>
      <c r="AS417" s="124"/>
      <c r="AT417" s="65"/>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0"/>
      <c r="ET417" s="40"/>
      <c r="EU417" s="40"/>
      <c r="EV417" s="40"/>
      <c r="EW417" s="40"/>
      <c r="EX417" s="40"/>
      <c r="EY417" s="40"/>
      <c r="EZ417" s="40"/>
      <c r="FA417" s="40"/>
      <c r="FB417" s="40"/>
      <c r="FC417" s="40"/>
      <c r="FD417" s="40"/>
      <c r="FE417" s="40"/>
      <c r="FF417" s="40"/>
      <c r="FG417" s="40"/>
      <c r="FH417" s="40"/>
      <c r="FI417" s="40"/>
      <c r="FJ417" s="40"/>
      <c r="FK417" s="40"/>
      <c r="FL417" s="40"/>
      <c r="FM417" s="40"/>
      <c r="FN417" s="40"/>
      <c r="FO417" s="40"/>
      <c r="FP417" s="40"/>
      <c r="FQ417" s="40"/>
      <c r="FR417" s="40"/>
      <c r="FS417" s="40"/>
      <c r="FT417" s="40"/>
      <c r="FU417" s="40"/>
      <c r="FV417" s="40"/>
      <c r="FW417" s="40"/>
      <c r="FX417" s="40"/>
      <c r="FY417" s="40"/>
      <c r="FZ417" s="40"/>
      <c r="GA417" s="40"/>
      <c r="GB417" s="40"/>
      <c r="GC417" s="40"/>
      <c r="GD417" s="40"/>
      <c r="GE417" s="40"/>
      <c r="GF417" s="40"/>
      <c r="GG417" s="40"/>
      <c r="GH417" s="40"/>
      <c r="GI417" s="40"/>
      <c r="GJ417" s="40"/>
      <c r="GK417" s="40"/>
      <c r="GL417" s="40"/>
      <c r="GM417" s="40"/>
      <c r="GN417" s="40"/>
      <c r="GO417" s="40"/>
      <c r="GP417" s="40"/>
      <c r="GQ417" s="40"/>
      <c r="GR417" s="40"/>
      <c r="GS417" s="40"/>
      <c r="GT417" s="40"/>
      <c r="GU417" s="40"/>
      <c r="GV417" s="40"/>
      <c r="GW417" s="40"/>
      <c r="GX417" s="40"/>
      <c r="GY417" s="40"/>
      <c r="GZ417" s="40"/>
      <c r="HA417" s="40"/>
      <c r="HB417" s="40"/>
      <c r="HC417" s="40"/>
      <c r="HD417" s="40"/>
      <c r="HE417" s="40"/>
      <c r="HF417" s="40"/>
      <c r="HG417" s="40"/>
      <c r="HH417" s="40"/>
      <c r="HI417" s="40"/>
      <c r="HJ417" s="40"/>
      <c r="HK417" s="40"/>
      <c r="HL417" s="40"/>
      <c r="HM417" s="40"/>
      <c r="HN417" s="40"/>
      <c r="HO417" s="40"/>
      <c r="HP417" s="40"/>
      <c r="HQ417" s="40"/>
      <c r="HR417" s="40"/>
      <c r="HS417" s="40"/>
      <c r="HT417" s="40"/>
      <c r="HU417" s="40"/>
      <c r="HV417" s="40"/>
      <c r="HW417" s="40"/>
      <c r="HX417" s="40"/>
      <c r="HY417" s="40"/>
      <c r="HZ417" s="40"/>
      <c r="IA417" s="40"/>
      <c r="IB417" s="40"/>
      <c r="IC417" s="40"/>
      <c r="ID417" s="40"/>
      <c r="IE417" s="40"/>
      <c r="IF417" s="40"/>
      <c r="IG417" s="40"/>
      <c r="IH417" s="40"/>
      <c r="II417" s="40"/>
      <c r="IJ417" s="40"/>
      <c r="IK417" s="40"/>
      <c r="IL417" s="40"/>
      <c r="IM417" s="40"/>
      <c r="IN417" s="40"/>
      <c r="IO417" s="40"/>
      <c r="IP417" s="40"/>
      <c r="IQ417" s="40"/>
      <c r="IR417" s="40"/>
      <c r="IS417" s="40"/>
      <c r="IT417" s="40"/>
      <c r="IU417" s="40"/>
      <c r="IV417" s="40"/>
      <c r="IW417" s="40"/>
      <c r="IX417" s="40"/>
      <c r="IY417" s="40"/>
      <c r="IZ417" s="40"/>
      <c r="JA417" s="40"/>
      <c r="JB417" s="40"/>
      <c r="JC417" s="40"/>
      <c r="JD417" s="40"/>
      <c r="JE417" s="40"/>
      <c r="JF417" s="40"/>
      <c r="JG417" s="40"/>
      <c r="JH417" s="40"/>
      <c r="JI417" s="40"/>
      <c r="JJ417" s="40"/>
      <c r="JK417" s="40"/>
      <c r="JL417" s="40"/>
      <c r="JM417" s="40"/>
      <c r="JN417" s="40"/>
      <c r="JO417" s="40"/>
      <c r="JP417" s="40"/>
      <c r="JQ417" s="40"/>
      <c r="JR417" s="40"/>
      <c r="JS417" s="40"/>
      <c r="JT417" s="40"/>
      <c r="JU417" s="40"/>
      <c r="JV417" s="40"/>
      <c r="JW417" s="40"/>
      <c r="JX417" s="40"/>
      <c r="JY417" s="40"/>
      <c r="JZ417" s="40"/>
      <c r="KA417" s="40"/>
    </row>
    <row r="418" spans="2:287" x14ac:dyDescent="0.45">
      <c r="B418" s="124"/>
      <c r="C418" s="418"/>
      <c r="D418" s="424"/>
      <c r="E418" s="419"/>
      <c r="F418" s="424"/>
      <c r="G418" s="163"/>
      <c r="H418" s="427"/>
      <c r="I418" s="63"/>
      <c r="J418" s="124"/>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433"/>
      <c r="AK418" s="63"/>
      <c r="AL418" s="164"/>
      <c r="AM418" s="164"/>
      <c r="AN418" s="164"/>
      <c r="AO418" s="63"/>
      <c r="AP418" s="124"/>
      <c r="AQ418" s="124"/>
      <c r="AR418" s="124"/>
      <c r="AS418" s="124"/>
      <c r="AT418" s="65"/>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47"/>
      <c r="DX418" s="47"/>
      <c r="DY418" s="47"/>
      <c r="DZ418" s="47"/>
      <c r="EA418" s="47"/>
      <c r="EB418" s="47"/>
      <c r="EC418" s="47"/>
      <c r="ED418" s="47"/>
      <c r="EE418" s="47"/>
      <c r="EF418" s="47"/>
      <c r="EG418" s="47"/>
      <c r="EH418" s="47"/>
      <c r="EI418" s="47"/>
      <c r="EJ418" s="47"/>
      <c r="EK418" s="47"/>
      <c r="EL418" s="47"/>
      <c r="EM418" s="47"/>
      <c r="EN418" s="47"/>
      <c r="EO418" s="47"/>
      <c r="EP418" s="47"/>
      <c r="EQ418" s="47"/>
      <c r="ER418" s="47"/>
      <c r="ES418" s="40"/>
      <c r="ET418" s="40"/>
      <c r="EU418" s="40"/>
      <c r="EV418" s="40"/>
      <c r="EW418" s="40"/>
      <c r="EX418" s="40"/>
      <c r="EY418" s="40"/>
      <c r="EZ418" s="40"/>
      <c r="FA418" s="40"/>
      <c r="FB418" s="40"/>
      <c r="FC418" s="40"/>
      <c r="FD418" s="40"/>
      <c r="FE418" s="40"/>
      <c r="FF418" s="40"/>
      <c r="FG418" s="40"/>
      <c r="FH418" s="40"/>
      <c r="FI418" s="40"/>
      <c r="FJ418" s="40"/>
      <c r="FK418" s="40"/>
      <c r="FL418" s="40"/>
      <c r="FM418" s="40"/>
      <c r="FN418" s="40"/>
      <c r="FO418" s="40"/>
      <c r="FP418" s="40"/>
      <c r="FQ418" s="40"/>
      <c r="FR418" s="40"/>
      <c r="FS418" s="40"/>
      <c r="FT418" s="40"/>
      <c r="FU418" s="40"/>
      <c r="FV418" s="40"/>
      <c r="FW418" s="40"/>
      <c r="FX418" s="40"/>
      <c r="FY418" s="40"/>
      <c r="FZ418" s="40"/>
      <c r="GA418" s="40"/>
      <c r="GB418" s="40"/>
      <c r="GC418" s="40"/>
      <c r="GD418" s="40"/>
      <c r="GE418" s="40"/>
      <c r="GF418" s="40"/>
      <c r="GG418" s="40"/>
      <c r="GH418" s="40"/>
      <c r="GI418" s="40"/>
      <c r="GJ418" s="40"/>
      <c r="GK418" s="40"/>
      <c r="GL418" s="40"/>
      <c r="GM418" s="40"/>
      <c r="GN418" s="40"/>
      <c r="GO418" s="40"/>
      <c r="GP418" s="40"/>
      <c r="GQ418" s="40"/>
      <c r="GR418" s="40"/>
      <c r="GS418" s="40"/>
      <c r="GT418" s="40"/>
      <c r="GU418" s="40"/>
      <c r="GV418" s="40"/>
      <c r="GW418" s="40"/>
      <c r="GX418" s="40"/>
      <c r="GY418" s="40"/>
      <c r="GZ418" s="40"/>
      <c r="HA418" s="40"/>
      <c r="HB418" s="40"/>
      <c r="HC418" s="40"/>
      <c r="HD418" s="40"/>
      <c r="HE418" s="40"/>
      <c r="HF418" s="40"/>
      <c r="HG418" s="40"/>
      <c r="HH418" s="40"/>
      <c r="HI418" s="40"/>
      <c r="HJ418" s="40"/>
      <c r="HK418" s="40"/>
      <c r="HL418" s="40"/>
      <c r="HM418" s="40"/>
      <c r="HN418" s="40"/>
      <c r="HO418" s="40"/>
      <c r="HP418" s="40"/>
      <c r="HQ418" s="40"/>
      <c r="HR418" s="40"/>
      <c r="HS418" s="40"/>
      <c r="HT418" s="40"/>
      <c r="HU418" s="40"/>
      <c r="HV418" s="40"/>
      <c r="HW418" s="40"/>
      <c r="HX418" s="40"/>
      <c r="HY418" s="40"/>
      <c r="HZ418" s="40"/>
      <c r="IA418" s="40"/>
      <c r="IB418" s="40"/>
      <c r="IC418" s="40"/>
      <c r="ID418" s="40"/>
      <c r="IE418" s="40"/>
      <c r="IF418" s="40"/>
      <c r="IG418" s="40"/>
      <c r="IH418" s="40"/>
      <c r="II418" s="40"/>
      <c r="IJ418" s="40"/>
      <c r="IK418" s="40"/>
      <c r="IL418" s="40"/>
      <c r="IM418" s="40"/>
      <c r="IN418" s="40"/>
      <c r="IO418" s="40"/>
      <c r="IP418" s="40"/>
      <c r="IQ418" s="40"/>
      <c r="IR418" s="40"/>
      <c r="IS418" s="40"/>
      <c r="IT418" s="40"/>
      <c r="IU418" s="40"/>
      <c r="IV418" s="40"/>
      <c r="IW418" s="40"/>
      <c r="IX418" s="40"/>
      <c r="IY418" s="40"/>
      <c r="IZ418" s="40"/>
      <c r="JA418" s="40"/>
      <c r="JB418" s="40"/>
      <c r="JC418" s="40"/>
      <c r="JD418" s="40"/>
      <c r="JE418" s="40"/>
      <c r="JF418" s="40"/>
      <c r="JG418" s="40"/>
      <c r="JH418" s="40"/>
      <c r="JI418" s="40"/>
      <c r="JJ418" s="40"/>
      <c r="JK418" s="40"/>
      <c r="JL418" s="40"/>
      <c r="JM418" s="40"/>
      <c r="JN418" s="40"/>
      <c r="JO418" s="40"/>
      <c r="JP418" s="40"/>
      <c r="JQ418" s="40"/>
      <c r="JR418" s="40"/>
      <c r="JS418" s="40"/>
      <c r="JT418" s="40"/>
      <c r="JU418" s="40"/>
      <c r="JV418" s="40"/>
      <c r="JW418" s="40"/>
      <c r="JX418" s="40"/>
      <c r="JY418" s="40"/>
      <c r="JZ418" s="40"/>
      <c r="KA418" s="40"/>
    </row>
    <row r="419" spans="2:287" x14ac:dyDescent="0.45">
      <c r="B419" s="124"/>
      <c r="C419" s="418"/>
      <c r="D419" s="424"/>
      <c r="E419" s="419"/>
      <c r="F419" s="424"/>
      <c r="G419" s="163"/>
      <c r="H419" s="427"/>
      <c r="I419" s="63"/>
      <c r="J419" s="124"/>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433"/>
      <c r="AK419" s="63"/>
      <c r="AL419" s="164"/>
      <c r="AM419" s="164"/>
      <c r="AN419" s="164"/>
      <c r="AO419" s="63"/>
      <c r="AP419" s="124"/>
      <c r="AQ419" s="124"/>
      <c r="AR419" s="124"/>
      <c r="AS419" s="124"/>
      <c r="AT419" s="65"/>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G419" s="47"/>
      <c r="CH419" s="47"/>
      <c r="CI419" s="47"/>
      <c r="CJ419" s="47"/>
      <c r="CK419" s="47"/>
      <c r="CL419" s="47"/>
      <c r="CM419" s="47"/>
      <c r="CN419" s="47"/>
      <c r="CO419" s="47"/>
      <c r="CP419" s="47"/>
      <c r="CQ419" s="47"/>
      <c r="CR419" s="47"/>
      <c r="CS419" s="47"/>
      <c r="CT419" s="47"/>
      <c r="CU419" s="47"/>
      <c r="CV419" s="47"/>
      <c r="CW419" s="47"/>
      <c r="CX419" s="47"/>
      <c r="CY419" s="47"/>
      <c r="CZ419" s="47"/>
      <c r="DA419" s="47"/>
      <c r="DB419" s="47"/>
      <c r="DC419" s="47"/>
      <c r="DD419" s="47"/>
      <c r="DE419" s="47"/>
      <c r="DF419" s="47"/>
      <c r="DG419" s="47"/>
      <c r="DH419" s="47"/>
      <c r="DI419" s="47"/>
      <c r="DJ419" s="47"/>
      <c r="DK419" s="47"/>
      <c r="DL419" s="47"/>
      <c r="DM419" s="47"/>
      <c r="DN419" s="47"/>
      <c r="DO419" s="47"/>
      <c r="DP419" s="47"/>
      <c r="DQ419" s="47"/>
      <c r="DR419" s="47"/>
      <c r="DS419" s="47"/>
      <c r="DT419" s="47"/>
      <c r="DU419" s="47"/>
      <c r="DV419" s="47"/>
      <c r="DW419" s="47"/>
      <c r="DX419" s="47"/>
      <c r="DY419" s="47"/>
      <c r="DZ419" s="47"/>
      <c r="EA419" s="47"/>
      <c r="EB419" s="47"/>
      <c r="EC419" s="47"/>
      <c r="ED419" s="47"/>
      <c r="EE419" s="47"/>
      <c r="EF419" s="47"/>
      <c r="EG419" s="47"/>
      <c r="EH419" s="47"/>
      <c r="EI419" s="47"/>
      <c r="EJ419" s="47"/>
      <c r="EK419" s="47"/>
      <c r="EL419" s="47"/>
      <c r="EM419" s="47"/>
      <c r="EN419" s="47"/>
      <c r="EO419" s="47"/>
      <c r="EP419" s="47"/>
      <c r="EQ419" s="47"/>
      <c r="ER419" s="47"/>
      <c r="ES419" s="40"/>
      <c r="ET419" s="40"/>
      <c r="EU419" s="40"/>
      <c r="EV419" s="40"/>
      <c r="EW419" s="40"/>
      <c r="EX419" s="40"/>
      <c r="EY419" s="40"/>
      <c r="EZ419" s="40"/>
      <c r="FA419" s="40"/>
      <c r="FB419" s="40"/>
      <c r="FC419" s="40"/>
      <c r="FD419" s="40"/>
      <c r="FE419" s="40"/>
      <c r="FF419" s="40"/>
      <c r="FG419" s="40"/>
      <c r="FH419" s="40"/>
      <c r="FI419" s="40"/>
      <c r="FJ419" s="40"/>
      <c r="FK419" s="40"/>
      <c r="FL419" s="40"/>
      <c r="FM419" s="40"/>
      <c r="FN419" s="40"/>
      <c r="FO419" s="40"/>
      <c r="FP419" s="40"/>
      <c r="FQ419" s="40"/>
      <c r="FR419" s="40"/>
      <c r="FS419" s="40"/>
      <c r="FT419" s="40"/>
      <c r="FU419" s="40"/>
      <c r="FV419" s="40"/>
      <c r="FW419" s="40"/>
      <c r="FX419" s="40"/>
      <c r="FY419" s="40"/>
      <c r="FZ419" s="40"/>
      <c r="GA419" s="40"/>
      <c r="GB419" s="40"/>
      <c r="GC419" s="40"/>
      <c r="GD419" s="40"/>
      <c r="GE419" s="40"/>
      <c r="GF419" s="40"/>
      <c r="GG419" s="40"/>
      <c r="GH419" s="40"/>
      <c r="GI419" s="40"/>
      <c r="GJ419" s="40"/>
      <c r="GK419" s="40"/>
      <c r="GL419" s="40"/>
      <c r="GM419" s="40"/>
      <c r="GN419" s="40"/>
      <c r="GO419" s="40"/>
      <c r="GP419" s="40"/>
      <c r="GQ419" s="40"/>
      <c r="GR419" s="40"/>
      <c r="GS419" s="40"/>
      <c r="GT419" s="40"/>
      <c r="GU419" s="40"/>
      <c r="GV419" s="40"/>
      <c r="GW419" s="40"/>
      <c r="GX419" s="40"/>
      <c r="GY419" s="40"/>
      <c r="GZ419" s="40"/>
      <c r="HA419" s="40"/>
      <c r="HB419" s="40"/>
      <c r="HC419" s="40"/>
      <c r="HD419" s="40"/>
      <c r="HE419" s="40"/>
      <c r="HF419" s="40"/>
      <c r="HG419" s="40"/>
      <c r="HH419" s="40"/>
      <c r="HI419" s="40"/>
      <c r="HJ419" s="40"/>
      <c r="HK419" s="40"/>
      <c r="HL419" s="40"/>
      <c r="HM419" s="40"/>
      <c r="HN419" s="40"/>
      <c r="HO419" s="40"/>
      <c r="HP419" s="40"/>
      <c r="HQ419" s="40"/>
      <c r="HR419" s="40"/>
      <c r="HS419" s="40"/>
      <c r="HT419" s="40"/>
      <c r="HU419" s="40"/>
      <c r="HV419" s="40"/>
      <c r="HW419" s="40"/>
      <c r="HX419" s="40"/>
      <c r="HY419" s="40"/>
      <c r="HZ419" s="40"/>
      <c r="IA419" s="40"/>
      <c r="IB419" s="40"/>
      <c r="IC419" s="40"/>
      <c r="ID419" s="40"/>
      <c r="IE419" s="40"/>
      <c r="IF419" s="40"/>
      <c r="IG419" s="40"/>
      <c r="IH419" s="40"/>
      <c r="II419" s="40"/>
      <c r="IJ419" s="40"/>
      <c r="IK419" s="40"/>
      <c r="IL419" s="40"/>
      <c r="IM419" s="40"/>
      <c r="IN419" s="40"/>
      <c r="IO419" s="40"/>
      <c r="IP419" s="40"/>
      <c r="IQ419" s="40"/>
      <c r="IR419" s="40"/>
      <c r="IS419" s="40"/>
      <c r="IT419" s="40"/>
      <c r="IU419" s="40"/>
      <c r="IV419" s="40"/>
      <c r="IW419" s="40"/>
      <c r="IX419" s="40"/>
      <c r="IY419" s="40"/>
      <c r="IZ419" s="40"/>
      <c r="JA419" s="40"/>
      <c r="JB419" s="40"/>
      <c r="JC419" s="40"/>
      <c r="JD419" s="40"/>
      <c r="JE419" s="40"/>
      <c r="JF419" s="40"/>
      <c r="JG419" s="40"/>
      <c r="JH419" s="40"/>
      <c r="JI419" s="40"/>
      <c r="JJ419" s="40"/>
      <c r="JK419" s="40"/>
      <c r="JL419" s="40"/>
      <c r="JM419" s="40"/>
      <c r="JN419" s="40"/>
      <c r="JO419" s="40"/>
      <c r="JP419" s="40"/>
      <c r="JQ419" s="40"/>
      <c r="JR419" s="40"/>
      <c r="JS419" s="40"/>
      <c r="JT419" s="40"/>
      <c r="JU419" s="40"/>
      <c r="JV419" s="40"/>
      <c r="JW419" s="40"/>
      <c r="JX419" s="40"/>
      <c r="JY419" s="40"/>
      <c r="JZ419" s="40"/>
      <c r="KA419" s="40"/>
    </row>
    <row r="420" spans="2:287" x14ac:dyDescent="0.45">
      <c r="B420" s="124"/>
      <c r="C420" s="418"/>
      <c r="D420" s="424"/>
      <c r="E420" s="419"/>
      <c r="F420" s="424"/>
      <c r="G420" s="163"/>
      <c r="H420" s="427"/>
      <c r="I420" s="63"/>
      <c r="J420" s="124"/>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433"/>
      <c r="AK420" s="63"/>
      <c r="AL420" s="164"/>
      <c r="AM420" s="164"/>
      <c r="AN420" s="164"/>
      <c r="AO420" s="63"/>
      <c r="AP420" s="124"/>
      <c r="AQ420" s="124"/>
      <c r="AR420" s="124"/>
      <c r="AS420" s="124"/>
      <c r="AT420" s="65"/>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c r="DH420" s="47"/>
      <c r="DI420" s="47"/>
      <c r="DJ420" s="47"/>
      <c r="DK420" s="47"/>
      <c r="DL420" s="47"/>
      <c r="DM420" s="47"/>
      <c r="DN420" s="47"/>
      <c r="DO420" s="47"/>
      <c r="DP420" s="47"/>
      <c r="DQ420" s="47"/>
      <c r="DR420" s="47"/>
      <c r="DS420" s="47"/>
      <c r="DT420" s="47"/>
      <c r="DU420" s="47"/>
      <c r="DV420" s="47"/>
      <c r="DW420" s="47"/>
      <c r="DX420" s="47"/>
      <c r="DY420" s="47"/>
      <c r="DZ420" s="47"/>
      <c r="EA420" s="47"/>
      <c r="EB420" s="47"/>
      <c r="EC420" s="47"/>
      <c r="ED420" s="47"/>
      <c r="EE420" s="47"/>
      <c r="EF420" s="47"/>
      <c r="EG420" s="47"/>
      <c r="EH420" s="47"/>
      <c r="EI420" s="47"/>
      <c r="EJ420" s="47"/>
      <c r="EK420" s="47"/>
      <c r="EL420" s="47"/>
      <c r="EM420" s="47"/>
      <c r="EN420" s="47"/>
      <c r="EO420" s="47"/>
      <c r="EP420" s="47"/>
      <c r="EQ420" s="47"/>
      <c r="ER420" s="47"/>
      <c r="ES420" s="40"/>
      <c r="ET420" s="40"/>
      <c r="EU420" s="40"/>
      <c r="EV420" s="40"/>
      <c r="EW420" s="40"/>
      <c r="EX420" s="40"/>
      <c r="EY420" s="40"/>
      <c r="EZ420" s="40"/>
      <c r="FA420" s="40"/>
      <c r="FB420" s="40"/>
      <c r="FC420" s="40"/>
      <c r="FD420" s="40"/>
      <c r="FE420" s="40"/>
      <c r="FF420" s="40"/>
      <c r="FG420" s="40"/>
      <c r="FH420" s="40"/>
      <c r="FI420" s="40"/>
      <c r="FJ420" s="40"/>
      <c r="FK420" s="40"/>
      <c r="FL420" s="40"/>
      <c r="FM420" s="40"/>
      <c r="FN420" s="40"/>
      <c r="FO420" s="40"/>
      <c r="FP420" s="40"/>
      <c r="FQ420" s="40"/>
      <c r="FR420" s="40"/>
      <c r="FS420" s="40"/>
      <c r="FT420" s="40"/>
      <c r="FU420" s="40"/>
      <c r="FV420" s="40"/>
      <c r="FW420" s="40"/>
      <c r="FX420" s="40"/>
      <c r="FY420" s="40"/>
      <c r="FZ420" s="40"/>
      <c r="GA420" s="40"/>
      <c r="GB420" s="40"/>
      <c r="GC420" s="40"/>
      <c r="GD420" s="40"/>
      <c r="GE420" s="40"/>
      <c r="GF420" s="40"/>
      <c r="GG420" s="40"/>
      <c r="GH420" s="40"/>
      <c r="GI420" s="40"/>
      <c r="GJ420" s="40"/>
      <c r="GK420" s="40"/>
      <c r="GL420" s="40"/>
      <c r="GM420" s="40"/>
      <c r="GN420" s="40"/>
      <c r="GO420" s="40"/>
      <c r="GP420" s="40"/>
      <c r="GQ420" s="40"/>
      <c r="GR420" s="40"/>
      <c r="GS420" s="40"/>
      <c r="GT420" s="40"/>
      <c r="GU420" s="40"/>
      <c r="GV420" s="40"/>
      <c r="GW420" s="40"/>
      <c r="GX420" s="40"/>
      <c r="GY420" s="40"/>
      <c r="GZ420" s="40"/>
      <c r="HA420" s="40"/>
      <c r="HB420" s="40"/>
      <c r="HC420" s="40"/>
      <c r="HD420" s="40"/>
      <c r="HE420" s="40"/>
      <c r="HF420" s="40"/>
      <c r="HG420" s="40"/>
      <c r="HH420" s="40"/>
      <c r="HI420" s="40"/>
      <c r="HJ420" s="40"/>
      <c r="HK420" s="40"/>
      <c r="HL420" s="40"/>
      <c r="HM420" s="40"/>
      <c r="HN420" s="40"/>
      <c r="HO420" s="40"/>
      <c r="HP420" s="40"/>
      <c r="HQ420" s="40"/>
      <c r="HR420" s="40"/>
      <c r="HS420" s="40"/>
      <c r="HT420" s="40"/>
      <c r="HU420" s="40"/>
      <c r="HV420" s="40"/>
      <c r="HW420" s="40"/>
      <c r="HX420" s="40"/>
      <c r="HY420" s="40"/>
      <c r="HZ420" s="40"/>
      <c r="IA420" s="40"/>
      <c r="IB420" s="40"/>
      <c r="IC420" s="40"/>
      <c r="ID420" s="40"/>
      <c r="IE420" s="40"/>
      <c r="IF420" s="40"/>
      <c r="IG420" s="40"/>
      <c r="IH420" s="40"/>
      <c r="II420" s="40"/>
      <c r="IJ420" s="40"/>
      <c r="IK420" s="40"/>
      <c r="IL420" s="40"/>
      <c r="IM420" s="40"/>
      <c r="IN420" s="40"/>
      <c r="IO420" s="40"/>
      <c r="IP420" s="40"/>
      <c r="IQ420" s="40"/>
      <c r="IR420" s="40"/>
      <c r="IS420" s="40"/>
      <c r="IT420" s="40"/>
      <c r="IU420" s="40"/>
      <c r="IV420" s="40"/>
      <c r="IW420" s="40"/>
      <c r="IX420" s="40"/>
      <c r="IY420" s="40"/>
      <c r="IZ420" s="40"/>
      <c r="JA420" s="40"/>
      <c r="JB420" s="40"/>
      <c r="JC420" s="40"/>
      <c r="JD420" s="40"/>
      <c r="JE420" s="40"/>
      <c r="JF420" s="40"/>
      <c r="JG420" s="40"/>
      <c r="JH420" s="40"/>
      <c r="JI420" s="40"/>
      <c r="JJ420" s="40"/>
      <c r="JK420" s="40"/>
      <c r="JL420" s="40"/>
      <c r="JM420" s="40"/>
      <c r="JN420" s="40"/>
      <c r="JO420" s="40"/>
      <c r="JP420" s="40"/>
      <c r="JQ420" s="40"/>
      <c r="JR420" s="40"/>
      <c r="JS420" s="40"/>
      <c r="JT420" s="40"/>
      <c r="JU420" s="40"/>
      <c r="JV420" s="40"/>
      <c r="JW420" s="40"/>
      <c r="JX420" s="40"/>
      <c r="JY420" s="40"/>
      <c r="JZ420" s="40"/>
      <c r="KA420" s="40"/>
    </row>
    <row r="421" spans="2:287" x14ac:dyDescent="0.45">
      <c r="B421" s="124"/>
      <c r="C421" s="418"/>
      <c r="D421" s="424"/>
      <c r="E421" s="419"/>
      <c r="F421" s="424"/>
      <c r="G421" s="163"/>
      <c r="H421" s="427"/>
      <c r="I421" s="63"/>
      <c r="J421" s="124"/>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433"/>
      <c r="AK421" s="63"/>
      <c r="AL421" s="164"/>
      <c r="AM421" s="164"/>
      <c r="AN421" s="164"/>
      <c r="AO421" s="63"/>
      <c r="AP421" s="124"/>
      <c r="AQ421" s="124"/>
      <c r="AR421" s="124"/>
      <c r="AS421" s="124"/>
      <c r="AT421" s="65"/>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0"/>
      <c r="ET421" s="40"/>
      <c r="EU421" s="40"/>
      <c r="EV421" s="40"/>
      <c r="EW421" s="40"/>
      <c r="EX421" s="40"/>
      <c r="EY421" s="40"/>
      <c r="EZ421" s="40"/>
      <c r="FA421" s="40"/>
      <c r="FB421" s="40"/>
      <c r="FC421" s="40"/>
      <c r="FD421" s="40"/>
      <c r="FE421" s="40"/>
      <c r="FF421" s="40"/>
      <c r="FG421" s="40"/>
      <c r="FH421" s="40"/>
      <c r="FI421" s="40"/>
      <c r="FJ421" s="40"/>
      <c r="FK421" s="40"/>
      <c r="FL421" s="40"/>
      <c r="FM421" s="40"/>
      <c r="FN421" s="40"/>
      <c r="FO421" s="40"/>
      <c r="FP421" s="40"/>
      <c r="FQ421" s="40"/>
      <c r="FR421" s="40"/>
      <c r="FS421" s="40"/>
      <c r="FT421" s="40"/>
      <c r="FU421" s="40"/>
      <c r="FV421" s="40"/>
      <c r="FW421" s="40"/>
      <c r="FX421" s="40"/>
      <c r="FY421" s="40"/>
      <c r="FZ421" s="40"/>
      <c r="GA421" s="40"/>
      <c r="GB421" s="40"/>
      <c r="GC421" s="40"/>
      <c r="GD421" s="40"/>
      <c r="GE421" s="40"/>
      <c r="GF421" s="40"/>
      <c r="GG421" s="40"/>
      <c r="GH421" s="40"/>
      <c r="GI421" s="40"/>
      <c r="GJ421" s="40"/>
      <c r="GK421" s="40"/>
      <c r="GL421" s="40"/>
      <c r="GM421" s="40"/>
      <c r="GN421" s="40"/>
      <c r="GO421" s="40"/>
      <c r="GP421" s="40"/>
      <c r="GQ421" s="40"/>
      <c r="GR421" s="40"/>
      <c r="GS421" s="40"/>
      <c r="GT421" s="40"/>
      <c r="GU421" s="40"/>
      <c r="GV421" s="40"/>
      <c r="GW421" s="40"/>
      <c r="GX421" s="40"/>
      <c r="GY421" s="40"/>
      <c r="GZ421" s="40"/>
      <c r="HA421" s="40"/>
      <c r="HB421" s="40"/>
      <c r="HC421" s="40"/>
      <c r="HD421" s="40"/>
      <c r="HE421" s="40"/>
      <c r="HF421" s="40"/>
      <c r="HG421" s="40"/>
      <c r="HH421" s="40"/>
      <c r="HI421" s="40"/>
      <c r="HJ421" s="40"/>
      <c r="HK421" s="40"/>
      <c r="HL421" s="40"/>
      <c r="HM421" s="40"/>
      <c r="HN421" s="40"/>
      <c r="HO421" s="40"/>
      <c r="HP421" s="40"/>
      <c r="HQ421" s="40"/>
      <c r="HR421" s="40"/>
      <c r="HS421" s="40"/>
      <c r="HT421" s="40"/>
      <c r="HU421" s="40"/>
      <c r="HV421" s="40"/>
      <c r="HW421" s="40"/>
      <c r="HX421" s="40"/>
      <c r="HY421" s="40"/>
      <c r="HZ421" s="40"/>
      <c r="IA421" s="40"/>
      <c r="IB421" s="40"/>
      <c r="IC421" s="40"/>
      <c r="ID421" s="40"/>
      <c r="IE421" s="40"/>
      <c r="IF421" s="40"/>
      <c r="IG421" s="40"/>
      <c r="IH421" s="40"/>
      <c r="II421" s="40"/>
      <c r="IJ421" s="40"/>
      <c r="IK421" s="40"/>
      <c r="IL421" s="40"/>
      <c r="IM421" s="40"/>
      <c r="IN421" s="40"/>
      <c r="IO421" s="40"/>
      <c r="IP421" s="40"/>
      <c r="IQ421" s="40"/>
      <c r="IR421" s="40"/>
      <c r="IS421" s="40"/>
      <c r="IT421" s="40"/>
      <c r="IU421" s="40"/>
      <c r="IV421" s="40"/>
      <c r="IW421" s="40"/>
      <c r="IX421" s="40"/>
      <c r="IY421" s="40"/>
      <c r="IZ421" s="40"/>
      <c r="JA421" s="40"/>
      <c r="JB421" s="40"/>
      <c r="JC421" s="40"/>
      <c r="JD421" s="40"/>
      <c r="JE421" s="40"/>
      <c r="JF421" s="40"/>
      <c r="JG421" s="40"/>
      <c r="JH421" s="40"/>
      <c r="JI421" s="40"/>
      <c r="JJ421" s="40"/>
      <c r="JK421" s="40"/>
      <c r="JL421" s="40"/>
      <c r="JM421" s="40"/>
      <c r="JN421" s="40"/>
      <c r="JO421" s="40"/>
      <c r="JP421" s="40"/>
      <c r="JQ421" s="40"/>
      <c r="JR421" s="40"/>
      <c r="JS421" s="40"/>
      <c r="JT421" s="40"/>
      <c r="JU421" s="40"/>
      <c r="JV421" s="40"/>
      <c r="JW421" s="40"/>
      <c r="JX421" s="40"/>
      <c r="JY421" s="40"/>
      <c r="JZ421" s="40"/>
      <c r="KA421" s="40"/>
    </row>
    <row r="422" spans="2:287" x14ac:dyDescent="0.45">
      <c r="B422" s="124"/>
      <c r="C422" s="418"/>
      <c r="D422" s="424"/>
      <c r="E422" s="419"/>
      <c r="F422" s="424"/>
      <c r="G422" s="163"/>
      <c r="H422" s="427"/>
      <c r="I422" s="63"/>
      <c r="J422" s="124"/>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433"/>
      <c r="AK422" s="63"/>
      <c r="AL422" s="164"/>
      <c r="AM422" s="164"/>
      <c r="AN422" s="164"/>
      <c r="AO422" s="63"/>
      <c r="AP422" s="124"/>
      <c r="AQ422" s="124"/>
      <c r="AR422" s="124"/>
      <c r="AS422" s="124"/>
      <c r="AT422" s="65"/>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G422" s="47"/>
      <c r="CH422" s="47"/>
      <c r="CI422" s="47"/>
      <c r="CJ422" s="47"/>
      <c r="CK422" s="47"/>
      <c r="CL422" s="47"/>
      <c r="CM422" s="47"/>
      <c r="CN422" s="47"/>
      <c r="CO422" s="47"/>
      <c r="CP422" s="47"/>
      <c r="CQ422" s="47"/>
      <c r="CR422" s="47"/>
      <c r="CS422" s="47"/>
      <c r="CT422" s="47"/>
      <c r="CU422" s="47"/>
      <c r="CV422" s="47"/>
      <c r="CW422" s="47"/>
      <c r="CX422" s="47"/>
      <c r="CY422" s="47"/>
      <c r="CZ422" s="47"/>
      <c r="DA422" s="47"/>
      <c r="DB422" s="47"/>
      <c r="DC422" s="47"/>
      <c r="DD422" s="47"/>
      <c r="DE422" s="47"/>
      <c r="DF422" s="47"/>
      <c r="DG422" s="47"/>
      <c r="DH422" s="47"/>
      <c r="DI422" s="47"/>
      <c r="DJ422" s="47"/>
      <c r="DK422" s="47"/>
      <c r="DL422" s="47"/>
      <c r="DM422" s="47"/>
      <c r="DN422" s="47"/>
      <c r="DO422" s="47"/>
      <c r="DP422" s="47"/>
      <c r="DQ422" s="47"/>
      <c r="DR422" s="47"/>
      <c r="DS422" s="47"/>
      <c r="DT422" s="47"/>
      <c r="DU422" s="47"/>
      <c r="DV422" s="47"/>
      <c r="DW422" s="47"/>
      <c r="DX422" s="47"/>
      <c r="DY422" s="47"/>
      <c r="DZ422" s="47"/>
      <c r="EA422" s="47"/>
      <c r="EB422" s="47"/>
      <c r="EC422" s="47"/>
      <c r="ED422" s="47"/>
      <c r="EE422" s="47"/>
      <c r="EF422" s="47"/>
      <c r="EG422" s="47"/>
      <c r="EH422" s="47"/>
      <c r="EI422" s="47"/>
      <c r="EJ422" s="47"/>
      <c r="EK422" s="47"/>
      <c r="EL422" s="47"/>
      <c r="EM422" s="47"/>
      <c r="EN422" s="47"/>
      <c r="EO422" s="47"/>
      <c r="EP422" s="47"/>
      <c r="EQ422" s="47"/>
      <c r="ER422" s="47"/>
      <c r="ES422" s="40"/>
      <c r="ET422" s="40"/>
      <c r="EU422" s="40"/>
      <c r="EV422" s="40"/>
      <c r="EW422" s="40"/>
      <c r="EX422" s="40"/>
      <c r="EY422" s="40"/>
      <c r="EZ422" s="40"/>
      <c r="FA422" s="40"/>
      <c r="FB422" s="40"/>
      <c r="FC422" s="40"/>
      <c r="FD422" s="40"/>
      <c r="FE422" s="40"/>
      <c r="FF422" s="40"/>
      <c r="FG422" s="40"/>
      <c r="FH422" s="40"/>
      <c r="FI422" s="40"/>
      <c r="FJ422" s="40"/>
      <c r="FK422" s="40"/>
      <c r="FL422" s="40"/>
      <c r="FM422" s="40"/>
      <c r="FN422" s="40"/>
      <c r="FO422" s="40"/>
      <c r="FP422" s="40"/>
      <c r="FQ422" s="40"/>
      <c r="FR422" s="40"/>
      <c r="FS422" s="40"/>
      <c r="FT422" s="40"/>
      <c r="FU422" s="40"/>
      <c r="FV422" s="40"/>
      <c r="FW422" s="40"/>
      <c r="FX422" s="40"/>
      <c r="FY422" s="40"/>
      <c r="FZ422" s="40"/>
      <c r="GA422" s="40"/>
      <c r="GB422" s="40"/>
      <c r="GC422" s="40"/>
      <c r="GD422" s="40"/>
      <c r="GE422" s="40"/>
      <c r="GF422" s="40"/>
      <c r="GG422" s="40"/>
      <c r="GH422" s="40"/>
      <c r="GI422" s="40"/>
      <c r="GJ422" s="40"/>
      <c r="GK422" s="40"/>
      <c r="GL422" s="40"/>
      <c r="GM422" s="40"/>
      <c r="GN422" s="40"/>
      <c r="GO422" s="40"/>
      <c r="GP422" s="40"/>
      <c r="GQ422" s="40"/>
      <c r="GR422" s="40"/>
      <c r="GS422" s="40"/>
      <c r="GT422" s="40"/>
      <c r="GU422" s="40"/>
      <c r="GV422" s="40"/>
      <c r="GW422" s="40"/>
      <c r="GX422" s="40"/>
      <c r="GY422" s="40"/>
      <c r="GZ422" s="40"/>
      <c r="HA422" s="40"/>
      <c r="HB422" s="40"/>
      <c r="HC422" s="40"/>
      <c r="HD422" s="40"/>
      <c r="HE422" s="40"/>
      <c r="HF422" s="40"/>
      <c r="HG422" s="40"/>
      <c r="HH422" s="40"/>
      <c r="HI422" s="40"/>
      <c r="HJ422" s="40"/>
      <c r="HK422" s="40"/>
      <c r="HL422" s="40"/>
      <c r="HM422" s="40"/>
      <c r="HN422" s="40"/>
      <c r="HO422" s="40"/>
      <c r="HP422" s="40"/>
      <c r="HQ422" s="40"/>
      <c r="HR422" s="40"/>
      <c r="HS422" s="40"/>
      <c r="HT422" s="40"/>
      <c r="HU422" s="40"/>
      <c r="HV422" s="40"/>
      <c r="HW422" s="40"/>
      <c r="HX422" s="40"/>
      <c r="HY422" s="40"/>
      <c r="HZ422" s="40"/>
      <c r="IA422" s="40"/>
      <c r="IB422" s="40"/>
      <c r="IC422" s="40"/>
      <c r="ID422" s="40"/>
      <c r="IE422" s="40"/>
      <c r="IF422" s="40"/>
      <c r="IG422" s="40"/>
      <c r="IH422" s="40"/>
      <c r="II422" s="40"/>
      <c r="IJ422" s="40"/>
      <c r="IK422" s="40"/>
      <c r="IL422" s="40"/>
      <c r="IM422" s="40"/>
      <c r="IN422" s="40"/>
      <c r="IO422" s="40"/>
      <c r="IP422" s="40"/>
      <c r="IQ422" s="40"/>
      <c r="IR422" s="40"/>
      <c r="IS422" s="40"/>
      <c r="IT422" s="40"/>
      <c r="IU422" s="40"/>
      <c r="IV422" s="40"/>
      <c r="IW422" s="40"/>
      <c r="IX422" s="40"/>
      <c r="IY422" s="40"/>
      <c r="IZ422" s="40"/>
      <c r="JA422" s="40"/>
      <c r="JB422" s="40"/>
      <c r="JC422" s="40"/>
      <c r="JD422" s="40"/>
      <c r="JE422" s="40"/>
      <c r="JF422" s="40"/>
      <c r="JG422" s="40"/>
      <c r="JH422" s="40"/>
      <c r="JI422" s="40"/>
      <c r="JJ422" s="40"/>
      <c r="JK422" s="40"/>
      <c r="JL422" s="40"/>
      <c r="JM422" s="40"/>
      <c r="JN422" s="40"/>
      <c r="JO422" s="40"/>
      <c r="JP422" s="40"/>
      <c r="JQ422" s="40"/>
      <c r="JR422" s="40"/>
      <c r="JS422" s="40"/>
      <c r="JT422" s="40"/>
      <c r="JU422" s="40"/>
      <c r="JV422" s="40"/>
      <c r="JW422" s="40"/>
      <c r="JX422" s="40"/>
      <c r="JY422" s="40"/>
      <c r="JZ422" s="40"/>
      <c r="KA422" s="40"/>
    </row>
    <row r="423" spans="2:287" x14ac:dyDescent="0.45">
      <c r="B423" s="124"/>
      <c r="C423" s="418"/>
      <c r="D423" s="424"/>
      <c r="E423" s="419"/>
      <c r="F423" s="424"/>
      <c r="G423" s="163"/>
      <c r="H423" s="427"/>
      <c r="I423" s="63"/>
      <c r="J423" s="124"/>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433"/>
      <c r="AK423" s="63"/>
      <c r="AL423" s="164"/>
      <c r="AM423" s="164"/>
      <c r="AN423" s="164"/>
      <c r="AO423" s="63"/>
      <c r="AP423" s="124"/>
      <c r="AQ423" s="124"/>
      <c r="AR423" s="124"/>
      <c r="AS423" s="124"/>
      <c r="AT423" s="65"/>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G423" s="47"/>
      <c r="CH423" s="47"/>
      <c r="CI423" s="47"/>
      <c r="CJ423" s="47"/>
      <c r="CK423" s="47"/>
      <c r="CL423" s="47"/>
      <c r="CM423" s="47"/>
      <c r="CN423" s="47"/>
      <c r="CO423" s="47"/>
      <c r="CP423" s="47"/>
      <c r="CQ423" s="47"/>
      <c r="CR423" s="47"/>
      <c r="CS423" s="47"/>
      <c r="CT423" s="47"/>
      <c r="CU423" s="47"/>
      <c r="CV423" s="47"/>
      <c r="CW423" s="47"/>
      <c r="CX423" s="47"/>
      <c r="CY423" s="47"/>
      <c r="CZ423" s="47"/>
      <c r="DA423" s="47"/>
      <c r="DB423" s="47"/>
      <c r="DC423" s="47"/>
      <c r="DD423" s="47"/>
      <c r="DE423" s="47"/>
      <c r="DF423" s="47"/>
      <c r="DG423" s="47"/>
      <c r="DH423" s="47"/>
      <c r="DI423" s="47"/>
      <c r="DJ423" s="47"/>
      <c r="DK423" s="47"/>
      <c r="DL423" s="47"/>
      <c r="DM423" s="47"/>
      <c r="DN423" s="47"/>
      <c r="DO423" s="47"/>
      <c r="DP423" s="47"/>
      <c r="DQ423" s="47"/>
      <c r="DR423" s="47"/>
      <c r="DS423" s="47"/>
      <c r="DT423" s="47"/>
      <c r="DU423" s="47"/>
      <c r="DV423" s="47"/>
      <c r="DW423" s="47"/>
      <c r="DX423" s="47"/>
      <c r="DY423" s="47"/>
      <c r="DZ423" s="47"/>
      <c r="EA423" s="47"/>
      <c r="EB423" s="47"/>
      <c r="EC423" s="47"/>
      <c r="ED423" s="47"/>
      <c r="EE423" s="47"/>
      <c r="EF423" s="47"/>
      <c r="EG423" s="47"/>
      <c r="EH423" s="47"/>
      <c r="EI423" s="47"/>
      <c r="EJ423" s="47"/>
      <c r="EK423" s="47"/>
      <c r="EL423" s="47"/>
      <c r="EM423" s="47"/>
      <c r="EN423" s="47"/>
      <c r="EO423" s="47"/>
      <c r="EP423" s="47"/>
      <c r="EQ423" s="47"/>
      <c r="ER423" s="47"/>
      <c r="ES423" s="40"/>
      <c r="ET423" s="40"/>
      <c r="EU423" s="40"/>
      <c r="EV423" s="40"/>
      <c r="EW423" s="40"/>
      <c r="EX423" s="40"/>
      <c r="EY423" s="40"/>
      <c r="EZ423" s="40"/>
      <c r="FA423" s="40"/>
      <c r="FB423" s="40"/>
      <c r="FC423" s="40"/>
      <c r="FD423" s="40"/>
      <c r="FE423" s="40"/>
      <c r="FF423" s="40"/>
      <c r="FG423" s="40"/>
      <c r="FH423" s="40"/>
      <c r="FI423" s="40"/>
      <c r="FJ423" s="40"/>
      <c r="FK423" s="40"/>
      <c r="FL423" s="40"/>
      <c r="FM423" s="40"/>
      <c r="FN423" s="40"/>
      <c r="FO423" s="40"/>
      <c r="FP423" s="40"/>
      <c r="FQ423" s="40"/>
      <c r="FR423" s="40"/>
      <c r="FS423" s="40"/>
      <c r="FT423" s="40"/>
      <c r="FU423" s="40"/>
      <c r="FV423" s="40"/>
      <c r="FW423" s="40"/>
      <c r="FX423" s="40"/>
      <c r="FY423" s="40"/>
      <c r="FZ423" s="40"/>
      <c r="GA423" s="40"/>
      <c r="GB423" s="40"/>
      <c r="GC423" s="40"/>
      <c r="GD423" s="40"/>
      <c r="GE423" s="40"/>
      <c r="GF423" s="40"/>
      <c r="GG423" s="40"/>
      <c r="GH423" s="40"/>
      <c r="GI423" s="40"/>
      <c r="GJ423" s="40"/>
      <c r="GK423" s="40"/>
      <c r="GL423" s="40"/>
      <c r="GM423" s="40"/>
      <c r="GN423" s="40"/>
      <c r="GO423" s="40"/>
      <c r="GP423" s="40"/>
      <c r="GQ423" s="40"/>
      <c r="GR423" s="40"/>
      <c r="GS423" s="40"/>
      <c r="GT423" s="40"/>
      <c r="GU423" s="40"/>
      <c r="GV423" s="40"/>
      <c r="GW423" s="40"/>
      <c r="GX423" s="40"/>
      <c r="GY423" s="40"/>
      <c r="GZ423" s="40"/>
      <c r="HA423" s="40"/>
      <c r="HB423" s="40"/>
      <c r="HC423" s="40"/>
      <c r="HD423" s="40"/>
      <c r="HE423" s="40"/>
      <c r="HF423" s="40"/>
      <c r="HG423" s="40"/>
      <c r="HH423" s="40"/>
      <c r="HI423" s="40"/>
      <c r="HJ423" s="40"/>
      <c r="HK423" s="40"/>
      <c r="HL423" s="40"/>
      <c r="HM423" s="40"/>
      <c r="HN423" s="40"/>
      <c r="HO423" s="40"/>
      <c r="HP423" s="40"/>
      <c r="HQ423" s="40"/>
      <c r="HR423" s="40"/>
      <c r="HS423" s="40"/>
      <c r="HT423" s="40"/>
      <c r="HU423" s="40"/>
      <c r="HV423" s="40"/>
      <c r="HW423" s="40"/>
      <c r="HX423" s="40"/>
      <c r="HY423" s="40"/>
      <c r="HZ423" s="40"/>
      <c r="IA423" s="40"/>
      <c r="IB423" s="40"/>
      <c r="IC423" s="40"/>
      <c r="ID423" s="40"/>
      <c r="IE423" s="40"/>
      <c r="IF423" s="40"/>
      <c r="IG423" s="40"/>
      <c r="IH423" s="40"/>
      <c r="II423" s="40"/>
      <c r="IJ423" s="40"/>
      <c r="IK423" s="40"/>
      <c r="IL423" s="40"/>
      <c r="IM423" s="40"/>
      <c r="IN423" s="40"/>
      <c r="IO423" s="40"/>
      <c r="IP423" s="40"/>
      <c r="IQ423" s="40"/>
      <c r="IR423" s="40"/>
      <c r="IS423" s="40"/>
      <c r="IT423" s="40"/>
      <c r="IU423" s="40"/>
      <c r="IV423" s="40"/>
      <c r="IW423" s="40"/>
      <c r="IX423" s="40"/>
      <c r="IY423" s="40"/>
      <c r="IZ423" s="40"/>
      <c r="JA423" s="40"/>
      <c r="JB423" s="40"/>
      <c r="JC423" s="40"/>
      <c r="JD423" s="40"/>
      <c r="JE423" s="40"/>
      <c r="JF423" s="40"/>
      <c r="JG423" s="40"/>
      <c r="JH423" s="40"/>
      <c r="JI423" s="40"/>
      <c r="JJ423" s="40"/>
      <c r="JK423" s="40"/>
      <c r="JL423" s="40"/>
      <c r="JM423" s="40"/>
      <c r="JN423" s="40"/>
      <c r="JO423" s="40"/>
      <c r="JP423" s="40"/>
      <c r="JQ423" s="40"/>
      <c r="JR423" s="40"/>
      <c r="JS423" s="40"/>
      <c r="JT423" s="40"/>
      <c r="JU423" s="40"/>
      <c r="JV423" s="40"/>
      <c r="JW423" s="40"/>
      <c r="JX423" s="40"/>
      <c r="JY423" s="40"/>
      <c r="JZ423" s="40"/>
      <c r="KA423" s="40"/>
    </row>
    <row r="424" spans="2:287" x14ac:dyDescent="0.45">
      <c r="B424" s="124"/>
      <c r="C424" s="418"/>
      <c r="D424" s="424"/>
      <c r="E424" s="419"/>
      <c r="F424" s="424"/>
      <c r="G424" s="163"/>
      <c r="H424" s="427"/>
      <c r="I424" s="63"/>
      <c r="J424" s="124"/>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433"/>
      <c r="AK424" s="63"/>
      <c r="AL424" s="164"/>
      <c r="AM424" s="164"/>
      <c r="AN424" s="164"/>
      <c r="AO424" s="63"/>
      <c r="AP424" s="124"/>
      <c r="AQ424" s="124"/>
      <c r="AR424" s="124"/>
      <c r="AS424" s="124"/>
      <c r="AT424" s="65"/>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G424" s="47"/>
      <c r="CH424" s="47"/>
      <c r="CI424" s="47"/>
      <c r="CJ424" s="47"/>
      <c r="CK424" s="47"/>
      <c r="CL424" s="47"/>
      <c r="CM424" s="47"/>
      <c r="CN424" s="47"/>
      <c r="CO424" s="47"/>
      <c r="CP424" s="47"/>
      <c r="CQ424" s="47"/>
      <c r="CR424" s="47"/>
      <c r="CS424" s="47"/>
      <c r="CT424" s="47"/>
      <c r="CU424" s="47"/>
      <c r="CV424" s="47"/>
      <c r="CW424" s="47"/>
      <c r="CX424" s="47"/>
      <c r="CY424" s="47"/>
      <c r="CZ424" s="47"/>
      <c r="DA424" s="47"/>
      <c r="DB424" s="47"/>
      <c r="DC424" s="47"/>
      <c r="DD424" s="47"/>
      <c r="DE424" s="47"/>
      <c r="DF424" s="47"/>
      <c r="DG424" s="47"/>
      <c r="DH424" s="47"/>
      <c r="DI424" s="47"/>
      <c r="DJ424" s="47"/>
      <c r="DK424" s="47"/>
      <c r="DL424" s="47"/>
      <c r="DM424" s="47"/>
      <c r="DN424" s="47"/>
      <c r="DO424" s="47"/>
      <c r="DP424" s="47"/>
      <c r="DQ424" s="47"/>
      <c r="DR424" s="47"/>
      <c r="DS424" s="47"/>
      <c r="DT424" s="47"/>
      <c r="DU424" s="47"/>
      <c r="DV424" s="47"/>
      <c r="DW424" s="47"/>
      <c r="DX424" s="47"/>
      <c r="DY424" s="47"/>
      <c r="DZ424" s="47"/>
      <c r="EA424" s="47"/>
      <c r="EB424" s="47"/>
      <c r="EC424" s="47"/>
      <c r="ED424" s="47"/>
      <c r="EE424" s="47"/>
      <c r="EF424" s="47"/>
      <c r="EG424" s="47"/>
      <c r="EH424" s="47"/>
      <c r="EI424" s="47"/>
      <c r="EJ424" s="47"/>
      <c r="EK424" s="47"/>
      <c r="EL424" s="47"/>
      <c r="EM424" s="47"/>
      <c r="EN424" s="47"/>
      <c r="EO424" s="47"/>
      <c r="EP424" s="47"/>
      <c r="EQ424" s="47"/>
      <c r="ER424" s="47"/>
      <c r="ES424" s="40"/>
      <c r="ET424" s="40"/>
      <c r="EU424" s="40"/>
      <c r="EV424" s="40"/>
      <c r="EW424" s="40"/>
      <c r="EX424" s="40"/>
      <c r="EY424" s="40"/>
      <c r="EZ424" s="40"/>
      <c r="FA424" s="40"/>
      <c r="FB424" s="40"/>
      <c r="FC424" s="40"/>
      <c r="FD424" s="40"/>
      <c r="FE424" s="40"/>
      <c r="FF424" s="40"/>
      <c r="FG424" s="40"/>
      <c r="FH424" s="40"/>
      <c r="FI424" s="40"/>
      <c r="FJ424" s="40"/>
      <c r="FK424" s="40"/>
      <c r="FL424" s="40"/>
      <c r="FM424" s="40"/>
      <c r="FN424" s="40"/>
      <c r="FO424" s="40"/>
      <c r="FP424" s="40"/>
      <c r="FQ424" s="40"/>
      <c r="FR424" s="40"/>
      <c r="FS424" s="40"/>
      <c r="FT424" s="40"/>
      <c r="FU424" s="40"/>
      <c r="FV424" s="40"/>
      <c r="FW424" s="40"/>
      <c r="FX424" s="40"/>
      <c r="FY424" s="40"/>
      <c r="FZ424" s="40"/>
      <c r="GA424" s="40"/>
      <c r="GB424" s="40"/>
      <c r="GC424" s="40"/>
      <c r="GD424" s="40"/>
      <c r="GE424" s="40"/>
      <c r="GF424" s="40"/>
      <c r="GG424" s="40"/>
      <c r="GH424" s="40"/>
      <c r="GI424" s="40"/>
      <c r="GJ424" s="40"/>
      <c r="GK424" s="40"/>
      <c r="GL424" s="40"/>
      <c r="GM424" s="40"/>
      <c r="GN424" s="40"/>
      <c r="GO424" s="40"/>
      <c r="GP424" s="40"/>
      <c r="GQ424" s="40"/>
      <c r="GR424" s="40"/>
      <c r="GS424" s="40"/>
      <c r="GT424" s="40"/>
      <c r="GU424" s="40"/>
      <c r="GV424" s="40"/>
      <c r="GW424" s="40"/>
      <c r="GX424" s="40"/>
      <c r="GY424" s="40"/>
      <c r="GZ424" s="40"/>
      <c r="HA424" s="40"/>
      <c r="HB424" s="40"/>
      <c r="HC424" s="40"/>
      <c r="HD424" s="40"/>
      <c r="HE424" s="40"/>
      <c r="HF424" s="40"/>
      <c r="HG424" s="40"/>
      <c r="HH424" s="40"/>
      <c r="HI424" s="40"/>
      <c r="HJ424" s="40"/>
      <c r="HK424" s="40"/>
      <c r="HL424" s="40"/>
      <c r="HM424" s="40"/>
      <c r="HN424" s="40"/>
      <c r="HO424" s="40"/>
      <c r="HP424" s="40"/>
      <c r="HQ424" s="40"/>
      <c r="HR424" s="40"/>
      <c r="HS424" s="40"/>
      <c r="HT424" s="40"/>
      <c r="HU424" s="40"/>
      <c r="HV424" s="40"/>
      <c r="HW424" s="40"/>
      <c r="HX424" s="40"/>
      <c r="HY424" s="40"/>
      <c r="HZ424" s="40"/>
      <c r="IA424" s="40"/>
      <c r="IB424" s="40"/>
      <c r="IC424" s="40"/>
      <c r="ID424" s="40"/>
      <c r="IE424" s="40"/>
      <c r="IF424" s="40"/>
      <c r="IG424" s="40"/>
      <c r="IH424" s="40"/>
      <c r="II424" s="40"/>
      <c r="IJ424" s="40"/>
      <c r="IK424" s="40"/>
      <c r="IL424" s="40"/>
      <c r="IM424" s="40"/>
      <c r="IN424" s="40"/>
      <c r="IO424" s="40"/>
      <c r="IP424" s="40"/>
      <c r="IQ424" s="40"/>
      <c r="IR424" s="40"/>
      <c r="IS424" s="40"/>
      <c r="IT424" s="40"/>
      <c r="IU424" s="40"/>
      <c r="IV424" s="40"/>
      <c r="IW424" s="40"/>
      <c r="IX424" s="40"/>
      <c r="IY424" s="40"/>
      <c r="IZ424" s="40"/>
      <c r="JA424" s="40"/>
      <c r="JB424" s="40"/>
      <c r="JC424" s="40"/>
      <c r="JD424" s="40"/>
      <c r="JE424" s="40"/>
      <c r="JF424" s="40"/>
      <c r="JG424" s="40"/>
      <c r="JH424" s="40"/>
      <c r="JI424" s="40"/>
      <c r="JJ424" s="40"/>
      <c r="JK424" s="40"/>
      <c r="JL424" s="40"/>
      <c r="JM424" s="40"/>
      <c r="JN424" s="40"/>
      <c r="JO424" s="40"/>
      <c r="JP424" s="40"/>
      <c r="JQ424" s="40"/>
      <c r="JR424" s="40"/>
      <c r="JS424" s="40"/>
      <c r="JT424" s="40"/>
      <c r="JU424" s="40"/>
      <c r="JV424" s="40"/>
      <c r="JW424" s="40"/>
      <c r="JX424" s="40"/>
      <c r="JY424" s="40"/>
      <c r="JZ424" s="40"/>
      <c r="KA424" s="40"/>
    </row>
    <row r="425" spans="2:287" x14ac:dyDescent="0.45">
      <c r="B425" s="124"/>
      <c r="C425" s="418"/>
      <c r="D425" s="424"/>
      <c r="E425" s="419"/>
      <c r="F425" s="424"/>
      <c r="G425" s="163"/>
      <c r="H425" s="427"/>
      <c r="I425" s="63"/>
      <c r="J425" s="124"/>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433"/>
      <c r="AK425" s="63"/>
      <c r="AL425" s="164"/>
      <c r="AM425" s="164"/>
      <c r="AN425" s="164"/>
      <c r="AO425" s="63"/>
      <c r="AP425" s="124"/>
      <c r="AQ425" s="124"/>
      <c r="AR425" s="124"/>
      <c r="AS425" s="124"/>
      <c r="AT425" s="65"/>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47"/>
      <c r="DX425" s="47"/>
      <c r="DY425" s="47"/>
      <c r="DZ425" s="47"/>
      <c r="EA425" s="47"/>
      <c r="EB425" s="47"/>
      <c r="EC425" s="47"/>
      <c r="ED425" s="47"/>
      <c r="EE425" s="47"/>
      <c r="EF425" s="47"/>
      <c r="EG425" s="47"/>
      <c r="EH425" s="47"/>
      <c r="EI425" s="47"/>
      <c r="EJ425" s="47"/>
      <c r="EK425" s="47"/>
      <c r="EL425" s="47"/>
      <c r="EM425" s="47"/>
      <c r="EN425" s="47"/>
      <c r="EO425" s="47"/>
      <c r="EP425" s="47"/>
      <c r="EQ425" s="47"/>
      <c r="ER425" s="47"/>
      <c r="ES425" s="40"/>
      <c r="ET425" s="40"/>
      <c r="EU425" s="40"/>
      <c r="EV425" s="40"/>
      <c r="EW425" s="40"/>
      <c r="EX425" s="40"/>
      <c r="EY425" s="40"/>
      <c r="EZ425" s="40"/>
      <c r="FA425" s="40"/>
      <c r="FB425" s="40"/>
      <c r="FC425" s="40"/>
      <c r="FD425" s="40"/>
      <c r="FE425" s="40"/>
      <c r="FF425" s="40"/>
      <c r="FG425" s="40"/>
      <c r="FH425" s="40"/>
      <c r="FI425" s="40"/>
      <c r="FJ425" s="40"/>
      <c r="FK425" s="40"/>
      <c r="FL425" s="40"/>
      <c r="FM425" s="40"/>
      <c r="FN425" s="40"/>
      <c r="FO425" s="40"/>
      <c r="FP425" s="40"/>
      <c r="FQ425" s="40"/>
      <c r="FR425" s="40"/>
      <c r="FS425" s="40"/>
      <c r="FT425" s="40"/>
      <c r="FU425" s="40"/>
      <c r="FV425" s="40"/>
      <c r="FW425" s="40"/>
      <c r="FX425" s="40"/>
      <c r="FY425" s="40"/>
      <c r="FZ425" s="40"/>
      <c r="GA425" s="40"/>
      <c r="GB425" s="40"/>
      <c r="GC425" s="40"/>
      <c r="GD425" s="40"/>
      <c r="GE425" s="40"/>
      <c r="GF425" s="40"/>
      <c r="GG425" s="40"/>
      <c r="GH425" s="40"/>
      <c r="GI425" s="40"/>
      <c r="GJ425" s="40"/>
      <c r="GK425" s="40"/>
      <c r="GL425" s="40"/>
      <c r="GM425" s="40"/>
      <c r="GN425" s="40"/>
      <c r="GO425" s="40"/>
      <c r="GP425" s="40"/>
      <c r="GQ425" s="40"/>
      <c r="GR425" s="40"/>
      <c r="GS425" s="40"/>
      <c r="GT425" s="40"/>
      <c r="GU425" s="40"/>
      <c r="GV425" s="40"/>
      <c r="GW425" s="40"/>
      <c r="GX425" s="40"/>
      <c r="GY425" s="40"/>
      <c r="GZ425" s="40"/>
      <c r="HA425" s="40"/>
      <c r="HB425" s="40"/>
      <c r="HC425" s="40"/>
      <c r="HD425" s="40"/>
      <c r="HE425" s="40"/>
      <c r="HF425" s="40"/>
      <c r="HG425" s="40"/>
      <c r="HH425" s="40"/>
      <c r="HI425" s="40"/>
      <c r="HJ425" s="40"/>
      <c r="HK425" s="40"/>
      <c r="HL425" s="40"/>
      <c r="HM425" s="40"/>
      <c r="HN425" s="40"/>
      <c r="HO425" s="40"/>
      <c r="HP425" s="40"/>
      <c r="HQ425" s="40"/>
      <c r="HR425" s="40"/>
      <c r="HS425" s="40"/>
      <c r="HT425" s="40"/>
      <c r="HU425" s="40"/>
      <c r="HV425" s="40"/>
      <c r="HW425" s="40"/>
      <c r="HX425" s="40"/>
      <c r="HY425" s="40"/>
      <c r="HZ425" s="40"/>
      <c r="IA425" s="40"/>
      <c r="IB425" s="40"/>
      <c r="IC425" s="40"/>
      <c r="ID425" s="40"/>
      <c r="IE425" s="40"/>
      <c r="IF425" s="40"/>
      <c r="IG425" s="40"/>
      <c r="IH425" s="40"/>
      <c r="II425" s="40"/>
      <c r="IJ425" s="40"/>
      <c r="IK425" s="40"/>
      <c r="IL425" s="40"/>
      <c r="IM425" s="40"/>
      <c r="IN425" s="40"/>
      <c r="IO425" s="40"/>
      <c r="IP425" s="40"/>
      <c r="IQ425" s="40"/>
      <c r="IR425" s="40"/>
      <c r="IS425" s="40"/>
      <c r="IT425" s="40"/>
      <c r="IU425" s="40"/>
      <c r="IV425" s="40"/>
      <c r="IW425" s="40"/>
      <c r="IX425" s="40"/>
      <c r="IY425" s="40"/>
      <c r="IZ425" s="40"/>
      <c r="JA425" s="40"/>
      <c r="JB425" s="40"/>
      <c r="JC425" s="40"/>
      <c r="JD425" s="40"/>
      <c r="JE425" s="40"/>
      <c r="JF425" s="40"/>
      <c r="JG425" s="40"/>
      <c r="JH425" s="40"/>
      <c r="JI425" s="40"/>
      <c r="JJ425" s="40"/>
      <c r="JK425" s="40"/>
      <c r="JL425" s="40"/>
      <c r="JM425" s="40"/>
      <c r="JN425" s="40"/>
      <c r="JO425" s="40"/>
      <c r="JP425" s="40"/>
      <c r="JQ425" s="40"/>
      <c r="JR425" s="40"/>
      <c r="JS425" s="40"/>
      <c r="JT425" s="40"/>
      <c r="JU425" s="40"/>
      <c r="JV425" s="40"/>
      <c r="JW425" s="40"/>
      <c r="JX425" s="40"/>
      <c r="JY425" s="40"/>
      <c r="JZ425" s="40"/>
      <c r="KA425" s="40"/>
    </row>
    <row r="426" spans="2:287" x14ac:dyDescent="0.45">
      <c r="B426" s="124"/>
      <c r="C426" s="418"/>
      <c r="D426" s="424"/>
      <c r="E426" s="419"/>
      <c r="F426" s="424"/>
      <c r="G426" s="163"/>
      <c r="H426" s="427"/>
      <c r="I426" s="63"/>
      <c r="J426" s="124"/>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433"/>
      <c r="AK426" s="63"/>
      <c r="AL426" s="164"/>
      <c r="AM426" s="164"/>
      <c r="AN426" s="164"/>
      <c r="AO426" s="63"/>
      <c r="AP426" s="124"/>
      <c r="AQ426" s="124"/>
      <c r="AR426" s="124"/>
      <c r="AS426" s="124"/>
      <c r="AT426" s="65"/>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47"/>
      <c r="DX426" s="47"/>
      <c r="DY426" s="47"/>
      <c r="DZ426" s="47"/>
      <c r="EA426" s="47"/>
      <c r="EB426" s="47"/>
      <c r="EC426" s="47"/>
      <c r="ED426" s="47"/>
      <c r="EE426" s="47"/>
      <c r="EF426" s="47"/>
      <c r="EG426" s="47"/>
      <c r="EH426" s="47"/>
      <c r="EI426" s="47"/>
      <c r="EJ426" s="47"/>
      <c r="EK426" s="47"/>
      <c r="EL426" s="47"/>
      <c r="EM426" s="47"/>
      <c r="EN426" s="47"/>
      <c r="EO426" s="47"/>
      <c r="EP426" s="47"/>
      <c r="EQ426" s="47"/>
      <c r="ER426" s="47"/>
      <c r="ES426" s="40"/>
      <c r="ET426" s="40"/>
      <c r="EU426" s="40"/>
      <c r="EV426" s="40"/>
      <c r="EW426" s="40"/>
      <c r="EX426" s="40"/>
      <c r="EY426" s="40"/>
      <c r="EZ426" s="40"/>
      <c r="FA426" s="40"/>
      <c r="FB426" s="40"/>
      <c r="FC426" s="40"/>
      <c r="FD426" s="40"/>
      <c r="FE426" s="40"/>
      <c r="FF426" s="40"/>
      <c r="FG426" s="40"/>
      <c r="FH426" s="40"/>
      <c r="FI426" s="40"/>
      <c r="FJ426" s="40"/>
      <c r="FK426" s="40"/>
      <c r="FL426" s="40"/>
      <c r="FM426" s="40"/>
      <c r="FN426" s="40"/>
      <c r="FO426" s="40"/>
      <c r="FP426" s="40"/>
      <c r="FQ426" s="40"/>
      <c r="FR426" s="40"/>
      <c r="FS426" s="40"/>
      <c r="FT426" s="40"/>
      <c r="FU426" s="40"/>
      <c r="FV426" s="40"/>
      <c r="FW426" s="40"/>
      <c r="FX426" s="40"/>
      <c r="FY426" s="40"/>
      <c r="FZ426" s="40"/>
      <c r="GA426" s="40"/>
      <c r="GB426" s="40"/>
      <c r="GC426" s="40"/>
      <c r="GD426" s="40"/>
      <c r="GE426" s="40"/>
      <c r="GF426" s="40"/>
      <c r="GG426" s="40"/>
      <c r="GH426" s="40"/>
      <c r="GI426" s="40"/>
      <c r="GJ426" s="40"/>
      <c r="GK426" s="40"/>
      <c r="GL426" s="40"/>
      <c r="GM426" s="40"/>
      <c r="GN426" s="40"/>
      <c r="GO426" s="40"/>
      <c r="GP426" s="40"/>
      <c r="GQ426" s="40"/>
      <c r="GR426" s="40"/>
      <c r="GS426" s="40"/>
      <c r="GT426" s="40"/>
      <c r="GU426" s="40"/>
      <c r="GV426" s="40"/>
      <c r="GW426" s="40"/>
      <c r="GX426" s="40"/>
      <c r="GY426" s="40"/>
      <c r="GZ426" s="40"/>
      <c r="HA426" s="40"/>
      <c r="HB426" s="40"/>
      <c r="HC426" s="40"/>
      <c r="HD426" s="40"/>
      <c r="HE426" s="40"/>
      <c r="HF426" s="40"/>
      <c r="HG426" s="40"/>
      <c r="HH426" s="40"/>
      <c r="HI426" s="40"/>
      <c r="HJ426" s="40"/>
      <c r="HK426" s="40"/>
      <c r="HL426" s="40"/>
      <c r="HM426" s="40"/>
      <c r="HN426" s="40"/>
      <c r="HO426" s="40"/>
      <c r="HP426" s="40"/>
      <c r="HQ426" s="40"/>
      <c r="HR426" s="40"/>
      <c r="HS426" s="40"/>
      <c r="HT426" s="40"/>
      <c r="HU426" s="40"/>
      <c r="HV426" s="40"/>
      <c r="HW426" s="40"/>
      <c r="HX426" s="40"/>
      <c r="HY426" s="40"/>
      <c r="HZ426" s="40"/>
      <c r="IA426" s="40"/>
      <c r="IB426" s="40"/>
      <c r="IC426" s="40"/>
      <c r="ID426" s="40"/>
      <c r="IE426" s="40"/>
      <c r="IF426" s="40"/>
      <c r="IG426" s="40"/>
      <c r="IH426" s="40"/>
      <c r="II426" s="40"/>
      <c r="IJ426" s="40"/>
      <c r="IK426" s="40"/>
      <c r="IL426" s="40"/>
      <c r="IM426" s="40"/>
      <c r="IN426" s="40"/>
      <c r="IO426" s="40"/>
      <c r="IP426" s="40"/>
      <c r="IQ426" s="40"/>
      <c r="IR426" s="40"/>
      <c r="IS426" s="40"/>
      <c r="IT426" s="40"/>
      <c r="IU426" s="40"/>
      <c r="IV426" s="40"/>
      <c r="IW426" s="40"/>
      <c r="IX426" s="40"/>
      <c r="IY426" s="40"/>
      <c r="IZ426" s="40"/>
      <c r="JA426" s="40"/>
      <c r="JB426" s="40"/>
      <c r="JC426" s="40"/>
      <c r="JD426" s="40"/>
      <c r="JE426" s="40"/>
      <c r="JF426" s="40"/>
      <c r="JG426" s="40"/>
      <c r="JH426" s="40"/>
      <c r="JI426" s="40"/>
      <c r="JJ426" s="40"/>
      <c r="JK426" s="40"/>
      <c r="JL426" s="40"/>
      <c r="JM426" s="40"/>
      <c r="JN426" s="40"/>
      <c r="JO426" s="40"/>
      <c r="JP426" s="40"/>
      <c r="JQ426" s="40"/>
      <c r="JR426" s="40"/>
      <c r="JS426" s="40"/>
      <c r="JT426" s="40"/>
      <c r="JU426" s="40"/>
      <c r="JV426" s="40"/>
      <c r="JW426" s="40"/>
      <c r="JX426" s="40"/>
      <c r="JY426" s="40"/>
      <c r="JZ426" s="40"/>
      <c r="KA426" s="40"/>
    </row>
    <row r="427" spans="2:287" x14ac:dyDescent="0.45">
      <c r="B427" s="124"/>
      <c r="C427" s="418"/>
      <c r="D427" s="424"/>
      <c r="E427" s="419"/>
      <c r="F427" s="424"/>
      <c r="G427" s="163"/>
      <c r="H427" s="427"/>
      <c r="I427" s="63"/>
      <c r="J427" s="124"/>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433"/>
      <c r="AK427" s="63"/>
      <c r="AL427" s="164"/>
      <c r="AM427" s="164"/>
      <c r="AN427" s="164"/>
      <c r="AO427" s="63"/>
      <c r="AP427" s="124"/>
      <c r="AQ427" s="124"/>
      <c r="AR427" s="124"/>
      <c r="AS427" s="124"/>
      <c r="AT427" s="65"/>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47"/>
      <c r="DX427" s="47"/>
      <c r="DY427" s="47"/>
      <c r="DZ427" s="47"/>
      <c r="EA427" s="47"/>
      <c r="EB427" s="47"/>
      <c r="EC427" s="47"/>
      <c r="ED427" s="47"/>
      <c r="EE427" s="47"/>
      <c r="EF427" s="47"/>
      <c r="EG427" s="47"/>
      <c r="EH427" s="47"/>
      <c r="EI427" s="47"/>
      <c r="EJ427" s="47"/>
      <c r="EK427" s="47"/>
      <c r="EL427" s="47"/>
      <c r="EM427" s="47"/>
      <c r="EN427" s="47"/>
      <c r="EO427" s="47"/>
      <c r="EP427" s="47"/>
      <c r="EQ427" s="47"/>
      <c r="ER427" s="47"/>
      <c r="ES427" s="40"/>
      <c r="ET427" s="40"/>
      <c r="EU427" s="40"/>
      <c r="EV427" s="40"/>
      <c r="EW427" s="40"/>
      <c r="EX427" s="40"/>
      <c r="EY427" s="40"/>
      <c r="EZ427" s="40"/>
      <c r="FA427" s="40"/>
      <c r="FB427" s="40"/>
      <c r="FC427" s="40"/>
      <c r="FD427" s="40"/>
      <c r="FE427" s="40"/>
      <c r="FF427" s="40"/>
      <c r="FG427" s="40"/>
      <c r="FH427" s="40"/>
      <c r="FI427" s="40"/>
      <c r="FJ427" s="40"/>
      <c r="FK427" s="40"/>
      <c r="FL427" s="40"/>
      <c r="FM427" s="40"/>
      <c r="FN427" s="40"/>
      <c r="FO427" s="40"/>
      <c r="FP427" s="40"/>
      <c r="FQ427" s="40"/>
      <c r="FR427" s="40"/>
      <c r="FS427" s="40"/>
      <c r="FT427" s="40"/>
      <c r="FU427" s="40"/>
      <c r="FV427" s="40"/>
      <c r="FW427" s="40"/>
      <c r="FX427" s="40"/>
      <c r="FY427" s="40"/>
      <c r="FZ427" s="40"/>
      <c r="GA427" s="40"/>
      <c r="GB427" s="40"/>
      <c r="GC427" s="40"/>
      <c r="GD427" s="40"/>
      <c r="GE427" s="40"/>
      <c r="GF427" s="40"/>
      <c r="GG427" s="40"/>
      <c r="GH427" s="40"/>
      <c r="GI427" s="40"/>
      <c r="GJ427" s="40"/>
      <c r="GK427" s="40"/>
      <c r="GL427" s="40"/>
      <c r="GM427" s="40"/>
      <c r="GN427" s="40"/>
      <c r="GO427" s="40"/>
      <c r="GP427" s="40"/>
      <c r="GQ427" s="40"/>
      <c r="GR427" s="40"/>
      <c r="GS427" s="40"/>
      <c r="GT427" s="40"/>
      <c r="GU427" s="40"/>
      <c r="GV427" s="40"/>
      <c r="GW427" s="40"/>
      <c r="GX427" s="40"/>
      <c r="GY427" s="40"/>
      <c r="GZ427" s="40"/>
      <c r="HA427" s="40"/>
      <c r="HB427" s="40"/>
      <c r="HC427" s="40"/>
      <c r="HD427" s="40"/>
      <c r="HE427" s="40"/>
      <c r="HF427" s="40"/>
      <c r="HG427" s="40"/>
      <c r="HH427" s="40"/>
      <c r="HI427" s="40"/>
      <c r="HJ427" s="40"/>
      <c r="HK427" s="40"/>
      <c r="HL427" s="40"/>
      <c r="HM427" s="40"/>
      <c r="HN427" s="40"/>
      <c r="HO427" s="40"/>
      <c r="HP427" s="40"/>
      <c r="HQ427" s="40"/>
      <c r="HR427" s="40"/>
      <c r="HS427" s="40"/>
      <c r="HT427" s="40"/>
      <c r="HU427" s="40"/>
      <c r="HV427" s="40"/>
      <c r="HW427" s="40"/>
      <c r="HX427" s="40"/>
      <c r="HY427" s="40"/>
      <c r="HZ427" s="40"/>
      <c r="IA427" s="40"/>
      <c r="IB427" s="40"/>
      <c r="IC427" s="40"/>
      <c r="ID427" s="40"/>
      <c r="IE427" s="40"/>
      <c r="IF427" s="40"/>
      <c r="IG427" s="40"/>
      <c r="IH427" s="40"/>
      <c r="II427" s="40"/>
      <c r="IJ427" s="40"/>
      <c r="IK427" s="40"/>
      <c r="IL427" s="40"/>
      <c r="IM427" s="40"/>
      <c r="IN427" s="40"/>
      <c r="IO427" s="40"/>
      <c r="IP427" s="40"/>
      <c r="IQ427" s="40"/>
      <c r="IR427" s="40"/>
      <c r="IS427" s="40"/>
      <c r="IT427" s="40"/>
      <c r="IU427" s="40"/>
      <c r="IV427" s="40"/>
      <c r="IW427" s="40"/>
      <c r="IX427" s="40"/>
      <c r="IY427" s="40"/>
      <c r="IZ427" s="40"/>
      <c r="JA427" s="40"/>
      <c r="JB427" s="40"/>
      <c r="JC427" s="40"/>
      <c r="JD427" s="40"/>
      <c r="JE427" s="40"/>
      <c r="JF427" s="40"/>
      <c r="JG427" s="40"/>
      <c r="JH427" s="40"/>
      <c r="JI427" s="40"/>
      <c r="JJ427" s="40"/>
      <c r="JK427" s="40"/>
      <c r="JL427" s="40"/>
      <c r="JM427" s="40"/>
      <c r="JN427" s="40"/>
      <c r="JO427" s="40"/>
      <c r="JP427" s="40"/>
      <c r="JQ427" s="40"/>
      <c r="JR427" s="40"/>
      <c r="JS427" s="40"/>
      <c r="JT427" s="40"/>
      <c r="JU427" s="40"/>
      <c r="JV427" s="40"/>
      <c r="JW427" s="40"/>
      <c r="JX427" s="40"/>
      <c r="JY427" s="40"/>
      <c r="JZ427" s="40"/>
      <c r="KA427" s="40"/>
    </row>
    <row r="428" spans="2:287" x14ac:dyDescent="0.45">
      <c r="B428" s="124"/>
      <c r="C428" s="418"/>
      <c r="D428" s="424"/>
      <c r="E428" s="419"/>
      <c r="F428" s="424"/>
      <c r="G428" s="163"/>
      <c r="H428" s="427"/>
      <c r="I428" s="63"/>
      <c r="J428" s="124"/>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433"/>
      <c r="AK428" s="63"/>
      <c r="AL428" s="164"/>
      <c r="AM428" s="164"/>
      <c r="AN428" s="164"/>
      <c r="AO428" s="63"/>
      <c r="AP428" s="124"/>
      <c r="AQ428" s="124"/>
      <c r="AR428" s="124"/>
      <c r="AS428" s="124"/>
      <c r="AT428" s="65"/>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47"/>
      <c r="DX428" s="47"/>
      <c r="DY428" s="47"/>
      <c r="DZ428" s="47"/>
      <c r="EA428" s="47"/>
      <c r="EB428" s="47"/>
      <c r="EC428" s="47"/>
      <c r="ED428" s="47"/>
      <c r="EE428" s="47"/>
      <c r="EF428" s="47"/>
      <c r="EG428" s="47"/>
      <c r="EH428" s="47"/>
      <c r="EI428" s="47"/>
      <c r="EJ428" s="47"/>
      <c r="EK428" s="47"/>
      <c r="EL428" s="47"/>
      <c r="EM428" s="47"/>
      <c r="EN428" s="47"/>
      <c r="EO428" s="47"/>
      <c r="EP428" s="47"/>
      <c r="EQ428" s="47"/>
      <c r="ER428" s="47"/>
      <c r="ES428" s="40"/>
      <c r="ET428" s="40"/>
      <c r="EU428" s="40"/>
      <c r="EV428" s="40"/>
      <c r="EW428" s="40"/>
      <c r="EX428" s="40"/>
      <c r="EY428" s="40"/>
      <c r="EZ428" s="40"/>
      <c r="FA428" s="40"/>
      <c r="FB428" s="40"/>
      <c r="FC428" s="40"/>
      <c r="FD428" s="40"/>
      <c r="FE428" s="40"/>
      <c r="FF428" s="40"/>
      <c r="FG428" s="40"/>
      <c r="FH428" s="40"/>
      <c r="FI428" s="40"/>
      <c r="FJ428" s="40"/>
      <c r="FK428" s="40"/>
      <c r="FL428" s="40"/>
      <c r="FM428" s="40"/>
      <c r="FN428" s="40"/>
      <c r="FO428" s="40"/>
      <c r="FP428" s="40"/>
      <c r="FQ428" s="40"/>
      <c r="FR428" s="40"/>
      <c r="FS428" s="40"/>
      <c r="FT428" s="40"/>
      <c r="FU428" s="40"/>
      <c r="FV428" s="40"/>
      <c r="FW428" s="40"/>
      <c r="FX428" s="40"/>
      <c r="FY428" s="40"/>
      <c r="FZ428" s="40"/>
      <c r="GA428" s="40"/>
      <c r="GB428" s="40"/>
      <c r="GC428" s="40"/>
      <c r="GD428" s="40"/>
      <c r="GE428" s="40"/>
      <c r="GF428" s="40"/>
      <c r="GG428" s="40"/>
      <c r="GH428" s="40"/>
      <c r="GI428" s="40"/>
      <c r="GJ428" s="40"/>
      <c r="GK428" s="40"/>
      <c r="GL428" s="40"/>
      <c r="GM428" s="40"/>
      <c r="GN428" s="40"/>
      <c r="GO428" s="40"/>
      <c r="GP428" s="40"/>
      <c r="GQ428" s="40"/>
      <c r="GR428" s="40"/>
      <c r="GS428" s="40"/>
      <c r="GT428" s="40"/>
      <c r="GU428" s="40"/>
      <c r="GV428" s="40"/>
      <c r="GW428" s="40"/>
      <c r="GX428" s="40"/>
      <c r="GY428" s="40"/>
      <c r="GZ428" s="40"/>
      <c r="HA428" s="40"/>
      <c r="HB428" s="40"/>
      <c r="HC428" s="40"/>
      <c r="HD428" s="40"/>
      <c r="HE428" s="40"/>
      <c r="HF428" s="40"/>
      <c r="HG428" s="40"/>
      <c r="HH428" s="40"/>
      <c r="HI428" s="40"/>
      <c r="HJ428" s="40"/>
      <c r="HK428" s="40"/>
      <c r="HL428" s="40"/>
      <c r="HM428" s="40"/>
      <c r="HN428" s="40"/>
      <c r="HO428" s="40"/>
      <c r="HP428" s="40"/>
      <c r="HQ428" s="40"/>
      <c r="HR428" s="40"/>
      <c r="HS428" s="40"/>
      <c r="HT428" s="40"/>
      <c r="HU428" s="40"/>
      <c r="HV428" s="40"/>
      <c r="HW428" s="40"/>
      <c r="HX428" s="40"/>
      <c r="HY428" s="40"/>
      <c r="HZ428" s="40"/>
      <c r="IA428" s="40"/>
      <c r="IB428" s="40"/>
      <c r="IC428" s="40"/>
      <c r="ID428" s="40"/>
      <c r="IE428" s="40"/>
      <c r="IF428" s="40"/>
      <c r="IG428" s="40"/>
      <c r="IH428" s="40"/>
      <c r="II428" s="40"/>
      <c r="IJ428" s="40"/>
      <c r="IK428" s="40"/>
      <c r="IL428" s="40"/>
      <c r="IM428" s="40"/>
      <c r="IN428" s="40"/>
      <c r="IO428" s="40"/>
      <c r="IP428" s="40"/>
      <c r="IQ428" s="40"/>
      <c r="IR428" s="40"/>
      <c r="IS428" s="40"/>
      <c r="IT428" s="40"/>
      <c r="IU428" s="40"/>
      <c r="IV428" s="40"/>
      <c r="IW428" s="40"/>
      <c r="IX428" s="40"/>
      <c r="IY428" s="40"/>
      <c r="IZ428" s="40"/>
      <c r="JA428" s="40"/>
      <c r="JB428" s="40"/>
      <c r="JC428" s="40"/>
      <c r="JD428" s="40"/>
      <c r="JE428" s="40"/>
      <c r="JF428" s="40"/>
      <c r="JG428" s="40"/>
      <c r="JH428" s="40"/>
      <c r="JI428" s="40"/>
      <c r="JJ428" s="40"/>
      <c r="JK428" s="40"/>
      <c r="JL428" s="40"/>
      <c r="JM428" s="40"/>
      <c r="JN428" s="40"/>
      <c r="JO428" s="40"/>
      <c r="JP428" s="40"/>
      <c r="JQ428" s="40"/>
      <c r="JR428" s="40"/>
      <c r="JS428" s="40"/>
      <c r="JT428" s="40"/>
      <c r="JU428" s="40"/>
      <c r="JV428" s="40"/>
      <c r="JW428" s="40"/>
      <c r="JX428" s="40"/>
      <c r="JY428" s="40"/>
      <c r="JZ428" s="40"/>
      <c r="KA428" s="40"/>
    </row>
    <row r="429" spans="2:287" x14ac:dyDescent="0.45">
      <c r="B429" s="124"/>
      <c r="C429" s="418"/>
      <c r="D429" s="424"/>
      <c r="E429" s="419"/>
      <c r="F429" s="424"/>
      <c r="G429" s="163"/>
      <c r="H429" s="427"/>
      <c r="I429" s="63"/>
      <c r="J429" s="124"/>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433"/>
      <c r="AK429" s="63"/>
      <c r="AL429" s="164"/>
      <c r="AM429" s="164"/>
      <c r="AN429" s="164"/>
      <c r="AO429" s="63"/>
      <c r="AP429" s="124"/>
      <c r="AQ429" s="124"/>
      <c r="AR429" s="124"/>
      <c r="AS429" s="124"/>
      <c r="AT429" s="65"/>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47"/>
      <c r="DX429" s="47"/>
      <c r="DY429" s="47"/>
      <c r="DZ429" s="47"/>
      <c r="EA429" s="47"/>
      <c r="EB429" s="47"/>
      <c r="EC429" s="47"/>
      <c r="ED429" s="47"/>
      <c r="EE429" s="47"/>
      <c r="EF429" s="47"/>
      <c r="EG429" s="47"/>
      <c r="EH429" s="47"/>
      <c r="EI429" s="47"/>
      <c r="EJ429" s="47"/>
      <c r="EK429" s="47"/>
      <c r="EL429" s="47"/>
      <c r="EM429" s="47"/>
      <c r="EN429" s="47"/>
      <c r="EO429" s="47"/>
      <c r="EP429" s="47"/>
      <c r="EQ429" s="47"/>
      <c r="ER429" s="47"/>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c r="GR429" s="40"/>
      <c r="GS429" s="40"/>
      <c r="GT429" s="40"/>
      <c r="GU429" s="40"/>
      <c r="GV429" s="40"/>
      <c r="GW429" s="40"/>
      <c r="GX429" s="40"/>
      <c r="GY429" s="40"/>
      <c r="GZ429" s="40"/>
      <c r="HA429" s="40"/>
      <c r="HB429" s="40"/>
      <c r="HC429" s="40"/>
      <c r="HD429" s="40"/>
      <c r="HE429" s="40"/>
      <c r="HF429" s="40"/>
      <c r="HG429" s="40"/>
      <c r="HH429" s="40"/>
      <c r="HI429" s="40"/>
      <c r="HJ429" s="40"/>
      <c r="HK429" s="40"/>
      <c r="HL429" s="40"/>
      <c r="HM429" s="40"/>
      <c r="HN429" s="40"/>
      <c r="HO429" s="40"/>
      <c r="HP429" s="40"/>
      <c r="HQ429" s="40"/>
      <c r="HR429" s="40"/>
      <c r="HS429" s="40"/>
      <c r="HT429" s="40"/>
      <c r="HU429" s="40"/>
      <c r="HV429" s="40"/>
      <c r="HW429" s="40"/>
      <c r="HX429" s="40"/>
      <c r="HY429" s="40"/>
      <c r="HZ429" s="40"/>
      <c r="IA429" s="40"/>
      <c r="IB429" s="40"/>
      <c r="IC429" s="40"/>
      <c r="ID429" s="40"/>
      <c r="IE429" s="40"/>
      <c r="IF429" s="40"/>
      <c r="IG429" s="40"/>
      <c r="IH429" s="40"/>
      <c r="II429" s="40"/>
      <c r="IJ429" s="40"/>
      <c r="IK429" s="40"/>
      <c r="IL429" s="40"/>
      <c r="IM429" s="40"/>
      <c r="IN429" s="40"/>
      <c r="IO429" s="40"/>
      <c r="IP429" s="40"/>
      <c r="IQ429" s="40"/>
      <c r="IR429" s="40"/>
      <c r="IS429" s="40"/>
      <c r="IT429" s="40"/>
      <c r="IU429" s="40"/>
      <c r="IV429" s="40"/>
      <c r="IW429" s="40"/>
      <c r="IX429" s="40"/>
      <c r="IY429" s="40"/>
      <c r="IZ429" s="40"/>
      <c r="JA429" s="40"/>
      <c r="JB429" s="40"/>
      <c r="JC429" s="40"/>
      <c r="JD429" s="40"/>
      <c r="JE429" s="40"/>
      <c r="JF429" s="40"/>
      <c r="JG429" s="40"/>
      <c r="JH429" s="40"/>
      <c r="JI429" s="40"/>
      <c r="JJ429" s="40"/>
      <c r="JK429" s="40"/>
      <c r="JL429" s="40"/>
      <c r="JM429" s="40"/>
      <c r="JN429" s="40"/>
      <c r="JO429" s="40"/>
      <c r="JP429" s="40"/>
      <c r="JQ429" s="40"/>
      <c r="JR429" s="40"/>
      <c r="JS429" s="40"/>
      <c r="JT429" s="40"/>
      <c r="JU429" s="40"/>
      <c r="JV429" s="40"/>
      <c r="JW429" s="40"/>
      <c r="JX429" s="40"/>
      <c r="JY429" s="40"/>
      <c r="JZ429" s="40"/>
      <c r="KA429" s="40"/>
    </row>
    <row r="430" spans="2:287" x14ac:dyDescent="0.45">
      <c r="B430" s="124"/>
      <c r="C430" s="418"/>
      <c r="D430" s="424"/>
      <c r="E430" s="419"/>
      <c r="F430" s="424"/>
      <c r="G430" s="163"/>
      <c r="H430" s="427"/>
      <c r="I430" s="63"/>
      <c r="J430" s="124"/>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433"/>
      <c r="AK430" s="63"/>
      <c r="AL430" s="164"/>
      <c r="AM430" s="164"/>
      <c r="AN430" s="164"/>
      <c r="AO430" s="63"/>
      <c r="AP430" s="124"/>
      <c r="AQ430" s="124"/>
      <c r="AR430" s="124"/>
      <c r="AS430" s="124"/>
      <c r="AT430" s="65"/>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47"/>
      <c r="EJ430" s="47"/>
      <c r="EK430" s="47"/>
      <c r="EL430" s="47"/>
      <c r="EM430" s="47"/>
      <c r="EN430" s="47"/>
      <c r="EO430" s="47"/>
      <c r="EP430" s="47"/>
      <c r="EQ430" s="47"/>
      <c r="ER430" s="47"/>
      <c r="ES430" s="40"/>
      <c r="ET430" s="40"/>
      <c r="EU430" s="40"/>
      <c r="EV430" s="40"/>
      <c r="EW430" s="40"/>
      <c r="EX430" s="40"/>
      <c r="EY430" s="40"/>
      <c r="EZ430" s="40"/>
      <c r="FA430" s="40"/>
      <c r="FB430" s="40"/>
      <c r="FC430" s="40"/>
      <c r="FD430" s="40"/>
      <c r="FE430" s="40"/>
      <c r="FF430" s="40"/>
      <c r="FG430" s="40"/>
      <c r="FH430" s="40"/>
      <c r="FI430" s="40"/>
      <c r="FJ430" s="40"/>
      <c r="FK430" s="40"/>
      <c r="FL430" s="40"/>
      <c r="FM430" s="40"/>
      <c r="FN430" s="40"/>
      <c r="FO430" s="40"/>
      <c r="FP430" s="40"/>
      <c r="FQ430" s="40"/>
      <c r="FR430" s="40"/>
      <c r="FS430" s="40"/>
      <c r="FT430" s="40"/>
      <c r="FU430" s="40"/>
      <c r="FV430" s="40"/>
      <c r="FW430" s="40"/>
      <c r="FX430" s="40"/>
      <c r="FY430" s="40"/>
      <c r="FZ430" s="40"/>
      <c r="GA430" s="40"/>
      <c r="GB430" s="40"/>
      <c r="GC430" s="40"/>
      <c r="GD430" s="40"/>
      <c r="GE430" s="40"/>
      <c r="GF430" s="40"/>
      <c r="GG430" s="40"/>
      <c r="GH430" s="40"/>
      <c r="GI430" s="40"/>
      <c r="GJ430" s="40"/>
      <c r="GK430" s="40"/>
      <c r="GL430" s="40"/>
      <c r="GM430" s="40"/>
      <c r="GN430" s="40"/>
      <c r="GO430" s="40"/>
      <c r="GP430" s="40"/>
      <c r="GQ430" s="40"/>
      <c r="GR430" s="40"/>
      <c r="GS430" s="40"/>
      <c r="GT430" s="40"/>
      <c r="GU430" s="40"/>
      <c r="GV430" s="40"/>
      <c r="GW430" s="40"/>
      <c r="GX430" s="40"/>
      <c r="GY430" s="40"/>
      <c r="GZ430" s="40"/>
      <c r="HA430" s="40"/>
      <c r="HB430" s="40"/>
      <c r="HC430" s="40"/>
      <c r="HD430" s="40"/>
      <c r="HE430" s="40"/>
      <c r="HF430" s="40"/>
      <c r="HG430" s="40"/>
      <c r="HH430" s="40"/>
      <c r="HI430" s="40"/>
      <c r="HJ430" s="40"/>
      <c r="HK430" s="40"/>
      <c r="HL430" s="40"/>
      <c r="HM430" s="40"/>
      <c r="HN430" s="40"/>
      <c r="HO430" s="40"/>
      <c r="HP430" s="40"/>
      <c r="HQ430" s="40"/>
      <c r="HR430" s="40"/>
      <c r="HS430" s="40"/>
      <c r="HT430" s="40"/>
      <c r="HU430" s="40"/>
      <c r="HV430" s="40"/>
      <c r="HW430" s="40"/>
      <c r="HX430" s="40"/>
      <c r="HY430" s="40"/>
      <c r="HZ430" s="40"/>
      <c r="IA430" s="40"/>
      <c r="IB430" s="40"/>
      <c r="IC430" s="40"/>
      <c r="ID430" s="40"/>
      <c r="IE430" s="40"/>
      <c r="IF430" s="40"/>
      <c r="IG430" s="40"/>
      <c r="IH430" s="40"/>
      <c r="II430" s="40"/>
      <c r="IJ430" s="40"/>
      <c r="IK430" s="40"/>
      <c r="IL430" s="40"/>
      <c r="IM430" s="40"/>
      <c r="IN430" s="40"/>
      <c r="IO430" s="40"/>
      <c r="IP430" s="40"/>
      <c r="IQ430" s="40"/>
      <c r="IR430" s="40"/>
      <c r="IS430" s="40"/>
      <c r="IT430" s="40"/>
      <c r="IU430" s="40"/>
      <c r="IV430" s="40"/>
      <c r="IW430" s="40"/>
      <c r="IX430" s="40"/>
      <c r="IY430" s="40"/>
      <c r="IZ430" s="40"/>
      <c r="JA430" s="40"/>
      <c r="JB430" s="40"/>
      <c r="JC430" s="40"/>
      <c r="JD430" s="40"/>
      <c r="JE430" s="40"/>
      <c r="JF430" s="40"/>
      <c r="JG430" s="40"/>
      <c r="JH430" s="40"/>
      <c r="JI430" s="40"/>
      <c r="JJ430" s="40"/>
      <c r="JK430" s="40"/>
      <c r="JL430" s="40"/>
      <c r="JM430" s="40"/>
      <c r="JN430" s="40"/>
      <c r="JO430" s="40"/>
      <c r="JP430" s="40"/>
      <c r="JQ430" s="40"/>
      <c r="JR430" s="40"/>
      <c r="JS430" s="40"/>
      <c r="JT430" s="40"/>
      <c r="JU430" s="40"/>
      <c r="JV430" s="40"/>
      <c r="JW430" s="40"/>
      <c r="JX430" s="40"/>
      <c r="JY430" s="40"/>
      <c r="JZ430" s="40"/>
      <c r="KA430" s="40"/>
    </row>
    <row r="431" spans="2:287" x14ac:dyDescent="0.45">
      <c r="B431" s="124"/>
      <c r="C431" s="418"/>
      <c r="D431" s="424"/>
      <c r="E431" s="419"/>
      <c r="F431" s="424"/>
      <c r="G431" s="163"/>
      <c r="H431" s="427"/>
      <c r="I431" s="63"/>
      <c r="J431" s="124"/>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433"/>
      <c r="AK431" s="63"/>
      <c r="AL431" s="164"/>
      <c r="AM431" s="164"/>
      <c r="AN431" s="164"/>
      <c r="AO431" s="63"/>
      <c r="AP431" s="124"/>
      <c r="AQ431" s="124"/>
      <c r="AR431" s="124"/>
      <c r="AS431" s="124"/>
      <c r="AT431" s="65"/>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47"/>
      <c r="EJ431" s="47"/>
      <c r="EK431" s="47"/>
      <c r="EL431" s="47"/>
      <c r="EM431" s="47"/>
      <c r="EN431" s="47"/>
      <c r="EO431" s="47"/>
      <c r="EP431" s="47"/>
      <c r="EQ431" s="47"/>
      <c r="ER431" s="47"/>
      <c r="ES431" s="40"/>
      <c r="ET431" s="40"/>
      <c r="EU431" s="40"/>
      <c r="EV431" s="40"/>
      <c r="EW431" s="40"/>
      <c r="EX431" s="40"/>
      <c r="EY431" s="40"/>
      <c r="EZ431" s="40"/>
      <c r="FA431" s="40"/>
      <c r="FB431" s="40"/>
      <c r="FC431" s="40"/>
      <c r="FD431" s="40"/>
      <c r="FE431" s="40"/>
      <c r="FF431" s="40"/>
      <c r="FG431" s="40"/>
      <c r="FH431" s="40"/>
      <c r="FI431" s="40"/>
      <c r="FJ431" s="40"/>
      <c r="FK431" s="40"/>
      <c r="FL431" s="40"/>
      <c r="FM431" s="40"/>
      <c r="FN431" s="40"/>
      <c r="FO431" s="40"/>
      <c r="FP431" s="40"/>
      <c r="FQ431" s="40"/>
      <c r="FR431" s="40"/>
      <c r="FS431" s="40"/>
      <c r="FT431" s="40"/>
      <c r="FU431" s="40"/>
      <c r="FV431" s="40"/>
      <c r="FW431" s="40"/>
      <c r="FX431" s="40"/>
      <c r="FY431" s="40"/>
      <c r="FZ431" s="40"/>
      <c r="GA431" s="40"/>
      <c r="GB431" s="40"/>
      <c r="GC431" s="40"/>
      <c r="GD431" s="40"/>
      <c r="GE431" s="40"/>
      <c r="GF431" s="40"/>
      <c r="GG431" s="40"/>
      <c r="GH431" s="40"/>
      <c r="GI431" s="40"/>
      <c r="GJ431" s="40"/>
      <c r="GK431" s="40"/>
      <c r="GL431" s="40"/>
      <c r="GM431" s="40"/>
      <c r="GN431" s="40"/>
      <c r="GO431" s="40"/>
      <c r="GP431" s="40"/>
      <c r="GQ431" s="40"/>
      <c r="GR431" s="40"/>
      <c r="GS431" s="40"/>
      <c r="GT431" s="40"/>
      <c r="GU431" s="40"/>
      <c r="GV431" s="40"/>
      <c r="GW431" s="40"/>
      <c r="GX431" s="40"/>
      <c r="GY431" s="40"/>
      <c r="GZ431" s="40"/>
      <c r="HA431" s="40"/>
      <c r="HB431" s="40"/>
      <c r="HC431" s="40"/>
      <c r="HD431" s="40"/>
      <c r="HE431" s="40"/>
      <c r="HF431" s="40"/>
      <c r="HG431" s="40"/>
      <c r="HH431" s="40"/>
      <c r="HI431" s="40"/>
      <c r="HJ431" s="40"/>
      <c r="HK431" s="40"/>
      <c r="HL431" s="40"/>
      <c r="HM431" s="40"/>
      <c r="HN431" s="40"/>
      <c r="HO431" s="40"/>
      <c r="HP431" s="40"/>
      <c r="HQ431" s="40"/>
      <c r="HR431" s="40"/>
      <c r="HS431" s="40"/>
      <c r="HT431" s="40"/>
      <c r="HU431" s="40"/>
      <c r="HV431" s="40"/>
      <c r="HW431" s="40"/>
      <c r="HX431" s="40"/>
      <c r="HY431" s="40"/>
      <c r="HZ431" s="40"/>
      <c r="IA431" s="40"/>
      <c r="IB431" s="40"/>
      <c r="IC431" s="40"/>
      <c r="ID431" s="40"/>
      <c r="IE431" s="40"/>
      <c r="IF431" s="40"/>
      <c r="IG431" s="40"/>
      <c r="IH431" s="40"/>
      <c r="II431" s="40"/>
      <c r="IJ431" s="40"/>
      <c r="IK431" s="40"/>
      <c r="IL431" s="40"/>
      <c r="IM431" s="40"/>
      <c r="IN431" s="40"/>
      <c r="IO431" s="40"/>
      <c r="IP431" s="40"/>
      <c r="IQ431" s="40"/>
      <c r="IR431" s="40"/>
      <c r="IS431" s="40"/>
      <c r="IT431" s="40"/>
      <c r="IU431" s="40"/>
      <c r="IV431" s="40"/>
      <c r="IW431" s="40"/>
      <c r="IX431" s="40"/>
      <c r="IY431" s="40"/>
      <c r="IZ431" s="40"/>
      <c r="JA431" s="40"/>
      <c r="JB431" s="40"/>
      <c r="JC431" s="40"/>
      <c r="JD431" s="40"/>
      <c r="JE431" s="40"/>
      <c r="JF431" s="40"/>
      <c r="JG431" s="40"/>
      <c r="JH431" s="40"/>
      <c r="JI431" s="40"/>
      <c r="JJ431" s="40"/>
      <c r="JK431" s="40"/>
      <c r="JL431" s="40"/>
      <c r="JM431" s="40"/>
      <c r="JN431" s="40"/>
      <c r="JO431" s="40"/>
      <c r="JP431" s="40"/>
      <c r="JQ431" s="40"/>
      <c r="JR431" s="40"/>
      <c r="JS431" s="40"/>
      <c r="JT431" s="40"/>
      <c r="JU431" s="40"/>
      <c r="JV431" s="40"/>
      <c r="JW431" s="40"/>
      <c r="JX431" s="40"/>
      <c r="JY431" s="40"/>
      <c r="JZ431" s="40"/>
      <c r="KA431" s="40"/>
    </row>
    <row r="432" spans="2:287" x14ac:dyDescent="0.45">
      <c r="B432" s="124"/>
      <c r="C432" s="418"/>
      <c r="D432" s="424"/>
      <c r="E432" s="419"/>
      <c r="F432" s="424"/>
      <c r="G432" s="163"/>
      <c r="H432" s="427"/>
      <c r="I432" s="63"/>
      <c r="J432" s="124"/>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433"/>
      <c r="AK432" s="63"/>
      <c r="AL432" s="164"/>
      <c r="AM432" s="164"/>
      <c r="AN432" s="164"/>
      <c r="AO432" s="63"/>
      <c r="AP432" s="124"/>
      <c r="AQ432" s="124"/>
      <c r="AR432" s="124"/>
      <c r="AS432" s="124"/>
      <c r="AT432" s="65"/>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0"/>
      <c r="ET432" s="40"/>
      <c r="EU432" s="40"/>
      <c r="EV432" s="40"/>
      <c r="EW432" s="40"/>
      <c r="EX432" s="40"/>
      <c r="EY432" s="40"/>
      <c r="EZ432" s="40"/>
      <c r="FA432" s="40"/>
      <c r="FB432" s="40"/>
      <c r="FC432" s="40"/>
      <c r="FD432" s="40"/>
      <c r="FE432" s="40"/>
      <c r="FF432" s="40"/>
      <c r="FG432" s="40"/>
      <c r="FH432" s="40"/>
      <c r="FI432" s="40"/>
      <c r="FJ432" s="40"/>
      <c r="FK432" s="40"/>
      <c r="FL432" s="40"/>
      <c r="FM432" s="40"/>
      <c r="FN432" s="40"/>
      <c r="FO432" s="40"/>
      <c r="FP432" s="40"/>
      <c r="FQ432" s="40"/>
      <c r="FR432" s="40"/>
      <c r="FS432" s="40"/>
      <c r="FT432" s="40"/>
      <c r="FU432" s="40"/>
      <c r="FV432" s="40"/>
      <c r="FW432" s="40"/>
      <c r="FX432" s="40"/>
      <c r="FY432" s="40"/>
      <c r="FZ432" s="40"/>
      <c r="GA432" s="40"/>
      <c r="GB432" s="40"/>
      <c r="GC432" s="40"/>
      <c r="GD432" s="40"/>
      <c r="GE432" s="40"/>
      <c r="GF432" s="40"/>
      <c r="GG432" s="40"/>
      <c r="GH432" s="40"/>
      <c r="GI432" s="40"/>
      <c r="GJ432" s="40"/>
      <c r="GK432" s="40"/>
      <c r="GL432" s="40"/>
      <c r="GM432" s="40"/>
      <c r="GN432" s="40"/>
      <c r="GO432" s="40"/>
      <c r="GP432" s="40"/>
      <c r="GQ432" s="40"/>
      <c r="GR432" s="40"/>
      <c r="GS432" s="40"/>
      <c r="GT432" s="40"/>
      <c r="GU432" s="40"/>
      <c r="GV432" s="40"/>
      <c r="GW432" s="40"/>
      <c r="GX432" s="40"/>
      <c r="GY432" s="40"/>
      <c r="GZ432" s="40"/>
      <c r="HA432" s="40"/>
      <c r="HB432" s="40"/>
      <c r="HC432" s="40"/>
      <c r="HD432" s="40"/>
      <c r="HE432" s="40"/>
      <c r="HF432" s="40"/>
      <c r="HG432" s="40"/>
      <c r="HH432" s="40"/>
      <c r="HI432" s="40"/>
      <c r="HJ432" s="40"/>
      <c r="HK432" s="40"/>
      <c r="HL432" s="40"/>
      <c r="HM432" s="40"/>
      <c r="HN432" s="40"/>
      <c r="HO432" s="40"/>
      <c r="HP432" s="40"/>
      <c r="HQ432" s="40"/>
      <c r="HR432" s="40"/>
      <c r="HS432" s="40"/>
      <c r="HT432" s="40"/>
      <c r="HU432" s="40"/>
      <c r="HV432" s="40"/>
      <c r="HW432" s="40"/>
      <c r="HX432" s="40"/>
      <c r="HY432" s="40"/>
      <c r="HZ432" s="40"/>
      <c r="IA432" s="40"/>
      <c r="IB432" s="40"/>
      <c r="IC432" s="40"/>
      <c r="ID432" s="40"/>
      <c r="IE432" s="40"/>
      <c r="IF432" s="40"/>
      <c r="IG432" s="40"/>
      <c r="IH432" s="40"/>
      <c r="II432" s="40"/>
      <c r="IJ432" s="40"/>
      <c r="IK432" s="40"/>
      <c r="IL432" s="40"/>
      <c r="IM432" s="40"/>
      <c r="IN432" s="40"/>
      <c r="IO432" s="40"/>
      <c r="IP432" s="40"/>
      <c r="IQ432" s="40"/>
      <c r="IR432" s="40"/>
      <c r="IS432" s="40"/>
      <c r="IT432" s="40"/>
      <c r="IU432" s="40"/>
      <c r="IV432" s="40"/>
      <c r="IW432" s="40"/>
      <c r="IX432" s="40"/>
      <c r="IY432" s="40"/>
      <c r="IZ432" s="40"/>
      <c r="JA432" s="40"/>
      <c r="JB432" s="40"/>
      <c r="JC432" s="40"/>
      <c r="JD432" s="40"/>
      <c r="JE432" s="40"/>
      <c r="JF432" s="40"/>
      <c r="JG432" s="40"/>
      <c r="JH432" s="40"/>
      <c r="JI432" s="40"/>
      <c r="JJ432" s="40"/>
      <c r="JK432" s="40"/>
      <c r="JL432" s="40"/>
      <c r="JM432" s="40"/>
      <c r="JN432" s="40"/>
      <c r="JO432" s="40"/>
      <c r="JP432" s="40"/>
      <c r="JQ432" s="40"/>
      <c r="JR432" s="40"/>
      <c r="JS432" s="40"/>
      <c r="JT432" s="40"/>
      <c r="JU432" s="40"/>
      <c r="JV432" s="40"/>
      <c r="JW432" s="40"/>
      <c r="JX432" s="40"/>
      <c r="JY432" s="40"/>
      <c r="JZ432" s="40"/>
      <c r="KA432" s="40"/>
    </row>
    <row r="433" spans="2:287" x14ac:dyDescent="0.45">
      <c r="B433" s="124"/>
      <c r="C433" s="418"/>
      <c r="D433" s="424"/>
      <c r="E433" s="419"/>
      <c r="F433" s="424"/>
      <c r="G433" s="163"/>
      <c r="H433" s="427"/>
      <c r="I433" s="63"/>
      <c r="J433" s="124"/>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433"/>
      <c r="AK433" s="63"/>
      <c r="AL433" s="164"/>
      <c r="AM433" s="164"/>
      <c r="AN433" s="164"/>
      <c r="AO433" s="63"/>
      <c r="AP433" s="124"/>
      <c r="AQ433" s="124"/>
      <c r="AR433" s="124"/>
      <c r="AS433" s="124"/>
      <c r="AT433" s="65"/>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0"/>
      <c r="ET433" s="40"/>
      <c r="EU433" s="40"/>
      <c r="EV433" s="40"/>
      <c r="EW433" s="40"/>
      <c r="EX433" s="40"/>
      <c r="EY433" s="40"/>
      <c r="EZ433" s="40"/>
      <c r="FA433" s="40"/>
      <c r="FB433" s="40"/>
      <c r="FC433" s="40"/>
      <c r="FD433" s="40"/>
      <c r="FE433" s="40"/>
      <c r="FF433" s="40"/>
      <c r="FG433" s="40"/>
      <c r="FH433" s="40"/>
      <c r="FI433" s="40"/>
      <c r="FJ433" s="40"/>
      <c r="FK433" s="40"/>
      <c r="FL433" s="40"/>
      <c r="FM433" s="40"/>
      <c r="FN433" s="40"/>
      <c r="FO433" s="40"/>
      <c r="FP433" s="40"/>
      <c r="FQ433" s="40"/>
      <c r="FR433" s="40"/>
      <c r="FS433" s="40"/>
      <c r="FT433" s="40"/>
      <c r="FU433" s="40"/>
      <c r="FV433" s="40"/>
      <c r="FW433" s="40"/>
      <c r="FX433" s="40"/>
      <c r="FY433" s="40"/>
      <c r="FZ433" s="40"/>
      <c r="GA433" s="40"/>
      <c r="GB433" s="40"/>
      <c r="GC433" s="40"/>
      <c r="GD433" s="40"/>
      <c r="GE433" s="40"/>
      <c r="GF433" s="40"/>
      <c r="GG433" s="40"/>
      <c r="GH433" s="40"/>
      <c r="GI433" s="40"/>
      <c r="GJ433" s="40"/>
      <c r="GK433" s="40"/>
      <c r="GL433" s="40"/>
      <c r="GM433" s="40"/>
      <c r="GN433" s="40"/>
      <c r="GO433" s="40"/>
      <c r="GP433" s="40"/>
      <c r="GQ433" s="40"/>
      <c r="GR433" s="40"/>
      <c r="GS433" s="40"/>
      <c r="GT433" s="40"/>
      <c r="GU433" s="40"/>
      <c r="GV433" s="40"/>
      <c r="GW433" s="40"/>
      <c r="GX433" s="40"/>
      <c r="GY433" s="40"/>
      <c r="GZ433" s="40"/>
      <c r="HA433" s="40"/>
      <c r="HB433" s="40"/>
      <c r="HC433" s="40"/>
      <c r="HD433" s="40"/>
      <c r="HE433" s="40"/>
      <c r="HF433" s="40"/>
      <c r="HG433" s="40"/>
      <c r="HH433" s="40"/>
      <c r="HI433" s="40"/>
      <c r="HJ433" s="40"/>
      <c r="HK433" s="40"/>
      <c r="HL433" s="40"/>
      <c r="HM433" s="40"/>
      <c r="HN433" s="40"/>
      <c r="HO433" s="40"/>
      <c r="HP433" s="40"/>
      <c r="HQ433" s="40"/>
      <c r="HR433" s="40"/>
      <c r="HS433" s="40"/>
      <c r="HT433" s="40"/>
      <c r="HU433" s="40"/>
      <c r="HV433" s="40"/>
      <c r="HW433" s="40"/>
      <c r="HX433" s="40"/>
      <c r="HY433" s="40"/>
      <c r="HZ433" s="40"/>
      <c r="IA433" s="40"/>
      <c r="IB433" s="40"/>
      <c r="IC433" s="40"/>
      <c r="ID433" s="40"/>
      <c r="IE433" s="40"/>
      <c r="IF433" s="40"/>
      <c r="IG433" s="40"/>
      <c r="IH433" s="40"/>
      <c r="II433" s="40"/>
      <c r="IJ433" s="40"/>
      <c r="IK433" s="40"/>
      <c r="IL433" s="40"/>
      <c r="IM433" s="40"/>
      <c r="IN433" s="40"/>
      <c r="IO433" s="40"/>
      <c r="IP433" s="40"/>
      <c r="IQ433" s="40"/>
      <c r="IR433" s="40"/>
      <c r="IS433" s="40"/>
      <c r="IT433" s="40"/>
      <c r="IU433" s="40"/>
      <c r="IV433" s="40"/>
      <c r="IW433" s="40"/>
      <c r="IX433" s="40"/>
      <c r="IY433" s="40"/>
      <c r="IZ433" s="40"/>
      <c r="JA433" s="40"/>
      <c r="JB433" s="40"/>
      <c r="JC433" s="40"/>
      <c r="JD433" s="40"/>
      <c r="JE433" s="40"/>
      <c r="JF433" s="40"/>
      <c r="JG433" s="40"/>
      <c r="JH433" s="40"/>
      <c r="JI433" s="40"/>
      <c r="JJ433" s="40"/>
      <c r="JK433" s="40"/>
      <c r="JL433" s="40"/>
      <c r="JM433" s="40"/>
      <c r="JN433" s="40"/>
      <c r="JO433" s="40"/>
      <c r="JP433" s="40"/>
      <c r="JQ433" s="40"/>
      <c r="JR433" s="40"/>
      <c r="JS433" s="40"/>
      <c r="JT433" s="40"/>
      <c r="JU433" s="40"/>
      <c r="JV433" s="40"/>
      <c r="JW433" s="40"/>
      <c r="JX433" s="40"/>
      <c r="JY433" s="40"/>
      <c r="JZ433" s="40"/>
      <c r="KA433" s="40"/>
    </row>
    <row r="434" spans="2:287" x14ac:dyDescent="0.45">
      <c r="B434" s="124"/>
      <c r="C434" s="418"/>
      <c r="D434" s="424"/>
      <c r="E434" s="419"/>
      <c r="F434" s="424"/>
      <c r="G434" s="163"/>
      <c r="H434" s="427"/>
      <c r="I434" s="63"/>
      <c r="J434" s="124"/>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433"/>
      <c r="AK434" s="63"/>
      <c r="AL434" s="164"/>
      <c r="AM434" s="164"/>
      <c r="AN434" s="164"/>
      <c r="AO434" s="63"/>
      <c r="AP434" s="124"/>
      <c r="AQ434" s="124"/>
      <c r="AR434" s="124"/>
      <c r="AS434" s="124"/>
      <c r="AT434" s="65"/>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0"/>
      <c r="ET434" s="40"/>
      <c r="EU434" s="40"/>
      <c r="EV434" s="40"/>
      <c r="EW434" s="40"/>
      <c r="EX434" s="40"/>
      <c r="EY434" s="40"/>
      <c r="EZ434" s="40"/>
      <c r="FA434" s="40"/>
      <c r="FB434" s="40"/>
      <c r="FC434" s="40"/>
      <c r="FD434" s="40"/>
      <c r="FE434" s="40"/>
      <c r="FF434" s="40"/>
      <c r="FG434" s="40"/>
      <c r="FH434" s="40"/>
      <c r="FI434" s="40"/>
      <c r="FJ434" s="40"/>
      <c r="FK434" s="40"/>
      <c r="FL434" s="40"/>
      <c r="FM434" s="40"/>
      <c r="FN434" s="40"/>
      <c r="FO434" s="40"/>
      <c r="FP434" s="40"/>
      <c r="FQ434" s="40"/>
      <c r="FR434" s="40"/>
      <c r="FS434" s="40"/>
      <c r="FT434" s="40"/>
      <c r="FU434" s="40"/>
      <c r="FV434" s="40"/>
      <c r="FW434" s="40"/>
      <c r="FX434" s="40"/>
      <c r="FY434" s="40"/>
      <c r="FZ434" s="40"/>
      <c r="GA434" s="40"/>
      <c r="GB434" s="40"/>
      <c r="GC434" s="40"/>
      <c r="GD434" s="40"/>
      <c r="GE434" s="40"/>
      <c r="GF434" s="40"/>
      <c r="GG434" s="40"/>
      <c r="GH434" s="40"/>
      <c r="GI434" s="40"/>
      <c r="GJ434" s="40"/>
      <c r="GK434" s="40"/>
      <c r="GL434" s="40"/>
      <c r="GM434" s="40"/>
      <c r="GN434" s="40"/>
      <c r="GO434" s="40"/>
      <c r="GP434" s="40"/>
      <c r="GQ434" s="40"/>
      <c r="GR434" s="40"/>
      <c r="GS434" s="40"/>
      <c r="GT434" s="40"/>
      <c r="GU434" s="40"/>
      <c r="GV434" s="40"/>
      <c r="GW434" s="40"/>
      <c r="GX434" s="40"/>
      <c r="GY434" s="40"/>
      <c r="GZ434" s="40"/>
      <c r="HA434" s="40"/>
      <c r="HB434" s="40"/>
      <c r="HC434" s="40"/>
      <c r="HD434" s="40"/>
      <c r="HE434" s="40"/>
      <c r="HF434" s="40"/>
      <c r="HG434" s="40"/>
      <c r="HH434" s="40"/>
      <c r="HI434" s="40"/>
      <c r="HJ434" s="40"/>
      <c r="HK434" s="40"/>
      <c r="HL434" s="40"/>
      <c r="HM434" s="40"/>
      <c r="HN434" s="40"/>
      <c r="HO434" s="40"/>
      <c r="HP434" s="40"/>
      <c r="HQ434" s="40"/>
      <c r="HR434" s="40"/>
      <c r="HS434" s="40"/>
      <c r="HT434" s="40"/>
      <c r="HU434" s="40"/>
      <c r="HV434" s="40"/>
      <c r="HW434" s="40"/>
      <c r="HX434" s="40"/>
      <c r="HY434" s="40"/>
      <c r="HZ434" s="40"/>
      <c r="IA434" s="40"/>
      <c r="IB434" s="40"/>
      <c r="IC434" s="40"/>
      <c r="ID434" s="40"/>
      <c r="IE434" s="40"/>
      <c r="IF434" s="40"/>
      <c r="IG434" s="40"/>
      <c r="IH434" s="40"/>
      <c r="II434" s="40"/>
      <c r="IJ434" s="40"/>
      <c r="IK434" s="40"/>
      <c r="IL434" s="40"/>
      <c r="IM434" s="40"/>
      <c r="IN434" s="40"/>
      <c r="IO434" s="40"/>
      <c r="IP434" s="40"/>
      <c r="IQ434" s="40"/>
      <c r="IR434" s="40"/>
      <c r="IS434" s="40"/>
      <c r="IT434" s="40"/>
      <c r="IU434" s="40"/>
      <c r="IV434" s="40"/>
      <c r="IW434" s="40"/>
      <c r="IX434" s="40"/>
      <c r="IY434" s="40"/>
      <c r="IZ434" s="40"/>
      <c r="JA434" s="40"/>
      <c r="JB434" s="40"/>
      <c r="JC434" s="40"/>
      <c r="JD434" s="40"/>
      <c r="JE434" s="40"/>
      <c r="JF434" s="40"/>
      <c r="JG434" s="40"/>
      <c r="JH434" s="40"/>
      <c r="JI434" s="40"/>
      <c r="JJ434" s="40"/>
      <c r="JK434" s="40"/>
      <c r="JL434" s="40"/>
      <c r="JM434" s="40"/>
      <c r="JN434" s="40"/>
      <c r="JO434" s="40"/>
      <c r="JP434" s="40"/>
      <c r="JQ434" s="40"/>
      <c r="JR434" s="40"/>
      <c r="JS434" s="40"/>
      <c r="JT434" s="40"/>
      <c r="JU434" s="40"/>
      <c r="JV434" s="40"/>
      <c r="JW434" s="40"/>
      <c r="JX434" s="40"/>
      <c r="JY434" s="40"/>
      <c r="JZ434" s="40"/>
      <c r="KA434" s="40"/>
    </row>
    <row r="435" spans="2:287" x14ac:dyDescent="0.45">
      <c r="B435" s="124"/>
      <c r="C435" s="418"/>
      <c r="D435" s="424"/>
      <c r="E435" s="419"/>
      <c r="F435" s="424"/>
      <c r="G435" s="163"/>
      <c r="H435" s="427"/>
      <c r="I435" s="63"/>
      <c r="J435" s="124"/>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433"/>
      <c r="AK435" s="63"/>
      <c r="AL435" s="164"/>
      <c r="AM435" s="164"/>
      <c r="AN435" s="164"/>
      <c r="AO435" s="63"/>
      <c r="AP435" s="124"/>
      <c r="AQ435" s="124"/>
      <c r="AR435" s="124"/>
      <c r="AS435" s="124"/>
      <c r="AT435" s="65"/>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0"/>
      <c r="ET435" s="40"/>
      <c r="EU435" s="40"/>
      <c r="EV435" s="40"/>
      <c r="EW435" s="40"/>
      <c r="EX435" s="40"/>
      <c r="EY435" s="40"/>
      <c r="EZ435" s="40"/>
      <c r="FA435" s="40"/>
      <c r="FB435" s="40"/>
      <c r="FC435" s="40"/>
      <c r="FD435" s="40"/>
      <c r="FE435" s="40"/>
      <c r="FF435" s="40"/>
      <c r="FG435" s="40"/>
      <c r="FH435" s="40"/>
      <c r="FI435" s="40"/>
      <c r="FJ435" s="40"/>
      <c r="FK435" s="40"/>
      <c r="FL435" s="40"/>
      <c r="FM435" s="40"/>
      <c r="FN435" s="40"/>
      <c r="FO435" s="40"/>
      <c r="FP435" s="40"/>
      <c r="FQ435" s="40"/>
      <c r="FR435" s="40"/>
      <c r="FS435" s="40"/>
      <c r="FT435" s="40"/>
      <c r="FU435" s="40"/>
      <c r="FV435" s="40"/>
      <c r="FW435" s="40"/>
      <c r="FX435" s="40"/>
      <c r="FY435" s="40"/>
      <c r="FZ435" s="40"/>
      <c r="GA435" s="40"/>
      <c r="GB435" s="40"/>
      <c r="GC435" s="40"/>
      <c r="GD435" s="40"/>
      <c r="GE435" s="40"/>
      <c r="GF435" s="40"/>
      <c r="GG435" s="40"/>
      <c r="GH435" s="40"/>
      <c r="GI435" s="40"/>
      <c r="GJ435" s="40"/>
      <c r="GK435" s="40"/>
      <c r="GL435" s="40"/>
      <c r="GM435" s="40"/>
      <c r="GN435" s="40"/>
      <c r="GO435" s="40"/>
      <c r="GP435" s="40"/>
      <c r="GQ435" s="40"/>
      <c r="GR435" s="40"/>
      <c r="GS435" s="40"/>
      <c r="GT435" s="40"/>
      <c r="GU435" s="40"/>
      <c r="GV435" s="40"/>
      <c r="GW435" s="40"/>
      <c r="GX435" s="40"/>
      <c r="GY435" s="40"/>
      <c r="GZ435" s="40"/>
      <c r="HA435" s="40"/>
      <c r="HB435" s="40"/>
      <c r="HC435" s="40"/>
      <c r="HD435" s="40"/>
      <c r="HE435" s="40"/>
      <c r="HF435" s="40"/>
      <c r="HG435" s="40"/>
      <c r="HH435" s="40"/>
      <c r="HI435" s="40"/>
      <c r="HJ435" s="40"/>
      <c r="HK435" s="40"/>
      <c r="HL435" s="40"/>
      <c r="HM435" s="40"/>
      <c r="HN435" s="40"/>
      <c r="HO435" s="40"/>
      <c r="HP435" s="40"/>
      <c r="HQ435" s="40"/>
      <c r="HR435" s="40"/>
      <c r="HS435" s="40"/>
      <c r="HT435" s="40"/>
      <c r="HU435" s="40"/>
      <c r="HV435" s="40"/>
      <c r="HW435" s="40"/>
      <c r="HX435" s="40"/>
      <c r="HY435" s="40"/>
      <c r="HZ435" s="40"/>
      <c r="IA435" s="40"/>
      <c r="IB435" s="40"/>
      <c r="IC435" s="40"/>
      <c r="ID435" s="40"/>
      <c r="IE435" s="40"/>
      <c r="IF435" s="40"/>
      <c r="IG435" s="40"/>
      <c r="IH435" s="40"/>
      <c r="II435" s="40"/>
      <c r="IJ435" s="40"/>
      <c r="IK435" s="40"/>
      <c r="IL435" s="40"/>
      <c r="IM435" s="40"/>
      <c r="IN435" s="40"/>
      <c r="IO435" s="40"/>
      <c r="IP435" s="40"/>
      <c r="IQ435" s="40"/>
      <c r="IR435" s="40"/>
      <c r="IS435" s="40"/>
      <c r="IT435" s="40"/>
      <c r="IU435" s="40"/>
      <c r="IV435" s="40"/>
      <c r="IW435" s="40"/>
      <c r="IX435" s="40"/>
      <c r="IY435" s="40"/>
      <c r="IZ435" s="40"/>
      <c r="JA435" s="40"/>
      <c r="JB435" s="40"/>
      <c r="JC435" s="40"/>
      <c r="JD435" s="40"/>
      <c r="JE435" s="40"/>
      <c r="JF435" s="40"/>
      <c r="JG435" s="40"/>
      <c r="JH435" s="40"/>
      <c r="JI435" s="40"/>
      <c r="JJ435" s="40"/>
      <c r="JK435" s="40"/>
      <c r="JL435" s="40"/>
      <c r="JM435" s="40"/>
      <c r="JN435" s="40"/>
      <c r="JO435" s="40"/>
      <c r="JP435" s="40"/>
      <c r="JQ435" s="40"/>
      <c r="JR435" s="40"/>
      <c r="JS435" s="40"/>
      <c r="JT435" s="40"/>
      <c r="JU435" s="40"/>
      <c r="JV435" s="40"/>
      <c r="JW435" s="40"/>
      <c r="JX435" s="40"/>
      <c r="JY435" s="40"/>
      <c r="JZ435" s="40"/>
      <c r="KA435" s="40"/>
    </row>
    <row r="436" spans="2:287" x14ac:dyDescent="0.45">
      <c r="B436" s="124"/>
      <c r="C436" s="418"/>
      <c r="D436" s="424"/>
      <c r="E436" s="419"/>
      <c r="F436" s="424"/>
      <c r="G436" s="163"/>
      <c r="H436" s="427"/>
      <c r="I436" s="63"/>
      <c r="J436" s="124"/>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433"/>
      <c r="AK436" s="63"/>
      <c r="AL436" s="164"/>
      <c r="AM436" s="164"/>
      <c r="AN436" s="164"/>
      <c r="AO436" s="63"/>
      <c r="AP436" s="124"/>
      <c r="AQ436" s="124"/>
      <c r="AR436" s="124"/>
      <c r="AS436" s="124"/>
      <c r="AT436" s="65"/>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c r="DV436" s="47"/>
      <c r="DW436" s="47"/>
      <c r="DX436" s="47"/>
      <c r="DY436" s="47"/>
      <c r="DZ436" s="47"/>
      <c r="EA436" s="47"/>
      <c r="EB436" s="47"/>
      <c r="EC436" s="47"/>
      <c r="ED436" s="47"/>
      <c r="EE436" s="47"/>
      <c r="EF436" s="47"/>
      <c r="EG436" s="47"/>
      <c r="EH436" s="47"/>
      <c r="EI436" s="47"/>
      <c r="EJ436" s="47"/>
      <c r="EK436" s="47"/>
      <c r="EL436" s="47"/>
      <c r="EM436" s="47"/>
      <c r="EN436" s="47"/>
      <c r="EO436" s="47"/>
      <c r="EP436" s="47"/>
      <c r="EQ436" s="47"/>
      <c r="ER436" s="47"/>
      <c r="ES436" s="40"/>
      <c r="ET436" s="40"/>
      <c r="EU436" s="40"/>
      <c r="EV436" s="40"/>
      <c r="EW436" s="40"/>
      <c r="EX436" s="40"/>
      <c r="EY436" s="40"/>
      <c r="EZ436" s="40"/>
      <c r="FA436" s="40"/>
      <c r="FB436" s="40"/>
      <c r="FC436" s="40"/>
      <c r="FD436" s="40"/>
      <c r="FE436" s="40"/>
      <c r="FF436" s="40"/>
      <c r="FG436" s="40"/>
      <c r="FH436" s="40"/>
      <c r="FI436" s="40"/>
      <c r="FJ436" s="40"/>
      <c r="FK436" s="40"/>
      <c r="FL436" s="40"/>
      <c r="FM436" s="40"/>
      <c r="FN436" s="40"/>
      <c r="FO436" s="40"/>
      <c r="FP436" s="40"/>
      <c r="FQ436" s="40"/>
      <c r="FR436" s="40"/>
      <c r="FS436" s="40"/>
      <c r="FT436" s="40"/>
      <c r="FU436" s="40"/>
      <c r="FV436" s="40"/>
      <c r="FW436" s="40"/>
      <c r="FX436" s="40"/>
      <c r="FY436" s="40"/>
      <c r="FZ436" s="40"/>
      <c r="GA436" s="40"/>
      <c r="GB436" s="40"/>
      <c r="GC436" s="40"/>
      <c r="GD436" s="40"/>
      <c r="GE436" s="40"/>
      <c r="GF436" s="40"/>
      <c r="GG436" s="40"/>
      <c r="GH436" s="40"/>
      <c r="GI436" s="40"/>
      <c r="GJ436" s="40"/>
      <c r="GK436" s="40"/>
      <c r="GL436" s="40"/>
      <c r="GM436" s="40"/>
      <c r="GN436" s="40"/>
      <c r="GO436" s="40"/>
      <c r="GP436" s="40"/>
      <c r="GQ436" s="40"/>
      <c r="GR436" s="40"/>
      <c r="GS436" s="40"/>
      <c r="GT436" s="40"/>
      <c r="GU436" s="40"/>
      <c r="GV436" s="40"/>
      <c r="GW436" s="40"/>
      <c r="GX436" s="40"/>
      <c r="GY436" s="40"/>
      <c r="GZ436" s="40"/>
      <c r="HA436" s="40"/>
      <c r="HB436" s="40"/>
      <c r="HC436" s="40"/>
      <c r="HD436" s="40"/>
      <c r="HE436" s="40"/>
      <c r="HF436" s="40"/>
      <c r="HG436" s="40"/>
      <c r="HH436" s="40"/>
      <c r="HI436" s="40"/>
      <c r="HJ436" s="40"/>
      <c r="HK436" s="40"/>
      <c r="HL436" s="40"/>
      <c r="HM436" s="40"/>
      <c r="HN436" s="40"/>
      <c r="HO436" s="40"/>
      <c r="HP436" s="40"/>
      <c r="HQ436" s="40"/>
      <c r="HR436" s="40"/>
      <c r="HS436" s="40"/>
      <c r="HT436" s="40"/>
      <c r="HU436" s="40"/>
      <c r="HV436" s="40"/>
      <c r="HW436" s="40"/>
      <c r="HX436" s="40"/>
      <c r="HY436" s="40"/>
      <c r="HZ436" s="40"/>
      <c r="IA436" s="40"/>
      <c r="IB436" s="40"/>
      <c r="IC436" s="40"/>
      <c r="ID436" s="40"/>
      <c r="IE436" s="40"/>
      <c r="IF436" s="40"/>
      <c r="IG436" s="40"/>
      <c r="IH436" s="40"/>
      <c r="II436" s="40"/>
      <c r="IJ436" s="40"/>
      <c r="IK436" s="40"/>
      <c r="IL436" s="40"/>
      <c r="IM436" s="40"/>
      <c r="IN436" s="40"/>
      <c r="IO436" s="40"/>
      <c r="IP436" s="40"/>
      <c r="IQ436" s="40"/>
      <c r="IR436" s="40"/>
      <c r="IS436" s="40"/>
      <c r="IT436" s="40"/>
      <c r="IU436" s="40"/>
      <c r="IV436" s="40"/>
      <c r="IW436" s="40"/>
      <c r="IX436" s="40"/>
      <c r="IY436" s="40"/>
      <c r="IZ436" s="40"/>
      <c r="JA436" s="40"/>
      <c r="JB436" s="40"/>
      <c r="JC436" s="40"/>
      <c r="JD436" s="40"/>
      <c r="JE436" s="40"/>
      <c r="JF436" s="40"/>
      <c r="JG436" s="40"/>
      <c r="JH436" s="40"/>
      <c r="JI436" s="40"/>
      <c r="JJ436" s="40"/>
      <c r="JK436" s="40"/>
      <c r="JL436" s="40"/>
      <c r="JM436" s="40"/>
      <c r="JN436" s="40"/>
      <c r="JO436" s="40"/>
      <c r="JP436" s="40"/>
      <c r="JQ436" s="40"/>
      <c r="JR436" s="40"/>
      <c r="JS436" s="40"/>
      <c r="JT436" s="40"/>
      <c r="JU436" s="40"/>
      <c r="JV436" s="40"/>
      <c r="JW436" s="40"/>
      <c r="JX436" s="40"/>
      <c r="JY436" s="40"/>
      <c r="JZ436" s="40"/>
      <c r="KA436" s="40"/>
    </row>
    <row r="437" spans="2:287" x14ac:dyDescent="0.45">
      <c r="B437" s="124"/>
      <c r="C437" s="418"/>
      <c r="D437" s="424"/>
      <c r="E437" s="419"/>
      <c r="F437" s="424"/>
      <c r="G437" s="163"/>
      <c r="H437" s="427"/>
      <c r="I437" s="63"/>
      <c r="J437" s="124"/>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433"/>
      <c r="AK437" s="63"/>
      <c r="AL437" s="164"/>
      <c r="AM437" s="164"/>
      <c r="AN437" s="164"/>
      <c r="AO437" s="63"/>
      <c r="AP437" s="124"/>
      <c r="AQ437" s="124"/>
      <c r="AR437" s="124"/>
      <c r="AS437" s="124"/>
      <c r="AT437" s="65"/>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c r="DV437" s="47"/>
      <c r="DW437" s="47"/>
      <c r="DX437" s="47"/>
      <c r="DY437" s="47"/>
      <c r="DZ437" s="47"/>
      <c r="EA437" s="47"/>
      <c r="EB437" s="47"/>
      <c r="EC437" s="47"/>
      <c r="ED437" s="47"/>
      <c r="EE437" s="47"/>
      <c r="EF437" s="47"/>
      <c r="EG437" s="47"/>
      <c r="EH437" s="47"/>
      <c r="EI437" s="47"/>
      <c r="EJ437" s="47"/>
      <c r="EK437" s="47"/>
      <c r="EL437" s="47"/>
      <c r="EM437" s="47"/>
      <c r="EN437" s="47"/>
      <c r="EO437" s="47"/>
      <c r="EP437" s="47"/>
      <c r="EQ437" s="47"/>
      <c r="ER437" s="47"/>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c r="GT437" s="40"/>
      <c r="GU437" s="40"/>
      <c r="GV437" s="40"/>
      <c r="GW437" s="40"/>
      <c r="GX437" s="40"/>
      <c r="GY437" s="40"/>
      <c r="GZ437" s="40"/>
      <c r="HA437" s="40"/>
      <c r="HB437" s="40"/>
      <c r="HC437" s="40"/>
      <c r="HD437" s="40"/>
      <c r="HE437" s="40"/>
      <c r="HF437" s="40"/>
      <c r="HG437" s="40"/>
      <c r="HH437" s="40"/>
      <c r="HI437" s="40"/>
      <c r="HJ437" s="40"/>
      <c r="HK437" s="40"/>
      <c r="HL437" s="40"/>
      <c r="HM437" s="40"/>
      <c r="HN437" s="40"/>
      <c r="HO437" s="40"/>
      <c r="HP437" s="40"/>
      <c r="HQ437" s="40"/>
      <c r="HR437" s="40"/>
      <c r="HS437" s="40"/>
      <c r="HT437" s="40"/>
      <c r="HU437" s="40"/>
      <c r="HV437" s="40"/>
      <c r="HW437" s="40"/>
      <c r="HX437" s="40"/>
      <c r="HY437" s="40"/>
      <c r="HZ437" s="40"/>
      <c r="IA437" s="40"/>
      <c r="IB437" s="40"/>
      <c r="IC437" s="40"/>
      <c r="ID437" s="40"/>
      <c r="IE437" s="40"/>
      <c r="IF437" s="40"/>
      <c r="IG437" s="40"/>
      <c r="IH437" s="40"/>
      <c r="II437" s="40"/>
      <c r="IJ437" s="40"/>
      <c r="IK437" s="40"/>
      <c r="IL437" s="40"/>
      <c r="IM437" s="40"/>
      <c r="IN437" s="40"/>
      <c r="IO437" s="40"/>
      <c r="IP437" s="40"/>
      <c r="IQ437" s="40"/>
      <c r="IR437" s="40"/>
      <c r="IS437" s="40"/>
      <c r="IT437" s="40"/>
      <c r="IU437" s="40"/>
      <c r="IV437" s="40"/>
      <c r="IW437" s="40"/>
      <c r="IX437" s="40"/>
      <c r="IY437" s="40"/>
      <c r="IZ437" s="40"/>
      <c r="JA437" s="40"/>
      <c r="JB437" s="40"/>
      <c r="JC437" s="40"/>
      <c r="JD437" s="40"/>
      <c r="JE437" s="40"/>
      <c r="JF437" s="40"/>
      <c r="JG437" s="40"/>
      <c r="JH437" s="40"/>
      <c r="JI437" s="40"/>
      <c r="JJ437" s="40"/>
      <c r="JK437" s="40"/>
      <c r="JL437" s="40"/>
      <c r="JM437" s="40"/>
      <c r="JN437" s="40"/>
      <c r="JO437" s="40"/>
      <c r="JP437" s="40"/>
      <c r="JQ437" s="40"/>
      <c r="JR437" s="40"/>
      <c r="JS437" s="40"/>
      <c r="JT437" s="40"/>
      <c r="JU437" s="40"/>
      <c r="JV437" s="40"/>
      <c r="JW437" s="40"/>
      <c r="JX437" s="40"/>
      <c r="JY437" s="40"/>
      <c r="JZ437" s="40"/>
      <c r="KA437" s="40"/>
    </row>
    <row r="438" spans="2:287" x14ac:dyDescent="0.45">
      <c r="B438" s="124"/>
      <c r="C438" s="418"/>
      <c r="D438" s="424"/>
      <c r="E438" s="419"/>
      <c r="F438" s="424"/>
      <c r="G438" s="163"/>
      <c r="H438" s="427"/>
      <c r="I438" s="63"/>
      <c r="J438" s="124"/>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433"/>
      <c r="AK438" s="63"/>
      <c r="AL438" s="164"/>
      <c r="AM438" s="164"/>
      <c r="AN438" s="164"/>
      <c r="AO438" s="63"/>
      <c r="AP438" s="124"/>
      <c r="AQ438" s="124"/>
      <c r="AR438" s="124"/>
      <c r="AS438" s="124"/>
      <c r="AT438" s="65"/>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G438" s="47"/>
      <c r="CH438" s="47"/>
      <c r="CI438" s="47"/>
      <c r="CJ438" s="47"/>
      <c r="CK438" s="47"/>
      <c r="CL438" s="47"/>
      <c r="CM438" s="47"/>
      <c r="CN438" s="47"/>
      <c r="CO438" s="47"/>
      <c r="CP438" s="47"/>
      <c r="CQ438" s="47"/>
      <c r="CR438" s="47"/>
      <c r="CS438" s="47"/>
      <c r="CT438" s="47"/>
      <c r="CU438" s="47"/>
      <c r="CV438" s="47"/>
      <c r="CW438" s="47"/>
      <c r="CX438" s="47"/>
      <c r="CY438" s="47"/>
      <c r="CZ438" s="47"/>
      <c r="DA438" s="47"/>
      <c r="DB438" s="47"/>
      <c r="DC438" s="47"/>
      <c r="DD438" s="47"/>
      <c r="DE438" s="47"/>
      <c r="DF438" s="47"/>
      <c r="DG438" s="47"/>
      <c r="DH438" s="47"/>
      <c r="DI438" s="47"/>
      <c r="DJ438" s="47"/>
      <c r="DK438" s="47"/>
      <c r="DL438" s="47"/>
      <c r="DM438" s="47"/>
      <c r="DN438" s="47"/>
      <c r="DO438" s="47"/>
      <c r="DP438" s="47"/>
      <c r="DQ438" s="47"/>
      <c r="DR438" s="47"/>
      <c r="DS438" s="47"/>
      <c r="DT438" s="47"/>
      <c r="DU438" s="47"/>
      <c r="DV438" s="47"/>
      <c r="DW438" s="47"/>
      <c r="DX438" s="47"/>
      <c r="DY438" s="47"/>
      <c r="DZ438" s="47"/>
      <c r="EA438" s="47"/>
      <c r="EB438" s="47"/>
      <c r="EC438" s="47"/>
      <c r="ED438" s="47"/>
      <c r="EE438" s="47"/>
      <c r="EF438" s="47"/>
      <c r="EG438" s="47"/>
      <c r="EH438" s="47"/>
      <c r="EI438" s="47"/>
      <c r="EJ438" s="47"/>
      <c r="EK438" s="47"/>
      <c r="EL438" s="47"/>
      <c r="EM438" s="47"/>
      <c r="EN438" s="47"/>
      <c r="EO438" s="47"/>
      <c r="EP438" s="47"/>
      <c r="EQ438" s="47"/>
      <c r="ER438" s="47"/>
      <c r="ES438" s="40"/>
      <c r="ET438" s="40"/>
      <c r="EU438" s="40"/>
      <c r="EV438" s="40"/>
      <c r="EW438" s="40"/>
      <c r="EX438" s="40"/>
      <c r="EY438" s="40"/>
      <c r="EZ438" s="40"/>
      <c r="FA438" s="40"/>
      <c r="FB438" s="40"/>
      <c r="FC438" s="40"/>
      <c r="FD438" s="40"/>
      <c r="FE438" s="40"/>
      <c r="FF438" s="40"/>
      <c r="FG438" s="40"/>
      <c r="FH438" s="40"/>
      <c r="FI438" s="40"/>
      <c r="FJ438" s="40"/>
      <c r="FK438" s="40"/>
      <c r="FL438" s="40"/>
      <c r="FM438" s="40"/>
      <c r="FN438" s="40"/>
      <c r="FO438" s="40"/>
      <c r="FP438" s="40"/>
      <c r="FQ438" s="40"/>
      <c r="FR438" s="40"/>
      <c r="FS438" s="40"/>
      <c r="FT438" s="40"/>
      <c r="FU438" s="40"/>
      <c r="FV438" s="40"/>
      <c r="FW438" s="40"/>
      <c r="FX438" s="40"/>
      <c r="FY438" s="40"/>
      <c r="FZ438" s="40"/>
      <c r="GA438" s="40"/>
      <c r="GB438" s="40"/>
      <c r="GC438" s="40"/>
      <c r="GD438" s="40"/>
      <c r="GE438" s="40"/>
      <c r="GF438" s="40"/>
      <c r="GG438" s="40"/>
      <c r="GH438" s="40"/>
      <c r="GI438" s="40"/>
      <c r="GJ438" s="40"/>
      <c r="GK438" s="40"/>
      <c r="GL438" s="40"/>
      <c r="GM438" s="40"/>
      <c r="GN438" s="40"/>
      <c r="GO438" s="40"/>
      <c r="GP438" s="40"/>
      <c r="GQ438" s="40"/>
      <c r="GR438" s="40"/>
      <c r="GS438" s="40"/>
      <c r="GT438" s="40"/>
      <c r="GU438" s="40"/>
      <c r="GV438" s="40"/>
      <c r="GW438" s="40"/>
      <c r="GX438" s="40"/>
      <c r="GY438" s="40"/>
      <c r="GZ438" s="40"/>
      <c r="HA438" s="40"/>
      <c r="HB438" s="40"/>
      <c r="HC438" s="40"/>
      <c r="HD438" s="40"/>
      <c r="HE438" s="40"/>
      <c r="HF438" s="40"/>
      <c r="HG438" s="40"/>
      <c r="HH438" s="40"/>
      <c r="HI438" s="40"/>
      <c r="HJ438" s="40"/>
      <c r="HK438" s="40"/>
      <c r="HL438" s="40"/>
      <c r="HM438" s="40"/>
      <c r="HN438" s="40"/>
      <c r="HO438" s="40"/>
      <c r="HP438" s="40"/>
      <c r="HQ438" s="40"/>
      <c r="HR438" s="40"/>
      <c r="HS438" s="40"/>
      <c r="HT438" s="40"/>
      <c r="HU438" s="40"/>
      <c r="HV438" s="40"/>
      <c r="HW438" s="40"/>
      <c r="HX438" s="40"/>
      <c r="HY438" s="40"/>
      <c r="HZ438" s="40"/>
      <c r="IA438" s="40"/>
      <c r="IB438" s="40"/>
      <c r="IC438" s="40"/>
      <c r="ID438" s="40"/>
      <c r="IE438" s="40"/>
      <c r="IF438" s="40"/>
      <c r="IG438" s="40"/>
      <c r="IH438" s="40"/>
      <c r="II438" s="40"/>
      <c r="IJ438" s="40"/>
      <c r="IK438" s="40"/>
      <c r="IL438" s="40"/>
      <c r="IM438" s="40"/>
      <c r="IN438" s="40"/>
      <c r="IO438" s="40"/>
      <c r="IP438" s="40"/>
      <c r="IQ438" s="40"/>
      <c r="IR438" s="40"/>
      <c r="IS438" s="40"/>
      <c r="IT438" s="40"/>
      <c r="IU438" s="40"/>
      <c r="IV438" s="40"/>
      <c r="IW438" s="40"/>
      <c r="IX438" s="40"/>
      <c r="IY438" s="40"/>
      <c r="IZ438" s="40"/>
      <c r="JA438" s="40"/>
      <c r="JB438" s="40"/>
      <c r="JC438" s="40"/>
      <c r="JD438" s="40"/>
      <c r="JE438" s="40"/>
      <c r="JF438" s="40"/>
      <c r="JG438" s="40"/>
      <c r="JH438" s="40"/>
      <c r="JI438" s="40"/>
      <c r="JJ438" s="40"/>
      <c r="JK438" s="40"/>
      <c r="JL438" s="40"/>
      <c r="JM438" s="40"/>
      <c r="JN438" s="40"/>
      <c r="JO438" s="40"/>
      <c r="JP438" s="40"/>
      <c r="JQ438" s="40"/>
      <c r="JR438" s="40"/>
      <c r="JS438" s="40"/>
      <c r="JT438" s="40"/>
      <c r="JU438" s="40"/>
      <c r="JV438" s="40"/>
      <c r="JW438" s="40"/>
      <c r="JX438" s="40"/>
      <c r="JY438" s="40"/>
      <c r="JZ438" s="40"/>
      <c r="KA438" s="40"/>
    </row>
    <row r="439" spans="2:287" x14ac:dyDescent="0.45">
      <c r="B439" s="124"/>
      <c r="C439" s="418"/>
      <c r="D439" s="424"/>
      <c r="E439" s="419"/>
      <c r="F439" s="424"/>
      <c r="G439" s="163"/>
      <c r="H439" s="427"/>
      <c r="I439" s="63"/>
      <c r="J439" s="124"/>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433"/>
      <c r="AK439" s="63"/>
      <c r="AL439" s="164"/>
      <c r="AM439" s="164"/>
      <c r="AN439" s="164"/>
      <c r="AO439" s="63"/>
      <c r="AP439" s="124"/>
      <c r="AQ439" s="124"/>
      <c r="AR439" s="124"/>
      <c r="AS439" s="124"/>
      <c r="AT439" s="65"/>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0"/>
      <c r="ET439" s="40"/>
      <c r="EU439" s="40"/>
      <c r="EV439" s="40"/>
      <c r="EW439" s="40"/>
      <c r="EX439" s="40"/>
      <c r="EY439" s="40"/>
      <c r="EZ439" s="40"/>
      <c r="FA439" s="40"/>
      <c r="FB439" s="40"/>
      <c r="FC439" s="40"/>
      <c r="FD439" s="40"/>
      <c r="FE439" s="40"/>
      <c r="FF439" s="40"/>
      <c r="FG439" s="40"/>
      <c r="FH439" s="40"/>
      <c r="FI439" s="40"/>
      <c r="FJ439" s="40"/>
      <c r="FK439" s="40"/>
      <c r="FL439" s="40"/>
      <c r="FM439" s="40"/>
      <c r="FN439" s="40"/>
      <c r="FO439" s="40"/>
      <c r="FP439" s="40"/>
      <c r="FQ439" s="40"/>
      <c r="FR439" s="40"/>
      <c r="FS439" s="40"/>
      <c r="FT439" s="40"/>
      <c r="FU439" s="40"/>
      <c r="FV439" s="40"/>
      <c r="FW439" s="40"/>
      <c r="FX439" s="40"/>
      <c r="FY439" s="40"/>
      <c r="FZ439" s="40"/>
      <c r="GA439" s="40"/>
      <c r="GB439" s="40"/>
      <c r="GC439" s="40"/>
      <c r="GD439" s="40"/>
      <c r="GE439" s="40"/>
      <c r="GF439" s="40"/>
      <c r="GG439" s="40"/>
      <c r="GH439" s="40"/>
      <c r="GI439" s="40"/>
      <c r="GJ439" s="40"/>
      <c r="GK439" s="40"/>
      <c r="GL439" s="40"/>
      <c r="GM439" s="40"/>
      <c r="GN439" s="40"/>
      <c r="GO439" s="40"/>
      <c r="GP439" s="40"/>
      <c r="GQ439" s="40"/>
      <c r="GR439" s="40"/>
      <c r="GS439" s="40"/>
      <c r="GT439" s="40"/>
      <c r="GU439" s="40"/>
      <c r="GV439" s="40"/>
      <c r="GW439" s="40"/>
      <c r="GX439" s="40"/>
      <c r="GY439" s="40"/>
      <c r="GZ439" s="40"/>
      <c r="HA439" s="40"/>
      <c r="HB439" s="40"/>
      <c r="HC439" s="40"/>
      <c r="HD439" s="40"/>
      <c r="HE439" s="40"/>
      <c r="HF439" s="40"/>
      <c r="HG439" s="40"/>
      <c r="HH439" s="40"/>
      <c r="HI439" s="40"/>
      <c r="HJ439" s="40"/>
      <c r="HK439" s="40"/>
      <c r="HL439" s="40"/>
      <c r="HM439" s="40"/>
      <c r="HN439" s="40"/>
      <c r="HO439" s="40"/>
      <c r="HP439" s="40"/>
      <c r="HQ439" s="40"/>
      <c r="HR439" s="40"/>
      <c r="HS439" s="40"/>
      <c r="HT439" s="40"/>
      <c r="HU439" s="40"/>
      <c r="HV439" s="40"/>
      <c r="HW439" s="40"/>
      <c r="HX439" s="40"/>
      <c r="HY439" s="40"/>
      <c r="HZ439" s="40"/>
      <c r="IA439" s="40"/>
      <c r="IB439" s="40"/>
      <c r="IC439" s="40"/>
      <c r="ID439" s="40"/>
      <c r="IE439" s="40"/>
      <c r="IF439" s="40"/>
      <c r="IG439" s="40"/>
      <c r="IH439" s="40"/>
      <c r="II439" s="40"/>
      <c r="IJ439" s="40"/>
      <c r="IK439" s="40"/>
      <c r="IL439" s="40"/>
      <c r="IM439" s="40"/>
      <c r="IN439" s="40"/>
      <c r="IO439" s="40"/>
      <c r="IP439" s="40"/>
      <c r="IQ439" s="40"/>
      <c r="IR439" s="40"/>
      <c r="IS439" s="40"/>
      <c r="IT439" s="40"/>
      <c r="IU439" s="40"/>
      <c r="IV439" s="40"/>
      <c r="IW439" s="40"/>
      <c r="IX439" s="40"/>
      <c r="IY439" s="40"/>
      <c r="IZ439" s="40"/>
      <c r="JA439" s="40"/>
      <c r="JB439" s="40"/>
      <c r="JC439" s="40"/>
      <c r="JD439" s="40"/>
      <c r="JE439" s="40"/>
      <c r="JF439" s="40"/>
      <c r="JG439" s="40"/>
      <c r="JH439" s="40"/>
      <c r="JI439" s="40"/>
      <c r="JJ439" s="40"/>
      <c r="JK439" s="40"/>
      <c r="JL439" s="40"/>
      <c r="JM439" s="40"/>
      <c r="JN439" s="40"/>
      <c r="JO439" s="40"/>
      <c r="JP439" s="40"/>
      <c r="JQ439" s="40"/>
      <c r="JR439" s="40"/>
      <c r="JS439" s="40"/>
      <c r="JT439" s="40"/>
      <c r="JU439" s="40"/>
      <c r="JV439" s="40"/>
      <c r="JW439" s="40"/>
      <c r="JX439" s="40"/>
      <c r="JY439" s="40"/>
      <c r="JZ439" s="40"/>
      <c r="KA439" s="40"/>
    </row>
    <row r="440" spans="2:287" x14ac:dyDescent="0.45">
      <c r="B440" s="124"/>
      <c r="C440" s="418"/>
      <c r="D440" s="424"/>
      <c r="E440" s="419"/>
      <c r="F440" s="424"/>
      <c r="G440" s="163"/>
      <c r="H440" s="427"/>
      <c r="I440" s="63"/>
      <c r="J440" s="124"/>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433"/>
      <c r="AK440" s="63"/>
      <c r="AL440" s="164"/>
      <c r="AM440" s="164"/>
      <c r="AN440" s="164"/>
      <c r="AO440" s="63"/>
      <c r="AP440" s="124"/>
      <c r="AQ440" s="124"/>
      <c r="AR440" s="124"/>
      <c r="AS440" s="124"/>
      <c r="AT440" s="65"/>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c r="GT440" s="40"/>
      <c r="GU440" s="40"/>
      <c r="GV440" s="40"/>
      <c r="GW440" s="40"/>
      <c r="GX440" s="40"/>
      <c r="GY440" s="40"/>
      <c r="GZ440" s="40"/>
      <c r="HA440" s="40"/>
      <c r="HB440" s="40"/>
      <c r="HC440" s="40"/>
      <c r="HD440" s="40"/>
      <c r="HE440" s="40"/>
      <c r="HF440" s="40"/>
      <c r="HG440" s="40"/>
      <c r="HH440" s="40"/>
      <c r="HI440" s="40"/>
      <c r="HJ440" s="40"/>
      <c r="HK440" s="40"/>
      <c r="HL440" s="40"/>
      <c r="HM440" s="40"/>
      <c r="HN440" s="40"/>
      <c r="HO440" s="40"/>
      <c r="HP440" s="40"/>
      <c r="HQ440" s="40"/>
      <c r="HR440" s="40"/>
      <c r="HS440" s="40"/>
      <c r="HT440" s="40"/>
      <c r="HU440" s="40"/>
      <c r="HV440" s="40"/>
      <c r="HW440" s="40"/>
      <c r="HX440" s="40"/>
      <c r="HY440" s="40"/>
      <c r="HZ440" s="40"/>
      <c r="IA440" s="40"/>
      <c r="IB440" s="40"/>
      <c r="IC440" s="40"/>
      <c r="ID440" s="40"/>
      <c r="IE440" s="40"/>
      <c r="IF440" s="40"/>
      <c r="IG440" s="40"/>
      <c r="IH440" s="40"/>
      <c r="II440" s="40"/>
      <c r="IJ440" s="40"/>
      <c r="IK440" s="40"/>
      <c r="IL440" s="40"/>
      <c r="IM440" s="40"/>
      <c r="IN440" s="40"/>
      <c r="IO440" s="40"/>
      <c r="IP440" s="40"/>
      <c r="IQ440" s="40"/>
      <c r="IR440" s="40"/>
      <c r="IS440" s="40"/>
      <c r="IT440" s="40"/>
      <c r="IU440" s="40"/>
      <c r="IV440" s="40"/>
      <c r="IW440" s="40"/>
      <c r="IX440" s="40"/>
      <c r="IY440" s="40"/>
      <c r="IZ440" s="40"/>
      <c r="JA440" s="40"/>
      <c r="JB440" s="40"/>
      <c r="JC440" s="40"/>
      <c r="JD440" s="40"/>
      <c r="JE440" s="40"/>
      <c r="JF440" s="40"/>
      <c r="JG440" s="40"/>
      <c r="JH440" s="40"/>
      <c r="JI440" s="40"/>
      <c r="JJ440" s="40"/>
      <c r="JK440" s="40"/>
      <c r="JL440" s="40"/>
      <c r="JM440" s="40"/>
      <c r="JN440" s="40"/>
      <c r="JO440" s="40"/>
      <c r="JP440" s="40"/>
      <c r="JQ440" s="40"/>
      <c r="JR440" s="40"/>
      <c r="JS440" s="40"/>
      <c r="JT440" s="40"/>
      <c r="JU440" s="40"/>
      <c r="JV440" s="40"/>
      <c r="JW440" s="40"/>
      <c r="JX440" s="40"/>
      <c r="JY440" s="40"/>
      <c r="JZ440" s="40"/>
      <c r="KA440" s="40"/>
    </row>
    <row r="441" spans="2:287" x14ac:dyDescent="0.45">
      <c r="B441" s="124"/>
      <c r="C441" s="418"/>
      <c r="D441" s="424"/>
      <c r="E441" s="419"/>
      <c r="F441" s="424"/>
      <c r="G441" s="163"/>
      <c r="H441" s="427"/>
      <c r="I441" s="63"/>
      <c r="J441" s="124"/>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433"/>
      <c r="AK441" s="63"/>
      <c r="AL441" s="164"/>
      <c r="AM441" s="164"/>
      <c r="AN441" s="164"/>
      <c r="AO441" s="63"/>
      <c r="AP441" s="124"/>
      <c r="AQ441" s="124"/>
      <c r="AR441" s="124"/>
      <c r="AS441" s="124"/>
      <c r="AT441" s="65"/>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G441" s="47"/>
      <c r="CH441" s="47"/>
      <c r="CI441" s="47"/>
      <c r="CJ441" s="47"/>
      <c r="CK441" s="47"/>
      <c r="CL441" s="47"/>
      <c r="CM441" s="47"/>
      <c r="CN441" s="47"/>
      <c r="CO441" s="47"/>
      <c r="CP441" s="47"/>
      <c r="CQ441" s="47"/>
      <c r="CR441" s="47"/>
      <c r="CS441" s="47"/>
      <c r="CT441" s="47"/>
      <c r="CU441" s="47"/>
      <c r="CV441" s="47"/>
      <c r="CW441" s="47"/>
      <c r="CX441" s="47"/>
      <c r="CY441" s="47"/>
      <c r="CZ441" s="47"/>
      <c r="DA441" s="47"/>
      <c r="DB441" s="47"/>
      <c r="DC441" s="47"/>
      <c r="DD441" s="47"/>
      <c r="DE441" s="47"/>
      <c r="DF441" s="47"/>
      <c r="DG441" s="47"/>
      <c r="DH441" s="47"/>
      <c r="DI441" s="47"/>
      <c r="DJ441" s="47"/>
      <c r="DK441" s="47"/>
      <c r="DL441" s="47"/>
      <c r="DM441" s="47"/>
      <c r="DN441" s="47"/>
      <c r="DO441" s="47"/>
      <c r="DP441" s="47"/>
      <c r="DQ441" s="47"/>
      <c r="DR441" s="47"/>
      <c r="DS441" s="47"/>
      <c r="DT441" s="47"/>
      <c r="DU441" s="47"/>
      <c r="DV441" s="47"/>
      <c r="DW441" s="47"/>
      <c r="DX441" s="47"/>
      <c r="DY441" s="47"/>
      <c r="DZ441" s="47"/>
      <c r="EA441" s="47"/>
      <c r="EB441" s="47"/>
      <c r="EC441" s="47"/>
      <c r="ED441" s="47"/>
      <c r="EE441" s="47"/>
      <c r="EF441" s="47"/>
      <c r="EG441" s="47"/>
      <c r="EH441" s="47"/>
      <c r="EI441" s="47"/>
      <c r="EJ441" s="47"/>
      <c r="EK441" s="47"/>
      <c r="EL441" s="47"/>
      <c r="EM441" s="47"/>
      <c r="EN441" s="47"/>
      <c r="EO441" s="47"/>
      <c r="EP441" s="47"/>
      <c r="EQ441" s="47"/>
      <c r="ER441" s="47"/>
      <c r="ES441" s="40"/>
      <c r="ET441" s="40"/>
      <c r="EU441" s="40"/>
      <c r="EV441" s="40"/>
      <c r="EW441" s="40"/>
      <c r="EX441" s="40"/>
      <c r="EY441" s="40"/>
      <c r="EZ441" s="40"/>
      <c r="FA441" s="40"/>
      <c r="FB441" s="40"/>
      <c r="FC441" s="40"/>
      <c r="FD441" s="40"/>
      <c r="FE441" s="40"/>
      <c r="FF441" s="40"/>
      <c r="FG441" s="40"/>
      <c r="FH441" s="40"/>
      <c r="FI441" s="40"/>
      <c r="FJ441" s="40"/>
      <c r="FK441" s="40"/>
      <c r="FL441" s="40"/>
      <c r="FM441" s="40"/>
      <c r="FN441" s="40"/>
      <c r="FO441" s="40"/>
      <c r="FP441" s="40"/>
      <c r="FQ441" s="40"/>
      <c r="FR441" s="40"/>
      <c r="FS441" s="40"/>
      <c r="FT441" s="40"/>
      <c r="FU441" s="40"/>
      <c r="FV441" s="40"/>
      <c r="FW441" s="40"/>
      <c r="FX441" s="40"/>
      <c r="FY441" s="40"/>
      <c r="FZ441" s="40"/>
      <c r="GA441" s="40"/>
      <c r="GB441" s="40"/>
      <c r="GC441" s="40"/>
      <c r="GD441" s="40"/>
      <c r="GE441" s="40"/>
      <c r="GF441" s="40"/>
      <c r="GG441" s="40"/>
      <c r="GH441" s="40"/>
      <c r="GI441" s="40"/>
      <c r="GJ441" s="40"/>
      <c r="GK441" s="40"/>
      <c r="GL441" s="40"/>
      <c r="GM441" s="40"/>
      <c r="GN441" s="40"/>
      <c r="GO441" s="40"/>
      <c r="GP441" s="40"/>
      <c r="GQ441" s="40"/>
      <c r="GR441" s="40"/>
      <c r="GS441" s="40"/>
      <c r="GT441" s="40"/>
      <c r="GU441" s="40"/>
      <c r="GV441" s="40"/>
      <c r="GW441" s="40"/>
      <c r="GX441" s="40"/>
      <c r="GY441" s="40"/>
      <c r="GZ441" s="40"/>
      <c r="HA441" s="40"/>
      <c r="HB441" s="40"/>
      <c r="HC441" s="40"/>
      <c r="HD441" s="40"/>
      <c r="HE441" s="40"/>
      <c r="HF441" s="40"/>
      <c r="HG441" s="40"/>
      <c r="HH441" s="40"/>
      <c r="HI441" s="40"/>
      <c r="HJ441" s="40"/>
      <c r="HK441" s="40"/>
      <c r="HL441" s="40"/>
      <c r="HM441" s="40"/>
      <c r="HN441" s="40"/>
      <c r="HO441" s="40"/>
      <c r="HP441" s="40"/>
      <c r="HQ441" s="40"/>
      <c r="HR441" s="40"/>
      <c r="HS441" s="40"/>
      <c r="HT441" s="40"/>
      <c r="HU441" s="40"/>
      <c r="HV441" s="40"/>
      <c r="HW441" s="40"/>
      <c r="HX441" s="40"/>
      <c r="HY441" s="40"/>
      <c r="HZ441" s="40"/>
      <c r="IA441" s="40"/>
      <c r="IB441" s="40"/>
      <c r="IC441" s="40"/>
      <c r="ID441" s="40"/>
      <c r="IE441" s="40"/>
      <c r="IF441" s="40"/>
      <c r="IG441" s="40"/>
      <c r="IH441" s="40"/>
      <c r="II441" s="40"/>
      <c r="IJ441" s="40"/>
      <c r="IK441" s="40"/>
      <c r="IL441" s="40"/>
      <c r="IM441" s="40"/>
      <c r="IN441" s="40"/>
      <c r="IO441" s="40"/>
      <c r="IP441" s="40"/>
      <c r="IQ441" s="40"/>
      <c r="IR441" s="40"/>
      <c r="IS441" s="40"/>
      <c r="IT441" s="40"/>
      <c r="IU441" s="40"/>
      <c r="IV441" s="40"/>
      <c r="IW441" s="40"/>
      <c r="IX441" s="40"/>
      <c r="IY441" s="40"/>
      <c r="IZ441" s="40"/>
      <c r="JA441" s="40"/>
      <c r="JB441" s="40"/>
      <c r="JC441" s="40"/>
      <c r="JD441" s="40"/>
      <c r="JE441" s="40"/>
      <c r="JF441" s="40"/>
      <c r="JG441" s="40"/>
      <c r="JH441" s="40"/>
      <c r="JI441" s="40"/>
      <c r="JJ441" s="40"/>
      <c r="JK441" s="40"/>
      <c r="JL441" s="40"/>
      <c r="JM441" s="40"/>
      <c r="JN441" s="40"/>
      <c r="JO441" s="40"/>
      <c r="JP441" s="40"/>
      <c r="JQ441" s="40"/>
      <c r="JR441" s="40"/>
      <c r="JS441" s="40"/>
      <c r="JT441" s="40"/>
      <c r="JU441" s="40"/>
      <c r="JV441" s="40"/>
      <c r="JW441" s="40"/>
      <c r="JX441" s="40"/>
      <c r="JY441" s="40"/>
      <c r="JZ441" s="40"/>
      <c r="KA441" s="40"/>
    </row>
    <row r="442" spans="2:287" x14ac:dyDescent="0.45">
      <c r="B442" s="124"/>
      <c r="C442" s="418"/>
      <c r="D442" s="424"/>
      <c r="E442" s="419"/>
      <c r="F442" s="424"/>
      <c r="G442" s="163"/>
      <c r="H442" s="427"/>
      <c r="I442" s="63"/>
      <c r="J442" s="124"/>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433"/>
      <c r="AK442" s="63"/>
      <c r="AL442" s="164"/>
      <c r="AM442" s="164"/>
      <c r="AN442" s="164"/>
      <c r="AO442" s="63"/>
      <c r="AP442" s="124"/>
      <c r="AQ442" s="124"/>
      <c r="AR442" s="124"/>
      <c r="AS442" s="124"/>
      <c r="AT442" s="65"/>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G442" s="47"/>
      <c r="CH442" s="47"/>
      <c r="CI442" s="47"/>
      <c r="CJ442" s="47"/>
      <c r="CK442" s="47"/>
      <c r="CL442" s="47"/>
      <c r="CM442" s="47"/>
      <c r="CN442" s="47"/>
      <c r="CO442" s="47"/>
      <c r="CP442" s="47"/>
      <c r="CQ442" s="47"/>
      <c r="CR442" s="47"/>
      <c r="CS442" s="47"/>
      <c r="CT442" s="47"/>
      <c r="CU442" s="47"/>
      <c r="CV442" s="47"/>
      <c r="CW442" s="47"/>
      <c r="CX442" s="47"/>
      <c r="CY442" s="47"/>
      <c r="CZ442" s="47"/>
      <c r="DA442" s="47"/>
      <c r="DB442" s="47"/>
      <c r="DC442" s="47"/>
      <c r="DD442" s="47"/>
      <c r="DE442" s="47"/>
      <c r="DF442" s="47"/>
      <c r="DG442" s="47"/>
      <c r="DH442" s="47"/>
      <c r="DI442" s="47"/>
      <c r="DJ442" s="47"/>
      <c r="DK442" s="47"/>
      <c r="DL442" s="47"/>
      <c r="DM442" s="47"/>
      <c r="DN442" s="47"/>
      <c r="DO442" s="47"/>
      <c r="DP442" s="47"/>
      <c r="DQ442" s="47"/>
      <c r="DR442" s="47"/>
      <c r="DS442" s="47"/>
      <c r="DT442" s="47"/>
      <c r="DU442" s="47"/>
      <c r="DV442" s="47"/>
      <c r="DW442" s="47"/>
      <c r="DX442" s="47"/>
      <c r="DY442" s="47"/>
      <c r="DZ442" s="47"/>
      <c r="EA442" s="47"/>
      <c r="EB442" s="47"/>
      <c r="EC442" s="47"/>
      <c r="ED442" s="47"/>
      <c r="EE442" s="47"/>
      <c r="EF442" s="47"/>
      <c r="EG442" s="47"/>
      <c r="EH442" s="47"/>
      <c r="EI442" s="47"/>
      <c r="EJ442" s="47"/>
      <c r="EK442" s="47"/>
      <c r="EL442" s="47"/>
      <c r="EM442" s="47"/>
      <c r="EN442" s="47"/>
      <c r="EO442" s="47"/>
      <c r="EP442" s="47"/>
      <c r="EQ442" s="47"/>
      <c r="ER442" s="47"/>
      <c r="ES442" s="40"/>
      <c r="ET442" s="40"/>
      <c r="EU442" s="40"/>
      <c r="EV442" s="40"/>
      <c r="EW442" s="40"/>
      <c r="EX442" s="40"/>
      <c r="EY442" s="40"/>
      <c r="EZ442" s="40"/>
      <c r="FA442" s="40"/>
      <c r="FB442" s="40"/>
      <c r="FC442" s="40"/>
      <c r="FD442" s="40"/>
      <c r="FE442" s="40"/>
      <c r="FF442" s="40"/>
      <c r="FG442" s="40"/>
      <c r="FH442" s="40"/>
      <c r="FI442" s="40"/>
      <c r="FJ442" s="40"/>
      <c r="FK442" s="40"/>
      <c r="FL442" s="40"/>
      <c r="FM442" s="40"/>
      <c r="FN442" s="40"/>
      <c r="FO442" s="40"/>
      <c r="FP442" s="40"/>
      <c r="FQ442" s="40"/>
      <c r="FR442" s="40"/>
      <c r="FS442" s="40"/>
      <c r="FT442" s="40"/>
      <c r="FU442" s="40"/>
      <c r="FV442" s="40"/>
      <c r="FW442" s="40"/>
      <c r="FX442" s="40"/>
      <c r="FY442" s="40"/>
      <c r="FZ442" s="40"/>
      <c r="GA442" s="40"/>
      <c r="GB442" s="40"/>
      <c r="GC442" s="40"/>
      <c r="GD442" s="40"/>
      <c r="GE442" s="40"/>
      <c r="GF442" s="40"/>
      <c r="GG442" s="40"/>
      <c r="GH442" s="40"/>
      <c r="GI442" s="40"/>
      <c r="GJ442" s="40"/>
      <c r="GK442" s="40"/>
      <c r="GL442" s="40"/>
      <c r="GM442" s="40"/>
      <c r="GN442" s="40"/>
      <c r="GO442" s="40"/>
      <c r="GP442" s="40"/>
      <c r="GQ442" s="40"/>
      <c r="GR442" s="40"/>
      <c r="GS442" s="40"/>
      <c r="GT442" s="40"/>
      <c r="GU442" s="40"/>
      <c r="GV442" s="40"/>
      <c r="GW442" s="40"/>
      <c r="GX442" s="40"/>
      <c r="GY442" s="40"/>
      <c r="GZ442" s="40"/>
      <c r="HA442" s="40"/>
      <c r="HB442" s="40"/>
      <c r="HC442" s="40"/>
      <c r="HD442" s="40"/>
      <c r="HE442" s="40"/>
      <c r="HF442" s="40"/>
      <c r="HG442" s="40"/>
      <c r="HH442" s="40"/>
      <c r="HI442" s="40"/>
      <c r="HJ442" s="40"/>
      <c r="HK442" s="40"/>
      <c r="HL442" s="40"/>
      <c r="HM442" s="40"/>
      <c r="HN442" s="40"/>
      <c r="HO442" s="40"/>
      <c r="HP442" s="40"/>
      <c r="HQ442" s="40"/>
      <c r="HR442" s="40"/>
      <c r="HS442" s="40"/>
      <c r="HT442" s="40"/>
      <c r="HU442" s="40"/>
      <c r="HV442" s="40"/>
      <c r="HW442" s="40"/>
      <c r="HX442" s="40"/>
      <c r="HY442" s="40"/>
      <c r="HZ442" s="40"/>
      <c r="IA442" s="40"/>
      <c r="IB442" s="40"/>
      <c r="IC442" s="40"/>
      <c r="ID442" s="40"/>
      <c r="IE442" s="40"/>
      <c r="IF442" s="40"/>
      <c r="IG442" s="40"/>
      <c r="IH442" s="40"/>
      <c r="II442" s="40"/>
      <c r="IJ442" s="40"/>
      <c r="IK442" s="40"/>
      <c r="IL442" s="40"/>
      <c r="IM442" s="40"/>
      <c r="IN442" s="40"/>
      <c r="IO442" s="40"/>
      <c r="IP442" s="40"/>
      <c r="IQ442" s="40"/>
      <c r="IR442" s="40"/>
      <c r="IS442" s="40"/>
      <c r="IT442" s="40"/>
      <c r="IU442" s="40"/>
      <c r="IV442" s="40"/>
      <c r="IW442" s="40"/>
      <c r="IX442" s="40"/>
      <c r="IY442" s="40"/>
      <c r="IZ442" s="40"/>
      <c r="JA442" s="40"/>
      <c r="JB442" s="40"/>
      <c r="JC442" s="40"/>
      <c r="JD442" s="40"/>
      <c r="JE442" s="40"/>
      <c r="JF442" s="40"/>
      <c r="JG442" s="40"/>
      <c r="JH442" s="40"/>
      <c r="JI442" s="40"/>
      <c r="JJ442" s="40"/>
      <c r="JK442" s="40"/>
      <c r="JL442" s="40"/>
      <c r="JM442" s="40"/>
      <c r="JN442" s="40"/>
      <c r="JO442" s="40"/>
      <c r="JP442" s="40"/>
      <c r="JQ442" s="40"/>
      <c r="JR442" s="40"/>
      <c r="JS442" s="40"/>
      <c r="JT442" s="40"/>
      <c r="JU442" s="40"/>
      <c r="JV442" s="40"/>
      <c r="JW442" s="40"/>
      <c r="JX442" s="40"/>
      <c r="JY442" s="40"/>
      <c r="JZ442" s="40"/>
      <c r="KA442" s="40"/>
    </row>
    <row r="443" spans="2:287" x14ac:dyDescent="0.45">
      <c r="B443" s="124"/>
      <c r="C443" s="418"/>
      <c r="D443" s="424"/>
      <c r="E443" s="419"/>
      <c r="F443" s="424"/>
      <c r="G443" s="163"/>
      <c r="H443" s="427"/>
      <c r="I443" s="63"/>
      <c r="J443" s="124"/>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433"/>
      <c r="AK443" s="63"/>
      <c r="AL443" s="164"/>
      <c r="AM443" s="164"/>
      <c r="AN443" s="164"/>
      <c r="AO443" s="63"/>
      <c r="AP443" s="124"/>
      <c r="AQ443" s="124"/>
      <c r="AR443" s="124"/>
      <c r="AS443" s="124"/>
      <c r="AT443" s="65"/>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G443" s="47"/>
      <c r="CH443" s="47"/>
      <c r="CI443" s="47"/>
      <c r="CJ443" s="47"/>
      <c r="CK443" s="47"/>
      <c r="CL443" s="47"/>
      <c r="CM443" s="47"/>
      <c r="CN443" s="47"/>
      <c r="CO443" s="47"/>
      <c r="CP443" s="47"/>
      <c r="CQ443" s="47"/>
      <c r="CR443" s="47"/>
      <c r="CS443" s="47"/>
      <c r="CT443" s="47"/>
      <c r="CU443" s="47"/>
      <c r="CV443" s="47"/>
      <c r="CW443" s="47"/>
      <c r="CX443" s="47"/>
      <c r="CY443" s="47"/>
      <c r="CZ443" s="47"/>
      <c r="DA443" s="47"/>
      <c r="DB443" s="47"/>
      <c r="DC443" s="47"/>
      <c r="DD443" s="47"/>
      <c r="DE443" s="47"/>
      <c r="DF443" s="47"/>
      <c r="DG443" s="47"/>
      <c r="DH443" s="47"/>
      <c r="DI443" s="47"/>
      <c r="DJ443" s="47"/>
      <c r="DK443" s="47"/>
      <c r="DL443" s="47"/>
      <c r="DM443" s="47"/>
      <c r="DN443" s="47"/>
      <c r="DO443" s="47"/>
      <c r="DP443" s="47"/>
      <c r="DQ443" s="47"/>
      <c r="DR443" s="47"/>
      <c r="DS443" s="47"/>
      <c r="DT443" s="47"/>
      <c r="DU443" s="47"/>
      <c r="DV443" s="47"/>
      <c r="DW443" s="47"/>
      <c r="DX443" s="47"/>
      <c r="DY443" s="47"/>
      <c r="DZ443" s="47"/>
      <c r="EA443" s="47"/>
      <c r="EB443" s="47"/>
      <c r="EC443" s="47"/>
      <c r="ED443" s="47"/>
      <c r="EE443" s="47"/>
      <c r="EF443" s="47"/>
      <c r="EG443" s="47"/>
      <c r="EH443" s="47"/>
      <c r="EI443" s="47"/>
      <c r="EJ443" s="47"/>
      <c r="EK443" s="47"/>
      <c r="EL443" s="47"/>
      <c r="EM443" s="47"/>
      <c r="EN443" s="47"/>
      <c r="EO443" s="47"/>
      <c r="EP443" s="47"/>
      <c r="EQ443" s="47"/>
      <c r="ER443" s="47"/>
      <c r="ES443" s="40"/>
      <c r="ET443" s="40"/>
      <c r="EU443" s="40"/>
      <c r="EV443" s="40"/>
      <c r="EW443" s="40"/>
      <c r="EX443" s="40"/>
      <c r="EY443" s="40"/>
      <c r="EZ443" s="40"/>
      <c r="FA443" s="40"/>
      <c r="FB443" s="40"/>
      <c r="FC443" s="40"/>
      <c r="FD443" s="40"/>
      <c r="FE443" s="40"/>
      <c r="FF443" s="40"/>
      <c r="FG443" s="40"/>
      <c r="FH443" s="40"/>
      <c r="FI443" s="40"/>
      <c r="FJ443" s="40"/>
      <c r="FK443" s="40"/>
      <c r="FL443" s="40"/>
      <c r="FM443" s="40"/>
      <c r="FN443" s="40"/>
      <c r="FO443" s="40"/>
      <c r="FP443" s="40"/>
      <c r="FQ443" s="40"/>
      <c r="FR443" s="40"/>
      <c r="FS443" s="40"/>
      <c r="FT443" s="40"/>
      <c r="FU443" s="40"/>
      <c r="FV443" s="40"/>
      <c r="FW443" s="40"/>
      <c r="FX443" s="40"/>
      <c r="FY443" s="40"/>
      <c r="FZ443" s="40"/>
      <c r="GA443" s="40"/>
      <c r="GB443" s="40"/>
      <c r="GC443" s="40"/>
      <c r="GD443" s="40"/>
      <c r="GE443" s="40"/>
      <c r="GF443" s="40"/>
      <c r="GG443" s="40"/>
      <c r="GH443" s="40"/>
      <c r="GI443" s="40"/>
      <c r="GJ443" s="40"/>
      <c r="GK443" s="40"/>
      <c r="GL443" s="40"/>
      <c r="GM443" s="40"/>
      <c r="GN443" s="40"/>
      <c r="GO443" s="40"/>
      <c r="GP443" s="40"/>
      <c r="GQ443" s="40"/>
      <c r="GR443" s="40"/>
      <c r="GS443" s="40"/>
      <c r="GT443" s="40"/>
      <c r="GU443" s="40"/>
      <c r="GV443" s="40"/>
      <c r="GW443" s="40"/>
      <c r="GX443" s="40"/>
      <c r="GY443" s="40"/>
      <c r="GZ443" s="40"/>
      <c r="HA443" s="40"/>
      <c r="HB443" s="40"/>
      <c r="HC443" s="40"/>
      <c r="HD443" s="40"/>
      <c r="HE443" s="40"/>
      <c r="HF443" s="40"/>
      <c r="HG443" s="40"/>
      <c r="HH443" s="40"/>
      <c r="HI443" s="40"/>
      <c r="HJ443" s="40"/>
      <c r="HK443" s="40"/>
      <c r="HL443" s="40"/>
      <c r="HM443" s="40"/>
      <c r="HN443" s="40"/>
      <c r="HO443" s="40"/>
      <c r="HP443" s="40"/>
      <c r="HQ443" s="40"/>
      <c r="HR443" s="40"/>
      <c r="HS443" s="40"/>
      <c r="HT443" s="40"/>
      <c r="HU443" s="40"/>
      <c r="HV443" s="40"/>
      <c r="HW443" s="40"/>
      <c r="HX443" s="40"/>
      <c r="HY443" s="40"/>
      <c r="HZ443" s="40"/>
      <c r="IA443" s="40"/>
      <c r="IB443" s="40"/>
      <c r="IC443" s="40"/>
      <c r="ID443" s="40"/>
      <c r="IE443" s="40"/>
      <c r="IF443" s="40"/>
      <c r="IG443" s="40"/>
      <c r="IH443" s="40"/>
      <c r="II443" s="40"/>
      <c r="IJ443" s="40"/>
      <c r="IK443" s="40"/>
      <c r="IL443" s="40"/>
      <c r="IM443" s="40"/>
      <c r="IN443" s="40"/>
      <c r="IO443" s="40"/>
      <c r="IP443" s="40"/>
      <c r="IQ443" s="40"/>
      <c r="IR443" s="40"/>
      <c r="IS443" s="40"/>
      <c r="IT443" s="40"/>
      <c r="IU443" s="40"/>
      <c r="IV443" s="40"/>
      <c r="IW443" s="40"/>
      <c r="IX443" s="40"/>
      <c r="IY443" s="40"/>
      <c r="IZ443" s="40"/>
      <c r="JA443" s="40"/>
      <c r="JB443" s="40"/>
      <c r="JC443" s="40"/>
      <c r="JD443" s="40"/>
      <c r="JE443" s="40"/>
      <c r="JF443" s="40"/>
      <c r="JG443" s="40"/>
      <c r="JH443" s="40"/>
      <c r="JI443" s="40"/>
      <c r="JJ443" s="40"/>
      <c r="JK443" s="40"/>
      <c r="JL443" s="40"/>
      <c r="JM443" s="40"/>
      <c r="JN443" s="40"/>
      <c r="JO443" s="40"/>
      <c r="JP443" s="40"/>
      <c r="JQ443" s="40"/>
      <c r="JR443" s="40"/>
      <c r="JS443" s="40"/>
      <c r="JT443" s="40"/>
      <c r="JU443" s="40"/>
      <c r="JV443" s="40"/>
      <c r="JW443" s="40"/>
      <c r="JX443" s="40"/>
      <c r="JY443" s="40"/>
      <c r="JZ443" s="40"/>
      <c r="KA443" s="40"/>
    </row>
    <row r="444" spans="2:287" x14ac:dyDescent="0.45">
      <c r="B444" s="124"/>
      <c r="C444" s="418"/>
      <c r="D444" s="424"/>
      <c r="E444" s="419"/>
      <c r="F444" s="424"/>
      <c r="G444" s="163"/>
      <c r="H444" s="427"/>
      <c r="I444" s="63"/>
      <c r="J444" s="124"/>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433"/>
      <c r="AK444" s="63"/>
      <c r="AL444" s="164"/>
      <c r="AM444" s="164"/>
      <c r="AN444" s="164"/>
      <c r="AO444" s="63"/>
      <c r="AP444" s="124"/>
      <c r="AQ444" s="124"/>
      <c r="AR444" s="124"/>
      <c r="AS444" s="124"/>
      <c r="AT444" s="65"/>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c r="DJ444" s="47"/>
      <c r="DK444" s="47"/>
      <c r="DL444" s="47"/>
      <c r="DM444" s="47"/>
      <c r="DN444" s="47"/>
      <c r="DO444" s="47"/>
      <c r="DP444" s="47"/>
      <c r="DQ444" s="47"/>
      <c r="DR444" s="47"/>
      <c r="DS444" s="47"/>
      <c r="DT444" s="47"/>
      <c r="DU444" s="47"/>
      <c r="DV444" s="47"/>
      <c r="DW444" s="47"/>
      <c r="DX444" s="47"/>
      <c r="DY444" s="47"/>
      <c r="DZ444" s="47"/>
      <c r="EA444" s="47"/>
      <c r="EB444" s="47"/>
      <c r="EC444" s="47"/>
      <c r="ED444" s="47"/>
      <c r="EE444" s="47"/>
      <c r="EF444" s="47"/>
      <c r="EG444" s="47"/>
      <c r="EH444" s="47"/>
      <c r="EI444" s="47"/>
      <c r="EJ444" s="47"/>
      <c r="EK444" s="47"/>
      <c r="EL444" s="47"/>
      <c r="EM444" s="47"/>
      <c r="EN444" s="47"/>
      <c r="EO444" s="47"/>
      <c r="EP444" s="47"/>
      <c r="EQ444" s="47"/>
      <c r="ER444" s="47"/>
      <c r="ES444" s="40"/>
      <c r="ET444" s="40"/>
      <c r="EU444" s="40"/>
      <c r="EV444" s="40"/>
      <c r="EW444" s="40"/>
      <c r="EX444" s="40"/>
      <c r="EY444" s="40"/>
      <c r="EZ444" s="40"/>
      <c r="FA444" s="40"/>
      <c r="FB444" s="40"/>
      <c r="FC444" s="40"/>
      <c r="FD444" s="40"/>
      <c r="FE444" s="40"/>
      <c r="FF444" s="40"/>
      <c r="FG444" s="40"/>
      <c r="FH444" s="40"/>
      <c r="FI444" s="40"/>
      <c r="FJ444" s="40"/>
      <c r="FK444" s="40"/>
      <c r="FL444" s="40"/>
      <c r="FM444" s="40"/>
      <c r="FN444" s="40"/>
      <c r="FO444" s="40"/>
      <c r="FP444" s="40"/>
      <c r="FQ444" s="40"/>
      <c r="FR444" s="40"/>
      <c r="FS444" s="40"/>
      <c r="FT444" s="40"/>
      <c r="FU444" s="40"/>
      <c r="FV444" s="40"/>
      <c r="FW444" s="40"/>
      <c r="FX444" s="40"/>
      <c r="FY444" s="40"/>
      <c r="FZ444" s="40"/>
      <c r="GA444" s="40"/>
      <c r="GB444" s="40"/>
      <c r="GC444" s="40"/>
      <c r="GD444" s="40"/>
      <c r="GE444" s="40"/>
      <c r="GF444" s="40"/>
      <c r="GG444" s="40"/>
      <c r="GH444" s="40"/>
      <c r="GI444" s="40"/>
      <c r="GJ444" s="40"/>
      <c r="GK444" s="40"/>
      <c r="GL444" s="40"/>
      <c r="GM444" s="40"/>
      <c r="GN444" s="40"/>
      <c r="GO444" s="40"/>
      <c r="GP444" s="40"/>
      <c r="GQ444" s="40"/>
      <c r="GR444" s="40"/>
      <c r="GS444" s="40"/>
      <c r="GT444" s="40"/>
      <c r="GU444" s="40"/>
      <c r="GV444" s="40"/>
      <c r="GW444" s="40"/>
      <c r="GX444" s="40"/>
      <c r="GY444" s="40"/>
      <c r="GZ444" s="40"/>
      <c r="HA444" s="40"/>
      <c r="HB444" s="40"/>
      <c r="HC444" s="40"/>
      <c r="HD444" s="40"/>
      <c r="HE444" s="40"/>
      <c r="HF444" s="40"/>
      <c r="HG444" s="40"/>
      <c r="HH444" s="40"/>
      <c r="HI444" s="40"/>
      <c r="HJ444" s="40"/>
      <c r="HK444" s="40"/>
      <c r="HL444" s="40"/>
      <c r="HM444" s="40"/>
      <c r="HN444" s="40"/>
      <c r="HO444" s="40"/>
      <c r="HP444" s="40"/>
      <c r="HQ444" s="40"/>
      <c r="HR444" s="40"/>
      <c r="HS444" s="40"/>
      <c r="HT444" s="40"/>
      <c r="HU444" s="40"/>
      <c r="HV444" s="40"/>
      <c r="HW444" s="40"/>
      <c r="HX444" s="40"/>
      <c r="HY444" s="40"/>
      <c r="HZ444" s="40"/>
      <c r="IA444" s="40"/>
      <c r="IB444" s="40"/>
      <c r="IC444" s="40"/>
      <c r="ID444" s="40"/>
      <c r="IE444" s="40"/>
      <c r="IF444" s="40"/>
      <c r="IG444" s="40"/>
      <c r="IH444" s="40"/>
      <c r="II444" s="40"/>
      <c r="IJ444" s="40"/>
      <c r="IK444" s="40"/>
      <c r="IL444" s="40"/>
      <c r="IM444" s="40"/>
      <c r="IN444" s="40"/>
      <c r="IO444" s="40"/>
      <c r="IP444" s="40"/>
      <c r="IQ444" s="40"/>
      <c r="IR444" s="40"/>
      <c r="IS444" s="40"/>
      <c r="IT444" s="40"/>
      <c r="IU444" s="40"/>
      <c r="IV444" s="40"/>
      <c r="IW444" s="40"/>
      <c r="IX444" s="40"/>
      <c r="IY444" s="40"/>
      <c r="IZ444" s="40"/>
      <c r="JA444" s="40"/>
      <c r="JB444" s="40"/>
      <c r="JC444" s="40"/>
      <c r="JD444" s="40"/>
      <c r="JE444" s="40"/>
      <c r="JF444" s="40"/>
      <c r="JG444" s="40"/>
      <c r="JH444" s="40"/>
      <c r="JI444" s="40"/>
      <c r="JJ444" s="40"/>
      <c r="JK444" s="40"/>
      <c r="JL444" s="40"/>
      <c r="JM444" s="40"/>
      <c r="JN444" s="40"/>
      <c r="JO444" s="40"/>
      <c r="JP444" s="40"/>
      <c r="JQ444" s="40"/>
      <c r="JR444" s="40"/>
      <c r="JS444" s="40"/>
      <c r="JT444" s="40"/>
      <c r="JU444" s="40"/>
      <c r="JV444" s="40"/>
      <c r="JW444" s="40"/>
      <c r="JX444" s="40"/>
      <c r="JY444" s="40"/>
      <c r="JZ444" s="40"/>
      <c r="KA444" s="40"/>
    </row>
    <row r="445" spans="2:287" x14ac:dyDescent="0.45">
      <c r="B445" s="124"/>
      <c r="C445" s="418"/>
      <c r="D445" s="424"/>
      <c r="E445" s="419"/>
      <c r="F445" s="424"/>
      <c r="G445" s="163"/>
      <c r="H445" s="427"/>
      <c r="I445" s="63"/>
      <c r="J445" s="124"/>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433"/>
      <c r="AK445" s="63"/>
      <c r="AL445" s="164"/>
      <c r="AM445" s="164"/>
      <c r="AN445" s="164"/>
      <c r="AO445" s="63"/>
      <c r="AP445" s="124"/>
      <c r="AQ445" s="124"/>
      <c r="AR445" s="124"/>
      <c r="AS445" s="124"/>
      <c r="AT445" s="65"/>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G445" s="47"/>
      <c r="CH445" s="47"/>
      <c r="CI445" s="47"/>
      <c r="CJ445" s="47"/>
      <c r="CK445" s="47"/>
      <c r="CL445" s="47"/>
      <c r="CM445" s="47"/>
      <c r="CN445" s="47"/>
      <c r="CO445" s="47"/>
      <c r="CP445" s="47"/>
      <c r="CQ445" s="47"/>
      <c r="CR445" s="47"/>
      <c r="CS445" s="47"/>
      <c r="CT445" s="47"/>
      <c r="CU445" s="47"/>
      <c r="CV445" s="47"/>
      <c r="CW445" s="47"/>
      <c r="CX445" s="47"/>
      <c r="CY445" s="47"/>
      <c r="CZ445" s="47"/>
      <c r="DA445" s="47"/>
      <c r="DB445" s="47"/>
      <c r="DC445" s="47"/>
      <c r="DD445" s="47"/>
      <c r="DE445" s="47"/>
      <c r="DF445" s="47"/>
      <c r="DG445" s="47"/>
      <c r="DH445" s="47"/>
      <c r="DI445" s="47"/>
      <c r="DJ445" s="47"/>
      <c r="DK445" s="47"/>
      <c r="DL445" s="47"/>
      <c r="DM445" s="47"/>
      <c r="DN445" s="47"/>
      <c r="DO445" s="47"/>
      <c r="DP445" s="47"/>
      <c r="DQ445" s="47"/>
      <c r="DR445" s="47"/>
      <c r="DS445" s="47"/>
      <c r="DT445" s="47"/>
      <c r="DU445" s="47"/>
      <c r="DV445" s="47"/>
      <c r="DW445" s="47"/>
      <c r="DX445" s="47"/>
      <c r="DY445" s="47"/>
      <c r="DZ445" s="47"/>
      <c r="EA445" s="47"/>
      <c r="EB445" s="47"/>
      <c r="EC445" s="47"/>
      <c r="ED445" s="47"/>
      <c r="EE445" s="47"/>
      <c r="EF445" s="47"/>
      <c r="EG445" s="47"/>
      <c r="EH445" s="47"/>
      <c r="EI445" s="47"/>
      <c r="EJ445" s="47"/>
      <c r="EK445" s="47"/>
      <c r="EL445" s="47"/>
      <c r="EM445" s="47"/>
      <c r="EN445" s="47"/>
      <c r="EO445" s="47"/>
      <c r="EP445" s="47"/>
      <c r="EQ445" s="47"/>
      <c r="ER445" s="47"/>
      <c r="ES445" s="40"/>
      <c r="ET445" s="40"/>
      <c r="EU445" s="40"/>
      <c r="EV445" s="40"/>
      <c r="EW445" s="40"/>
      <c r="EX445" s="40"/>
      <c r="EY445" s="40"/>
      <c r="EZ445" s="40"/>
      <c r="FA445" s="40"/>
      <c r="FB445" s="40"/>
      <c r="FC445" s="40"/>
      <c r="FD445" s="40"/>
      <c r="FE445" s="40"/>
      <c r="FF445" s="40"/>
      <c r="FG445" s="40"/>
      <c r="FH445" s="40"/>
      <c r="FI445" s="40"/>
      <c r="FJ445" s="40"/>
      <c r="FK445" s="40"/>
      <c r="FL445" s="40"/>
      <c r="FM445" s="40"/>
      <c r="FN445" s="40"/>
      <c r="FO445" s="40"/>
      <c r="FP445" s="40"/>
      <c r="FQ445" s="40"/>
      <c r="FR445" s="40"/>
      <c r="FS445" s="40"/>
      <c r="FT445" s="40"/>
      <c r="FU445" s="40"/>
      <c r="FV445" s="40"/>
      <c r="FW445" s="40"/>
      <c r="FX445" s="40"/>
      <c r="FY445" s="40"/>
      <c r="FZ445" s="40"/>
      <c r="GA445" s="40"/>
      <c r="GB445" s="40"/>
      <c r="GC445" s="40"/>
      <c r="GD445" s="40"/>
      <c r="GE445" s="40"/>
      <c r="GF445" s="40"/>
      <c r="GG445" s="40"/>
      <c r="GH445" s="40"/>
      <c r="GI445" s="40"/>
      <c r="GJ445" s="40"/>
      <c r="GK445" s="40"/>
      <c r="GL445" s="40"/>
      <c r="GM445" s="40"/>
      <c r="GN445" s="40"/>
      <c r="GO445" s="40"/>
      <c r="GP445" s="40"/>
      <c r="GQ445" s="40"/>
      <c r="GR445" s="40"/>
      <c r="GS445" s="40"/>
      <c r="GT445" s="40"/>
      <c r="GU445" s="40"/>
      <c r="GV445" s="40"/>
      <c r="GW445" s="40"/>
      <c r="GX445" s="40"/>
      <c r="GY445" s="40"/>
      <c r="GZ445" s="40"/>
      <c r="HA445" s="40"/>
      <c r="HB445" s="40"/>
      <c r="HC445" s="40"/>
      <c r="HD445" s="40"/>
      <c r="HE445" s="40"/>
      <c r="HF445" s="40"/>
      <c r="HG445" s="40"/>
      <c r="HH445" s="40"/>
      <c r="HI445" s="40"/>
      <c r="HJ445" s="40"/>
      <c r="HK445" s="40"/>
      <c r="HL445" s="40"/>
      <c r="HM445" s="40"/>
      <c r="HN445" s="40"/>
      <c r="HO445" s="40"/>
      <c r="HP445" s="40"/>
      <c r="HQ445" s="40"/>
      <c r="HR445" s="40"/>
      <c r="HS445" s="40"/>
      <c r="HT445" s="40"/>
      <c r="HU445" s="40"/>
      <c r="HV445" s="40"/>
      <c r="HW445" s="40"/>
      <c r="HX445" s="40"/>
      <c r="HY445" s="40"/>
      <c r="HZ445" s="40"/>
      <c r="IA445" s="40"/>
      <c r="IB445" s="40"/>
      <c r="IC445" s="40"/>
      <c r="ID445" s="40"/>
      <c r="IE445" s="40"/>
      <c r="IF445" s="40"/>
      <c r="IG445" s="40"/>
      <c r="IH445" s="40"/>
      <c r="II445" s="40"/>
      <c r="IJ445" s="40"/>
      <c r="IK445" s="40"/>
      <c r="IL445" s="40"/>
      <c r="IM445" s="40"/>
      <c r="IN445" s="40"/>
      <c r="IO445" s="40"/>
      <c r="IP445" s="40"/>
      <c r="IQ445" s="40"/>
      <c r="IR445" s="40"/>
      <c r="IS445" s="40"/>
      <c r="IT445" s="40"/>
      <c r="IU445" s="40"/>
      <c r="IV445" s="40"/>
      <c r="IW445" s="40"/>
      <c r="IX445" s="40"/>
      <c r="IY445" s="40"/>
      <c r="IZ445" s="40"/>
      <c r="JA445" s="40"/>
      <c r="JB445" s="40"/>
      <c r="JC445" s="40"/>
      <c r="JD445" s="40"/>
      <c r="JE445" s="40"/>
      <c r="JF445" s="40"/>
      <c r="JG445" s="40"/>
      <c r="JH445" s="40"/>
      <c r="JI445" s="40"/>
      <c r="JJ445" s="40"/>
      <c r="JK445" s="40"/>
      <c r="JL445" s="40"/>
      <c r="JM445" s="40"/>
      <c r="JN445" s="40"/>
      <c r="JO445" s="40"/>
      <c r="JP445" s="40"/>
      <c r="JQ445" s="40"/>
      <c r="JR445" s="40"/>
      <c r="JS445" s="40"/>
      <c r="JT445" s="40"/>
      <c r="JU445" s="40"/>
      <c r="JV445" s="40"/>
      <c r="JW445" s="40"/>
      <c r="JX445" s="40"/>
      <c r="JY445" s="40"/>
      <c r="JZ445" s="40"/>
      <c r="KA445" s="40"/>
    </row>
    <row r="446" spans="2:287" x14ac:dyDescent="0.45">
      <c r="B446" s="124"/>
      <c r="C446" s="418"/>
      <c r="D446" s="424"/>
      <c r="E446" s="419"/>
      <c r="F446" s="424"/>
      <c r="G446" s="163"/>
      <c r="H446" s="427"/>
      <c r="I446" s="63"/>
      <c r="J446" s="124"/>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433"/>
      <c r="AK446" s="63"/>
      <c r="AL446" s="164"/>
      <c r="AM446" s="164"/>
      <c r="AN446" s="164"/>
      <c r="AO446" s="63"/>
      <c r="AP446" s="124"/>
      <c r="AQ446" s="124"/>
      <c r="AR446" s="124"/>
      <c r="AS446" s="124"/>
      <c r="AT446" s="65"/>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G446" s="47"/>
      <c r="CH446" s="47"/>
      <c r="CI446" s="47"/>
      <c r="CJ446" s="47"/>
      <c r="CK446" s="47"/>
      <c r="CL446" s="47"/>
      <c r="CM446" s="47"/>
      <c r="CN446" s="47"/>
      <c r="CO446" s="47"/>
      <c r="CP446" s="47"/>
      <c r="CQ446" s="47"/>
      <c r="CR446" s="47"/>
      <c r="CS446" s="47"/>
      <c r="CT446" s="47"/>
      <c r="CU446" s="47"/>
      <c r="CV446" s="47"/>
      <c r="CW446" s="47"/>
      <c r="CX446" s="47"/>
      <c r="CY446" s="47"/>
      <c r="CZ446" s="47"/>
      <c r="DA446" s="47"/>
      <c r="DB446" s="47"/>
      <c r="DC446" s="47"/>
      <c r="DD446" s="47"/>
      <c r="DE446" s="47"/>
      <c r="DF446" s="47"/>
      <c r="DG446" s="47"/>
      <c r="DH446" s="47"/>
      <c r="DI446" s="47"/>
      <c r="DJ446" s="47"/>
      <c r="DK446" s="47"/>
      <c r="DL446" s="47"/>
      <c r="DM446" s="47"/>
      <c r="DN446" s="47"/>
      <c r="DO446" s="47"/>
      <c r="DP446" s="47"/>
      <c r="DQ446" s="47"/>
      <c r="DR446" s="47"/>
      <c r="DS446" s="47"/>
      <c r="DT446" s="47"/>
      <c r="DU446" s="47"/>
      <c r="DV446" s="47"/>
      <c r="DW446" s="47"/>
      <c r="DX446" s="47"/>
      <c r="DY446" s="47"/>
      <c r="DZ446" s="47"/>
      <c r="EA446" s="47"/>
      <c r="EB446" s="47"/>
      <c r="EC446" s="47"/>
      <c r="ED446" s="47"/>
      <c r="EE446" s="47"/>
      <c r="EF446" s="47"/>
      <c r="EG446" s="47"/>
      <c r="EH446" s="47"/>
      <c r="EI446" s="47"/>
      <c r="EJ446" s="47"/>
      <c r="EK446" s="47"/>
      <c r="EL446" s="47"/>
      <c r="EM446" s="47"/>
      <c r="EN446" s="47"/>
      <c r="EO446" s="47"/>
      <c r="EP446" s="47"/>
      <c r="EQ446" s="47"/>
      <c r="ER446" s="47"/>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c r="IW446" s="40"/>
      <c r="IX446" s="40"/>
      <c r="IY446" s="40"/>
      <c r="IZ446" s="40"/>
      <c r="JA446" s="40"/>
      <c r="JB446" s="40"/>
      <c r="JC446" s="40"/>
      <c r="JD446" s="40"/>
      <c r="JE446" s="40"/>
      <c r="JF446" s="40"/>
      <c r="JG446" s="40"/>
      <c r="JH446" s="40"/>
      <c r="JI446" s="40"/>
      <c r="JJ446" s="40"/>
      <c r="JK446" s="40"/>
      <c r="JL446" s="40"/>
      <c r="JM446" s="40"/>
      <c r="JN446" s="40"/>
      <c r="JO446" s="40"/>
      <c r="JP446" s="40"/>
      <c r="JQ446" s="40"/>
      <c r="JR446" s="40"/>
      <c r="JS446" s="40"/>
      <c r="JT446" s="40"/>
      <c r="JU446" s="40"/>
      <c r="JV446" s="40"/>
      <c r="JW446" s="40"/>
      <c r="JX446" s="40"/>
      <c r="JY446" s="40"/>
      <c r="JZ446" s="40"/>
      <c r="KA446" s="40"/>
    </row>
    <row r="447" spans="2:287" x14ac:dyDescent="0.45">
      <c r="B447" s="124"/>
      <c r="C447" s="418"/>
      <c r="D447" s="424"/>
      <c r="E447" s="419"/>
      <c r="F447" s="424"/>
      <c r="G447" s="163"/>
      <c r="H447" s="427"/>
      <c r="I447" s="63"/>
      <c r="J447" s="124"/>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433"/>
      <c r="AK447" s="63"/>
      <c r="AL447" s="164"/>
      <c r="AM447" s="164"/>
      <c r="AN447" s="164"/>
      <c r="AO447" s="63"/>
      <c r="AP447" s="124"/>
      <c r="AQ447" s="124"/>
      <c r="AR447" s="124"/>
      <c r="AS447" s="124"/>
      <c r="AT447" s="65"/>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G447" s="47"/>
      <c r="CH447" s="47"/>
      <c r="CI447" s="47"/>
      <c r="CJ447" s="47"/>
      <c r="CK447" s="47"/>
      <c r="CL447" s="47"/>
      <c r="CM447" s="47"/>
      <c r="CN447" s="47"/>
      <c r="CO447" s="47"/>
      <c r="CP447" s="47"/>
      <c r="CQ447" s="47"/>
      <c r="CR447" s="47"/>
      <c r="CS447" s="47"/>
      <c r="CT447" s="47"/>
      <c r="CU447" s="47"/>
      <c r="CV447" s="47"/>
      <c r="CW447" s="47"/>
      <c r="CX447" s="47"/>
      <c r="CY447" s="47"/>
      <c r="CZ447" s="47"/>
      <c r="DA447" s="47"/>
      <c r="DB447" s="47"/>
      <c r="DC447" s="47"/>
      <c r="DD447" s="47"/>
      <c r="DE447" s="47"/>
      <c r="DF447" s="47"/>
      <c r="DG447" s="47"/>
      <c r="DH447" s="47"/>
      <c r="DI447" s="47"/>
      <c r="DJ447" s="47"/>
      <c r="DK447" s="47"/>
      <c r="DL447" s="47"/>
      <c r="DM447" s="47"/>
      <c r="DN447" s="47"/>
      <c r="DO447" s="47"/>
      <c r="DP447" s="47"/>
      <c r="DQ447" s="47"/>
      <c r="DR447" s="47"/>
      <c r="DS447" s="47"/>
      <c r="DT447" s="47"/>
      <c r="DU447" s="47"/>
      <c r="DV447" s="47"/>
      <c r="DW447" s="47"/>
      <c r="DX447" s="47"/>
      <c r="DY447" s="47"/>
      <c r="DZ447" s="47"/>
      <c r="EA447" s="47"/>
      <c r="EB447" s="47"/>
      <c r="EC447" s="47"/>
      <c r="ED447" s="47"/>
      <c r="EE447" s="47"/>
      <c r="EF447" s="47"/>
      <c r="EG447" s="47"/>
      <c r="EH447" s="47"/>
      <c r="EI447" s="47"/>
      <c r="EJ447" s="47"/>
      <c r="EK447" s="47"/>
      <c r="EL447" s="47"/>
      <c r="EM447" s="47"/>
      <c r="EN447" s="47"/>
      <c r="EO447" s="47"/>
      <c r="EP447" s="47"/>
      <c r="EQ447" s="47"/>
      <c r="ER447" s="47"/>
      <c r="ES447" s="40"/>
      <c r="ET447" s="40"/>
      <c r="EU447" s="40"/>
      <c r="EV447" s="40"/>
      <c r="EW447" s="40"/>
      <c r="EX447" s="40"/>
      <c r="EY447" s="40"/>
      <c r="EZ447" s="40"/>
      <c r="FA447" s="40"/>
      <c r="FB447" s="40"/>
      <c r="FC447" s="40"/>
      <c r="FD447" s="40"/>
      <c r="FE447" s="40"/>
      <c r="FF447" s="40"/>
      <c r="FG447" s="40"/>
      <c r="FH447" s="40"/>
      <c r="FI447" s="40"/>
      <c r="FJ447" s="40"/>
      <c r="FK447" s="40"/>
      <c r="FL447" s="40"/>
      <c r="FM447" s="40"/>
      <c r="FN447" s="40"/>
      <c r="FO447" s="40"/>
      <c r="FP447" s="40"/>
      <c r="FQ447" s="40"/>
      <c r="FR447" s="40"/>
      <c r="FS447" s="40"/>
      <c r="FT447" s="40"/>
      <c r="FU447" s="40"/>
      <c r="FV447" s="40"/>
      <c r="FW447" s="40"/>
      <c r="FX447" s="40"/>
      <c r="FY447" s="40"/>
      <c r="FZ447" s="40"/>
      <c r="GA447" s="40"/>
      <c r="GB447" s="40"/>
      <c r="GC447" s="40"/>
      <c r="GD447" s="40"/>
      <c r="GE447" s="40"/>
      <c r="GF447" s="40"/>
      <c r="GG447" s="40"/>
      <c r="GH447" s="40"/>
      <c r="GI447" s="40"/>
      <c r="GJ447" s="40"/>
      <c r="GK447" s="40"/>
      <c r="GL447" s="40"/>
      <c r="GM447" s="40"/>
      <c r="GN447" s="40"/>
      <c r="GO447" s="40"/>
      <c r="GP447" s="40"/>
      <c r="GQ447" s="40"/>
      <c r="GR447" s="40"/>
      <c r="GS447" s="40"/>
      <c r="GT447" s="40"/>
      <c r="GU447" s="40"/>
      <c r="GV447" s="40"/>
      <c r="GW447" s="40"/>
      <c r="GX447" s="40"/>
      <c r="GY447" s="40"/>
      <c r="GZ447" s="40"/>
      <c r="HA447" s="40"/>
      <c r="HB447" s="40"/>
      <c r="HC447" s="40"/>
      <c r="HD447" s="40"/>
      <c r="HE447" s="40"/>
      <c r="HF447" s="40"/>
      <c r="HG447" s="40"/>
      <c r="HH447" s="40"/>
      <c r="HI447" s="40"/>
      <c r="HJ447" s="40"/>
      <c r="HK447" s="40"/>
      <c r="HL447" s="40"/>
      <c r="HM447" s="40"/>
      <c r="HN447" s="40"/>
      <c r="HO447" s="40"/>
      <c r="HP447" s="40"/>
      <c r="HQ447" s="40"/>
      <c r="HR447" s="40"/>
      <c r="HS447" s="40"/>
      <c r="HT447" s="40"/>
      <c r="HU447" s="40"/>
      <c r="HV447" s="40"/>
      <c r="HW447" s="40"/>
      <c r="HX447" s="40"/>
      <c r="HY447" s="40"/>
      <c r="HZ447" s="40"/>
      <c r="IA447" s="40"/>
      <c r="IB447" s="40"/>
      <c r="IC447" s="40"/>
      <c r="ID447" s="40"/>
      <c r="IE447" s="40"/>
      <c r="IF447" s="40"/>
      <c r="IG447" s="40"/>
      <c r="IH447" s="40"/>
      <c r="II447" s="40"/>
      <c r="IJ447" s="40"/>
      <c r="IK447" s="40"/>
      <c r="IL447" s="40"/>
      <c r="IM447" s="40"/>
      <c r="IN447" s="40"/>
      <c r="IO447" s="40"/>
      <c r="IP447" s="40"/>
      <c r="IQ447" s="40"/>
      <c r="IR447" s="40"/>
      <c r="IS447" s="40"/>
      <c r="IT447" s="40"/>
      <c r="IU447" s="40"/>
      <c r="IV447" s="40"/>
      <c r="IW447" s="40"/>
      <c r="IX447" s="40"/>
      <c r="IY447" s="40"/>
      <c r="IZ447" s="40"/>
      <c r="JA447" s="40"/>
      <c r="JB447" s="40"/>
      <c r="JC447" s="40"/>
      <c r="JD447" s="40"/>
      <c r="JE447" s="40"/>
      <c r="JF447" s="40"/>
      <c r="JG447" s="40"/>
      <c r="JH447" s="40"/>
      <c r="JI447" s="40"/>
      <c r="JJ447" s="40"/>
      <c r="JK447" s="40"/>
      <c r="JL447" s="40"/>
      <c r="JM447" s="40"/>
      <c r="JN447" s="40"/>
      <c r="JO447" s="40"/>
      <c r="JP447" s="40"/>
      <c r="JQ447" s="40"/>
      <c r="JR447" s="40"/>
      <c r="JS447" s="40"/>
      <c r="JT447" s="40"/>
      <c r="JU447" s="40"/>
      <c r="JV447" s="40"/>
      <c r="JW447" s="40"/>
      <c r="JX447" s="40"/>
      <c r="JY447" s="40"/>
      <c r="JZ447" s="40"/>
      <c r="KA447" s="40"/>
    </row>
    <row r="448" spans="2:287" x14ac:dyDescent="0.45">
      <c r="B448" s="124"/>
      <c r="C448" s="418"/>
      <c r="D448" s="424"/>
      <c r="E448" s="419"/>
      <c r="F448" s="424"/>
      <c r="G448" s="163"/>
      <c r="H448" s="427"/>
      <c r="I448" s="63"/>
      <c r="J448" s="124"/>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433"/>
      <c r="AK448" s="63"/>
      <c r="AL448" s="164"/>
      <c r="AM448" s="164"/>
      <c r="AN448" s="164"/>
      <c r="AO448" s="63"/>
      <c r="AP448" s="124"/>
      <c r="AQ448" s="124"/>
      <c r="AR448" s="124"/>
      <c r="AS448" s="124"/>
      <c r="AT448" s="65"/>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G448" s="47"/>
      <c r="CH448" s="47"/>
      <c r="CI448" s="47"/>
      <c r="CJ448" s="47"/>
      <c r="CK448" s="47"/>
      <c r="CL448" s="47"/>
      <c r="CM448" s="47"/>
      <c r="CN448" s="47"/>
      <c r="CO448" s="47"/>
      <c r="CP448" s="47"/>
      <c r="CQ448" s="47"/>
      <c r="CR448" s="47"/>
      <c r="CS448" s="47"/>
      <c r="CT448" s="47"/>
      <c r="CU448" s="47"/>
      <c r="CV448" s="47"/>
      <c r="CW448" s="47"/>
      <c r="CX448" s="47"/>
      <c r="CY448" s="47"/>
      <c r="CZ448" s="47"/>
      <c r="DA448" s="47"/>
      <c r="DB448" s="47"/>
      <c r="DC448" s="47"/>
      <c r="DD448" s="47"/>
      <c r="DE448" s="47"/>
      <c r="DF448" s="47"/>
      <c r="DG448" s="47"/>
      <c r="DH448" s="47"/>
      <c r="DI448" s="47"/>
      <c r="DJ448" s="47"/>
      <c r="DK448" s="47"/>
      <c r="DL448" s="47"/>
      <c r="DM448" s="47"/>
      <c r="DN448" s="47"/>
      <c r="DO448" s="47"/>
      <c r="DP448" s="47"/>
      <c r="DQ448" s="47"/>
      <c r="DR448" s="47"/>
      <c r="DS448" s="47"/>
      <c r="DT448" s="47"/>
      <c r="DU448" s="47"/>
      <c r="DV448" s="47"/>
      <c r="DW448" s="47"/>
      <c r="DX448" s="47"/>
      <c r="DY448" s="47"/>
      <c r="DZ448" s="47"/>
      <c r="EA448" s="47"/>
      <c r="EB448" s="47"/>
      <c r="EC448" s="47"/>
      <c r="ED448" s="47"/>
      <c r="EE448" s="47"/>
      <c r="EF448" s="47"/>
      <c r="EG448" s="47"/>
      <c r="EH448" s="47"/>
      <c r="EI448" s="47"/>
      <c r="EJ448" s="47"/>
      <c r="EK448" s="47"/>
      <c r="EL448" s="47"/>
      <c r="EM448" s="47"/>
      <c r="EN448" s="47"/>
      <c r="EO448" s="47"/>
      <c r="EP448" s="47"/>
      <c r="EQ448" s="47"/>
      <c r="ER448" s="47"/>
      <c r="ES448" s="40"/>
      <c r="ET448" s="40"/>
      <c r="EU448" s="40"/>
      <c r="EV448" s="40"/>
      <c r="EW448" s="40"/>
      <c r="EX448" s="40"/>
      <c r="EY448" s="40"/>
      <c r="EZ448" s="40"/>
      <c r="FA448" s="40"/>
      <c r="FB448" s="40"/>
      <c r="FC448" s="40"/>
      <c r="FD448" s="40"/>
      <c r="FE448" s="40"/>
      <c r="FF448" s="40"/>
      <c r="FG448" s="40"/>
      <c r="FH448" s="40"/>
      <c r="FI448" s="40"/>
      <c r="FJ448" s="40"/>
      <c r="FK448" s="40"/>
      <c r="FL448" s="40"/>
      <c r="FM448" s="40"/>
      <c r="FN448" s="40"/>
      <c r="FO448" s="40"/>
      <c r="FP448" s="40"/>
      <c r="FQ448" s="40"/>
      <c r="FR448" s="40"/>
      <c r="FS448" s="40"/>
      <c r="FT448" s="40"/>
      <c r="FU448" s="40"/>
      <c r="FV448" s="40"/>
      <c r="FW448" s="40"/>
      <c r="FX448" s="40"/>
      <c r="FY448" s="40"/>
      <c r="FZ448" s="40"/>
      <c r="GA448" s="40"/>
      <c r="GB448" s="40"/>
      <c r="GC448" s="40"/>
      <c r="GD448" s="40"/>
      <c r="GE448" s="40"/>
      <c r="GF448" s="40"/>
      <c r="GG448" s="40"/>
      <c r="GH448" s="40"/>
      <c r="GI448" s="40"/>
      <c r="GJ448" s="40"/>
      <c r="GK448" s="40"/>
      <c r="GL448" s="40"/>
      <c r="GM448" s="40"/>
      <c r="GN448" s="40"/>
      <c r="GO448" s="40"/>
      <c r="GP448" s="40"/>
      <c r="GQ448" s="40"/>
      <c r="GR448" s="40"/>
      <c r="GS448" s="40"/>
      <c r="GT448" s="40"/>
      <c r="GU448" s="40"/>
      <c r="GV448" s="40"/>
      <c r="GW448" s="40"/>
      <c r="GX448" s="40"/>
      <c r="GY448" s="40"/>
      <c r="GZ448" s="40"/>
      <c r="HA448" s="40"/>
      <c r="HB448" s="40"/>
      <c r="HC448" s="40"/>
      <c r="HD448" s="40"/>
      <c r="HE448" s="40"/>
      <c r="HF448" s="40"/>
      <c r="HG448" s="40"/>
      <c r="HH448" s="40"/>
      <c r="HI448" s="40"/>
      <c r="HJ448" s="40"/>
      <c r="HK448" s="40"/>
      <c r="HL448" s="40"/>
      <c r="HM448" s="40"/>
      <c r="HN448" s="40"/>
      <c r="HO448" s="40"/>
      <c r="HP448" s="40"/>
      <c r="HQ448" s="40"/>
      <c r="HR448" s="40"/>
      <c r="HS448" s="40"/>
      <c r="HT448" s="40"/>
      <c r="HU448" s="40"/>
      <c r="HV448" s="40"/>
      <c r="HW448" s="40"/>
      <c r="HX448" s="40"/>
      <c r="HY448" s="40"/>
      <c r="HZ448" s="40"/>
      <c r="IA448" s="40"/>
      <c r="IB448" s="40"/>
      <c r="IC448" s="40"/>
      <c r="ID448" s="40"/>
      <c r="IE448" s="40"/>
      <c r="IF448" s="40"/>
      <c r="IG448" s="40"/>
      <c r="IH448" s="40"/>
      <c r="II448" s="40"/>
      <c r="IJ448" s="40"/>
      <c r="IK448" s="40"/>
      <c r="IL448" s="40"/>
      <c r="IM448" s="40"/>
      <c r="IN448" s="40"/>
      <c r="IO448" s="40"/>
      <c r="IP448" s="40"/>
      <c r="IQ448" s="40"/>
      <c r="IR448" s="40"/>
      <c r="IS448" s="40"/>
      <c r="IT448" s="40"/>
      <c r="IU448" s="40"/>
      <c r="IV448" s="40"/>
      <c r="IW448" s="40"/>
      <c r="IX448" s="40"/>
      <c r="IY448" s="40"/>
      <c r="IZ448" s="40"/>
      <c r="JA448" s="40"/>
      <c r="JB448" s="40"/>
      <c r="JC448" s="40"/>
      <c r="JD448" s="40"/>
      <c r="JE448" s="40"/>
      <c r="JF448" s="40"/>
      <c r="JG448" s="40"/>
      <c r="JH448" s="40"/>
      <c r="JI448" s="40"/>
      <c r="JJ448" s="40"/>
      <c r="JK448" s="40"/>
      <c r="JL448" s="40"/>
      <c r="JM448" s="40"/>
      <c r="JN448" s="40"/>
      <c r="JO448" s="40"/>
      <c r="JP448" s="40"/>
      <c r="JQ448" s="40"/>
      <c r="JR448" s="40"/>
      <c r="JS448" s="40"/>
      <c r="JT448" s="40"/>
      <c r="JU448" s="40"/>
      <c r="JV448" s="40"/>
      <c r="JW448" s="40"/>
      <c r="JX448" s="40"/>
      <c r="JY448" s="40"/>
      <c r="JZ448" s="40"/>
      <c r="KA448" s="40"/>
    </row>
    <row r="449" spans="2:287" x14ac:dyDescent="0.45">
      <c r="B449" s="124"/>
      <c r="C449" s="418"/>
      <c r="D449" s="424"/>
      <c r="E449" s="419"/>
      <c r="F449" s="424"/>
      <c r="G449" s="163"/>
      <c r="H449" s="427"/>
      <c r="I449" s="63"/>
      <c r="J449" s="124"/>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433"/>
      <c r="AK449" s="63"/>
      <c r="AL449" s="164"/>
      <c r="AM449" s="164"/>
      <c r="AN449" s="164"/>
      <c r="AO449" s="63"/>
      <c r="AP449" s="124"/>
      <c r="AQ449" s="124"/>
      <c r="AR449" s="124"/>
      <c r="AS449" s="124"/>
      <c r="AT449" s="65"/>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G449" s="47"/>
      <c r="CH449" s="47"/>
      <c r="CI449" s="47"/>
      <c r="CJ449" s="47"/>
      <c r="CK449" s="47"/>
      <c r="CL449" s="47"/>
      <c r="CM449" s="47"/>
      <c r="CN449" s="47"/>
      <c r="CO449" s="47"/>
      <c r="CP449" s="47"/>
      <c r="CQ449" s="47"/>
      <c r="CR449" s="47"/>
      <c r="CS449" s="47"/>
      <c r="CT449" s="47"/>
      <c r="CU449" s="47"/>
      <c r="CV449" s="47"/>
      <c r="CW449" s="47"/>
      <c r="CX449" s="47"/>
      <c r="CY449" s="47"/>
      <c r="CZ449" s="47"/>
      <c r="DA449" s="47"/>
      <c r="DB449" s="47"/>
      <c r="DC449" s="47"/>
      <c r="DD449" s="47"/>
      <c r="DE449" s="47"/>
      <c r="DF449" s="47"/>
      <c r="DG449" s="47"/>
      <c r="DH449" s="47"/>
      <c r="DI449" s="47"/>
      <c r="DJ449" s="47"/>
      <c r="DK449" s="47"/>
      <c r="DL449" s="47"/>
      <c r="DM449" s="47"/>
      <c r="DN449" s="47"/>
      <c r="DO449" s="47"/>
      <c r="DP449" s="47"/>
      <c r="DQ449" s="47"/>
      <c r="DR449" s="47"/>
      <c r="DS449" s="47"/>
      <c r="DT449" s="47"/>
      <c r="DU449" s="47"/>
      <c r="DV449" s="47"/>
      <c r="DW449" s="47"/>
      <c r="DX449" s="47"/>
      <c r="DY449" s="47"/>
      <c r="DZ449" s="47"/>
      <c r="EA449" s="47"/>
      <c r="EB449" s="47"/>
      <c r="EC449" s="47"/>
      <c r="ED449" s="47"/>
      <c r="EE449" s="47"/>
      <c r="EF449" s="47"/>
      <c r="EG449" s="47"/>
      <c r="EH449" s="47"/>
      <c r="EI449" s="47"/>
      <c r="EJ449" s="47"/>
      <c r="EK449" s="47"/>
      <c r="EL449" s="47"/>
      <c r="EM449" s="47"/>
      <c r="EN449" s="47"/>
      <c r="EO449" s="47"/>
      <c r="EP449" s="47"/>
      <c r="EQ449" s="47"/>
      <c r="ER449" s="47"/>
      <c r="ES449" s="40"/>
      <c r="ET449" s="40"/>
      <c r="EU449" s="40"/>
      <c r="EV449" s="40"/>
      <c r="EW449" s="40"/>
      <c r="EX449" s="40"/>
      <c r="EY449" s="40"/>
      <c r="EZ449" s="40"/>
      <c r="FA449" s="40"/>
      <c r="FB449" s="40"/>
      <c r="FC449" s="40"/>
      <c r="FD449" s="40"/>
      <c r="FE449" s="40"/>
      <c r="FF449" s="40"/>
      <c r="FG449" s="40"/>
      <c r="FH449" s="40"/>
      <c r="FI449" s="40"/>
      <c r="FJ449" s="40"/>
      <c r="FK449" s="40"/>
      <c r="FL449" s="40"/>
      <c r="FM449" s="40"/>
      <c r="FN449" s="40"/>
      <c r="FO449" s="40"/>
      <c r="FP449" s="40"/>
      <c r="FQ449" s="40"/>
      <c r="FR449" s="40"/>
      <c r="FS449" s="40"/>
      <c r="FT449" s="40"/>
      <c r="FU449" s="40"/>
      <c r="FV449" s="40"/>
      <c r="FW449" s="40"/>
      <c r="FX449" s="40"/>
      <c r="FY449" s="40"/>
      <c r="FZ449" s="40"/>
      <c r="GA449" s="40"/>
      <c r="GB449" s="40"/>
      <c r="GC449" s="40"/>
      <c r="GD449" s="40"/>
      <c r="GE449" s="40"/>
      <c r="GF449" s="40"/>
      <c r="GG449" s="40"/>
      <c r="GH449" s="40"/>
      <c r="GI449" s="40"/>
      <c r="GJ449" s="40"/>
      <c r="GK449" s="40"/>
      <c r="GL449" s="40"/>
      <c r="GM449" s="40"/>
      <c r="GN449" s="40"/>
      <c r="GO449" s="40"/>
      <c r="GP449" s="40"/>
      <c r="GQ449" s="40"/>
      <c r="GR449" s="40"/>
      <c r="GS449" s="40"/>
      <c r="GT449" s="40"/>
      <c r="GU449" s="40"/>
      <c r="GV449" s="40"/>
      <c r="GW449" s="40"/>
      <c r="GX449" s="40"/>
      <c r="GY449" s="40"/>
      <c r="GZ449" s="40"/>
      <c r="HA449" s="40"/>
      <c r="HB449" s="40"/>
      <c r="HC449" s="40"/>
      <c r="HD449" s="40"/>
      <c r="HE449" s="40"/>
      <c r="HF449" s="40"/>
      <c r="HG449" s="40"/>
      <c r="HH449" s="40"/>
      <c r="HI449" s="40"/>
      <c r="HJ449" s="40"/>
      <c r="HK449" s="40"/>
      <c r="HL449" s="40"/>
      <c r="HM449" s="40"/>
      <c r="HN449" s="40"/>
      <c r="HO449" s="40"/>
      <c r="HP449" s="40"/>
      <c r="HQ449" s="40"/>
      <c r="HR449" s="40"/>
      <c r="HS449" s="40"/>
      <c r="HT449" s="40"/>
      <c r="HU449" s="40"/>
      <c r="HV449" s="40"/>
      <c r="HW449" s="40"/>
      <c r="HX449" s="40"/>
      <c r="HY449" s="40"/>
      <c r="HZ449" s="40"/>
      <c r="IA449" s="40"/>
      <c r="IB449" s="40"/>
      <c r="IC449" s="40"/>
      <c r="ID449" s="40"/>
      <c r="IE449" s="40"/>
      <c r="IF449" s="40"/>
      <c r="IG449" s="40"/>
      <c r="IH449" s="40"/>
      <c r="II449" s="40"/>
      <c r="IJ449" s="40"/>
      <c r="IK449" s="40"/>
      <c r="IL449" s="40"/>
      <c r="IM449" s="40"/>
      <c r="IN449" s="40"/>
      <c r="IO449" s="40"/>
      <c r="IP449" s="40"/>
      <c r="IQ449" s="40"/>
      <c r="IR449" s="40"/>
      <c r="IS449" s="40"/>
      <c r="IT449" s="40"/>
      <c r="IU449" s="40"/>
      <c r="IV449" s="40"/>
      <c r="IW449" s="40"/>
      <c r="IX449" s="40"/>
      <c r="IY449" s="40"/>
      <c r="IZ449" s="40"/>
      <c r="JA449" s="40"/>
      <c r="JB449" s="40"/>
      <c r="JC449" s="40"/>
      <c r="JD449" s="40"/>
      <c r="JE449" s="40"/>
      <c r="JF449" s="40"/>
      <c r="JG449" s="40"/>
      <c r="JH449" s="40"/>
      <c r="JI449" s="40"/>
      <c r="JJ449" s="40"/>
      <c r="JK449" s="40"/>
      <c r="JL449" s="40"/>
      <c r="JM449" s="40"/>
      <c r="JN449" s="40"/>
      <c r="JO449" s="40"/>
      <c r="JP449" s="40"/>
      <c r="JQ449" s="40"/>
      <c r="JR449" s="40"/>
      <c r="JS449" s="40"/>
      <c r="JT449" s="40"/>
      <c r="JU449" s="40"/>
      <c r="JV449" s="40"/>
      <c r="JW449" s="40"/>
      <c r="JX449" s="40"/>
      <c r="JY449" s="40"/>
      <c r="JZ449" s="40"/>
      <c r="KA449" s="40"/>
    </row>
    <row r="450" spans="2:287" x14ac:dyDescent="0.45">
      <c r="B450" s="124"/>
      <c r="C450" s="418"/>
      <c r="D450" s="424"/>
      <c r="E450" s="419"/>
      <c r="F450" s="424"/>
      <c r="G450" s="163"/>
      <c r="H450" s="427"/>
      <c r="I450" s="63"/>
      <c r="J450" s="124"/>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433"/>
      <c r="AK450" s="63"/>
      <c r="AL450" s="164"/>
      <c r="AM450" s="164"/>
      <c r="AN450" s="164"/>
      <c r="AO450" s="63"/>
      <c r="AP450" s="124"/>
      <c r="AQ450" s="124"/>
      <c r="AR450" s="124"/>
      <c r="AS450" s="124"/>
      <c r="AT450" s="65"/>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G450" s="47"/>
      <c r="CH450" s="47"/>
      <c r="CI450" s="47"/>
      <c r="CJ450" s="47"/>
      <c r="CK450" s="47"/>
      <c r="CL450" s="47"/>
      <c r="CM450" s="47"/>
      <c r="CN450" s="47"/>
      <c r="CO450" s="47"/>
      <c r="CP450" s="47"/>
      <c r="CQ450" s="47"/>
      <c r="CR450" s="47"/>
      <c r="CS450" s="47"/>
      <c r="CT450" s="47"/>
      <c r="CU450" s="47"/>
      <c r="CV450" s="47"/>
      <c r="CW450" s="47"/>
      <c r="CX450" s="47"/>
      <c r="CY450" s="47"/>
      <c r="CZ450" s="47"/>
      <c r="DA450" s="47"/>
      <c r="DB450" s="47"/>
      <c r="DC450" s="47"/>
      <c r="DD450" s="47"/>
      <c r="DE450" s="47"/>
      <c r="DF450" s="47"/>
      <c r="DG450" s="47"/>
      <c r="DH450" s="47"/>
      <c r="DI450" s="47"/>
      <c r="DJ450" s="47"/>
      <c r="DK450" s="47"/>
      <c r="DL450" s="47"/>
      <c r="DM450" s="47"/>
      <c r="DN450" s="47"/>
      <c r="DO450" s="47"/>
      <c r="DP450" s="47"/>
      <c r="DQ450" s="47"/>
      <c r="DR450" s="47"/>
      <c r="DS450" s="47"/>
      <c r="DT450" s="47"/>
      <c r="DU450" s="47"/>
      <c r="DV450" s="47"/>
      <c r="DW450" s="47"/>
      <c r="DX450" s="47"/>
      <c r="DY450" s="47"/>
      <c r="DZ450" s="47"/>
      <c r="EA450" s="47"/>
      <c r="EB450" s="47"/>
      <c r="EC450" s="47"/>
      <c r="ED450" s="47"/>
      <c r="EE450" s="47"/>
      <c r="EF450" s="47"/>
      <c r="EG450" s="47"/>
      <c r="EH450" s="47"/>
      <c r="EI450" s="47"/>
      <c r="EJ450" s="47"/>
      <c r="EK450" s="47"/>
      <c r="EL450" s="47"/>
      <c r="EM450" s="47"/>
      <c r="EN450" s="47"/>
      <c r="EO450" s="47"/>
      <c r="EP450" s="47"/>
      <c r="EQ450" s="47"/>
      <c r="ER450" s="47"/>
      <c r="ES450" s="40"/>
      <c r="ET450" s="40"/>
      <c r="EU450" s="40"/>
      <c r="EV450" s="40"/>
      <c r="EW450" s="40"/>
      <c r="EX450" s="40"/>
      <c r="EY450" s="40"/>
      <c r="EZ450" s="40"/>
      <c r="FA450" s="40"/>
      <c r="FB450" s="40"/>
      <c r="FC450" s="40"/>
      <c r="FD450" s="40"/>
      <c r="FE450" s="40"/>
      <c r="FF450" s="40"/>
      <c r="FG450" s="40"/>
      <c r="FH450" s="40"/>
      <c r="FI450" s="40"/>
      <c r="FJ450" s="40"/>
      <c r="FK450" s="40"/>
      <c r="FL450" s="40"/>
      <c r="FM450" s="40"/>
      <c r="FN450" s="40"/>
      <c r="FO450" s="40"/>
      <c r="FP450" s="40"/>
      <c r="FQ450" s="40"/>
      <c r="FR450" s="40"/>
      <c r="FS450" s="40"/>
      <c r="FT450" s="40"/>
      <c r="FU450" s="40"/>
      <c r="FV450" s="40"/>
      <c r="FW450" s="40"/>
      <c r="FX450" s="40"/>
      <c r="FY450" s="40"/>
      <c r="FZ450" s="40"/>
      <c r="GA450" s="40"/>
      <c r="GB450" s="40"/>
      <c r="GC450" s="40"/>
      <c r="GD450" s="40"/>
      <c r="GE450" s="40"/>
      <c r="GF450" s="40"/>
      <c r="GG450" s="40"/>
      <c r="GH450" s="40"/>
      <c r="GI450" s="40"/>
      <c r="GJ450" s="40"/>
      <c r="GK450" s="40"/>
      <c r="GL450" s="40"/>
      <c r="GM450" s="40"/>
      <c r="GN450" s="40"/>
      <c r="GO450" s="40"/>
      <c r="GP450" s="40"/>
      <c r="GQ450" s="40"/>
      <c r="GR450" s="40"/>
      <c r="GS450" s="40"/>
      <c r="GT450" s="40"/>
      <c r="GU450" s="40"/>
      <c r="GV450" s="40"/>
      <c r="GW450" s="40"/>
      <c r="GX450" s="40"/>
      <c r="GY450" s="40"/>
      <c r="GZ450" s="40"/>
      <c r="HA450" s="40"/>
      <c r="HB450" s="40"/>
      <c r="HC450" s="40"/>
      <c r="HD450" s="40"/>
      <c r="HE450" s="40"/>
      <c r="HF450" s="40"/>
      <c r="HG450" s="40"/>
      <c r="HH450" s="40"/>
      <c r="HI450" s="40"/>
      <c r="HJ450" s="40"/>
      <c r="HK450" s="40"/>
      <c r="HL450" s="40"/>
      <c r="HM450" s="40"/>
      <c r="HN450" s="40"/>
      <c r="HO450" s="40"/>
      <c r="HP450" s="40"/>
      <c r="HQ450" s="40"/>
      <c r="HR450" s="40"/>
      <c r="HS450" s="40"/>
      <c r="HT450" s="40"/>
      <c r="HU450" s="40"/>
      <c r="HV450" s="40"/>
      <c r="HW450" s="40"/>
      <c r="HX450" s="40"/>
      <c r="HY450" s="40"/>
      <c r="HZ450" s="40"/>
      <c r="IA450" s="40"/>
      <c r="IB450" s="40"/>
      <c r="IC450" s="40"/>
      <c r="ID450" s="40"/>
      <c r="IE450" s="40"/>
      <c r="IF450" s="40"/>
      <c r="IG450" s="40"/>
      <c r="IH450" s="40"/>
      <c r="II450" s="40"/>
      <c r="IJ450" s="40"/>
      <c r="IK450" s="40"/>
      <c r="IL450" s="40"/>
      <c r="IM450" s="40"/>
      <c r="IN450" s="40"/>
      <c r="IO450" s="40"/>
      <c r="IP450" s="40"/>
      <c r="IQ450" s="40"/>
      <c r="IR450" s="40"/>
      <c r="IS450" s="40"/>
      <c r="IT450" s="40"/>
      <c r="IU450" s="40"/>
      <c r="IV450" s="40"/>
      <c r="IW450" s="40"/>
      <c r="IX450" s="40"/>
      <c r="IY450" s="40"/>
      <c r="IZ450" s="40"/>
      <c r="JA450" s="40"/>
      <c r="JB450" s="40"/>
      <c r="JC450" s="40"/>
      <c r="JD450" s="40"/>
      <c r="JE450" s="40"/>
      <c r="JF450" s="40"/>
      <c r="JG450" s="40"/>
      <c r="JH450" s="40"/>
      <c r="JI450" s="40"/>
      <c r="JJ450" s="40"/>
      <c r="JK450" s="40"/>
      <c r="JL450" s="40"/>
      <c r="JM450" s="40"/>
      <c r="JN450" s="40"/>
      <c r="JO450" s="40"/>
      <c r="JP450" s="40"/>
      <c r="JQ450" s="40"/>
      <c r="JR450" s="40"/>
      <c r="JS450" s="40"/>
      <c r="JT450" s="40"/>
      <c r="JU450" s="40"/>
      <c r="JV450" s="40"/>
      <c r="JW450" s="40"/>
      <c r="JX450" s="40"/>
      <c r="JY450" s="40"/>
      <c r="JZ450" s="40"/>
      <c r="KA450" s="40"/>
    </row>
    <row r="451" spans="2:287" x14ac:dyDescent="0.45">
      <c r="B451" s="124"/>
      <c r="C451" s="418"/>
      <c r="D451" s="424"/>
      <c r="E451" s="419"/>
      <c r="F451" s="424"/>
      <c r="G451" s="163"/>
      <c r="H451" s="427"/>
      <c r="I451" s="63"/>
      <c r="J451" s="124"/>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433"/>
      <c r="AK451" s="63"/>
      <c r="AL451" s="164"/>
      <c r="AM451" s="164"/>
      <c r="AN451" s="164"/>
      <c r="AO451" s="63"/>
      <c r="AP451" s="124"/>
      <c r="AQ451" s="124"/>
      <c r="AR451" s="124"/>
      <c r="AS451" s="124"/>
      <c r="AT451" s="65"/>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G451" s="47"/>
      <c r="CH451" s="47"/>
      <c r="CI451" s="47"/>
      <c r="CJ451" s="47"/>
      <c r="CK451" s="47"/>
      <c r="CL451" s="47"/>
      <c r="CM451" s="47"/>
      <c r="CN451" s="47"/>
      <c r="CO451" s="47"/>
      <c r="CP451" s="47"/>
      <c r="CQ451" s="47"/>
      <c r="CR451" s="47"/>
      <c r="CS451" s="47"/>
      <c r="CT451" s="47"/>
      <c r="CU451" s="47"/>
      <c r="CV451" s="47"/>
      <c r="CW451" s="47"/>
      <c r="CX451" s="47"/>
      <c r="CY451" s="47"/>
      <c r="CZ451" s="47"/>
      <c r="DA451" s="47"/>
      <c r="DB451" s="47"/>
      <c r="DC451" s="47"/>
      <c r="DD451" s="47"/>
      <c r="DE451" s="47"/>
      <c r="DF451" s="47"/>
      <c r="DG451" s="47"/>
      <c r="DH451" s="47"/>
      <c r="DI451" s="47"/>
      <c r="DJ451" s="47"/>
      <c r="DK451" s="47"/>
      <c r="DL451" s="47"/>
      <c r="DM451" s="47"/>
      <c r="DN451" s="47"/>
      <c r="DO451" s="47"/>
      <c r="DP451" s="47"/>
      <c r="DQ451" s="47"/>
      <c r="DR451" s="47"/>
      <c r="DS451" s="47"/>
      <c r="DT451" s="47"/>
      <c r="DU451" s="47"/>
      <c r="DV451" s="47"/>
      <c r="DW451" s="47"/>
      <c r="DX451" s="47"/>
      <c r="DY451" s="47"/>
      <c r="DZ451" s="47"/>
      <c r="EA451" s="47"/>
      <c r="EB451" s="47"/>
      <c r="EC451" s="47"/>
      <c r="ED451" s="47"/>
      <c r="EE451" s="47"/>
      <c r="EF451" s="47"/>
      <c r="EG451" s="47"/>
      <c r="EH451" s="47"/>
      <c r="EI451" s="47"/>
      <c r="EJ451" s="47"/>
      <c r="EK451" s="47"/>
      <c r="EL451" s="47"/>
      <c r="EM451" s="47"/>
      <c r="EN451" s="47"/>
      <c r="EO451" s="47"/>
      <c r="EP451" s="47"/>
      <c r="EQ451" s="47"/>
      <c r="ER451" s="47"/>
      <c r="ES451" s="40"/>
      <c r="ET451" s="40"/>
      <c r="EU451" s="40"/>
      <c r="EV451" s="40"/>
      <c r="EW451" s="40"/>
      <c r="EX451" s="40"/>
      <c r="EY451" s="40"/>
      <c r="EZ451" s="40"/>
      <c r="FA451" s="40"/>
      <c r="FB451" s="40"/>
      <c r="FC451" s="40"/>
      <c r="FD451" s="40"/>
      <c r="FE451" s="40"/>
      <c r="FF451" s="40"/>
      <c r="FG451" s="40"/>
      <c r="FH451" s="40"/>
      <c r="FI451" s="40"/>
      <c r="FJ451" s="40"/>
      <c r="FK451" s="40"/>
      <c r="FL451" s="40"/>
      <c r="FM451" s="40"/>
      <c r="FN451" s="40"/>
      <c r="FO451" s="40"/>
      <c r="FP451" s="40"/>
      <c r="FQ451" s="40"/>
      <c r="FR451" s="40"/>
      <c r="FS451" s="40"/>
      <c r="FT451" s="40"/>
      <c r="FU451" s="40"/>
      <c r="FV451" s="40"/>
      <c r="FW451" s="40"/>
      <c r="FX451" s="40"/>
      <c r="FY451" s="40"/>
      <c r="FZ451" s="40"/>
      <c r="GA451" s="40"/>
      <c r="GB451" s="40"/>
      <c r="GC451" s="40"/>
      <c r="GD451" s="40"/>
      <c r="GE451" s="40"/>
      <c r="GF451" s="40"/>
      <c r="GG451" s="40"/>
      <c r="GH451" s="40"/>
      <c r="GI451" s="40"/>
      <c r="GJ451" s="40"/>
      <c r="GK451" s="40"/>
      <c r="GL451" s="40"/>
      <c r="GM451" s="40"/>
      <c r="GN451" s="40"/>
      <c r="GO451" s="40"/>
      <c r="GP451" s="40"/>
      <c r="GQ451" s="40"/>
      <c r="GR451" s="40"/>
      <c r="GS451" s="40"/>
      <c r="GT451" s="40"/>
      <c r="GU451" s="40"/>
      <c r="GV451" s="40"/>
      <c r="GW451" s="40"/>
      <c r="GX451" s="40"/>
      <c r="GY451" s="40"/>
      <c r="GZ451" s="40"/>
      <c r="HA451" s="40"/>
      <c r="HB451" s="40"/>
      <c r="HC451" s="40"/>
      <c r="HD451" s="40"/>
      <c r="HE451" s="40"/>
      <c r="HF451" s="40"/>
      <c r="HG451" s="40"/>
      <c r="HH451" s="40"/>
      <c r="HI451" s="40"/>
      <c r="HJ451" s="40"/>
      <c r="HK451" s="40"/>
      <c r="HL451" s="40"/>
      <c r="HM451" s="40"/>
      <c r="HN451" s="40"/>
      <c r="HO451" s="40"/>
      <c r="HP451" s="40"/>
      <c r="HQ451" s="40"/>
      <c r="HR451" s="40"/>
      <c r="HS451" s="40"/>
      <c r="HT451" s="40"/>
      <c r="HU451" s="40"/>
      <c r="HV451" s="40"/>
      <c r="HW451" s="40"/>
      <c r="HX451" s="40"/>
      <c r="HY451" s="40"/>
      <c r="HZ451" s="40"/>
      <c r="IA451" s="40"/>
      <c r="IB451" s="40"/>
      <c r="IC451" s="40"/>
      <c r="ID451" s="40"/>
      <c r="IE451" s="40"/>
      <c r="IF451" s="40"/>
      <c r="IG451" s="40"/>
      <c r="IH451" s="40"/>
      <c r="II451" s="40"/>
      <c r="IJ451" s="40"/>
      <c r="IK451" s="40"/>
      <c r="IL451" s="40"/>
      <c r="IM451" s="40"/>
      <c r="IN451" s="40"/>
      <c r="IO451" s="40"/>
      <c r="IP451" s="40"/>
      <c r="IQ451" s="40"/>
      <c r="IR451" s="40"/>
      <c r="IS451" s="40"/>
      <c r="IT451" s="40"/>
      <c r="IU451" s="40"/>
      <c r="IV451" s="40"/>
      <c r="IW451" s="40"/>
      <c r="IX451" s="40"/>
      <c r="IY451" s="40"/>
      <c r="IZ451" s="40"/>
      <c r="JA451" s="40"/>
      <c r="JB451" s="40"/>
      <c r="JC451" s="40"/>
      <c r="JD451" s="40"/>
      <c r="JE451" s="40"/>
      <c r="JF451" s="40"/>
      <c r="JG451" s="40"/>
      <c r="JH451" s="40"/>
      <c r="JI451" s="40"/>
      <c r="JJ451" s="40"/>
      <c r="JK451" s="40"/>
      <c r="JL451" s="40"/>
      <c r="JM451" s="40"/>
      <c r="JN451" s="40"/>
      <c r="JO451" s="40"/>
      <c r="JP451" s="40"/>
      <c r="JQ451" s="40"/>
      <c r="JR451" s="40"/>
      <c r="JS451" s="40"/>
      <c r="JT451" s="40"/>
      <c r="JU451" s="40"/>
      <c r="JV451" s="40"/>
      <c r="JW451" s="40"/>
      <c r="JX451" s="40"/>
      <c r="JY451" s="40"/>
      <c r="JZ451" s="40"/>
      <c r="KA451" s="40"/>
    </row>
    <row r="452" spans="2:287" x14ac:dyDescent="0.45">
      <c r="B452" s="124"/>
      <c r="C452" s="418"/>
      <c r="D452" s="424"/>
      <c r="E452" s="419"/>
      <c r="F452" s="424"/>
      <c r="G452" s="163"/>
      <c r="H452" s="427"/>
      <c r="I452" s="63"/>
      <c r="J452" s="124"/>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433"/>
      <c r="AK452" s="63"/>
      <c r="AL452" s="164"/>
      <c r="AM452" s="164"/>
      <c r="AN452" s="164"/>
      <c r="AO452" s="63"/>
      <c r="AP452" s="124"/>
      <c r="AQ452" s="124"/>
      <c r="AR452" s="124"/>
      <c r="AS452" s="124"/>
      <c r="AT452" s="65"/>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G452" s="47"/>
      <c r="CH452" s="47"/>
      <c r="CI452" s="47"/>
      <c r="CJ452" s="47"/>
      <c r="CK452" s="47"/>
      <c r="CL452" s="47"/>
      <c r="CM452" s="47"/>
      <c r="CN452" s="47"/>
      <c r="CO452" s="47"/>
      <c r="CP452" s="47"/>
      <c r="CQ452" s="47"/>
      <c r="CR452" s="47"/>
      <c r="CS452" s="47"/>
      <c r="CT452" s="47"/>
      <c r="CU452" s="47"/>
      <c r="CV452" s="47"/>
      <c r="CW452" s="47"/>
      <c r="CX452" s="47"/>
      <c r="CY452" s="47"/>
      <c r="CZ452" s="47"/>
      <c r="DA452" s="47"/>
      <c r="DB452" s="47"/>
      <c r="DC452" s="47"/>
      <c r="DD452" s="47"/>
      <c r="DE452" s="47"/>
      <c r="DF452" s="47"/>
      <c r="DG452" s="47"/>
      <c r="DH452" s="47"/>
      <c r="DI452" s="47"/>
      <c r="DJ452" s="47"/>
      <c r="DK452" s="47"/>
      <c r="DL452" s="47"/>
      <c r="DM452" s="47"/>
      <c r="DN452" s="47"/>
      <c r="DO452" s="47"/>
      <c r="DP452" s="47"/>
      <c r="DQ452" s="47"/>
      <c r="DR452" s="47"/>
      <c r="DS452" s="47"/>
      <c r="DT452" s="47"/>
      <c r="DU452" s="47"/>
      <c r="DV452" s="47"/>
      <c r="DW452" s="47"/>
      <c r="DX452" s="47"/>
      <c r="DY452" s="47"/>
      <c r="DZ452" s="47"/>
      <c r="EA452" s="47"/>
      <c r="EB452" s="47"/>
      <c r="EC452" s="47"/>
      <c r="ED452" s="47"/>
      <c r="EE452" s="47"/>
      <c r="EF452" s="47"/>
      <c r="EG452" s="47"/>
      <c r="EH452" s="47"/>
      <c r="EI452" s="47"/>
      <c r="EJ452" s="47"/>
      <c r="EK452" s="47"/>
      <c r="EL452" s="47"/>
      <c r="EM452" s="47"/>
      <c r="EN452" s="47"/>
      <c r="EO452" s="47"/>
      <c r="EP452" s="47"/>
      <c r="EQ452" s="47"/>
      <c r="ER452" s="47"/>
      <c r="ES452" s="40"/>
      <c r="ET452" s="40"/>
      <c r="EU452" s="40"/>
      <c r="EV452" s="40"/>
      <c r="EW452" s="40"/>
      <c r="EX452" s="40"/>
      <c r="EY452" s="40"/>
      <c r="EZ452" s="40"/>
      <c r="FA452" s="40"/>
      <c r="FB452" s="40"/>
      <c r="FC452" s="40"/>
      <c r="FD452" s="40"/>
      <c r="FE452" s="40"/>
      <c r="FF452" s="40"/>
      <c r="FG452" s="40"/>
      <c r="FH452" s="40"/>
      <c r="FI452" s="40"/>
      <c r="FJ452" s="40"/>
      <c r="FK452" s="40"/>
      <c r="FL452" s="40"/>
      <c r="FM452" s="40"/>
      <c r="FN452" s="40"/>
      <c r="FO452" s="40"/>
      <c r="FP452" s="40"/>
      <c r="FQ452" s="40"/>
      <c r="FR452" s="40"/>
      <c r="FS452" s="40"/>
      <c r="FT452" s="40"/>
      <c r="FU452" s="40"/>
      <c r="FV452" s="40"/>
      <c r="FW452" s="40"/>
      <c r="FX452" s="40"/>
      <c r="FY452" s="40"/>
      <c r="FZ452" s="40"/>
      <c r="GA452" s="40"/>
      <c r="GB452" s="40"/>
      <c r="GC452" s="40"/>
      <c r="GD452" s="40"/>
      <c r="GE452" s="40"/>
      <c r="GF452" s="40"/>
      <c r="GG452" s="40"/>
      <c r="GH452" s="40"/>
      <c r="GI452" s="40"/>
      <c r="GJ452" s="40"/>
      <c r="GK452" s="40"/>
      <c r="GL452" s="40"/>
      <c r="GM452" s="40"/>
      <c r="GN452" s="40"/>
      <c r="GO452" s="40"/>
      <c r="GP452" s="40"/>
      <c r="GQ452" s="40"/>
      <c r="GR452" s="40"/>
      <c r="GS452" s="40"/>
      <c r="GT452" s="40"/>
      <c r="GU452" s="40"/>
      <c r="GV452" s="40"/>
      <c r="GW452" s="40"/>
      <c r="GX452" s="40"/>
      <c r="GY452" s="40"/>
      <c r="GZ452" s="40"/>
      <c r="HA452" s="40"/>
      <c r="HB452" s="40"/>
      <c r="HC452" s="40"/>
      <c r="HD452" s="40"/>
      <c r="HE452" s="40"/>
      <c r="HF452" s="40"/>
      <c r="HG452" s="40"/>
      <c r="HH452" s="40"/>
      <c r="HI452" s="40"/>
      <c r="HJ452" s="40"/>
      <c r="HK452" s="40"/>
      <c r="HL452" s="40"/>
      <c r="HM452" s="40"/>
      <c r="HN452" s="40"/>
      <c r="HO452" s="40"/>
      <c r="HP452" s="40"/>
      <c r="HQ452" s="40"/>
      <c r="HR452" s="40"/>
      <c r="HS452" s="40"/>
      <c r="HT452" s="40"/>
      <c r="HU452" s="40"/>
      <c r="HV452" s="40"/>
      <c r="HW452" s="40"/>
      <c r="HX452" s="40"/>
      <c r="HY452" s="40"/>
      <c r="HZ452" s="40"/>
      <c r="IA452" s="40"/>
      <c r="IB452" s="40"/>
      <c r="IC452" s="40"/>
      <c r="ID452" s="40"/>
      <c r="IE452" s="40"/>
      <c r="IF452" s="40"/>
      <c r="IG452" s="40"/>
      <c r="IH452" s="40"/>
      <c r="II452" s="40"/>
      <c r="IJ452" s="40"/>
      <c r="IK452" s="40"/>
      <c r="IL452" s="40"/>
      <c r="IM452" s="40"/>
      <c r="IN452" s="40"/>
      <c r="IO452" s="40"/>
      <c r="IP452" s="40"/>
      <c r="IQ452" s="40"/>
      <c r="IR452" s="40"/>
      <c r="IS452" s="40"/>
      <c r="IT452" s="40"/>
      <c r="IU452" s="40"/>
      <c r="IV452" s="40"/>
      <c r="IW452" s="40"/>
      <c r="IX452" s="40"/>
      <c r="IY452" s="40"/>
      <c r="IZ452" s="40"/>
      <c r="JA452" s="40"/>
      <c r="JB452" s="40"/>
      <c r="JC452" s="40"/>
      <c r="JD452" s="40"/>
      <c r="JE452" s="40"/>
      <c r="JF452" s="40"/>
      <c r="JG452" s="40"/>
      <c r="JH452" s="40"/>
      <c r="JI452" s="40"/>
      <c r="JJ452" s="40"/>
      <c r="JK452" s="40"/>
      <c r="JL452" s="40"/>
      <c r="JM452" s="40"/>
      <c r="JN452" s="40"/>
      <c r="JO452" s="40"/>
      <c r="JP452" s="40"/>
      <c r="JQ452" s="40"/>
      <c r="JR452" s="40"/>
      <c r="JS452" s="40"/>
      <c r="JT452" s="40"/>
      <c r="JU452" s="40"/>
      <c r="JV452" s="40"/>
      <c r="JW452" s="40"/>
      <c r="JX452" s="40"/>
      <c r="JY452" s="40"/>
      <c r="JZ452" s="40"/>
      <c r="KA452" s="40"/>
    </row>
    <row r="453" spans="2:287" x14ac:dyDescent="0.45">
      <c r="B453" s="124"/>
      <c r="C453" s="418"/>
      <c r="D453" s="424"/>
      <c r="E453" s="419"/>
      <c r="F453" s="424"/>
      <c r="G453" s="163"/>
      <c r="H453" s="427"/>
      <c r="I453" s="63"/>
      <c r="J453" s="124"/>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433"/>
      <c r="AK453" s="63"/>
      <c r="AL453" s="164"/>
      <c r="AM453" s="164"/>
      <c r="AN453" s="164"/>
      <c r="AO453" s="63"/>
      <c r="AP453" s="124"/>
      <c r="AQ453" s="124"/>
      <c r="AR453" s="124"/>
      <c r="AS453" s="124"/>
      <c r="AT453" s="65"/>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G453" s="47"/>
      <c r="CH453" s="47"/>
      <c r="CI453" s="47"/>
      <c r="CJ453" s="47"/>
      <c r="CK453" s="47"/>
      <c r="CL453" s="47"/>
      <c r="CM453" s="47"/>
      <c r="CN453" s="47"/>
      <c r="CO453" s="47"/>
      <c r="CP453" s="47"/>
      <c r="CQ453" s="47"/>
      <c r="CR453" s="47"/>
      <c r="CS453" s="47"/>
      <c r="CT453" s="47"/>
      <c r="CU453" s="47"/>
      <c r="CV453" s="47"/>
      <c r="CW453" s="47"/>
      <c r="CX453" s="47"/>
      <c r="CY453" s="47"/>
      <c r="CZ453" s="47"/>
      <c r="DA453" s="47"/>
      <c r="DB453" s="47"/>
      <c r="DC453" s="47"/>
      <c r="DD453" s="47"/>
      <c r="DE453" s="47"/>
      <c r="DF453" s="47"/>
      <c r="DG453" s="47"/>
      <c r="DH453" s="47"/>
      <c r="DI453" s="47"/>
      <c r="DJ453" s="47"/>
      <c r="DK453" s="47"/>
      <c r="DL453" s="47"/>
      <c r="DM453" s="47"/>
      <c r="DN453" s="47"/>
      <c r="DO453" s="47"/>
      <c r="DP453" s="47"/>
      <c r="DQ453" s="47"/>
      <c r="DR453" s="47"/>
      <c r="DS453" s="47"/>
      <c r="DT453" s="47"/>
      <c r="DU453" s="47"/>
      <c r="DV453" s="47"/>
      <c r="DW453" s="47"/>
      <c r="DX453" s="47"/>
      <c r="DY453" s="47"/>
      <c r="DZ453" s="47"/>
      <c r="EA453" s="47"/>
      <c r="EB453" s="47"/>
      <c r="EC453" s="47"/>
      <c r="ED453" s="47"/>
      <c r="EE453" s="47"/>
      <c r="EF453" s="47"/>
      <c r="EG453" s="47"/>
      <c r="EH453" s="47"/>
      <c r="EI453" s="47"/>
      <c r="EJ453" s="47"/>
      <c r="EK453" s="47"/>
      <c r="EL453" s="47"/>
      <c r="EM453" s="47"/>
      <c r="EN453" s="47"/>
      <c r="EO453" s="47"/>
      <c r="EP453" s="47"/>
      <c r="EQ453" s="47"/>
      <c r="ER453" s="47"/>
      <c r="ES453" s="40"/>
      <c r="ET453" s="40"/>
      <c r="EU453" s="40"/>
      <c r="EV453" s="40"/>
      <c r="EW453" s="40"/>
      <c r="EX453" s="40"/>
      <c r="EY453" s="40"/>
      <c r="EZ453" s="40"/>
      <c r="FA453" s="40"/>
      <c r="FB453" s="40"/>
      <c r="FC453" s="40"/>
      <c r="FD453" s="40"/>
      <c r="FE453" s="40"/>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c r="GT453" s="40"/>
      <c r="GU453" s="40"/>
      <c r="GV453" s="40"/>
      <c r="GW453" s="40"/>
      <c r="GX453" s="40"/>
      <c r="GY453" s="40"/>
      <c r="GZ453" s="40"/>
      <c r="HA453" s="40"/>
      <c r="HB453" s="40"/>
      <c r="HC453" s="40"/>
      <c r="HD453" s="40"/>
      <c r="HE453" s="40"/>
      <c r="HF453" s="40"/>
      <c r="HG453" s="40"/>
      <c r="HH453" s="40"/>
      <c r="HI453" s="40"/>
      <c r="HJ453" s="40"/>
      <c r="HK453" s="40"/>
      <c r="HL453" s="40"/>
      <c r="HM453" s="40"/>
      <c r="HN453" s="40"/>
      <c r="HO453" s="40"/>
      <c r="HP453" s="40"/>
      <c r="HQ453" s="40"/>
      <c r="HR453" s="40"/>
      <c r="HS453" s="40"/>
      <c r="HT453" s="40"/>
      <c r="HU453" s="40"/>
      <c r="HV453" s="40"/>
      <c r="HW453" s="40"/>
      <c r="HX453" s="40"/>
      <c r="HY453" s="40"/>
      <c r="HZ453" s="40"/>
      <c r="IA453" s="40"/>
      <c r="IB453" s="40"/>
      <c r="IC453" s="40"/>
      <c r="ID453" s="40"/>
      <c r="IE453" s="40"/>
      <c r="IF453" s="40"/>
      <c r="IG453" s="40"/>
      <c r="IH453" s="40"/>
      <c r="II453" s="40"/>
      <c r="IJ453" s="40"/>
      <c r="IK453" s="40"/>
      <c r="IL453" s="40"/>
      <c r="IM453" s="40"/>
      <c r="IN453" s="40"/>
      <c r="IO453" s="40"/>
      <c r="IP453" s="40"/>
      <c r="IQ453" s="40"/>
      <c r="IR453" s="40"/>
      <c r="IS453" s="40"/>
      <c r="IT453" s="40"/>
      <c r="IU453" s="40"/>
      <c r="IV453" s="40"/>
      <c r="IW453" s="40"/>
      <c r="IX453" s="40"/>
      <c r="IY453" s="40"/>
      <c r="IZ453" s="40"/>
      <c r="JA453" s="40"/>
      <c r="JB453" s="40"/>
      <c r="JC453" s="40"/>
      <c r="JD453" s="40"/>
      <c r="JE453" s="40"/>
      <c r="JF453" s="40"/>
      <c r="JG453" s="40"/>
      <c r="JH453" s="40"/>
      <c r="JI453" s="40"/>
      <c r="JJ453" s="40"/>
      <c r="JK453" s="40"/>
      <c r="JL453" s="40"/>
      <c r="JM453" s="40"/>
      <c r="JN453" s="40"/>
      <c r="JO453" s="40"/>
      <c r="JP453" s="40"/>
      <c r="JQ453" s="40"/>
      <c r="JR453" s="40"/>
      <c r="JS453" s="40"/>
      <c r="JT453" s="40"/>
      <c r="JU453" s="40"/>
      <c r="JV453" s="40"/>
      <c r="JW453" s="40"/>
      <c r="JX453" s="40"/>
      <c r="JY453" s="40"/>
      <c r="JZ453" s="40"/>
      <c r="KA453" s="40"/>
    </row>
    <row r="454" spans="2:287" x14ac:dyDescent="0.45">
      <c r="B454" s="124"/>
      <c r="C454" s="418"/>
      <c r="D454" s="424"/>
      <c r="E454" s="419"/>
      <c r="F454" s="424"/>
      <c r="G454" s="163"/>
      <c r="H454" s="427"/>
      <c r="I454" s="63"/>
      <c r="J454" s="124"/>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433"/>
      <c r="AK454" s="63"/>
      <c r="AL454" s="164"/>
      <c r="AM454" s="164"/>
      <c r="AN454" s="164"/>
      <c r="AO454" s="63"/>
      <c r="AP454" s="124"/>
      <c r="AQ454" s="124"/>
      <c r="AR454" s="124"/>
      <c r="AS454" s="124"/>
      <c r="AT454" s="65"/>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c r="DJ454" s="47"/>
      <c r="DK454" s="47"/>
      <c r="DL454" s="47"/>
      <c r="DM454" s="47"/>
      <c r="DN454" s="47"/>
      <c r="DO454" s="47"/>
      <c r="DP454" s="47"/>
      <c r="DQ454" s="47"/>
      <c r="DR454" s="47"/>
      <c r="DS454" s="47"/>
      <c r="DT454" s="47"/>
      <c r="DU454" s="47"/>
      <c r="DV454" s="47"/>
      <c r="DW454" s="47"/>
      <c r="DX454" s="47"/>
      <c r="DY454" s="47"/>
      <c r="DZ454" s="47"/>
      <c r="EA454" s="47"/>
      <c r="EB454" s="47"/>
      <c r="EC454" s="47"/>
      <c r="ED454" s="47"/>
      <c r="EE454" s="47"/>
      <c r="EF454" s="47"/>
      <c r="EG454" s="47"/>
      <c r="EH454" s="47"/>
      <c r="EI454" s="47"/>
      <c r="EJ454" s="47"/>
      <c r="EK454" s="47"/>
      <c r="EL454" s="47"/>
      <c r="EM454" s="47"/>
      <c r="EN454" s="47"/>
      <c r="EO454" s="47"/>
      <c r="EP454" s="47"/>
      <c r="EQ454" s="47"/>
      <c r="ER454" s="47"/>
      <c r="ES454" s="40"/>
      <c r="ET454" s="40"/>
      <c r="EU454" s="40"/>
      <c r="EV454" s="40"/>
      <c r="EW454" s="40"/>
      <c r="EX454" s="40"/>
      <c r="EY454" s="40"/>
      <c r="EZ454" s="40"/>
      <c r="FA454" s="40"/>
      <c r="FB454" s="40"/>
      <c r="FC454" s="40"/>
      <c r="FD454" s="40"/>
      <c r="FE454" s="40"/>
      <c r="FF454" s="40"/>
      <c r="FG454" s="40"/>
      <c r="FH454" s="40"/>
      <c r="FI454" s="40"/>
      <c r="FJ454" s="40"/>
      <c r="FK454" s="40"/>
      <c r="FL454" s="40"/>
      <c r="FM454" s="40"/>
      <c r="FN454" s="40"/>
      <c r="FO454" s="40"/>
      <c r="FP454" s="40"/>
      <c r="FQ454" s="40"/>
      <c r="FR454" s="40"/>
      <c r="FS454" s="40"/>
      <c r="FT454" s="40"/>
      <c r="FU454" s="40"/>
      <c r="FV454" s="40"/>
      <c r="FW454" s="40"/>
      <c r="FX454" s="40"/>
      <c r="FY454" s="40"/>
      <c r="FZ454" s="40"/>
      <c r="GA454" s="40"/>
      <c r="GB454" s="40"/>
      <c r="GC454" s="40"/>
      <c r="GD454" s="40"/>
      <c r="GE454" s="40"/>
      <c r="GF454" s="40"/>
      <c r="GG454" s="40"/>
      <c r="GH454" s="40"/>
      <c r="GI454" s="40"/>
      <c r="GJ454" s="40"/>
      <c r="GK454" s="40"/>
      <c r="GL454" s="40"/>
      <c r="GM454" s="40"/>
      <c r="GN454" s="40"/>
      <c r="GO454" s="40"/>
      <c r="GP454" s="40"/>
      <c r="GQ454" s="40"/>
      <c r="GR454" s="40"/>
      <c r="GS454" s="40"/>
      <c r="GT454" s="40"/>
      <c r="GU454" s="40"/>
      <c r="GV454" s="40"/>
      <c r="GW454" s="40"/>
      <c r="GX454" s="40"/>
      <c r="GY454" s="40"/>
      <c r="GZ454" s="40"/>
      <c r="HA454" s="40"/>
      <c r="HB454" s="40"/>
      <c r="HC454" s="40"/>
      <c r="HD454" s="40"/>
      <c r="HE454" s="40"/>
      <c r="HF454" s="40"/>
      <c r="HG454" s="40"/>
      <c r="HH454" s="40"/>
      <c r="HI454" s="40"/>
      <c r="HJ454" s="40"/>
      <c r="HK454" s="40"/>
      <c r="HL454" s="40"/>
      <c r="HM454" s="40"/>
      <c r="HN454" s="40"/>
      <c r="HO454" s="40"/>
      <c r="HP454" s="40"/>
      <c r="HQ454" s="40"/>
      <c r="HR454" s="40"/>
      <c r="HS454" s="40"/>
      <c r="HT454" s="40"/>
      <c r="HU454" s="40"/>
      <c r="HV454" s="40"/>
      <c r="HW454" s="40"/>
      <c r="HX454" s="40"/>
      <c r="HY454" s="40"/>
      <c r="HZ454" s="40"/>
      <c r="IA454" s="40"/>
      <c r="IB454" s="40"/>
      <c r="IC454" s="40"/>
      <c r="ID454" s="40"/>
      <c r="IE454" s="40"/>
      <c r="IF454" s="40"/>
      <c r="IG454" s="40"/>
      <c r="IH454" s="40"/>
      <c r="II454" s="40"/>
      <c r="IJ454" s="40"/>
      <c r="IK454" s="40"/>
      <c r="IL454" s="40"/>
      <c r="IM454" s="40"/>
      <c r="IN454" s="40"/>
      <c r="IO454" s="40"/>
      <c r="IP454" s="40"/>
      <c r="IQ454" s="40"/>
      <c r="IR454" s="40"/>
      <c r="IS454" s="40"/>
      <c r="IT454" s="40"/>
      <c r="IU454" s="40"/>
      <c r="IV454" s="40"/>
      <c r="IW454" s="40"/>
      <c r="IX454" s="40"/>
      <c r="IY454" s="40"/>
      <c r="IZ454" s="40"/>
      <c r="JA454" s="40"/>
      <c r="JB454" s="40"/>
      <c r="JC454" s="40"/>
      <c r="JD454" s="40"/>
      <c r="JE454" s="40"/>
      <c r="JF454" s="40"/>
      <c r="JG454" s="40"/>
      <c r="JH454" s="40"/>
      <c r="JI454" s="40"/>
      <c r="JJ454" s="40"/>
      <c r="JK454" s="40"/>
      <c r="JL454" s="40"/>
      <c r="JM454" s="40"/>
      <c r="JN454" s="40"/>
      <c r="JO454" s="40"/>
      <c r="JP454" s="40"/>
      <c r="JQ454" s="40"/>
      <c r="JR454" s="40"/>
      <c r="JS454" s="40"/>
      <c r="JT454" s="40"/>
      <c r="JU454" s="40"/>
      <c r="JV454" s="40"/>
      <c r="JW454" s="40"/>
      <c r="JX454" s="40"/>
      <c r="JY454" s="40"/>
      <c r="JZ454" s="40"/>
      <c r="KA454" s="40"/>
    </row>
    <row r="455" spans="2:287" x14ac:dyDescent="0.45">
      <c r="B455" s="124"/>
      <c r="C455" s="418"/>
      <c r="D455" s="424"/>
      <c r="E455" s="419"/>
      <c r="F455" s="424"/>
      <c r="G455" s="163"/>
      <c r="H455" s="427"/>
      <c r="I455" s="63"/>
      <c r="J455" s="124"/>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433"/>
      <c r="AK455" s="63"/>
      <c r="AL455" s="164"/>
      <c r="AM455" s="164"/>
      <c r="AN455" s="164"/>
      <c r="AO455" s="63"/>
      <c r="AP455" s="124"/>
      <c r="AQ455" s="124"/>
      <c r="AR455" s="124"/>
      <c r="AS455" s="124"/>
      <c r="AT455" s="65"/>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G455" s="47"/>
      <c r="CH455" s="47"/>
      <c r="CI455" s="47"/>
      <c r="CJ455" s="47"/>
      <c r="CK455" s="47"/>
      <c r="CL455" s="47"/>
      <c r="CM455" s="47"/>
      <c r="CN455" s="47"/>
      <c r="CO455" s="47"/>
      <c r="CP455" s="47"/>
      <c r="CQ455" s="47"/>
      <c r="CR455" s="47"/>
      <c r="CS455" s="47"/>
      <c r="CT455" s="47"/>
      <c r="CU455" s="47"/>
      <c r="CV455" s="47"/>
      <c r="CW455" s="47"/>
      <c r="CX455" s="47"/>
      <c r="CY455" s="47"/>
      <c r="CZ455" s="47"/>
      <c r="DA455" s="47"/>
      <c r="DB455" s="47"/>
      <c r="DC455" s="47"/>
      <c r="DD455" s="47"/>
      <c r="DE455" s="47"/>
      <c r="DF455" s="47"/>
      <c r="DG455" s="47"/>
      <c r="DH455" s="47"/>
      <c r="DI455" s="47"/>
      <c r="DJ455" s="47"/>
      <c r="DK455" s="47"/>
      <c r="DL455" s="47"/>
      <c r="DM455" s="47"/>
      <c r="DN455" s="47"/>
      <c r="DO455" s="47"/>
      <c r="DP455" s="47"/>
      <c r="DQ455" s="47"/>
      <c r="DR455" s="47"/>
      <c r="DS455" s="47"/>
      <c r="DT455" s="47"/>
      <c r="DU455" s="47"/>
      <c r="DV455" s="47"/>
      <c r="DW455" s="47"/>
      <c r="DX455" s="47"/>
      <c r="DY455" s="47"/>
      <c r="DZ455" s="47"/>
      <c r="EA455" s="47"/>
      <c r="EB455" s="47"/>
      <c r="EC455" s="47"/>
      <c r="ED455" s="47"/>
      <c r="EE455" s="47"/>
      <c r="EF455" s="47"/>
      <c r="EG455" s="47"/>
      <c r="EH455" s="47"/>
      <c r="EI455" s="47"/>
      <c r="EJ455" s="47"/>
      <c r="EK455" s="47"/>
      <c r="EL455" s="47"/>
      <c r="EM455" s="47"/>
      <c r="EN455" s="47"/>
      <c r="EO455" s="47"/>
      <c r="EP455" s="47"/>
      <c r="EQ455" s="47"/>
      <c r="ER455" s="47"/>
      <c r="ES455" s="40"/>
      <c r="ET455" s="40"/>
      <c r="EU455" s="40"/>
      <c r="EV455" s="40"/>
      <c r="EW455" s="40"/>
      <c r="EX455" s="40"/>
      <c r="EY455" s="40"/>
      <c r="EZ455" s="40"/>
      <c r="FA455" s="40"/>
      <c r="FB455" s="40"/>
      <c r="FC455" s="40"/>
      <c r="FD455" s="40"/>
      <c r="FE455" s="40"/>
      <c r="FF455" s="40"/>
      <c r="FG455" s="40"/>
      <c r="FH455" s="40"/>
      <c r="FI455" s="40"/>
      <c r="FJ455" s="40"/>
      <c r="FK455" s="40"/>
      <c r="FL455" s="40"/>
      <c r="FM455" s="40"/>
      <c r="FN455" s="40"/>
      <c r="FO455" s="40"/>
      <c r="FP455" s="40"/>
      <c r="FQ455" s="40"/>
      <c r="FR455" s="40"/>
      <c r="FS455" s="40"/>
      <c r="FT455" s="40"/>
      <c r="FU455" s="40"/>
      <c r="FV455" s="40"/>
      <c r="FW455" s="40"/>
      <c r="FX455" s="40"/>
      <c r="FY455" s="40"/>
      <c r="FZ455" s="40"/>
      <c r="GA455" s="40"/>
      <c r="GB455" s="40"/>
      <c r="GC455" s="40"/>
      <c r="GD455" s="40"/>
      <c r="GE455" s="40"/>
      <c r="GF455" s="40"/>
      <c r="GG455" s="40"/>
      <c r="GH455" s="40"/>
      <c r="GI455" s="40"/>
      <c r="GJ455" s="40"/>
      <c r="GK455" s="40"/>
      <c r="GL455" s="40"/>
      <c r="GM455" s="40"/>
      <c r="GN455" s="40"/>
      <c r="GO455" s="40"/>
      <c r="GP455" s="40"/>
      <c r="GQ455" s="40"/>
      <c r="GR455" s="40"/>
      <c r="GS455" s="40"/>
      <c r="GT455" s="40"/>
      <c r="GU455" s="40"/>
      <c r="GV455" s="40"/>
      <c r="GW455" s="40"/>
      <c r="GX455" s="40"/>
      <c r="GY455" s="40"/>
      <c r="GZ455" s="40"/>
      <c r="HA455" s="40"/>
      <c r="HB455" s="40"/>
      <c r="HC455" s="40"/>
      <c r="HD455" s="40"/>
      <c r="HE455" s="40"/>
      <c r="HF455" s="40"/>
      <c r="HG455" s="40"/>
      <c r="HH455" s="40"/>
      <c r="HI455" s="40"/>
      <c r="HJ455" s="40"/>
      <c r="HK455" s="40"/>
      <c r="HL455" s="40"/>
      <c r="HM455" s="40"/>
      <c r="HN455" s="40"/>
      <c r="HO455" s="40"/>
      <c r="HP455" s="40"/>
      <c r="HQ455" s="40"/>
      <c r="HR455" s="40"/>
      <c r="HS455" s="40"/>
      <c r="HT455" s="40"/>
      <c r="HU455" s="40"/>
      <c r="HV455" s="40"/>
      <c r="HW455" s="40"/>
      <c r="HX455" s="40"/>
      <c r="HY455" s="40"/>
      <c r="HZ455" s="40"/>
      <c r="IA455" s="40"/>
      <c r="IB455" s="40"/>
      <c r="IC455" s="40"/>
      <c r="ID455" s="40"/>
      <c r="IE455" s="40"/>
      <c r="IF455" s="40"/>
      <c r="IG455" s="40"/>
      <c r="IH455" s="40"/>
      <c r="II455" s="40"/>
      <c r="IJ455" s="40"/>
      <c r="IK455" s="40"/>
      <c r="IL455" s="40"/>
      <c r="IM455" s="40"/>
      <c r="IN455" s="40"/>
      <c r="IO455" s="40"/>
      <c r="IP455" s="40"/>
      <c r="IQ455" s="40"/>
      <c r="IR455" s="40"/>
      <c r="IS455" s="40"/>
      <c r="IT455" s="40"/>
      <c r="IU455" s="40"/>
      <c r="IV455" s="40"/>
      <c r="IW455" s="40"/>
      <c r="IX455" s="40"/>
      <c r="IY455" s="40"/>
      <c r="IZ455" s="40"/>
      <c r="JA455" s="40"/>
      <c r="JB455" s="40"/>
      <c r="JC455" s="40"/>
      <c r="JD455" s="40"/>
      <c r="JE455" s="40"/>
      <c r="JF455" s="40"/>
      <c r="JG455" s="40"/>
      <c r="JH455" s="40"/>
      <c r="JI455" s="40"/>
      <c r="JJ455" s="40"/>
      <c r="JK455" s="40"/>
      <c r="JL455" s="40"/>
      <c r="JM455" s="40"/>
      <c r="JN455" s="40"/>
      <c r="JO455" s="40"/>
      <c r="JP455" s="40"/>
      <c r="JQ455" s="40"/>
      <c r="JR455" s="40"/>
      <c r="JS455" s="40"/>
      <c r="JT455" s="40"/>
      <c r="JU455" s="40"/>
      <c r="JV455" s="40"/>
      <c r="JW455" s="40"/>
      <c r="JX455" s="40"/>
      <c r="JY455" s="40"/>
      <c r="JZ455" s="40"/>
      <c r="KA455" s="40"/>
    </row>
    <row r="456" spans="2:287" x14ac:dyDescent="0.45">
      <c r="B456" s="124"/>
      <c r="C456" s="418"/>
      <c r="D456" s="424"/>
      <c r="E456" s="419"/>
      <c r="F456" s="424"/>
      <c r="G456" s="163"/>
      <c r="H456" s="427"/>
      <c r="I456" s="63"/>
      <c r="J456" s="124"/>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433"/>
      <c r="AK456" s="63"/>
      <c r="AL456" s="164"/>
      <c r="AM456" s="164"/>
      <c r="AN456" s="164"/>
      <c r="AO456" s="63"/>
      <c r="AP456" s="124"/>
      <c r="AQ456" s="124"/>
      <c r="AR456" s="124"/>
      <c r="AS456" s="124"/>
      <c r="AT456" s="65"/>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G456" s="47"/>
      <c r="CH456" s="47"/>
      <c r="CI456" s="47"/>
      <c r="CJ456" s="47"/>
      <c r="CK456" s="47"/>
      <c r="CL456" s="47"/>
      <c r="CM456" s="47"/>
      <c r="CN456" s="47"/>
      <c r="CO456" s="47"/>
      <c r="CP456" s="47"/>
      <c r="CQ456" s="47"/>
      <c r="CR456" s="47"/>
      <c r="CS456" s="47"/>
      <c r="CT456" s="47"/>
      <c r="CU456" s="47"/>
      <c r="CV456" s="47"/>
      <c r="CW456" s="47"/>
      <c r="CX456" s="47"/>
      <c r="CY456" s="47"/>
      <c r="CZ456" s="47"/>
      <c r="DA456" s="47"/>
      <c r="DB456" s="47"/>
      <c r="DC456" s="47"/>
      <c r="DD456" s="47"/>
      <c r="DE456" s="47"/>
      <c r="DF456" s="47"/>
      <c r="DG456" s="47"/>
      <c r="DH456" s="47"/>
      <c r="DI456" s="47"/>
      <c r="DJ456" s="47"/>
      <c r="DK456" s="47"/>
      <c r="DL456" s="47"/>
      <c r="DM456" s="47"/>
      <c r="DN456" s="47"/>
      <c r="DO456" s="47"/>
      <c r="DP456" s="47"/>
      <c r="DQ456" s="47"/>
      <c r="DR456" s="47"/>
      <c r="DS456" s="47"/>
      <c r="DT456" s="47"/>
      <c r="DU456" s="47"/>
      <c r="DV456" s="47"/>
      <c r="DW456" s="47"/>
      <c r="DX456" s="47"/>
      <c r="DY456" s="47"/>
      <c r="DZ456" s="47"/>
      <c r="EA456" s="47"/>
      <c r="EB456" s="47"/>
      <c r="EC456" s="47"/>
      <c r="ED456" s="47"/>
      <c r="EE456" s="47"/>
      <c r="EF456" s="47"/>
      <c r="EG456" s="47"/>
      <c r="EH456" s="47"/>
      <c r="EI456" s="47"/>
      <c r="EJ456" s="47"/>
      <c r="EK456" s="47"/>
      <c r="EL456" s="47"/>
      <c r="EM456" s="47"/>
      <c r="EN456" s="47"/>
      <c r="EO456" s="47"/>
      <c r="EP456" s="47"/>
      <c r="EQ456" s="47"/>
      <c r="ER456" s="47"/>
      <c r="ES456" s="40"/>
      <c r="ET456" s="40"/>
      <c r="EU456" s="40"/>
      <c r="EV456" s="40"/>
      <c r="EW456" s="40"/>
      <c r="EX456" s="40"/>
      <c r="EY456" s="40"/>
      <c r="EZ456" s="40"/>
      <c r="FA456" s="40"/>
      <c r="FB456" s="40"/>
      <c r="FC456" s="40"/>
      <c r="FD456" s="40"/>
      <c r="FE456" s="40"/>
      <c r="FF456" s="40"/>
      <c r="FG456" s="40"/>
      <c r="FH456" s="40"/>
      <c r="FI456" s="40"/>
      <c r="FJ456" s="40"/>
      <c r="FK456" s="40"/>
      <c r="FL456" s="40"/>
      <c r="FM456" s="40"/>
      <c r="FN456" s="40"/>
      <c r="FO456" s="40"/>
      <c r="FP456" s="40"/>
      <c r="FQ456" s="40"/>
      <c r="FR456" s="40"/>
      <c r="FS456" s="40"/>
      <c r="FT456" s="40"/>
      <c r="FU456" s="40"/>
      <c r="FV456" s="40"/>
      <c r="FW456" s="40"/>
      <c r="FX456" s="40"/>
      <c r="FY456" s="40"/>
      <c r="FZ456" s="40"/>
      <c r="GA456" s="40"/>
      <c r="GB456" s="40"/>
      <c r="GC456" s="40"/>
      <c r="GD456" s="40"/>
      <c r="GE456" s="40"/>
      <c r="GF456" s="40"/>
      <c r="GG456" s="40"/>
      <c r="GH456" s="40"/>
      <c r="GI456" s="40"/>
      <c r="GJ456" s="40"/>
      <c r="GK456" s="40"/>
      <c r="GL456" s="40"/>
      <c r="GM456" s="40"/>
      <c r="GN456" s="40"/>
      <c r="GO456" s="40"/>
      <c r="GP456" s="40"/>
      <c r="GQ456" s="40"/>
      <c r="GR456" s="40"/>
      <c r="GS456" s="40"/>
      <c r="GT456" s="40"/>
      <c r="GU456" s="40"/>
      <c r="GV456" s="40"/>
      <c r="GW456" s="40"/>
      <c r="GX456" s="40"/>
      <c r="GY456" s="40"/>
      <c r="GZ456" s="40"/>
      <c r="HA456" s="40"/>
      <c r="HB456" s="40"/>
      <c r="HC456" s="40"/>
      <c r="HD456" s="40"/>
      <c r="HE456" s="40"/>
      <c r="HF456" s="40"/>
      <c r="HG456" s="40"/>
      <c r="HH456" s="40"/>
      <c r="HI456" s="40"/>
      <c r="HJ456" s="40"/>
      <c r="HK456" s="40"/>
      <c r="HL456" s="40"/>
      <c r="HM456" s="40"/>
      <c r="HN456" s="40"/>
      <c r="HO456" s="40"/>
      <c r="HP456" s="40"/>
      <c r="HQ456" s="40"/>
      <c r="HR456" s="40"/>
      <c r="HS456" s="40"/>
      <c r="HT456" s="40"/>
      <c r="HU456" s="40"/>
      <c r="HV456" s="40"/>
      <c r="HW456" s="40"/>
      <c r="HX456" s="40"/>
      <c r="HY456" s="40"/>
      <c r="HZ456" s="40"/>
      <c r="IA456" s="40"/>
      <c r="IB456" s="40"/>
      <c r="IC456" s="40"/>
      <c r="ID456" s="40"/>
      <c r="IE456" s="40"/>
      <c r="IF456" s="40"/>
      <c r="IG456" s="40"/>
      <c r="IH456" s="40"/>
      <c r="II456" s="40"/>
      <c r="IJ456" s="40"/>
      <c r="IK456" s="40"/>
      <c r="IL456" s="40"/>
      <c r="IM456" s="40"/>
      <c r="IN456" s="40"/>
      <c r="IO456" s="40"/>
      <c r="IP456" s="40"/>
      <c r="IQ456" s="40"/>
      <c r="IR456" s="40"/>
      <c r="IS456" s="40"/>
      <c r="IT456" s="40"/>
      <c r="IU456" s="40"/>
      <c r="IV456" s="40"/>
      <c r="IW456" s="40"/>
      <c r="IX456" s="40"/>
      <c r="IY456" s="40"/>
      <c r="IZ456" s="40"/>
      <c r="JA456" s="40"/>
      <c r="JB456" s="40"/>
      <c r="JC456" s="40"/>
      <c r="JD456" s="40"/>
      <c r="JE456" s="40"/>
      <c r="JF456" s="40"/>
      <c r="JG456" s="40"/>
      <c r="JH456" s="40"/>
      <c r="JI456" s="40"/>
      <c r="JJ456" s="40"/>
      <c r="JK456" s="40"/>
      <c r="JL456" s="40"/>
      <c r="JM456" s="40"/>
      <c r="JN456" s="40"/>
      <c r="JO456" s="40"/>
      <c r="JP456" s="40"/>
      <c r="JQ456" s="40"/>
      <c r="JR456" s="40"/>
      <c r="JS456" s="40"/>
      <c r="JT456" s="40"/>
      <c r="JU456" s="40"/>
      <c r="JV456" s="40"/>
      <c r="JW456" s="40"/>
      <c r="JX456" s="40"/>
      <c r="JY456" s="40"/>
      <c r="JZ456" s="40"/>
      <c r="KA456" s="40"/>
    </row>
    <row r="457" spans="2:287" x14ac:dyDescent="0.45">
      <c r="B457" s="124"/>
      <c r="C457" s="418"/>
      <c r="D457" s="424"/>
      <c r="E457" s="419"/>
      <c r="F457" s="424"/>
      <c r="G457" s="163"/>
      <c r="H457" s="427"/>
      <c r="I457" s="63"/>
      <c r="J457" s="124"/>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433"/>
      <c r="AK457" s="63"/>
      <c r="AL457" s="164"/>
      <c r="AM457" s="164"/>
      <c r="AN457" s="164"/>
      <c r="AO457" s="63"/>
      <c r="AP457" s="124"/>
      <c r="AQ457" s="124"/>
      <c r="AR457" s="124"/>
      <c r="AS457" s="124"/>
      <c r="AT457" s="65"/>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G457" s="47"/>
      <c r="CH457" s="47"/>
      <c r="CI457" s="47"/>
      <c r="CJ457" s="47"/>
      <c r="CK457" s="47"/>
      <c r="CL457" s="47"/>
      <c r="CM457" s="47"/>
      <c r="CN457" s="47"/>
      <c r="CO457" s="47"/>
      <c r="CP457" s="47"/>
      <c r="CQ457" s="47"/>
      <c r="CR457" s="47"/>
      <c r="CS457" s="47"/>
      <c r="CT457" s="47"/>
      <c r="CU457" s="47"/>
      <c r="CV457" s="47"/>
      <c r="CW457" s="47"/>
      <c r="CX457" s="47"/>
      <c r="CY457" s="47"/>
      <c r="CZ457" s="47"/>
      <c r="DA457" s="47"/>
      <c r="DB457" s="47"/>
      <c r="DC457" s="47"/>
      <c r="DD457" s="47"/>
      <c r="DE457" s="47"/>
      <c r="DF457" s="47"/>
      <c r="DG457" s="47"/>
      <c r="DH457" s="47"/>
      <c r="DI457" s="47"/>
      <c r="DJ457" s="47"/>
      <c r="DK457" s="47"/>
      <c r="DL457" s="47"/>
      <c r="DM457" s="47"/>
      <c r="DN457" s="47"/>
      <c r="DO457" s="47"/>
      <c r="DP457" s="47"/>
      <c r="DQ457" s="47"/>
      <c r="DR457" s="47"/>
      <c r="DS457" s="47"/>
      <c r="DT457" s="47"/>
      <c r="DU457" s="47"/>
      <c r="DV457" s="47"/>
      <c r="DW457" s="47"/>
      <c r="DX457" s="47"/>
      <c r="DY457" s="47"/>
      <c r="DZ457" s="47"/>
      <c r="EA457" s="47"/>
      <c r="EB457" s="47"/>
      <c r="EC457" s="47"/>
      <c r="ED457" s="47"/>
      <c r="EE457" s="47"/>
      <c r="EF457" s="47"/>
      <c r="EG457" s="47"/>
      <c r="EH457" s="47"/>
      <c r="EI457" s="47"/>
      <c r="EJ457" s="47"/>
      <c r="EK457" s="47"/>
      <c r="EL457" s="47"/>
      <c r="EM457" s="47"/>
      <c r="EN457" s="47"/>
      <c r="EO457" s="47"/>
      <c r="EP457" s="47"/>
      <c r="EQ457" s="47"/>
      <c r="ER457" s="47"/>
      <c r="ES457" s="40"/>
      <c r="ET457" s="40"/>
      <c r="EU457" s="40"/>
      <c r="EV457" s="40"/>
      <c r="EW457" s="40"/>
      <c r="EX457" s="40"/>
      <c r="EY457" s="40"/>
      <c r="EZ457" s="40"/>
      <c r="FA457" s="40"/>
      <c r="FB457" s="40"/>
      <c r="FC457" s="40"/>
      <c r="FD457" s="40"/>
      <c r="FE457" s="40"/>
      <c r="FF457" s="40"/>
      <c r="FG457" s="40"/>
      <c r="FH457" s="40"/>
      <c r="FI457" s="40"/>
      <c r="FJ457" s="40"/>
      <c r="FK457" s="40"/>
      <c r="FL457" s="40"/>
      <c r="FM457" s="40"/>
      <c r="FN457" s="40"/>
      <c r="FO457" s="40"/>
      <c r="FP457" s="40"/>
      <c r="FQ457" s="40"/>
      <c r="FR457" s="40"/>
      <c r="FS457" s="40"/>
      <c r="FT457" s="40"/>
      <c r="FU457" s="40"/>
      <c r="FV457" s="40"/>
      <c r="FW457" s="40"/>
      <c r="FX457" s="40"/>
      <c r="FY457" s="40"/>
      <c r="FZ457" s="40"/>
      <c r="GA457" s="40"/>
      <c r="GB457" s="40"/>
      <c r="GC457" s="40"/>
      <c r="GD457" s="40"/>
      <c r="GE457" s="40"/>
      <c r="GF457" s="40"/>
      <c r="GG457" s="40"/>
      <c r="GH457" s="40"/>
      <c r="GI457" s="40"/>
      <c r="GJ457" s="40"/>
      <c r="GK457" s="40"/>
      <c r="GL457" s="40"/>
      <c r="GM457" s="40"/>
      <c r="GN457" s="40"/>
      <c r="GO457" s="40"/>
      <c r="GP457" s="40"/>
      <c r="GQ457" s="40"/>
      <c r="GR457" s="40"/>
      <c r="GS457" s="40"/>
      <c r="GT457" s="40"/>
      <c r="GU457" s="40"/>
      <c r="GV457" s="40"/>
      <c r="GW457" s="40"/>
      <c r="GX457" s="40"/>
      <c r="GY457" s="40"/>
      <c r="GZ457" s="40"/>
      <c r="HA457" s="40"/>
      <c r="HB457" s="40"/>
      <c r="HC457" s="40"/>
      <c r="HD457" s="40"/>
      <c r="HE457" s="40"/>
      <c r="HF457" s="40"/>
      <c r="HG457" s="40"/>
      <c r="HH457" s="40"/>
      <c r="HI457" s="40"/>
      <c r="HJ457" s="40"/>
      <c r="HK457" s="40"/>
      <c r="HL457" s="40"/>
      <c r="HM457" s="40"/>
      <c r="HN457" s="40"/>
      <c r="HO457" s="40"/>
      <c r="HP457" s="40"/>
      <c r="HQ457" s="40"/>
      <c r="HR457" s="40"/>
      <c r="HS457" s="40"/>
      <c r="HT457" s="40"/>
      <c r="HU457" s="40"/>
      <c r="HV457" s="40"/>
      <c r="HW457" s="40"/>
      <c r="HX457" s="40"/>
      <c r="HY457" s="40"/>
      <c r="HZ457" s="40"/>
      <c r="IA457" s="40"/>
      <c r="IB457" s="40"/>
      <c r="IC457" s="40"/>
      <c r="ID457" s="40"/>
      <c r="IE457" s="40"/>
      <c r="IF457" s="40"/>
      <c r="IG457" s="40"/>
      <c r="IH457" s="40"/>
      <c r="II457" s="40"/>
      <c r="IJ457" s="40"/>
      <c r="IK457" s="40"/>
      <c r="IL457" s="40"/>
      <c r="IM457" s="40"/>
      <c r="IN457" s="40"/>
      <c r="IO457" s="40"/>
      <c r="IP457" s="40"/>
      <c r="IQ457" s="40"/>
      <c r="IR457" s="40"/>
      <c r="IS457" s="40"/>
      <c r="IT457" s="40"/>
      <c r="IU457" s="40"/>
      <c r="IV457" s="40"/>
      <c r="IW457" s="40"/>
      <c r="IX457" s="40"/>
      <c r="IY457" s="40"/>
      <c r="IZ457" s="40"/>
      <c r="JA457" s="40"/>
      <c r="JB457" s="40"/>
      <c r="JC457" s="40"/>
      <c r="JD457" s="40"/>
      <c r="JE457" s="40"/>
      <c r="JF457" s="40"/>
      <c r="JG457" s="40"/>
      <c r="JH457" s="40"/>
      <c r="JI457" s="40"/>
      <c r="JJ457" s="40"/>
      <c r="JK457" s="40"/>
      <c r="JL457" s="40"/>
      <c r="JM457" s="40"/>
      <c r="JN457" s="40"/>
      <c r="JO457" s="40"/>
      <c r="JP457" s="40"/>
      <c r="JQ457" s="40"/>
      <c r="JR457" s="40"/>
      <c r="JS457" s="40"/>
      <c r="JT457" s="40"/>
      <c r="JU457" s="40"/>
      <c r="JV457" s="40"/>
      <c r="JW457" s="40"/>
      <c r="JX457" s="40"/>
      <c r="JY457" s="40"/>
      <c r="JZ457" s="40"/>
      <c r="KA457" s="40"/>
    </row>
    <row r="458" spans="2:287" x14ac:dyDescent="0.45">
      <c r="B458" s="124"/>
      <c r="C458" s="418"/>
      <c r="D458" s="424"/>
      <c r="E458" s="419"/>
      <c r="F458" s="424"/>
      <c r="G458" s="163"/>
      <c r="H458" s="427"/>
      <c r="I458" s="63"/>
      <c r="J458" s="124"/>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433"/>
      <c r="AK458" s="63"/>
      <c r="AL458" s="164"/>
      <c r="AM458" s="164"/>
      <c r="AN458" s="164"/>
      <c r="AO458" s="63"/>
      <c r="AP458" s="124"/>
      <c r="AQ458" s="124"/>
      <c r="AR458" s="124"/>
      <c r="AS458" s="124"/>
      <c r="AT458" s="65"/>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G458" s="47"/>
      <c r="CH458" s="47"/>
      <c r="CI458" s="47"/>
      <c r="CJ458" s="47"/>
      <c r="CK458" s="47"/>
      <c r="CL458" s="47"/>
      <c r="CM458" s="47"/>
      <c r="CN458" s="47"/>
      <c r="CO458" s="47"/>
      <c r="CP458" s="47"/>
      <c r="CQ458" s="47"/>
      <c r="CR458" s="47"/>
      <c r="CS458" s="47"/>
      <c r="CT458" s="47"/>
      <c r="CU458" s="47"/>
      <c r="CV458" s="47"/>
      <c r="CW458" s="47"/>
      <c r="CX458" s="47"/>
      <c r="CY458" s="47"/>
      <c r="CZ458" s="47"/>
      <c r="DA458" s="47"/>
      <c r="DB458" s="47"/>
      <c r="DC458" s="47"/>
      <c r="DD458" s="47"/>
      <c r="DE458" s="47"/>
      <c r="DF458" s="47"/>
      <c r="DG458" s="47"/>
      <c r="DH458" s="47"/>
      <c r="DI458" s="47"/>
      <c r="DJ458" s="47"/>
      <c r="DK458" s="47"/>
      <c r="DL458" s="47"/>
      <c r="DM458" s="47"/>
      <c r="DN458" s="47"/>
      <c r="DO458" s="47"/>
      <c r="DP458" s="47"/>
      <c r="DQ458" s="47"/>
      <c r="DR458" s="47"/>
      <c r="DS458" s="47"/>
      <c r="DT458" s="47"/>
      <c r="DU458" s="47"/>
      <c r="DV458" s="47"/>
      <c r="DW458" s="47"/>
      <c r="DX458" s="47"/>
      <c r="DY458" s="47"/>
      <c r="DZ458" s="47"/>
      <c r="EA458" s="47"/>
      <c r="EB458" s="47"/>
      <c r="EC458" s="47"/>
      <c r="ED458" s="47"/>
      <c r="EE458" s="47"/>
      <c r="EF458" s="47"/>
      <c r="EG458" s="47"/>
      <c r="EH458" s="47"/>
      <c r="EI458" s="47"/>
      <c r="EJ458" s="47"/>
      <c r="EK458" s="47"/>
      <c r="EL458" s="47"/>
      <c r="EM458" s="47"/>
      <c r="EN458" s="47"/>
      <c r="EO458" s="47"/>
      <c r="EP458" s="47"/>
      <c r="EQ458" s="47"/>
      <c r="ER458" s="47"/>
      <c r="ES458" s="40"/>
      <c r="ET458" s="40"/>
      <c r="EU458" s="40"/>
      <c r="EV458" s="40"/>
      <c r="EW458" s="40"/>
      <c r="EX458" s="40"/>
      <c r="EY458" s="40"/>
      <c r="EZ458" s="40"/>
      <c r="FA458" s="40"/>
      <c r="FB458" s="40"/>
      <c r="FC458" s="40"/>
      <c r="FD458" s="40"/>
      <c r="FE458" s="40"/>
      <c r="FF458" s="40"/>
      <c r="FG458" s="40"/>
      <c r="FH458" s="40"/>
      <c r="FI458" s="40"/>
      <c r="FJ458" s="40"/>
      <c r="FK458" s="40"/>
      <c r="FL458" s="40"/>
      <c r="FM458" s="40"/>
      <c r="FN458" s="40"/>
      <c r="FO458" s="40"/>
      <c r="FP458" s="40"/>
      <c r="FQ458" s="40"/>
      <c r="FR458" s="40"/>
      <c r="FS458" s="40"/>
      <c r="FT458" s="40"/>
      <c r="FU458" s="40"/>
      <c r="FV458" s="40"/>
      <c r="FW458" s="40"/>
      <c r="FX458" s="40"/>
      <c r="FY458" s="40"/>
      <c r="FZ458" s="40"/>
      <c r="GA458" s="40"/>
      <c r="GB458" s="40"/>
      <c r="GC458" s="40"/>
      <c r="GD458" s="40"/>
      <c r="GE458" s="40"/>
      <c r="GF458" s="40"/>
      <c r="GG458" s="40"/>
      <c r="GH458" s="40"/>
      <c r="GI458" s="40"/>
      <c r="GJ458" s="40"/>
      <c r="GK458" s="40"/>
      <c r="GL458" s="40"/>
      <c r="GM458" s="40"/>
      <c r="GN458" s="40"/>
      <c r="GO458" s="40"/>
      <c r="GP458" s="40"/>
      <c r="GQ458" s="40"/>
      <c r="GR458" s="40"/>
      <c r="GS458" s="40"/>
      <c r="GT458" s="40"/>
      <c r="GU458" s="40"/>
      <c r="GV458" s="40"/>
      <c r="GW458" s="40"/>
      <c r="GX458" s="40"/>
      <c r="GY458" s="40"/>
      <c r="GZ458" s="40"/>
      <c r="HA458" s="40"/>
      <c r="HB458" s="40"/>
      <c r="HC458" s="40"/>
      <c r="HD458" s="40"/>
      <c r="HE458" s="40"/>
      <c r="HF458" s="40"/>
      <c r="HG458" s="40"/>
      <c r="HH458" s="40"/>
      <c r="HI458" s="40"/>
      <c r="HJ458" s="40"/>
      <c r="HK458" s="40"/>
      <c r="HL458" s="40"/>
      <c r="HM458" s="40"/>
      <c r="HN458" s="40"/>
      <c r="HO458" s="40"/>
      <c r="HP458" s="40"/>
      <c r="HQ458" s="40"/>
      <c r="HR458" s="40"/>
      <c r="HS458" s="40"/>
      <c r="HT458" s="40"/>
      <c r="HU458" s="40"/>
      <c r="HV458" s="40"/>
      <c r="HW458" s="40"/>
      <c r="HX458" s="40"/>
      <c r="HY458" s="40"/>
      <c r="HZ458" s="40"/>
      <c r="IA458" s="40"/>
      <c r="IB458" s="40"/>
      <c r="IC458" s="40"/>
      <c r="ID458" s="40"/>
      <c r="IE458" s="40"/>
      <c r="IF458" s="40"/>
      <c r="IG458" s="40"/>
      <c r="IH458" s="40"/>
      <c r="II458" s="40"/>
      <c r="IJ458" s="40"/>
      <c r="IK458" s="40"/>
      <c r="IL458" s="40"/>
      <c r="IM458" s="40"/>
      <c r="IN458" s="40"/>
      <c r="IO458" s="40"/>
      <c r="IP458" s="40"/>
      <c r="IQ458" s="40"/>
      <c r="IR458" s="40"/>
      <c r="IS458" s="40"/>
      <c r="IT458" s="40"/>
      <c r="IU458" s="40"/>
      <c r="IV458" s="40"/>
      <c r="IW458" s="40"/>
      <c r="IX458" s="40"/>
      <c r="IY458" s="40"/>
      <c r="IZ458" s="40"/>
      <c r="JA458" s="40"/>
      <c r="JB458" s="40"/>
      <c r="JC458" s="40"/>
      <c r="JD458" s="40"/>
      <c r="JE458" s="40"/>
      <c r="JF458" s="40"/>
      <c r="JG458" s="40"/>
      <c r="JH458" s="40"/>
      <c r="JI458" s="40"/>
      <c r="JJ458" s="40"/>
      <c r="JK458" s="40"/>
      <c r="JL458" s="40"/>
      <c r="JM458" s="40"/>
      <c r="JN458" s="40"/>
      <c r="JO458" s="40"/>
      <c r="JP458" s="40"/>
      <c r="JQ458" s="40"/>
      <c r="JR458" s="40"/>
      <c r="JS458" s="40"/>
      <c r="JT458" s="40"/>
      <c r="JU458" s="40"/>
      <c r="JV458" s="40"/>
      <c r="JW458" s="40"/>
      <c r="JX458" s="40"/>
      <c r="JY458" s="40"/>
      <c r="JZ458" s="40"/>
      <c r="KA458" s="40"/>
    </row>
    <row r="459" spans="2:287" x14ac:dyDescent="0.45">
      <c r="B459" s="124"/>
      <c r="C459" s="418"/>
      <c r="D459" s="424"/>
      <c r="E459" s="419"/>
      <c r="F459" s="424"/>
      <c r="G459" s="163"/>
      <c r="H459" s="427"/>
      <c r="I459" s="63"/>
      <c r="J459" s="124"/>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433"/>
      <c r="AK459" s="63"/>
      <c r="AL459" s="164"/>
      <c r="AM459" s="164"/>
      <c r="AN459" s="164"/>
      <c r="AO459" s="63"/>
      <c r="AP459" s="124"/>
      <c r="AQ459" s="124"/>
      <c r="AR459" s="124"/>
      <c r="AS459" s="124"/>
      <c r="AT459" s="65"/>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G459" s="47"/>
      <c r="CH459" s="47"/>
      <c r="CI459" s="47"/>
      <c r="CJ459" s="47"/>
      <c r="CK459" s="47"/>
      <c r="CL459" s="47"/>
      <c r="CM459" s="47"/>
      <c r="CN459" s="47"/>
      <c r="CO459" s="47"/>
      <c r="CP459" s="47"/>
      <c r="CQ459" s="47"/>
      <c r="CR459" s="47"/>
      <c r="CS459" s="47"/>
      <c r="CT459" s="47"/>
      <c r="CU459" s="47"/>
      <c r="CV459" s="47"/>
      <c r="CW459" s="47"/>
      <c r="CX459" s="47"/>
      <c r="CY459" s="47"/>
      <c r="CZ459" s="47"/>
      <c r="DA459" s="47"/>
      <c r="DB459" s="47"/>
      <c r="DC459" s="47"/>
      <c r="DD459" s="47"/>
      <c r="DE459" s="47"/>
      <c r="DF459" s="47"/>
      <c r="DG459" s="47"/>
      <c r="DH459" s="47"/>
      <c r="DI459" s="47"/>
      <c r="DJ459" s="47"/>
      <c r="DK459" s="47"/>
      <c r="DL459" s="47"/>
      <c r="DM459" s="47"/>
      <c r="DN459" s="47"/>
      <c r="DO459" s="47"/>
      <c r="DP459" s="47"/>
      <c r="DQ459" s="47"/>
      <c r="DR459" s="47"/>
      <c r="DS459" s="47"/>
      <c r="DT459" s="47"/>
      <c r="DU459" s="47"/>
      <c r="DV459" s="47"/>
      <c r="DW459" s="47"/>
      <c r="DX459" s="47"/>
      <c r="DY459" s="47"/>
      <c r="DZ459" s="47"/>
      <c r="EA459" s="47"/>
      <c r="EB459" s="47"/>
      <c r="EC459" s="47"/>
      <c r="ED459" s="47"/>
      <c r="EE459" s="47"/>
      <c r="EF459" s="47"/>
      <c r="EG459" s="47"/>
      <c r="EH459" s="47"/>
      <c r="EI459" s="47"/>
      <c r="EJ459" s="47"/>
      <c r="EK459" s="47"/>
      <c r="EL459" s="47"/>
      <c r="EM459" s="47"/>
      <c r="EN459" s="47"/>
      <c r="EO459" s="47"/>
      <c r="EP459" s="47"/>
      <c r="EQ459" s="47"/>
      <c r="ER459" s="47"/>
      <c r="ES459" s="40"/>
      <c r="ET459" s="40"/>
      <c r="EU459" s="40"/>
      <c r="EV459" s="40"/>
      <c r="EW459" s="40"/>
      <c r="EX459" s="40"/>
      <c r="EY459" s="40"/>
      <c r="EZ459" s="40"/>
      <c r="FA459" s="40"/>
      <c r="FB459" s="40"/>
      <c r="FC459" s="40"/>
      <c r="FD459" s="40"/>
      <c r="FE459" s="40"/>
      <c r="FF459" s="40"/>
      <c r="FG459" s="40"/>
      <c r="FH459" s="40"/>
      <c r="FI459" s="40"/>
      <c r="FJ459" s="40"/>
      <c r="FK459" s="40"/>
      <c r="FL459" s="40"/>
      <c r="FM459" s="40"/>
      <c r="FN459" s="40"/>
      <c r="FO459" s="40"/>
      <c r="FP459" s="40"/>
      <c r="FQ459" s="40"/>
      <c r="FR459" s="40"/>
      <c r="FS459" s="40"/>
      <c r="FT459" s="40"/>
      <c r="FU459" s="40"/>
      <c r="FV459" s="40"/>
      <c r="FW459" s="40"/>
      <c r="FX459" s="40"/>
      <c r="FY459" s="40"/>
      <c r="FZ459" s="40"/>
      <c r="GA459" s="40"/>
      <c r="GB459" s="40"/>
      <c r="GC459" s="40"/>
      <c r="GD459" s="40"/>
      <c r="GE459" s="40"/>
      <c r="GF459" s="40"/>
      <c r="GG459" s="40"/>
      <c r="GH459" s="40"/>
      <c r="GI459" s="40"/>
      <c r="GJ459" s="40"/>
      <c r="GK459" s="40"/>
      <c r="GL459" s="40"/>
      <c r="GM459" s="40"/>
      <c r="GN459" s="40"/>
      <c r="GO459" s="40"/>
      <c r="GP459" s="40"/>
      <c r="GQ459" s="40"/>
      <c r="GR459" s="40"/>
      <c r="GS459" s="40"/>
      <c r="GT459" s="40"/>
      <c r="GU459" s="40"/>
      <c r="GV459" s="40"/>
      <c r="GW459" s="40"/>
      <c r="GX459" s="40"/>
      <c r="GY459" s="40"/>
      <c r="GZ459" s="40"/>
      <c r="HA459" s="40"/>
      <c r="HB459" s="40"/>
      <c r="HC459" s="40"/>
      <c r="HD459" s="40"/>
      <c r="HE459" s="40"/>
      <c r="HF459" s="40"/>
      <c r="HG459" s="40"/>
      <c r="HH459" s="40"/>
      <c r="HI459" s="40"/>
      <c r="HJ459" s="40"/>
      <c r="HK459" s="40"/>
      <c r="HL459" s="40"/>
      <c r="HM459" s="40"/>
      <c r="HN459" s="40"/>
      <c r="HO459" s="40"/>
      <c r="HP459" s="40"/>
      <c r="HQ459" s="40"/>
      <c r="HR459" s="40"/>
      <c r="HS459" s="40"/>
      <c r="HT459" s="40"/>
      <c r="HU459" s="40"/>
      <c r="HV459" s="40"/>
      <c r="HW459" s="40"/>
      <c r="HX459" s="40"/>
      <c r="HY459" s="40"/>
      <c r="HZ459" s="40"/>
      <c r="IA459" s="40"/>
      <c r="IB459" s="40"/>
      <c r="IC459" s="40"/>
      <c r="ID459" s="40"/>
      <c r="IE459" s="40"/>
      <c r="IF459" s="40"/>
      <c r="IG459" s="40"/>
      <c r="IH459" s="40"/>
      <c r="II459" s="40"/>
      <c r="IJ459" s="40"/>
      <c r="IK459" s="40"/>
      <c r="IL459" s="40"/>
      <c r="IM459" s="40"/>
      <c r="IN459" s="40"/>
      <c r="IO459" s="40"/>
      <c r="IP459" s="40"/>
      <c r="IQ459" s="40"/>
      <c r="IR459" s="40"/>
      <c r="IS459" s="40"/>
      <c r="IT459" s="40"/>
      <c r="IU459" s="40"/>
      <c r="IV459" s="40"/>
      <c r="IW459" s="40"/>
      <c r="IX459" s="40"/>
      <c r="IY459" s="40"/>
      <c r="IZ459" s="40"/>
      <c r="JA459" s="40"/>
      <c r="JB459" s="40"/>
      <c r="JC459" s="40"/>
      <c r="JD459" s="40"/>
      <c r="JE459" s="40"/>
      <c r="JF459" s="40"/>
      <c r="JG459" s="40"/>
      <c r="JH459" s="40"/>
      <c r="JI459" s="40"/>
      <c r="JJ459" s="40"/>
      <c r="JK459" s="40"/>
      <c r="JL459" s="40"/>
      <c r="JM459" s="40"/>
      <c r="JN459" s="40"/>
      <c r="JO459" s="40"/>
      <c r="JP459" s="40"/>
      <c r="JQ459" s="40"/>
      <c r="JR459" s="40"/>
      <c r="JS459" s="40"/>
      <c r="JT459" s="40"/>
      <c r="JU459" s="40"/>
      <c r="JV459" s="40"/>
      <c r="JW459" s="40"/>
      <c r="JX459" s="40"/>
      <c r="JY459" s="40"/>
      <c r="JZ459" s="40"/>
      <c r="KA459" s="40"/>
    </row>
    <row r="460" spans="2:287" x14ac:dyDescent="0.45">
      <c r="B460" s="124"/>
      <c r="C460" s="418"/>
      <c r="D460" s="424"/>
      <c r="E460" s="419"/>
      <c r="F460" s="424"/>
      <c r="G460" s="163"/>
      <c r="H460" s="427"/>
      <c r="I460" s="63"/>
      <c r="J460" s="124"/>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433"/>
      <c r="AK460" s="63"/>
      <c r="AL460" s="164"/>
      <c r="AM460" s="164"/>
      <c r="AN460" s="164"/>
      <c r="AO460" s="63"/>
      <c r="AP460" s="124"/>
      <c r="AQ460" s="124"/>
      <c r="AR460" s="124"/>
      <c r="AS460" s="124"/>
      <c r="AT460" s="65"/>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47"/>
      <c r="DX460" s="47"/>
      <c r="DY460" s="47"/>
      <c r="DZ460" s="47"/>
      <c r="EA460" s="47"/>
      <c r="EB460" s="47"/>
      <c r="EC460" s="47"/>
      <c r="ED460" s="47"/>
      <c r="EE460" s="47"/>
      <c r="EF460" s="47"/>
      <c r="EG460" s="47"/>
      <c r="EH460" s="47"/>
      <c r="EI460" s="47"/>
      <c r="EJ460" s="47"/>
      <c r="EK460" s="47"/>
      <c r="EL460" s="47"/>
      <c r="EM460" s="47"/>
      <c r="EN460" s="47"/>
      <c r="EO460" s="47"/>
      <c r="EP460" s="47"/>
      <c r="EQ460" s="47"/>
      <c r="ER460" s="47"/>
      <c r="ES460" s="40"/>
      <c r="ET460" s="40"/>
      <c r="EU460" s="40"/>
      <c r="EV460" s="40"/>
      <c r="EW460" s="40"/>
      <c r="EX460" s="40"/>
      <c r="EY460" s="40"/>
      <c r="EZ460" s="40"/>
      <c r="FA460" s="40"/>
      <c r="FB460" s="40"/>
      <c r="FC460" s="40"/>
      <c r="FD460" s="40"/>
      <c r="FE460" s="40"/>
      <c r="FF460" s="40"/>
      <c r="FG460" s="40"/>
      <c r="FH460" s="40"/>
      <c r="FI460" s="40"/>
      <c r="FJ460" s="40"/>
      <c r="FK460" s="40"/>
      <c r="FL460" s="40"/>
      <c r="FM460" s="40"/>
      <c r="FN460" s="40"/>
      <c r="FO460" s="40"/>
      <c r="FP460" s="40"/>
      <c r="FQ460" s="40"/>
      <c r="FR460" s="40"/>
      <c r="FS460" s="40"/>
      <c r="FT460" s="40"/>
      <c r="FU460" s="40"/>
      <c r="FV460" s="40"/>
      <c r="FW460" s="40"/>
      <c r="FX460" s="40"/>
      <c r="FY460" s="40"/>
      <c r="FZ460" s="40"/>
      <c r="GA460" s="40"/>
      <c r="GB460" s="40"/>
      <c r="GC460" s="40"/>
      <c r="GD460" s="40"/>
      <c r="GE460" s="40"/>
      <c r="GF460" s="40"/>
      <c r="GG460" s="40"/>
      <c r="GH460" s="40"/>
      <c r="GI460" s="40"/>
      <c r="GJ460" s="40"/>
      <c r="GK460" s="40"/>
      <c r="GL460" s="40"/>
      <c r="GM460" s="40"/>
      <c r="GN460" s="40"/>
      <c r="GO460" s="40"/>
      <c r="GP460" s="40"/>
      <c r="GQ460" s="40"/>
      <c r="GR460" s="40"/>
      <c r="GS460" s="40"/>
      <c r="GT460" s="40"/>
      <c r="GU460" s="40"/>
      <c r="GV460" s="40"/>
      <c r="GW460" s="40"/>
      <c r="GX460" s="40"/>
      <c r="GY460" s="40"/>
      <c r="GZ460" s="40"/>
      <c r="HA460" s="40"/>
      <c r="HB460" s="40"/>
      <c r="HC460" s="40"/>
      <c r="HD460" s="40"/>
      <c r="HE460" s="40"/>
      <c r="HF460" s="40"/>
      <c r="HG460" s="40"/>
      <c r="HH460" s="40"/>
      <c r="HI460" s="40"/>
      <c r="HJ460" s="40"/>
      <c r="HK460" s="40"/>
      <c r="HL460" s="40"/>
      <c r="HM460" s="40"/>
      <c r="HN460" s="40"/>
      <c r="HO460" s="40"/>
      <c r="HP460" s="40"/>
      <c r="HQ460" s="40"/>
      <c r="HR460" s="40"/>
      <c r="HS460" s="40"/>
      <c r="HT460" s="40"/>
      <c r="HU460" s="40"/>
      <c r="HV460" s="40"/>
      <c r="HW460" s="40"/>
      <c r="HX460" s="40"/>
      <c r="HY460" s="40"/>
      <c r="HZ460" s="40"/>
      <c r="IA460" s="40"/>
      <c r="IB460" s="40"/>
      <c r="IC460" s="40"/>
      <c r="ID460" s="40"/>
      <c r="IE460" s="40"/>
      <c r="IF460" s="40"/>
      <c r="IG460" s="40"/>
      <c r="IH460" s="40"/>
      <c r="II460" s="40"/>
      <c r="IJ460" s="40"/>
      <c r="IK460" s="40"/>
      <c r="IL460" s="40"/>
      <c r="IM460" s="40"/>
      <c r="IN460" s="40"/>
      <c r="IO460" s="40"/>
      <c r="IP460" s="40"/>
      <c r="IQ460" s="40"/>
      <c r="IR460" s="40"/>
      <c r="IS460" s="40"/>
      <c r="IT460" s="40"/>
      <c r="IU460" s="40"/>
      <c r="IV460" s="40"/>
      <c r="IW460" s="40"/>
      <c r="IX460" s="40"/>
      <c r="IY460" s="40"/>
      <c r="IZ460" s="40"/>
      <c r="JA460" s="40"/>
      <c r="JB460" s="40"/>
      <c r="JC460" s="40"/>
      <c r="JD460" s="40"/>
      <c r="JE460" s="40"/>
      <c r="JF460" s="40"/>
      <c r="JG460" s="40"/>
      <c r="JH460" s="40"/>
      <c r="JI460" s="40"/>
      <c r="JJ460" s="40"/>
      <c r="JK460" s="40"/>
      <c r="JL460" s="40"/>
      <c r="JM460" s="40"/>
      <c r="JN460" s="40"/>
      <c r="JO460" s="40"/>
      <c r="JP460" s="40"/>
      <c r="JQ460" s="40"/>
      <c r="JR460" s="40"/>
      <c r="JS460" s="40"/>
      <c r="JT460" s="40"/>
      <c r="JU460" s="40"/>
      <c r="JV460" s="40"/>
      <c r="JW460" s="40"/>
      <c r="JX460" s="40"/>
      <c r="JY460" s="40"/>
      <c r="JZ460" s="40"/>
      <c r="KA460" s="40"/>
    </row>
    <row r="461" spans="2:287" x14ac:dyDescent="0.45">
      <c r="B461" s="124"/>
      <c r="C461" s="418"/>
      <c r="D461" s="424"/>
      <c r="E461" s="419"/>
      <c r="F461" s="424"/>
      <c r="G461" s="163"/>
      <c r="H461" s="427"/>
      <c r="I461" s="63"/>
      <c r="J461" s="124"/>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433"/>
      <c r="AK461" s="63"/>
      <c r="AL461" s="164"/>
      <c r="AM461" s="164"/>
      <c r="AN461" s="164"/>
      <c r="AO461" s="63"/>
      <c r="AP461" s="124"/>
      <c r="AQ461" s="124"/>
      <c r="AR461" s="124"/>
      <c r="AS461" s="124"/>
      <c r="AT461" s="65"/>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c r="BV461" s="47"/>
      <c r="BW461" s="47"/>
      <c r="BX461" s="47"/>
      <c r="BY461" s="47"/>
      <c r="BZ461" s="47"/>
      <c r="CA461" s="47"/>
      <c r="CB461" s="47"/>
      <c r="CC461" s="47"/>
      <c r="CD461" s="47"/>
      <c r="CE461" s="47"/>
      <c r="CF461" s="47"/>
      <c r="CG461" s="47"/>
      <c r="CH461" s="47"/>
      <c r="CI461" s="47"/>
      <c r="CJ461" s="47"/>
      <c r="CK461" s="47"/>
      <c r="CL461" s="47"/>
      <c r="CM461" s="47"/>
      <c r="CN461" s="47"/>
      <c r="CO461" s="47"/>
      <c r="CP461" s="47"/>
      <c r="CQ461" s="47"/>
      <c r="CR461" s="47"/>
      <c r="CS461" s="47"/>
      <c r="CT461" s="47"/>
      <c r="CU461" s="47"/>
      <c r="CV461" s="47"/>
      <c r="CW461" s="47"/>
      <c r="CX461" s="47"/>
      <c r="CY461" s="47"/>
      <c r="CZ461" s="47"/>
      <c r="DA461" s="47"/>
      <c r="DB461" s="47"/>
      <c r="DC461" s="47"/>
      <c r="DD461" s="47"/>
      <c r="DE461" s="47"/>
      <c r="DF461" s="47"/>
      <c r="DG461" s="47"/>
      <c r="DH461" s="47"/>
      <c r="DI461" s="47"/>
      <c r="DJ461" s="47"/>
      <c r="DK461" s="47"/>
      <c r="DL461" s="47"/>
      <c r="DM461" s="47"/>
      <c r="DN461" s="47"/>
      <c r="DO461" s="47"/>
      <c r="DP461" s="47"/>
      <c r="DQ461" s="47"/>
      <c r="DR461" s="47"/>
      <c r="DS461" s="47"/>
      <c r="DT461" s="47"/>
      <c r="DU461" s="47"/>
      <c r="DV461" s="47"/>
      <c r="DW461" s="47"/>
      <c r="DX461" s="47"/>
      <c r="DY461" s="47"/>
      <c r="DZ461" s="47"/>
      <c r="EA461" s="47"/>
      <c r="EB461" s="47"/>
      <c r="EC461" s="47"/>
      <c r="ED461" s="47"/>
      <c r="EE461" s="47"/>
      <c r="EF461" s="47"/>
      <c r="EG461" s="47"/>
      <c r="EH461" s="47"/>
      <c r="EI461" s="47"/>
      <c r="EJ461" s="47"/>
      <c r="EK461" s="47"/>
      <c r="EL461" s="47"/>
      <c r="EM461" s="47"/>
      <c r="EN461" s="47"/>
      <c r="EO461" s="47"/>
      <c r="EP461" s="47"/>
      <c r="EQ461" s="47"/>
      <c r="ER461" s="47"/>
      <c r="ES461" s="40"/>
      <c r="ET461" s="40"/>
      <c r="EU461" s="40"/>
      <c r="EV461" s="40"/>
      <c r="EW461" s="40"/>
      <c r="EX461" s="40"/>
      <c r="EY461" s="40"/>
      <c r="EZ461" s="40"/>
      <c r="FA461" s="40"/>
      <c r="FB461" s="40"/>
      <c r="FC461" s="40"/>
      <c r="FD461" s="40"/>
      <c r="FE461" s="40"/>
      <c r="FF461" s="40"/>
      <c r="FG461" s="40"/>
      <c r="FH461" s="40"/>
      <c r="FI461" s="40"/>
      <c r="FJ461" s="40"/>
      <c r="FK461" s="40"/>
      <c r="FL461" s="40"/>
      <c r="FM461" s="40"/>
      <c r="FN461" s="40"/>
      <c r="FO461" s="40"/>
      <c r="FP461" s="40"/>
      <c r="FQ461" s="40"/>
      <c r="FR461" s="40"/>
      <c r="FS461" s="40"/>
      <c r="FT461" s="40"/>
      <c r="FU461" s="40"/>
      <c r="FV461" s="40"/>
      <c r="FW461" s="40"/>
      <c r="FX461" s="40"/>
      <c r="FY461" s="40"/>
      <c r="FZ461" s="40"/>
      <c r="GA461" s="40"/>
      <c r="GB461" s="40"/>
      <c r="GC461" s="40"/>
      <c r="GD461" s="40"/>
      <c r="GE461" s="40"/>
      <c r="GF461" s="40"/>
      <c r="GG461" s="40"/>
      <c r="GH461" s="40"/>
      <c r="GI461" s="40"/>
      <c r="GJ461" s="40"/>
      <c r="GK461" s="40"/>
      <c r="GL461" s="40"/>
      <c r="GM461" s="40"/>
      <c r="GN461" s="40"/>
      <c r="GO461" s="40"/>
      <c r="GP461" s="40"/>
      <c r="GQ461" s="40"/>
      <c r="GR461" s="40"/>
      <c r="GS461" s="40"/>
      <c r="GT461" s="40"/>
      <c r="GU461" s="40"/>
      <c r="GV461" s="40"/>
      <c r="GW461" s="40"/>
      <c r="GX461" s="40"/>
      <c r="GY461" s="40"/>
      <c r="GZ461" s="40"/>
      <c r="HA461" s="40"/>
      <c r="HB461" s="40"/>
      <c r="HC461" s="40"/>
      <c r="HD461" s="40"/>
      <c r="HE461" s="40"/>
      <c r="HF461" s="40"/>
      <c r="HG461" s="40"/>
      <c r="HH461" s="40"/>
      <c r="HI461" s="40"/>
      <c r="HJ461" s="40"/>
      <c r="HK461" s="40"/>
      <c r="HL461" s="40"/>
      <c r="HM461" s="40"/>
      <c r="HN461" s="40"/>
      <c r="HO461" s="40"/>
      <c r="HP461" s="40"/>
      <c r="HQ461" s="40"/>
      <c r="HR461" s="40"/>
      <c r="HS461" s="40"/>
      <c r="HT461" s="40"/>
      <c r="HU461" s="40"/>
      <c r="HV461" s="40"/>
      <c r="HW461" s="40"/>
      <c r="HX461" s="40"/>
      <c r="HY461" s="40"/>
      <c r="HZ461" s="40"/>
      <c r="IA461" s="40"/>
      <c r="IB461" s="40"/>
      <c r="IC461" s="40"/>
      <c r="ID461" s="40"/>
      <c r="IE461" s="40"/>
      <c r="IF461" s="40"/>
      <c r="IG461" s="40"/>
      <c r="IH461" s="40"/>
      <c r="II461" s="40"/>
      <c r="IJ461" s="40"/>
      <c r="IK461" s="40"/>
      <c r="IL461" s="40"/>
      <c r="IM461" s="40"/>
      <c r="IN461" s="40"/>
      <c r="IO461" s="40"/>
      <c r="IP461" s="40"/>
      <c r="IQ461" s="40"/>
      <c r="IR461" s="40"/>
      <c r="IS461" s="40"/>
      <c r="IT461" s="40"/>
      <c r="IU461" s="40"/>
      <c r="IV461" s="40"/>
      <c r="IW461" s="40"/>
      <c r="IX461" s="40"/>
      <c r="IY461" s="40"/>
      <c r="IZ461" s="40"/>
      <c r="JA461" s="40"/>
      <c r="JB461" s="40"/>
      <c r="JC461" s="40"/>
      <c r="JD461" s="40"/>
      <c r="JE461" s="40"/>
      <c r="JF461" s="40"/>
      <c r="JG461" s="40"/>
      <c r="JH461" s="40"/>
      <c r="JI461" s="40"/>
      <c r="JJ461" s="40"/>
      <c r="JK461" s="40"/>
      <c r="JL461" s="40"/>
      <c r="JM461" s="40"/>
      <c r="JN461" s="40"/>
      <c r="JO461" s="40"/>
      <c r="JP461" s="40"/>
      <c r="JQ461" s="40"/>
      <c r="JR461" s="40"/>
      <c r="JS461" s="40"/>
      <c r="JT461" s="40"/>
      <c r="JU461" s="40"/>
      <c r="JV461" s="40"/>
      <c r="JW461" s="40"/>
      <c r="JX461" s="40"/>
      <c r="JY461" s="40"/>
      <c r="JZ461" s="40"/>
      <c r="KA461" s="40"/>
    </row>
    <row r="462" spans="2:287" x14ac:dyDescent="0.45">
      <c r="B462" s="124"/>
      <c r="C462" s="418"/>
      <c r="D462" s="424"/>
      <c r="E462" s="419"/>
      <c r="F462" s="424"/>
      <c r="G462" s="163"/>
      <c r="H462" s="427"/>
      <c r="I462" s="63"/>
      <c r="J462" s="124"/>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433"/>
      <c r="AK462" s="63"/>
      <c r="AL462" s="164"/>
      <c r="AM462" s="164"/>
      <c r="AN462" s="164"/>
      <c r="AO462" s="63"/>
      <c r="AP462" s="124"/>
      <c r="AQ462" s="124"/>
      <c r="AR462" s="124"/>
      <c r="AS462" s="124"/>
      <c r="AT462" s="65"/>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47"/>
      <c r="DX462" s="47"/>
      <c r="DY462" s="47"/>
      <c r="DZ462" s="47"/>
      <c r="EA462" s="47"/>
      <c r="EB462" s="47"/>
      <c r="EC462" s="47"/>
      <c r="ED462" s="47"/>
      <c r="EE462" s="47"/>
      <c r="EF462" s="47"/>
      <c r="EG462" s="47"/>
      <c r="EH462" s="47"/>
      <c r="EI462" s="47"/>
      <c r="EJ462" s="47"/>
      <c r="EK462" s="47"/>
      <c r="EL462" s="47"/>
      <c r="EM462" s="47"/>
      <c r="EN462" s="47"/>
      <c r="EO462" s="47"/>
      <c r="EP462" s="47"/>
      <c r="EQ462" s="47"/>
      <c r="ER462" s="47"/>
      <c r="ES462" s="40"/>
      <c r="ET462" s="40"/>
      <c r="EU462" s="40"/>
      <c r="EV462" s="40"/>
      <c r="EW462" s="40"/>
      <c r="EX462" s="40"/>
      <c r="EY462" s="40"/>
      <c r="EZ462" s="40"/>
      <c r="FA462" s="40"/>
      <c r="FB462" s="40"/>
      <c r="FC462" s="40"/>
      <c r="FD462" s="40"/>
      <c r="FE462" s="40"/>
      <c r="FF462" s="40"/>
      <c r="FG462" s="40"/>
      <c r="FH462" s="40"/>
      <c r="FI462" s="40"/>
      <c r="FJ462" s="40"/>
      <c r="FK462" s="40"/>
      <c r="FL462" s="40"/>
      <c r="FM462" s="40"/>
      <c r="FN462" s="40"/>
      <c r="FO462" s="40"/>
      <c r="FP462" s="40"/>
      <c r="FQ462" s="40"/>
      <c r="FR462" s="40"/>
      <c r="FS462" s="40"/>
      <c r="FT462" s="40"/>
      <c r="FU462" s="40"/>
      <c r="FV462" s="40"/>
      <c r="FW462" s="40"/>
      <c r="FX462" s="40"/>
      <c r="FY462" s="40"/>
      <c r="FZ462" s="40"/>
      <c r="GA462" s="40"/>
      <c r="GB462" s="40"/>
      <c r="GC462" s="40"/>
      <c r="GD462" s="40"/>
      <c r="GE462" s="40"/>
      <c r="GF462" s="40"/>
      <c r="GG462" s="40"/>
      <c r="GH462" s="40"/>
      <c r="GI462" s="40"/>
      <c r="GJ462" s="40"/>
      <c r="GK462" s="40"/>
      <c r="GL462" s="40"/>
      <c r="GM462" s="40"/>
      <c r="GN462" s="40"/>
      <c r="GO462" s="40"/>
      <c r="GP462" s="40"/>
      <c r="GQ462" s="40"/>
      <c r="GR462" s="40"/>
      <c r="GS462" s="40"/>
      <c r="GT462" s="40"/>
      <c r="GU462" s="40"/>
      <c r="GV462" s="40"/>
      <c r="GW462" s="40"/>
      <c r="GX462" s="40"/>
      <c r="GY462" s="40"/>
      <c r="GZ462" s="40"/>
      <c r="HA462" s="40"/>
      <c r="HB462" s="40"/>
      <c r="HC462" s="40"/>
      <c r="HD462" s="40"/>
      <c r="HE462" s="40"/>
      <c r="HF462" s="40"/>
      <c r="HG462" s="40"/>
      <c r="HH462" s="40"/>
      <c r="HI462" s="40"/>
      <c r="HJ462" s="40"/>
      <c r="HK462" s="40"/>
      <c r="HL462" s="40"/>
      <c r="HM462" s="40"/>
      <c r="HN462" s="40"/>
      <c r="HO462" s="40"/>
      <c r="HP462" s="40"/>
      <c r="HQ462" s="40"/>
      <c r="HR462" s="40"/>
      <c r="HS462" s="40"/>
      <c r="HT462" s="40"/>
      <c r="HU462" s="40"/>
      <c r="HV462" s="40"/>
      <c r="HW462" s="40"/>
      <c r="HX462" s="40"/>
      <c r="HY462" s="40"/>
      <c r="HZ462" s="40"/>
      <c r="IA462" s="40"/>
      <c r="IB462" s="40"/>
      <c r="IC462" s="40"/>
      <c r="ID462" s="40"/>
      <c r="IE462" s="40"/>
      <c r="IF462" s="40"/>
      <c r="IG462" s="40"/>
      <c r="IH462" s="40"/>
      <c r="II462" s="40"/>
      <c r="IJ462" s="40"/>
      <c r="IK462" s="40"/>
      <c r="IL462" s="40"/>
      <c r="IM462" s="40"/>
      <c r="IN462" s="40"/>
      <c r="IO462" s="40"/>
      <c r="IP462" s="40"/>
      <c r="IQ462" s="40"/>
      <c r="IR462" s="40"/>
      <c r="IS462" s="40"/>
      <c r="IT462" s="40"/>
      <c r="IU462" s="40"/>
      <c r="IV462" s="40"/>
      <c r="IW462" s="40"/>
      <c r="IX462" s="40"/>
      <c r="IY462" s="40"/>
      <c r="IZ462" s="40"/>
      <c r="JA462" s="40"/>
      <c r="JB462" s="40"/>
      <c r="JC462" s="40"/>
      <c r="JD462" s="40"/>
      <c r="JE462" s="40"/>
      <c r="JF462" s="40"/>
      <c r="JG462" s="40"/>
      <c r="JH462" s="40"/>
      <c r="JI462" s="40"/>
      <c r="JJ462" s="40"/>
      <c r="JK462" s="40"/>
      <c r="JL462" s="40"/>
      <c r="JM462" s="40"/>
      <c r="JN462" s="40"/>
      <c r="JO462" s="40"/>
      <c r="JP462" s="40"/>
      <c r="JQ462" s="40"/>
      <c r="JR462" s="40"/>
      <c r="JS462" s="40"/>
      <c r="JT462" s="40"/>
      <c r="JU462" s="40"/>
      <c r="JV462" s="40"/>
      <c r="JW462" s="40"/>
      <c r="JX462" s="40"/>
      <c r="JY462" s="40"/>
      <c r="JZ462" s="40"/>
      <c r="KA462" s="40"/>
    </row>
    <row r="463" spans="2:287" x14ac:dyDescent="0.45">
      <c r="B463" s="124"/>
      <c r="C463" s="418"/>
      <c r="D463" s="424"/>
      <c r="E463" s="419"/>
      <c r="F463" s="424"/>
      <c r="G463" s="163"/>
      <c r="H463" s="427"/>
      <c r="I463" s="63"/>
      <c r="J463" s="124"/>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433"/>
      <c r="AK463" s="63"/>
      <c r="AL463" s="164"/>
      <c r="AM463" s="164"/>
      <c r="AN463" s="164"/>
      <c r="AO463" s="63"/>
      <c r="AP463" s="124"/>
      <c r="AQ463" s="124"/>
      <c r="AR463" s="124"/>
      <c r="AS463" s="124"/>
      <c r="AT463" s="65"/>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47"/>
      <c r="DX463" s="47"/>
      <c r="DY463" s="47"/>
      <c r="DZ463" s="47"/>
      <c r="EA463" s="47"/>
      <c r="EB463" s="47"/>
      <c r="EC463" s="47"/>
      <c r="ED463" s="47"/>
      <c r="EE463" s="47"/>
      <c r="EF463" s="47"/>
      <c r="EG463" s="47"/>
      <c r="EH463" s="47"/>
      <c r="EI463" s="47"/>
      <c r="EJ463" s="47"/>
      <c r="EK463" s="47"/>
      <c r="EL463" s="47"/>
      <c r="EM463" s="47"/>
      <c r="EN463" s="47"/>
      <c r="EO463" s="47"/>
      <c r="EP463" s="47"/>
      <c r="EQ463" s="47"/>
      <c r="ER463" s="47"/>
      <c r="ES463" s="40"/>
      <c r="ET463" s="40"/>
      <c r="EU463" s="40"/>
      <c r="EV463" s="40"/>
      <c r="EW463" s="40"/>
      <c r="EX463" s="40"/>
      <c r="EY463" s="40"/>
      <c r="EZ463" s="40"/>
      <c r="FA463" s="40"/>
      <c r="FB463" s="40"/>
      <c r="FC463" s="40"/>
      <c r="FD463" s="40"/>
      <c r="FE463" s="40"/>
      <c r="FF463" s="40"/>
      <c r="FG463" s="40"/>
      <c r="FH463" s="40"/>
      <c r="FI463" s="40"/>
      <c r="FJ463" s="40"/>
      <c r="FK463" s="40"/>
      <c r="FL463" s="40"/>
      <c r="FM463" s="40"/>
      <c r="FN463" s="40"/>
      <c r="FO463" s="40"/>
      <c r="FP463" s="40"/>
      <c r="FQ463" s="40"/>
      <c r="FR463" s="40"/>
      <c r="FS463" s="40"/>
      <c r="FT463" s="40"/>
      <c r="FU463" s="40"/>
      <c r="FV463" s="40"/>
      <c r="FW463" s="40"/>
      <c r="FX463" s="40"/>
      <c r="FY463" s="40"/>
      <c r="FZ463" s="40"/>
      <c r="GA463" s="40"/>
      <c r="GB463" s="40"/>
      <c r="GC463" s="40"/>
      <c r="GD463" s="40"/>
      <c r="GE463" s="40"/>
      <c r="GF463" s="40"/>
      <c r="GG463" s="40"/>
      <c r="GH463" s="40"/>
      <c r="GI463" s="40"/>
      <c r="GJ463" s="40"/>
      <c r="GK463" s="40"/>
      <c r="GL463" s="40"/>
      <c r="GM463" s="40"/>
      <c r="GN463" s="40"/>
      <c r="GO463" s="40"/>
      <c r="GP463" s="40"/>
      <c r="GQ463" s="40"/>
      <c r="GR463" s="40"/>
      <c r="GS463" s="40"/>
      <c r="GT463" s="40"/>
      <c r="GU463" s="40"/>
      <c r="GV463" s="40"/>
      <c r="GW463" s="40"/>
      <c r="GX463" s="40"/>
      <c r="GY463" s="40"/>
      <c r="GZ463" s="40"/>
      <c r="HA463" s="40"/>
      <c r="HB463" s="40"/>
      <c r="HC463" s="40"/>
      <c r="HD463" s="40"/>
      <c r="HE463" s="40"/>
      <c r="HF463" s="40"/>
      <c r="HG463" s="40"/>
      <c r="HH463" s="40"/>
      <c r="HI463" s="40"/>
      <c r="HJ463" s="40"/>
      <c r="HK463" s="40"/>
      <c r="HL463" s="40"/>
      <c r="HM463" s="40"/>
      <c r="HN463" s="40"/>
      <c r="HO463" s="40"/>
      <c r="HP463" s="40"/>
      <c r="HQ463" s="40"/>
      <c r="HR463" s="40"/>
      <c r="HS463" s="40"/>
      <c r="HT463" s="40"/>
      <c r="HU463" s="40"/>
      <c r="HV463" s="40"/>
      <c r="HW463" s="40"/>
      <c r="HX463" s="40"/>
      <c r="HY463" s="40"/>
      <c r="HZ463" s="40"/>
      <c r="IA463" s="40"/>
      <c r="IB463" s="40"/>
      <c r="IC463" s="40"/>
      <c r="ID463" s="40"/>
      <c r="IE463" s="40"/>
      <c r="IF463" s="40"/>
      <c r="IG463" s="40"/>
      <c r="IH463" s="40"/>
      <c r="II463" s="40"/>
      <c r="IJ463" s="40"/>
      <c r="IK463" s="40"/>
      <c r="IL463" s="40"/>
      <c r="IM463" s="40"/>
      <c r="IN463" s="40"/>
      <c r="IO463" s="40"/>
      <c r="IP463" s="40"/>
      <c r="IQ463" s="40"/>
      <c r="IR463" s="40"/>
      <c r="IS463" s="40"/>
      <c r="IT463" s="40"/>
      <c r="IU463" s="40"/>
      <c r="IV463" s="40"/>
      <c r="IW463" s="40"/>
      <c r="IX463" s="40"/>
      <c r="IY463" s="40"/>
      <c r="IZ463" s="40"/>
      <c r="JA463" s="40"/>
      <c r="JB463" s="40"/>
      <c r="JC463" s="40"/>
      <c r="JD463" s="40"/>
      <c r="JE463" s="40"/>
      <c r="JF463" s="40"/>
      <c r="JG463" s="40"/>
      <c r="JH463" s="40"/>
      <c r="JI463" s="40"/>
      <c r="JJ463" s="40"/>
      <c r="JK463" s="40"/>
      <c r="JL463" s="40"/>
      <c r="JM463" s="40"/>
      <c r="JN463" s="40"/>
      <c r="JO463" s="40"/>
      <c r="JP463" s="40"/>
      <c r="JQ463" s="40"/>
      <c r="JR463" s="40"/>
      <c r="JS463" s="40"/>
      <c r="JT463" s="40"/>
      <c r="JU463" s="40"/>
      <c r="JV463" s="40"/>
      <c r="JW463" s="40"/>
      <c r="JX463" s="40"/>
      <c r="JY463" s="40"/>
      <c r="JZ463" s="40"/>
      <c r="KA463" s="40"/>
    </row>
    <row r="464" spans="2:287" x14ac:dyDescent="0.45">
      <c r="B464" s="124"/>
      <c r="C464" s="418"/>
      <c r="D464" s="424"/>
      <c r="E464" s="419"/>
      <c r="F464" s="424"/>
      <c r="G464" s="163"/>
      <c r="H464" s="427"/>
      <c r="I464" s="63"/>
      <c r="J464" s="124"/>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433"/>
      <c r="AK464" s="63"/>
      <c r="AL464" s="164"/>
      <c r="AM464" s="164"/>
      <c r="AN464" s="164"/>
      <c r="AO464" s="63"/>
      <c r="AP464" s="124"/>
      <c r="AQ464" s="124"/>
      <c r="AR464" s="124"/>
      <c r="AS464" s="124"/>
      <c r="AT464" s="65"/>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47"/>
      <c r="DX464" s="47"/>
      <c r="DY464" s="47"/>
      <c r="DZ464" s="47"/>
      <c r="EA464" s="47"/>
      <c r="EB464" s="47"/>
      <c r="EC464" s="47"/>
      <c r="ED464" s="47"/>
      <c r="EE464" s="47"/>
      <c r="EF464" s="47"/>
      <c r="EG464" s="47"/>
      <c r="EH464" s="47"/>
      <c r="EI464" s="47"/>
      <c r="EJ464" s="47"/>
      <c r="EK464" s="47"/>
      <c r="EL464" s="47"/>
      <c r="EM464" s="47"/>
      <c r="EN464" s="47"/>
      <c r="EO464" s="47"/>
      <c r="EP464" s="47"/>
      <c r="EQ464" s="47"/>
      <c r="ER464" s="47"/>
      <c r="ES464" s="40"/>
      <c r="ET464" s="40"/>
      <c r="EU464" s="40"/>
      <c r="EV464" s="40"/>
      <c r="EW464" s="40"/>
      <c r="EX464" s="40"/>
      <c r="EY464" s="40"/>
      <c r="EZ464" s="40"/>
      <c r="FA464" s="40"/>
      <c r="FB464" s="40"/>
      <c r="FC464" s="40"/>
      <c r="FD464" s="40"/>
      <c r="FE464" s="40"/>
      <c r="FF464" s="40"/>
      <c r="FG464" s="40"/>
      <c r="FH464" s="40"/>
      <c r="FI464" s="40"/>
      <c r="FJ464" s="40"/>
      <c r="FK464" s="40"/>
      <c r="FL464" s="40"/>
      <c r="FM464" s="40"/>
      <c r="FN464" s="40"/>
      <c r="FO464" s="40"/>
      <c r="FP464" s="40"/>
      <c r="FQ464" s="40"/>
      <c r="FR464" s="40"/>
      <c r="FS464" s="40"/>
      <c r="FT464" s="40"/>
      <c r="FU464" s="40"/>
      <c r="FV464" s="40"/>
      <c r="FW464" s="40"/>
      <c r="FX464" s="40"/>
      <c r="FY464" s="40"/>
      <c r="FZ464" s="40"/>
      <c r="GA464" s="40"/>
      <c r="GB464" s="40"/>
      <c r="GC464" s="40"/>
      <c r="GD464" s="40"/>
      <c r="GE464" s="40"/>
      <c r="GF464" s="40"/>
      <c r="GG464" s="40"/>
      <c r="GH464" s="40"/>
      <c r="GI464" s="40"/>
      <c r="GJ464" s="40"/>
      <c r="GK464" s="40"/>
      <c r="GL464" s="40"/>
      <c r="GM464" s="40"/>
      <c r="GN464" s="40"/>
      <c r="GO464" s="40"/>
      <c r="GP464" s="40"/>
      <c r="GQ464" s="40"/>
      <c r="GR464" s="40"/>
      <c r="GS464" s="40"/>
      <c r="GT464" s="40"/>
      <c r="GU464" s="40"/>
      <c r="GV464" s="40"/>
      <c r="GW464" s="40"/>
      <c r="GX464" s="40"/>
      <c r="GY464" s="40"/>
      <c r="GZ464" s="40"/>
      <c r="HA464" s="40"/>
      <c r="HB464" s="40"/>
      <c r="HC464" s="40"/>
      <c r="HD464" s="40"/>
      <c r="HE464" s="40"/>
      <c r="HF464" s="40"/>
      <c r="HG464" s="40"/>
      <c r="HH464" s="40"/>
      <c r="HI464" s="40"/>
      <c r="HJ464" s="40"/>
      <c r="HK464" s="40"/>
      <c r="HL464" s="40"/>
      <c r="HM464" s="40"/>
      <c r="HN464" s="40"/>
      <c r="HO464" s="40"/>
      <c r="HP464" s="40"/>
      <c r="HQ464" s="40"/>
      <c r="HR464" s="40"/>
      <c r="HS464" s="40"/>
      <c r="HT464" s="40"/>
      <c r="HU464" s="40"/>
      <c r="HV464" s="40"/>
      <c r="HW464" s="40"/>
      <c r="HX464" s="40"/>
      <c r="HY464" s="40"/>
      <c r="HZ464" s="40"/>
      <c r="IA464" s="40"/>
      <c r="IB464" s="40"/>
      <c r="IC464" s="40"/>
      <c r="ID464" s="40"/>
      <c r="IE464" s="40"/>
      <c r="IF464" s="40"/>
      <c r="IG464" s="40"/>
      <c r="IH464" s="40"/>
      <c r="II464" s="40"/>
      <c r="IJ464" s="40"/>
      <c r="IK464" s="40"/>
      <c r="IL464" s="40"/>
      <c r="IM464" s="40"/>
      <c r="IN464" s="40"/>
      <c r="IO464" s="40"/>
      <c r="IP464" s="40"/>
      <c r="IQ464" s="40"/>
      <c r="IR464" s="40"/>
      <c r="IS464" s="40"/>
      <c r="IT464" s="40"/>
      <c r="IU464" s="40"/>
      <c r="IV464" s="40"/>
      <c r="IW464" s="40"/>
      <c r="IX464" s="40"/>
      <c r="IY464" s="40"/>
      <c r="IZ464" s="40"/>
      <c r="JA464" s="40"/>
      <c r="JB464" s="40"/>
      <c r="JC464" s="40"/>
      <c r="JD464" s="40"/>
      <c r="JE464" s="40"/>
      <c r="JF464" s="40"/>
      <c r="JG464" s="40"/>
      <c r="JH464" s="40"/>
      <c r="JI464" s="40"/>
      <c r="JJ464" s="40"/>
      <c r="JK464" s="40"/>
      <c r="JL464" s="40"/>
      <c r="JM464" s="40"/>
      <c r="JN464" s="40"/>
      <c r="JO464" s="40"/>
      <c r="JP464" s="40"/>
      <c r="JQ464" s="40"/>
      <c r="JR464" s="40"/>
      <c r="JS464" s="40"/>
      <c r="JT464" s="40"/>
      <c r="JU464" s="40"/>
      <c r="JV464" s="40"/>
      <c r="JW464" s="40"/>
      <c r="JX464" s="40"/>
      <c r="JY464" s="40"/>
      <c r="JZ464" s="40"/>
      <c r="KA464" s="40"/>
    </row>
    <row r="465" spans="2:287" x14ac:dyDescent="0.45">
      <c r="B465" s="124"/>
      <c r="C465" s="418"/>
      <c r="D465" s="424"/>
      <c r="E465" s="419"/>
      <c r="F465" s="424"/>
      <c r="G465" s="163"/>
      <c r="H465" s="427"/>
      <c r="I465" s="63"/>
      <c r="J465" s="124"/>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433"/>
      <c r="AK465" s="63"/>
      <c r="AL465" s="164"/>
      <c r="AM465" s="164"/>
      <c r="AN465" s="164"/>
      <c r="AO465" s="63"/>
      <c r="AP465" s="124"/>
      <c r="AQ465" s="124"/>
      <c r="AR465" s="124"/>
      <c r="AS465" s="124"/>
      <c r="AT465" s="65"/>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47"/>
      <c r="DX465" s="47"/>
      <c r="DY465" s="47"/>
      <c r="DZ465" s="47"/>
      <c r="EA465" s="47"/>
      <c r="EB465" s="47"/>
      <c r="EC465" s="47"/>
      <c r="ED465" s="47"/>
      <c r="EE465" s="47"/>
      <c r="EF465" s="47"/>
      <c r="EG465" s="47"/>
      <c r="EH465" s="47"/>
      <c r="EI465" s="47"/>
      <c r="EJ465" s="47"/>
      <c r="EK465" s="47"/>
      <c r="EL465" s="47"/>
      <c r="EM465" s="47"/>
      <c r="EN465" s="47"/>
      <c r="EO465" s="47"/>
      <c r="EP465" s="47"/>
      <c r="EQ465" s="47"/>
      <c r="ER465" s="47"/>
      <c r="ES465" s="40"/>
      <c r="ET465" s="40"/>
      <c r="EU465" s="40"/>
      <c r="EV465" s="40"/>
      <c r="EW465" s="40"/>
      <c r="EX465" s="40"/>
      <c r="EY465" s="40"/>
      <c r="EZ465" s="40"/>
      <c r="FA465" s="40"/>
      <c r="FB465" s="40"/>
      <c r="FC465" s="40"/>
      <c r="FD465" s="40"/>
      <c r="FE465" s="40"/>
      <c r="FF465" s="40"/>
      <c r="FG465" s="40"/>
      <c r="FH465" s="40"/>
      <c r="FI465" s="40"/>
      <c r="FJ465" s="40"/>
      <c r="FK465" s="40"/>
      <c r="FL465" s="40"/>
      <c r="FM465" s="40"/>
      <c r="FN465" s="40"/>
      <c r="FO465" s="40"/>
      <c r="FP465" s="40"/>
      <c r="FQ465" s="40"/>
      <c r="FR465" s="40"/>
      <c r="FS465" s="40"/>
      <c r="FT465" s="40"/>
      <c r="FU465" s="40"/>
      <c r="FV465" s="40"/>
      <c r="FW465" s="40"/>
      <c r="FX465" s="40"/>
      <c r="FY465" s="40"/>
      <c r="FZ465" s="40"/>
      <c r="GA465" s="40"/>
      <c r="GB465" s="40"/>
      <c r="GC465" s="40"/>
      <c r="GD465" s="40"/>
      <c r="GE465" s="40"/>
      <c r="GF465" s="40"/>
      <c r="GG465" s="40"/>
      <c r="GH465" s="40"/>
      <c r="GI465" s="40"/>
      <c r="GJ465" s="40"/>
      <c r="GK465" s="40"/>
      <c r="GL465" s="40"/>
      <c r="GM465" s="40"/>
      <c r="GN465" s="40"/>
      <c r="GO465" s="40"/>
      <c r="GP465" s="40"/>
      <c r="GQ465" s="40"/>
      <c r="GR465" s="40"/>
      <c r="GS465" s="40"/>
      <c r="GT465" s="40"/>
      <c r="GU465" s="40"/>
      <c r="GV465" s="40"/>
      <c r="GW465" s="40"/>
      <c r="GX465" s="40"/>
      <c r="GY465" s="40"/>
      <c r="GZ465" s="40"/>
      <c r="HA465" s="40"/>
      <c r="HB465" s="40"/>
      <c r="HC465" s="40"/>
      <c r="HD465" s="40"/>
      <c r="HE465" s="40"/>
      <c r="HF465" s="40"/>
      <c r="HG465" s="40"/>
      <c r="HH465" s="40"/>
      <c r="HI465" s="40"/>
      <c r="HJ465" s="40"/>
      <c r="HK465" s="40"/>
      <c r="HL465" s="40"/>
      <c r="HM465" s="40"/>
      <c r="HN465" s="40"/>
      <c r="HO465" s="40"/>
      <c r="HP465" s="40"/>
      <c r="HQ465" s="40"/>
      <c r="HR465" s="40"/>
      <c r="HS465" s="40"/>
      <c r="HT465" s="40"/>
      <c r="HU465" s="40"/>
      <c r="HV465" s="40"/>
      <c r="HW465" s="40"/>
      <c r="HX465" s="40"/>
      <c r="HY465" s="40"/>
      <c r="HZ465" s="40"/>
      <c r="IA465" s="40"/>
      <c r="IB465" s="40"/>
      <c r="IC465" s="40"/>
      <c r="ID465" s="40"/>
      <c r="IE465" s="40"/>
      <c r="IF465" s="40"/>
      <c r="IG465" s="40"/>
      <c r="IH465" s="40"/>
      <c r="II465" s="40"/>
      <c r="IJ465" s="40"/>
      <c r="IK465" s="40"/>
      <c r="IL465" s="40"/>
      <c r="IM465" s="40"/>
      <c r="IN465" s="40"/>
      <c r="IO465" s="40"/>
      <c r="IP465" s="40"/>
      <c r="IQ465" s="40"/>
      <c r="IR465" s="40"/>
      <c r="IS465" s="40"/>
      <c r="IT465" s="40"/>
      <c r="IU465" s="40"/>
      <c r="IV465" s="40"/>
      <c r="IW465" s="40"/>
      <c r="IX465" s="40"/>
      <c r="IY465" s="40"/>
      <c r="IZ465" s="40"/>
      <c r="JA465" s="40"/>
      <c r="JB465" s="40"/>
      <c r="JC465" s="40"/>
      <c r="JD465" s="40"/>
      <c r="JE465" s="40"/>
      <c r="JF465" s="40"/>
      <c r="JG465" s="40"/>
      <c r="JH465" s="40"/>
      <c r="JI465" s="40"/>
      <c r="JJ465" s="40"/>
      <c r="JK465" s="40"/>
      <c r="JL465" s="40"/>
      <c r="JM465" s="40"/>
      <c r="JN465" s="40"/>
      <c r="JO465" s="40"/>
      <c r="JP465" s="40"/>
      <c r="JQ465" s="40"/>
      <c r="JR465" s="40"/>
      <c r="JS465" s="40"/>
      <c r="JT465" s="40"/>
      <c r="JU465" s="40"/>
      <c r="JV465" s="40"/>
      <c r="JW465" s="40"/>
      <c r="JX465" s="40"/>
      <c r="JY465" s="40"/>
      <c r="JZ465" s="40"/>
      <c r="KA465" s="40"/>
    </row>
    <row r="466" spans="2:287" x14ac:dyDescent="0.45">
      <c r="B466" s="124"/>
      <c r="C466" s="418"/>
      <c r="D466" s="424"/>
      <c r="E466" s="419"/>
      <c r="F466" s="424"/>
      <c r="G466" s="163"/>
      <c r="H466" s="427"/>
      <c r="I466" s="63"/>
      <c r="J466" s="124"/>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433"/>
      <c r="AK466" s="63"/>
      <c r="AL466" s="164"/>
      <c r="AM466" s="164"/>
      <c r="AN466" s="164"/>
      <c r="AO466" s="63"/>
      <c r="AP466" s="124"/>
      <c r="AQ466" s="124"/>
      <c r="AR466" s="124"/>
      <c r="AS466" s="124"/>
      <c r="AT466" s="65"/>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47"/>
      <c r="DX466" s="47"/>
      <c r="DY466" s="47"/>
      <c r="DZ466" s="47"/>
      <c r="EA466" s="47"/>
      <c r="EB466" s="47"/>
      <c r="EC466" s="47"/>
      <c r="ED466" s="47"/>
      <c r="EE466" s="47"/>
      <c r="EF466" s="47"/>
      <c r="EG466" s="47"/>
      <c r="EH466" s="47"/>
      <c r="EI466" s="47"/>
      <c r="EJ466" s="47"/>
      <c r="EK466" s="47"/>
      <c r="EL466" s="47"/>
      <c r="EM466" s="47"/>
      <c r="EN466" s="47"/>
      <c r="EO466" s="47"/>
      <c r="EP466" s="47"/>
      <c r="EQ466" s="47"/>
      <c r="ER466" s="47"/>
      <c r="ES466" s="40"/>
      <c r="ET466" s="40"/>
      <c r="EU466" s="40"/>
      <c r="EV466" s="40"/>
      <c r="EW466" s="40"/>
      <c r="EX466" s="40"/>
      <c r="EY466" s="40"/>
      <c r="EZ466" s="40"/>
      <c r="FA466" s="40"/>
      <c r="FB466" s="40"/>
      <c r="FC466" s="40"/>
      <c r="FD466" s="40"/>
      <c r="FE466" s="40"/>
      <c r="FF466" s="40"/>
      <c r="FG466" s="40"/>
      <c r="FH466" s="40"/>
      <c r="FI466" s="40"/>
      <c r="FJ466" s="40"/>
      <c r="FK466" s="40"/>
      <c r="FL466" s="40"/>
      <c r="FM466" s="40"/>
      <c r="FN466" s="40"/>
      <c r="FO466" s="40"/>
      <c r="FP466" s="40"/>
      <c r="FQ466" s="40"/>
      <c r="FR466" s="40"/>
      <c r="FS466" s="40"/>
      <c r="FT466" s="40"/>
      <c r="FU466" s="40"/>
      <c r="FV466" s="40"/>
      <c r="FW466" s="40"/>
      <c r="FX466" s="40"/>
      <c r="FY466" s="40"/>
      <c r="FZ466" s="40"/>
      <c r="GA466" s="40"/>
      <c r="GB466" s="40"/>
      <c r="GC466" s="40"/>
      <c r="GD466" s="40"/>
      <c r="GE466" s="40"/>
      <c r="GF466" s="40"/>
      <c r="GG466" s="40"/>
      <c r="GH466" s="40"/>
      <c r="GI466" s="40"/>
      <c r="GJ466" s="40"/>
      <c r="GK466" s="40"/>
      <c r="GL466" s="40"/>
      <c r="GM466" s="40"/>
      <c r="GN466" s="40"/>
      <c r="GO466" s="40"/>
      <c r="GP466" s="40"/>
      <c r="GQ466" s="40"/>
      <c r="GR466" s="40"/>
      <c r="GS466" s="40"/>
      <c r="GT466" s="40"/>
      <c r="GU466" s="40"/>
      <c r="GV466" s="40"/>
      <c r="GW466" s="40"/>
      <c r="GX466" s="40"/>
      <c r="GY466" s="40"/>
      <c r="GZ466" s="40"/>
      <c r="HA466" s="40"/>
      <c r="HB466" s="40"/>
      <c r="HC466" s="40"/>
      <c r="HD466" s="40"/>
      <c r="HE466" s="40"/>
      <c r="HF466" s="40"/>
      <c r="HG466" s="40"/>
      <c r="HH466" s="40"/>
      <c r="HI466" s="40"/>
      <c r="HJ466" s="40"/>
      <c r="HK466" s="40"/>
      <c r="HL466" s="40"/>
      <c r="HM466" s="40"/>
      <c r="HN466" s="40"/>
      <c r="HO466" s="40"/>
      <c r="HP466" s="40"/>
      <c r="HQ466" s="40"/>
      <c r="HR466" s="40"/>
      <c r="HS466" s="40"/>
      <c r="HT466" s="40"/>
      <c r="HU466" s="40"/>
      <c r="HV466" s="40"/>
      <c r="HW466" s="40"/>
      <c r="HX466" s="40"/>
      <c r="HY466" s="40"/>
      <c r="HZ466" s="40"/>
      <c r="IA466" s="40"/>
      <c r="IB466" s="40"/>
      <c r="IC466" s="40"/>
      <c r="ID466" s="40"/>
      <c r="IE466" s="40"/>
      <c r="IF466" s="40"/>
      <c r="IG466" s="40"/>
      <c r="IH466" s="40"/>
      <c r="II466" s="40"/>
      <c r="IJ466" s="40"/>
      <c r="IK466" s="40"/>
      <c r="IL466" s="40"/>
      <c r="IM466" s="40"/>
      <c r="IN466" s="40"/>
      <c r="IO466" s="40"/>
      <c r="IP466" s="40"/>
      <c r="IQ466" s="40"/>
      <c r="IR466" s="40"/>
      <c r="IS466" s="40"/>
      <c r="IT466" s="40"/>
      <c r="IU466" s="40"/>
      <c r="IV466" s="40"/>
      <c r="IW466" s="40"/>
      <c r="IX466" s="40"/>
      <c r="IY466" s="40"/>
      <c r="IZ466" s="40"/>
      <c r="JA466" s="40"/>
      <c r="JB466" s="40"/>
      <c r="JC466" s="40"/>
      <c r="JD466" s="40"/>
      <c r="JE466" s="40"/>
      <c r="JF466" s="40"/>
      <c r="JG466" s="40"/>
      <c r="JH466" s="40"/>
      <c r="JI466" s="40"/>
      <c r="JJ466" s="40"/>
      <c r="JK466" s="40"/>
      <c r="JL466" s="40"/>
      <c r="JM466" s="40"/>
      <c r="JN466" s="40"/>
      <c r="JO466" s="40"/>
      <c r="JP466" s="40"/>
      <c r="JQ466" s="40"/>
      <c r="JR466" s="40"/>
      <c r="JS466" s="40"/>
      <c r="JT466" s="40"/>
      <c r="JU466" s="40"/>
      <c r="JV466" s="40"/>
      <c r="JW466" s="40"/>
      <c r="JX466" s="40"/>
      <c r="JY466" s="40"/>
      <c r="JZ466" s="40"/>
      <c r="KA466" s="40"/>
    </row>
    <row r="467" spans="2:287" x14ac:dyDescent="0.45">
      <c r="B467" s="124"/>
      <c r="C467" s="418"/>
      <c r="D467" s="424"/>
      <c r="E467" s="419"/>
      <c r="F467" s="424"/>
      <c r="G467" s="163"/>
      <c r="H467" s="427"/>
      <c r="I467" s="63"/>
      <c r="J467" s="124"/>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433"/>
      <c r="AK467" s="63"/>
      <c r="AL467" s="164"/>
      <c r="AM467" s="164"/>
      <c r="AN467" s="164"/>
      <c r="AO467" s="63"/>
      <c r="AP467" s="124"/>
      <c r="AQ467" s="124"/>
      <c r="AR467" s="124"/>
      <c r="AS467" s="124"/>
      <c r="AT467" s="65"/>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47"/>
      <c r="DX467" s="47"/>
      <c r="DY467" s="47"/>
      <c r="DZ467" s="47"/>
      <c r="EA467" s="47"/>
      <c r="EB467" s="47"/>
      <c r="EC467" s="47"/>
      <c r="ED467" s="47"/>
      <c r="EE467" s="47"/>
      <c r="EF467" s="47"/>
      <c r="EG467" s="47"/>
      <c r="EH467" s="47"/>
      <c r="EI467" s="47"/>
      <c r="EJ467" s="47"/>
      <c r="EK467" s="47"/>
      <c r="EL467" s="47"/>
      <c r="EM467" s="47"/>
      <c r="EN467" s="47"/>
      <c r="EO467" s="47"/>
      <c r="EP467" s="47"/>
      <c r="EQ467" s="47"/>
      <c r="ER467" s="47"/>
      <c r="ES467" s="40"/>
      <c r="ET467" s="40"/>
      <c r="EU467" s="40"/>
      <c r="EV467" s="40"/>
      <c r="EW467" s="40"/>
      <c r="EX467" s="40"/>
      <c r="EY467" s="40"/>
      <c r="EZ467" s="40"/>
      <c r="FA467" s="40"/>
      <c r="FB467" s="40"/>
      <c r="FC467" s="40"/>
      <c r="FD467" s="40"/>
      <c r="FE467" s="40"/>
      <c r="FF467" s="40"/>
      <c r="FG467" s="40"/>
      <c r="FH467" s="40"/>
      <c r="FI467" s="40"/>
      <c r="FJ467" s="40"/>
      <c r="FK467" s="40"/>
      <c r="FL467" s="40"/>
      <c r="FM467" s="40"/>
      <c r="FN467" s="40"/>
      <c r="FO467" s="40"/>
      <c r="FP467" s="40"/>
      <c r="FQ467" s="40"/>
      <c r="FR467" s="40"/>
      <c r="FS467" s="40"/>
      <c r="FT467" s="40"/>
      <c r="FU467" s="40"/>
      <c r="FV467" s="40"/>
      <c r="FW467" s="40"/>
      <c r="FX467" s="40"/>
      <c r="FY467" s="40"/>
      <c r="FZ467" s="40"/>
      <c r="GA467" s="40"/>
      <c r="GB467" s="40"/>
      <c r="GC467" s="40"/>
      <c r="GD467" s="40"/>
      <c r="GE467" s="40"/>
      <c r="GF467" s="40"/>
      <c r="GG467" s="40"/>
      <c r="GH467" s="40"/>
      <c r="GI467" s="40"/>
      <c r="GJ467" s="40"/>
      <c r="GK467" s="40"/>
      <c r="GL467" s="40"/>
      <c r="GM467" s="40"/>
      <c r="GN467" s="40"/>
      <c r="GO467" s="40"/>
      <c r="GP467" s="40"/>
      <c r="GQ467" s="40"/>
      <c r="GR467" s="40"/>
      <c r="GS467" s="40"/>
      <c r="GT467" s="40"/>
      <c r="GU467" s="40"/>
      <c r="GV467" s="40"/>
      <c r="GW467" s="40"/>
      <c r="GX467" s="40"/>
      <c r="GY467" s="40"/>
      <c r="GZ467" s="40"/>
      <c r="HA467" s="40"/>
      <c r="HB467" s="40"/>
      <c r="HC467" s="40"/>
      <c r="HD467" s="40"/>
      <c r="HE467" s="40"/>
      <c r="HF467" s="40"/>
      <c r="HG467" s="40"/>
      <c r="HH467" s="40"/>
      <c r="HI467" s="40"/>
      <c r="HJ467" s="40"/>
      <c r="HK467" s="40"/>
      <c r="HL467" s="40"/>
      <c r="HM467" s="40"/>
      <c r="HN467" s="40"/>
      <c r="HO467" s="40"/>
      <c r="HP467" s="40"/>
      <c r="HQ467" s="40"/>
      <c r="HR467" s="40"/>
      <c r="HS467" s="40"/>
      <c r="HT467" s="40"/>
      <c r="HU467" s="40"/>
      <c r="HV467" s="40"/>
      <c r="HW467" s="40"/>
      <c r="HX467" s="40"/>
      <c r="HY467" s="40"/>
      <c r="HZ467" s="40"/>
      <c r="IA467" s="40"/>
      <c r="IB467" s="40"/>
      <c r="IC467" s="40"/>
      <c r="ID467" s="40"/>
      <c r="IE467" s="40"/>
      <c r="IF467" s="40"/>
      <c r="IG467" s="40"/>
      <c r="IH467" s="40"/>
      <c r="II467" s="40"/>
      <c r="IJ467" s="40"/>
      <c r="IK467" s="40"/>
      <c r="IL467" s="40"/>
      <c r="IM467" s="40"/>
      <c r="IN467" s="40"/>
      <c r="IO467" s="40"/>
      <c r="IP467" s="40"/>
      <c r="IQ467" s="40"/>
      <c r="IR467" s="40"/>
      <c r="IS467" s="40"/>
      <c r="IT467" s="40"/>
      <c r="IU467" s="40"/>
      <c r="IV467" s="40"/>
      <c r="IW467" s="40"/>
      <c r="IX467" s="40"/>
      <c r="IY467" s="40"/>
      <c r="IZ467" s="40"/>
      <c r="JA467" s="40"/>
      <c r="JB467" s="40"/>
      <c r="JC467" s="40"/>
      <c r="JD467" s="40"/>
      <c r="JE467" s="40"/>
      <c r="JF467" s="40"/>
      <c r="JG467" s="40"/>
      <c r="JH467" s="40"/>
      <c r="JI467" s="40"/>
      <c r="JJ467" s="40"/>
      <c r="JK467" s="40"/>
      <c r="JL467" s="40"/>
      <c r="JM467" s="40"/>
      <c r="JN467" s="40"/>
      <c r="JO467" s="40"/>
      <c r="JP467" s="40"/>
      <c r="JQ467" s="40"/>
      <c r="JR467" s="40"/>
      <c r="JS467" s="40"/>
      <c r="JT467" s="40"/>
      <c r="JU467" s="40"/>
      <c r="JV467" s="40"/>
      <c r="JW467" s="40"/>
      <c r="JX467" s="40"/>
      <c r="JY467" s="40"/>
      <c r="JZ467" s="40"/>
      <c r="KA467" s="40"/>
    </row>
    <row r="468" spans="2:287" x14ac:dyDescent="0.45">
      <c r="B468" s="124"/>
      <c r="C468" s="418"/>
      <c r="D468" s="424"/>
      <c r="E468" s="419"/>
      <c r="F468" s="424"/>
      <c r="G468" s="163"/>
      <c r="H468" s="427"/>
      <c r="I468" s="63"/>
      <c r="J468" s="124"/>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433"/>
      <c r="AK468" s="63"/>
      <c r="AL468" s="164"/>
      <c r="AM468" s="164"/>
      <c r="AN468" s="164"/>
      <c r="AO468" s="63"/>
      <c r="AP468" s="124"/>
      <c r="AQ468" s="124"/>
      <c r="AR468" s="124"/>
      <c r="AS468" s="124"/>
      <c r="AT468" s="65"/>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7"/>
      <c r="BV468" s="47"/>
      <c r="BW468" s="47"/>
      <c r="BX468" s="47"/>
      <c r="BY468" s="47"/>
      <c r="BZ468" s="47"/>
      <c r="CA468" s="47"/>
      <c r="CB468" s="47"/>
      <c r="CC468" s="47"/>
      <c r="CD468" s="47"/>
      <c r="CE468" s="47"/>
      <c r="CF468" s="47"/>
      <c r="CG468" s="47"/>
      <c r="CH468" s="47"/>
      <c r="CI468" s="47"/>
      <c r="CJ468" s="47"/>
      <c r="CK468" s="47"/>
      <c r="CL468" s="47"/>
      <c r="CM468" s="47"/>
      <c r="CN468" s="47"/>
      <c r="CO468" s="47"/>
      <c r="CP468" s="47"/>
      <c r="CQ468" s="47"/>
      <c r="CR468" s="47"/>
      <c r="CS468" s="47"/>
      <c r="CT468" s="47"/>
      <c r="CU468" s="47"/>
      <c r="CV468" s="47"/>
      <c r="CW468" s="47"/>
      <c r="CX468" s="47"/>
      <c r="CY468" s="47"/>
      <c r="CZ468" s="47"/>
      <c r="DA468" s="47"/>
      <c r="DB468" s="47"/>
      <c r="DC468" s="47"/>
      <c r="DD468" s="47"/>
      <c r="DE468" s="47"/>
      <c r="DF468" s="47"/>
      <c r="DG468" s="47"/>
      <c r="DH468" s="47"/>
      <c r="DI468" s="47"/>
      <c r="DJ468" s="47"/>
      <c r="DK468" s="47"/>
      <c r="DL468" s="47"/>
      <c r="DM468" s="47"/>
      <c r="DN468" s="47"/>
      <c r="DO468" s="47"/>
      <c r="DP468" s="47"/>
      <c r="DQ468" s="47"/>
      <c r="DR468" s="47"/>
      <c r="DS468" s="47"/>
      <c r="DT468" s="47"/>
      <c r="DU468" s="47"/>
      <c r="DV468" s="47"/>
      <c r="DW468" s="47"/>
      <c r="DX468" s="47"/>
      <c r="DY468" s="47"/>
      <c r="DZ468" s="47"/>
      <c r="EA468" s="47"/>
      <c r="EB468" s="47"/>
      <c r="EC468" s="47"/>
      <c r="ED468" s="47"/>
      <c r="EE468" s="47"/>
      <c r="EF468" s="47"/>
      <c r="EG468" s="47"/>
      <c r="EH468" s="47"/>
      <c r="EI468" s="47"/>
      <c r="EJ468" s="47"/>
      <c r="EK468" s="47"/>
      <c r="EL468" s="47"/>
      <c r="EM468" s="47"/>
      <c r="EN468" s="47"/>
      <c r="EO468" s="47"/>
      <c r="EP468" s="47"/>
      <c r="EQ468" s="47"/>
      <c r="ER468" s="47"/>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c r="GR468" s="40"/>
      <c r="GS468" s="40"/>
      <c r="GT468" s="40"/>
      <c r="GU468" s="40"/>
      <c r="GV468" s="40"/>
      <c r="GW468" s="40"/>
      <c r="GX468" s="40"/>
      <c r="GY468" s="40"/>
      <c r="GZ468" s="40"/>
      <c r="HA468" s="40"/>
      <c r="HB468" s="40"/>
      <c r="HC468" s="40"/>
      <c r="HD468" s="40"/>
      <c r="HE468" s="40"/>
      <c r="HF468" s="40"/>
      <c r="HG468" s="40"/>
      <c r="HH468" s="40"/>
      <c r="HI468" s="40"/>
      <c r="HJ468" s="40"/>
      <c r="HK468" s="40"/>
      <c r="HL468" s="40"/>
      <c r="HM468" s="40"/>
      <c r="HN468" s="40"/>
      <c r="HO468" s="40"/>
      <c r="HP468" s="40"/>
      <c r="HQ468" s="40"/>
      <c r="HR468" s="40"/>
      <c r="HS468" s="40"/>
      <c r="HT468" s="40"/>
      <c r="HU468" s="40"/>
      <c r="HV468" s="40"/>
      <c r="HW468" s="40"/>
      <c r="HX468" s="40"/>
      <c r="HY468" s="40"/>
      <c r="HZ468" s="40"/>
      <c r="IA468" s="40"/>
      <c r="IB468" s="40"/>
      <c r="IC468" s="40"/>
      <c r="ID468" s="40"/>
      <c r="IE468" s="40"/>
      <c r="IF468" s="40"/>
      <c r="IG468" s="40"/>
      <c r="IH468" s="40"/>
      <c r="II468" s="40"/>
      <c r="IJ468" s="40"/>
      <c r="IK468" s="40"/>
      <c r="IL468" s="40"/>
      <c r="IM468" s="40"/>
      <c r="IN468" s="40"/>
      <c r="IO468" s="40"/>
      <c r="IP468" s="40"/>
      <c r="IQ468" s="40"/>
      <c r="IR468" s="40"/>
      <c r="IS468" s="40"/>
      <c r="IT468" s="40"/>
      <c r="IU468" s="40"/>
      <c r="IV468" s="40"/>
      <c r="IW468" s="40"/>
      <c r="IX468" s="40"/>
      <c r="IY468" s="40"/>
      <c r="IZ468" s="40"/>
      <c r="JA468" s="40"/>
      <c r="JB468" s="40"/>
      <c r="JC468" s="40"/>
      <c r="JD468" s="40"/>
      <c r="JE468" s="40"/>
      <c r="JF468" s="40"/>
      <c r="JG468" s="40"/>
      <c r="JH468" s="40"/>
      <c r="JI468" s="40"/>
      <c r="JJ468" s="40"/>
      <c r="JK468" s="40"/>
      <c r="JL468" s="40"/>
      <c r="JM468" s="40"/>
      <c r="JN468" s="40"/>
      <c r="JO468" s="40"/>
      <c r="JP468" s="40"/>
      <c r="JQ468" s="40"/>
      <c r="JR468" s="40"/>
      <c r="JS468" s="40"/>
      <c r="JT468" s="40"/>
      <c r="JU468" s="40"/>
      <c r="JV468" s="40"/>
      <c r="JW468" s="40"/>
      <c r="JX468" s="40"/>
      <c r="JY468" s="40"/>
      <c r="JZ468" s="40"/>
      <c r="KA468" s="40"/>
    </row>
    <row r="469" spans="2:287" x14ac:dyDescent="0.45">
      <c r="B469" s="124"/>
      <c r="C469" s="418"/>
      <c r="D469" s="424"/>
      <c r="E469" s="419"/>
      <c r="F469" s="424"/>
      <c r="G469" s="163"/>
      <c r="H469" s="427"/>
      <c r="I469" s="63"/>
      <c r="J469" s="124"/>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433"/>
      <c r="AK469" s="63"/>
      <c r="AL469" s="164"/>
      <c r="AM469" s="164"/>
      <c r="AN469" s="164"/>
      <c r="AO469" s="63"/>
      <c r="AP469" s="124"/>
      <c r="AQ469" s="124"/>
      <c r="AR469" s="124"/>
      <c r="AS469" s="124"/>
      <c r="AT469" s="65"/>
      <c r="AU469" s="47"/>
      <c r="AV469" s="47"/>
      <c r="AW469" s="47"/>
      <c r="AX469" s="47"/>
      <c r="AY469" s="47"/>
      <c r="AZ469" s="47"/>
      <c r="BA469" s="47"/>
      <c r="BB469" s="47"/>
      <c r="BC469" s="47"/>
      <c r="BD469" s="47"/>
      <c r="BE469" s="47"/>
      <c r="BF469" s="47"/>
      <c r="BG469" s="47"/>
      <c r="BH469" s="47"/>
      <c r="BI469" s="47"/>
      <c r="BJ469" s="47"/>
      <c r="BK469" s="47"/>
      <c r="BL469" s="47"/>
      <c r="BM469" s="47"/>
      <c r="BN469" s="47"/>
      <c r="BO469" s="47"/>
      <c r="BP469" s="47"/>
      <c r="BQ469" s="47"/>
      <c r="BR469" s="47"/>
      <c r="BS469" s="47"/>
      <c r="BT469" s="47"/>
      <c r="BU469" s="47"/>
      <c r="BV469" s="47"/>
      <c r="BW469" s="47"/>
      <c r="BX469" s="47"/>
      <c r="BY469" s="47"/>
      <c r="BZ469" s="47"/>
      <c r="CA469" s="47"/>
      <c r="CB469" s="47"/>
      <c r="CC469" s="47"/>
      <c r="CD469" s="47"/>
      <c r="CE469" s="47"/>
      <c r="CF469" s="47"/>
      <c r="CG469" s="47"/>
      <c r="CH469" s="47"/>
      <c r="CI469" s="47"/>
      <c r="CJ469" s="47"/>
      <c r="CK469" s="47"/>
      <c r="CL469" s="47"/>
      <c r="CM469" s="47"/>
      <c r="CN469" s="47"/>
      <c r="CO469" s="47"/>
      <c r="CP469" s="47"/>
      <c r="CQ469" s="47"/>
      <c r="CR469" s="47"/>
      <c r="CS469" s="47"/>
      <c r="CT469" s="47"/>
      <c r="CU469" s="47"/>
      <c r="CV469" s="47"/>
      <c r="CW469" s="47"/>
      <c r="CX469" s="47"/>
      <c r="CY469" s="47"/>
      <c r="CZ469" s="47"/>
      <c r="DA469" s="47"/>
      <c r="DB469" s="47"/>
      <c r="DC469" s="47"/>
      <c r="DD469" s="47"/>
      <c r="DE469" s="47"/>
      <c r="DF469" s="47"/>
      <c r="DG469" s="47"/>
      <c r="DH469" s="47"/>
      <c r="DI469" s="47"/>
      <c r="DJ469" s="47"/>
      <c r="DK469" s="47"/>
      <c r="DL469" s="47"/>
      <c r="DM469" s="47"/>
      <c r="DN469" s="47"/>
      <c r="DO469" s="47"/>
      <c r="DP469" s="47"/>
      <c r="DQ469" s="47"/>
      <c r="DR469" s="47"/>
      <c r="DS469" s="47"/>
      <c r="DT469" s="47"/>
      <c r="DU469" s="47"/>
      <c r="DV469" s="47"/>
      <c r="DW469" s="47"/>
      <c r="DX469" s="47"/>
      <c r="DY469" s="47"/>
      <c r="DZ469" s="47"/>
      <c r="EA469" s="47"/>
      <c r="EB469" s="47"/>
      <c r="EC469" s="47"/>
      <c r="ED469" s="47"/>
      <c r="EE469" s="47"/>
      <c r="EF469" s="47"/>
      <c r="EG469" s="47"/>
      <c r="EH469" s="47"/>
      <c r="EI469" s="47"/>
      <c r="EJ469" s="47"/>
      <c r="EK469" s="47"/>
      <c r="EL469" s="47"/>
      <c r="EM469" s="47"/>
      <c r="EN469" s="47"/>
      <c r="EO469" s="47"/>
      <c r="EP469" s="47"/>
      <c r="EQ469" s="47"/>
      <c r="ER469" s="47"/>
      <c r="ES469" s="40"/>
      <c r="ET469" s="40"/>
      <c r="EU469" s="40"/>
      <c r="EV469" s="40"/>
      <c r="EW469" s="40"/>
      <c r="EX469" s="40"/>
      <c r="EY469" s="40"/>
      <c r="EZ469" s="40"/>
      <c r="FA469" s="40"/>
      <c r="FB469" s="40"/>
      <c r="FC469" s="40"/>
      <c r="FD469" s="40"/>
      <c r="FE469" s="40"/>
      <c r="FF469" s="40"/>
      <c r="FG469" s="40"/>
      <c r="FH469" s="40"/>
      <c r="FI469" s="40"/>
      <c r="FJ469" s="40"/>
      <c r="FK469" s="40"/>
      <c r="FL469" s="40"/>
      <c r="FM469" s="40"/>
      <c r="FN469" s="40"/>
      <c r="FO469" s="40"/>
      <c r="FP469" s="40"/>
      <c r="FQ469" s="40"/>
      <c r="FR469" s="40"/>
      <c r="FS469" s="40"/>
      <c r="FT469" s="40"/>
      <c r="FU469" s="40"/>
      <c r="FV469" s="40"/>
      <c r="FW469" s="40"/>
      <c r="FX469" s="40"/>
      <c r="FY469" s="40"/>
      <c r="FZ469" s="40"/>
      <c r="GA469" s="40"/>
      <c r="GB469" s="40"/>
      <c r="GC469" s="40"/>
      <c r="GD469" s="40"/>
      <c r="GE469" s="40"/>
      <c r="GF469" s="40"/>
      <c r="GG469" s="40"/>
      <c r="GH469" s="40"/>
      <c r="GI469" s="40"/>
      <c r="GJ469" s="40"/>
      <c r="GK469" s="40"/>
      <c r="GL469" s="40"/>
      <c r="GM469" s="40"/>
      <c r="GN469" s="40"/>
      <c r="GO469" s="40"/>
      <c r="GP469" s="40"/>
      <c r="GQ469" s="40"/>
      <c r="GR469" s="40"/>
      <c r="GS469" s="40"/>
      <c r="GT469" s="40"/>
      <c r="GU469" s="40"/>
      <c r="GV469" s="40"/>
      <c r="GW469" s="40"/>
      <c r="GX469" s="40"/>
      <c r="GY469" s="40"/>
      <c r="GZ469" s="40"/>
      <c r="HA469" s="40"/>
      <c r="HB469" s="40"/>
      <c r="HC469" s="40"/>
      <c r="HD469" s="40"/>
      <c r="HE469" s="40"/>
      <c r="HF469" s="40"/>
      <c r="HG469" s="40"/>
      <c r="HH469" s="40"/>
      <c r="HI469" s="40"/>
      <c r="HJ469" s="40"/>
      <c r="HK469" s="40"/>
      <c r="HL469" s="40"/>
      <c r="HM469" s="40"/>
      <c r="HN469" s="40"/>
      <c r="HO469" s="40"/>
      <c r="HP469" s="40"/>
      <c r="HQ469" s="40"/>
      <c r="HR469" s="40"/>
      <c r="HS469" s="40"/>
      <c r="HT469" s="40"/>
      <c r="HU469" s="40"/>
      <c r="HV469" s="40"/>
      <c r="HW469" s="40"/>
      <c r="HX469" s="40"/>
      <c r="HY469" s="40"/>
      <c r="HZ469" s="40"/>
      <c r="IA469" s="40"/>
      <c r="IB469" s="40"/>
      <c r="IC469" s="40"/>
      <c r="ID469" s="40"/>
      <c r="IE469" s="40"/>
      <c r="IF469" s="40"/>
      <c r="IG469" s="40"/>
      <c r="IH469" s="40"/>
      <c r="II469" s="40"/>
      <c r="IJ469" s="40"/>
      <c r="IK469" s="40"/>
      <c r="IL469" s="40"/>
      <c r="IM469" s="40"/>
      <c r="IN469" s="40"/>
      <c r="IO469" s="40"/>
      <c r="IP469" s="40"/>
      <c r="IQ469" s="40"/>
      <c r="IR469" s="40"/>
      <c r="IS469" s="40"/>
      <c r="IT469" s="40"/>
      <c r="IU469" s="40"/>
      <c r="IV469" s="40"/>
      <c r="IW469" s="40"/>
      <c r="IX469" s="40"/>
      <c r="IY469" s="40"/>
      <c r="IZ469" s="40"/>
      <c r="JA469" s="40"/>
      <c r="JB469" s="40"/>
      <c r="JC469" s="40"/>
      <c r="JD469" s="40"/>
      <c r="JE469" s="40"/>
      <c r="JF469" s="40"/>
      <c r="JG469" s="40"/>
      <c r="JH469" s="40"/>
      <c r="JI469" s="40"/>
      <c r="JJ469" s="40"/>
      <c r="JK469" s="40"/>
      <c r="JL469" s="40"/>
      <c r="JM469" s="40"/>
      <c r="JN469" s="40"/>
      <c r="JO469" s="40"/>
      <c r="JP469" s="40"/>
      <c r="JQ469" s="40"/>
      <c r="JR469" s="40"/>
      <c r="JS469" s="40"/>
      <c r="JT469" s="40"/>
      <c r="JU469" s="40"/>
      <c r="JV469" s="40"/>
      <c r="JW469" s="40"/>
      <c r="JX469" s="40"/>
      <c r="JY469" s="40"/>
      <c r="JZ469" s="40"/>
      <c r="KA469" s="40"/>
    </row>
    <row r="470" spans="2:287" x14ac:dyDescent="0.45">
      <c r="B470" s="124"/>
      <c r="C470" s="418"/>
      <c r="D470" s="424"/>
      <c r="E470" s="419"/>
      <c r="F470" s="424"/>
      <c r="G470" s="163"/>
      <c r="H470" s="427"/>
      <c r="I470" s="63"/>
      <c r="J470" s="124"/>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433"/>
      <c r="AK470" s="63"/>
      <c r="AL470" s="164"/>
      <c r="AM470" s="164"/>
      <c r="AN470" s="164"/>
      <c r="AO470" s="63"/>
      <c r="AP470" s="124"/>
      <c r="AQ470" s="124"/>
      <c r="AR470" s="124"/>
      <c r="AS470" s="124"/>
      <c r="AT470" s="65"/>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c r="BV470" s="47"/>
      <c r="BW470" s="47"/>
      <c r="BX470" s="47"/>
      <c r="BY470" s="47"/>
      <c r="BZ470" s="47"/>
      <c r="CA470" s="47"/>
      <c r="CB470" s="47"/>
      <c r="CC470" s="47"/>
      <c r="CD470" s="47"/>
      <c r="CE470" s="47"/>
      <c r="CF470" s="47"/>
      <c r="CG470" s="47"/>
      <c r="CH470" s="47"/>
      <c r="CI470" s="47"/>
      <c r="CJ470" s="47"/>
      <c r="CK470" s="47"/>
      <c r="CL470" s="47"/>
      <c r="CM470" s="47"/>
      <c r="CN470" s="47"/>
      <c r="CO470" s="47"/>
      <c r="CP470" s="47"/>
      <c r="CQ470" s="47"/>
      <c r="CR470" s="47"/>
      <c r="CS470" s="47"/>
      <c r="CT470" s="47"/>
      <c r="CU470" s="47"/>
      <c r="CV470" s="47"/>
      <c r="CW470" s="47"/>
      <c r="CX470" s="47"/>
      <c r="CY470" s="47"/>
      <c r="CZ470" s="47"/>
      <c r="DA470" s="47"/>
      <c r="DB470" s="47"/>
      <c r="DC470" s="47"/>
      <c r="DD470" s="47"/>
      <c r="DE470" s="47"/>
      <c r="DF470" s="47"/>
      <c r="DG470" s="47"/>
      <c r="DH470" s="47"/>
      <c r="DI470" s="47"/>
      <c r="DJ470" s="47"/>
      <c r="DK470" s="47"/>
      <c r="DL470" s="47"/>
      <c r="DM470" s="47"/>
      <c r="DN470" s="47"/>
      <c r="DO470" s="47"/>
      <c r="DP470" s="47"/>
      <c r="DQ470" s="47"/>
      <c r="DR470" s="47"/>
      <c r="DS470" s="47"/>
      <c r="DT470" s="47"/>
      <c r="DU470" s="47"/>
      <c r="DV470" s="47"/>
      <c r="DW470" s="47"/>
      <c r="DX470" s="47"/>
      <c r="DY470" s="47"/>
      <c r="DZ470" s="47"/>
      <c r="EA470" s="47"/>
      <c r="EB470" s="47"/>
      <c r="EC470" s="47"/>
      <c r="ED470" s="47"/>
      <c r="EE470" s="47"/>
      <c r="EF470" s="47"/>
      <c r="EG470" s="47"/>
      <c r="EH470" s="47"/>
      <c r="EI470" s="47"/>
      <c r="EJ470" s="47"/>
      <c r="EK470" s="47"/>
      <c r="EL470" s="47"/>
      <c r="EM470" s="47"/>
      <c r="EN470" s="47"/>
      <c r="EO470" s="47"/>
      <c r="EP470" s="47"/>
      <c r="EQ470" s="47"/>
      <c r="ER470" s="47"/>
      <c r="ES470" s="40"/>
      <c r="ET470" s="40"/>
      <c r="EU470" s="40"/>
      <c r="EV470" s="40"/>
      <c r="EW470" s="40"/>
      <c r="EX470" s="40"/>
      <c r="EY470" s="40"/>
      <c r="EZ470" s="40"/>
      <c r="FA470" s="40"/>
      <c r="FB470" s="40"/>
      <c r="FC470" s="40"/>
      <c r="FD470" s="40"/>
      <c r="FE470" s="40"/>
      <c r="FF470" s="40"/>
      <c r="FG470" s="40"/>
      <c r="FH470" s="40"/>
      <c r="FI470" s="40"/>
      <c r="FJ470" s="40"/>
      <c r="FK470" s="40"/>
      <c r="FL470" s="40"/>
      <c r="FM470" s="40"/>
      <c r="FN470" s="40"/>
      <c r="FO470" s="40"/>
      <c r="FP470" s="40"/>
      <c r="FQ470" s="40"/>
      <c r="FR470" s="40"/>
      <c r="FS470" s="40"/>
      <c r="FT470" s="40"/>
      <c r="FU470" s="40"/>
      <c r="FV470" s="40"/>
      <c r="FW470" s="40"/>
      <c r="FX470" s="40"/>
      <c r="FY470" s="40"/>
      <c r="FZ470" s="40"/>
      <c r="GA470" s="40"/>
      <c r="GB470" s="40"/>
      <c r="GC470" s="40"/>
      <c r="GD470" s="40"/>
      <c r="GE470" s="40"/>
      <c r="GF470" s="40"/>
      <c r="GG470" s="40"/>
      <c r="GH470" s="40"/>
      <c r="GI470" s="40"/>
      <c r="GJ470" s="40"/>
      <c r="GK470" s="40"/>
      <c r="GL470" s="40"/>
      <c r="GM470" s="40"/>
      <c r="GN470" s="40"/>
      <c r="GO470" s="40"/>
      <c r="GP470" s="40"/>
      <c r="GQ470" s="40"/>
      <c r="GR470" s="40"/>
      <c r="GS470" s="40"/>
      <c r="GT470" s="40"/>
      <c r="GU470" s="40"/>
      <c r="GV470" s="40"/>
      <c r="GW470" s="40"/>
      <c r="GX470" s="40"/>
      <c r="GY470" s="40"/>
      <c r="GZ470" s="40"/>
      <c r="HA470" s="40"/>
      <c r="HB470" s="40"/>
      <c r="HC470" s="40"/>
      <c r="HD470" s="40"/>
      <c r="HE470" s="40"/>
      <c r="HF470" s="40"/>
      <c r="HG470" s="40"/>
      <c r="HH470" s="40"/>
      <c r="HI470" s="40"/>
      <c r="HJ470" s="40"/>
      <c r="HK470" s="40"/>
      <c r="HL470" s="40"/>
      <c r="HM470" s="40"/>
      <c r="HN470" s="40"/>
      <c r="HO470" s="40"/>
      <c r="HP470" s="40"/>
      <c r="HQ470" s="40"/>
      <c r="HR470" s="40"/>
      <c r="HS470" s="40"/>
      <c r="HT470" s="40"/>
      <c r="HU470" s="40"/>
      <c r="HV470" s="40"/>
      <c r="HW470" s="40"/>
      <c r="HX470" s="40"/>
      <c r="HY470" s="40"/>
      <c r="HZ470" s="40"/>
      <c r="IA470" s="40"/>
      <c r="IB470" s="40"/>
      <c r="IC470" s="40"/>
      <c r="ID470" s="40"/>
      <c r="IE470" s="40"/>
      <c r="IF470" s="40"/>
      <c r="IG470" s="40"/>
      <c r="IH470" s="40"/>
      <c r="II470" s="40"/>
      <c r="IJ470" s="40"/>
      <c r="IK470" s="40"/>
      <c r="IL470" s="40"/>
      <c r="IM470" s="40"/>
      <c r="IN470" s="40"/>
      <c r="IO470" s="40"/>
      <c r="IP470" s="40"/>
      <c r="IQ470" s="40"/>
      <c r="IR470" s="40"/>
      <c r="IS470" s="40"/>
      <c r="IT470" s="40"/>
      <c r="IU470" s="40"/>
      <c r="IV470" s="40"/>
      <c r="IW470" s="40"/>
      <c r="IX470" s="40"/>
      <c r="IY470" s="40"/>
      <c r="IZ470" s="40"/>
      <c r="JA470" s="40"/>
      <c r="JB470" s="40"/>
      <c r="JC470" s="40"/>
      <c r="JD470" s="40"/>
      <c r="JE470" s="40"/>
      <c r="JF470" s="40"/>
      <c r="JG470" s="40"/>
      <c r="JH470" s="40"/>
      <c r="JI470" s="40"/>
      <c r="JJ470" s="40"/>
      <c r="JK470" s="40"/>
      <c r="JL470" s="40"/>
      <c r="JM470" s="40"/>
      <c r="JN470" s="40"/>
      <c r="JO470" s="40"/>
      <c r="JP470" s="40"/>
      <c r="JQ470" s="40"/>
      <c r="JR470" s="40"/>
      <c r="JS470" s="40"/>
      <c r="JT470" s="40"/>
      <c r="JU470" s="40"/>
      <c r="JV470" s="40"/>
      <c r="JW470" s="40"/>
      <c r="JX470" s="40"/>
      <c r="JY470" s="40"/>
      <c r="JZ470" s="40"/>
      <c r="KA470" s="40"/>
    </row>
    <row r="471" spans="2:287" x14ac:dyDescent="0.45">
      <c r="B471" s="124"/>
      <c r="C471" s="418"/>
      <c r="D471" s="424"/>
      <c r="E471" s="419"/>
      <c r="F471" s="424"/>
      <c r="G471" s="163"/>
      <c r="H471" s="427"/>
      <c r="I471" s="63"/>
      <c r="J471" s="124"/>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433"/>
      <c r="AK471" s="63"/>
      <c r="AL471" s="164"/>
      <c r="AM471" s="164"/>
      <c r="AN471" s="164"/>
      <c r="AO471" s="63"/>
      <c r="AP471" s="124"/>
      <c r="AQ471" s="124"/>
      <c r="AR471" s="124"/>
      <c r="AS471" s="124"/>
      <c r="AT471" s="65"/>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c r="BV471" s="47"/>
      <c r="BW471" s="47"/>
      <c r="BX471" s="47"/>
      <c r="BY471" s="47"/>
      <c r="BZ471" s="47"/>
      <c r="CA471" s="47"/>
      <c r="CB471" s="47"/>
      <c r="CC471" s="47"/>
      <c r="CD471" s="47"/>
      <c r="CE471" s="47"/>
      <c r="CF471" s="47"/>
      <c r="CG471" s="47"/>
      <c r="CH471" s="47"/>
      <c r="CI471" s="47"/>
      <c r="CJ471" s="47"/>
      <c r="CK471" s="47"/>
      <c r="CL471" s="47"/>
      <c r="CM471" s="47"/>
      <c r="CN471" s="47"/>
      <c r="CO471" s="47"/>
      <c r="CP471" s="47"/>
      <c r="CQ471" s="47"/>
      <c r="CR471" s="47"/>
      <c r="CS471" s="47"/>
      <c r="CT471" s="47"/>
      <c r="CU471" s="47"/>
      <c r="CV471" s="47"/>
      <c r="CW471" s="47"/>
      <c r="CX471" s="47"/>
      <c r="CY471" s="47"/>
      <c r="CZ471" s="47"/>
      <c r="DA471" s="47"/>
      <c r="DB471" s="47"/>
      <c r="DC471" s="47"/>
      <c r="DD471" s="47"/>
      <c r="DE471" s="47"/>
      <c r="DF471" s="47"/>
      <c r="DG471" s="47"/>
      <c r="DH471" s="47"/>
      <c r="DI471" s="47"/>
      <c r="DJ471" s="47"/>
      <c r="DK471" s="47"/>
      <c r="DL471" s="47"/>
      <c r="DM471" s="47"/>
      <c r="DN471" s="47"/>
      <c r="DO471" s="47"/>
      <c r="DP471" s="47"/>
      <c r="DQ471" s="47"/>
      <c r="DR471" s="47"/>
      <c r="DS471" s="47"/>
      <c r="DT471" s="47"/>
      <c r="DU471" s="47"/>
      <c r="DV471" s="47"/>
      <c r="DW471" s="47"/>
      <c r="DX471" s="47"/>
      <c r="DY471" s="47"/>
      <c r="DZ471" s="47"/>
      <c r="EA471" s="47"/>
      <c r="EB471" s="47"/>
      <c r="EC471" s="47"/>
      <c r="ED471" s="47"/>
      <c r="EE471" s="47"/>
      <c r="EF471" s="47"/>
      <c r="EG471" s="47"/>
      <c r="EH471" s="47"/>
      <c r="EI471" s="47"/>
      <c r="EJ471" s="47"/>
      <c r="EK471" s="47"/>
      <c r="EL471" s="47"/>
      <c r="EM471" s="47"/>
      <c r="EN471" s="47"/>
      <c r="EO471" s="47"/>
      <c r="EP471" s="47"/>
      <c r="EQ471" s="47"/>
      <c r="ER471" s="47"/>
      <c r="ES471" s="40"/>
      <c r="ET471" s="40"/>
      <c r="EU471" s="40"/>
      <c r="EV471" s="40"/>
      <c r="EW471" s="40"/>
      <c r="EX471" s="40"/>
      <c r="EY471" s="40"/>
      <c r="EZ471" s="40"/>
      <c r="FA471" s="40"/>
      <c r="FB471" s="40"/>
      <c r="FC471" s="40"/>
      <c r="FD471" s="40"/>
      <c r="FE471" s="40"/>
      <c r="FF471" s="40"/>
      <c r="FG471" s="40"/>
      <c r="FH471" s="40"/>
      <c r="FI471" s="40"/>
      <c r="FJ471" s="40"/>
      <c r="FK471" s="40"/>
      <c r="FL471" s="40"/>
      <c r="FM471" s="40"/>
      <c r="FN471" s="40"/>
      <c r="FO471" s="40"/>
      <c r="FP471" s="40"/>
      <c r="FQ471" s="40"/>
      <c r="FR471" s="40"/>
      <c r="FS471" s="40"/>
      <c r="FT471" s="40"/>
      <c r="FU471" s="40"/>
      <c r="FV471" s="40"/>
      <c r="FW471" s="40"/>
      <c r="FX471" s="40"/>
      <c r="FY471" s="40"/>
      <c r="FZ471" s="40"/>
      <c r="GA471" s="40"/>
      <c r="GB471" s="40"/>
      <c r="GC471" s="40"/>
      <c r="GD471" s="40"/>
      <c r="GE471" s="40"/>
      <c r="GF471" s="40"/>
      <c r="GG471" s="40"/>
      <c r="GH471" s="40"/>
      <c r="GI471" s="40"/>
      <c r="GJ471" s="40"/>
      <c r="GK471" s="40"/>
      <c r="GL471" s="40"/>
      <c r="GM471" s="40"/>
      <c r="GN471" s="40"/>
      <c r="GO471" s="40"/>
      <c r="GP471" s="40"/>
      <c r="GQ471" s="40"/>
      <c r="GR471" s="40"/>
      <c r="GS471" s="40"/>
      <c r="GT471" s="40"/>
      <c r="GU471" s="40"/>
      <c r="GV471" s="40"/>
      <c r="GW471" s="40"/>
      <c r="GX471" s="40"/>
      <c r="GY471" s="40"/>
      <c r="GZ471" s="40"/>
      <c r="HA471" s="40"/>
      <c r="HB471" s="40"/>
      <c r="HC471" s="40"/>
      <c r="HD471" s="40"/>
      <c r="HE471" s="40"/>
      <c r="HF471" s="40"/>
      <c r="HG471" s="40"/>
      <c r="HH471" s="40"/>
      <c r="HI471" s="40"/>
      <c r="HJ471" s="40"/>
      <c r="HK471" s="40"/>
      <c r="HL471" s="40"/>
      <c r="HM471" s="40"/>
      <c r="HN471" s="40"/>
      <c r="HO471" s="40"/>
      <c r="HP471" s="40"/>
      <c r="HQ471" s="40"/>
      <c r="HR471" s="40"/>
      <c r="HS471" s="40"/>
      <c r="HT471" s="40"/>
      <c r="HU471" s="40"/>
      <c r="HV471" s="40"/>
      <c r="HW471" s="40"/>
      <c r="HX471" s="40"/>
      <c r="HY471" s="40"/>
      <c r="HZ471" s="40"/>
      <c r="IA471" s="40"/>
      <c r="IB471" s="40"/>
      <c r="IC471" s="40"/>
      <c r="ID471" s="40"/>
      <c r="IE471" s="40"/>
      <c r="IF471" s="40"/>
      <c r="IG471" s="40"/>
      <c r="IH471" s="40"/>
      <c r="II471" s="40"/>
      <c r="IJ471" s="40"/>
      <c r="IK471" s="40"/>
      <c r="IL471" s="40"/>
      <c r="IM471" s="40"/>
      <c r="IN471" s="40"/>
      <c r="IO471" s="40"/>
      <c r="IP471" s="40"/>
      <c r="IQ471" s="40"/>
      <c r="IR471" s="40"/>
      <c r="IS471" s="40"/>
      <c r="IT471" s="40"/>
      <c r="IU471" s="40"/>
      <c r="IV471" s="40"/>
      <c r="IW471" s="40"/>
      <c r="IX471" s="40"/>
      <c r="IY471" s="40"/>
      <c r="IZ471" s="40"/>
      <c r="JA471" s="40"/>
      <c r="JB471" s="40"/>
      <c r="JC471" s="40"/>
      <c r="JD471" s="40"/>
      <c r="JE471" s="40"/>
      <c r="JF471" s="40"/>
      <c r="JG471" s="40"/>
      <c r="JH471" s="40"/>
      <c r="JI471" s="40"/>
      <c r="JJ471" s="40"/>
      <c r="JK471" s="40"/>
      <c r="JL471" s="40"/>
      <c r="JM471" s="40"/>
      <c r="JN471" s="40"/>
      <c r="JO471" s="40"/>
      <c r="JP471" s="40"/>
      <c r="JQ471" s="40"/>
      <c r="JR471" s="40"/>
      <c r="JS471" s="40"/>
      <c r="JT471" s="40"/>
      <c r="JU471" s="40"/>
      <c r="JV471" s="40"/>
      <c r="JW471" s="40"/>
      <c r="JX471" s="40"/>
      <c r="JY471" s="40"/>
      <c r="JZ471" s="40"/>
      <c r="KA471" s="40"/>
    </row>
    <row r="472" spans="2:287" x14ac:dyDescent="0.45">
      <c r="B472" s="124"/>
      <c r="C472" s="418"/>
      <c r="D472" s="424"/>
      <c r="E472" s="419"/>
      <c r="F472" s="424"/>
      <c r="G472" s="163"/>
      <c r="H472" s="427"/>
      <c r="I472" s="63"/>
      <c r="J472" s="124"/>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433"/>
      <c r="AK472" s="63"/>
      <c r="AL472" s="164"/>
      <c r="AM472" s="164"/>
      <c r="AN472" s="164"/>
      <c r="AO472" s="63"/>
      <c r="AP472" s="124"/>
      <c r="AQ472" s="124"/>
      <c r="AR472" s="124"/>
      <c r="AS472" s="124"/>
      <c r="AT472" s="65"/>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7"/>
      <c r="BV472" s="47"/>
      <c r="BW472" s="47"/>
      <c r="BX472" s="47"/>
      <c r="BY472" s="47"/>
      <c r="BZ472" s="47"/>
      <c r="CA472" s="47"/>
      <c r="CB472" s="47"/>
      <c r="CC472" s="47"/>
      <c r="CD472" s="47"/>
      <c r="CE472" s="47"/>
      <c r="CF472" s="47"/>
      <c r="CG472" s="47"/>
      <c r="CH472" s="47"/>
      <c r="CI472" s="47"/>
      <c r="CJ472" s="47"/>
      <c r="CK472" s="47"/>
      <c r="CL472" s="47"/>
      <c r="CM472" s="47"/>
      <c r="CN472" s="47"/>
      <c r="CO472" s="47"/>
      <c r="CP472" s="47"/>
      <c r="CQ472" s="47"/>
      <c r="CR472" s="47"/>
      <c r="CS472" s="47"/>
      <c r="CT472" s="47"/>
      <c r="CU472" s="47"/>
      <c r="CV472" s="47"/>
      <c r="CW472" s="47"/>
      <c r="CX472" s="47"/>
      <c r="CY472" s="47"/>
      <c r="CZ472" s="47"/>
      <c r="DA472" s="47"/>
      <c r="DB472" s="47"/>
      <c r="DC472" s="47"/>
      <c r="DD472" s="47"/>
      <c r="DE472" s="47"/>
      <c r="DF472" s="47"/>
      <c r="DG472" s="47"/>
      <c r="DH472" s="47"/>
      <c r="DI472" s="47"/>
      <c r="DJ472" s="47"/>
      <c r="DK472" s="47"/>
      <c r="DL472" s="47"/>
      <c r="DM472" s="47"/>
      <c r="DN472" s="47"/>
      <c r="DO472" s="47"/>
      <c r="DP472" s="47"/>
      <c r="DQ472" s="47"/>
      <c r="DR472" s="47"/>
      <c r="DS472" s="47"/>
      <c r="DT472" s="47"/>
      <c r="DU472" s="47"/>
      <c r="DV472" s="47"/>
      <c r="DW472" s="47"/>
      <c r="DX472" s="47"/>
      <c r="DY472" s="47"/>
      <c r="DZ472" s="47"/>
      <c r="EA472" s="47"/>
      <c r="EB472" s="47"/>
      <c r="EC472" s="47"/>
      <c r="ED472" s="47"/>
      <c r="EE472" s="47"/>
      <c r="EF472" s="47"/>
      <c r="EG472" s="47"/>
      <c r="EH472" s="47"/>
      <c r="EI472" s="47"/>
      <c r="EJ472" s="47"/>
      <c r="EK472" s="47"/>
      <c r="EL472" s="47"/>
      <c r="EM472" s="47"/>
      <c r="EN472" s="47"/>
      <c r="EO472" s="47"/>
      <c r="EP472" s="47"/>
      <c r="EQ472" s="47"/>
      <c r="ER472" s="47"/>
      <c r="ES472" s="40"/>
      <c r="ET472" s="40"/>
      <c r="EU472" s="40"/>
      <c r="EV472" s="40"/>
      <c r="EW472" s="40"/>
      <c r="EX472" s="40"/>
      <c r="EY472" s="40"/>
      <c r="EZ472" s="40"/>
      <c r="FA472" s="40"/>
      <c r="FB472" s="40"/>
      <c r="FC472" s="40"/>
      <c r="FD472" s="40"/>
      <c r="FE472" s="40"/>
      <c r="FF472" s="40"/>
      <c r="FG472" s="40"/>
      <c r="FH472" s="40"/>
      <c r="FI472" s="40"/>
      <c r="FJ472" s="40"/>
      <c r="FK472" s="40"/>
      <c r="FL472" s="40"/>
      <c r="FM472" s="40"/>
      <c r="FN472" s="40"/>
      <c r="FO472" s="40"/>
      <c r="FP472" s="40"/>
      <c r="FQ472" s="40"/>
      <c r="FR472" s="40"/>
      <c r="FS472" s="40"/>
      <c r="FT472" s="40"/>
      <c r="FU472" s="40"/>
      <c r="FV472" s="40"/>
      <c r="FW472" s="40"/>
      <c r="FX472" s="40"/>
      <c r="FY472" s="40"/>
      <c r="FZ472" s="40"/>
      <c r="GA472" s="40"/>
      <c r="GB472" s="40"/>
      <c r="GC472" s="40"/>
      <c r="GD472" s="40"/>
      <c r="GE472" s="40"/>
      <c r="GF472" s="40"/>
      <c r="GG472" s="40"/>
      <c r="GH472" s="40"/>
      <c r="GI472" s="40"/>
      <c r="GJ472" s="40"/>
      <c r="GK472" s="40"/>
      <c r="GL472" s="40"/>
      <c r="GM472" s="40"/>
      <c r="GN472" s="40"/>
      <c r="GO472" s="40"/>
      <c r="GP472" s="40"/>
      <c r="GQ472" s="40"/>
      <c r="GR472" s="40"/>
      <c r="GS472" s="40"/>
      <c r="GT472" s="40"/>
      <c r="GU472" s="40"/>
      <c r="GV472" s="40"/>
      <c r="GW472" s="40"/>
      <c r="GX472" s="40"/>
      <c r="GY472" s="40"/>
      <c r="GZ472" s="40"/>
      <c r="HA472" s="40"/>
      <c r="HB472" s="40"/>
      <c r="HC472" s="40"/>
      <c r="HD472" s="40"/>
      <c r="HE472" s="40"/>
      <c r="HF472" s="40"/>
      <c r="HG472" s="40"/>
      <c r="HH472" s="40"/>
      <c r="HI472" s="40"/>
      <c r="HJ472" s="40"/>
      <c r="HK472" s="40"/>
      <c r="HL472" s="40"/>
      <c r="HM472" s="40"/>
      <c r="HN472" s="40"/>
      <c r="HO472" s="40"/>
      <c r="HP472" s="40"/>
      <c r="HQ472" s="40"/>
      <c r="HR472" s="40"/>
      <c r="HS472" s="40"/>
      <c r="HT472" s="40"/>
      <c r="HU472" s="40"/>
      <c r="HV472" s="40"/>
      <c r="HW472" s="40"/>
      <c r="HX472" s="40"/>
      <c r="HY472" s="40"/>
      <c r="HZ472" s="40"/>
      <c r="IA472" s="40"/>
      <c r="IB472" s="40"/>
      <c r="IC472" s="40"/>
      <c r="ID472" s="40"/>
      <c r="IE472" s="40"/>
      <c r="IF472" s="40"/>
      <c r="IG472" s="40"/>
      <c r="IH472" s="40"/>
      <c r="II472" s="40"/>
      <c r="IJ472" s="40"/>
      <c r="IK472" s="40"/>
      <c r="IL472" s="40"/>
      <c r="IM472" s="40"/>
      <c r="IN472" s="40"/>
      <c r="IO472" s="40"/>
      <c r="IP472" s="40"/>
      <c r="IQ472" s="40"/>
      <c r="IR472" s="40"/>
      <c r="IS472" s="40"/>
      <c r="IT472" s="40"/>
      <c r="IU472" s="40"/>
      <c r="IV472" s="40"/>
      <c r="IW472" s="40"/>
      <c r="IX472" s="40"/>
      <c r="IY472" s="40"/>
      <c r="IZ472" s="40"/>
      <c r="JA472" s="40"/>
      <c r="JB472" s="40"/>
      <c r="JC472" s="40"/>
      <c r="JD472" s="40"/>
      <c r="JE472" s="40"/>
      <c r="JF472" s="40"/>
      <c r="JG472" s="40"/>
      <c r="JH472" s="40"/>
      <c r="JI472" s="40"/>
      <c r="JJ472" s="40"/>
      <c r="JK472" s="40"/>
      <c r="JL472" s="40"/>
      <c r="JM472" s="40"/>
      <c r="JN472" s="40"/>
      <c r="JO472" s="40"/>
      <c r="JP472" s="40"/>
      <c r="JQ472" s="40"/>
      <c r="JR472" s="40"/>
      <c r="JS472" s="40"/>
      <c r="JT472" s="40"/>
      <c r="JU472" s="40"/>
      <c r="JV472" s="40"/>
      <c r="JW472" s="40"/>
      <c r="JX472" s="40"/>
      <c r="JY472" s="40"/>
      <c r="JZ472" s="40"/>
      <c r="KA472" s="40"/>
    </row>
    <row r="473" spans="2:287" x14ac:dyDescent="0.45">
      <c r="B473" s="124"/>
      <c r="C473" s="418"/>
      <c r="D473" s="424"/>
      <c r="E473" s="419"/>
      <c r="F473" s="424"/>
      <c r="G473" s="163"/>
      <c r="H473" s="427"/>
      <c r="I473" s="63"/>
      <c r="J473" s="124"/>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433"/>
      <c r="AK473" s="63"/>
      <c r="AL473" s="164"/>
      <c r="AM473" s="164"/>
      <c r="AN473" s="164"/>
      <c r="AO473" s="63"/>
      <c r="AP473" s="124"/>
      <c r="AQ473" s="124"/>
      <c r="AR473" s="124"/>
      <c r="AS473" s="124"/>
      <c r="AT473" s="65"/>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7"/>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c r="DJ473" s="47"/>
      <c r="DK473" s="47"/>
      <c r="DL473" s="47"/>
      <c r="DM473" s="47"/>
      <c r="DN473" s="47"/>
      <c r="DO473" s="47"/>
      <c r="DP473" s="47"/>
      <c r="DQ473" s="47"/>
      <c r="DR473" s="47"/>
      <c r="DS473" s="47"/>
      <c r="DT473" s="47"/>
      <c r="DU473" s="47"/>
      <c r="DV473" s="47"/>
      <c r="DW473" s="47"/>
      <c r="DX473" s="47"/>
      <c r="DY473" s="47"/>
      <c r="DZ473" s="47"/>
      <c r="EA473" s="47"/>
      <c r="EB473" s="47"/>
      <c r="EC473" s="47"/>
      <c r="ED473" s="47"/>
      <c r="EE473" s="47"/>
      <c r="EF473" s="47"/>
      <c r="EG473" s="47"/>
      <c r="EH473" s="47"/>
      <c r="EI473" s="47"/>
      <c r="EJ473" s="47"/>
      <c r="EK473" s="47"/>
      <c r="EL473" s="47"/>
      <c r="EM473" s="47"/>
      <c r="EN473" s="47"/>
      <c r="EO473" s="47"/>
      <c r="EP473" s="47"/>
      <c r="EQ473" s="47"/>
      <c r="ER473" s="47"/>
      <c r="ES473" s="40"/>
      <c r="ET473" s="40"/>
      <c r="EU473" s="40"/>
      <c r="EV473" s="40"/>
      <c r="EW473" s="40"/>
      <c r="EX473" s="40"/>
      <c r="EY473" s="40"/>
      <c r="EZ473" s="40"/>
      <c r="FA473" s="40"/>
      <c r="FB473" s="40"/>
      <c r="FC473" s="40"/>
      <c r="FD473" s="40"/>
      <c r="FE473" s="40"/>
      <c r="FF473" s="40"/>
      <c r="FG473" s="40"/>
      <c r="FH473" s="40"/>
      <c r="FI473" s="40"/>
      <c r="FJ473" s="40"/>
      <c r="FK473" s="40"/>
      <c r="FL473" s="40"/>
      <c r="FM473" s="40"/>
      <c r="FN473" s="40"/>
      <c r="FO473" s="40"/>
      <c r="FP473" s="40"/>
      <c r="FQ473" s="40"/>
      <c r="FR473" s="40"/>
      <c r="FS473" s="40"/>
      <c r="FT473" s="40"/>
      <c r="FU473" s="40"/>
      <c r="FV473" s="40"/>
      <c r="FW473" s="40"/>
      <c r="FX473" s="40"/>
      <c r="FY473" s="40"/>
      <c r="FZ473" s="40"/>
      <c r="GA473" s="40"/>
      <c r="GB473" s="40"/>
      <c r="GC473" s="40"/>
      <c r="GD473" s="40"/>
      <c r="GE473" s="40"/>
      <c r="GF473" s="40"/>
      <c r="GG473" s="40"/>
      <c r="GH473" s="40"/>
      <c r="GI473" s="40"/>
      <c r="GJ473" s="40"/>
      <c r="GK473" s="40"/>
      <c r="GL473" s="40"/>
      <c r="GM473" s="40"/>
      <c r="GN473" s="40"/>
      <c r="GO473" s="40"/>
      <c r="GP473" s="40"/>
      <c r="GQ473" s="40"/>
      <c r="GR473" s="40"/>
      <c r="GS473" s="40"/>
      <c r="GT473" s="40"/>
      <c r="GU473" s="40"/>
      <c r="GV473" s="40"/>
      <c r="GW473" s="40"/>
      <c r="GX473" s="40"/>
      <c r="GY473" s="40"/>
      <c r="GZ473" s="40"/>
      <c r="HA473" s="40"/>
      <c r="HB473" s="40"/>
      <c r="HC473" s="40"/>
      <c r="HD473" s="40"/>
      <c r="HE473" s="40"/>
      <c r="HF473" s="40"/>
      <c r="HG473" s="40"/>
      <c r="HH473" s="40"/>
      <c r="HI473" s="40"/>
      <c r="HJ473" s="40"/>
      <c r="HK473" s="40"/>
      <c r="HL473" s="40"/>
      <c r="HM473" s="40"/>
      <c r="HN473" s="40"/>
      <c r="HO473" s="40"/>
      <c r="HP473" s="40"/>
      <c r="HQ473" s="40"/>
      <c r="HR473" s="40"/>
      <c r="HS473" s="40"/>
      <c r="HT473" s="40"/>
      <c r="HU473" s="40"/>
      <c r="HV473" s="40"/>
      <c r="HW473" s="40"/>
      <c r="HX473" s="40"/>
      <c r="HY473" s="40"/>
      <c r="HZ473" s="40"/>
      <c r="IA473" s="40"/>
      <c r="IB473" s="40"/>
      <c r="IC473" s="40"/>
      <c r="ID473" s="40"/>
      <c r="IE473" s="40"/>
      <c r="IF473" s="40"/>
      <c r="IG473" s="40"/>
      <c r="IH473" s="40"/>
      <c r="II473" s="40"/>
      <c r="IJ473" s="40"/>
      <c r="IK473" s="40"/>
      <c r="IL473" s="40"/>
      <c r="IM473" s="40"/>
      <c r="IN473" s="40"/>
      <c r="IO473" s="40"/>
      <c r="IP473" s="40"/>
      <c r="IQ473" s="40"/>
      <c r="IR473" s="40"/>
      <c r="IS473" s="40"/>
      <c r="IT473" s="40"/>
      <c r="IU473" s="40"/>
      <c r="IV473" s="40"/>
      <c r="IW473" s="40"/>
      <c r="IX473" s="40"/>
      <c r="IY473" s="40"/>
      <c r="IZ473" s="40"/>
      <c r="JA473" s="40"/>
      <c r="JB473" s="40"/>
      <c r="JC473" s="40"/>
      <c r="JD473" s="40"/>
      <c r="JE473" s="40"/>
      <c r="JF473" s="40"/>
      <c r="JG473" s="40"/>
      <c r="JH473" s="40"/>
      <c r="JI473" s="40"/>
      <c r="JJ473" s="40"/>
      <c r="JK473" s="40"/>
      <c r="JL473" s="40"/>
      <c r="JM473" s="40"/>
      <c r="JN473" s="40"/>
      <c r="JO473" s="40"/>
      <c r="JP473" s="40"/>
      <c r="JQ473" s="40"/>
      <c r="JR473" s="40"/>
      <c r="JS473" s="40"/>
      <c r="JT473" s="40"/>
      <c r="JU473" s="40"/>
      <c r="JV473" s="40"/>
      <c r="JW473" s="40"/>
      <c r="JX473" s="40"/>
      <c r="JY473" s="40"/>
      <c r="JZ473" s="40"/>
      <c r="KA473" s="40"/>
    </row>
    <row r="474" spans="2:287" x14ac:dyDescent="0.45">
      <c r="B474" s="124"/>
      <c r="C474" s="418"/>
      <c r="D474" s="424"/>
      <c r="E474" s="419"/>
      <c r="F474" s="424"/>
      <c r="G474" s="163"/>
      <c r="H474" s="427"/>
      <c r="I474" s="63"/>
      <c r="J474" s="124"/>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433"/>
      <c r="AK474" s="63"/>
      <c r="AL474" s="164"/>
      <c r="AM474" s="164"/>
      <c r="AN474" s="164"/>
      <c r="AO474" s="63"/>
      <c r="AP474" s="124"/>
      <c r="AQ474" s="124"/>
      <c r="AR474" s="124"/>
      <c r="AS474" s="124"/>
      <c r="AT474" s="65"/>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7"/>
      <c r="BV474" s="47"/>
      <c r="BW474" s="47"/>
      <c r="BX474" s="47"/>
      <c r="BY474" s="47"/>
      <c r="BZ474" s="47"/>
      <c r="CA474" s="47"/>
      <c r="CB474" s="47"/>
      <c r="CC474" s="47"/>
      <c r="CD474" s="47"/>
      <c r="CE474" s="47"/>
      <c r="CF474" s="47"/>
      <c r="CG474" s="47"/>
      <c r="CH474" s="47"/>
      <c r="CI474" s="47"/>
      <c r="CJ474" s="47"/>
      <c r="CK474" s="47"/>
      <c r="CL474" s="47"/>
      <c r="CM474" s="47"/>
      <c r="CN474" s="47"/>
      <c r="CO474" s="47"/>
      <c r="CP474" s="47"/>
      <c r="CQ474" s="47"/>
      <c r="CR474" s="47"/>
      <c r="CS474" s="47"/>
      <c r="CT474" s="47"/>
      <c r="CU474" s="47"/>
      <c r="CV474" s="47"/>
      <c r="CW474" s="47"/>
      <c r="CX474" s="47"/>
      <c r="CY474" s="47"/>
      <c r="CZ474" s="47"/>
      <c r="DA474" s="47"/>
      <c r="DB474" s="47"/>
      <c r="DC474" s="47"/>
      <c r="DD474" s="47"/>
      <c r="DE474" s="47"/>
      <c r="DF474" s="47"/>
      <c r="DG474" s="47"/>
      <c r="DH474" s="47"/>
      <c r="DI474" s="47"/>
      <c r="DJ474" s="47"/>
      <c r="DK474" s="47"/>
      <c r="DL474" s="47"/>
      <c r="DM474" s="47"/>
      <c r="DN474" s="47"/>
      <c r="DO474" s="47"/>
      <c r="DP474" s="47"/>
      <c r="DQ474" s="47"/>
      <c r="DR474" s="47"/>
      <c r="DS474" s="47"/>
      <c r="DT474" s="47"/>
      <c r="DU474" s="47"/>
      <c r="DV474" s="47"/>
      <c r="DW474" s="47"/>
      <c r="DX474" s="47"/>
      <c r="DY474" s="47"/>
      <c r="DZ474" s="47"/>
      <c r="EA474" s="47"/>
      <c r="EB474" s="47"/>
      <c r="EC474" s="47"/>
      <c r="ED474" s="47"/>
      <c r="EE474" s="47"/>
      <c r="EF474" s="47"/>
      <c r="EG474" s="47"/>
      <c r="EH474" s="47"/>
      <c r="EI474" s="47"/>
      <c r="EJ474" s="47"/>
      <c r="EK474" s="47"/>
      <c r="EL474" s="47"/>
      <c r="EM474" s="47"/>
      <c r="EN474" s="47"/>
      <c r="EO474" s="47"/>
      <c r="EP474" s="47"/>
      <c r="EQ474" s="47"/>
      <c r="ER474" s="47"/>
      <c r="ES474" s="40"/>
      <c r="ET474" s="40"/>
      <c r="EU474" s="40"/>
      <c r="EV474" s="40"/>
      <c r="EW474" s="40"/>
      <c r="EX474" s="40"/>
      <c r="EY474" s="40"/>
      <c r="EZ474" s="40"/>
      <c r="FA474" s="40"/>
      <c r="FB474" s="40"/>
      <c r="FC474" s="40"/>
      <c r="FD474" s="40"/>
      <c r="FE474" s="40"/>
      <c r="FF474" s="40"/>
      <c r="FG474" s="40"/>
      <c r="FH474" s="40"/>
      <c r="FI474" s="40"/>
      <c r="FJ474" s="40"/>
      <c r="FK474" s="40"/>
      <c r="FL474" s="40"/>
      <c r="FM474" s="40"/>
      <c r="FN474" s="40"/>
      <c r="FO474" s="40"/>
      <c r="FP474" s="40"/>
      <c r="FQ474" s="40"/>
      <c r="FR474" s="40"/>
      <c r="FS474" s="40"/>
      <c r="FT474" s="40"/>
      <c r="FU474" s="40"/>
      <c r="FV474" s="40"/>
      <c r="FW474" s="40"/>
      <c r="FX474" s="40"/>
      <c r="FY474" s="40"/>
      <c r="FZ474" s="40"/>
      <c r="GA474" s="40"/>
      <c r="GB474" s="40"/>
      <c r="GC474" s="40"/>
      <c r="GD474" s="40"/>
      <c r="GE474" s="40"/>
      <c r="GF474" s="40"/>
      <c r="GG474" s="40"/>
      <c r="GH474" s="40"/>
      <c r="GI474" s="40"/>
      <c r="GJ474" s="40"/>
      <c r="GK474" s="40"/>
      <c r="GL474" s="40"/>
      <c r="GM474" s="40"/>
      <c r="GN474" s="40"/>
      <c r="GO474" s="40"/>
      <c r="GP474" s="40"/>
      <c r="GQ474" s="40"/>
      <c r="GR474" s="40"/>
      <c r="GS474" s="40"/>
      <c r="GT474" s="40"/>
      <c r="GU474" s="40"/>
      <c r="GV474" s="40"/>
      <c r="GW474" s="40"/>
      <c r="GX474" s="40"/>
      <c r="GY474" s="40"/>
      <c r="GZ474" s="40"/>
      <c r="HA474" s="40"/>
      <c r="HB474" s="40"/>
      <c r="HC474" s="40"/>
      <c r="HD474" s="40"/>
      <c r="HE474" s="40"/>
      <c r="HF474" s="40"/>
      <c r="HG474" s="40"/>
      <c r="HH474" s="40"/>
      <c r="HI474" s="40"/>
      <c r="HJ474" s="40"/>
      <c r="HK474" s="40"/>
      <c r="HL474" s="40"/>
      <c r="HM474" s="40"/>
      <c r="HN474" s="40"/>
      <c r="HO474" s="40"/>
      <c r="HP474" s="40"/>
      <c r="HQ474" s="40"/>
      <c r="HR474" s="40"/>
      <c r="HS474" s="40"/>
      <c r="HT474" s="40"/>
      <c r="HU474" s="40"/>
      <c r="HV474" s="40"/>
      <c r="HW474" s="40"/>
      <c r="HX474" s="40"/>
      <c r="HY474" s="40"/>
      <c r="HZ474" s="40"/>
      <c r="IA474" s="40"/>
      <c r="IB474" s="40"/>
      <c r="IC474" s="40"/>
      <c r="ID474" s="40"/>
      <c r="IE474" s="40"/>
      <c r="IF474" s="40"/>
      <c r="IG474" s="40"/>
      <c r="IH474" s="40"/>
      <c r="II474" s="40"/>
      <c r="IJ474" s="40"/>
      <c r="IK474" s="40"/>
      <c r="IL474" s="40"/>
      <c r="IM474" s="40"/>
      <c r="IN474" s="40"/>
      <c r="IO474" s="40"/>
      <c r="IP474" s="40"/>
      <c r="IQ474" s="40"/>
      <c r="IR474" s="40"/>
      <c r="IS474" s="40"/>
      <c r="IT474" s="40"/>
      <c r="IU474" s="40"/>
      <c r="IV474" s="40"/>
      <c r="IW474" s="40"/>
      <c r="IX474" s="40"/>
      <c r="IY474" s="40"/>
      <c r="IZ474" s="40"/>
      <c r="JA474" s="40"/>
      <c r="JB474" s="40"/>
      <c r="JC474" s="40"/>
      <c r="JD474" s="40"/>
      <c r="JE474" s="40"/>
      <c r="JF474" s="40"/>
      <c r="JG474" s="40"/>
      <c r="JH474" s="40"/>
      <c r="JI474" s="40"/>
      <c r="JJ474" s="40"/>
      <c r="JK474" s="40"/>
      <c r="JL474" s="40"/>
      <c r="JM474" s="40"/>
      <c r="JN474" s="40"/>
      <c r="JO474" s="40"/>
      <c r="JP474" s="40"/>
      <c r="JQ474" s="40"/>
      <c r="JR474" s="40"/>
      <c r="JS474" s="40"/>
      <c r="JT474" s="40"/>
      <c r="JU474" s="40"/>
      <c r="JV474" s="40"/>
      <c r="JW474" s="40"/>
      <c r="JX474" s="40"/>
      <c r="JY474" s="40"/>
      <c r="JZ474" s="40"/>
      <c r="KA474" s="40"/>
    </row>
    <row r="475" spans="2:287" x14ac:dyDescent="0.45">
      <c r="B475" s="124"/>
      <c r="C475" s="418"/>
      <c r="D475" s="424"/>
      <c r="E475" s="419"/>
      <c r="F475" s="424"/>
      <c r="G475" s="163"/>
      <c r="H475" s="427"/>
      <c r="I475" s="63"/>
      <c r="J475" s="124"/>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433"/>
      <c r="AK475" s="63"/>
      <c r="AL475" s="164"/>
      <c r="AM475" s="164"/>
      <c r="AN475" s="164"/>
      <c r="AO475" s="63"/>
      <c r="AP475" s="124"/>
      <c r="AQ475" s="124"/>
      <c r="AR475" s="124"/>
      <c r="AS475" s="124"/>
      <c r="AT475" s="65"/>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c r="BV475" s="47"/>
      <c r="BW475" s="47"/>
      <c r="BX475" s="47"/>
      <c r="BY475" s="47"/>
      <c r="BZ475" s="47"/>
      <c r="CA475" s="47"/>
      <c r="CB475" s="47"/>
      <c r="CC475" s="47"/>
      <c r="CD475" s="47"/>
      <c r="CE475" s="47"/>
      <c r="CF475" s="47"/>
      <c r="CG475" s="47"/>
      <c r="CH475" s="47"/>
      <c r="CI475" s="47"/>
      <c r="CJ475" s="47"/>
      <c r="CK475" s="47"/>
      <c r="CL475" s="47"/>
      <c r="CM475" s="47"/>
      <c r="CN475" s="47"/>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47"/>
      <c r="DX475" s="47"/>
      <c r="DY475" s="47"/>
      <c r="DZ475" s="47"/>
      <c r="EA475" s="47"/>
      <c r="EB475" s="47"/>
      <c r="EC475" s="47"/>
      <c r="ED475" s="47"/>
      <c r="EE475" s="47"/>
      <c r="EF475" s="47"/>
      <c r="EG475" s="47"/>
      <c r="EH475" s="47"/>
      <c r="EI475" s="47"/>
      <c r="EJ475" s="47"/>
      <c r="EK475" s="47"/>
      <c r="EL475" s="47"/>
      <c r="EM475" s="47"/>
      <c r="EN475" s="47"/>
      <c r="EO475" s="47"/>
      <c r="EP475" s="47"/>
      <c r="EQ475" s="47"/>
      <c r="ER475" s="47"/>
      <c r="ES475" s="40"/>
      <c r="ET475" s="40"/>
      <c r="EU475" s="40"/>
      <c r="EV475" s="40"/>
      <c r="EW475" s="40"/>
      <c r="EX475" s="40"/>
      <c r="EY475" s="40"/>
      <c r="EZ475" s="40"/>
      <c r="FA475" s="40"/>
      <c r="FB475" s="40"/>
      <c r="FC475" s="40"/>
      <c r="FD475" s="40"/>
      <c r="FE475" s="40"/>
      <c r="FF475" s="40"/>
      <c r="FG475" s="40"/>
      <c r="FH475" s="40"/>
      <c r="FI475" s="40"/>
      <c r="FJ475" s="40"/>
      <c r="FK475" s="40"/>
      <c r="FL475" s="40"/>
      <c r="FM475" s="40"/>
      <c r="FN475" s="40"/>
      <c r="FO475" s="40"/>
      <c r="FP475" s="40"/>
      <c r="FQ475" s="40"/>
      <c r="FR475" s="40"/>
      <c r="FS475" s="40"/>
      <c r="FT475" s="40"/>
      <c r="FU475" s="40"/>
      <c r="FV475" s="40"/>
      <c r="FW475" s="40"/>
      <c r="FX475" s="40"/>
      <c r="FY475" s="40"/>
      <c r="FZ475" s="40"/>
      <c r="GA475" s="40"/>
      <c r="GB475" s="40"/>
      <c r="GC475" s="40"/>
      <c r="GD475" s="40"/>
      <c r="GE475" s="40"/>
      <c r="GF475" s="40"/>
      <c r="GG475" s="40"/>
      <c r="GH475" s="40"/>
      <c r="GI475" s="40"/>
      <c r="GJ475" s="40"/>
      <c r="GK475" s="40"/>
      <c r="GL475" s="40"/>
      <c r="GM475" s="40"/>
      <c r="GN475" s="40"/>
      <c r="GO475" s="40"/>
      <c r="GP475" s="40"/>
      <c r="GQ475" s="40"/>
      <c r="GR475" s="40"/>
      <c r="GS475" s="40"/>
      <c r="GT475" s="40"/>
      <c r="GU475" s="40"/>
      <c r="GV475" s="40"/>
      <c r="GW475" s="40"/>
      <c r="GX475" s="40"/>
      <c r="GY475" s="40"/>
      <c r="GZ475" s="40"/>
      <c r="HA475" s="40"/>
      <c r="HB475" s="40"/>
      <c r="HC475" s="40"/>
      <c r="HD475" s="40"/>
      <c r="HE475" s="40"/>
      <c r="HF475" s="40"/>
      <c r="HG475" s="40"/>
      <c r="HH475" s="40"/>
      <c r="HI475" s="40"/>
      <c r="HJ475" s="40"/>
      <c r="HK475" s="40"/>
      <c r="HL475" s="40"/>
      <c r="HM475" s="40"/>
      <c r="HN475" s="40"/>
      <c r="HO475" s="40"/>
      <c r="HP475" s="40"/>
      <c r="HQ475" s="40"/>
      <c r="HR475" s="40"/>
      <c r="HS475" s="40"/>
      <c r="HT475" s="40"/>
      <c r="HU475" s="40"/>
      <c r="HV475" s="40"/>
      <c r="HW475" s="40"/>
      <c r="HX475" s="40"/>
      <c r="HY475" s="40"/>
      <c r="HZ475" s="40"/>
      <c r="IA475" s="40"/>
      <c r="IB475" s="40"/>
      <c r="IC475" s="40"/>
      <c r="ID475" s="40"/>
      <c r="IE475" s="40"/>
      <c r="IF475" s="40"/>
      <c r="IG475" s="40"/>
      <c r="IH475" s="40"/>
      <c r="II475" s="40"/>
      <c r="IJ475" s="40"/>
      <c r="IK475" s="40"/>
      <c r="IL475" s="40"/>
      <c r="IM475" s="40"/>
      <c r="IN475" s="40"/>
      <c r="IO475" s="40"/>
      <c r="IP475" s="40"/>
      <c r="IQ475" s="40"/>
      <c r="IR475" s="40"/>
      <c r="IS475" s="40"/>
      <c r="IT475" s="40"/>
      <c r="IU475" s="40"/>
      <c r="IV475" s="40"/>
      <c r="IW475" s="40"/>
      <c r="IX475" s="40"/>
      <c r="IY475" s="40"/>
      <c r="IZ475" s="40"/>
      <c r="JA475" s="40"/>
      <c r="JB475" s="40"/>
      <c r="JC475" s="40"/>
      <c r="JD475" s="40"/>
      <c r="JE475" s="40"/>
      <c r="JF475" s="40"/>
      <c r="JG475" s="40"/>
      <c r="JH475" s="40"/>
      <c r="JI475" s="40"/>
      <c r="JJ475" s="40"/>
      <c r="JK475" s="40"/>
      <c r="JL475" s="40"/>
      <c r="JM475" s="40"/>
      <c r="JN475" s="40"/>
      <c r="JO475" s="40"/>
      <c r="JP475" s="40"/>
      <c r="JQ475" s="40"/>
      <c r="JR475" s="40"/>
      <c r="JS475" s="40"/>
      <c r="JT475" s="40"/>
      <c r="JU475" s="40"/>
      <c r="JV475" s="40"/>
      <c r="JW475" s="40"/>
      <c r="JX475" s="40"/>
      <c r="JY475" s="40"/>
      <c r="JZ475" s="40"/>
      <c r="KA475" s="40"/>
    </row>
    <row r="476" spans="2:287" x14ac:dyDescent="0.45">
      <c r="B476" s="124"/>
      <c r="C476" s="418"/>
      <c r="D476" s="424"/>
      <c r="E476" s="419"/>
      <c r="F476" s="424"/>
      <c r="G476" s="163"/>
      <c r="H476" s="427"/>
      <c r="I476" s="63"/>
      <c r="J476" s="124"/>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433"/>
      <c r="AK476" s="63"/>
      <c r="AL476" s="164"/>
      <c r="AM476" s="164"/>
      <c r="AN476" s="164"/>
      <c r="AO476" s="63"/>
      <c r="AP476" s="124"/>
      <c r="AQ476" s="124"/>
      <c r="AR476" s="124"/>
      <c r="AS476" s="124"/>
      <c r="AT476" s="65"/>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7"/>
      <c r="BV476" s="47"/>
      <c r="BW476" s="47"/>
      <c r="BX476" s="47"/>
      <c r="BY476" s="47"/>
      <c r="BZ476" s="47"/>
      <c r="CA476" s="47"/>
      <c r="CB476" s="47"/>
      <c r="CC476" s="47"/>
      <c r="CD476" s="47"/>
      <c r="CE476" s="47"/>
      <c r="CF476" s="47"/>
      <c r="CG476" s="47"/>
      <c r="CH476" s="47"/>
      <c r="CI476" s="47"/>
      <c r="CJ476" s="47"/>
      <c r="CK476" s="47"/>
      <c r="CL476" s="47"/>
      <c r="CM476" s="47"/>
      <c r="CN476" s="47"/>
      <c r="CO476" s="47"/>
      <c r="CP476" s="47"/>
      <c r="CQ476" s="47"/>
      <c r="CR476" s="47"/>
      <c r="CS476" s="47"/>
      <c r="CT476" s="47"/>
      <c r="CU476" s="47"/>
      <c r="CV476" s="47"/>
      <c r="CW476" s="47"/>
      <c r="CX476" s="47"/>
      <c r="CY476" s="47"/>
      <c r="CZ476" s="47"/>
      <c r="DA476" s="47"/>
      <c r="DB476" s="47"/>
      <c r="DC476" s="47"/>
      <c r="DD476" s="47"/>
      <c r="DE476" s="47"/>
      <c r="DF476" s="47"/>
      <c r="DG476" s="47"/>
      <c r="DH476" s="47"/>
      <c r="DI476" s="47"/>
      <c r="DJ476" s="47"/>
      <c r="DK476" s="47"/>
      <c r="DL476" s="47"/>
      <c r="DM476" s="47"/>
      <c r="DN476" s="47"/>
      <c r="DO476" s="47"/>
      <c r="DP476" s="47"/>
      <c r="DQ476" s="47"/>
      <c r="DR476" s="47"/>
      <c r="DS476" s="47"/>
      <c r="DT476" s="47"/>
      <c r="DU476" s="47"/>
      <c r="DV476" s="47"/>
      <c r="DW476" s="47"/>
      <c r="DX476" s="47"/>
      <c r="DY476" s="47"/>
      <c r="DZ476" s="47"/>
      <c r="EA476" s="47"/>
      <c r="EB476" s="47"/>
      <c r="EC476" s="47"/>
      <c r="ED476" s="47"/>
      <c r="EE476" s="47"/>
      <c r="EF476" s="47"/>
      <c r="EG476" s="47"/>
      <c r="EH476" s="47"/>
      <c r="EI476" s="47"/>
      <c r="EJ476" s="47"/>
      <c r="EK476" s="47"/>
      <c r="EL476" s="47"/>
      <c r="EM476" s="47"/>
      <c r="EN476" s="47"/>
      <c r="EO476" s="47"/>
      <c r="EP476" s="47"/>
      <c r="EQ476" s="47"/>
      <c r="ER476" s="47"/>
      <c r="ES476" s="40"/>
      <c r="ET476" s="40"/>
      <c r="EU476" s="40"/>
      <c r="EV476" s="40"/>
      <c r="EW476" s="40"/>
      <c r="EX476" s="40"/>
      <c r="EY476" s="40"/>
      <c r="EZ476" s="40"/>
      <c r="FA476" s="40"/>
      <c r="FB476" s="40"/>
      <c r="FC476" s="40"/>
      <c r="FD476" s="40"/>
      <c r="FE476" s="40"/>
      <c r="FF476" s="40"/>
      <c r="FG476" s="40"/>
      <c r="FH476" s="40"/>
      <c r="FI476" s="40"/>
      <c r="FJ476" s="40"/>
      <c r="FK476" s="40"/>
      <c r="FL476" s="40"/>
      <c r="FM476" s="40"/>
      <c r="FN476" s="40"/>
      <c r="FO476" s="40"/>
      <c r="FP476" s="40"/>
      <c r="FQ476" s="40"/>
      <c r="FR476" s="40"/>
      <c r="FS476" s="40"/>
      <c r="FT476" s="40"/>
      <c r="FU476" s="40"/>
      <c r="FV476" s="40"/>
      <c r="FW476" s="40"/>
      <c r="FX476" s="40"/>
      <c r="FY476" s="40"/>
      <c r="FZ476" s="40"/>
      <c r="GA476" s="40"/>
      <c r="GB476" s="40"/>
      <c r="GC476" s="40"/>
      <c r="GD476" s="40"/>
      <c r="GE476" s="40"/>
      <c r="GF476" s="40"/>
      <c r="GG476" s="40"/>
      <c r="GH476" s="40"/>
      <c r="GI476" s="40"/>
      <c r="GJ476" s="40"/>
      <c r="GK476" s="40"/>
      <c r="GL476" s="40"/>
      <c r="GM476" s="40"/>
      <c r="GN476" s="40"/>
      <c r="GO476" s="40"/>
      <c r="GP476" s="40"/>
      <c r="GQ476" s="40"/>
      <c r="GR476" s="40"/>
      <c r="GS476" s="40"/>
      <c r="GT476" s="40"/>
      <c r="GU476" s="40"/>
      <c r="GV476" s="40"/>
      <c r="GW476" s="40"/>
      <c r="GX476" s="40"/>
      <c r="GY476" s="40"/>
      <c r="GZ476" s="40"/>
      <c r="HA476" s="40"/>
      <c r="HB476" s="40"/>
      <c r="HC476" s="40"/>
      <c r="HD476" s="40"/>
      <c r="HE476" s="40"/>
      <c r="HF476" s="40"/>
      <c r="HG476" s="40"/>
      <c r="HH476" s="40"/>
      <c r="HI476" s="40"/>
      <c r="HJ476" s="40"/>
      <c r="HK476" s="40"/>
      <c r="HL476" s="40"/>
      <c r="HM476" s="40"/>
      <c r="HN476" s="40"/>
      <c r="HO476" s="40"/>
      <c r="HP476" s="40"/>
      <c r="HQ476" s="40"/>
      <c r="HR476" s="40"/>
      <c r="HS476" s="40"/>
      <c r="HT476" s="40"/>
      <c r="HU476" s="40"/>
      <c r="HV476" s="40"/>
      <c r="HW476" s="40"/>
      <c r="HX476" s="40"/>
      <c r="HY476" s="40"/>
      <c r="HZ476" s="40"/>
      <c r="IA476" s="40"/>
      <c r="IB476" s="40"/>
      <c r="IC476" s="40"/>
      <c r="ID476" s="40"/>
      <c r="IE476" s="40"/>
      <c r="IF476" s="40"/>
      <c r="IG476" s="40"/>
      <c r="IH476" s="40"/>
      <c r="II476" s="40"/>
      <c r="IJ476" s="40"/>
      <c r="IK476" s="40"/>
      <c r="IL476" s="40"/>
      <c r="IM476" s="40"/>
      <c r="IN476" s="40"/>
      <c r="IO476" s="40"/>
      <c r="IP476" s="40"/>
      <c r="IQ476" s="40"/>
      <c r="IR476" s="40"/>
      <c r="IS476" s="40"/>
      <c r="IT476" s="40"/>
      <c r="IU476" s="40"/>
      <c r="IV476" s="40"/>
      <c r="IW476" s="40"/>
      <c r="IX476" s="40"/>
      <c r="IY476" s="40"/>
      <c r="IZ476" s="40"/>
      <c r="JA476" s="40"/>
      <c r="JB476" s="40"/>
      <c r="JC476" s="40"/>
      <c r="JD476" s="40"/>
      <c r="JE476" s="40"/>
      <c r="JF476" s="40"/>
      <c r="JG476" s="40"/>
      <c r="JH476" s="40"/>
      <c r="JI476" s="40"/>
      <c r="JJ476" s="40"/>
      <c r="JK476" s="40"/>
      <c r="JL476" s="40"/>
      <c r="JM476" s="40"/>
      <c r="JN476" s="40"/>
      <c r="JO476" s="40"/>
      <c r="JP476" s="40"/>
      <c r="JQ476" s="40"/>
      <c r="JR476" s="40"/>
      <c r="JS476" s="40"/>
      <c r="JT476" s="40"/>
      <c r="JU476" s="40"/>
      <c r="JV476" s="40"/>
      <c r="JW476" s="40"/>
      <c r="JX476" s="40"/>
      <c r="JY476" s="40"/>
      <c r="JZ476" s="40"/>
      <c r="KA476" s="40"/>
    </row>
    <row r="477" spans="2:287" x14ac:dyDescent="0.45">
      <c r="B477" s="124"/>
      <c r="C477" s="418"/>
      <c r="D477" s="424"/>
      <c r="E477" s="419"/>
      <c r="F477" s="424"/>
      <c r="G477" s="163"/>
      <c r="H477" s="427"/>
      <c r="I477" s="63"/>
      <c r="J477" s="124"/>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433"/>
      <c r="AK477" s="63"/>
      <c r="AL477" s="164"/>
      <c r="AM477" s="164"/>
      <c r="AN477" s="164"/>
      <c r="AO477" s="63"/>
      <c r="AP477" s="124"/>
      <c r="AQ477" s="124"/>
      <c r="AR477" s="124"/>
      <c r="AS477" s="124"/>
      <c r="AT477" s="65"/>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7"/>
      <c r="BV477" s="47"/>
      <c r="BW477" s="47"/>
      <c r="BX477" s="47"/>
      <c r="BY477" s="47"/>
      <c r="BZ477" s="47"/>
      <c r="CA477" s="47"/>
      <c r="CB477" s="47"/>
      <c r="CC477" s="47"/>
      <c r="CD477" s="47"/>
      <c r="CE477" s="47"/>
      <c r="CF477" s="47"/>
      <c r="CG477" s="47"/>
      <c r="CH477" s="47"/>
      <c r="CI477" s="47"/>
      <c r="CJ477" s="47"/>
      <c r="CK477" s="47"/>
      <c r="CL477" s="47"/>
      <c r="CM477" s="47"/>
      <c r="CN477" s="47"/>
      <c r="CO477" s="47"/>
      <c r="CP477" s="47"/>
      <c r="CQ477" s="47"/>
      <c r="CR477" s="47"/>
      <c r="CS477" s="47"/>
      <c r="CT477" s="47"/>
      <c r="CU477" s="47"/>
      <c r="CV477" s="47"/>
      <c r="CW477" s="47"/>
      <c r="CX477" s="47"/>
      <c r="CY477" s="47"/>
      <c r="CZ477" s="47"/>
      <c r="DA477" s="47"/>
      <c r="DB477" s="47"/>
      <c r="DC477" s="47"/>
      <c r="DD477" s="47"/>
      <c r="DE477" s="47"/>
      <c r="DF477" s="47"/>
      <c r="DG477" s="47"/>
      <c r="DH477" s="47"/>
      <c r="DI477" s="47"/>
      <c r="DJ477" s="47"/>
      <c r="DK477" s="47"/>
      <c r="DL477" s="47"/>
      <c r="DM477" s="47"/>
      <c r="DN477" s="47"/>
      <c r="DO477" s="47"/>
      <c r="DP477" s="47"/>
      <c r="DQ477" s="47"/>
      <c r="DR477" s="47"/>
      <c r="DS477" s="47"/>
      <c r="DT477" s="47"/>
      <c r="DU477" s="47"/>
      <c r="DV477" s="47"/>
      <c r="DW477" s="47"/>
      <c r="DX477" s="47"/>
      <c r="DY477" s="47"/>
      <c r="DZ477" s="47"/>
      <c r="EA477" s="47"/>
      <c r="EB477" s="47"/>
      <c r="EC477" s="47"/>
      <c r="ED477" s="47"/>
      <c r="EE477" s="47"/>
      <c r="EF477" s="47"/>
      <c r="EG477" s="47"/>
      <c r="EH477" s="47"/>
      <c r="EI477" s="47"/>
      <c r="EJ477" s="47"/>
      <c r="EK477" s="47"/>
      <c r="EL477" s="47"/>
      <c r="EM477" s="47"/>
      <c r="EN477" s="47"/>
      <c r="EO477" s="47"/>
      <c r="EP477" s="47"/>
      <c r="EQ477" s="47"/>
      <c r="ER477" s="47"/>
      <c r="ES477" s="40"/>
      <c r="ET477" s="40"/>
      <c r="EU477" s="40"/>
      <c r="EV477" s="40"/>
      <c r="EW477" s="40"/>
      <c r="EX477" s="40"/>
      <c r="EY477" s="40"/>
      <c r="EZ477" s="40"/>
      <c r="FA477" s="40"/>
      <c r="FB477" s="40"/>
      <c r="FC477" s="40"/>
      <c r="FD477" s="40"/>
      <c r="FE477" s="40"/>
      <c r="FF477" s="40"/>
      <c r="FG477" s="40"/>
      <c r="FH477" s="40"/>
      <c r="FI477" s="40"/>
      <c r="FJ477" s="40"/>
      <c r="FK477" s="40"/>
      <c r="FL477" s="40"/>
      <c r="FM477" s="40"/>
      <c r="FN477" s="40"/>
      <c r="FO477" s="40"/>
      <c r="FP477" s="40"/>
      <c r="FQ477" s="40"/>
      <c r="FR477" s="40"/>
      <c r="FS477" s="40"/>
      <c r="FT477" s="40"/>
      <c r="FU477" s="40"/>
      <c r="FV477" s="40"/>
      <c r="FW477" s="40"/>
      <c r="FX477" s="40"/>
      <c r="FY477" s="40"/>
      <c r="FZ477" s="40"/>
      <c r="GA477" s="40"/>
      <c r="GB477" s="40"/>
      <c r="GC477" s="40"/>
      <c r="GD477" s="40"/>
      <c r="GE477" s="40"/>
      <c r="GF477" s="40"/>
      <c r="GG477" s="40"/>
      <c r="GH477" s="40"/>
      <c r="GI477" s="40"/>
      <c r="GJ477" s="40"/>
      <c r="GK477" s="40"/>
      <c r="GL477" s="40"/>
      <c r="GM477" s="40"/>
      <c r="GN477" s="40"/>
      <c r="GO477" s="40"/>
      <c r="GP477" s="40"/>
      <c r="GQ477" s="40"/>
      <c r="GR477" s="40"/>
      <c r="GS477" s="40"/>
      <c r="GT477" s="40"/>
      <c r="GU477" s="40"/>
      <c r="GV477" s="40"/>
      <c r="GW477" s="40"/>
      <c r="GX477" s="40"/>
      <c r="GY477" s="40"/>
      <c r="GZ477" s="40"/>
      <c r="HA477" s="40"/>
      <c r="HB477" s="40"/>
      <c r="HC477" s="40"/>
      <c r="HD477" s="40"/>
      <c r="HE477" s="40"/>
      <c r="HF477" s="40"/>
      <c r="HG477" s="40"/>
      <c r="HH477" s="40"/>
      <c r="HI477" s="40"/>
      <c r="HJ477" s="40"/>
      <c r="HK477" s="40"/>
      <c r="HL477" s="40"/>
      <c r="HM477" s="40"/>
      <c r="HN477" s="40"/>
      <c r="HO477" s="40"/>
      <c r="HP477" s="40"/>
      <c r="HQ477" s="40"/>
      <c r="HR477" s="40"/>
      <c r="HS477" s="40"/>
      <c r="HT477" s="40"/>
      <c r="HU477" s="40"/>
      <c r="HV477" s="40"/>
      <c r="HW477" s="40"/>
      <c r="HX477" s="40"/>
      <c r="HY477" s="40"/>
      <c r="HZ477" s="40"/>
      <c r="IA477" s="40"/>
      <c r="IB477" s="40"/>
      <c r="IC477" s="40"/>
      <c r="ID477" s="40"/>
      <c r="IE477" s="40"/>
      <c r="IF477" s="40"/>
      <c r="IG477" s="40"/>
      <c r="IH477" s="40"/>
      <c r="II477" s="40"/>
      <c r="IJ477" s="40"/>
      <c r="IK477" s="40"/>
      <c r="IL477" s="40"/>
      <c r="IM477" s="40"/>
      <c r="IN477" s="40"/>
      <c r="IO477" s="40"/>
      <c r="IP477" s="40"/>
      <c r="IQ477" s="40"/>
      <c r="IR477" s="40"/>
      <c r="IS477" s="40"/>
      <c r="IT477" s="40"/>
      <c r="IU477" s="40"/>
      <c r="IV477" s="40"/>
      <c r="IW477" s="40"/>
      <c r="IX477" s="40"/>
      <c r="IY477" s="40"/>
      <c r="IZ477" s="40"/>
      <c r="JA477" s="40"/>
      <c r="JB477" s="40"/>
      <c r="JC477" s="40"/>
      <c r="JD477" s="40"/>
      <c r="JE477" s="40"/>
      <c r="JF477" s="40"/>
      <c r="JG477" s="40"/>
      <c r="JH477" s="40"/>
      <c r="JI477" s="40"/>
      <c r="JJ477" s="40"/>
      <c r="JK477" s="40"/>
      <c r="JL477" s="40"/>
      <c r="JM477" s="40"/>
      <c r="JN477" s="40"/>
      <c r="JO477" s="40"/>
      <c r="JP477" s="40"/>
      <c r="JQ477" s="40"/>
      <c r="JR477" s="40"/>
      <c r="JS477" s="40"/>
      <c r="JT477" s="40"/>
      <c r="JU477" s="40"/>
      <c r="JV477" s="40"/>
      <c r="JW477" s="40"/>
      <c r="JX477" s="40"/>
      <c r="JY477" s="40"/>
      <c r="JZ477" s="40"/>
      <c r="KA477" s="40"/>
    </row>
    <row r="478" spans="2:287" x14ac:dyDescent="0.45">
      <c r="B478" s="124"/>
      <c r="C478" s="418"/>
      <c r="D478" s="424"/>
      <c r="E478" s="419"/>
      <c r="F478" s="424"/>
      <c r="G478" s="163"/>
      <c r="H478" s="427"/>
      <c r="I478" s="63"/>
      <c r="J478" s="124"/>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433"/>
      <c r="AK478" s="63"/>
      <c r="AL478" s="164"/>
      <c r="AM478" s="164"/>
      <c r="AN478" s="164"/>
      <c r="AO478" s="63"/>
      <c r="AP478" s="124"/>
      <c r="AQ478" s="124"/>
      <c r="AR478" s="124"/>
      <c r="AS478" s="124"/>
      <c r="AT478" s="65"/>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c r="BV478" s="47"/>
      <c r="BW478" s="47"/>
      <c r="BX478" s="47"/>
      <c r="BY478" s="47"/>
      <c r="BZ478" s="47"/>
      <c r="CA478" s="47"/>
      <c r="CB478" s="47"/>
      <c r="CC478" s="47"/>
      <c r="CD478" s="47"/>
      <c r="CE478" s="47"/>
      <c r="CF478" s="47"/>
      <c r="CG478" s="47"/>
      <c r="CH478" s="47"/>
      <c r="CI478" s="47"/>
      <c r="CJ478" s="47"/>
      <c r="CK478" s="47"/>
      <c r="CL478" s="47"/>
      <c r="CM478" s="47"/>
      <c r="CN478" s="47"/>
      <c r="CO478" s="47"/>
      <c r="CP478" s="47"/>
      <c r="CQ478" s="47"/>
      <c r="CR478" s="47"/>
      <c r="CS478" s="47"/>
      <c r="CT478" s="47"/>
      <c r="CU478" s="47"/>
      <c r="CV478" s="47"/>
      <c r="CW478" s="47"/>
      <c r="CX478" s="47"/>
      <c r="CY478" s="47"/>
      <c r="CZ478" s="47"/>
      <c r="DA478" s="47"/>
      <c r="DB478" s="47"/>
      <c r="DC478" s="47"/>
      <c r="DD478" s="47"/>
      <c r="DE478" s="47"/>
      <c r="DF478" s="47"/>
      <c r="DG478" s="47"/>
      <c r="DH478" s="47"/>
      <c r="DI478" s="47"/>
      <c r="DJ478" s="47"/>
      <c r="DK478" s="47"/>
      <c r="DL478" s="47"/>
      <c r="DM478" s="47"/>
      <c r="DN478" s="47"/>
      <c r="DO478" s="47"/>
      <c r="DP478" s="47"/>
      <c r="DQ478" s="47"/>
      <c r="DR478" s="47"/>
      <c r="DS478" s="47"/>
      <c r="DT478" s="47"/>
      <c r="DU478" s="47"/>
      <c r="DV478" s="47"/>
      <c r="DW478" s="47"/>
      <c r="DX478" s="47"/>
      <c r="DY478" s="47"/>
      <c r="DZ478" s="47"/>
      <c r="EA478" s="47"/>
      <c r="EB478" s="47"/>
      <c r="EC478" s="47"/>
      <c r="ED478" s="47"/>
      <c r="EE478" s="47"/>
      <c r="EF478" s="47"/>
      <c r="EG478" s="47"/>
      <c r="EH478" s="47"/>
      <c r="EI478" s="47"/>
      <c r="EJ478" s="47"/>
      <c r="EK478" s="47"/>
      <c r="EL478" s="47"/>
      <c r="EM478" s="47"/>
      <c r="EN478" s="47"/>
      <c r="EO478" s="47"/>
      <c r="EP478" s="47"/>
      <c r="EQ478" s="47"/>
      <c r="ER478" s="47"/>
      <c r="ES478" s="40"/>
      <c r="ET478" s="40"/>
      <c r="EU478" s="40"/>
      <c r="EV478" s="40"/>
      <c r="EW478" s="40"/>
      <c r="EX478" s="40"/>
      <c r="EY478" s="40"/>
      <c r="EZ478" s="40"/>
      <c r="FA478" s="40"/>
      <c r="FB478" s="40"/>
      <c r="FC478" s="40"/>
      <c r="FD478" s="40"/>
      <c r="FE478" s="40"/>
      <c r="FF478" s="40"/>
      <c r="FG478" s="40"/>
      <c r="FH478" s="40"/>
      <c r="FI478" s="40"/>
      <c r="FJ478" s="40"/>
      <c r="FK478" s="40"/>
      <c r="FL478" s="40"/>
      <c r="FM478" s="40"/>
      <c r="FN478" s="40"/>
      <c r="FO478" s="40"/>
      <c r="FP478" s="40"/>
      <c r="FQ478" s="40"/>
      <c r="FR478" s="40"/>
      <c r="FS478" s="40"/>
      <c r="FT478" s="40"/>
      <c r="FU478" s="40"/>
      <c r="FV478" s="40"/>
      <c r="FW478" s="40"/>
      <c r="FX478" s="40"/>
      <c r="FY478" s="40"/>
      <c r="FZ478" s="40"/>
      <c r="GA478" s="40"/>
      <c r="GB478" s="40"/>
      <c r="GC478" s="40"/>
      <c r="GD478" s="40"/>
      <c r="GE478" s="40"/>
      <c r="GF478" s="40"/>
      <c r="GG478" s="40"/>
      <c r="GH478" s="40"/>
      <c r="GI478" s="40"/>
      <c r="GJ478" s="40"/>
      <c r="GK478" s="40"/>
      <c r="GL478" s="40"/>
      <c r="GM478" s="40"/>
      <c r="GN478" s="40"/>
      <c r="GO478" s="40"/>
      <c r="GP478" s="40"/>
      <c r="GQ478" s="40"/>
      <c r="GR478" s="40"/>
      <c r="GS478" s="40"/>
      <c r="GT478" s="40"/>
      <c r="GU478" s="40"/>
      <c r="GV478" s="40"/>
      <c r="GW478" s="40"/>
      <c r="GX478" s="40"/>
      <c r="GY478" s="40"/>
      <c r="GZ478" s="40"/>
      <c r="HA478" s="40"/>
      <c r="HB478" s="40"/>
      <c r="HC478" s="40"/>
      <c r="HD478" s="40"/>
      <c r="HE478" s="40"/>
      <c r="HF478" s="40"/>
      <c r="HG478" s="40"/>
      <c r="HH478" s="40"/>
      <c r="HI478" s="40"/>
      <c r="HJ478" s="40"/>
      <c r="HK478" s="40"/>
      <c r="HL478" s="40"/>
      <c r="HM478" s="40"/>
      <c r="HN478" s="40"/>
      <c r="HO478" s="40"/>
      <c r="HP478" s="40"/>
      <c r="HQ478" s="40"/>
      <c r="HR478" s="40"/>
      <c r="HS478" s="40"/>
      <c r="HT478" s="40"/>
      <c r="HU478" s="40"/>
      <c r="HV478" s="40"/>
      <c r="HW478" s="40"/>
      <c r="HX478" s="40"/>
      <c r="HY478" s="40"/>
      <c r="HZ478" s="40"/>
      <c r="IA478" s="40"/>
      <c r="IB478" s="40"/>
      <c r="IC478" s="40"/>
      <c r="ID478" s="40"/>
      <c r="IE478" s="40"/>
      <c r="IF478" s="40"/>
      <c r="IG478" s="40"/>
      <c r="IH478" s="40"/>
      <c r="II478" s="40"/>
      <c r="IJ478" s="40"/>
      <c r="IK478" s="40"/>
      <c r="IL478" s="40"/>
      <c r="IM478" s="40"/>
      <c r="IN478" s="40"/>
      <c r="IO478" s="40"/>
      <c r="IP478" s="40"/>
      <c r="IQ478" s="40"/>
      <c r="IR478" s="40"/>
      <c r="IS478" s="40"/>
      <c r="IT478" s="40"/>
      <c r="IU478" s="40"/>
      <c r="IV478" s="40"/>
      <c r="IW478" s="40"/>
      <c r="IX478" s="40"/>
      <c r="IY478" s="40"/>
      <c r="IZ478" s="40"/>
      <c r="JA478" s="40"/>
      <c r="JB478" s="40"/>
      <c r="JC478" s="40"/>
      <c r="JD478" s="40"/>
      <c r="JE478" s="40"/>
      <c r="JF478" s="40"/>
      <c r="JG478" s="40"/>
      <c r="JH478" s="40"/>
      <c r="JI478" s="40"/>
      <c r="JJ478" s="40"/>
      <c r="JK478" s="40"/>
      <c r="JL478" s="40"/>
      <c r="JM478" s="40"/>
      <c r="JN478" s="40"/>
      <c r="JO478" s="40"/>
      <c r="JP478" s="40"/>
      <c r="JQ478" s="40"/>
      <c r="JR478" s="40"/>
      <c r="JS478" s="40"/>
      <c r="JT478" s="40"/>
      <c r="JU478" s="40"/>
      <c r="JV478" s="40"/>
      <c r="JW478" s="40"/>
      <c r="JX478" s="40"/>
      <c r="JY478" s="40"/>
      <c r="JZ478" s="40"/>
      <c r="KA478" s="40"/>
    </row>
    <row r="479" spans="2:287" x14ac:dyDescent="0.45">
      <c r="B479" s="124"/>
      <c r="C479" s="418"/>
      <c r="D479" s="424"/>
      <c r="E479" s="419"/>
      <c r="F479" s="424"/>
      <c r="G479" s="163"/>
      <c r="H479" s="427"/>
      <c r="I479" s="63"/>
      <c r="J479" s="124"/>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433"/>
      <c r="AK479" s="63"/>
      <c r="AL479" s="164"/>
      <c r="AM479" s="164"/>
      <c r="AN479" s="164"/>
      <c r="AO479" s="63"/>
      <c r="AP479" s="124"/>
      <c r="AQ479" s="124"/>
      <c r="AR479" s="124"/>
      <c r="AS479" s="124"/>
      <c r="AT479" s="65"/>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7"/>
      <c r="BV479" s="47"/>
      <c r="BW479" s="47"/>
      <c r="BX479" s="47"/>
      <c r="BY479" s="47"/>
      <c r="BZ479" s="47"/>
      <c r="CA479" s="47"/>
      <c r="CB479" s="47"/>
      <c r="CC479" s="47"/>
      <c r="CD479" s="47"/>
      <c r="CE479" s="47"/>
      <c r="CF479" s="47"/>
      <c r="CG479" s="47"/>
      <c r="CH479" s="47"/>
      <c r="CI479" s="47"/>
      <c r="CJ479" s="47"/>
      <c r="CK479" s="47"/>
      <c r="CL479" s="47"/>
      <c r="CM479" s="47"/>
      <c r="CN479" s="47"/>
      <c r="CO479" s="47"/>
      <c r="CP479" s="47"/>
      <c r="CQ479" s="47"/>
      <c r="CR479" s="47"/>
      <c r="CS479" s="47"/>
      <c r="CT479" s="47"/>
      <c r="CU479" s="47"/>
      <c r="CV479" s="47"/>
      <c r="CW479" s="47"/>
      <c r="CX479" s="47"/>
      <c r="CY479" s="47"/>
      <c r="CZ479" s="47"/>
      <c r="DA479" s="47"/>
      <c r="DB479" s="47"/>
      <c r="DC479" s="47"/>
      <c r="DD479" s="47"/>
      <c r="DE479" s="47"/>
      <c r="DF479" s="47"/>
      <c r="DG479" s="47"/>
      <c r="DH479" s="47"/>
      <c r="DI479" s="47"/>
      <c r="DJ479" s="47"/>
      <c r="DK479" s="47"/>
      <c r="DL479" s="47"/>
      <c r="DM479" s="47"/>
      <c r="DN479" s="47"/>
      <c r="DO479" s="47"/>
      <c r="DP479" s="47"/>
      <c r="DQ479" s="47"/>
      <c r="DR479" s="47"/>
      <c r="DS479" s="47"/>
      <c r="DT479" s="47"/>
      <c r="DU479" s="47"/>
      <c r="DV479" s="47"/>
      <c r="DW479" s="47"/>
      <c r="DX479" s="47"/>
      <c r="DY479" s="47"/>
      <c r="DZ479" s="47"/>
      <c r="EA479" s="47"/>
      <c r="EB479" s="47"/>
      <c r="EC479" s="47"/>
      <c r="ED479" s="47"/>
      <c r="EE479" s="47"/>
      <c r="EF479" s="47"/>
      <c r="EG479" s="47"/>
      <c r="EH479" s="47"/>
      <c r="EI479" s="47"/>
      <c r="EJ479" s="47"/>
      <c r="EK479" s="47"/>
      <c r="EL479" s="47"/>
      <c r="EM479" s="47"/>
      <c r="EN479" s="47"/>
      <c r="EO479" s="47"/>
      <c r="EP479" s="47"/>
      <c r="EQ479" s="47"/>
      <c r="ER479" s="47"/>
      <c r="ES479" s="40"/>
      <c r="ET479" s="40"/>
      <c r="EU479" s="40"/>
      <c r="EV479" s="40"/>
      <c r="EW479" s="40"/>
      <c r="EX479" s="40"/>
      <c r="EY479" s="40"/>
      <c r="EZ479" s="40"/>
      <c r="FA479" s="40"/>
      <c r="FB479" s="40"/>
      <c r="FC479" s="40"/>
      <c r="FD479" s="40"/>
      <c r="FE479" s="40"/>
      <c r="FF479" s="40"/>
      <c r="FG479" s="40"/>
      <c r="FH479" s="40"/>
      <c r="FI479" s="40"/>
      <c r="FJ479" s="40"/>
      <c r="FK479" s="40"/>
      <c r="FL479" s="40"/>
      <c r="FM479" s="40"/>
      <c r="FN479" s="40"/>
      <c r="FO479" s="40"/>
      <c r="FP479" s="40"/>
      <c r="FQ479" s="40"/>
      <c r="FR479" s="40"/>
      <c r="FS479" s="40"/>
      <c r="FT479" s="40"/>
      <c r="FU479" s="40"/>
      <c r="FV479" s="40"/>
      <c r="FW479" s="40"/>
      <c r="FX479" s="40"/>
      <c r="FY479" s="40"/>
      <c r="FZ479" s="40"/>
      <c r="GA479" s="40"/>
      <c r="GB479" s="40"/>
      <c r="GC479" s="40"/>
      <c r="GD479" s="40"/>
      <c r="GE479" s="40"/>
      <c r="GF479" s="40"/>
      <c r="GG479" s="40"/>
      <c r="GH479" s="40"/>
      <c r="GI479" s="40"/>
      <c r="GJ479" s="40"/>
      <c r="GK479" s="40"/>
      <c r="GL479" s="40"/>
      <c r="GM479" s="40"/>
      <c r="GN479" s="40"/>
      <c r="GO479" s="40"/>
      <c r="GP479" s="40"/>
      <c r="GQ479" s="40"/>
      <c r="GR479" s="40"/>
      <c r="GS479" s="40"/>
      <c r="GT479" s="40"/>
      <c r="GU479" s="40"/>
      <c r="GV479" s="40"/>
      <c r="GW479" s="40"/>
      <c r="GX479" s="40"/>
      <c r="GY479" s="40"/>
      <c r="GZ479" s="40"/>
      <c r="HA479" s="40"/>
      <c r="HB479" s="40"/>
      <c r="HC479" s="40"/>
      <c r="HD479" s="40"/>
      <c r="HE479" s="40"/>
      <c r="HF479" s="40"/>
      <c r="HG479" s="40"/>
      <c r="HH479" s="40"/>
      <c r="HI479" s="40"/>
      <c r="HJ479" s="40"/>
      <c r="HK479" s="40"/>
      <c r="HL479" s="40"/>
      <c r="HM479" s="40"/>
      <c r="HN479" s="40"/>
      <c r="HO479" s="40"/>
      <c r="HP479" s="40"/>
      <c r="HQ479" s="40"/>
      <c r="HR479" s="40"/>
      <c r="HS479" s="40"/>
      <c r="HT479" s="40"/>
      <c r="HU479" s="40"/>
      <c r="HV479" s="40"/>
      <c r="HW479" s="40"/>
      <c r="HX479" s="40"/>
      <c r="HY479" s="40"/>
      <c r="HZ479" s="40"/>
      <c r="IA479" s="40"/>
      <c r="IB479" s="40"/>
      <c r="IC479" s="40"/>
      <c r="ID479" s="40"/>
      <c r="IE479" s="40"/>
      <c r="IF479" s="40"/>
      <c r="IG479" s="40"/>
      <c r="IH479" s="40"/>
      <c r="II479" s="40"/>
      <c r="IJ479" s="40"/>
      <c r="IK479" s="40"/>
      <c r="IL479" s="40"/>
      <c r="IM479" s="40"/>
      <c r="IN479" s="40"/>
      <c r="IO479" s="40"/>
      <c r="IP479" s="40"/>
      <c r="IQ479" s="40"/>
      <c r="IR479" s="40"/>
      <c r="IS479" s="40"/>
      <c r="IT479" s="40"/>
      <c r="IU479" s="40"/>
      <c r="IV479" s="40"/>
      <c r="IW479" s="40"/>
      <c r="IX479" s="40"/>
      <c r="IY479" s="40"/>
      <c r="IZ479" s="40"/>
      <c r="JA479" s="40"/>
      <c r="JB479" s="40"/>
      <c r="JC479" s="40"/>
      <c r="JD479" s="40"/>
      <c r="JE479" s="40"/>
      <c r="JF479" s="40"/>
      <c r="JG479" s="40"/>
      <c r="JH479" s="40"/>
      <c r="JI479" s="40"/>
      <c r="JJ479" s="40"/>
      <c r="JK479" s="40"/>
      <c r="JL479" s="40"/>
      <c r="JM479" s="40"/>
      <c r="JN479" s="40"/>
      <c r="JO479" s="40"/>
      <c r="JP479" s="40"/>
      <c r="JQ479" s="40"/>
      <c r="JR479" s="40"/>
      <c r="JS479" s="40"/>
      <c r="JT479" s="40"/>
      <c r="JU479" s="40"/>
      <c r="JV479" s="40"/>
      <c r="JW479" s="40"/>
      <c r="JX479" s="40"/>
      <c r="JY479" s="40"/>
      <c r="JZ479" s="40"/>
      <c r="KA479" s="40"/>
    </row>
    <row r="480" spans="2:287" x14ac:dyDescent="0.45">
      <c r="B480" s="124"/>
      <c r="C480" s="418"/>
      <c r="D480" s="424"/>
      <c r="E480" s="419"/>
      <c r="F480" s="424"/>
      <c r="G480" s="163"/>
      <c r="H480" s="427"/>
      <c r="I480" s="63"/>
      <c r="J480" s="124"/>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433"/>
      <c r="AK480" s="63"/>
      <c r="AL480" s="164"/>
      <c r="AM480" s="164"/>
      <c r="AN480" s="164"/>
      <c r="AO480" s="63"/>
      <c r="AP480" s="124"/>
      <c r="AQ480" s="124"/>
      <c r="AR480" s="124"/>
      <c r="AS480" s="124"/>
      <c r="AT480" s="65"/>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c r="BV480" s="47"/>
      <c r="BW480" s="47"/>
      <c r="BX480" s="47"/>
      <c r="BY480" s="47"/>
      <c r="BZ480" s="47"/>
      <c r="CA480" s="47"/>
      <c r="CB480" s="47"/>
      <c r="CC480" s="47"/>
      <c r="CD480" s="47"/>
      <c r="CE480" s="47"/>
      <c r="CF480" s="47"/>
      <c r="CG480" s="47"/>
      <c r="CH480" s="47"/>
      <c r="CI480" s="47"/>
      <c r="CJ480" s="47"/>
      <c r="CK480" s="47"/>
      <c r="CL480" s="47"/>
      <c r="CM480" s="47"/>
      <c r="CN480" s="47"/>
      <c r="CO480" s="47"/>
      <c r="CP480" s="47"/>
      <c r="CQ480" s="47"/>
      <c r="CR480" s="47"/>
      <c r="CS480" s="47"/>
      <c r="CT480" s="47"/>
      <c r="CU480" s="47"/>
      <c r="CV480" s="47"/>
      <c r="CW480" s="47"/>
      <c r="CX480" s="47"/>
      <c r="CY480" s="47"/>
      <c r="CZ480" s="47"/>
      <c r="DA480" s="47"/>
      <c r="DB480" s="47"/>
      <c r="DC480" s="47"/>
      <c r="DD480" s="47"/>
      <c r="DE480" s="47"/>
      <c r="DF480" s="47"/>
      <c r="DG480" s="47"/>
      <c r="DH480" s="47"/>
      <c r="DI480" s="47"/>
      <c r="DJ480" s="47"/>
      <c r="DK480" s="47"/>
      <c r="DL480" s="47"/>
      <c r="DM480" s="47"/>
      <c r="DN480" s="47"/>
      <c r="DO480" s="47"/>
      <c r="DP480" s="47"/>
      <c r="DQ480" s="47"/>
      <c r="DR480" s="47"/>
      <c r="DS480" s="47"/>
      <c r="DT480" s="47"/>
      <c r="DU480" s="47"/>
      <c r="DV480" s="47"/>
      <c r="DW480" s="47"/>
      <c r="DX480" s="47"/>
      <c r="DY480" s="47"/>
      <c r="DZ480" s="47"/>
      <c r="EA480" s="47"/>
      <c r="EB480" s="47"/>
      <c r="EC480" s="47"/>
      <c r="ED480" s="47"/>
      <c r="EE480" s="47"/>
      <c r="EF480" s="47"/>
      <c r="EG480" s="47"/>
      <c r="EH480" s="47"/>
      <c r="EI480" s="47"/>
      <c r="EJ480" s="47"/>
      <c r="EK480" s="47"/>
      <c r="EL480" s="47"/>
      <c r="EM480" s="47"/>
      <c r="EN480" s="47"/>
      <c r="EO480" s="47"/>
      <c r="EP480" s="47"/>
      <c r="EQ480" s="47"/>
      <c r="ER480" s="47"/>
      <c r="ES480" s="40"/>
      <c r="ET480" s="40"/>
      <c r="EU480" s="40"/>
      <c r="EV480" s="40"/>
      <c r="EW480" s="40"/>
      <c r="EX480" s="40"/>
      <c r="EY480" s="40"/>
      <c r="EZ480" s="40"/>
      <c r="FA480" s="40"/>
      <c r="FB480" s="40"/>
      <c r="FC480" s="40"/>
      <c r="FD480" s="40"/>
      <c r="FE480" s="40"/>
      <c r="FF480" s="40"/>
      <c r="FG480" s="40"/>
      <c r="FH480" s="40"/>
      <c r="FI480" s="40"/>
      <c r="FJ480" s="40"/>
      <c r="FK480" s="40"/>
      <c r="FL480" s="40"/>
      <c r="FM480" s="40"/>
      <c r="FN480" s="40"/>
      <c r="FO480" s="40"/>
      <c r="FP480" s="40"/>
      <c r="FQ480" s="40"/>
      <c r="FR480" s="40"/>
      <c r="FS480" s="40"/>
      <c r="FT480" s="40"/>
      <c r="FU480" s="40"/>
      <c r="FV480" s="40"/>
      <c r="FW480" s="40"/>
      <c r="FX480" s="40"/>
      <c r="FY480" s="40"/>
      <c r="FZ480" s="40"/>
      <c r="GA480" s="40"/>
      <c r="GB480" s="40"/>
      <c r="GC480" s="40"/>
      <c r="GD480" s="40"/>
      <c r="GE480" s="40"/>
      <c r="GF480" s="40"/>
      <c r="GG480" s="40"/>
      <c r="GH480" s="40"/>
      <c r="GI480" s="40"/>
      <c r="GJ480" s="40"/>
      <c r="GK480" s="40"/>
      <c r="GL480" s="40"/>
      <c r="GM480" s="40"/>
      <c r="GN480" s="40"/>
      <c r="GO480" s="40"/>
      <c r="GP480" s="40"/>
      <c r="GQ480" s="40"/>
      <c r="GR480" s="40"/>
      <c r="GS480" s="40"/>
      <c r="GT480" s="40"/>
      <c r="GU480" s="40"/>
      <c r="GV480" s="40"/>
      <c r="GW480" s="40"/>
      <c r="GX480" s="40"/>
      <c r="GY480" s="40"/>
      <c r="GZ480" s="40"/>
      <c r="HA480" s="40"/>
      <c r="HB480" s="40"/>
      <c r="HC480" s="40"/>
      <c r="HD480" s="40"/>
      <c r="HE480" s="40"/>
      <c r="HF480" s="40"/>
      <c r="HG480" s="40"/>
      <c r="HH480" s="40"/>
      <c r="HI480" s="40"/>
      <c r="HJ480" s="40"/>
      <c r="HK480" s="40"/>
      <c r="HL480" s="40"/>
      <c r="HM480" s="40"/>
      <c r="HN480" s="40"/>
      <c r="HO480" s="40"/>
      <c r="HP480" s="40"/>
      <c r="HQ480" s="40"/>
      <c r="HR480" s="40"/>
      <c r="HS480" s="40"/>
      <c r="HT480" s="40"/>
      <c r="HU480" s="40"/>
      <c r="HV480" s="40"/>
      <c r="HW480" s="40"/>
      <c r="HX480" s="40"/>
      <c r="HY480" s="40"/>
      <c r="HZ480" s="40"/>
      <c r="IA480" s="40"/>
      <c r="IB480" s="40"/>
      <c r="IC480" s="40"/>
      <c r="ID480" s="40"/>
      <c r="IE480" s="40"/>
      <c r="IF480" s="40"/>
      <c r="IG480" s="40"/>
      <c r="IH480" s="40"/>
      <c r="II480" s="40"/>
      <c r="IJ480" s="40"/>
      <c r="IK480" s="40"/>
      <c r="IL480" s="40"/>
      <c r="IM480" s="40"/>
      <c r="IN480" s="40"/>
      <c r="IO480" s="40"/>
      <c r="IP480" s="40"/>
      <c r="IQ480" s="40"/>
      <c r="IR480" s="40"/>
      <c r="IS480" s="40"/>
      <c r="IT480" s="40"/>
      <c r="IU480" s="40"/>
      <c r="IV480" s="40"/>
      <c r="IW480" s="40"/>
      <c r="IX480" s="40"/>
      <c r="IY480" s="40"/>
      <c r="IZ480" s="40"/>
      <c r="JA480" s="40"/>
      <c r="JB480" s="40"/>
      <c r="JC480" s="40"/>
      <c r="JD480" s="40"/>
      <c r="JE480" s="40"/>
      <c r="JF480" s="40"/>
      <c r="JG480" s="40"/>
      <c r="JH480" s="40"/>
      <c r="JI480" s="40"/>
      <c r="JJ480" s="40"/>
      <c r="JK480" s="40"/>
      <c r="JL480" s="40"/>
      <c r="JM480" s="40"/>
      <c r="JN480" s="40"/>
      <c r="JO480" s="40"/>
      <c r="JP480" s="40"/>
      <c r="JQ480" s="40"/>
      <c r="JR480" s="40"/>
      <c r="JS480" s="40"/>
      <c r="JT480" s="40"/>
      <c r="JU480" s="40"/>
      <c r="JV480" s="40"/>
      <c r="JW480" s="40"/>
      <c r="JX480" s="40"/>
      <c r="JY480" s="40"/>
      <c r="JZ480" s="40"/>
      <c r="KA480" s="40"/>
    </row>
    <row r="481" spans="2:287" x14ac:dyDescent="0.45">
      <c r="B481" s="124"/>
      <c r="C481" s="418"/>
      <c r="D481" s="424"/>
      <c r="E481" s="419"/>
      <c r="F481" s="424"/>
      <c r="G481" s="163"/>
      <c r="H481" s="427"/>
      <c r="I481" s="63"/>
      <c r="J481" s="124"/>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433"/>
      <c r="AK481" s="63"/>
      <c r="AL481" s="164"/>
      <c r="AM481" s="164"/>
      <c r="AN481" s="164"/>
      <c r="AO481" s="63"/>
      <c r="AP481" s="124"/>
      <c r="AQ481" s="124"/>
      <c r="AR481" s="124"/>
      <c r="AS481" s="124"/>
      <c r="AT481" s="65"/>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c r="BV481" s="47"/>
      <c r="BW481" s="47"/>
      <c r="BX481" s="47"/>
      <c r="BY481" s="47"/>
      <c r="BZ481" s="47"/>
      <c r="CA481" s="47"/>
      <c r="CB481" s="47"/>
      <c r="CC481" s="47"/>
      <c r="CD481" s="47"/>
      <c r="CE481" s="47"/>
      <c r="CF481" s="47"/>
      <c r="CG481" s="47"/>
      <c r="CH481" s="47"/>
      <c r="CI481" s="47"/>
      <c r="CJ481" s="47"/>
      <c r="CK481" s="47"/>
      <c r="CL481" s="47"/>
      <c r="CM481" s="47"/>
      <c r="CN481" s="47"/>
      <c r="CO481" s="47"/>
      <c r="CP481" s="47"/>
      <c r="CQ481" s="47"/>
      <c r="CR481" s="47"/>
      <c r="CS481" s="47"/>
      <c r="CT481" s="47"/>
      <c r="CU481" s="47"/>
      <c r="CV481" s="47"/>
      <c r="CW481" s="47"/>
      <c r="CX481" s="47"/>
      <c r="CY481" s="47"/>
      <c r="CZ481" s="47"/>
      <c r="DA481" s="47"/>
      <c r="DB481" s="47"/>
      <c r="DC481" s="47"/>
      <c r="DD481" s="47"/>
      <c r="DE481" s="47"/>
      <c r="DF481" s="47"/>
      <c r="DG481" s="47"/>
      <c r="DH481" s="47"/>
      <c r="DI481" s="47"/>
      <c r="DJ481" s="47"/>
      <c r="DK481" s="47"/>
      <c r="DL481" s="47"/>
      <c r="DM481" s="47"/>
      <c r="DN481" s="47"/>
      <c r="DO481" s="47"/>
      <c r="DP481" s="47"/>
      <c r="DQ481" s="47"/>
      <c r="DR481" s="47"/>
      <c r="DS481" s="47"/>
      <c r="DT481" s="47"/>
      <c r="DU481" s="47"/>
      <c r="DV481" s="47"/>
      <c r="DW481" s="47"/>
      <c r="DX481" s="47"/>
      <c r="DY481" s="47"/>
      <c r="DZ481" s="47"/>
      <c r="EA481" s="47"/>
      <c r="EB481" s="47"/>
      <c r="EC481" s="47"/>
      <c r="ED481" s="47"/>
      <c r="EE481" s="47"/>
      <c r="EF481" s="47"/>
      <c r="EG481" s="47"/>
      <c r="EH481" s="47"/>
      <c r="EI481" s="47"/>
      <c r="EJ481" s="47"/>
      <c r="EK481" s="47"/>
      <c r="EL481" s="47"/>
      <c r="EM481" s="47"/>
      <c r="EN481" s="47"/>
      <c r="EO481" s="47"/>
      <c r="EP481" s="47"/>
      <c r="EQ481" s="47"/>
      <c r="ER481" s="47"/>
      <c r="ES481" s="40"/>
      <c r="ET481" s="40"/>
      <c r="EU481" s="40"/>
      <c r="EV481" s="40"/>
      <c r="EW481" s="40"/>
      <c r="EX481" s="40"/>
      <c r="EY481" s="40"/>
      <c r="EZ481" s="40"/>
      <c r="FA481" s="40"/>
      <c r="FB481" s="40"/>
      <c r="FC481" s="40"/>
      <c r="FD481" s="40"/>
      <c r="FE481" s="40"/>
      <c r="FF481" s="40"/>
      <c r="FG481" s="40"/>
      <c r="FH481" s="40"/>
      <c r="FI481" s="40"/>
      <c r="FJ481" s="40"/>
      <c r="FK481" s="40"/>
      <c r="FL481" s="40"/>
      <c r="FM481" s="40"/>
      <c r="FN481" s="40"/>
      <c r="FO481" s="40"/>
      <c r="FP481" s="40"/>
      <c r="FQ481" s="40"/>
      <c r="FR481" s="40"/>
      <c r="FS481" s="40"/>
      <c r="FT481" s="40"/>
      <c r="FU481" s="40"/>
      <c r="FV481" s="40"/>
      <c r="FW481" s="40"/>
      <c r="FX481" s="40"/>
      <c r="FY481" s="40"/>
      <c r="FZ481" s="40"/>
      <c r="GA481" s="40"/>
      <c r="GB481" s="40"/>
      <c r="GC481" s="40"/>
      <c r="GD481" s="40"/>
      <c r="GE481" s="40"/>
      <c r="GF481" s="40"/>
      <c r="GG481" s="40"/>
      <c r="GH481" s="40"/>
      <c r="GI481" s="40"/>
      <c r="GJ481" s="40"/>
      <c r="GK481" s="40"/>
      <c r="GL481" s="40"/>
      <c r="GM481" s="40"/>
      <c r="GN481" s="40"/>
      <c r="GO481" s="40"/>
      <c r="GP481" s="40"/>
      <c r="GQ481" s="40"/>
      <c r="GR481" s="40"/>
      <c r="GS481" s="40"/>
      <c r="GT481" s="40"/>
      <c r="GU481" s="40"/>
      <c r="GV481" s="40"/>
      <c r="GW481" s="40"/>
      <c r="GX481" s="40"/>
      <c r="GY481" s="40"/>
      <c r="GZ481" s="40"/>
      <c r="HA481" s="40"/>
      <c r="HB481" s="40"/>
      <c r="HC481" s="40"/>
      <c r="HD481" s="40"/>
      <c r="HE481" s="40"/>
      <c r="HF481" s="40"/>
      <c r="HG481" s="40"/>
      <c r="HH481" s="40"/>
      <c r="HI481" s="40"/>
      <c r="HJ481" s="40"/>
      <c r="HK481" s="40"/>
      <c r="HL481" s="40"/>
      <c r="HM481" s="40"/>
      <c r="HN481" s="40"/>
      <c r="HO481" s="40"/>
      <c r="HP481" s="40"/>
      <c r="HQ481" s="40"/>
      <c r="HR481" s="40"/>
      <c r="HS481" s="40"/>
      <c r="HT481" s="40"/>
      <c r="HU481" s="40"/>
      <c r="HV481" s="40"/>
      <c r="HW481" s="40"/>
      <c r="HX481" s="40"/>
      <c r="HY481" s="40"/>
      <c r="HZ481" s="40"/>
      <c r="IA481" s="40"/>
      <c r="IB481" s="40"/>
      <c r="IC481" s="40"/>
      <c r="ID481" s="40"/>
      <c r="IE481" s="40"/>
      <c r="IF481" s="40"/>
      <c r="IG481" s="40"/>
      <c r="IH481" s="40"/>
      <c r="II481" s="40"/>
      <c r="IJ481" s="40"/>
      <c r="IK481" s="40"/>
      <c r="IL481" s="40"/>
      <c r="IM481" s="40"/>
      <c r="IN481" s="40"/>
      <c r="IO481" s="40"/>
      <c r="IP481" s="40"/>
      <c r="IQ481" s="40"/>
      <c r="IR481" s="40"/>
      <c r="IS481" s="40"/>
      <c r="IT481" s="40"/>
      <c r="IU481" s="40"/>
      <c r="IV481" s="40"/>
      <c r="IW481" s="40"/>
      <c r="IX481" s="40"/>
      <c r="IY481" s="40"/>
      <c r="IZ481" s="40"/>
      <c r="JA481" s="40"/>
      <c r="JB481" s="40"/>
      <c r="JC481" s="40"/>
      <c r="JD481" s="40"/>
      <c r="JE481" s="40"/>
      <c r="JF481" s="40"/>
      <c r="JG481" s="40"/>
      <c r="JH481" s="40"/>
      <c r="JI481" s="40"/>
      <c r="JJ481" s="40"/>
      <c r="JK481" s="40"/>
      <c r="JL481" s="40"/>
      <c r="JM481" s="40"/>
      <c r="JN481" s="40"/>
      <c r="JO481" s="40"/>
      <c r="JP481" s="40"/>
      <c r="JQ481" s="40"/>
      <c r="JR481" s="40"/>
      <c r="JS481" s="40"/>
      <c r="JT481" s="40"/>
      <c r="JU481" s="40"/>
      <c r="JV481" s="40"/>
      <c r="JW481" s="40"/>
      <c r="JX481" s="40"/>
      <c r="JY481" s="40"/>
      <c r="JZ481" s="40"/>
      <c r="KA481" s="40"/>
    </row>
    <row r="482" spans="2:287" x14ac:dyDescent="0.45">
      <c r="B482" s="124"/>
      <c r="C482" s="418"/>
      <c r="D482" s="424"/>
      <c r="E482" s="419"/>
      <c r="F482" s="424"/>
      <c r="G482" s="163"/>
      <c r="H482" s="427"/>
      <c r="I482" s="63"/>
      <c r="J482" s="124"/>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433"/>
      <c r="AK482" s="63"/>
      <c r="AL482" s="164"/>
      <c r="AM482" s="164"/>
      <c r="AN482" s="164"/>
      <c r="AO482" s="63"/>
      <c r="AP482" s="124"/>
      <c r="AQ482" s="124"/>
      <c r="AR482" s="124"/>
      <c r="AS482" s="124"/>
      <c r="AT482" s="65"/>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c r="BV482" s="47"/>
      <c r="BW482" s="47"/>
      <c r="BX482" s="47"/>
      <c r="BY482" s="47"/>
      <c r="BZ482" s="47"/>
      <c r="CA482" s="47"/>
      <c r="CB482" s="47"/>
      <c r="CC482" s="47"/>
      <c r="CD482" s="47"/>
      <c r="CE482" s="47"/>
      <c r="CF482" s="47"/>
      <c r="CG482" s="47"/>
      <c r="CH482" s="47"/>
      <c r="CI482" s="47"/>
      <c r="CJ482" s="47"/>
      <c r="CK482" s="47"/>
      <c r="CL482" s="47"/>
      <c r="CM482" s="47"/>
      <c r="CN482" s="47"/>
      <c r="CO482" s="47"/>
      <c r="CP482" s="47"/>
      <c r="CQ482" s="47"/>
      <c r="CR482" s="47"/>
      <c r="CS482" s="47"/>
      <c r="CT482" s="47"/>
      <c r="CU482" s="47"/>
      <c r="CV482" s="47"/>
      <c r="CW482" s="47"/>
      <c r="CX482" s="47"/>
      <c r="CY482" s="47"/>
      <c r="CZ482" s="47"/>
      <c r="DA482" s="47"/>
      <c r="DB482" s="47"/>
      <c r="DC482" s="47"/>
      <c r="DD482" s="47"/>
      <c r="DE482" s="47"/>
      <c r="DF482" s="47"/>
      <c r="DG482" s="47"/>
      <c r="DH482" s="47"/>
      <c r="DI482" s="47"/>
      <c r="DJ482" s="47"/>
      <c r="DK482" s="47"/>
      <c r="DL482" s="47"/>
      <c r="DM482" s="47"/>
      <c r="DN482" s="47"/>
      <c r="DO482" s="47"/>
      <c r="DP482" s="47"/>
      <c r="DQ482" s="47"/>
      <c r="DR482" s="47"/>
      <c r="DS482" s="47"/>
      <c r="DT482" s="47"/>
      <c r="DU482" s="47"/>
      <c r="DV482" s="47"/>
      <c r="DW482" s="47"/>
      <c r="DX482" s="47"/>
      <c r="DY482" s="47"/>
      <c r="DZ482" s="47"/>
      <c r="EA482" s="47"/>
      <c r="EB482" s="47"/>
      <c r="EC482" s="47"/>
      <c r="ED482" s="47"/>
      <c r="EE482" s="47"/>
      <c r="EF482" s="47"/>
      <c r="EG482" s="47"/>
      <c r="EH482" s="47"/>
      <c r="EI482" s="47"/>
      <c r="EJ482" s="47"/>
      <c r="EK482" s="47"/>
      <c r="EL482" s="47"/>
      <c r="EM482" s="47"/>
      <c r="EN482" s="47"/>
      <c r="EO482" s="47"/>
      <c r="EP482" s="47"/>
      <c r="EQ482" s="47"/>
      <c r="ER482" s="47"/>
      <c r="ES482" s="40"/>
      <c r="ET482" s="40"/>
      <c r="EU482" s="40"/>
      <c r="EV482" s="40"/>
      <c r="EW482" s="40"/>
      <c r="EX482" s="40"/>
      <c r="EY482" s="40"/>
      <c r="EZ482" s="40"/>
      <c r="FA482" s="40"/>
      <c r="FB482" s="40"/>
      <c r="FC482" s="40"/>
      <c r="FD482" s="40"/>
      <c r="FE482" s="40"/>
      <c r="FF482" s="40"/>
      <c r="FG482" s="40"/>
      <c r="FH482" s="40"/>
      <c r="FI482" s="40"/>
      <c r="FJ482" s="40"/>
      <c r="FK482" s="40"/>
      <c r="FL482" s="40"/>
      <c r="FM482" s="40"/>
      <c r="FN482" s="40"/>
      <c r="FO482" s="40"/>
      <c r="FP482" s="40"/>
      <c r="FQ482" s="40"/>
      <c r="FR482" s="40"/>
      <c r="FS482" s="40"/>
      <c r="FT482" s="40"/>
      <c r="FU482" s="40"/>
      <c r="FV482" s="40"/>
      <c r="FW482" s="40"/>
      <c r="FX482" s="40"/>
      <c r="FY482" s="40"/>
      <c r="FZ482" s="40"/>
      <c r="GA482" s="40"/>
      <c r="GB482" s="40"/>
      <c r="GC482" s="40"/>
      <c r="GD482" s="40"/>
      <c r="GE482" s="40"/>
      <c r="GF482" s="40"/>
      <c r="GG482" s="40"/>
      <c r="GH482" s="40"/>
      <c r="GI482" s="40"/>
      <c r="GJ482" s="40"/>
      <c r="GK482" s="40"/>
      <c r="GL482" s="40"/>
      <c r="GM482" s="40"/>
      <c r="GN482" s="40"/>
      <c r="GO482" s="40"/>
      <c r="GP482" s="40"/>
      <c r="GQ482" s="40"/>
      <c r="GR482" s="40"/>
      <c r="GS482" s="40"/>
      <c r="GT482" s="40"/>
      <c r="GU482" s="40"/>
      <c r="GV482" s="40"/>
      <c r="GW482" s="40"/>
      <c r="GX482" s="40"/>
      <c r="GY482" s="40"/>
      <c r="GZ482" s="40"/>
      <c r="HA482" s="40"/>
      <c r="HB482" s="40"/>
      <c r="HC482" s="40"/>
      <c r="HD482" s="40"/>
      <c r="HE482" s="40"/>
      <c r="HF482" s="40"/>
      <c r="HG482" s="40"/>
      <c r="HH482" s="40"/>
      <c r="HI482" s="40"/>
      <c r="HJ482" s="40"/>
      <c r="HK482" s="40"/>
      <c r="HL482" s="40"/>
      <c r="HM482" s="40"/>
      <c r="HN482" s="40"/>
      <c r="HO482" s="40"/>
      <c r="HP482" s="40"/>
      <c r="HQ482" s="40"/>
      <c r="HR482" s="40"/>
      <c r="HS482" s="40"/>
      <c r="HT482" s="40"/>
      <c r="HU482" s="40"/>
      <c r="HV482" s="40"/>
      <c r="HW482" s="40"/>
      <c r="HX482" s="40"/>
      <c r="HY482" s="40"/>
      <c r="HZ482" s="40"/>
      <c r="IA482" s="40"/>
      <c r="IB482" s="40"/>
      <c r="IC482" s="40"/>
      <c r="ID482" s="40"/>
      <c r="IE482" s="40"/>
      <c r="IF482" s="40"/>
      <c r="IG482" s="40"/>
      <c r="IH482" s="40"/>
      <c r="II482" s="40"/>
      <c r="IJ482" s="40"/>
      <c r="IK482" s="40"/>
      <c r="IL482" s="40"/>
      <c r="IM482" s="40"/>
      <c r="IN482" s="40"/>
      <c r="IO482" s="40"/>
      <c r="IP482" s="40"/>
      <c r="IQ482" s="40"/>
      <c r="IR482" s="40"/>
      <c r="IS482" s="40"/>
      <c r="IT482" s="40"/>
      <c r="IU482" s="40"/>
      <c r="IV482" s="40"/>
      <c r="IW482" s="40"/>
      <c r="IX482" s="40"/>
      <c r="IY482" s="40"/>
      <c r="IZ482" s="40"/>
      <c r="JA482" s="40"/>
      <c r="JB482" s="40"/>
      <c r="JC482" s="40"/>
      <c r="JD482" s="40"/>
      <c r="JE482" s="40"/>
      <c r="JF482" s="40"/>
      <c r="JG482" s="40"/>
      <c r="JH482" s="40"/>
      <c r="JI482" s="40"/>
      <c r="JJ482" s="40"/>
      <c r="JK482" s="40"/>
      <c r="JL482" s="40"/>
      <c r="JM482" s="40"/>
      <c r="JN482" s="40"/>
      <c r="JO482" s="40"/>
      <c r="JP482" s="40"/>
      <c r="JQ482" s="40"/>
      <c r="JR482" s="40"/>
      <c r="JS482" s="40"/>
      <c r="JT482" s="40"/>
      <c r="JU482" s="40"/>
      <c r="JV482" s="40"/>
      <c r="JW482" s="40"/>
      <c r="JX482" s="40"/>
      <c r="JY482" s="40"/>
      <c r="JZ482" s="40"/>
      <c r="KA482" s="40"/>
    </row>
    <row r="483" spans="2:287" x14ac:dyDescent="0.45">
      <c r="B483" s="124"/>
      <c r="C483" s="418"/>
      <c r="D483" s="424"/>
      <c r="E483" s="419"/>
      <c r="F483" s="424"/>
      <c r="G483" s="163"/>
      <c r="H483" s="427"/>
      <c r="I483" s="63"/>
      <c r="J483" s="124"/>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433"/>
      <c r="AK483" s="63"/>
      <c r="AL483" s="164"/>
      <c r="AM483" s="164"/>
      <c r="AN483" s="164"/>
      <c r="AO483" s="63"/>
      <c r="AP483" s="124"/>
      <c r="AQ483" s="124"/>
      <c r="AR483" s="124"/>
      <c r="AS483" s="124"/>
      <c r="AT483" s="65"/>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c r="BV483" s="47"/>
      <c r="BW483" s="47"/>
      <c r="BX483" s="47"/>
      <c r="BY483" s="47"/>
      <c r="BZ483" s="47"/>
      <c r="CA483" s="47"/>
      <c r="CB483" s="47"/>
      <c r="CC483" s="47"/>
      <c r="CD483" s="47"/>
      <c r="CE483" s="47"/>
      <c r="CF483" s="47"/>
      <c r="CG483" s="47"/>
      <c r="CH483" s="47"/>
      <c r="CI483" s="47"/>
      <c r="CJ483" s="47"/>
      <c r="CK483" s="47"/>
      <c r="CL483" s="47"/>
      <c r="CM483" s="47"/>
      <c r="CN483" s="47"/>
      <c r="CO483" s="47"/>
      <c r="CP483" s="47"/>
      <c r="CQ483" s="47"/>
      <c r="CR483" s="47"/>
      <c r="CS483" s="47"/>
      <c r="CT483" s="47"/>
      <c r="CU483" s="47"/>
      <c r="CV483" s="47"/>
      <c r="CW483" s="47"/>
      <c r="CX483" s="47"/>
      <c r="CY483" s="47"/>
      <c r="CZ483" s="47"/>
      <c r="DA483" s="47"/>
      <c r="DB483" s="47"/>
      <c r="DC483" s="47"/>
      <c r="DD483" s="47"/>
      <c r="DE483" s="47"/>
      <c r="DF483" s="47"/>
      <c r="DG483" s="47"/>
      <c r="DH483" s="47"/>
      <c r="DI483" s="47"/>
      <c r="DJ483" s="47"/>
      <c r="DK483" s="47"/>
      <c r="DL483" s="47"/>
      <c r="DM483" s="47"/>
      <c r="DN483" s="47"/>
      <c r="DO483" s="47"/>
      <c r="DP483" s="47"/>
      <c r="DQ483" s="47"/>
      <c r="DR483" s="47"/>
      <c r="DS483" s="47"/>
      <c r="DT483" s="47"/>
      <c r="DU483" s="47"/>
      <c r="DV483" s="47"/>
      <c r="DW483" s="47"/>
      <c r="DX483" s="47"/>
      <c r="DY483" s="47"/>
      <c r="DZ483" s="47"/>
      <c r="EA483" s="47"/>
      <c r="EB483" s="47"/>
      <c r="EC483" s="47"/>
      <c r="ED483" s="47"/>
      <c r="EE483" s="47"/>
      <c r="EF483" s="47"/>
      <c r="EG483" s="47"/>
      <c r="EH483" s="47"/>
      <c r="EI483" s="47"/>
      <c r="EJ483" s="47"/>
      <c r="EK483" s="47"/>
      <c r="EL483" s="47"/>
      <c r="EM483" s="47"/>
      <c r="EN483" s="47"/>
      <c r="EO483" s="47"/>
      <c r="EP483" s="47"/>
      <c r="EQ483" s="47"/>
      <c r="ER483" s="47"/>
      <c r="ES483" s="40"/>
      <c r="ET483" s="40"/>
      <c r="EU483" s="40"/>
      <c r="EV483" s="40"/>
      <c r="EW483" s="40"/>
      <c r="EX483" s="40"/>
      <c r="EY483" s="40"/>
      <c r="EZ483" s="40"/>
      <c r="FA483" s="40"/>
      <c r="FB483" s="40"/>
      <c r="FC483" s="40"/>
      <c r="FD483" s="40"/>
      <c r="FE483" s="40"/>
      <c r="FF483" s="40"/>
      <c r="FG483" s="40"/>
      <c r="FH483" s="40"/>
      <c r="FI483" s="40"/>
      <c r="FJ483" s="40"/>
      <c r="FK483" s="40"/>
      <c r="FL483" s="40"/>
      <c r="FM483" s="40"/>
      <c r="FN483" s="40"/>
      <c r="FO483" s="40"/>
      <c r="FP483" s="40"/>
      <c r="FQ483" s="40"/>
      <c r="FR483" s="40"/>
      <c r="FS483" s="40"/>
      <c r="FT483" s="40"/>
      <c r="FU483" s="40"/>
      <c r="FV483" s="40"/>
      <c r="FW483" s="40"/>
      <c r="FX483" s="40"/>
      <c r="FY483" s="40"/>
      <c r="FZ483" s="40"/>
      <c r="GA483" s="40"/>
      <c r="GB483" s="40"/>
      <c r="GC483" s="40"/>
      <c r="GD483" s="40"/>
      <c r="GE483" s="40"/>
      <c r="GF483" s="40"/>
      <c r="GG483" s="40"/>
      <c r="GH483" s="40"/>
      <c r="GI483" s="40"/>
      <c r="GJ483" s="40"/>
      <c r="GK483" s="40"/>
      <c r="GL483" s="40"/>
      <c r="GM483" s="40"/>
      <c r="GN483" s="40"/>
      <c r="GO483" s="40"/>
      <c r="GP483" s="40"/>
      <c r="GQ483" s="40"/>
      <c r="GR483" s="40"/>
      <c r="GS483" s="40"/>
      <c r="GT483" s="40"/>
      <c r="GU483" s="40"/>
      <c r="GV483" s="40"/>
      <c r="GW483" s="40"/>
      <c r="GX483" s="40"/>
      <c r="GY483" s="40"/>
      <c r="GZ483" s="40"/>
      <c r="HA483" s="40"/>
      <c r="HB483" s="40"/>
      <c r="HC483" s="40"/>
      <c r="HD483" s="40"/>
      <c r="HE483" s="40"/>
      <c r="HF483" s="40"/>
      <c r="HG483" s="40"/>
      <c r="HH483" s="40"/>
      <c r="HI483" s="40"/>
      <c r="HJ483" s="40"/>
      <c r="HK483" s="40"/>
      <c r="HL483" s="40"/>
      <c r="HM483" s="40"/>
      <c r="HN483" s="40"/>
      <c r="HO483" s="40"/>
      <c r="HP483" s="40"/>
      <c r="HQ483" s="40"/>
      <c r="HR483" s="40"/>
      <c r="HS483" s="40"/>
      <c r="HT483" s="40"/>
      <c r="HU483" s="40"/>
      <c r="HV483" s="40"/>
      <c r="HW483" s="40"/>
      <c r="HX483" s="40"/>
      <c r="HY483" s="40"/>
      <c r="HZ483" s="40"/>
      <c r="IA483" s="40"/>
      <c r="IB483" s="40"/>
      <c r="IC483" s="40"/>
      <c r="ID483" s="40"/>
      <c r="IE483" s="40"/>
      <c r="IF483" s="40"/>
      <c r="IG483" s="40"/>
      <c r="IH483" s="40"/>
      <c r="II483" s="40"/>
      <c r="IJ483" s="40"/>
      <c r="IK483" s="40"/>
      <c r="IL483" s="40"/>
      <c r="IM483" s="40"/>
      <c r="IN483" s="40"/>
      <c r="IO483" s="40"/>
      <c r="IP483" s="40"/>
      <c r="IQ483" s="40"/>
      <c r="IR483" s="40"/>
      <c r="IS483" s="40"/>
      <c r="IT483" s="40"/>
      <c r="IU483" s="40"/>
      <c r="IV483" s="40"/>
      <c r="IW483" s="40"/>
      <c r="IX483" s="40"/>
      <c r="IY483" s="40"/>
      <c r="IZ483" s="40"/>
      <c r="JA483" s="40"/>
      <c r="JB483" s="40"/>
      <c r="JC483" s="40"/>
      <c r="JD483" s="40"/>
      <c r="JE483" s="40"/>
      <c r="JF483" s="40"/>
      <c r="JG483" s="40"/>
      <c r="JH483" s="40"/>
      <c r="JI483" s="40"/>
      <c r="JJ483" s="40"/>
      <c r="JK483" s="40"/>
      <c r="JL483" s="40"/>
      <c r="JM483" s="40"/>
      <c r="JN483" s="40"/>
      <c r="JO483" s="40"/>
      <c r="JP483" s="40"/>
      <c r="JQ483" s="40"/>
      <c r="JR483" s="40"/>
      <c r="JS483" s="40"/>
      <c r="JT483" s="40"/>
      <c r="JU483" s="40"/>
      <c r="JV483" s="40"/>
      <c r="JW483" s="40"/>
      <c r="JX483" s="40"/>
      <c r="JY483" s="40"/>
      <c r="JZ483" s="40"/>
      <c r="KA483" s="40"/>
    </row>
    <row r="484" spans="2:287" x14ac:dyDescent="0.45">
      <c r="B484" s="124"/>
      <c r="C484" s="418"/>
      <c r="D484" s="424"/>
      <c r="E484" s="419"/>
      <c r="F484" s="424"/>
      <c r="G484" s="163"/>
      <c r="H484" s="427"/>
      <c r="I484" s="63"/>
      <c r="J484" s="124"/>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433"/>
      <c r="AK484" s="63"/>
      <c r="AL484" s="164"/>
      <c r="AM484" s="164"/>
      <c r="AN484" s="164"/>
      <c r="AO484" s="63"/>
      <c r="AP484" s="124"/>
      <c r="AQ484" s="124"/>
      <c r="AR484" s="124"/>
      <c r="AS484" s="124"/>
      <c r="AT484" s="65"/>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c r="BV484" s="47"/>
      <c r="BW484" s="47"/>
      <c r="BX484" s="47"/>
      <c r="BY484" s="47"/>
      <c r="BZ484" s="47"/>
      <c r="CA484" s="47"/>
      <c r="CB484" s="47"/>
      <c r="CC484" s="47"/>
      <c r="CD484" s="47"/>
      <c r="CE484" s="47"/>
      <c r="CF484" s="47"/>
      <c r="CG484" s="47"/>
      <c r="CH484" s="47"/>
      <c r="CI484" s="47"/>
      <c r="CJ484" s="47"/>
      <c r="CK484" s="47"/>
      <c r="CL484" s="47"/>
      <c r="CM484" s="47"/>
      <c r="CN484" s="47"/>
      <c r="CO484" s="47"/>
      <c r="CP484" s="47"/>
      <c r="CQ484" s="47"/>
      <c r="CR484" s="47"/>
      <c r="CS484" s="47"/>
      <c r="CT484" s="47"/>
      <c r="CU484" s="47"/>
      <c r="CV484" s="47"/>
      <c r="CW484" s="47"/>
      <c r="CX484" s="47"/>
      <c r="CY484" s="47"/>
      <c r="CZ484" s="47"/>
      <c r="DA484" s="47"/>
      <c r="DB484" s="47"/>
      <c r="DC484" s="47"/>
      <c r="DD484" s="47"/>
      <c r="DE484" s="47"/>
      <c r="DF484" s="47"/>
      <c r="DG484" s="47"/>
      <c r="DH484" s="47"/>
      <c r="DI484" s="47"/>
      <c r="DJ484" s="47"/>
      <c r="DK484" s="47"/>
      <c r="DL484" s="47"/>
      <c r="DM484" s="47"/>
      <c r="DN484" s="47"/>
      <c r="DO484" s="47"/>
      <c r="DP484" s="47"/>
      <c r="DQ484" s="47"/>
      <c r="DR484" s="47"/>
      <c r="DS484" s="47"/>
      <c r="DT484" s="47"/>
      <c r="DU484" s="47"/>
      <c r="DV484" s="47"/>
      <c r="DW484" s="47"/>
      <c r="DX484" s="47"/>
      <c r="DY484" s="47"/>
      <c r="DZ484" s="47"/>
      <c r="EA484" s="47"/>
      <c r="EB484" s="47"/>
      <c r="EC484" s="47"/>
      <c r="ED484" s="47"/>
      <c r="EE484" s="47"/>
      <c r="EF484" s="47"/>
      <c r="EG484" s="47"/>
      <c r="EH484" s="47"/>
      <c r="EI484" s="47"/>
      <c r="EJ484" s="47"/>
      <c r="EK484" s="47"/>
      <c r="EL484" s="47"/>
      <c r="EM484" s="47"/>
      <c r="EN484" s="47"/>
      <c r="EO484" s="47"/>
      <c r="EP484" s="47"/>
      <c r="EQ484" s="47"/>
      <c r="ER484" s="47"/>
      <c r="ES484" s="40"/>
      <c r="ET484" s="40"/>
      <c r="EU484" s="40"/>
      <c r="EV484" s="40"/>
      <c r="EW484" s="40"/>
      <c r="EX484" s="40"/>
      <c r="EY484" s="40"/>
      <c r="EZ484" s="40"/>
      <c r="FA484" s="40"/>
      <c r="FB484" s="40"/>
      <c r="FC484" s="40"/>
      <c r="FD484" s="40"/>
      <c r="FE484" s="40"/>
      <c r="FF484" s="40"/>
      <c r="FG484" s="40"/>
      <c r="FH484" s="40"/>
      <c r="FI484" s="40"/>
      <c r="FJ484" s="40"/>
      <c r="FK484" s="40"/>
      <c r="FL484" s="40"/>
      <c r="FM484" s="40"/>
      <c r="FN484" s="40"/>
      <c r="FO484" s="40"/>
      <c r="FP484" s="40"/>
      <c r="FQ484" s="40"/>
      <c r="FR484" s="40"/>
      <c r="FS484" s="40"/>
      <c r="FT484" s="40"/>
      <c r="FU484" s="40"/>
      <c r="FV484" s="40"/>
      <c r="FW484" s="40"/>
      <c r="FX484" s="40"/>
      <c r="FY484" s="40"/>
      <c r="FZ484" s="40"/>
      <c r="GA484" s="40"/>
      <c r="GB484" s="40"/>
      <c r="GC484" s="40"/>
      <c r="GD484" s="40"/>
      <c r="GE484" s="40"/>
      <c r="GF484" s="40"/>
      <c r="GG484" s="40"/>
      <c r="GH484" s="40"/>
      <c r="GI484" s="40"/>
      <c r="GJ484" s="40"/>
      <c r="GK484" s="40"/>
      <c r="GL484" s="40"/>
      <c r="GM484" s="40"/>
      <c r="GN484" s="40"/>
      <c r="GO484" s="40"/>
      <c r="GP484" s="40"/>
      <c r="GQ484" s="40"/>
      <c r="GR484" s="40"/>
      <c r="GS484" s="40"/>
      <c r="GT484" s="40"/>
      <c r="GU484" s="40"/>
      <c r="GV484" s="40"/>
      <c r="GW484" s="40"/>
      <c r="GX484" s="40"/>
      <c r="GY484" s="40"/>
      <c r="GZ484" s="40"/>
      <c r="HA484" s="40"/>
      <c r="HB484" s="40"/>
      <c r="HC484" s="40"/>
      <c r="HD484" s="40"/>
      <c r="HE484" s="40"/>
      <c r="HF484" s="40"/>
      <c r="HG484" s="40"/>
      <c r="HH484" s="40"/>
      <c r="HI484" s="40"/>
      <c r="HJ484" s="40"/>
      <c r="HK484" s="40"/>
      <c r="HL484" s="40"/>
      <c r="HM484" s="40"/>
      <c r="HN484" s="40"/>
      <c r="HO484" s="40"/>
      <c r="HP484" s="40"/>
      <c r="HQ484" s="40"/>
      <c r="HR484" s="40"/>
      <c r="HS484" s="40"/>
      <c r="HT484" s="40"/>
      <c r="HU484" s="40"/>
      <c r="HV484" s="40"/>
      <c r="HW484" s="40"/>
      <c r="HX484" s="40"/>
      <c r="HY484" s="40"/>
      <c r="HZ484" s="40"/>
      <c r="IA484" s="40"/>
      <c r="IB484" s="40"/>
      <c r="IC484" s="40"/>
      <c r="ID484" s="40"/>
      <c r="IE484" s="40"/>
      <c r="IF484" s="40"/>
      <c r="IG484" s="40"/>
      <c r="IH484" s="40"/>
      <c r="II484" s="40"/>
      <c r="IJ484" s="40"/>
      <c r="IK484" s="40"/>
      <c r="IL484" s="40"/>
      <c r="IM484" s="40"/>
      <c r="IN484" s="40"/>
      <c r="IO484" s="40"/>
      <c r="IP484" s="40"/>
      <c r="IQ484" s="40"/>
      <c r="IR484" s="40"/>
      <c r="IS484" s="40"/>
      <c r="IT484" s="40"/>
      <c r="IU484" s="40"/>
      <c r="IV484" s="40"/>
      <c r="IW484" s="40"/>
      <c r="IX484" s="40"/>
      <c r="IY484" s="40"/>
      <c r="IZ484" s="40"/>
      <c r="JA484" s="40"/>
      <c r="JB484" s="40"/>
      <c r="JC484" s="40"/>
      <c r="JD484" s="40"/>
      <c r="JE484" s="40"/>
      <c r="JF484" s="40"/>
      <c r="JG484" s="40"/>
      <c r="JH484" s="40"/>
      <c r="JI484" s="40"/>
      <c r="JJ484" s="40"/>
      <c r="JK484" s="40"/>
      <c r="JL484" s="40"/>
      <c r="JM484" s="40"/>
      <c r="JN484" s="40"/>
      <c r="JO484" s="40"/>
      <c r="JP484" s="40"/>
      <c r="JQ484" s="40"/>
      <c r="JR484" s="40"/>
      <c r="JS484" s="40"/>
      <c r="JT484" s="40"/>
      <c r="JU484" s="40"/>
      <c r="JV484" s="40"/>
      <c r="JW484" s="40"/>
      <c r="JX484" s="40"/>
      <c r="JY484" s="40"/>
      <c r="JZ484" s="40"/>
      <c r="KA484" s="40"/>
    </row>
    <row r="485" spans="2:287" x14ac:dyDescent="0.45">
      <c r="B485" s="124"/>
      <c r="C485" s="418"/>
      <c r="D485" s="424"/>
      <c r="E485" s="419"/>
      <c r="F485" s="424"/>
      <c r="G485" s="163"/>
      <c r="H485" s="427"/>
      <c r="I485" s="63"/>
      <c r="J485" s="124"/>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433"/>
      <c r="AK485" s="63"/>
      <c r="AL485" s="164"/>
      <c r="AM485" s="164"/>
      <c r="AN485" s="164"/>
      <c r="AO485" s="63"/>
      <c r="AP485" s="124"/>
      <c r="AQ485" s="124"/>
      <c r="AR485" s="124"/>
      <c r="AS485" s="124"/>
      <c r="AT485" s="65"/>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c r="BV485" s="47"/>
      <c r="BW485" s="47"/>
      <c r="BX485" s="47"/>
      <c r="BY485" s="47"/>
      <c r="BZ485" s="47"/>
      <c r="CA485" s="47"/>
      <c r="CB485" s="47"/>
      <c r="CC485" s="47"/>
      <c r="CD485" s="47"/>
      <c r="CE485" s="47"/>
      <c r="CF485" s="47"/>
      <c r="CG485" s="47"/>
      <c r="CH485" s="47"/>
      <c r="CI485" s="47"/>
      <c r="CJ485" s="47"/>
      <c r="CK485" s="47"/>
      <c r="CL485" s="47"/>
      <c r="CM485" s="47"/>
      <c r="CN485" s="47"/>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47"/>
      <c r="DX485" s="47"/>
      <c r="DY485" s="47"/>
      <c r="DZ485" s="47"/>
      <c r="EA485" s="47"/>
      <c r="EB485" s="47"/>
      <c r="EC485" s="47"/>
      <c r="ED485" s="47"/>
      <c r="EE485" s="47"/>
      <c r="EF485" s="47"/>
      <c r="EG485" s="47"/>
      <c r="EH485" s="47"/>
      <c r="EI485" s="47"/>
      <c r="EJ485" s="47"/>
      <c r="EK485" s="47"/>
      <c r="EL485" s="47"/>
      <c r="EM485" s="47"/>
      <c r="EN485" s="47"/>
      <c r="EO485" s="47"/>
      <c r="EP485" s="47"/>
      <c r="EQ485" s="47"/>
      <c r="ER485" s="47"/>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c r="GT485" s="40"/>
      <c r="GU485" s="40"/>
      <c r="GV485" s="40"/>
      <c r="GW485" s="40"/>
      <c r="GX485" s="40"/>
      <c r="GY485" s="40"/>
      <c r="GZ485" s="40"/>
      <c r="HA485" s="40"/>
      <c r="HB485" s="40"/>
      <c r="HC485" s="40"/>
      <c r="HD485" s="40"/>
      <c r="HE485" s="40"/>
      <c r="HF485" s="40"/>
      <c r="HG485" s="40"/>
      <c r="HH485" s="40"/>
      <c r="HI485" s="40"/>
      <c r="HJ485" s="40"/>
      <c r="HK485" s="40"/>
      <c r="HL485" s="40"/>
      <c r="HM485" s="40"/>
      <c r="HN485" s="40"/>
      <c r="HO485" s="40"/>
      <c r="HP485" s="40"/>
      <c r="HQ485" s="40"/>
      <c r="HR485" s="40"/>
      <c r="HS485" s="40"/>
      <c r="HT485" s="40"/>
      <c r="HU485" s="40"/>
      <c r="HV485" s="40"/>
      <c r="HW485" s="40"/>
      <c r="HX485" s="40"/>
      <c r="HY485" s="40"/>
      <c r="HZ485" s="40"/>
      <c r="IA485" s="40"/>
      <c r="IB485" s="40"/>
      <c r="IC485" s="40"/>
      <c r="ID485" s="40"/>
      <c r="IE485" s="40"/>
      <c r="IF485" s="40"/>
      <c r="IG485" s="40"/>
      <c r="IH485" s="40"/>
      <c r="II485" s="40"/>
      <c r="IJ485" s="40"/>
      <c r="IK485" s="40"/>
      <c r="IL485" s="40"/>
      <c r="IM485" s="40"/>
      <c r="IN485" s="40"/>
      <c r="IO485" s="40"/>
      <c r="IP485" s="40"/>
      <c r="IQ485" s="40"/>
      <c r="IR485" s="40"/>
      <c r="IS485" s="40"/>
      <c r="IT485" s="40"/>
      <c r="IU485" s="40"/>
      <c r="IV485" s="40"/>
      <c r="IW485" s="40"/>
      <c r="IX485" s="40"/>
      <c r="IY485" s="40"/>
      <c r="IZ485" s="40"/>
      <c r="JA485" s="40"/>
      <c r="JB485" s="40"/>
      <c r="JC485" s="40"/>
      <c r="JD485" s="40"/>
      <c r="JE485" s="40"/>
      <c r="JF485" s="40"/>
      <c r="JG485" s="40"/>
      <c r="JH485" s="40"/>
      <c r="JI485" s="40"/>
      <c r="JJ485" s="40"/>
      <c r="JK485" s="40"/>
      <c r="JL485" s="40"/>
      <c r="JM485" s="40"/>
      <c r="JN485" s="40"/>
      <c r="JO485" s="40"/>
      <c r="JP485" s="40"/>
      <c r="JQ485" s="40"/>
      <c r="JR485" s="40"/>
      <c r="JS485" s="40"/>
      <c r="JT485" s="40"/>
      <c r="JU485" s="40"/>
      <c r="JV485" s="40"/>
      <c r="JW485" s="40"/>
      <c r="JX485" s="40"/>
      <c r="JY485" s="40"/>
      <c r="JZ485" s="40"/>
      <c r="KA485" s="40"/>
    </row>
    <row r="486" spans="2:287" x14ac:dyDescent="0.45">
      <c r="B486" s="124"/>
      <c r="C486" s="418"/>
      <c r="D486" s="424"/>
      <c r="E486" s="419"/>
      <c r="F486" s="424"/>
      <c r="G486" s="163"/>
      <c r="H486" s="427"/>
      <c r="I486" s="63"/>
      <c r="J486" s="124"/>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433"/>
      <c r="AK486" s="63"/>
      <c r="AL486" s="164"/>
      <c r="AM486" s="164"/>
      <c r="AN486" s="164"/>
      <c r="AO486" s="63"/>
      <c r="AP486" s="124"/>
      <c r="AQ486" s="124"/>
      <c r="AR486" s="124"/>
      <c r="AS486" s="124"/>
      <c r="AT486" s="65"/>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c r="BV486" s="47"/>
      <c r="BW486" s="47"/>
      <c r="BX486" s="47"/>
      <c r="BY486" s="47"/>
      <c r="BZ486" s="47"/>
      <c r="CA486" s="47"/>
      <c r="CB486" s="47"/>
      <c r="CC486" s="47"/>
      <c r="CD486" s="47"/>
      <c r="CE486" s="47"/>
      <c r="CF486" s="47"/>
      <c r="CG486" s="47"/>
      <c r="CH486" s="47"/>
      <c r="CI486" s="47"/>
      <c r="CJ486" s="47"/>
      <c r="CK486" s="47"/>
      <c r="CL486" s="47"/>
      <c r="CM486" s="47"/>
      <c r="CN486" s="47"/>
      <c r="CO486" s="47"/>
      <c r="CP486" s="47"/>
      <c r="CQ486" s="47"/>
      <c r="CR486" s="47"/>
      <c r="CS486" s="47"/>
      <c r="CT486" s="47"/>
      <c r="CU486" s="47"/>
      <c r="CV486" s="47"/>
      <c r="CW486" s="47"/>
      <c r="CX486" s="47"/>
      <c r="CY486" s="47"/>
      <c r="CZ486" s="47"/>
      <c r="DA486" s="47"/>
      <c r="DB486" s="47"/>
      <c r="DC486" s="47"/>
      <c r="DD486" s="47"/>
      <c r="DE486" s="47"/>
      <c r="DF486" s="47"/>
      <c r="DG486" s="47"/>
      <c r="DH486" s="47"/>
      <c r="DI486" s="47"/>
      <c r="DJ486" s="47"/>
      <c r="DK486" s="47"/>
      <c r="DL486" s="47"/>
      <c r="DM486" s="47"/>
      <c r="DN486" s="47"/>
      <c r="DO486" s="47"/>
      <c r="DP486" s="47"/>
      <c r="DQ486" s="47"/>
      <c r="DR486" s="47"/>
      <c r="DS486" s="47"/>
      <c r="DT486" s="47"/>
      <c r="DU486" s="47"/>
      <c r="DV486" s="47"/>
      <c r="DW486" s="47"/>
      <c r="DX486" s="47"/>
      <c r="DY486" s="47"/>
      <c r="DZ486" s="47"/>
      <c r="EA486" s="47"/>
      <c r="EB486" s="47"/>
      <c r="EC486" s="47"/>
      <c r="ED486" s="47"/>
      <c r="EE486" s="47"/>
      <c r="EF486" s="47"/>
      <c r="EG486" s="47"/>
      <c r="EH486" s="47"/>
      <c r="EI486" s="47"/>
      <c r="EJ486" s="47"/>
      <c r="EK486" s="47"/>
      <c r="EL486" s="47"/>
      <c r="EM486" s="47"/>
      <c r="EN486" s="47"/>
      <c r="EO486" s="47"/>
      <c r="EP486" s="47"/>
      <c r="EQ486" s="47"/>
      <c r="ER486" s="47"/>
      <c r="ES486" s="40"/>
      <c r="ET486" s="40"/>
      <c r="EU486" s="40"/>
      <c r="EV486" s="40"/>
      <c r="EW486" s="40"/>
      <c r="EX486" s="40"/>
      <c r="EY486" s="40"/>
      <c r="EZ486" s="40"/>
      <c r="FA486" s="40"/>
      <c r="FB486" s="40"/>
      <c r="FC486" s="40"/>
      <c r="FD486" s="40"/>
      <c r="FE486" s="40"/>
      <c r="FF486" s="40"/>
      <c r="FG486" s="40"/>
      <c r="FH486" s="40"/>
      <c r="FI486" s="40"/>
      <c r="FJ486" s="40"/>
      <c r="FK486" s="40"/>
      <c r="FL486" s="40"/>
      <c r="FM486" s="40"/>
      <c r="FN486" s="40"/>
      <c r="FO486" s="40"/>
      <c r="FP486" s="40"/>
      <c r="FQ486" s="40"/>
      <c r="FR486" s="40"/>
      <c r="FS486" s="40"/>
      <c r="FT486" s="40"/>
      <c r="FU486" s="40"/>
      <c r="FV486" s="40"/>
      <c r="FW486" s="40"/>
      <c r="FX486" s="40"/>
      <c r="FY486" s="40"/>
      <c r="FZ486" s="40"/>
      <c r="GA486" s="40"/>
      <c r="GB486" s="40"/>
      <c r="GC486" s="40"/>
      <c r="GD486" s="40"/>
      <c r="GE486" s="40"/>
      <c r="GF486" s="40"/>
      <c r="GG486" s="40"/>
      <c r="GH486" s="40"/>
      <c r="GI486" s="40"/>
      <c r="GJ486" s="40"/>
      <c r="GK486" s="40"/>
      <c r="GL486" s="40"/>
      <c r="GM486" s="40"/>
      <c r="GN486" s="40"/>
      <c r="GO486" s="40"/>
      <c r="GP486" s="40"/>
      <c r="GQ486" s="40"/>
      <c r="GR486" s="40"/>
      <c r="GS486" s="40"/>
      <c r="GT486" s="40"/>
      <c r="GU486" s="40"/>
      <c r="GV486" s="40"/>
      <c r="GW486" s="40"/>
      <c r="GX486" s="40"/>
      <c r="GY486" s="40"/>
      <c r="GZ486" s="40"/>
      <c r="HA486" s="40"/>
      <c r="HB486" s="40"/>
      <c r="HC486" s="40"/>
      <c r="HD486" s="40"/>
      <c r="HE486" s="40"/>
      <c r="HF486" s="40"/>
      <c r="HG486" s="40"/>
      <c r="HH486" s="40"/>
      <c r="HI486" s="40"/>
      <c r="HJ486" s="40"/>
      <c r="HK486" s="40"/>
      <c r="HL486" s="40"/>
      <c r="HM486" s="40"/>
      <c r="HN486" s="40"/>
      <c r="HO486" s="40"/>
      <c r="HP486" s="40"/>
      <c r="HQ486" s="40"/>
      <c r="HR486" s="40"/>
      <c r="HS486" s="40"/>
      <c r="HT486" s="40"/>
      <c r="HU486" s="40"/>
      <c r="HV486" s="40"/>
      <c r="HW486" s="40"/>
      <c r="HX486" s="40"/>
      <c r="HY486" s="40"/>
      <c r="HZ486" s="40"/>
      <c r="IA486" s="40"/>
      <c r="IB486" s="40"/>
      <c r="IC486" s="40"/>
      <c r="ID486" s="40"/>
      <c r="IE486" s="40"/>
      <c r="IF486" s="40"/>
      <c r="IG486" s="40"/>
      <c r="IH486" s="40"/>
      <c r="II486" s="40"/>
      <c r="IJ486" s="40"/>
      <c r="IK486" s="40"/>
      <c r="IL486" s="40"/>
      <c r="IM486" s="40"/>
      <c r="IN486" s="40"/>
      <c r="IO486" s="40"/>
      <c r="IP486" s="40"/>
      <c r="IQ486" s="40"/>
      <c r="IR486" s="40"/>
      <c r="IS486" s="40"/>
      <c r="IT486" s="40"/>
      <c r="IU486" s="40"/>
      <c r="IV486" s="40"/>
      <c r="IW486" s="40"/>
      <c r="IX486" s="40"/>
      <c r="IY486" s="40"/>
      <c r="IZ486" s="40"/>
      <c r="JA486" s="40"/>
      <c r="JB486" s="40"/>
      <c r="JC486" s="40"/>
      <c r="JD486" s="40"/>
      <c r="JE486" s="40"/>
      <c r="JF486" s="40"/>
      <c r="JG486" s="40"/>
      <c r="JH486" s="40"/>
      <c r="JI486" s="40"/>
      <c r="JJ486" s="40"/>
      <c r="JK486" s="40"/>
      <c r="JL486" s="40"/>
      <c r="JM486" s="40"/>
      <c r="JN486" s="40"/>
      <c r="JO486" s="40"/>
      <c r="JP486" s="40"/>
      <c r="JQ486" s="40"/>
      <c r="JR486" s="40"/>
      <c r="JS486" s="40"/>
      <c r="JT486" s="40"/>
      <c r="JU486" s="40"/>
      <c r="JV486" s="40"/>
      <c r="JW486" s="40"/>
      <c r="JX486" s="40"/>
      <c r="JY486" s="40"/>
      <c r="JZ486" s="40"/>
      <c r="KA486" s="40"/>
    </row>
    <row r="487" spans="2:287" x14ac:dyDescent="0.45">
      <c r="B487" s="124"/>
      <c r="C487" s="418"/>
      <c r="D487" s="424"/>
      <c r="E487" s="419"/>
      <c r="F487" s="424"/>
      <c r="G487" s="163"/>
      <c r="H487" s="427"/>
      <c r="I487" s="63"/>
      <c r="J487" s="124"/>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433"/>
      <c r="AK487" s="63"/>
      <c r="AL487" s="164"/>
      <c r="AM487" s="164"/>
      <c r="AN487" s="164"/>
      <c r="AO487" s="63"/>
      <c r="AP487" s="124"/>
      <c r="AQ487" s="124"/>
      <c r="AR487" s="124"/>
      <c r="AS487" s="124"/>
      <c r="AT487" s="65"/>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7"/>
      <c r="BV487" s="47"/>
      <c r="BW487" s="47"/>
      <c r="BX487" s="47"/>
      <c r="BY487" s="47"/>
      <c r="BZ487" s="47"/>
      <c r="CA487" s="47"/>
      <c r="CB487" s="47"/>
      <c r="CC487" s="47"/>
      <c r="CD487" s="47"/>
      <c r="CE487" s="47"/>
      <c r="CF487" s="47"/>
      <c r="CG487" s="47"/>
      <c r="CH487" s="47"/>
      <c r="CI487" s="47"/>
      <c r="CJ487" s="47"/>
      <c r="CK487" s="47"/>
      <c r="CL487" s="47"/>
      <c r="CM487" s="47"/>
      <c r="CN487" s="47"/>
      <c r="CO487" s="47"/>
      <c r="CP487" s="47"/>
      <c r="CQ487" s="47"/>
      <c r="CR487" s="47"/>
      <c r="CS487" s="47"/>
      <c r="CT487" s="47"/>
      <c r="CU487" s="47"/>
      <c r="CV487" s="47"/>
      <c r="CW487" s="47"/>
      <c r="CX487" s="47"/>
      <c r="CY487" s="47"/>
      <c r="CZ487" s="47"/>
      <c r="DA487" s="47"/>
      <c r="DB487" s="47"/>
      <c r="DC487" s="47"/>
      <c r="DD487" s="47"/>
      <c r="DE487" s="47"/>
      <c r="DF487" s="47"/>
      <c r="DG487" s="47"/>
      <c r="DH487" s="47"/>
      <c r="DI487" s="47"/>
      <c r="DJ487" s="47"/>
      <c r="DK487" s="47"/>
      <c r="DL487" s="47"/>
      <c r="DM487" s="47"/>
      <c r="DN487" s="47"/>
      <c r="DO487" s="47"/>
      <c r="DP487" s="47"/>
      <c r="DQ487" s="47"/>
      <c r="DR487" s="47"/>
      <c r="DS487" s="47"/>
      <c r="DT487" s="47"/>
      <c r="DU487" s="47"/>
      <c r="DV487" s="47"/>
      <c r="DW487" s="47"/>
      <c r="DX487" s="47"/>
      <c r="DY487" s="47"/>
      <c r="DZ487" s="47"/>
      <c r="EA487" s="47"/>
      <c r="EB487" s="47"/>
      <c r="EC487" s="47"/>
      <c r="ED487" s="47"/>
      <c r="EE487" s="47"/>
      <c r="EF487" s="47"/>
      <c r="EG487" s="47"/>
      <c r="EH487" s="47"/>
      <c r="EI487" s="47"/>
      <c r="EJ487" s="47"/>
      <c r="EK487" s="47"/>
      <c r="EL487" s="47"/>
      <c r="EM487" s="47"/>
      <c r="EN487" s="47"/>
      <c r="EO487" s="47"/>
      <c r="EP487" s="47"/>
      <c r="EQ487" s="47"/>
      <c r="ER487" s="47"/>
      <c r="ES487" s="40"/>
      <c r="ET487" s="40"/>
      <c r="EU487" s="40"/>
      <c r="EV487" s="40"/>
      <c r="EW487" s="40"/>
      <c r="EX487" s="40"/>
      <c r="EY487" s="40"/>
      <c r="EZ487" s="40"/>
      <c r="FA487" s="40"/>
      <c r="FB487" s="40"/>
      <c r="FC487" s="40"/>
      <c r="FD487" s="40"/>
      <c r="FE487" s="40"/>
      <c r="FF487" s="40"/>
      <c r="FG487" s="40"/>
      <c r="FH487" s="40"/>
      <c r="FI487" s="40"/>
      <c r="FJ487" s="40"/>
      <c r="FK487" s="40"/>
      <c r="FL487" s="40"/>
      <c r="FM487" s="40"/>
      <c r="FN487" s="40"/>
      <c r="FO487" s="40"/>
      <c r="FP487" s="40"/>
      <c r="FQ487" s="40"/>
      <c r="FR487" s="40"/>
      <c r="FS487" s="40"/>
      <c r="FT487" s="40"/>
      <c r="FU487" s="40"/>
      <c r="FV487" s="40"/>
      <c r="FW487" s="40"/>
      <c r="FX487" s="40"/>
      <c r="FY487" s="40"/>
      <c r="FZ487" s="40"/>
      <c r="GA487" s="40"/>
      <c r="GB487" s="40"/>
      <c r="GC487" s="40"/>
      <c r="GD487" s="40"/>
      <c r="GE487" s="40"/>
      <c r="GF487" s="40"/>
      <c r="GG487" s="40"/>
      <c r="GH487" s="40"/>
      <c r="GI487" s="40"/>
      <c r="GJ487" s="40"/>
      <c r="GK487" s="40"/>
      <c r="GL487" s="40"/>
      <c r="GM487" s="40"/>
      <c r="GN487" s="40"/>
      <c r="GO487" s="40"/>
      <c r="GP487" s="40"/>
      <c r="GQ487" s="40"/>
      <c r="GR487" s="40"/>
      <c r="GS487" s="40"/>
      <c r="GT487" s="40"/>
      <c r="GU487" s="40"/>
      <c r="GV487" s="40"/>
      <c r="GW487" s="40"/>
      <c r="GX487" s="40"/>
      <c r="GY487" s="40"/>
      <c r="GZ487" s="40"/>
      <c r="HA487" s="40"/>
      <c r="HB487" s="40"/>
      <c r="HC487" s="40"/>
      <c r="HD487" s="40"/>
      <c r="HE487" s="40"/>
      <c r="HF487" s="40"/>
      <c r="HG487" s="40"/>
      <c r="HH487" s="40"/>
      <c r="HI487" s="40"/>
      <c r="HJ487" s="40"/>
      <c r="HK487" s="40"/>
      <c r="HL487" s="40"/>
      <c r="HM487" s="40"/>
      <c r="HN487" s="40"/>
      <c r="HO487" s="40"/>
      <c r="HP487" s="40"/>
      <c r="HQ487" s="40"/>
      <c r="HR487" s="40"/>
      <c r="HS487" s="40"/>
      <c r="HT487" s="40"/>
      <c r="HU487" s="40"/>
      <c r="HV487" s="40"/>
      <c r="HW487" s="40"/>
      <c r="HX487" s="40"/>
      <c r="HY487" s="40"/>
      <c r="HZ487" s="40"/>
      <c r="IA487" s="40"/>
      <c r="IB487" s="40"/>
      <c r="IC487" s="40"/>
      <c r="ID487" s="40"/>
      <c r="IE487" s="40"/>
      <c r="IF487" s="40"/>
      <c r="IG487" s="40"/>
      <c r="IH487" s="40"/>
      <c r="II487" s="40"/>
      <c r="IJ487" s="40"/>
      <c r="IK487" s="40"/>
      <c r="IL487" s="40"/>
      <c r="IM487" s="40"/>
      <c r="IN487" s="40"/>
      <c r="IO487" s="40"/>
      <c r="IP487" s="40"/>
      <c r="IQ487" s="40"/>
      <c r="IR487" s="40"/>
      <c r="IS487" s="40"/>
      <c r="IT487" s="40"/>
      <c r="IU487" s="40"/>
      <c r="IV487" s="40"/>
      <c r="IW487" s="40"/>
      <c r="IX487" s="40"/>
      <c r="IY487" s="40"/>
      <c r="IZ487" s="40"/>
      <c r="JA487" s="40"/>
      <c r="JB487" s="40"/>
      <c r="JC487" s="40"/>
      <c r="JD487" s="40"/>
      <c r="JE487" s="40"/>
      <c r="JF487" s="40"/>
      <c r="JG487" s="40"/>
      <c r="JH487" s="40"/>
      <c r="JI487" s="40"/>
      <c r="JJ487" s="40"/>
      <c r="JK487" s="40"/>
      <c r="JL487" s="40"/>
      <c r="JM487" s="40"/>
      <c r="JN487" s="40"/>
      <c r="JO487" s="40"/>
      <c r="JP487" s="40"/>
      <c r="JQ487" s="40"/>
      <c r="JR487" s="40"/>
      <c r="JS487" s="40"/>
      <c r="JT487" s="40"/>
      <c r="JU487" s="40"/>
      <c r="JV487" s="40"/>
      <c r="JW487" s="40"/>
      <c r="JX487" s="40"/>
      <c r="JY487" s="40"/>
      <c r="JZ487" s="40"/>
      <c r="KA487" s="40"/>
    </row>
    <row r="488" spans="2:287" x14ac:dyDescent="0.45">
      <c r="B488" s="124"/>
      <c r="C488" s="418"/>
      <c r="D488" s="424"/>
      <c r="E488" s="419"/>
      <c r="F488" s="424"/>
      <c r="G488" s="163"/>
      <c r="H488" s="427"/>
      <c r="I488" s="63"/>
      <c r="J488" s="124"/>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433"/>
      <c r="AK488" s="63"/>
      <c r="AL488" s="164"/>
      <c r="AM488" s="164"/>
      <c r="AN488" s="164"/>
      <c r="AO488" s="63"/>
      <c r="AP488" s="124"/>
      <c r="AQ488" s="124"/>
      <c r="AR488" s="124"/>
      <c r="AS488" s="124"/>
      <c r="AT488" s="65"/>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7"/>
      <c r="BS488" s="47"/>
      <c r="BT488" s="47"/>
      <c r="BU488" s="47"/>
      <c r="BV488" s="47"/>
      <c r="BW488" s="47"/>
      <c r="BX488" s="47"/>
      <c r="BY488" s="47"/>
      <c r="BZ488" s="47"/>
      <c r="CA488" s="47"/>
      <c r="CB488" s="47"/>
      <c r="CC488" s="47"/>
      <c r="CD488" s="47"/>
      <c r="CE488" s="47"/>
      <c r="CF488" s="47"/>
      <c r="CG488" s="47"/>
      <c r="CH488" s="47"/>
      <c r="CI488" s="47"/>
      <c r="CJ488" s="47"/>
      <c r="CK488" s="47"/>
      <c r="CL488" s="47"/>
      <c r="CM488" s="47"/>
      <c r="CN488" s="47"/>
      <c r="CO488" s="47"/>
      <c r="CP488" s="47"/>
      <c r="CQ488" s="47"/>
      <c r="CR488" s="47"/>
      <c r="CS488" s="47"/>
      <c r="CT488" s="47"/>
      <c r="CU488" s="47"/>
      <c r="CV488" s="47"/>
      <c r="CW488" s="47"/>
      <c r="CX488" s="47"/>
      <c r="CY488" s="47"/>
      <c r="CZ488" s="47"/>
      <c r="DA488" s="47"/>
      <c r="DB488" s="47"/>
      <c r="DC488" s="47"/>
      <c r="DD488" s="47"/>
      <c r="DE488" s="47"/>
      <c r="DF488" s="47"/>
      <c r="DG488" s="47"/>
      <c r="DH488" s="47"/>
      <c r="DI488" s="47"/>
      <c r="DJ488" s="47"/>
      <c r="DK488" s="47"/>
      <c r="DL488" s="47"/>
      <c r="DM488" s="47"/>
      <c r="DN488" s="47"/>
      <c r="DO488" s="47"/>
      <c r="DP488" s="47"/>
      <c r="DQ488" s="47"/>
      <c r="DR488" s="47"/>
      <c r="DS488" s="47"/>
      <c r="DT488" s="47"/>
      <c r="DU488" s="47"/>
      <c r="DV488" s="47"/>
      <c r="DW488" s="47"/>
      <c r="DX488" s="47"/>
      <c r="DY488" s="47"/>
      <c r="DZ488" s="47"/>
      <c r="EA488" s="47"/>
      <c r="EB488" s="47"/>
      <c r="EC488" s="47"/>
      <c r="ED488" s="47"/>
      <c r="EE488" s="47"/>
      <c r="EF488" s="47"/>
      <c r="EG488" s="47"/>
      <c r="EH488" s="47"/>
      <c r="EI488" s="47"/>
      <c r="EJ488" s="47"/>
      <c r="EK488" s="47"/>
      <c r="EL488" s="47"/>
      <c r="EM488" s="47"/>
      <c r="EN488" s="47"/>
      <c r="EO488" s="47"/>
      <c r="EP488" s="47"/>
      <c r="EQ488" s="47"/>
      <c r="ER488" s="47"/>
      <c r="ES488" s="40"/>
      <c r="ET488" s="40"/>
      <c r="EU488" s="40"/>
      <c r="EV488" s="40"/>
      <c r="EW488" s="40"/>
      <c r="EX488" s="40"/>
      <c r="EY488" s="40"/>
      <c r="EZ488" s="40"/>
      <c r="FA488" s="40"/>
      <c r="FB488" s="40"/>
      <c r="FC488" s="40"/>
      <c r="FD488" s="40"/>
      <c r="FE488" s="40"/>
      <c r="FF488" s="40"/>
      <c r="FG488" s="40"/>
      <c r="FH488" s="40"/>
      <c r="FI488" s="40"/>
      <c r="FJ488" s="40"/>
      <c r="FK488" s="40"/>
      <c r="FL488" s="40"/>
      <c r="FM488" s="40"/>
      <c r="FN488" s="40"/>
      <c r="FO488" s="40"/>
      <c r="FP488" s="40"/>
      <c r="FQ488" s="40"/>
      <c r="FR488" s="40"/>
      <c r="FS488" s="40"/>
      <c r="FT488" s="40"/>
      <c r="FU488" s="40"/>
      <c r="FV488" s="40"/>
      <c r="FW488" s="40"/>
      <c r="FX488" s="40"/>
      <c r="FY488" s="40"/>
      <c r="FZ488" s="40"/>
      <c r="GA488" s="40"/>
      <c r="GB488" s="40"/>
      <c r="GC488" s="40"/>
      <c r="GD488" s="40"/>
      <c r="GE488" s="40"/>
      <c r="GF488" s="40"/>
      <c r="GG488" s="40"/>
      <c r="GH488" s="40"/>
      <c r="GI488" s="40"/>
      <c r="GJ488" s="40"/>
      <c r="GK488" s="40"/>
      <c r="GL488" s="40"/>
      <c r="GM488" s="40"/>
      <c r="GN488" s="40"/>
      <c r="GO488" s="40"/>
      <c r="GP488" s="40"/>
      <c r="GQ488" s="40"/>
      <c r="GR488" s="40"/>
      <c r="GS488" s="40"/>
      <c r="GT488" s="40"/>
      <c r="GU488" s="40"/>
      <c r="GV488" s="40"/>
      <c r="GW488" s="40"/>
      <c r="GX488" s="40"/>
      <c r="GY488" s="40"/>
      <c r="GZ488" s="40"/>
      <c r="HA488" s="40"/>
      <c r="HB488" s="40"/>
      <c r="HC488" s="40"/>
      <c r="HD488" s="40"/>
      <c r="HE488" s="40"/>
      <c r="HF488" s="40"/>
      <c r="HG488" s="40"/>
      <c r="HH488" s="40"/>
      <c r="HI488" s="40"/>
      <c r="HJ488" s="40"/>
      <c r="HK488" s="40"/>
      <c r="HL488" s="40"/>
      <c r="HM488" s="40"/>
      <c r="HN488" s="40"/>
      <c r="HO488" s="40"/>
      <c r="HP488" s="40"/>
      <c r="HQ488" s="40"/>
      <c r="HR488" s="40"/>
      <c r="HS488" s="40"/>
      <c r="HT488" s="40"/>
      <c r="HU488" s="40"/>
      <c r="HV488" s="40"/>
      <c r="HW488" s="40"/>
      <c r="HX488" s="40"/>
      <c r="HY488" s="40"/>
      <c r="HZ488" s="40"/>
      <c r="IA488" s="40"/>
      <c r="IB488" s="40"/>
      <c r="IC488" s="40"/>
      <c r="ID488" s="40"/>
      <c r="IE488" s="40"/>
      <c r="IF488" s="40"/>
      <c r="IG488" s="40"/>
      <c r="IH488" s="40"/>
      <c r="II488" s="40"/>
      <c r="IJ488" s="40"/>
      <c r="IK488" s="40"/>
      <c r="IL488" s="40"/>
      <c r="IM488" s="40"/>
      <c r="IN488" s="40"/>
      <c r="IO488" s="40"/>
      <c r="IP488" s="40"/>
      <c r="IQ488" s="40"/>
      <c r="IR488" s="40"/>
      <c r="IS488" s="40"/>
      <c r="IT488" s="40"/>
      <c r="IU488" s="40"/>
      <c r="IV488" s="40"/>
      <c r="IW488" s="40"/>
      <c r="IX488" s="40"/>
      <c r="IY488" s="40"/>
      <c r="IZ488" s="40"/>
      <c r="JA488" s="40"/>
      <c r="JB488" s="40"/>
      <c r="JC488" s="40"/>
      <c r="JD488" s="40"/>
      <c r="JE488" s="40"/>
      <c r="JF488" s="40"/>
      <c r="JG488" s="40"/>
      <c r="JH488" s="40"/>
      <c r="JI488" s="40"/>
      <c r="JJ488" s="40"/>
      <c r="JK488" s="40"/>
      <c r="JL488" s="40"/>
      <c r="JM488" s="40"/>
      <c r="JN488" s="40"/>
      <c r="JO488" s="40"/>
      <c r="JP488" s="40"/>
      <c r="JQ488" s="40"/>
      <c r="JR488" s="40"/>
      <c r="JS488" s="40"/>
      <c r="JT488" s="40"/>
      <c r="JU488" s="40"/>
      <c r="JV488" s="40"/>
      <c r="JW488" s="40"/>
      <c r="JX488" s="40"/>
      <c r="JY488" s="40"/>
      <c r="JZ488" s="40"/>
      <c r="KA488" s="40"/>
    </row>
    <row r="489" spans="2:287" x14ac:dyDescent="0.45">
      <c r="B489" s="124"/>
      <c r="C489" s="418"/>
      <c r="D489" s="424"/>
      <c r="E489" s="419"/>
      <c r="F489" s="424"/>
      <c r="G489" s="163"/>
      <c r="H489" s="427"/>
      <c r="I489" s="63"/>
      <c r="J489" s="124"/>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433"/>
      <c r="AK489" s="63"/>
      <c r="AL489" s="164"/>
      <c r="AM489" s="164"/>
      <c r="AN489" s="164"/>
      <c r="AO489" s="63"/>
      <c r="AP489" s="124"/>
      <c r="AQ489" s="124"/>
      <c r="AR489" s="124"/>
      <c r="AS489" s="124"/>
      <c r="AT489" s="65"/>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c r="BV489" s="47"/>
      <c r="BW489" s="47"/>
      <c r="BX489" s="47"/>
      <c r="BY489" s="47"/>
      <c r="BZ489" s="47"/>
      <c r="CA489" s="47"/>
      <c r="CB489" s="47"/>
      <c r="CC489" s="47"/>
      <c r="CD489" s="47"/>
      <c r="CE489" s="47"/>
      <c r="CF489" s="47"/>
      <c r="CG489" s="47"/>
      <c r="CH489" s="47"/>
      <c r="CI489" s="47"/>
      <c r="CJ489" s="47"/>
      <c r="CK489" s="47"/>
      <c r="CL489" s="47"/>
      <c r="CM489" s="47"/>
      <c r="CN489" s="47"/>
      <c r="CO489" s="47"/>
      <c r="CP489" s="47"/>
      <c r="CQ489" s="47"/>
      <c r="CR489" s="47"/>
      <c r="CS489" s="47"/>
      <c r="CT489" s="47"/>
      <c r="CU489" s="47"/>
      <c r="CV489" s="47"/>
      <c r="CW489" s="47"/>
      <c r="CX489" s="47"/>
      <c r="CY489" s="47"/>
      <c r="CZ489" s="47"/>
      <c r="DA489" s="47"/>
      <c r="DB489" s="47"/>
      <c r="DC489" s="47"/>
      <c r="DD489" s="47"/>
      <c r="DE489" s="47"/>
      <c r="DF489" s="47"/>
      <c r="DG489" s="47"/>
      <c r="DH489" s="47"/>
      <c r="DI489" s="47"/>
      <c r="DJ489" s="47"/>
      <c r="DK489" s="47"/>
      <c r="DL489" s="47"/>
      <c r="DM489" s="47"/>
      <c r="DN489" s="47"/>
      <c r="DO489" s="47"/>
      <c r="DP489" s="47"/>
      <c r="DQ489" s="47"/>
      <c r="DR489" s="47"/>
      <c r="DS489" s="47"/>
      <c r="DT489" s="47"/>
      <c r="DU489" s="47"/>
      <c r="DV489" s="47"/>
      <c r="DW489" s="47"/>
      <c r="DX489" s="47"/>
      <c r="DY489" s="47"/>
      <c r="DZ489" s="47"/>
      <c r="EA489" s="47"/>
      <c r="EB489" s="47"/>
      <c r="EC489" s="47"/>
      <c r="ED489" s="47"/>
      <c r="EE489" s="47"/>
      <c r="EF489" s="47"/>
      <c r="EG489" s="47"/>
      <c r="EH489" s="47"/>
      <c r="EI489" s="47"/>
      <c r="EJ489" s="47"/>
      <c r="EK489" s="47"/>
      <c r="EL489" s="47"/>
      <c r="EM489" s="47"/>
      <c r="EN489" s="47"/>
      <c r="EO489" s="47"/>
      <c r="EP489" s="47"/>
      <c r="EQ489" s="47"/>
      <c r="ER489" s="47"/>
      <c r="ES489" s="40"/>
      <c r="ET489" s="40"/>
      <c r="EU489" s="40"/>
      <c r="EV489" s="40"/>
      <c r="EW489" s="40"/>
      <c r="EX489" s="40"/>
      <c r="EY489" s="40"/>
      <c r="EZ489" s="40"/>
      <c r="FA489" s="40"/>
      <c r="FB489" s="40"/>
      <c r="FC489" s="40"/>
      <c r="FD489" s="40"/>
      <c r="FE489" s="40"/>
      <c r="FF489" s="40"/>
      <c r="FG489" s="40"/>
      <c r="FH489" s="40"/>
      <c r="FI489" s="40"/>
      <c r="FJ489" s="40"/>
      <c r="FK489" s="40"/>
      <c r="FL489" s="40"/>
      <c r="FM489" s="40"/>
      <c r="FN489" s="40"/>
      <c r="FO489" s="40"/>
      <c r="FP489" s="40"/>
      <c r="FQ489" s="40"/>
      <c r="FR489" s="40"/>
      <c r="FS489" s="40"/>
      <c r="FT489" s="40"/>
      <c r="FU489" s="40"/>
      <c r="FV489" s="40"/>
      <c r="FW489" s="40"/>
      <c r="FX489" s="40"/>
      <c r="FY489" s="40"/>
      <c r="FZ489" s="40"/>
      <c r="GA489" s="40"/>
      <c r="GB489" s="40"/>
      <c r="GC489" s="40"/>
      <c r="GD489" s="40"/>
      <c r="GE489" s="40"/>
      <c r="GF489" s="40"/>
      <c r="GG489" s="40"/>
      <c r="GH489" s="40"/>
      <c r="GI489" s="40"/>
      <c r="GJ489" s="40"/>
      <c r="GK489" s="40"/>
      <c r="GL489" s="40"/>
      <c r="GM489" s="40"/>
      <c r="GN489" s="40"/>
      <c r="GO489" s="40"/>
      <c r="GP489" s="40"/>
      <c r="GQ489" s="40"/>
      <c r="GR489" s="40"/>
      <c r="GS489" s="40"/>
      <c r="GT489" s="40"/>
      <c r="GU489" s="40"/>
      <c r="GV489" s="40"/>
      <c r="GW489" s="40"/>
      <c r="GX489" s="40"/>
      <c r="GY489" s="40"/>
      <c r="GZ489" s="40"/>
      <c r="HA489" s="40"/>
      <c r="HB489" s="40"/>
      <c r="HC489" s="40"/>
      <c r="HD489" s="40"/>
      <c r="HE489" s="40"/>
      <c r="HF489" s="40"/>
      <c r="HG489" s="40"/>
      <c r="HH489" s="40"/>
      <c r="HI489" s="40"/>
      <c r="HJ489" s="40"/>
      <c r="HK489" s="40"/>
      <c r="HL489" s="40"/>
      <c r="HM489" s="40"/>
      <c r="HN489" s="40"/>
      <c r="HO489" s="40"/>
      <c r="HP489" s="40"/>
      <c r="HQ489" s="40"/>
      <c r="HR489" s="40"/>
      <c r="HS489" s="40"/>
      <c r="HT489" s="40"/>
      <c r="HU489" s="40"/>
      <c r="HV489" s="40"/>
      <c r="HW489" s="40"/>
      <c r="HX489" s="40"/>
      <c r="HY489" s="40"/>
      <c r="HZ489" s="40"/>
      <c r="IA489" s="40"/>
      <c r="IB489" s="40"/>
      <c r="IC489" s="40"/>
      <c r="ID489" s="40"/>
      <c r="IE489" s="40"/>
      <c r="IF489" s="40"/>
      <c r="IG489" s="40"/>
      <c r="IH489" s="40"/>
      <c r="II489" s="40"/>
      <c r="IJ489" s="40"/>
      <c r="IK489" s="40"/>
      <c r="IL489" s="40"/>
      <c r="IM489" s="40"/>
      <c r="IN489" s="40"/>
      <c r="IO489" s="40"/>
      <c r="IP489" s="40"/>
      <c r="IQ489" s="40"/>
      <c r="IR489" s="40"/>
      <c r="IS489" s="40"/>
      <c r="IT489" s="40"/>
      <c r="IU489" s="40"/>
      <c r="IV489" s="40"/>
      <c r="IW489" s="40"/>
      <c r="IX489" s="40"/>
      <c r="IY489" s="40"/>
      <c r="IZ489" s="40"/>
      <c r="JA489" s="40"/>
      <c r="JB489" s="40"/>
      <c r="JC489" s="40"/>
      <c r="JD489" s="40"/>
      <c r="JE489" s="40"/>
      <c r="JF489" s="40"/>
      <c r="JG489" s="40"/>
      <c r="JH489" s="40"/>
      <c r="JI489" s="40"/>
      <c r="JJ489" s="40"/>
      <c r="JK489" s="40"/>
      <c r="JL489" s="40"/>
      <c r="JM489" s="40"/>
      <c r="JN489" s="40"/>
      <c r="JO489" s="40"/>
      <c r="JP489" s="40"/>
      <c r="JQ489" s="40"/>
      <c r="JR489" s="40"/>
      <c r="JS489" s="40"/>
      <c r="JT489" s="40"/>
      <c r="JU489" s="40"/>
      <c r="JV489" s="40"/>
      <c r="JW489" s="40"/>
      <c r="JX489" s="40"/>
      <c r="JY489" s="40"/>
      <c r="JZ489" s="40"/>
      <c r="KA489" s="40"/>
    </row>
    <row r="490" spans="2:287" x14ac:dyDescent="0.45">
      <c r="B490" s="124"/>
      <c r="C490" s="418"/>
      <c r="D490" s="424"/>
      <c r="E490" s="419"/>
      <c r="F490" s="424"/>
      <c r="G490" s="163"/>
      <c r="H490" s="427"/>
      <c r="I490" s="63"/>
      <c r="J490" s="124"/>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433"/>
      <c r="AK490" s="63"/>
      <c r="AL490" s="164"/>
      <c r="AM490" s="164"/>
      <c r="AN490" s="164"/>
      <c r="AO490" s="63"/>
      <c r="AP490" s="124"/>
      <c r="AQ490" s="124"/>
      <c r="AR490" s="124"/>
      <c r="AS490" s="124"/>
      <c r="AT490" s="65"/>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7"/>
      <c r="BV490" s="47"/>
      <c r="BW490" s="47"/>
      <c r="BX490" s="47"/>
      <c r="BY490" s="47"/>
      <c r="BZ490" s="47"/>
      <c r="CA490" s="47"/>
      <c r="CB490" s="47"/>
      <c r="CC490" s="47"/>
      <c r="CD490" s="47"/>
      <c r="CE490" s="47"/>
      <c r="CF490" s="47"/>
      <c r="CG490" s="47"/>
      <c r="CH490" s="47"/>
      <c r="CI490" s="47"/>
      <c r="CJ490" s="47"/>
      <c r="CK490" s="47"/>
      <c r="CL490" s="47"/>
      <c r="CM490" s="47"/>
      <c r="CN490" s="47"/>
      <c r="CO490" s="47"/>
      <c r="CP490" s="47"/>
      <c r="CQ490" s="47"/>
      <c r="CR490" s="47"/>
      <c r="CS490" s="47"/>
      <c r="CT490" s="47"/>
      <c r="CU490" s="47"/>
      <c r="CV490" s="47"/>
      <c r="CW490" s="47"/>
      <c r="CX490" s="47"/>
      <c r="CY490" s="47"/>
      <c r="CZ490" s="47"/>
      <c r="DA490" s="47"/>
      <c r="DB490" s="47"/>
      <c r="DC490" s="47"/>
      <c r="DD490" s="47"/>
      <c r="DE490" s="47"/>
      <c r="DF490" s="47"/>
      <c r="DG490" s="47"/>
      <c r="DH490" s="47"/>
      <c r="DI490" s="47"/>
      <c r="DJ490" s="47"/>
      <c r="DK490" s="47"/>
      <c r="DL490" s="47"/>
      <c r="DM490" s="47"/>
      <c r="DN490" s="47"/>
      <c r="DO490" s="47"/>
      <c r="DP490" s="47"/>
      <c r="DQ490" s="47"/>
      <c r="DR490" s="47"/>
      <c r="DS490" s="47"/>
      <c r="DT490" s="47"/>
      <c r="DU490" s="47"/>
      <c r="DV490" s="47"/>
      <c r="DW490" s="47"/>
      <c r="DX490" s="47"/>
      <c r="DY490" s="47"/>
      <c r="DZ490" s="47"/>
      <c r="EA490" s="47"/>
      <c r="EB490" s="47"/>
      <c r="EC490" s="47"/>
      <c r="ED490" s="47"/>
      <c r="EE490" s="47"/>
      <c r="EF490" s="47"/>
      <c r="EG490" s="47"/>
      <c r="EH490" s="47"/>
      <c r="EI490" s="47"/>
      <c r="EJ490" s="47"/>
      <c r="EK490" s="47"/>
      <c r="EL490" s="47"/>
      <c r="EM490" s="47"/>
      <c r="EN490" s="47"/>
      <c r="EO490" s="47"/>
      <c r="EP490" s="47"/>
      <c r="EQ490" s="47"/>
      <c r="ER490" s="47"/>
      <c r="ES490" s="40"/>
      <c r="ET490" s="40"/>
      <c r="EU490" s="40"/>
      <c r="EV490" s="40"/>
      <c r="EW490" s="40"/>
      <c r="EX490" s="40"/>
      <c r="EY490" s="40"/>
      <c r="EZ490" s="40"/>
      <c r="FA490" s="40"/>
      <c r="FB490" s="40"/>
      <c r="FC490" s="40"/>
      <c r="FD490" s="40"/>
      <c r="FE490" s="40"/>
      <c r="FF490" s="40"/>
      <c r="FG490" s="40"/>
      <c r="FH490" s="40"/>
      <c r="FI490" s="40"/>
      <c r="FJ490" s="40"/>
      <c r="FK490" s="40"/>
      <c r="FL490" s="40"/>
      <c r="FM490" s="40"/>
      <c r="FN490" s="40"/>
      <c r="FO490" s="40"/>
      <c r="FP490" s="40"/>
      <c r="FQ490" s="40"/>
      <c r="FR490" s="40"/>
      <c r="FS490" s="40"/>
      <c r="FT490" s="40"/>
      <c r="FU490" s="40"/>
      <c r="FV490" s="40"/>
      <c r="FW490" s="40"/>
      <c r="FX490" s="40"/>
      <c r="FY490" s="40"/>
      <c r="FZ490" s="40"/>
      <c r="GA490" s="40"/>
      <c r="GB490" s="40"/>
      <c r="GC490" s="40"/>
      <c r="GD490" s="40"/>
      <c r="GE490" s="40"/>
      <c r="GF490" s="40"/>
      <c r="GG490" s="40"/>
      <c r="GH490" s="40"/>
      <c r="GI490" s="40"/>
      <c r="GJ490" s="40"/>
      <c r="GK490" s="40"/>
      <c r="GL490" s="40"/>
      <c r="GM490" s="40"/>
      <c r="GN490" s="40"/>
      <c r="GO490" s="40"/>
      <c r="GP490" s="40"/>
      <c r="GQ490" s="40"/>
      <c r="GR490" s="40"/>
      <c r="GS490" s="40"/>
      <c r="GT490" s="40"/>
      <c r="GU490" s="40"/>
      <c r="GV490" s="40"/>
      <c r="GW490" s="40"/>
      <c r="GX490" s="40"/>
      <c r="GY490" s="40"/>
      <c r="GZ490" s="40"/>
      <c r="HA490" s="40"/>
      <c r="HB490" s="40"/>
      <c r="HC490" s="40"/>
      <c r="HD490" s="40"/>
      <c r="HE490" s="40"/>
      <c r="HF490" s="40"/>
      <c r="HG490" s="40"/>
      <c r="HH490" s="40"/>
      <c r="HI490" s="40"/>
      <c r="HJ490" s="40"/>
      <c r="HK490" s="40"/>
      <c r="HL490" s="40"/>
      <c r="HM490" s="40"/>
      <c r="HN490" s="40"/>
      <c r="HO490" s="40"/>
      <c r="HP490" s="40"/>
      <c r="HQ490" s="40"/>
      <c r="HR490" s="40"/>
      <c r="HS490" s="40"/>
      <c r="HT490" s="40"/>
      <c r="HU490" s="40"/>
      <c r="HV490" s="40"/>
      <c r="HW490" s="40"/>
      <c r="HX490" s="40"/>
      <c r="HY490" s="40"/>
      <c r="HZ490" s="40"/>
      <c r="IA490" s="40"/>
      <c r="IB490" s="40"/>
      <c r="IC490" s="40"/>
      <c r="ID490" s="40"/>
      <c r="IE490" s="40"/>
      <c r="IF490" s="40"/>
      <c r="IG490" s="40"/>
      <c r="IH490" s="40"/>
      <c r="II490" s="40"/>
      <c r="IJ490" s="40"/>
      <c r="IK490" s="40"/>
      <c r="IL490" s="40"/>
      <c r="IM490" s="40"/>
      <c r="IN490" s="40"/>
      <c r="IO490" s="40"/>
      <c r="IP490" s="40"/>
      <c r="IQ490" s="40"/>
      <c r="IR490" s="40"/>
      <c r="IS490" s="40"/>
      <c r="IT490" s="40"/>
      <c r="IU490" s="40"/>
      <c r="IV490" s="40"/>
      <c r="IW490" s="40"/>
      <c r="IX490" s="40"/>
      <c r="IY490" s="40"/>
      <c r="IZ490" s="40"/>
      <c r="JA490" s="40"/>
      <c r="JB490" s="40"/>
      <c r="JC490" s="40"/>
      <c r="JD490" s="40"/>
      <c r="JE490" s="40"/>
      <c r="JF490" s="40"/>
      <c r="JG490" s="40"/>
      <c r="JH490" s="40"/>
      <c r="JI490" s="40"/>
      <c r="JJ490" s="40"/>
      <c r="JK490" s="40"/>
      <c r="JL490" s="40"/>
      <c r="JM490" s="40"/>
      <c r="JN490" s="40"/>
      <c r="JO490" s="40"/>
      <c r="JP490" s="40"/>
      <c r="JQ490" s="40"/>
      <c r="JR490" s="40"/>
      <c r="JS490" s="40"/>
      <c r="JT490" s="40"/>
      <c r="JU490" s="40"/>
      <c r="JV490" s="40"/>
      <c r="JW490" s="40"/>
      <c r="JX490" s="40"/>
      <c r="JY490" s="40"/>
      <c r="JZ490" s="40"/>
      <c r="KA490" s="40"/>
    </row>
    <row r="491" spans="2:287" x14ac:dyDescent="0.45">
      <c r="B491" s="124"/>
      <c r="C491" s="418"/>
      <c r="D491" s="424"/>
      <c r="E491" s="419"/>
      <c r="F491" s="424"/>
      <c r="G491" s="163"/>
      <c r="H491" s="427"/>
      <c r="I491" s="63"/>
      <c r="J491" s="124"/>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433"/>
      <c r="AK491" s="63"/>
      <c r="AL491" s="164"/>
      <c r="AM491" s="164"/>
      <c r="AN491" s="164"/>
      <c r="AO491" s="63"/>
      <c r="AP491" s="124"/>
      <c r="AQ491" s="124"/>
      <c r="AR491" s="124"/>
      <c r="AS491" s="124"/>
      <c r="AT491" s="65"/>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7"/>
      <c r="BV491" s="47"/>
      <c r="BW491" s="47"/>
      <c r="BX491" s="47"/>
      <c r="BY491" s="47"/>
      <c r="BZ491" s="47"/>
      <c r="CA491" s="47"/>
      <c r="CB491" s="47"/>
      <c r="CC491" s="47"/>
      <c r="CD491" s="47"/>
      <c r="CE491" s="47"/>
      <c r="CF491" s="47"/>
      <c r="CG491" s="47"/>
      <c r="CH491" s="47"/>
      <c r="CI491" s="47"/>
      <c r="CJ491" s="47"/>
      <c r="CK491" s="47"/>
      <c r="CL491" s="47"/>
      <c r="CM491" s="47"/>
      <c r="CN491" s="47"/>
      <c r="CO491" s="47"/>
      <c r="CP491" s="47"/>
      <c r="CQ491" s="47"/>
      <c r="CR491" s="47"/>
      <c r="CS491" s="47"/>
      <c r="CT491" s="47"/>
      <c r="CU491" s="47"/>
      <c r="CV491" s="47"/>
      <c r="CW491" s="47"/>
      <c r="CX491" s="47"/>
      <c r="CY491" s="47"/>
      <c r="CZ491" s="47"/>
      <c r="DA491" s="47"/>
      <c r="DB491" s="47"/>
      <c r="DC491" s="47"/>
      <c r="DD491" s="47"/>
      <c r="DE491" s="47"/>
      <c r="DF491" s="47"/>
      <c r="DG491" s="47"/>
      <c r="DH491" s="47"/>
      <c r="DI491" s="47"/>
      <c r="DJ491" s="47"/>
      <c r="DK491" s="47"/>
      <c r="DL491" s="47"/>
      <c r="DM491" s="47"/>
      <c r="DN491" s="47"/>
      <c r="DO491" s="47"/>
      <c r="DP491" s="47"/>
      <c r="DQ491" s="47"/>
      <c r="DR491" s="47"/>
      <c r="DS491" s="47"/>
      <c r="DT491" s="47"/>
      <c r="DU491" s="47"/>
      <c r="DV491" s="47"/>
      <c r="DW491" s="47"/>
      <c r="DX491" s="47"/>
      <c r="DY491" s="47"/>
      <c r="DZ491" s="47"/>
      <c r="EA491" s="47"/>
      <c r="EB491" s="47"/>
      <c r="EC491" s="47"/>
      <c r="ED491" s="47"/>
      <c r="EE491" s="47"/>
      <c r="EF491" s="47"/>
      <c r="EG491" s="47"/>
      <c r="EH491" s="47"/>
      <c r="EI491" s="47"/>
      <c r="EJ491" s="47"/>
      <c r="EK491" s="47"/>
      <c r="EL491" s="47"/>
      <c r="EM491" s="47"/>
      <c r="EN491" s="47"/>
      <c r="EO491" s="47"/>
      <c r="EP491" s="47"/>
      <c r="EQ491" s="47"/>
      <c r="ER491" s="47"/>
      <c r="ES491" s="40"/>
      <c r="ET491" s="40"/>
      <c r="EU491" s="40"/>
      <c r="EV491" s="40"/>
      <c r="EW491" s="40"/>
      <c r="EX491" s="40"/>
      <c r="EY491" s="40"/>
      <c r="EZ491" s="40"/>
      <c r="FA491" s="40"/>
      <c r="FB491" s="40"/>
      <c r="FC491" s="40"/>
      <c r="FD491" s="40"/>
      <c r="FE491" s="40"/>
      <c r="FF491" s="40"/>
      <c r="FG491" s="40"/>
      <c r="FH491" s="40"/>
      <c r="FI491" s="40"/>
      <c r="FJ491" s="40"/>
      <c r="FK491" s="40"/>
      <c r="FL491" s="40"/>
      <c r="FM491" s="40"/>
      <c r="FN491" s="40"/>
      <c r="FO491" s="40"/>
      <c r="FP491" s="40"/>
      <c r="FQ491" s="40"/>
      <c r="FR491" s="40"/>
      <c r="FS491" s="40"/>
      <c r="FT491" s="40"/>
      <c r="FU491" s="40"/>
      <c r="FV491" s="40"/>
      <c r="FW491" s="40"/>
      <c r="FX491" s="40"/>
      <c r="FY491" s="40"/>
      <c r="FZ491" s="40"/>
      <c r="GA491" s="40"/>
      <c r="GB491" s="40"/>
      <c r="GC491" s="40"/>
      <c r="GD491" s="40"/>
      <c r="GE491" s="40"/>
      <c r="GF491" s="40"/>
      <c r="GG491" s="40"/>
      <c r="GH491" s="40"/>
      <c r="GI491" s="40"/>
      <c r="GJ491" s="40"/>
      <c r="GK491" s="40"/>
      <c r="GL491" s="40"/>
      <c r="GM491" s="40"/>
      <c r="GN491" s="40"/>
      <c r="GO491" s="40"/>
      <c r="GP491" s="40"/>
      <c r="GQ491" s="40"/>
      <c r="GR491" s="40"/>
      <c r="GS491" s="40"/>
      <c r="GT491" s="40"/>
      <c r="GU491" s="40"/>
      <c r="GV491" s="40"/>
      <c r="GW491" s="40"/>
      <c r="GX491" s="40"/>
      <c r="GY491" s="40"/>
      <c r="GZ491" s="40"/>
      <c r="HA491" s="40"/>
      <c r="HB491" s="40"/>
      <c r="HC491" s="40"/>
      <c r="HD491" s="40"/>
      <c r="HE491" s="40"/>
      <c r="HF491" s="40"/>
      <c r="HG491" s="40"/>
      <c r="HH491" s="40"/>
      <c r="HI491" s="40"/>
      <c r="HJ491" s="40"/>
      <c r="HK491" s="40"/>
      <c r="HL491" s="40"/>
      <c r="HM491" s="40"/>
      <c r="HN491" s="40"/>
      <c r="HO491" s="40"/>
      <c r="HP491" s="40"/>
      <c r="HQ491" s="40"/>
      <c r="HR491" s="40"/>
      <c r="HS491" s="40"/>
      <c r="HT491" s="40"/>
      <c r="HU491" s="40"/>
      <c r="HV491" s="40"/>
      <c r="HW491" s="40"/>
      <c r="HX491" s="40"/>
      <c r="HY491" s="40"/>
      <c r="HZ491" s="40"/>
      <c r="IA491" s="40"/>
      <c r="IB491" s="40"/>
      <c r="IC491" s="40"/>
      <c r="ID491" s="40"/>
      <c r="IE491" s="40"/>
      <c r="IF491" s="40"/>
      <c r="IG491" s="40"/>
      <c r="IH491" s="40"/>
      <c r="II491" s="40"/>
      <c r="IJ491" s="40"/>
      <c r="IK491" s="40"/>
      <c r="IL491" s="40"/>
      <c r="IM491" s="40"/>
      <c r="IN491" s="40"/>
      <c r="IO491" s="40"/>
      <c r="IP491" s="40"/>
      <c r="IQ491" s="40"/>
      <c r="IR491" s="40"/>
      <c r="IS491" s="40"/>
      <c r="IT491" s="40"/>
      <c r="IU491" s="40"/>
      <c r="IV491" s="40"/>
      <c r="IW491" s="40"/>
      <c r="IX491" s="40"/>
      <c r="IY491" s="40"/>
      <c r="IZ491" s="40"/>
      <c r="JA491" s="40"/>
      <c r="JB491" s="40"/>
      <c r="JC491" s="40"/>
      <c r="JD491" s="40"/>
      <c r="JE491" s="40"/>
      <c r="JF491" s="40"/>
      <c r="JG491" s="40"/>
      <c r="JH491" s="40"/>
      <c r="JI491" s="40"/>
      <c r="JJ491" s="40"/>
      <c r="JK491" s="40"/>
      <c r="JL491" s="40"/>
      <c r="JM491" s="40"/>
      <c r="JN491" s="40"/>
      <c r="JO491" s="40"/>
      <c r="JP491" s="40"/>
      <c r="JQ491" s="40"/>
      <c r="JR491" s="40"/>
      <c r="JS491" s="40"/>
      <c r="JT491" s="40"/>
      <c r="JU491" s="40"/>
      <c r="JV491" s="40"/>
      <c r="JW491" s="40"/>
      <c r="JX491" s="40"/>
      <c r="JY491" s="40"/>
      <c r="JZ491" s="40"/>
      <c r="KA491" s="40"/>
    </row>
    <row r="492" spans="2:287" x14ac:dyDescent="0.45">
      <c r="B492" s="124"/>
      <c r="C492" s="418"/>
      <c r="D492" s="424"/>
      <c r="E492" s="419"/>
      <c r="F492" s="424"/>
      <c r="G492" s="163"/>
      <c r="H492" s="427"/>
      <c r="I492" s="63"/>
      <c r="J492" s="124"/>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433"/>
      <c r="AK492" s="63"/>
      <c r="AL492" s="164"/>
      <c r="AM492" s="164"/>
      <c r="AN492" s="164"/>
      <c r="AO492" s="63"/>
      <c r="AP492" s="124"/>
      <c r="AQ492" s="124"/>
      <c r="AR492" s="124"/>
      <c r="AS492" s="124"/>
      <c r="AT492" s="65"/>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7"/>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c r="DJ492" s="47"/>
      <c r="DK492" s="47"/>
      <c r="DL492" s="47"/>
      <c r="DM492" s="47"/>
      <c r="DN492" s="47"/>
      <c r="DO492" s="47"/>
      <c r="DP492" s="47"/>
      <c r="DQ492" s="47"/>
      <c r="DR492" s="47"/>
      <c r="DS492" s="47"/>
      <c r="DT492" s="47"/>
      <c r="DU492" s="47"/>
      <c r="DV492" s="47"/>
      <c r="DW492" s="47"/>
      <c r="DX492" s="47"/>
      <c r="DY492" s="47"/>
      <c r="DZ492" s="47"/>
      <c r="EA492" s="47"/>
      <c r="EB492" s="47"/>
      <c r="EC492" s="47"/>
      <c r="ED492" s="47"/>
      <c r="EE492" s="47"/>
      <c r="EF492" s="47"/>
      <c r="EG492" s="47"/>
      <c r="EH492" s="47"/>
      <c r="EI492" s="47"/>
      <c r="EJ492" s="47"/>
      <c r="EK492" s="47"/>
      <c r="EL492" s="47"/>
      <c r="EM492" s="47"/>
      <c r="EN492" s="47"/>
      <c r="EO492" s="47"/>
      <c r="EP492" s="47"/>
      <c r="EQ492" s="47"/>
      <c r="ER492" s="47"/>
      <c r="ES492" s="40"/>
      <c r="ET492" s="40"/>
      <c r="EU492" s="40"/>
      <c r="EV492" s="40"/>
      <c r="EW492" s="40"/>
      <c r="EX492" s="40"/>
      <c r="EY492" s="40"/>
      <c r="EZ492" s="40"/>
      <c r="FA492" s="40"/>
      <c r="FB492" s="40"/>
      <c r="FC492" s="40"/>
      <c r="FD492" s="40"/>
      <c r="FE492" s="40"/>
      <c r="FF492" s="40"/>
      <c r="FG492" s="40"/>
      <c r="FH492" s="40"/>
      <c r="FI492" s="40"/>
      <c r="FJ492" s="40"/>
      <c r="FK492" s="40"/>
      <c r="FL492" s="40"/>
      <c r="FM492" s="40"/>
      <c r="FN492" s="40"/>
      <c r="FO492" s="40"/>
      <c r="FP492" s="40"/>
      <c r="FQ492" s="40"/>
      <c r="FR492" s="40"/>
      <c r="FS492" s="40"/>
      <c r="FT492" s="40"/>
      <c r="FU492" s="40"/>
      <c r="FV492" s="40"/>
      <c r="FW492" s="40"/>
      <c r="FX492" s="40"/>
      <c r="FY492" s="40"/>
      <c r="FZ492" s="40"/>
      <c r="GA492" s="40"/>
      <c r="GB492" s="40"/>
      <c r="GC492" s="40"/>
      <c r="GD492" s="40"/>
      <c r="GE492" s="40"/>
      <c r="GF492" s="40"/>
      <c r="GG492" s="40"/>
      <c r="GH492" s="40"/>
      <c r="GI492" s="40"/>
      <c r="GJ492" s="40"/>
      <c r="GK492" s="40"/>
      <c r="GL492" s="40"/>
      <c r="GM492" s="40"/>
      <c r="GN492" s="40"/>
      <c r="GO492" s="40"/>
      <c r="GP492" s="40"/>
      <c r="GQ492" s="40"/>
      <c r="GR492" s="40"/>
      <c r="GS492" s="40"/>
      <c r="GT492" s="40"/>
      <c r="GU492" s="40"/>
      <c r="GV492" s="40"/>
      <c r="GW492" s="40"/>
      <c r="GX492" s="40"/>
      <c r="GY492" s="40"/>
      <c r="GZ492" s="40"/>
      <c r="HA492" s="40"/>
      <c r="HB492" s="40"/>
      <c r="HC492" s="40"/>
      <c r="HD492" s="40"/>
      <c r="HE492" s="40"/>
      <c r="HF492" s="40"/>
      <c r="HG492" s="40"/>
      <c r="HH492" s="40"/>
      <c r="HI492" s="40"/>
      <c r="HJ492" s="40"/>
      <c r="HK492" s="40"/>
      <c r="HL492" s="40"/>
      <c r="HM492" s="40"/>
      <c r="HN492" s="40"/>
      <c r="HO492" s="40"/>
      <c r="HP492" s="40"/>
      <c r="HQ492" s="40"/>
      <c r="HR492" s="40"/>
      <c r="HS492" s="40"/>
      <c r="HT492" s="40"/>
      <c r="HU492" s="40"/>
      <c r="HV492" s="40"/>
      <c r="HW492" s="40"/>
      <c r="HX492" s="40"/>
      <c r="HY492" s="40"/>
      <c r="HZ492" s="40"/>
      <c r="IA492" s="40"/>
      <c r="IB492" s="40"/>
      <c r="IC492" s="40"/>
      <c r="ID492" s="40"/>
      <c r="IE492" s="40"/>
      <c r="IF492" s="40"/>
      <c r="IG492" s="40"/>
      <c r="IH492" s="40"/>
      <c r="II492" s="40"/>
      <c r="IJ492" s="40"/>
      <c r="IK492" s="40"/>
      <c r="IL492" s="40"/>
      <c r="IM492" s="40"/>
      <c r="IN492" s="40"/>
      <c r="IO492" s="40"/>
      <c r="IP492" s="40"/>
      <c r="IQ492" s="40"/>
      <c r="IR492" s="40"/>
      <c r="IS492" s="40"/>
      <c r="IT492" s="40"/>
      <c r="IU492" s="40"/>
      <c r="IV492" s="40"/>
      <c r="IW492" s="40"/>
      <c r="IX492" s="40"/>
      <c r="IY492" s="40"/>
      <c r="IZ492" s="40"/>
      <c r="JA492" s="40"/>
      <c r="JB492" s="40"/>
      <c r="JC492" s="40"/>
      <c r="JD492" s="40"/>
      <c r="JE492" s="40"/>
      <c r="JF492" s="40"/>
      <c r="JG492" s="40"/>
      <c r="JH492" s="40"/>
      <c r="JI492" s="40"/>
      <c r="JJ492" s="40"/>
      <c r="JK492" s="40"/>
      <c r="JL492" s="40"/>
      <c r="JM492" s="40"/>
      <c r="JN492" s="40"/>
      <c r="JO492" s="40"/>
      <c r="JP492" s="40"/>
      <c r="JQ492" s="40"/>
      <c r="JR492" s="40"/>
      <c r="JS492" s="40"/>
      <c r="JT492" s="40"/>
      <c r="JU492" s="40"/>
      <c r="JV492" s="40"/>
      <c r="JW492" s="40"/>
      <c r="JX492" s="40"/>
      <c r="JY492" s="40"/>
      <c r="JZ492" s="40"/>
      <c r="KA492" s="40"/>
    </row>
    <row r="493" spans="2:287" x14ac:dyDescent="0.45">
      <c r="B493" s="124"/>
      <c r="C493" s="418"/>
      <c r="D493" s="424"/>
      <c r="E493" s="419"/>
      <c r="F493" s="424"/>
      <c r="G493" s="163"/>
      <c r="H493" s="427"/>
      <c r="I493" s="63"/>
      <c r="J493" s="124"/>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433"/>
      <c r="AK493" s="63"/>
      <c r="AL493" s="164"/>
      <c r="AM493" s="164"/>
      <c r="AN493" s="164"/>
      <c r="AO493" s="63"/>
      <c r="AP493" s="124"/>
      <c r="AQ493" s="124"/>
      <c r="AR493" s="124"/>
      <c r="AS493" s="124"/>
      <c r="AT493" s="65"/>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7"/>
      <c r="BV493" s="47"/>
      <c r="BW493" s="47"/>
      <c r="BX493" s="47"/>
      <c r="BY493" s="47"/>
      <c r="BZ493" s="47"/>
      <c r="CA493" s="47"/>
      <c r="CB493" s="47"/>
      <c r="CC493" s="47"/>
      <c r="CD493" s="47"/>
      <c r="CE493" s="47"/>
      <c r="CF493" s="47"/>
      <c r="CG493" s="47"/>
      <c r="CH493" s="47"/>
      <c r="CI493" s="47"/>
      <c r="CJ493" s="47"/>
      <c r="CK493" s="47"/>
      <c r="CL493" s="47"/>
      <c r="CM493" s="47"/>
      <c r="CN493" s="47"/>
      <c r="CO493" s="47"/>
      <c r="CP493" s="47"/>
      <c r="CQ493" s="47"/>
      <c r="CR493" s="47"/>
      <c r="CS493" s="47"/>
      <c r="CT493" s="47"/>
      <c r="CU493" s="47"/>
      <c r="CV493" s="47"/>
      <c r="CW493" s="47"/>
      <c r="CX493" s="47"/>
      <c r="CY493" s="47"/>
      <c r="CZ493" s="47"/>
      <c r="DA493" s="47"/>
      <c r="DB493" s="47"/>
      <c r="DC493" s="47"/>
      <c r="DD493" s="47"/>
      <c r="DE493" s="47"/>
      <c r="DF493" s="47"/>
      <c r="DG493" s="47"/>
      <c r="DH493" s="47"/>
      <c r="DI493" s="47"/>
      <c r="DJ493" s="47"/>
      <c r="DK493" s="47"/>
      <c r="DL493" s="47"/>
      <c r="DM493" s="47"/>
      <c r="DN493" s="47"/>
      <c r="DO493" s="47"/>
      <c r="DP493" s="47"/>
      <c r="DQ493" s="47"/>
      <c r="DR493" s="47"/>
      <c r="DS493" s="47"/>
      <c r="DT493" s="47"/>
      <c r="DU493" s="47"/>
      <c r="DV493" s="47"/>
      <c r="DW493" s="47"/>
      <c r="DX493" s="47"/>
      <c r="DY493" s="47"/>
      <c r="DZ493" s="47"/>
      <c r="EA493" s="47"/>
      <c r="EB493" s="47"/>
      <c r="EC493" s="47"/>
      <c r="ED493" s="47"/>
      <c r="EE493" s="47"/>
      <c r="EF493" s="47"/>
      <c r="EG493" s="47"/>
      <c r="EH493" s="47"/>
      <c r="EI493" s="47"/>
      <c r="EJ493" s="47"/>
      <c r="EK493" s="47"/>
      <c r="EL493" s="47"/>
      <c r="EM493" s="47"/>
      <c r="EN493" s="47"/>
      <c r="EO493" s="47"/>
      <c r="EP493" s="47"/>
      <c r="EQ493" s="47"/>
      <c r="ER493" s="47"/>
      <c r="ES493" s="40"/>
      <c r="ET493" s="40"/>
      <c r="EU493" s="40"/>
      <c r="EV493" s="40"/>
      <c r="EW493" s="40"/>
      <c r="EX493" s="40"/>
      <c r="EY493" s="40"/>
      <c r="EZ493" s="40"/>
      <c r="FA493" s="40"/>
      <c r="FB493" s="40"/>
      <c r="FC493" s="40"/>
      <c r="FD493" s="40"/>
      <c r="FE493" s="40"/>
      <c r="FF493" s="40"/>
      <c r="FG493" s="40"/>
      <c r="FH493" s="40"/>
      <c r="FI493" s="40"/>
      <c r="FJ493" s="40"/>
      <c r="FK493" s="40"/>
      <c r="FL493" s="40"/>
      <c r="FM493" s="40"/>
      <c r="FN493" s="40"/>
      <c r="FO493" s="40"/>
      <c r="FP493" s="40"/>
      <c r="FQ493" s="40"/>
      <c r="FR493" s="40"/>
      <c r="FS493" s="40"/>
      <c r="FT493" s="40"/>
      <c r="FU493" s="40"/>
      <c r="FV493" s="40"/>
      <c r="FW493" s="40"/>
      <c r="FX493" s="40"/>
      <c r="FY493" s="40"/>
      <c r="FZ493" s="40"/>
      <c r="GA493" s="40"/>
      <c r="GB493" s="40"/>
      <c r="GC493" s="40"/>
      <c r="GD493" s="40"/>
      <c r="GE493" s="40"/>
      <c r="GF493" s="40"/>
      <c r="GG493" s="40"/>
      <c r="GH493" s="40"/>
      <c r="GI493" s="40"/>
      <c r="GJ493" s="40"/>
      <c r="GK493" s="40"/>
      <c r="GL493" s="40"/>
      <c r="GM493" s="40"/>
      <c r="GN493" s="40"/>
      <c r="GO493" s="40"/>
      <c r="GP493" s="40"/>
      <c r="GQ493" s="40"/>
      <c r="GR493" s="40"/>
      <c r="GS493" s="40"/>
      <c r="GT493" s="40"/>
      <c r="GU493" s="40"/>
      <c r="GV493" s="40"/>
      <c r="GW493" s="40"/>
      <c r="GX493" s="40"/>
      <c r="GY493" s="40"/>
      <c r="GZ493" s="40"/>
      <c r="HA493" s="40"/>
      <c r="HB493" s="40"/>
      <c r="HC493" s="40"/>
      <c r="HD493" s="40"/>
      <c r="HE493" s="40"/>
      <c r="HF493" s="40"/>
      <c r="HG493" s="40"/>
      <c r="HH493" s="40"/>
      <c r="HI493" s="40"/>
      <c r="HJ493" s="40"/>
      <c r="HK493" s="40"/>
      <c r="HL493" s="40"/>
      <c r="HM493" s="40"/>
      <c r="HN493" s="40"/>
      <c r="HO493" s="40"/>
      <c r="HP493" s="40"/>
      <c r="HQ493" s="40"/>
      <c r="HR493" s="40"/>
      <c r="HS493" s="40"/>
      <c r="HT493" s="40"/>
      <c r="HU493" s="40"/>
      <c r="HV493" s="40"/>
      <c r="HW493" s="40"/>
      <c r="HX493" s="40"/>
      <c r="HY493" s="40"/>
      <c r="HZ493" s="40"/>
      <c r="IA493" s="40"/>
      <c r="IB493" s="40"/>
      <c r="IC493" s="40"/>
      <c r="ID493" s="40"/>
      <c r="IE493" s="40"/>
      <c r="IF493" s="40"/>
      <c r="IG493" s="40"/>
      <c r="IH493" s="40"/>
      <c r="II493" s="40"/>
      <c r="IJ493" s="40"/>
      <c r="IK493" s="40"/>
      <c r="IL493" s="40"/>
      <c r="IM493" s="40"/>
      <c r="IN493" s="40"/>
      <c r="IO493" s="40"/>
      <c r="IP493" s="40"/>
      <c r="IQ493" s="40"/>
      <c r="IR493" s="40"/>
      <c r="IS493" s="40"/>
      <c r="IT493" s="40"/>
      <c r="IU493" s="40"/>
      <c r="IV493" s="40"/>
      <c r="IW493" s="40"/>
      <c r="IX493" s="40"/>
      <c r="IY493" s="40"/>
      <c r="IZ493" s="40"/>
      <c r="JA493" s="40"/>
      <c r="JB493" s="40"/>
      <c r="JC493" s="40"/>
      <c r="JD493" s="40"/>
      <c r="JE493" s="40"/>
      <c r="JF493" s="40"/>
      <c r="JG493" s="40"/>
      <c r="JH493" s="40"/>
      <c r="JI493" s="40"/>
      <c r="JJ493" s="40"/>
      <c r="JK493" s="40"/>
      <c r="JL493" s="40"/>
      <c r="JM493" s="40"/>
      <c r="JN493" s="40"/>
      <c r="JO493" s="40"/>
      <c r="JP493" s="40"/>
      <c r="JQ493" s="40"/>
      <c r="JR493" s="40"/>
      <c r="JS493" s="40"/>
      <c r="JT493" s="40"/>
      <c r="JU493" s="40"/>
      <c r="JV493" s="40"/>
      <c r="JW493" s="40"/>
      <c r="JX493" s="40"/>
      <c r="JY493" s="40"/>
      <c r="JZ493" s="40"/>
      <c r="KA493" s="40"/>
    </row>
    <row r="494" spans="2:287" x14ac:dyDescent="0.45">
      <c r="B494" s="124"/>
      <c r="C494" s="418"/>
      <c r="D494" s="424"/>
      <c r="E494" s="419"/>
      <c r="F494" s="424"/>
      <c r="G494" s="163"/>
      <c r="H494" s="427"/>
      <c r="I494" s="63"/>
      <c r="J494" s="124"/>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433"/>
      <c r="AK494" s="63"/>
      <c r="AL494" s="164"/>
      <c r="AM494" s="164"/>
      <c r="AN494" s="164"/>
      <c r="AO494" s="63"/>
      <c r="AP494" s="124"/>
      <c r="AQ494" s="124"/>
      <c r="AR494" s="124"/>
      <c r="AS494" s="124"/>
      <c r="AT494" s="65"/>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c r="BV494" s="47"/>
      <c r="BW494" s="47"/>
      <c r="BX494" s="47"/>
      <c r="BY494" s="47"/>
      <c r="BZ494" s="47"/>
      <c r="CA494" s="47"/>
      <c r="CB494" s="47"/>
      <c r="CC494" s="47"/>
      <c r="CD494" s="47"/>
      <c r="CE494" s="47"/>
      <c r="CF494" s="47"/>
      <c r="CG494" s="47"/>
      <c r="CH494" s="47"/>
      <c r="CI494" s="47"/>
      <c r="CJ494" s="47"/>
      <c r="CK494" s="47"/>
      <c r="CL494" s="47"/>
      <c r="CM494" s="47"/>
      <c r="CN494" s="47"/>
      <c r="CO494" s="47"/>
      <c r="CP494" s="47"/>
      <c r="CQ494" s="47"/>
      <c r="CR494" s="47"/>
      <c r="CS494" s="47"/>
      <c r="CT494" s="47"/>
      <c r="CU494" s="47"/>
      <c r="CV494" s="47"/>
      <c r="CW494" s="47"/>
      <c r="CX494" s="47"/>
      <c r="CY494" s="47"/>
      <c r="CZ494" s="47"/>
      <c r="DA494" s="47"/>
      <c r="DB494" s="47"/>
      <c r="DC494" s="47"/>
      <c r="DD494" s="47"/>
      <c r="DE494" s="47"/>
      <c r="DF494" s="47"/>
      <c r="DG494" s="47"/>
      <c r="DH494" s="47"/>
      <c r="DI494" s="47"/>
      <c r="DJ494" s="47"/>
      <c r="DK494" s="47"/>
      <c r="DL494" s="47"/>
      <c r="DM494" s="47"/>
      <c r="DN494" s="47"/>
      <c r="DO494" s="47"/>
      <c r="DP494" s="47"/>
      <c r="DQ494" s="47"/>
      <c r="DR494" s="47"/>
      <c r="DS494" s="47"/>
      <c r="DT494" s="47"/>
      <c r="DU494" s="47"/>
      <c r="DV494" s="47"/>
      <c r="DW494" s="47"/>
      <c r="DX494" s="47"/>
      <c r="DY494" s="47"/>
      <c r="DZ494" s="47"/>
      <c r="EA494" s="47"/>
      <c r="EB494" s="47"/>
      <c r="EC494" s="47"/>
      <c r="ED494" s="47"/>
      <c r="EE494" s="47"/>
      <c r="EF494" s="47"/>
      <c r="EG494" s="47"/>
      <c r="EH494" s="47"/>
      <c r="EI494" s="47"/>
      <c r="EJ494" s="47"/>
      <c r="EK494" s="47"/>
      <c r="EL494" s="47"/>
      <c r="EM494" s="47"/>
      <c r="EN494" s="47"/>
      <c r="EO494" s="47"/>
      <c r="EP494" s="47"/>
      <c r="EQ494" s="47"/>
      <c r="ER494" s="47"/>
      <c r="ES494" s="40"/>
      <c r="ET494" s="40"/>
      <c r="EU494" s="40"/>
      <c r="EV494" s="40"/>
      <c r="EW494" s="40"/>
      <c r="EX494" s="40"/>
      <c r="EY494" s="40"/>
      <c r="EZ494" s="40"/>
      <c r="FA494" s="40"/>
      <c r="FB494" s="40"/>
      <c r="FC494" s="40"/>
      <c r="FD494" s="40"/>
      <c r="FE494" s="40"/>
      <c r="FF494" s="40"/>
      <c r="FG494" s="40"/>
      <c r="FH494" s="40"/>
      <c r="FI494" s="40"/>
      <c r="FJ494" s="40"/>
      <c r="FK494" s="40"/>
      <c r="FL494" s="40"/>
      <c r="FM494" s="40"/>
      <c r="FN494" s="40"/>
      <c r="FO494" s="40"/>
      <c r="FP494" s="40"/>
      <c r="FQ494" s="40"/>
      <c r="FR494" s="40"/>
      <c r="FS494" s="40"/>
      <c r="FT494" s="40"/>
      <c r="FU494" s="40"/>
      <c r="FV494" s="40"/>
      <c r="FW494" s="40"/>
      <c r="FX494" s="40"/>
      <c r="FY494" s="40"/>
      <c r="FZ494" s="40"/>
      <c r="GA494" s="40"/>
      <c r="GB494" s="40"/>
      <c r="GC494" s="40"/>
      <c r="GD494" s="40"/>
      <c r="GE494" s="40"/>
      <c r="GF494" s="40"/>
      <c r="GG494" s="40"/>
      <c r="GH494" s="40"/>
      <c r="GI494" s="40"/>
      <c r="GJ494" s="40"/>
      <c r="GK494" s="40"/>
      <c r="GL494" s="40"/>
      <c r="GM494" s="40"/>
      <c r="GN494" s="40"/>
      <c r="GO494" s="40"/>
      <c r="GP494" s="40"/>
      <c r="GQ494" s="40"/>
      <c r="GR494" s="40"/>
      <c r="GS494" s="40"/>
      <c r="GT494" s="40"/>
      <c r="GU494" s="40"/>
      <c r="GV494" s="40"/>
      <c r="GW494" s="40"/>
      <c r="GX494" s="40"/>
      <c r="GY494" s="40"/>
      <c r="GZ494" s="40"/>
      <c r="HA494" s="40"/>
      <c r="HB494" s="40"/>
      <c r="HC494" s="40"/>
      <c r="HD494" s="40"/>
      <c r="HE494" s="40"/>
      <c r="HF494" s="40"/>
      <c r="HG494" s="40"/>
      <c r="HH494" s="40"/>
      <c r="HI494" s="40"/>
      <c r="HJ494" s="40"/>
      <c r="HK494" s="40"/>
      <c r="HL494" s="40"/>
      <c r="HM494" s="40"/>
      <c r="HN494" s="40"/>
      <c r="HO494" s="40"/>
      <c r="HP494" s="40"/>
      <c r="HQ494" s="40"/>
      <c r="HR494" s="40"/>
      <c r="HS494" s="40"/>
      <c r="HT494" s="40"/>
      <c r="HU494" s="40"/>
      <c r="HV494" s="40"/>
      <c r="HW494" s="40"/>
      <c r="HX494" s="40"/>
      <c r="HY494" s="40"/>
      <c r="HZ494" s="40"/>
      <c r="IA494" s="40"/>
      <c r="IB494" s="40"/>
      <c r="IC494" s="40"/>
      <c r="ID494" s="40"/>
      <c r="IE494" s="40"/>
      <c r="IF494" s="40"/>
      <c r="IG494" s="40"/>
      <c r="IH494" s="40"/>
      <c r="II494" s="40"/>
      <c r="IJ494" s="40"/>
      <c r="IK494" s="40"/>
      <c r="IL494" s="40"/>
      <c r="IM494" s="40"/>
      <c r="IN494" s="40"/>
      <c r="IO494" s="40"/>
      <c r="IP494" s="40"/>
      <c r="IQ494" s="40"/>
      <c r="IR494" s="40"/>
      <c r="IS494" s="40"/>
      <c r="IT494" s="40"/>
      <c r="IU494" s="40"/>
      <c r="IV494" s="40"/>
      <c r="IW494" s="40"/>
      <c r="IX494" s="40"/>
      <c r="IY494" s="40"/>
      <c r="IZ494" s="40"/>
      <c r="JA494" s="40"/>
      <c r="JB494" s="40"/>
      <c r="JC494" s="40"/>
      <c r="JD494" s="40"/>
      <c r="JE494" s="40"/>
      <c r="JF494" s="40"/>
      <c r="JG494" s="40"/>
      <c r="JH494" s="40"/>
      <c r="JI494" s="40"/>
      <c r="JJ494" s="40"/>
      <c r="JK494" s="40"/>
      <c r="JL494" s="40"/>
      <c r="JM494" s="40"/>
      <c r="JN494" s="40"/>
      <c r="JO494" s="40"/>
      <c r="JP494" s="40"/>
      <c r="JQ494" s="40"/>
      <c r="JR494" s="40"/>
      <c r="JS494" s="40"/>
      <c r="JT494" s="40"/>
      <c r="JU494" s="40"/>
      <c r="JV494" s="40"/>
      <c r="JW494" s="40"/>
      <c r="JX494" s="40"/>
      <c r="JY494" s="40"/>
      <c r="JZ494" s="40"/>
      <c r="KA494" s="40"/>
    </row>
    <row r="495" spans="2:287" x14ac:dyDescent="0.45">
      <c r="B495" s="124"/>
      <c r="C495" s="418"/>
      <c r="D495" s="424"/>
      <c r="E495" s="419"/>
      <c r="F495" s="424"/>
      <c r="G495" s="163"/>
      <c r="H495" s="427"/>
      <c r="I495" s="63"/>
      <c r="J495" s="124"/>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433"/>
      <c r="AK495" s="63"/>
      <c r="AL495" s="164"/>
      <c r="AM495" s="164"/>
      <c r="AN495" s="164"/>
      <c r="AO495" s="63"/>
      <c r="AP495" s="124"/>
      <c r="AQ495" s="124"/>
      <c r="AR495" s="124"/>
      <c r="AS495" s="124"/>
      <c r="AT495" s="65"/>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7"/>
      <c r="BV495" s="47"/>
      <c r="BW495" s="47"/>
      <c r="BX495" s="47"/>
      <c r="BY495" s="47"/>
      <c r="BZ495" s="47"/>
      <c r="CA495" s="47"/>
      <c r="CB495" s="47"/>
      <c r="CC495" s="47"/>
      <c r="CD495" s="47"/>
      <c r="CE495" s="47"/>
      <c r="CF495" s="47"/>
      <c r="CG495" s="47"/>
      <c r="CH495" s="47"/>
      <c r="CI495" s="47"/>
      <c r="CJ495" s="47"/>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0"/>
      <c r="ET495" s="40"/>
      <c r="EU495" s="40"/>
      <c r="EV495" s="40"/>
      <c r="EW495" s="40"/>
      <c r="EX495" s="40"/>
      <c r="EY495" s="40"/>
      <c r="EZ495" s="40"/>
      <c r="FA495" s="40"/>
      <c r="FB495" s="40"/>
      <c r="FC495" s="40"/>
      <c r="FD495" s="40"/>
      <c r="FE495" s="40"/>
      <c r="FF495" s="40"/>
      <c r="FG495" s="40"/>
      <c r="FH495" s="40"/>
      <c r="FI495" s="40"/>
      <c r="FJ495" s="40"/>
      <c r="FK495" s="40"/>
      <c r="FL495" s="40"/>
      <c r="FM495" s="40"/>
      <c r="FN495" s="40"/>
      <c r="FO495" s="40"/>
      <c r="FP495" s="40"/>
      <c r="FQ495" s="40"/>
      <c r="FR495" s="40"/>
      <c r="FS495" s="40"/>
      <c r="FT495" s="40"/>
      <c r="FU495" s="40"/>
      <c r="FV495" s="40"/>
      <c r="FW495" s="40"/>
      <c r="FX495" s="40"/>
      <c r="FY495" s="40"/>
      <c r="FZ495" s="40"/>
      <c r="GA495" s="40"/>
      <c r="GB495" s="40"/>
      <c r="GC495" s="40"/>
      <c r="GD495" s="40"/>
      <c r="GE495" s="40"/>
      <c r="GF495" s="40"/>
      <c r="GG495" s="40"/>
      <c r="GH495" s="40"/>
      <c r="GI495" s="40"/>
      <c r="GJ495" s="40"/>
      <c r="GK495" s="40"/>
      <c r="GL495" s="40"/>
      <c r="GM495" s="40"/>
      <c r="GN495" s="40"/>
      <c r="GO495" s="40"/>
      <c r="GP495" s="40"/>
      <c r="GQ495" s="40"/>
      <c r="GR495" s="40"/>
      <c r="GS495" s="40"/>
      <c r="GT495" s="40"/>
      <c r="GU495" s="40"/>
      <c r="GV495" s="40"/>
      <c r="GW495" s="40"/>
      <c r="GX495" s="40"/>
      <c r="GY495" s="40"/>
      <c r="GZ495" s="40"/>
      <c r="HA495" s="40"/>
      <c r="HB495" s="40"/>
      <c r="HC495" s="40"/>
      <c r="HD495" s="40"/>
      <c r="HE495" s="40"/>
      <c r="HF495" s="40"/>
      <c r="HG495" s="40"/>
      <c r="HH495" s="40"/>
      <c r="HI495" s="40"/>
      <c r="HJ495" s="40"/>
      <c r="HK495" s="40"/>
      <c r="HL495" s="40"/>
      <c r="HM495" s="40"/>
      <c r="HN495" s="40"/>
      <c r="HO495" s="40"/>
      <c r="HP495" s="40"/>
      <c r="HQ495" s="40"/>
      <c r="HR495" s="40"/>
      <c r="HS495" s="40"/>
      <c r="HT495" s="40"/>
      <c r="HU495" s="40"/>
      <c r="HV495" s="40"/>
      <c r="HW495" s="40"/>
      <c r="HX495" s="40"/>
      <c r="HY495" s="40"/>
      <c r="HZ495" s="40"/>
      <c r="IA495" s="40"/>
      <c r="IB495" s="40"/>
      <c r="IC495" s="40"/>
      <c r="ID495" s="40"/>
      <c r="IE495" s="40"/>
      <c r="IF495" s="40"/>
      <c r="IG495" s="40"/>
      <c r="IH495" s="40"/>
      <c r="II495" s="40"/>
      <c r="IJ495" s="40"/>
      <c r="IK495" s="40"/>
      <c r="IL495" s="40"/>
      <c r="IM495" s="40"/>
      <c r="IN495" s="40"/>
      <c r="IO495" s="40"/>
      <c r="IP495" s="40"/>
      <c r="IQ495" s="40"/>
      <c r="IR495" s="40"/>
      <c r="IS495" s="40"/>
      <c r="IT495" s="40"/>
      <c r="IU495" s="40"/>
      <c r="IV495" s="40"/>
      <c r="IW495" s="40"/>
      <c r="IX495" s="40"/>
      <c r="IY495" s="40"/>
      <c r="IZ495" s="40"/>
      <c r="JA495" s="40"/>
      <c r="JB495" s="40"/>
      <c r="JC495" s="40"/>
      <c r="JD495" s="40"/>
      <c r="JE495" s="40"/>
      <c r="JF495" s="40"/>
      <c r="JG495" s="40"/>
      <c r="JH495" s="40"/>
      <c r="JI495" s="40"/>
      <c r="JJ495" s="40"/>
      <c r="JK495" s="40"/>
      <c r="JL495" s="40"/>
      <c r="JM495" s="40"/>
      <c r="JN495" s="40"/>
      <c r="JO495" s="40"/>
      <c r="JP495" s="40"/>
      <c r="JQ495" s="40"/>
      <c r="JR495" s="40"/>
      <c r="JS495" s="40"/>
      <c r="JT495" s="40"/>
      <c r="JU495" s="40"/>
      <c r="JV495" s="40"/>
      <c r="JW495" s="40"/>
      <c r="JX495" s="40"/>
      <c r="JY495" s="40"/>
      <c r="JZ495" s="40"/>
      <c r="KA495" s="40"/>
    </row>
    <row r="496" spans="2:287" x14ac:dyDescent="0.45">
      <c r="B496" s="124"/>
      <c r="C496" s="418"/>
      <c r="D496" s="424"/>
      <c r="E496" s="419"/>
      <c r="F496" s="424"/>
      <c r="G496" s="163"/>
      <c r="H496" s="427"/>
      <c r="I496" s="63"/>
      <c r="J496" s="124"/>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433"/>
      <c r="AK496" s="63"/>
      <c r="AL496" s="164"/>
      <c r="AM496" s="164"/>
      <c r="AN496" s="164"/>
      <c r="AO496" s="63"/>
      <c r="AP496" s="124"/>
      <c r="AQ496" s="124"/>
      <c r="AR496" s="124"/>
      <c r="AS496" s="124"/>
      <c r="AT496" s="65"/>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7"/>
      <c r="BV496" s="47"/>
      <c r="BW496" s="47"/>
      <c r="BX496" s="47"/>
      <c r="BY496" s="47"/>
      <c r="BZ496" s="47"/>
      <c r="CA496" s="47"/>
      <c r="CB496" s="47"/>
      <c r="CC496" s="47"/>
      <c r="CD496" s="47"/>
      <c r="CE496" s="47"/>
      <c r="CF496" s="47"/>
      <c r="CG496" s="47"/>
      <c r="CH496" s="47"/>
      <c r="CI496" s="47"/>
      <c r="CJ496" s="47"/>
      <c r="CK496" s="47"/>
      <c r="CL496" s="47"/>
      <c r="CM496" s="47"/>
      <c r="CN496" s="47"/>
      <c r="CO496" s="47"/>
      <c r="CP496" s="47"/>
      <c r="CQ496" s="47"/>
      <c r="CR496" s="47"/>
      <c r="CS496" s="47"/>
      <c r="CT496" s="47"/>
      <c r="CU496" s="47"/>
      <c r="CV496" s="47"/>
      <c r="CW496" s="47"/>
      <c r="CX496" s="47"/>
      <c r="CY496" s="47"/>
      <c r="CZ496" s="47"/>
      <c r="DA496" s="47"/>
      <c r="DB496" s="47"/>
      <c r="DC496" s="47"/>
      <c r="DD496" s="47"/>
      <c r="DE496" s="47"/>
      <c r="DF496" s="47"/>
      <c r="DG496" s="47"/>
      <c r="DH496" s="47"/>
      <c r="DI496" s="47"/>
      <c r="DJ496" s="47"/>
      <c r="DK496" s="47"/>
      <c r="DL496" s="47"/>
      <c r="DM496" s="47"/>
      <c r="DN496" s="47"/>
      <c r="DO496" s="47"/>
      <c r="DP496" s="47"/>
      <c r="DQ496" s="47"/>
      <c r="DR496" s="47"/>
      <c r="DS496" s="47"/>
      <c r="DT496" s="47"/>
      <c r="DU496" s="47"/>
      <c r="DV496" s="47"/>
      <c r="DW496" s="47"/>
      <c r="DX496" s="47"/>
      <c r="DY496" s="47"/>
      <c r="DZ496" s="47"/>
      <c r="EA496" s="47"/>
      <c r="EB496" s="47"/>
      <c r="EC496" s="47"/>
      <c r="ED496" s="47"/>
      <c r="EE496" s="47"/>
      <c r="EF496" s="47"/>
      <c r="EG496" s="47"/>
      <c r="EH496" s="47"/>
      <c r="EI496" s="47"/>
      <c r="EJ496" s="47"/>
      <c r="EK496" s="47"/>
      <c r="EL496" s="47"/>
      <c r="EM496" s="47"/>
      <c r="EN496" s="47"/>
      <c r="EO496" s="47"/>
      <c r="EP496" s="47"/>
      <c r="EQ496" s="47"/>
      <c r="ER496" s="47"/>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c r="IW496" s="40"/>
      <c r="IX496" s="40"/>
      <c r="IY496" s="40"/>
      <c r="IZ496" s="40"/>
      <c r="JA496" s="40"/>
      <c r="JB496" s="40"/>
      <c r="JC496" s="40"/>
      <c r="JD496" s="40"/>
      <c r="JE496" s="40"/>
      <c r="JF496" s="40"/>
      <c r="JG496" s="40"/>
      <c r="JH496" s="40"/>
      <c r="JI496" s="40"/>
      <c r="JJ496" s="40"/>
      <c r="JK496" s="40"/>
      <c r="JL496" s="40"/>
      <c r="JM496" s="40"/>
      <c r="JN496" s="40"/>
      <c r="JO496" s="40"/>
      <c r="JP496" s="40"/>
      <c r="JQ496" s="40"/>
      <c r="JR496" s="40"/>
      <c r="JS496" s="40"/>
      <c r="JT496" s="40"/>
      <c r="JU496" s="40"/>
      <c r="JV496" s="40"/>
      <c r="JW496" s="40"/>
      <c r="JX496" s="40"/>
      <c r="JY496" s="40"/>
      <c r="JZ496" s="40"/>
      <c r="KA496" s="40"/>
    </row>
    <row r="497" spans="2:287" x14ac:dyDescent="0.45">
      <c r="B497" s="124"/>
      <c r="C497" s="418"/>
      <c r="D497" s="424"/>
      <c r="E497" s="419"/>
      <c r="F497" s="424"/>
      <c r="G497" s="163"/>
      <c r="H497" s="427"/>
      <c r="I497" s="63"/>
      <c r="J497" s="124"/>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433"/>
      <c r="AK497" s="63"/>
      <c r="AL497" s="164"/>
      <c r="AM497" s="164"/>
      <c r="AN497" s="164"/>
      <c r="AO497" s="63"/>
      <c r="AP497" s="124"/>
      <c r="AQ497" s="124"/>
      <c r="AR497" s="124"/>
      <c r="AS497" s="124"/>
      <c r="AT497" s="65"/>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c r="BV497" s="47"/>
      <c r="BW497" s="47"/>
      <c r="BX497" s="47"/>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47"/>
      <c r="DX497" s="47"/>
      <c r="DY497" s="47"/>
      <c r="DZ497" s="47"/>
      <c r="EA497" s="47"/>
      <c r="EB497" s="47"/>
      <c r="EC497" s="47"/>
      <c r="ED497" s="47"/>
      <c r="EE497" s="47"/>
      <c r="EF497" s="47"/>
      <c r="EG497" s="47"/>
      <c r="EH497" s="47"/>
      <c r="EI497" s="47"/>
      <c r="EJ497" s="47"/>
      <c r="EK497" s="47"/>
      <c r="EL497" s="47"/>
      <c r="EM497" s="47"/>
      <c r="EN497" s="47"/>
      <c r="EO497" s="47"/>
      <c r="EP497" s="47"/>
      <c r="EQ497" s="47"/>
      <c r="ER497" s="47"/>
      <c r="ES497" s="40"/>
      <c r="ET497" s="40"/>
      <c r="EU497" s="40"/>
      <c r="EV497" s="40"/>
      <c r="EW497" s="40"/>
      <c r="EX497" s="40"/>
      <c r="EY497" s="40"/>
      <c r="EZ497" s="40"/>
      <c r="FA497" s="40"/>
      <c r="FB497" s="40"/>
      <c r="FC497" s="40"/>
      <c r="FD497" s="40"/>
      <c r="FE497" s="40"/>
      <c r="FF497" s="40"/>
      <c r="FG497" s="40"/>
      <c r="FH497" s="40"/>
      <c r="FI497" s="40"/>
      <c r="FJ497" s="40"/>
      <c r="FK497" s="40"/>
      <c r="FL497" s="40"/>
      <c r="FM497" s="40"/>
      <c r="FN497" s="40"/>
      <c r="FO497" s="40"/>
      <c r="FP497" s="40"/>
      <c r="FQ497" s="40"/>
      <c r="FR497" s="40"/>
      <c r="FS497" s="40"/>
      <c r="FT497" s="40"/>
      <c r="FU497" s="40"/>
      <c r="FV497" s="40"/>
      <c r="FW497" s="40"/>
      <c r="FX497" s="40"/>
      <c r="FY497" s="40"/>
      <c r="FZ497" s="40"/>
      <c r="GA497" s="40"/>
      <c r="GB497" s="40"/>
      <c r="GC497" s="40"/>
      <c r="GD497" s="40"/>
      <c r="GE497" s="40"/>
      <c r="GF497" s="40"/>
      <c r="GG497" s="40"/>
      <c r="GH497" s="40"/>
      <c r="GI497" s="40"/>
      <c r="GJ497" s="40"/>
      <c r="GK497" s="40"/>
      <c r="GL497" s="40"/>
      <c r="GM497" s="40"/>
      <c r="GN497" s="40"/>
      <c r="GO497" s="40"/>
      <c r="GP497" s="40"/>
      <c r="GQ497" s="40"/>
      <c r="GR497" s="40"/>
      <c r="GS497" s="40"/>
      <c r="GT497" s="40"/>
      <c r="GU497" s="40"/>
      <c r="GV497" s="40"/>
      <c r="GW497" s="40"/>
      <c r="GX497" s="40"/>
      <c r="GY497" s="40"/>
      <c r="GZ497" s="40"/>
      <c r="HA497" s="40"/>
      <c r="HB497" s="40"/>
      <c r="HC497" s="40"/>
      <c r="HD497" s="40"/>
      <c r="HE497" s="40"/>
      <c r="HF497" s="40"/>
      <c r="HG497" s="40"/>
      <c r="HH497" s="40"/>
      <c r="HI497" s="40"/>
      <c r="HJ497" s="40"/>
      <c r="HK497" s="40"/>
      <c r="HL497" s="40"/>
      <c r="HM497" s="40"/>
      <c r="HN497" s="40"/>
      <c r="HO497" s="40"/>
      <c r="HP497" s="40"/>
      <c r="HQ497" s="40"/>
      <c r="HR497" s="40"/>
      <c r="HS497" s="40"/>
      <c r="HT497" s="40"/>
      <c r="HU497" s="40"/>
      <c r="HV497" s="40"/>
      <c r="HW497" s="40"/>
      <c r="HX497" s="40"/>
      <c r="HY497" s="40"/>
      <c r="HZ497" s="40"/>
      <c r="IA497" s="40"/>
      <c r="IB497" s="40"/>
      <c r="IC497" s="40"/>
      <c r="ID497" s="40"/>
      <c r="IE497" s="40"/>
      <c r="IF497" s="40"/>
      <c r="IG497" s="40"/>
      <c r="IH497" s="40"/>
      <c r="II497" s="40"/>
      <c r="IJ497" s="40"/>
      <c r="IK497" s="40"/>
      <c r="IL497" s="40"/>
      <c r="IM497" s="40"/>
      <c r="IN497" s="40"/>
      <c r="IO497" s="40"/>
      <c r="IP497" s="40"/>
      <c r="IQ497" s="40"/>
      <c r="IR497" s="40"/>
      <c r="IS497" s="40"/>
      <c r="IT497" s="40"/>
      <c r="IU497" s="40"/>
      <c r="IV497" s="40"/>
      <c r="IW497" s="40"/>
      <c r="IX497" s="40"/>
      <c r="IY497" s="40"/>
      <c r="IZ497" s="40"/>
      <c r="JA497" s="40"/>
      <c r="JB497" s="40"/>
      <c r="JC497" s="40"/>
      <c r="JD497" s="40"/>
      <c r="JE497" s="40"/>
      <c r="JF497" s="40"/>
      <c r="JG497" s="40"/>
      <c r="JH497" s="40"/>
      <c r="JI497" s="40"/>
      <c r="JJ497" s="40"/>
      <c r="JK497" s="40"/>
      <c r="JL497" s="40"/>
      <c r="JM497" s="40"/>
      <c r="JN497" s="40"/>
      <c r="JO497" s="40"/>
      <c r="JP497" s="40"/>
      <c r="JQ497" s="40"/>
      <c r="JR497" s="40"/>
      <c r="JS497" s="40"/>
      <c r="JT497" s="40"/>
      <c r="JU497" s="40"/>
      <c r="JV497" s="40"/>
      <c r="JW497" s="40"/>
      <c r="JX497" s="40"/>
      <c r="JY497" s="40"/>
      <c r="JZ497" s="40"/>
      <c r="KA497" s="40"/>
    </row>
    <row r="498" spans="2:287" x14ac:dyDescent="0.45">
      <c r="B498" s="124"/>
      <c r="C498" s="418"/>
      <c r="D498" s="424"/>
      <c r="E498" s="419"/>
      <c r="F498" s="424"/>
      <c r="G498" s="163"/>
      <c r="H498" s="427"/>
      <c r="I498" s="63"/>
      <c r="J498" s="124"/>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433"/>
      <c r="AK498" s="63"/>
      <c r="AL498" s="164"/>
      <c r="AM498" s="164"/>
      <c r="AN498" s="164"/>
      <c r="AO498" s="63"/>
      <c r="AP498" s="124"/>
      <c r="AQ498" s="124"/>
      <c r="AR498" s="124"/>
      <c r="AS498" s="124"/>
      <c r="AT498" s="65"/>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47"/>
      <c r="EJ498" s="47"/>
      <c r="EK498" s="47"/>
      <c r="EL498" s="47"/>
      <c r="EM498" s="47"/>
      <c r="EN498" s="47"/>
      <c r="EO498" s="47"/>
      <c r="EP498" s="47"/>
      <c r="EQ498" s="47"/>
      <c r="ER498" s="47"/>
      <c r="ES498" s="40"/>
      <c r="ET498" s="40"/>
      <c r="EU498" s="40"/>
      <c r="EV498" s="40"/>
      <c r="EW498" s="40"/>
      <c r="EX498" s="40"/>
      <c r="EY498" s="40"/>
      <c r="EZ498" s="40"/>
      <c r="FA498" s="40"/>
      <c r="FB498" s="40"/>
      <c r="FC498" s="40"/>
      <c r="FD498" s="40"/>
      <c r="FE498" s="40"/>
      <c r="FF498" s="40"/>
      <c r="FG498" s="40"/>
      <c r="FH498" s="40"/>
      <c r="FI498" s="40"/>
      <c r="FJ498" s="40"/>
      <c r="FK498" s="40"/>
      <c r="FL498" s="40"/>
      <c r="FM498" s="40"/>
      <c r="FN498" s="40"/>
      <c r="FO498" s="40"/>
      <c r="FP498" s="40"/>
      <c r="FQ498" s="40"/>
      <c r="FR498" s="40"/>
      <c r="FS498" s="40"/>
      <c r="FT498" s="40"/>
      <c r="FU498" s="40"/>
      <c r="FV498" s="40"/>
      <c r="FW498" s="40"/>
      <c r="FX498" s="40"/>
      <c r="FY498" s="40"/>
      <c r="FZ498" s="40"/>
      <c r="GA498" s="40"/>
      <c r="GB498" s="40"/>
      <c r="GC498" s="40"/>
      <c r="GD498" s="40"/>
      <c r="GE498" s="40"/>
      <c r="GF498" s="40"/>
      <c r="GG498" s="40"/>
      <c r="GH498" s="40"/>
      <c r="GI498" s="40"/>
      <c r="GJ498" s="40"/>
      <c r="GK498" s="40"/>
      <c r="GL498" s="40"/>
      <c r="GM498" s="40"/>
      <c r="GN498" s="40"/>
      <c r="GO498" s="40"/>
      <c r="GP498" s="40"/>
      <c r="GQ498" s="40"/>
      <c r="GR498" s="40"/>
      <c r="GS498" s="40"/>
      <c r="GT498" s="40"/>
      <c r="GU498" s="40"/>
      <c r="GV498" s="40"/>
      <c r="GW498" s="40"/>
      <c r="GX498" s="40"/>
      <c r="GY498" s="40"/>
      <c r="GZ498" s="40"/>
      <c r="HA498" s="40"/>
      <c r="HB498" s="40"/>
      <c r="HC498" s="40"/>
      <c r="HD498" s="40"/>
      <c r="HE498" s="40"/>
      <c r="HF498" s="40"/>
      <c r="HG498" s="40"/>
      <c r="HH498" s="40"/>
      <c r="HI498" s="40"/>
      <c r="HJ498" s="40"/>
      <c r="HK498" s="40"/>
      <c r="HL498" s="40"/>
      <c r="HM498" s="40"/>
      <c r="HN498" s="40"/>
      <c r="HO498" s="40"/>
      <c r="HP498" s="40"/>
      <c r="HQ498" s="40"/>
      <c r="HR498" s="40"/>
      <c r="HS498" s="40"/>
      <c r="HT498" s="40"/>
      <c r="HU498" s="40"/>
      <c r="HV498" s="40"/>
      <c r="HW498" s="40"/>
      <c r="HX498" s="40"/>
      <c r="HY498" s="40"/>
      <c r="HZ498" s="40"/>
      <c r="IA498" s="40"/>
      <c r="IB498" s="40"/>
      <c r="IC498" s="40"/>
      <c r="ID498" s="40"/>
      <c r="IE498" s="40"/>
      <c r="IF498" s="40"/>
      <c r="IG498" s="40"/>
      <c r="IH498" s="40"/>
      <c r="II498" s="40"/>
      <c r="IJ498" s="40"/>
      <c r="IK498" s="40"/>
      <c r="IL498" s="40"/>
      <c r="IM498" s="40"/>
      <c r="IN498" s="40"/>
      <c r="IO498" s="40"/>
      <c r="IP498" s="40"/>
      <c r="IQ498" s="40"/>
      <c r="IR498" s="40"/>
      <c r="IS498" s="40"/>
      <c r="IT498" s="40"/>
      <c r="IU498" s="40"/>
      <c r="IV498" s="40"/>
      <c r="IW498" s="40"/>
      <c r="IX498" s="40"/>
      <c r="IY498" s="40"/>
      <c r="IZ498" s="40"/>
      <c r="JA498" s="40"/>
      <c r="JB498" s="40"/>
      <c r="JC498" s="40"/>
      <c r="JD498" s="40"/>
      <c r="JE498" s="40"/>
      <c r="JF498" s="40"/>
      <c r="JG498" s="40"/>
      <c r="JH498" s="40"/>
      <c r="JI498" s="40"/>
      <c r="JJ498" s="40"/>
      <c r="JK498" s="40"/>
      <c r="JL498" s="40"/>
      <c r="JM498" s="40"/>
      <c r="JN498" s="40"/>
      <c r="JO498" s="40"/>
      <c r="JP498" s="40"/>
      <c r="JQ498" s="40"/>
      <c r="JR498" s="40"/>
      <c r="JS498" s="40"/>
      <c r="JT498" s="40"/>
      <c r="JU498" s="40"/>
      <c r="JV498" s="40"/>
      <c r="JW498" s="40"/>
      <c r="JX498" s="40"/>
      <c r="JY498" s="40"/>
      <c r="JZ498" s="40"/>
      <c r="KA498" s="40"/>
    </row>
    <row r="499" spans="2:287" x14ac:dyDescent="0.45">
      <c r="B499" s="124"/>
      <c r="C499" s="418"/>
      <c r="D499" s="424"/>
      <c r="E499" s="419"/>
      <c r="F499" s="424"/>
      <c r="G499" s="163"/>
      <c r="H499" s="427"/>
      <c r="I499" s="63"/>
      <c r="J499" s="124"/>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433"/>
      <c r="AK499" s="63"/>
      <c r="AL499" s="164"/>
      <c r="AM499" s="164"/>
      <c r="AN499" s="164"/>
      <c r="AO499" s="63"/>
      <c r="AP499" s="124"/>
      <c r="AQ499" s="124"/>
      <c r="AR499" s="124"/>
      <c r="AS499" s="124"/>
      <c r="AT499" s="65"/>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c r="BV499" s="47"/>
      <c r="BW499" s="47"/>
      <c r="BX499" s="47"/>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c r="DV499" s="47"/>
      <c r="DW499" s="47"/>
      <c r="DX499" s="47"/>
      <c r="DY499" s="47"/>
      <c r="DZ499" s="47"/>
      <c r="EA499" s="47"/>
      <c r="EB499" s="47"/>
      <c r="EC499" s="47"/>
      <c r="ED499" s="47"/>
      <c r="EE499" s="47"/>
      <c r="EF499" s="47"/>
      <c r="EG499" s="47"/>
      <c r="EH499" s="47"/>
      <c r="EI499" s="47"/>
      <c r="EJ499" s="47"/>
      <c r="EK499" s="47"/>
      <c r="EL499" s="47"/>
      <c r="EM499" s="47"/>
      <c r="EN499" s="47"/>
      <c r="EO499" s="47"/>
      <c r="EP499" s="47"/>
      <c r="EQ499" s="47"/>
      <c r="ER499" s="47"/>
      <c r="ES499" s="40"/>
      <c r="ET499" s="40"/>
      <c r="EU499" s="40"/>
      <c r="EV499" s="40"/>
      <c r="EW499" s="40"/>
      <c r="EX499" s="40"/>
      <c r="EY499" s="40"/>
      <c r="EZ499" s="40"/>
      <c r="FA499" s="40"/>
      <c r="FB499" s="40"/>
      <c r="FC499" s="40"/>
      <c r="FD499" s="40"/>
      <c r="FE499" s="40"/>
      <c r="FF499" s="40"/>
      <c r="FG499" s="40"/>
      <c r="FH499" s="40"/>
      <c r="FI499" s="40"/>
      <c r="FJ499" s="40"/>
      <c r="FK499" s="40"/>
      <c r="FL499" s="40"/>
      <c r="FM499" s="40"/>
      <c r="FN499" s="40"/>
      <c r="FO499" s="40"/>
      <c r="FP499" s="40"/>
      <c r="FQ499" s="40"/>
      <c r="FR499" s="40"/>
      <c r="FS499" s="40"/>
      <c r="FT499" s="40"/>
      <c r="FU499" s="40"/>
      <c r="FV499" s="40"/>
      <c r="FW499" s="40"/>
      <c r="FX499" s="40"/>
      <c r="FY499" s="40"/>
      <c r="FZ499" s="40"/>
      <c r="GA499" s="40"/>
      <c r="GB499" s="40"/>
      <c r="GC499" s="40"/>
      <c r="GD499" s="40"/>
      <c r="GE499" s="40"/>
      <c r="GF499" s="40"/>
      <c r="GG499" s="40"/>
      <c r="GH499" s="40"/>
      <c r="GI499" s="40"/>
      <c r="GJ499" s="40"/>
      <c r="GK499" s="40"/>
      <c r="GL499" s="40"/>
      <c r="GM499" s="40"/>
      <c r="GN499" s="40"/>
      <c r="GO499" s="40"/>
      <c r="GP499" s="40"/>
      <c r="GQ499" s="40"/>
      <c r="GR499" s="40"/>
      <c r="GS499" s="40"/>
      <c r="GT499" s="40"/>
      <c r="GU499" s="40"/>
      <c r="GV499" s="40"/>
      <c r="GW499" s="40"/>
      <c r="GX499" s="40"/>
      <c r="GY499" s="40"/>
      <c r="GZ499" s="40"/>
      <c r="HA499" s="40"/>
      <c r="HB499" s="40"/>
      <c r="HC499" s="40"/>
      <c r="HD499" s="40"/>
      <c r="HE499" s="40"/>
      <c r="HF499" s="40"/>
      <c r="HG499" s="40"/>
      <c r="HH499" s="40"/>
      <c r="HI499" s="40"/>
      <c r="HJ499" s="40"/>
      <c r="HK499" s="40"/>
      <c r="HL499" s="40"/>
      <c r="HM499" s="40"/>
      <c r="HN499" s="40"/>
      <c r="HO499" s="40"/>
      <c r="HP499" s="40"/>
      <c r="HQ499" s="40"/>
      <c r="HR499" s="40"/>
      <c r="HS499" s="40"/>
      <c r="HT499" s="40"/>
      <c r="HU499" s="40"/>
      <c r="HV499" s="40"/>
      <c r="HW499" s="40"/>
      <c r="HX499" s="40"/>
      <c r="HY499" s="40"/>
      <c r="HZ499" s="40"/>
      <c r="IA499" s="40"/>
      <c r="IB499" s="40"/>
      <c r="IC499" s="40"/>
      <c r="ID499" s="40"/>
      <c r="IE499" s="40"/>
      <c r="IF499" s="40"/>
      <c r="IG499" s="40"/>
      <c r="IH499" s="40"/>
      <c r="II499" s="40"/>
      <c r="IJ499" s="40"/>
      <c r="IK499" s="40"/>
      <c r="IL499" s="40"/>
      <c r="IM499" s="40"/>
      <c r="IN499" s="40"/>
      <c r="IO499" s="40"/>
      <c r="IP499" s="40"/>
      <c r="IQ499" s="40"/>
      <c r="IR499" s="40"/>
      <c r="IS499" s="40"/>
      <c r="IT499" s="40"/>
      <c r="IU499" s="40"/>
      <c r="IV499" s="40"/>
      <c r="IW499" s="40"/>
      <c r="IX499" s="40"/>
      <c r="IY499" s="40"/>
      <c r="IZ499" s="40"/>
      <c r="JA499" s="40"/>
      <c r="JB499" s="40"/>
      <c r="JC499" s="40"/>
      <c r="JD499" s="40"/>
      <c r="JE499" s="40"/>
      <c r="JF499" s="40"/>
      <c r="JG499" s="40"/>
      <c r="JH499" s="40"/>
      <c r="JI499" s="40"/>
      <c r="JJ499" s="40"/>
      <c r="JK499" s="40"/>
      <c r="JL499" s="40"/>
      <c r="JM499" s="40"/>
      <c r="JN499" s="40"/>
      <c r="JO499" s="40"/>
      <c r="JP499" s="40"/>
      <c r="JQ499" s="40"/>
      <c r="JR499" s="40"/>
      <c r="JS499" s="40"/>
      <c r="JT499" s="40"/>
      <c r="JU499" s="40"/>
      <c r="JV499" s="40"/>
      <c r="JW499" s="40"/>
      <c r="JX499" s="40"/>
      <c r="JY499" s="40"/>
      <c r="JZ499" s="40"/>
      <c r="KA499" s="40"/>
    </row>
    <row r="500" spans="2:287" x14ac:dyDescent="0.45">
      <c r="B500" s="124"/>
      <c r="C500" s="418"/>
      <c r="D500" s="424"/>
      <c r="E500" s="419"/>
      <c r="F500" s="424"/>
      <c r="G500" s="163"/>
      <c r="H500" s="427"/>
      <c r="I500" s="63"/>
      <c r="J500" s="124"/>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433"/>
      <c r="AK500" s="63"/>
      <c r="AL500" s="164"/>
      <c r="AM500" s="164"/>
      <c r="AN500" s="164"/>
      <c r="AO500" s="63"/>
      <c r="AP500" s="124"/>
      <c r="AQ500" s="124"/>
      <c r="AR500" s="124"/>
      <c r="AS500" s="124"/>
      <c r="AT500" s="65"/>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c r="BV500" s="47"/>
      <c r="BW500" s="47"/>
      <c r="BX500" s="47"/>
      <c r="BY500" s="47"/>
      <c r="BZ500" s="47"/>
      <c r="CA500" s="47"/>
      <c r="CB500" s="47"/>
      <c r="CC500" s="47"/>
      <c r="CD500" s="47"/>
      <c r="CE500" s="47"/>
      <c r="CF500" s="47"/>
      <c r="CG500" s="47"/>
      <c r="CH500" s="47"/>
      <c r="CI500" s="47"/>
      <c r="CJ500" s="47"/>
      <c r="CK500" s="47"/>
      <c r="CL500" s="47"/>
      <c r="CM500" s="47"/>
      <c r="CN500" s="47"/>
      <c r="CO500" s="47"/>
      <c r="CP500" s="47"/>
      <c r="CQ500" s="47"/>
      <c r="CR500" s="47"/>
      <c r="CS500" s="47"/>
      <c r="CT500" s="47"/>
      <c r="CU500" s="47"/>
      <c r="CV500" s="47"/>
      <c r="CW500" s="47"/>
      <c r="CX500" s="47"/>
      <c r="CY500" s="47"/>
      <c r="CZ500" s="47"/>
      <c r="DA500" s="47"/>
      <c r="DB500" s="47"/>
      <c r="DC500" s="47"/>
      <c r="DD500" s="47"/>
      <c r="DE500" s="47"/>
      <c r="DF500" s="47"/>
      <c r="DG500" s="47"/>
      <c r="DH500" s="47"/>
      <c r="DI500" s="47"/>
      <c r="DJ500" s="47"/>
      <c r="DK500" s="47"/>
      <c r="DL500" s="47"/>
      <c r="DM500" s="47"/>
      <c r="DN500" s="47"/>
      <c r="DO500" s="47"/>
      <c r="DP500" s="47"/>
      <c r="DQ500" s="47"/>
      <c r="DR500" s="47"/>
      <c r="DS500" s="47"/>
      <c r="DT500" s="47"/>
      <c r="DU500" s="47"/>
      <c r="DV500" s="47"/>
      <c r="DW500" s="47"/>
      <c r="DX500" s="47"/>
      <c r="DY500" s="47"/>
      <c r="DZ500" s="47"/>
      <c r="EA500" s="47"/>
      <c r="EB500" s="47"/>
      <c r="EC500" s="47"/>
      <c r="ED500" s="47"/>
      <c r="EE500" s="47"/>
      <c r="EF500" s="47"/>
      <c r="EG500" s="47"/>
      <c r="EH500" s="47"/>
      <c r="EI500" s="47"/>
      <c r="EJ500" s="47"/>
      <c r="EK500" s="47"/>
      <c r="EL500" s="47"/>
      <c r="EM500" s="47"/>
      <c r="EN500" s="47"/>
      <c r="EO500" s="47"/>
      <c r="EP500" s="47"/>
      <c r="EQ500" s="47"/>
      <c r="ER500" s="47"/>
      <c r="ES500" s="40"/>
      <c r="ET500" s="40"/>
      <c r="EU500" s="40"/>
      <c r="EV500" s="40"/>
      <c r="EW500" s="40"/>
      <c r="EX500" s="40"/>
      <c r="EY500" s="40"/>
      <c r="EZ500" s="40"/>
      <c r="FA500" s="40"/>
      <c r="FB500" s="40"/>
      <c r="FC500" s="40"/>
      <c r="FD500" s="40"/>
      <c r="FE500" s="40"/>
      <c r="FF500" s="40"/>
      <c r="FG500" s="40"/>
      <c r="FH500" s="40"/>
      <c r="FI500" s="40"/>
      <c r="FJ500" s="40"/>
      <c r="FK500" s="40"/>
      <c r="FL500" s="40"/>
      <c r="FM500" s="40"/>
      <c r="FN500" s="40"/>
      <c r="FO500" s="40"/>
      <c r="FP500" s="40"/>
      <c r="FQ500" s="40"/>
      <c r="FR500" s="40"/>
      <c r="FS500" s="40"/>
      <c r="FT500" s="40"/>
      <c r="FU500" s="40"/>
      <c r="FV500" s="40"/>
      <c r="FW500" s="40"/>
      <c r="FX500" s="40"/>
      <c r="FY500" s="40"/>
      <c r="FZ500" s="40"/>
      <c r="GA500" s="40"/>
      <c r="GB500" s="40"/>
      <c r="GC500" s="40"/>
      <c r="GD500" s="40"/>
      <c r="GE500" s="40"/>
      <c r="GF500" s="40"/>
      <c r="GG500" s="40"/>
      <c r="GH500" s="40"/>
      <c r="GI500" s="40"/>
      <c r="GJ500" s="40"/>
      <c r="GK500" s="40"/>
      <c r="GL500" s="40"/>
      <c r="GM500" s="40"/>
      <c r="GN500" s="40"/>
      <c r="GO500" s="40"/>
      <c r="GP500" s="40"/>
      <c r="GQ500" s="40"/>
      <c r="GR500" s="40"/>
      <c r="GS500" s="40"/>
      <c r="GT500" s="40"/>
      <c r="GU500" s="40"/>
      <c r="GV500" s="40"/>
      <c r="GW500" s="40"/>
      <c r="GX500" s="40"/>
      <c r="GY500" s="40"/>
      <c r="GZ500" s="40"/>
      <c r="HA500" s="40"/>
      <c r="HB500" s="40"/>
      <c r="HC500" s="40"/>
      <c r="HD500" s="40"/>
      <c r="HE500" s="40"/>
      <c r="HF500" s="40"/>
      <c r="HG500" s="40"/>
      <c r="HH500" s="40"/>
      <c r="HI500" s="40"/>
      <c r="HJ500" s="40"/>
      <c r="HK500" s="40"/>
      <c r="HL500" s="40"/>
      <c r="HM500" s="40"/>
      <c r="HN500" s="40"/>
      <c r="HO500" s="40"/>
      <c r="HP500" s="40"/>
      <c r="HQ500" s="40"/>
      <c r="HR500" s="40"/>
      <c r="HS500" s="40"/>
      <c r="HT500" s="40"/>
      <c r="HU500" s="40"/>
      <c r="HV500" s="40"/>
      <c r="HW500" s="40"/>
      <c r="HX500" s="40"/>
      <c r="HY500" s="40"/>
      <c r="HZ500" s="40"/>
      <c r="IA500" s="40"/>
      <c r="IB500" s="40"/>
      <c r="IC500" s="40"/>
      <c r="ID500" s="40"/>
      <c r="IE500" s="40"/>
      <c r="IF500" s="40"/>
      <c r="IG500" s="40"/>
      <c r="IH500" s="40"/>
      <c r="II500" s="40"/>
      <c r="IJ500" s="40"/>
      <c r="IK500" s="40"/>
      <c r="IL500" s="40"/>
      <c r="IM500" s="40"/>
      <c r="IN500" s="40"/>
      <c r="IO500" s="40"/>
      <c r="IP500" s="40"/>
      <c r="IQ500" s="40"/>
      <c r="IR500" s="40"/>
      <c r="IS500" s="40"/>
      <c r="IT500" s="40"/>
      <c r="IU500" s="40"/>
      <c r="IV500" s="40"/>
      <c r="IW500" s="40"/>
      <c r="IX500" s="40"/>
      <c r="IY500" s="40"/>
      <c r="IZ500" s="40"/>
      <c r="JA500" s="40"/>
      <c r="JB500" s="40"/>
      <c r="JC500" s="40"/>
      <c r="JD500" s="40"/>
      <c r="JE500" s="40"/>
      <c r="JF500" s="40"/>
      <c r="JG500" s="40"/>
      <c r="JH500" s="40"/>
      <c r="JI500" s="40"/>
      <c r="JJ500" s="40"/>
      <c r="JK500" s="40"/>
      <c r="JL500" s="40"/>
      <c r="JM500" s="40"/>
      <c r="JN500" s="40"/>
      <c r="JO500" s="40"/>
      <c r="JP500" s="40"/>
      <c r="JQ500" s="40"/>
      <c r="JR500" s="40"/>
      <c r="JS500" s="40"/>
      <c r="JT500" s="40"/>
      <c r="JU500" s="40"/>
      <c r="JV500" s="40"/>
      <c r="JW500" s="40"/>
      <c r="JX500" s="40"/>
      <c r="JY500" s="40"/>
      <c r="JZ500" s="40"/>
      <c r="KA500" s="40"/>
    </row>
    <row r="501" spans="2:287" x14ac:dyDescent="0.45">
      <c r="B501" s="124"/>
      <c r="C501" s="418"/>
      <c r="D501" s="424"/>
      <c r="E501" s="419"/>
      <c r="F501" s="424"/>
      <c r="G501" s="163"/>
      <c r="H501" s="427"/>
      <c r="I501" s="63"/>
      <c r="J501" s="124"/>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433"/>
      <c r="AK501" s="63"/>
      <c r="AL501" s="164"/>
      <c r="AM501" s="164"/>
      <c r="AN501" s="164"/>
      <c r="AO501" s="63"/>
      <c r="AP501" s="124"/>
      <c r="AQ501" s="124"/>
      <c r="AR501" s="124"/>
      <c r="AS501" s="124"/>
      <c r="AT501" s="65"/>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7"/>
      <c r="BV501" s="47"/>
      <c r="BW501" s="47"/>
      <c r="BX501" s="47"/>
      <c r="BY501" s="47"/>
      <c r="BZ501" s="47"/>
      <c r="CA501" s="47"/>
      <c r="CB501" s="47"/>
      <c r="CC501" s="47"/>
      <c r="CD501" s="47"/>
      <c r="CE501" s="47"/>
      <c r="CF501" s="47"/>
      <c r="CG501" s="47"/>
      <c r="CH501" s="47"/>
      <c r="CI501" s="47"/>
      <c r="CJ501" s="47"/>
      <c r="CK501" s="47"/>
      <c r="CL501" s="47"/>
      <c r="CM501" s="47"/>
      <c r="CN501" s="47"/>
      <c r="CO501" s="47"/>
      <c r="CP501" s="47"/>
      <c r="CQ501" s="47"/>
      <c r="CR501" s="47"/>
      <c r="CS501" s="47"/>
      <c r="CT501" s="47"/>
      <c r="CU501" s="47"/>
      <c r="CV501" s="47"/>
      <c r="CW501" s="47"/>
      <c r="CX501" s="47"/>
      <c r="CY501" s="47"/>
      <c r="CZ501" s="47"/>
      <c r="DA501" s="47"/>
      <c r="DB501" s="47"/>
      <c r="DC501" s="47"/>
      <c r="DD501" s="47"/>
      <c r="DE501" s="47"/>
      <c r="DF501" s="47"/>
      <c r="DG501" s="47"/>
      <c r="DH501" s="47"/>
      <c r="DI501" s="47"/>
      <c r="DJ501" s="47"/>
      <c r="DK501" s="47"/>
      <c r="DL501" s="47"/>
      <c r="DM501" s="47"/>
      <c r="DN501" s="47"/>
      <c r="DO501" s="47"/>
      <c r="DP501" s="47"/>
      <c r="DQ501" s="47"/>
      <c r="DR501" s="47"/>
      <c r="DS501" s="47"/>
      <c r="DT501" s="47"/>
      <c r="DU501" s="47"/>
      <c r="DV501" s="47"/>
      <c r="DW501" s="47"/>
      <c r="DX501" s="47"/>
      <c r="DY501" s="47"/>
      <c r="DZ501" s="47"/>
      <c r="EA501" s="47"/>
      <c r="EB501" s="47"/>
      <c r="EC501" s="47"/>
      <c r="ED501" s="47"/>
      <c r="EE501" s="47"/>
      <c r="EF501" s="47"/>
      <c r="EG501" s="47"/>
      <c r="EH501" s="47"/>
      <c r="EI501" s="47"/>
      <c r="EJ501" s="47"/>
      <c r="EK501" s="47"/>
      <c r="EL501" s="47"/>
      <c r="EM501" s="47"/>
      <c r="EN501" s="47"/>
      <c r="EO501" s="47"/>
      <c r="EP501" s="47"/>
      <c r="EQ501" s="47"/>
      <c r="ER501" s="47"/>
      <c r="ES501" s="40"/>
      <c r="ET501" s="40"/>
      <c r="EU501" s="40"/>
      <c r="EV501" s="40"/>
      <c r="EW501" s="40"/>
      <c r="EX501" s="40"/>
      <c r="EY501" s="40"/>
      <c r="EZ501" s="40"/>
      <c r="FA501" s="40"/>
      <c r="FB501" s="40"/>
      <c r="FC501" s="40"/>
      <c r="FD501" s="40"/>
      <c r="FE501" s="40"/>
      <c r="FF501" s="40"/>
      <c r="FG501" s="40"/>
      <c r="FH501" s="40"/>
      <c r="FI501" s="40"/>
      <c r="FJ501" s="40"/>
      <c r="FK501" s="40"/>
      <c r="FL501" s="40"/>
      <c r="FM501" s="40"/>
      <c r="FN501" s="40"/>
      <c r="FO501" s="40"/>
      <c r="FP501" s="40"/>
      <c r="FQ501" s="40"/>
      <c r="FR501" s="40"/>
      <c r="FS501" s="40"/>
      <c r="FT501" s="40"/>
      <c r="FU501" s="40"/>
      <c r="FV501" s="40"/>
      <c r="FW501" s="40"/>
      <c r="FX501" s="40"/>
      <c r="FY501" s="40"/>
      <c r="FZ501" s="40"/>
      <c r="GA501" s="40"/>
      <c r="GB501" s="40"/>
      <c r="GC501" s="40"/>
      <c r="GD501" s="40"/>
      <c r="GE501" s="40"/>
      <c r="GF501" s="40"/>
      <c r="GG501" s="40"/>
      <c r="GH501" s="40"/>
      <c r="GI501" s="40"/>
      <c r="GJ501" s="40"/>
      <c r="GK501" s="40"/>
      <c r="GL501" s="40"/>
      <c r="GM501" s="40"/>
      <c r="GN501" s="40"/>
      <c r="GO501" s="40"/>
      <c r="GP501" s="40"/>
      <c r="GQ501" s="40"/>
      <c r="GR501" s="40"/>
      <c r="GS501" s="40"/>
      <c r="GT501" s="40"/>
      <c r="GU501" s="40"/>
      <c r="GV501" s="40"/>
      <c r="GW501" s="40"/>
      <c r="GX501" s="40"/>
      <c r="GY501" s="40"/>
      <c r="GZ501" s="40"/>
      <c r="HA501" s="40"/>
      <c r="HB501" s="40"/>
      <c r="HC501" s="40"/>
      <c r="HD501" s="40"/>
      <c r="HE501" s="40"/>
      <c r="HF501" s="40"/>
      <c r="HG501" s="40"/>
      <c r="HH501" s="40"/>
      <c r="HI501" s="40"/>
      <c r="HJ501" s="40"/>
      <c r="HK501" s="40"/>
      <c r="HL501" s="40"/>
      <c r="HM501" s="40"/>
      <c r="HN501" s="40"/>
      <c r="HO501" s="40"/>
      <c r="HP501" s="40"/>
      <c r="HQ501" s="40"/>
      <c r="HR501" s="40"/>
      <c r="HS501" s="40"/>
      <c r="HT501" s="40"/>
      <c r="HU501" s="40"/>
      <c r="HV501" s="40"/>
      <c r="HW501" s="40"/>
      <c r="HX501" s="40"/>
      <c r="HY501" s="40"/>
      <c r="HZ501" s="40"/>
      <c r="IA501" s="40"/>
      <c r="IB501" s="40"/>
      <c r="IC501" s="40"/>
      <c r="ID501" s="40"/>
      <c r="IE501" s="40"/>
      <c r="IF501" s="40"/>
      <c r="IG501" s="40"/>
      <c r="IH501" s="40"/>
      <c r="II501" s="40"/>
      <c r="IJ501" s="40"/>
      <c r="IK501" s="40"/>
      <c r="IL501" s="40"/>
      <c r="IM501" s="40"/>
      <c r="IN501" s="40"/>
      <c r="IO501" s="40"/>
      <c r="IP501" s="40"/>
      <c r="IQ501" s="40"/>
      <c r="IR501" s="40"/>
      <c r="IS501" s="40"/>
      <c r="IT501" s="40"/>
      <c r="IU501" s="40"/>
      <c r="IV501" s="40"/>
      <c r="IW501" s="40"/>
      <c r="IX501" s="40"/>
      <c r="IY501" s="40"/>
      <c r="IZ501" s="40"/>
      <c r="JA501" s="40"/>
      <c r="JB501" s="40"/>
      <c r="JC501" s="40"/>
      <c r="JD501" s="40"/>
      <c r="JE501" s="40"/>
      <c r="JF501" s="40"/>
      <c r="JG501" s="40"/>
      <c r="JH501" s="40"/>
      <c r="JI501" s="40"/>
      <c r="JJ501" s="40"/>
      <c r="JK501" s="40"/>
      <c r="JL501" s="40"/>
      <c r="JM501" s="40"/>
      <c r="JN501" s="40"/>
      <c r="JO501" s="40"/>
      <c r="JP501" s="40"/>
      <c r="JQ501" s="40"/>
      <c r="JR501" s="40"/>
      <c r="JS501" s="40"/>
      <c r="JT501" s="40"/>
      <c r="JU501" s="40"/>
      <c r="JV501" s="40"/>
      <c r="JW501" s="40"/>
      <c r="JX501" s="40"/>
      <c r="JY501" s="40"/>
      <c r="JZ501" s="40"/>
      <c r="KA501" s="40"/>
    </row>
    <row r="502" spans="2:287" x14ac:dyDescent="0.45">
      <c r="B502" s="124"/>
      <c r="C502" s="418"/>
      <c r="D502" s="424"/>
      <c r="E502" s="419"/>
      <c r="F502" s="424"/>
      <c r="G502" s="163"/>
      <c r="H502" s="427"/>
      <c r="I502" s="63"/>
      <c r="J502" s="124"/>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433"/>
      <c r="AK502" s="63"/>
      <c r="AL502" s="164"/>
      <c r="AM502" s="164"/>
      <c r="AN502" s="164"/>
      <c r="AO502" s="63"/>
      <c r="AP502" s="124"/>
      <c r="AQ502" s="124"/>
      <c r="AR502" s="124"/>
      <c r="AS502" s="124"/>
      <c r="AT502" s="65"/>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7"/>
      <c r="BV502" s="47"/>
      <c r="BW502" s="47"/>
      <c r="BX502" s="47"/>
      <c r="BY502" s="47"/>
      <c r="BZ502" s="47"/>
      <c r="CA502" s="47"/>
      <c r="CB502" s="47"/>
      <c r="CC502" s="47"/>
      <c r="CD502" s="47"/>
      <c r="CE502" s="47"/>
      <c r="CF502" s="47"/>
      <c r="CG502" s="47"/>
      <c r="CH502" s="47"/>
      <c r="CI502" s="47"/>
      <c r="CJ502" s="47"/>
      <c r="CK502" s="47"/>
      <c r="CL502" s="47"/>
      <c r="CM502" s="47"/>
      <c r="CN502" s="47"/>
      <c r="CO502" s="47"/>
      <c r="CP502" s="47"/>
      <c r="CQ502" s="47"/>
      <c r="CR502" s="47"/>
      <c r="CS502" s="47"/>
      <c r="CT502" s="47"/>
      <c r="CU502" s="47"/>
      <c r="CV502" s="47"/>
      <c r="CW502" s="47"/>
      <c r="CX502" s="47"/>
      <c r="CY502" s="47"/>
      <c r="CZ502" s="47"/>
      <c r="DA502" s="47"/>
      <c r="DB502" s="47"/>
      <c r="DC502" s="47"/>
      <c r="DD502" s="47"/>
      <c r="DE502" s="47"/>
      <c r="DF502" s="47"/>
      <c r="DG502" s="47"/>
      <c r="DH502" s="47"/>
      <c r="DI502" s="47"/>
      <c r="DJ502" s="47"/>
      <c r="DK502" s="47"/>
      <c r="DL502" s="47"/>
      <c r="DM502" s="47"/>
      <c r="DN502" s="47"/>
      <c r="DO502" s="47"/>
      <c r="DP502" s="47"/>
      <c r="DQ502" s="47"/>
      <c r="DR502" s="47"/>
      <c r="DS502" s="47"/>
      <c r="DT502" s="47"/>
      <c r="DU502" s="47"/>
      <c r="DV502" s="47"/>
      <c r="DW502" s="47"/>
      <c r="DX502" s="47"/>
      <c r="DY502" s="47"/>
      <c r="DZ502" s="47"/>
      <c r="EA502" s="47"/>
      <c r="EB502" s="47"/>
      <c r="EC502" s="47"/>
      <c r="ED502" s="47"/>
      <c r="EE502" s="47"/>
      <c r="EF502" s="47"/>
      <c r="EG502" s="47"/>
      <c r="EH502" s="47"/>
      <c r="EI502" s="47"/>
      <c r="EJ502" s="47"/>
      <c r="EK502" s="47"/>
      <c r="EL502" s="47"/>
      <c r="EM502" s="47"/>
      <c r="EN502" s="47"/>
      <c r="EO502" s="47"/>
      <c r="EP502" s="47"/>
      <c r="EQ502" s="47"/>
      <c r="ER502" s="47"/>
      <c r="ES502" s="40"/>
      <c r="ET502" s="40"/>
      <c r="EU502" s="40"/>
      <c r="EV502" s="40"/>
      <c r="EW502" s="40"/>
      <c r="EX502" s="40"/>
      <c r="EY502" s="40"/>
      <c r="EZ502" s="40"/>
      <c r="FA502" s="40"/>
      <c r="FB502" s="40"/>
      <c r="FC502" s="40"/>
      <c r="FD502" s="40"/>
      <c r="FE502" s="40"/>
      <c r="FF502" s="40"/>
      <c r="FG502" s="40"/>
      <c r="FH502" s="40"/>
      <c r="FI502" s="40"/>
      <c r="FJ502" s="40"/>
      <c r="FK502" s="40"/>
      <c r="FL502" s="40"/>
      <c r="FM502" s="40"/>
      <c r="FN502" s="40"/>
      <c r="FO502" s="40"/>
      <c r="FP502" s="40"/>
      <c r="FQ502" s="40"/>
      <c r="FR502" s="40"/>
      <c r="FS502" s="40"/>
      <c r="FT502" s="40"/>
      <c r="FU502" s="40"/>
      <c r="FV502" s="40"/>
      <c r="FW502" s="40"/>
      <c r="FX502" s="40"/>
      <c r="FY502" s="40"/>
      <c r="FZ502" s="40"/>
      <c r="GA502" s="40"/>
      <c r="GB502" s="40"/>
      <c r="GC502" s="40"/>
      <c r="GD502" s="40"/>
      <c r="GE502" s="40"/>
      <c r="GF502" s="40"/>
      <c r="GG502" s="40"/>
      <c r="GH502" s="40"/>
      <c r="GI502" s="40"/>
      <c r="GJ502" s="40"/>
      <c r="GK502" s="40"/>
      <c r="GL502" s="40"/>
      <c r="GM502" s="40"/>
      <c r="GN502" s="40"/>
      <c r="GO502" s="40"/>
      <c r="GP502" s="40"/>
      <c r="GQ502" s="40"/>
      <c r="GR502" s="40"/>
      <c r="GS502" s="40"/>
      <c r="GT502" s="40"/>
      <c r="GU502" s="40"/>
      <c r="GV502" s="40"/>
      <c r="GW502" s="40"/>
      <c r="GX502" s="40"/>
      <c r="GY502" s="40"/>
      <c r="GZ502" s="40"/>
      <c r="HA502" s="40"/>
      <c r="HB502" s="40"/>
      <c r="HC502" s="40"/>
      <c r="HD502" s="40"/>
      <c r="HE502" s="40"/>
      <c r="HF502" s="40"/>
      <c r="HG502" s="40"/>
      <c r="HH502" s="40"/>
      <c r="HI502" s="40"/>
      <c r="HJ502" s="40"/>
      <c r="HK502" s="40"/>
      <c r="HL502" s="40"/>
      <c r="HM502" s="40"/>
      <c r="HN502" s="40"/>
      <c r="HO502" s="40"/>
      <c r="HP502" s="40"/>
      <c r="HQ502" s="40"/>
      <c r="HR502" s="40"/>
      <c r="HS502" s="40"/>
      <c r="HT502" s="40"/>
      <c r="HU502" s="40"/>
      <c r="HV502" s="40"/>
      <c r="HW502" s="40"/>
      <c r="HX502" s="40"/>
      <c r="HY502" s="40"/>
      <c r="HZ502" s="40"/>
      <c r="IA502" s="40"/>
      <c r="IB502" s="40"/>
      <c r="IC502" s="40"/>
      <c r="ID502" s="40"/>
      <c r="IE502" s="40"/>
      <c r="IF502" s="40"/>
      <c r="IG502" s="40"/>
      <c r="IH502" s="40"/>
      <c r="II502" s="40"/>
      <c r="IJ502" s="40"/>
      <c r="IK502" s="40"/>
      <c r="IL502" s="40"/>
      <c r="IM502" s="40"/>
      <c r="IN502" s="40"/>
      <c r="IO502" s="40"/>
      <c r="IP502" s="40"/>
      <c r="IQ502" s="40"/>
      <c r="IR502" s="40"/>
      <c r="IS502" s="40"/>
      <c r="IT502" s="40"/>
      <c r="IU502" s="40"/>
      <c r="IV502" s="40"/>
      <c r="IW502" s="40"/>
      <c r="IX502" s="40"/>
      <c r="IY502" s="40"/>
      <c r="IZ502" s="40"/>
      <c r="JA502" s="40"/>
      <c r="JB502" s="40"/>
      <c r="JC502" s="40"/>
      <c r="JD502" s="40"/>
      <c r="JE502" s="40"/>
      <c r="JF502" s="40"/>
      <c r="JG502" s="40"/>
      <c r="JH502" s="40"/>
      <c r="JI502" s="40"/>
      <c r="JJ502" s="40"/>
      <c r="JK502" s="40"/>
      <c r="JL502" s="40"/>
      <c r="JM502" s="40"/>
      <c r="JN502" s="40"/>
      <c r="JO502" s="40"/>
      <c r="JP502" s="40"/>
      <c r="JQ502" s="40"/>
      <c r="JR502" s="40"/>
      <c r="JS502" s="40"/>
      <c r="JT502" s="40"/>
      <c r="JU502" s="40"/>
      <c r="JV502" s="40"/>
      <c r="JW502" s="40"/>
      <c r="JX502" s="40"/>
      <c r="JY502" s="40"/>
      <c r="JZ502" s="40"/>
      <c r="KA502" s="40"/>
    </row>
    <row r="503" spans="2:287" x14ac:dyDescent="0.45">
      <c r="B503" s="124"/>
      <c r="C503" s="418"/>
      <c r="D503" s="424"/>
      <c r="E503" s="419"/>
      <c r="F503" s="424"/>
      <c r="G503" s="163"/>
      <c r="H503" s="427"/>
      <c r="I503" s="63"/>
      <c r="J503" s="124"/>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433"/>
      <c r="AK503" s="63"/>
      <c r="AL503" s="164"/>
      <c r="AM503" s="164"/>
      <c r="AN503" s="164"/>
      <c r="AO503" s="63"/>
      <c r="AP503" s="124"/>
      <c r="AQ503" s="124"/>
      <c r="AR503" s="124"/>
      <c r="AS503" s="124"/>
      <c r="AT503" s="65"/>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c r="BV503" s="47"/>
      <c r="BW503" s="47"/>
      <c r="BX503" s="47"/>
      <c r="BY503" s="47"/>
      <c r="BZ503" s="47"/>
      <c r="CA503" s="47"/>
      <c r="CB503" s="47"/>
      <c r="CC503" s="47"/>
      <c r="CD503" s="47"/>
      <c r="CE503" s="47"/>
      <c r="CF503" s="47"/>
      <c r="CG503" s="47"/>
      <c r="CH503" s="47"/>
      <c r="CI503" s="47"/>
      <c r="CJ503" s="47"/>
      <c r="CK503" s="47"/>
      <c r="CL503" s="47"/>
      <c r="CM503" s="47"/>
      <c r="CN503" s="47"/>
      <c r="CO503" s="47"/>
      <c r="CP503" s="47"/>
      <c r="CQ503" s="47"/>
      <c r="CR503" s="47"/>
      <c r="CS503" s="47"/>
      <c r="CT503" s="47"/>
      <c r="CU503" s="47"/>
      <c r="CV503" s="47"/>
      <c r="CW503" s="47"/>
      <c r="CX503" s="47"/>
      <c r="CY503" s="47"/>
      <c r="CZ503" s="47"/>
      <c r="DA503" s="47"/>
      <c r="DB503" s="47"/>
      <c r="DC503" s="47"/>
      <c r="DD503" s="47"/>
      <c r="DE503" s="47"/>
      <c r="DF503" s="47"/>
      <c r="DG503" s="47"/>
      <c r="DH503" s="47"/>
      <c r="DI503" s="47"/>
      <c r="DJ503" s="47"/>
      <c r="DK503" s="47"/>
      <c r="DL503" s="47"/>
      <c r="DM503" s="47"/>
      <c r="DN503" s="47"/>
      <c r="DO503" s="47"/>
      <c r="DP503" s="47"/>
      <c r="DQ503" s="47"/>
      <c r="DR503" s="47"/>
      <c r="DS503" s="47"/>
      <c r="DT503" s="47"/>
      <c r="DU503" s="47"/>
      <c r="DV503" s="47"/>
      <c r="DW503" s="47"/>
      <c r="DX503" s="47"/>
      <c r="DY503" s="47"/>
      <c r="DZ503" s="47"/>
      <c r="EA503" s="47"/>
      <c r="EB503" s="47"/>
      <c r="EC503" s="47"/>
      <c r="ED503" s="47"/>
      <c r="EE503" s="47"/>
      <c r="EF503" s="47"/>
      <c r="EG503" s="47"/>
      <c r="EH503" s="47"/>
      <c r="EI503" s="47"/>
      <c r="EJ503" s="47"/>
      <c r="EK503" s="47"/>
      <c r="EL503" s="47"/>
      <c r="EM503" s="47"/>
      <c r="EN503" s="47"/>
      <c r="EO503" s="47"/>
      <c r="EP503" s="47"/>
      <c r="EQ503" s="47"/>
      <c r="ER503" s="47"/>
      <c r="ES503" s="40"/>
      <c r="ET503" s="40"/>
      <c r="EU503" s="40"/>
      <c r="EV503" s="40"/>
      <c r="EW503" s="40"/>
      <c r="EX503" s="40"/>
      <c r="EY503" s="40"/>
      <c r="EZ503" s="40"/>
      <c r="FA503" s="40"/>
      <c r="FB503" s="40"/>
      <c r="FC503" s="40"/>
      <c r="FD503" s="40"/>
      <c r="FE503" s="40"/>
      <c r="FF503" s="40"/>
      <c r="FG503" s="40"/>
      <c r="FH503" s="40"/>
      <c r="FI503" s="40"/>
      <c r="FJ503" s="40"/>
      <c r="FK503" s="40"/>
      <c r="FL503" s="40"/>
      <c r="FM503" s="40"/>
      <c r="FN503" s="40"/>
      <c r="FO503" s="40"/>
      <c r="FP503" s="40"/>
      <c r="FQ503" s="40"/>
      <c r="FR503" s="40"/>
      <c r="FS503" s="40"/>
      <c r="FT503" s="40"/>
      <c r="FU503" s="40"/>
      <c r="FV503" s="40"/>
      <c r="FW503" s="40"/>
      <c r="FX503" s="40"/>
      <c r="FY503" s="40"/>
      <c r="FZ503" s="40"/>
      <c r="GA503" s="40"/>
      <c r="GB503" s="40"/>
      <c r="GC503" s="40"/>
      <c r="GD503" s="40"/>
      <c r="GE503" s="40"/>
      <c r="GF503" s="40"/>
      <c r="GG503" s="40"/>
      <c r="GH503" s="40"/>
      <c r="GI503" s="40"/>
      <c r="GJ503" s="40"/>
      <c r="GK503" s="40"/>
      <c r="GL503" s="40"/>
      <c r="GM503" s="40"/>
      <c r="GN503" s="40"/>
      <c r="GO503" s="40"/>
      <c r="GP503" s="40"/>
      <c r="GQ503" s="40"/>
      <c r="GR503" s="40"/>
      <c r="GS503" s="40"/>
      <c r="GT503" s="40"/>
      <c r="GU503" s="40"/>
      <c r="GV503" s="40"/>
      <c r="GW503" s="40"/>
      <c r="GX503" s="40"/>
      <c r="GY503" s="40"/>
      <c r="GZ503" s="40"/>
      <c r="HA503" s="40"/>
      <c r="HB503" s="40"/>
      <c r="HC503" s="40"/>
      <c r="HD503" s="40"/>
      <c r="HE503" s="40"/>
      <c r="HF503" s="40"/>
      <c r="HG503" s="40"/>
      <c r="HH503" s="40"/>
      <c r="HI503" s="40"/>
      <c r="HJ503" s="40"/>
      <c r="HK503" s="40"/>
      <c r="HL503" s="40"/>
      <c r="HM503" s="40"/>
      <c r="HN503" s="40"/>
      <c r="HO503" s="40"/>
      <c r="HP503" s="40"/>
      <c r="HQ503" s="40"/>
      <c r="HR503" s="40"/>
      <c r="HS503" s="40"/>
      <c r="HT503" s="40"/>
      <c r="HU503" s="40"/>
      <c r="HV503" s="40"/>
      <c r="HW503" s="40"/>
      <c r="HX503" s="40"/>
      <c r="HY503" s="40"/>
      <c r="HZ503" s="40"/>
      <c r="IA503" s="40"/>
      <c r="IB503" s="40"/>
      <c r="IC503" s="40"/>
      <c r="ID503" s="40"/>
      <c r="IE503" s="40"/>
      <c r="IF503" s="40"/>
      <c r="IG503" s="40"/>
      <c r="IH503" s="40"/>
      <c r="II503" s="40"/>
      <c r="IJ503" s="40"/>
      <c r="IK503" s="40"/>
      <c r="IL503" s="40"/>
      <c r="IM503" s="40"/>
      <c r="IN503" s="40"/>
      <c r="IO503" s="40"/>
      <c r="IP503" s="40"/>
      <c r="IQ503" s="40"/>
      <c r="IR503" s="40"/>
      <c r="IS503" s="40"/>
      <c r="IT503" s="40"/>
      <c r="IU503" s="40"/>
      <c r="IV503" s="40"/>
      <c r="IW503" s="40"/>
      <c r="IX503" s="40"/>
      <c r="IY503" s="40"/>
      <c r="IZ503" s="40"/>
      <c r="JA503" s="40"/>
      <c r="JB503" s="40"/>
      <c r="JC503" s="40"/>
      <c r="JD503" s="40"/>
      <c r="JE503" s="40"/>
      <c r="JF503" s="40"/>
      <c r="JG503" s="40"/>
      <c r="JH503" s="40"/>
      <c r="JI503" s="40"/>
      <c r="JJ503" s="40"/>
      <c r="JK503" s="40"/>
      <c r="JL503" s="40"/>
      <c r="JM503" s="40"/>
      <c r="JN503" s="40"/>
      <c r="JO503" s="40"/>
      <c r="JP503" s="40"/>
      <c r="JQ503" s="40"/>
      <c r="JR503" s="40"/>
      <c r="JS503" s="40"/>
      <c r="JT503" s="40"/>
      <c r="JU503" s="40"/>
      <c r="JV503" s="40"/>
      <c r="JW503" s="40"/>
      <c r="JX503" s="40"/>
      <c r="JY503" s="40"/>
      <c r="JZ503" s="40"/>
      <c r="KA503" s="40"/>
    </row>
    <row r="504" spans="2:287" x14ac:dyDescent="0.45">
      <c r="B504" s="124"/>
      <c r="C504" s="418"/>
      <c r="D504" s="424"/>
      <c r="E504" s="419"/>
      <c r="F504" s="424"/>
      <c r="G504" s="163"/>
      <c r="H504" s="427"/>
      <c r="I504" s="63"/>
      <c r="J504" s="124"/>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433"/>
      <c r="AK504" s="63"/>
      <c r="AL504" s="164"/>
      <c r="AM504" s="164"/>
      <c r="AN504" s="164"/>
      <c r="AO504" s="63"/>
      <c r="AP504" s="124"/>
      <c r="AQ504" s="124"/>
      <c r="AR504" s="124"/>
      <c r="AS504" s="124"/>
      <c r="AT504" s="65"/>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c r="BV504" s="47"/>
      <c r="BW504" s="47"/>
      <c r="BX504" s="47"/>
      <c r="BY504" s="47"/>
      <c r="BZ504" s="47"/>
      <c r="CA504" s="47"/>
      <c r="CB504" s="47"/>
      <c r="CC504" s="47"/>
      <c r="CD504" s="47"/>
      <c r="CE504" s="47"/>
      <c r="CF504" s="47"/>
      <c r="CG504" s="47"/>
      <c r="CH504" s="47"/>
      <c r="CI504" s="47"/>
      <c r="CJ504" s="47"/>
      <c r="CK504" s="47"/>
      <c r="CL504" s="47"/>
      <c r="CM504" s="47"/>
      <c r="CN504" s="47"/>
      <c r="CO504" s="47"/>
      <c r="CP504" s="47"/>
      <c r="CQ504" s="47"/>
      <c r="CR504" s="47"/>
      <c r="CS504" s="47"/>
      <c r="CT504" s="47"/>
      <c r="CU504" s="47"/>
      <c r="CV504" s="47"/>
      <c r="CW504" s="47"/>
      <c r="CX504" s="47"/>
      <c r="CY504" s="47"/>
      <c r="CZ504" s="47"/>
      <c r="DA504" s="47"/>
      <c r="DB504" s="47"/>
      <c r="DC504" s="47"/>
      <c r="DD504" s="47"/>
      <c r="DE504" s="47"/>
      <c r="DF504" s="47"/>
      <c r="DG504" s="47"/>
      <c r="DH504" s="47"/>
      <c r="DI504" s="47"/>
      <c r="DJ504" s="47"/>
      <c r="DK504" s="47"/>
      <c r="DL504" s="47"/>
      <c r="DM504" s="47"/>
      <c r="DN504" s="47"/>
      <c r="DO504" s="47"/>
      <c r="DP504" s="47"/>
      <c r="DQ504" s="47"/>
      <c r="DR504" s="47"/>
      <c r="DS504" s="47"/>
      <c r="DT504" s="47"/>
      <c r="DU504" s="47"/>
      <c r="DV504" s="47"/>
      <c r="DW504" s="47"/>
      <c r="DX504" s="47"/>
      <c r="DY504" s="47"/>
      <c r="DZ504" s="47"/>
      <c r="EA504" s="47"/>
      <c r="EB504" s="47"/>
      <c r="EC504" s="47"/>
      <c r="ED504" s="47"/>
      <c r="EE504" s="47"/>
      <c r="EF504" s="47"/>
      <c r="EG504" s="47"/>
      <c r="EH504" s="47"/>
      <c r="EI504" s="47"/>
      <c r="EJ504" s="47"/>
      <c r="EK504" s="47"/>
      <c r="EL504" s="47"/>
      <c r="EM504" s="47"/>
      <c r="EN504" s="47"/>
      <c r="EO504" s="47"/>
      <c r="EP504" s="47"/>
      <c r="EQ504" s="47"/>
      <c r="ER504" s="47"/>
      <c r="ES504" s="40"/>
      <c r="ET504" s="40"/>
      <c r="EU504" s="40"/>
      <c r="EV504" s="40"/>
      <c r="EW504" s="40"/>
      <c r="EX504" s="40"/>
      <c r="EY504" s="40"/>
      <c r="EZ504" s="40"/>
      <c r="FA504" s="40"/>
      <c r="FB504" s="40"/>
      <c r="FC504" s="40"/>
      <c r="FD504" s="40"/>
      <c r="FE504" s="40"/>
      <c r="FF504" s="40"/>
      <c r="FG504" s="40"/>
      <c r="FH504" s="40"/>
      <c r="FI504" s="40"/>
      <c r="FJ504" s="40"/>
      <c r="FK504" s="40"/>
      <c r="FL504" s="40"/>
      <c r="FM504" s="40"/>
      <c r="FN504" s="40"/>
      <c r="FO504" s="40"/>
      <c r="FP504" s="40"/>
      <c r="FQ504" s="40"/>
      <c r="FR504" s="40"/>
      <c r="FS504" s="40"/>
      <c r="FT504" s="40"/>
      <c r="FU504" s="40"/>
      <c r="FV504" s="40"/>
      <c r="FW504" s="40"/>
      <c r="FX504" s="40"/>
      <c r="FY504" s="40"/>
      <c r="FZ504" s="40"/>
      <c r="GA504" s="40"/>
      <c r="GB504" s="40"/>
      <c r="GC504" s="40"/>
      <c r="GD504" s="40"/>
      <c r="GE504" s="40"/>
      <c r="GF504" s="40"/>
      <c r="GG504" s="40"/>
      <c r="GH504" s="40"/>
      <c r="GI504" s="40"/>
      <c r="GJ504" s="40"/>
      <c r="GK504" s="40"/>
      <c r="GL504" s="40"/>
      <c r="GM504" s="40"/>
      <c r="GN504" s="40"/>
      <c r="GO504" s="40"/>
      <c r="GP504" s="40"/>
      <c r="GQ504" s="40"/>
      <c r="GR504" s="40"/>
      <c r="GS504" s="40"/>
      <c r="GT504" s="40"/>
      <c r="GU504" s="40"/>
      <c r="GV504" s="40"/>
      <c r="GW504" s="40"/>
      <c r="GX504" s="40"/>
      <c r="GY504" s="40"/>
      <c r="GZ504" s="40"/>
      <c r="HA504" s="40"/>
      <c r="HB504" s="40"/>
      <c r="HC504" s="40"/>
      <c r="HD504" s="40"/>
      <c r="HE504" s="40"/>
      <c r="HF504" s="40"/>
      <c r="HG504" s="40"/>
      <c r="HH504" s="40"/>
      <c r="HI504" s="40"/>
      <c r="HJ504" s="40"/>
      <c r="HK504" s="40"/>
      <c r="HL504" s="40"/>
      <c r="HM504" s="40"/>
      <c r="HN504" s="40"/>
      <c r="HO504" s="40"/>
      <c r="HP504" s="40"/>
      <c r="HQ504" s="40"/>
      <c r="HR504" s="40"/>
      <c r="HS504" s="40"/>
      <c r="HT504" s="40"/>
      <c r="HU504" s="40"/>
      <c r="HV504" s="40"/>
      <c r="HW504" s="40"/>
      <c r="HX504" s="40"/>
      <c r="HY504" s="40"/>
      <c r="HZ504" s="40"/>
      <c r="IA504" s="40"/>
      <c r="IB504" s="40"/>
      <c r="IC504" s="40"/>
      <c r="ID504" s="40"/>
      <c r="IE504" s="40"/>
      <c r="IF504" s="40"/>
      <c r="IG504" s="40"/>
      <c r="IH504" s="40"/>
      <c r="II504" s="40"/>
      <c r="IJ504" s="40"/>
      <c r="IK504" s="40"/>
      <c r="IL504" s="40"/>
      <c r="IM504" s="40"/>
      <c r="IN504" s="40"/>
      <c r="IO504" s="40"/>
      <c r="IP504" s="40"/>
      <c r="IQ504" s="40"/>
      <c r="IR504" s="40"/>
      <c r="IS504" s="40"/>
      <c r="IT504" s="40"/>
      <c r="IU504" s="40"/>
      <c r="IV504" s="40"/>
      <c r="IW504" s="40"/>
      <c r="IX504" s="40"/>
      <c r="IY504" s="40"/>
      <c r="IZ504" s="40"/>
      <c r="JA504" s="40"/>
      <c r="JB504" s="40"/>
      <c r="JC504" s="40"/>
      <c r="JD504" s="40"/>
      <c r="JE504" s="40"/>
      <c r="JF504" s="40"/>
      <c r="JG504" s="40"/>
      <c r="JH504" s="40"/>
      <c r="JI504" s="40"/>
      <c r="JJ504" s="40"/>
      <c r="JK504" s="40"/>
      <c r="JL504" s="40"/>
      <c r="JM504" s="40"/>
      <c r="JN504" s="40"/>
      <c r="JO504" s="40"/>
      <c r="JP504" s="40"/>
      <c r="JQ504" s="40"/>
      <c r="JR504" s="40"/>
      <c r="JS504" s="40"/>
      <c r="JT504" s="40"/>
      <c r="JU504" s="40"/>
      <c r="JV504" s="40"/>
      <c r="JW504" s="40"/>
      <c r="JX504" s="40"/>
      <c r="JY504" s="40"/>
      <c r="JZ504" s="40"/>
      <c r="KA504" s="40"/>
    </row>
    <row r="505" spans="2:287" x14ac:dyDescent="0.45">
      <c r="B505" s="124"/>
      <c r="C505" s="418"/>
      <c r="D505" s="424"/>
      <c r="E505" s="419"/>
      <c r="F505" s="424"/>
      <c r="G505" s="163"/>
      <c r="H505" s="427"/>
      <c r="I505" s="63"/>
      <c r="J505" s="124"/>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433"/>
      <c r="AK505" s="63"/>
      <c r="AL505" s="164"/>
      <c r="AM505" s="164"/>
      <c r="AN505" s="164"/>
      <c r="AO505" s="63"/>
      <c r="AP505" s="124"/>
      <c r="AQ505" s="124"/>
      <c r="AR505" s="124"/>
      <c r="AS505" s="124"/>
      <c r="AT505" s="65"/>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7"/>
      <c r="CA505" s="47"/>
      <c r="CB505" s="47"/>
      <c r="CC505" s="47"/>
      <c r="CD505" s="47"/>
      <c r="CE505" s="47"/>
      <c r="CF505" s="47"/>
      <c r="CG505" s="47"/>
      <c r="CH505" s="47"/>
      <c r="CI505" s="47"/>
      <c r="CJ505" s="47"/>
      <c r="CK505" s="47"/>
      <c r="CL505" s="47"/>
      <c r="CM505" s="47"/>
      <c r="CN505" s="47"/>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47"/>
      <c r="DX505" s="47"/>
      <c r="DY505" s="47"/>
      <c r="DZ505" s="47"/>
      <c r="EA505" s="47"/>
      <c r="EB505" s="47"/>
      <c r="EC505" s="47"/>
      <c r="ED505" s="47"/>
      <c r="EE505" s="47"/>
      <c r="EF505" s="47"/>
      <c r="EG505" s="47"/>
      <c r="EH505" s="47"/>
      <c r="EI505" s="47"/>
      <c r="EJ505" s="47"/>
      <c r="EK505" s="47"/>
      <c r="EL505" s="47"/>
      <c r="EM505" s="47"/>
      <c r="EN505" s="47"/>
      <c r="EO505" s="47"/>
      <c r="EP505" s="47"/>
      <c r="EQ505" s="47"/>
      <c r="ER505" s="47"/>
      <c r="ES505" s="40"/>
      <c r="ET505" s="40"/>
      <c r="EU505" s="40"/>
      <c r="EV505" s="40"/>
      <c r="EW505" s="40"/>
      <c r="EX505" s="40"/>
      <c r="EY505" s="40"/>
      <c r="EZ505" s="40"/>
      <c r="FA505" s="40"/>
      <c r="FB505" s="40"/>
      <c r="FC505" s="40"/>
      <c r="FD505" s="40"/>
      <c r="FE505" s="40"/>
      <c r="FF505" s="40"/>
      <c r="FG505" s="40"/>
      <c r="FH505" s="40"/>
      <c r="FI505" s="40"/>
      <c r="FJ505" s="40"/>
      <c r="FK505" s="40"/>
      <c r="FL505" s="40"/>
      <c r="FM505" s="40"/>
      <c r="FN505" s="40"/>
      <c r="FO505" s="40"/>
      <c r="FP505" s="40"/>
      <c r="FQ505" s="40"/>
      <c r="FR505" s="40"/>
      <c r="FS505" s="40"/>
      <c r="FT505" s="40"/>
      <c r="FU505" s="40"/>
      <c r="FV505" s="40"/>
      <c r="FW505" s="40"/>
      <c r="FX505" s="40"/>
      <c r="FY505" s="40"/>
      <c r="FZ505" s="40"/>
      <c r="GA505" s="40"/>
      <c r="GB505" s="40"/>
      <c r="GC505" s="40"/>
      <c r="GD505" s="40"/>
      <c r="GE505" s="40"/>
      <c r="GF505" s="40"/>
      <c r="GG505" s="40"/>
      <c r="GH505" s="40"/>
      <c r="GI505" s="40"/>
      <c r="GJ505" s="40"/>
      <c r="GK505" s="40"/>
      <c r="GL505" s="40"/>
      <c r="GM505" s="40"/>
      <c r="GN505" s="40"/>
      <c r="GO505" s="40"/>
      <c r="GP505" s="40"/>
      <c r="GQ505" s="40"/>
      <c r="GR505" s="40"/>
      <c r="GS505" s="40"/>
      <c r="GT505" s="40"/>
      <c r="GU505" s="40"/>
      <c r="GV505" s="40"/>
      <c r="GW505" s="40"/>
      <c r="GX505" s="40"/>
      <c r="GY505" s="40"/>
      <c r="GZ505" s="40"/>
      <c r="HA505" s="40"/>
      <c r="HB505" s="40"/>
      <c r="HC505" s="40"/>
      <c r="HD505" s="40"/>
      <c r="HE505" s="40"/>
      <c r="HF505" s="40"/>
      <c r="HG505" s="40"/>
      <c r="HH505" s="40"/>
      <c r="HI505" s="40"/>
      <c r="HJ505" s="40"/>
      <c r="HK505" s="40"/>
      <c r="HL505" s="40"/>
      <c r="HM505" s="40"/>
      <c r="HN505" s="40"/>
      <c r="HO505" s="40"/>
      <c r="HP505" s="40"/>
      <c r="HQ505" s="40"/>
      <c r="HR505" s="40"/>
      <c r="HS505" s="40"/>
      <c r="HT505" s="40"/>
      <c r="HU505" s="40"/>
      <c r="HV505" s="40"/>
      <c r="HW505" s="40"/>
      <c r="HX505" s="40"/>
      <c r="HY505" s="40"/>
      <c r="HZ505" s="40"/>
      <c r="IA505" s="40"/>
      <c r="IB505" s="40"/>
      <c r="IC505" s="40"/>
      <c r="ID505" s="40"/>
      <c r="IE505" s="40"/>
      <c r="IF505" s="40"/>
      <c r="IG505" s="40"/>
      <c r="IH505" s="40"/>
      <c r="II505" s="40"/>
      <c r="IJ505" s="40"/>
      <c r="IK505" s="40"/>
      <c r="IL505" s="40"/>
      <c r="IM505" s="40"/>
      <c r="IN505" s="40"/>
      <c r="IO505" s="40"/>
      <c r="IP505" s="40"/>
      <c r="IQ505" s="40"/>
      <c r="IR505" s="40"/>
      <c r="IS505" s="40"/>
      <c r="IT505" s="40"/>
      <c r="IU505" s="40"/>
      <c r="IV505" s="40"/>
      <c r="IW505" s="40"/>
      <c r="IX505" s="40"/>
      <c r="IY505" s="40"/>
      <c r="IZ505" s="40"/>
      <c r="JA505" s="40"/>
      <c r="JB505" s="40"/>
      <c r="JC505" s="40"/>
      <c r="JD505" s="40"/>
      <c r="JE505" s="40"/>
      <c r="JF505" s="40"/>
      <c r="JG505" s="40"/>
      <c r="JH505" s="40"/>
      <c r="JI505" s="40"/>
      <c r="JJ505" s="40"/>
      <c r="JK505" s="40"/>
      <c r="JL505" s="40"/>
      <c r="JM505" s="40"/>
      <c r="JN505" s="40"/>
      <c r="JO505" s="40"/>
      <c r="JP505" s="40"/>
      <c r="JQ505" s="40"/>
      <c r="JR505" s="40"/>
      <c r="JS505" s="40"/>
      <c r="JT505" s="40"/>
      <c r="JU505" s="40"/>
      <c r="JV505" s="40"/>
      <c r="JW505" s="40"/>
      <c r="JX505" s="40"/>
      <c r="JY505" s="40"/>
      <c r="JZ505" s="40"/>
      <c r="KA505" s="40"/>
    </row>
    <row r="506" spans="2:287" x14ac:dyDescent="0.45">
      <c r="B506" s="124"/>
      <c r="C506" s="418"/>
      <c r="D506" s="424"/>
      <c r="E506" s="419"/>
      <c r="F506" s="424"/>
      <c r="G506" s="163"/>
      <c r="H506" s="427"/>
      <c r="I506" s="63"/>
      <c r="J506" s="124"/>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433"/>
      <c r="AK506" s="63"/>
      <c r="AL506" s="164"/>
      <c r="AM506" s="164"/>
      <c r="AN506" s="164"/>
      <c r="AO506" s="63"/>
      <c r="AP506" s="124"/>
      <c r="AQ506" s="124"/>
      <c r="AR506" s="124"/>
      <c r="AS506" s="124"/>
      <c r="AT506" s="65"/>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7"/>
      <c r="BV506" s="47"/>
      <c r="BW506" s="47"/>
      <c r="BX506" s="47"/>
      <c r="BY506" s="47"/>
      <c r="BZ506" s="47"/>
      <c r="CA506" s="47"/>
      <c r="CB506" s="47"/>
      <c r="CC506" s="47"/>
      <c r="CD506" s="47"/>
      <c r="CE506" s="47"/>
      <c r="CF506" s="47"/>
      <c r="CG506" s="47"/>
      <c r="CH506" s="47"/>
      <c r="CI506" s="47"/>
      <c r="CJ506" s="47"/>
      <c r="CK506" s="47"/>
      <c r="CL506" s="47"/>
      <c r="CM506" s="47"/>
      <c r="CN506" s="47"/>
      <c r="CO506" s="47"/>
      <c r="CP506" s="47"/>
      <c r="CQ506" s="47"/>
      <c r="CR506" s="47"/>
      <c r="CS506" s="47"/>
      <c r="CT506" s="47"/>
      <c r="CU506" s="47"/>
      <c r="CV506" s="47"/>
      <c r="CW506" s="47"/>
      <c r="CX506" s="47"/>
      <c r="CY506" s="47"/>
      <c r="CZ506" s="47"/>
      <c r="DA506" s="47"/>
      <c r="DB506" s="47"/>
      <c r="DC506" s="47"/>
      <c r="DD506" s="47"/>
      <c r="DE506" s="47"/>
      <c r="DF506" s="47"/>
      <c r="DG506" s="47"/>
      <c r="DH506" s="47"/>
      <c r="DI506" s="47"/>
      <c r="DJ506" s="47"/>
      <c r="DK506" s="47"/>
      <c r="DL506" s="47"/>
      <c r="DM506" s="47"/>
      <c r="DN506" s="47"/>
      <c r="DO506" s="47"/>
      <c r="DP506" s="47"/>
      <c r="DQ506" s="47"/>
      <c r="DR506" s="47"/>
      <c r="DS506" s="47"/>
      <c r="DT506" s="47"/>
      <c r="DU506" s="47"/>
      <c r="DV506" s="47"/>
      <c r="DW506" s="47"/>
      <c r="DX506" s="47"/>
      <c r="DY506" s="47"/>
      <c r="DZ506" s="47"/>
      <c r="EA506" s="47"/>
      <c r="EB506" s="47"/>
      <c r="EC506" s="47"/>
      <c r="ED506" s="47"/>
      <c r="EE506" s="47"/>
      <c r="EF506" s="47"/>
      <c r="EG506" s="47"/>
      <c r="EH506" s="47"/>
      <c r="EI506" s="47"/>
      <c r="EJ506" s="47"/>
      <c r="EK506" s="47"/>
      <c r="EL506" s="47"/>
      <c r="EM506" s="47"/>
      <c r="EN506" s="47"/>
      <c r="EO506" s="47"/>
      <c r="EP506" s="47"/>
      <c r="EQ506" s="47"/>
      <c r="ER506" s="47"/>
      <c r="ES506" s="40"/>
      <c r="ET506" s="40"/>
      <c r="EU506" s="40"/>
      <c r="EV506" s="40"/>
      <c r="EW506" s="40"/>
      <c r="EX506" s="40"/>
      <c r="EY506" s="40"/>
      <c r="EZ506" s="40"/>
      <c r="FA506" s="40"/>
      <c r="FB506" s="40"/>
      <c r="FC506" s="40"/>
      <c r="FD506" s="40"/>
      <c r="FE506" s="40"/>
      <c r="FF506" s="40"/>
      <c r="FG506" s="40"/>
      <c r="FH506" s="40"/>
      <c r="FI506" s="40"/>
      <c r="FJ506" s="40"/>
      <c r="FK506" s="40"/>
      <c r="FL506" s="40"/>
      <c r="FM506" s="40"/>
      <c r="FN506" s="40"/>
      <c r="FO506" s="40"/>
      <c r="FP506" s="40"/>
      <c r="FQ506" s="40"/>
      <c r="FR506" s="40"/>
      <c r="FS506" s="40"/>
      <c r="FT506" s="40"/>
      <c r="FU506" s="40"/>
      <c r="FV506" s="40"/>
      <c r="FW506" s="40"/>
      <c r="FX506" s="40"/>
      <c r="FY506" s="40"/>
      <c r="FZ506" s="40"/>
      <c r="GA506" s="40"/>
      <c r="GB506" s="40"/>
      <c r="GC506" s="40"/>
      <c r="GD506" s="40"/>
      <c r="GE506" s="40"/>
      <c r="GF506" s="40"/>
      <c r="GG506" s="40"/>
      <c r="GH506" s="40"/>
      <c r="GI506" s="40"/>
      <c r="GJ506" s="40"/>
      <c r="GK506" s="40"/>
      <c r="GL506" s="40"/>
      <c r="GM506" s="40"/>
      <c r="GN506" s="40"/>
      <c r="GO506" s="40"/>
      <c r="GP506" s="40"/>
      <c r="GQ506" s="40"/>
      <c r="GR506" s="40"/>
      <c r="GS506" s="40"/>
      <c r="GT506" s="40"/>
      <c r="GU506" s="40"/>
      <c r="GV506" s="40"/>
      <c r="GW506" s="40"/>
      <c r="GX506" s="40"/>
      <c r="GY506" s="40"/>
      <c r="GZ506" s="40"/>
      <c r="HA506" s="40"/>
      <c r="HB506" s="40"/>
      <c r="HC506" s="40"/>
      <c r="HD506" s="40"/>
      <c r="HE506" s="40"/>
      <c r="HF506" s="40"/>
      <c r="HG506" s="40"/>
      <c r="HH506" s="40"/>
      <c r="HI506" s="40"/>
      <c r="HJ506" s="40"/>
      <c r="HK506" s="40"/>
      <c r="HL506" s="40"/>
      <c r="HM506" s="40"/>
      <c r="HN506" s="40"/>
      <c r="HO506" s="40"/>
      <c r="HP506" s="40"/>
      <c r="HQ506" s="40"/>
      <c r="HR506" s="40"/>
      <c r="HS506" s="40"/>
      <c r="HT506" s="40"/>
      <c r="HU506" s="40"/>
      <c r="HV506" s="40"/>
      <c r="HW506" s="40"/>
      <c r="HX506" s="40"/>
      <c r="HY506" s="40"/>
      <c r="HZ506" s="40"/>
      <c r="IA506" s="40"/>
      <c r="IB506" s="40"/>
      <c r="IC506" s="40"/>
      <c r="ID506" s="40"/>
      <c r="IE506" s="40"/>
      <c r="IF506" s="40"/>
      <c r="IG506" s="40"/>
      <c r="IH506" s="40"/>
      <c r="II506" s="40"/>
      <c r="IJ506" s="40"/>
      <c r="IK506" s="40"/>
      <c r="IL506" s="40"/>
      <c r="IM506" s="40"/>
      <c r="IN506" s="40"/>
      <c r="IO506" s="40"/>
      <c r="IP506" s="40"/>
      <c r="IQ506" s="40"/>
      <c r="IR506" s="40"/>
      <c r="IS506" s="40"/>
      <c r="IT506" s="40"/>
      <c r="IU506" s="40"/>
      <c r="IV506" s="40"/>
      <c r="IW506" s="40"/>
      <c r="IX506" s="40"/>
      <c r="IY506" s="40"/>
      <c r="IZ506" s="40"/>
      <c r="JA506" s="40"/>
      <c r="JB506" s="40"/>
      <c r="JC506" s="40"/>
      <c r="JD506" s="40"/>
      <c r="JE506" s="40"/>
      <c r="JF506" s="40"/>
      <c r="JG506" s="40"/>
      <c r="JH506" s="40"/>
      <c r="JI506" s="40"/>
      <c r="JJ506" s="40"/>
      <c r="JK506" s="40"/>
      <c r="JL506" s="40"/>
      <c r="JM506" s="40"/>
      <c r="JN506" s="40"/>
      <c r="JO506" s="40"/>
      <c r="JP506" s="40"/>
      <c r="JQ506" s="40"/>
      <c r="JR506" s="40"/>
      <c r="JS506" s="40"/>
      <c r="JT506" s="40"/>
      <c r="JU506" s="40"/>
      <c r="JV506" s="40"/>
      <c r="JW506" s="40"/>
      <c r="JX506" s="40"/>
      <c r="JY506" s="40"/>
      <c r="JZ506" s="40"/>
      <c r="KA506" s="40"/>
    </row>
    <row r="507" spans="2:287" x14ac:dyDescent="0.45">
      <c r="B507" s="124"/>
      <c r="C507" s="418"/>
      <c r="D507" s="424"/>
      <c r="E507" s="419"/>
      <c r="F507" s="424"/>
      <c r="G507" s="163"/>
      <c r="H507" s="427"/>
      <c r="I507" s="63"/>
      <c r="J507" s="124"/>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433"/>
      <c r="AK507" s="63"/>
      <c r="AL507" s="164"/>
      <c r="AM507" s="164"/>
      <c r="AN507" s="164"/>
      <c r="AO507" s="63"/>
      <c r="AP507" s="124"/>
      <c r="AQ507" s="124"/>
      <c r="AR507" s="124"/>
      <c r="AS507" s="124"/>
      <c r="AT507" s="65"/>
      <c r="AU507" s="47"/>
      <c r="AV507" s="47"/>
      <c r="AW507" s="47"/>
      <c r="AX507" s="47"/>
      <c r="AY507" s="47"/>
      <c r="AZ507" s="47"/>
      <c r="BA507" s="47"/>
      <c r="BB507" s="47"/>
      <c r="BC507" s="47"/>
      <c r="BD507" s="47"/>
      <c r="BE507" s="47"/>
      <c r="BF507" s="47"/>
      <c r="BG507" s="47"/>
      <c r="BH507" s="47"/>
      <c r="BI507" s="47"/>
      <c r="BJ507" s="47"/>
      <c r="BK507" s="47"/>
      <c r="BL507" s="47"/>
      <c r="BM507" s="47"/>
      <c r="BN507" s="47"/>
      <c r="BO507" s="47"/>
      <c r="BP507" s="47"/>
      <c r="BQ507" s="47"/>
      <c r="BR507" s="47"/>
      <c r="BS507" s="47"/>
      <c r="BT507" s="47"/>
      <c r="BU507" s="47"/>
      <c r="BV507" s="47"/>
      <c r="BW507" s="47"/>
      <c r="BX507" s="47"/>
      <c r="BY507" s="47"/>
      <c r="BZ507" s="47"/>
      <c r="CA507" s="47"/>
      <c r="CB507" s="47"/>
      <c r="CC507" s="47"/>
      <c r="CD507" s="47"/>
      <c r="CE507" s="47"/>
      <c r="CF507" s="47"/>
      <c r="CG507" s="47"/>
      <c r="CH507" s="47"/>
      <c r="CI507" s="47"/>
      <c r="CJ507" s="47"/>
      <c r="CK507" s="47"/>
      <c r="CL507" s="47"/>
      <c r="CM507" s="47"/>
      <c r="CN507" s="47"/>
      <c r="CO507" s="47"/>
      <c r="CP507" s="47"/>
      <c r="CQ507" s="47"/>
      <c r="CR507" s="47"/>
      <c r="CS507" s="47"/>
      <c r="CT507" s="47"/>
      <c r="CU507" s="47"/>
      <c r="CV507" s="47"/>
      <c r="CW507" s="47"/>
      <c r="CX507" s="47"/>
      <c r="CY507" s="47"/>
      <c r="CZ507" s="47"/>
      <c r="DA507" s="47"/>
      <c r="DB507" s="47"/>
      <c r="DC507" s="47"/>
      <c r="DD507" s="47"/>
      <c r="DE507" s="47"/>
      <c r="DF507" s="47"/>
      <c r="DG507" s="47"/>
      <c r="DH507" s="47"/>
      <c r="DI507" s="47"/>
      <c r="DJ507" s="47"/>
      <c r="DK507" s="47"/>
      <c r="DL507" s="47"/>
      <c r="DM507" s="47"/>
      <c r="DN507" s="47"/>
      <c r="DO507" s="47"/>
      <c r="DP507" s="47"/>
      <c r="DQ507" s="47"/>
      <c r="DR507" s="47"/>
      <c r="DS507" s="47"/>
      <c r="DT507" s="47"/>
      <c r="DU507" s="47"/>
      <c r="DV507" s="47"/>
      <c r="DW507" s="47"/>
      <c r="DX507" s="47"/>
      <c r="DY507" s="47"/>
      <c r="DZ507" s="47"/>
      <c r="EA507" s="47"/>
      <c r="EB507" s="47"/>
      <c r="EC507" s="47"/>
      <c r="ED507" s="47"/>
      <c r="EE507" s="47"/>
      <c r="EF507" s="47"/>
      <c r="EG507" s="47"/>
      <c r="EH507" s="47"/>
      <c r="EI507" s="47"/>
      <c r="EJ507" s="47"/>
      <c r="EK507" s="47"/>
      <c r="EL507" s="47"/>
      <c r="EM507" s="47"/>
      <c r="EN507" s="47"/>
      <c r="EO507" s="47"/>
      <c r="EP507" s="47"/>
      <c r="EQ507" s="47"/>
      <c r="ER507" s="47"/>
      <c r="ES507" s="40"/>
      <c r="ET507" s="40"/>
      <c r="EU507" s="40"/>
      <c r="EV507" s="40"/>
      <c r="EW507" s="40"/>
      <c r="EX507" s="40"/>
      <c r="EY507" s="40"/>
      <c r="EZ507" s="40"/>
      <c r="FA507" s="40"/>
      <c r="FB507" s="40"/>
      <c r="FC507" s="40"/>
      <c r="FD507" s="40"/>
      <c r="FE507" s="40"/>
      <c r="FF507" s="40"/>
      <c r="FG507" s="40"/>
      <c r="FH507" s="40"/>
      <c r="FI507" s="40"/>
      <c r="FJ507" s="40"/>
      <c r="FK507" s="40"/>
      <c r="FL507" s="40"/>
      <c r="FM507" s="40"/>
      <c r="FN507" s="40"/>
      <c r="FO507" s="40"/>
      <c r="FP507" s="40"/>
      <c r="FQ507" s="40"/>
      <c r="FR507" s="40"/>
      <c r="FS507" s="40"/>
      <c r="FT507" s="40"/>
      <c r="FU507" s="40"/>
      <c r="FV507" s="40"/>
      <c r="FW507" s="40"/>
      <c r="FX507" s="40"/>
      <c r="FY507" s="40"/>
      <c r="FZ507" s="40"/>
      <c r="GA507" s="40"/>
      <c r="GB507" s="40"/>
      <c r="GC507" s="40"/>
      <c r="GD507" s="40"/>
      <c r="GE507" s="40"/>
      <c r="GF507" s="40"/>
      <c r="GG507" s="40"/>
      <c r="GH507" s="40"/>
      <c r="GI507" s="40"/>
      <c r="GJ507" s="40"/>
      <c r="GK507" s="40"/>
      <c r="GL507" s="40"/>
      <c r="GM507" s="40"/>
      <c r="GN507" s="40"/>
      <c r="GO507" s="40"/>
      <c r="GP507" s="40"/>
      <c r="GQ507" s="40"/>
      <c r="GR507" s="40"/>
      <c r="GS507" s="40"/>
      <c r="GT507" s="40"/>
      <c r="GU507" s="40"/>
      <c r="GV507" s="40"/>
      <c r="GW507" s="40"/>
      <c r="GX507" s="40"/>
      <c r="GY507" s="40"/>
      <c r="GZ507" s="40"/>
      <c r="HA507" s="40"/>
      <c r="HB507" s="40"/>
      <c r="HC507" s="40"/>
      <c r="HD507" s="40"/>
      <c r="HE507" s="40"/>
      <c r="HF507" s="40"/>
      <c r="HG507" s="40"/>
      <c r="HH507" s="40"/>
      <c r="HI507" s="40"/>
      <c r="HJ507" s="40"/>
      <c r="HK507" s="40"/>
      <c r="HL507" s="40"/>
      <c r="HM507" s="40"/>
      <c r="HN507" s="40"/>
      <c r="HO507" s="40"/>
      <c r="HP507" s="40"/>
      <c r="HQ507" s="40"/>
      <c r="HR507" s="40"/>
      <c r="HS507" s="40"/>
      <c r="HT507" s="40"/>
      <c r="HU507" s="40"/>
      <c r="HV507" s="40"/>
      <c r="HW507" s="40"/>
      <c r="HX507" s="40"/>
      <c r="HY507" s="40"/>
      <c r="HZ507" s="40"/>
      <c r="IA507" s="40"/>
      <c r="IB507" s="40"/>
      <c r="IC507" s="40"/>
      <c r="ID507" s="40"/>
      <c r="IE507" s="40"/>
      <c r="IF507" s="40"/>
      <c r="IG507" s="40"/>
      <c r="IH507" s="40"/>
      <c r="II507" s="40"/>
      <c r="IJ507" s="40"/>
      <c r="IK507" s="40"/>
      <c r="IL507" s="40"/>
      <c r="IM507" s="40"/>
      <c r="IN507" s="40"/>
      <c r="IO507" s="40"/>
      <c r="IP507" s="40"/>
      <c r="IQ507" s="40"/>
      <c r="IR507" s="40"/>
      <c r="IS507" s="40"/>
      <c r="IT507" s="40"/>
      <c r="IU507" s="40"/>
      <c r="IV507" s="40"/>
      <c r="IW507" s="40"/>
      <c r="IX507" s="40"/>
      <c r="IY507" s="40"/>
      <c r="IZ507" s="40"/>
      <c r="JA507" s="40"/>
      <c r="JB507" s="40"/>
      <c r="JC507" s="40"/>
      <c r="JD507" s="40"/>
      <c r="JE507" s="40"/>
      <c r="JF507" s="40"/>
      <c r="JG507" s="40"/>
      <c r="JH507" s="40"/>
      <c r="JI507" s="40"/>
      <c r="JJ507" s="40"/>
      <c r="JK507" s="40"/>
      <c r="JL507" s="40"/>
      <c r="JM507" s="40"/>
      <c r="JN507" s="40"/>
      <c r="JO507" s="40"/>
      <c r="JP507" s="40"/>
      <c r="JQ507" s="40"/>
      <c r="JR507" s="40"/>
      <c r="JS507" s="40"/>
      <c r="JT507" s="40"/>
      <c r="JU507" s="40"/>
      <c r="JV507" s="40"/>
      <c r="JW507" s="40"/>
      <c r="JX507" s="40"/>
      <c r="JY507" s="40"/>
      <c r="JZ507" s="40"/>
      <c r="KA507" s="40"/>
    </row>
    <row r="508" spans="2:287" x14ac:dyDescent="0.45">
      <c r="B508" s="124"/>
      <c r="C508" s="418"/>
      <c r="D508" s="424"/>
      <c r="E508" s="419"/>
      <c r="F508" s="424"/>
      <c r="G508" s="163"/>
      <c r="H508" s="427"/>
      <c r="I508" s="63"/>
      <c r="J508" s="124"/>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433"/>
      <c r="AK508" s="63"/>
      <c r="AL508" s="164"/>
      <c r="AM508" s="164"/>
      <c r="AN508" s="164"/>
      <c r="AO508" s="63"/>
      <c r="AP508" s="124"/>
      <c r="AQ508" s="124"/>
      <c r="AR508" s="124"/>
      <c r="AS508" s="124"/>
      <c r="AT508" s="65"/>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7"/>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c r="DJ508" s="47"/>
      <c r="DK508" s="47"/>
      <c r="DL508" s="47"/>
      <c r="DM508" s="47"/>
      <c r="DN508" s="47"/>
      <c r="DO508" s="47"/>
      <c r="DP508" s="47"/>
      <c r="DQ508" s="47"/>
      <c r="DR508" s="47"/>
      <c r="DS508" s="47"/>
      <c r="DT508" s="47"/>
      <c r="DU508" s="47"/>
      <c r="DV508" s="47"/>
      <c r="DW508" s="47"/>
      <c r="DX508" s="47"/>
      <c r="DY508" s="47"/>
      <c r="DZ508" s="47"/>
      <c r="EA508" s="47"/>
      <c r="EB508" s="47"/>
      <c r="EC508" s="47"/>
      <c r="ED508" s="47"/>
      <c r="EE508" s="47"/>
      <c r="EF508" s="47"/>
      <c r="EG508" s="47"/>
      <c r="EH508" s="47"/>
      <c r="EI508" s="47"/>
      <c r="EJ508" s="47"/>
      <c r="EK508" s="47"/>
      <c r="EL508" s="47"/>
      <c r="EM508" s="47"/>
      <c r="EN508" s="47"/>
      <c r="EO508" s="47"/>
      <c r="EP508" s="47"/>
      <c r="EQ508" s="47"/>
      <c r="ER508" s="47"/>
      <c r="ES508" s="40"/>
      <c r="ET508" s="40"/>
      <c r="EU508" s="40"/>
      <c r="EV508" s="40"/>
      <c r="EW508" s="40"/>
      <c r="EX508" s="40"/>
      <c r="EY508" s="40"/>
      <c r="EZ508" s="40"/>
      <c r="FA508" s="40"/>
      <c r="FB508" s="40"/>
      <c r="FC508" s="40"/>
      <c r="FD508" s="40"/>
      <c r="FE508" s="40"/>
      <c r="FF508" s="40"/>
      <c r="FG508" s="40"/>
      <c r="FH508" s="40"/>
      <c r="FI508" s="40"/>
      <c r="FJ508" s="40"/>
      <c r="FK508" s="40"/>
      <c r="FL508" s="40"/>
      <c r="FM508" s="40"/>
      <c r="FN508" s="40"/>
      <c r="FO508" s="40"/>
      <c r="FP508" s="40"/>
      <c r="FQ508" s="40"/>
      <c r="FR508" s="40"/>
      <c r="FS508" s="40"/>
      <c r="FT508" s="40"/>
      <c r="FU508" s="40"/>
      <c r="FV508" s="40"/>
      <c r="FW508" s="40"/>
      <c r="FX508" s="40"/>
      <c r="FY508" s="40"/>
      <c r="FZ508" s="40"/>
      <c r="GA508" s="40"/>
      <c r="GB508" s="40"/>
      <c r="GC508" s="40"/>
      <c r="GD508" s="40"/>
      <c r="GE508" s="40"/>
      <c r="GF508" s="40"/>
      <c r="GG508" s="40"/>
      <c r="GH508" s="40"/>
      <c r="GI508" s="40"/>
      <c r="GJ508" s="40"/>
      <c r="GK508" s="40"/>
      <c r="GL508" s="40"/>
      <c r="GM508" s="40"/>
      <c r="GN508" s="40"/>
      <c r="GO508" s="40"/>
      <c r="GP508" s="40"/>
      <c r="GQ508" s="40"/>
      <c r="GR508" s="40"/>
      <c r="GS508" s="40"/>
      <c r="GT508" s="40"/>
      <c r="GU508" s="40"/>
      <c r="GV508" s="40"/>
      <c r="GW508" s="40"/>
      <c r="GX508" s="40"/>
      <c r="GY508" s="40"/>
      <c r="GZ508" s="40"/>
      <c r="HA508" s="40"/>
      <c r="HB508" s="40"/>
      <c r="HC508" s="40"/>
      <c r="HD508" s="40"/>
      <c r="HE508" s="40"/>
      <c r="HF508" s="40"/>
      <c r="HG508" s="40"/>
      <c r="HH508" s="40"/>
      <c r="HI508" s="40"/>
      <c r="HJ508" s="40"/>
      <c r="HK508" s="40"/>
      <c r="HL508" s="40"/>
      <c r="HM508" s="40"/>
      <c r="HN508" s="40"/>
      <c r="HO508" s="40"/>
      <c r="HP508" s="40"/>
      <c r="HQ508" s="40"/>
      <c r="HR508" s="40"/>
      <c r="HS508" s="40"/>
      <c r="HT508" s="40"/>
      <c r="HU508" s="40"/>
      <c r="HV508" s="40"/>
      <c r="HW508" s="40"/>
      <c r="HX508" s="40"/>
      <c r="HY508" s="40"/>
      <c r="HZ508" s="40"/>
      <c r="IA508" s="40"/>
      <c r="IB508" s="40"/>
      <c r="IC508" s="40"/>
      <c r="ID508" s="40"/>
      <c r="IE508" s="40"/>
      <c r="IF508" s="40"/>
      <c r="IG508" s="40"/>
      <c r="IH508" s="40"/>
      <c r="II508" s="40"/>
      <c r="IJ508" s="40"/>
      <c r="IK508" s="40"/>
      <c r="IL508" s="40"/>
      <c r="IM508" s="40"/>
      <c r="IN508" s="40"/>
      <c r="IO508" s="40"/>
      <c r="IP508" s="40"/>
      <c r="IQ508" s="40"/>
      <c r="IR508" s="40"/>
      <c r="IS508" s="40"/>
      <c r="IT508" s="40"/>
      <c r="IU508" s="40"/>
      <c r="IV508" s="40"/>
      <c r="IW508" s="40"/>
      <c r="IX508" s="40"/>
      <c r="IY508" s="40"/>
      <c r="IZ508" s="40"/>
      <c r="JA508" s="40"/>
      <c r="JB508" s="40"/>
      <c r="JC508" s="40"/>
      <c r="JD508" s="40"/>
      <c r="JE508" s="40"/>
      <c r="JF508" s="40"/>
      <c r="JG508" s="40"/>
      <c r="JH508" s="40"/>
      <c r="JI508" s="40"/>
      <c r="JJ508" s="40"/>
      <c r="JK508" s="40"/>
      <c r="JL508" s="40"/>
      <c r="JM508" s="40"/>
      <c r="JN508" s="40"/>
      <c r="JO508" s="40"/>
      <c r="JP508" s="40"/>
      <c r="JQ508" s="40"/>
      <c r="JR508" s="40"/>
      <c r="JS508" s="40"/>
      <c r="JT508" s="40"/>
      <c r="JU508" s="40"/>
      <c r="JV508" s="40"/>
      <c r="JW508" s="40"/>
      <c r="JX508" s="40"/>
      <c r="JY508" s="40"/>
      <c r="JZ508" s="40"/>
      <c r="KA508" s="40"/>
    </row>
    <row r="509" spans="2:287" x14ac:dyDescent="0.45">
      <c r="B509" s="124"/>
      <c r="C509" s="418"/>
      <c r="D509" s="424"/>
      <c r="E509" s="419"/>
      <c r="F509" s="424"/>
      <c r="G509" s="163"/>
      <c r="H509" s="427"/>
      <c r="I509" s="63"/>
      <c r="J509" s="124"/>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433"/>
      <c r="AK509" s="63"/>
      <c r="AL509" s="164"/>
      <c r="AM509" s="164"/>
      <c r="AN509" s="164"/>
      <c r="AO509" s="63"/>
      <c r="AP509" s="124"/>
      <c r="AQ509" s="124"/>
      <c r="AR509" s="124"/>
      <c r="AS509" s="124"/>
      <c r="AT509" s="65"/>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7"/>
      <c r="CV509" s="47"/>
      <c r="CW509" s="47"/>
      <c r="CX509" s="47"/>
      <c r="CY509" s="47"/>
      <c r="CZ509" s="47"/>
      <c r="DA509" s="47"/>
      <c r="DB509" s="47"/>
      <c r="DC509" s="47"/>
      <c r="DD509" s="47"/>
      <c r="DE509" s="47"/>
      <c r="DF509" s="47"/>
      <c r="DG509" s="47"/>
      <c r="DH509" s="47"/>
      <c r="DI509" s="47"/>
      <c r="DJ509" s="47"/>
      <c r="DK509" s="47"/>
      <c r="DL509" s="47"/>
      <c r="DM509" s="47"/>
      <c r="DN509" s="47"/>
      <c r="DO509" s="47"/>
      <c r="DP509" s="47"/>
      <c r="DQ509" s="47"/>
      <c r="DR509" s="47"/>
      <c r="DS509" s="47"/>
      <c r="DT509" s="47"/>
      <c r="DU509" s="47"/>
      <c r="DV509" s="47"/>
      <c r="DW509" s="47"/>
      <c r="DX509" s="47"/>
      <c r="DY509" s="47"/>
      <c r="DZ509" s="47"/>
      <c r="EA509" s="47"/>
      <c r="EB509" s="47"/>
      <c r="EC509" s="47"/>
      <c r="ED509" s="47"/>
      <c r="EE509" s="47"/>
      <c r="EF509" s="47"/>
      <c r="EG509" s="47"/>
      <c r="EH509" s="47"/>
      <c r="EI509" s="47"/>
      <c r="EJ509" s="47"/>
      <c r="EK509" s="47"/>
      <c r="EL509" s="47"/>
      <c r="EM509" s="47"/>
      <c r="EN509" s="47"/>
      <c r="EO509" s="47"/>
      <c r="EP509" s="47"/>
      <c r="EQ509" s="47"/>
      <c r="ER509" s="47"/>
      <c r="ES509" s="40"/>
      <c r="ET509" s="40"/>
      <c r="EU509" s="40"/>
      <c r="EV509" s="40"/>
      <c r="EW509" s="40"/>
      <c r="EX509" s="40"/>
      <c r="EY509" s="40"/>
      <c r="EZ509" s="40"/>
      <c r="FA509" s="40"/>
      <c r="FB509" s="40"/>
      <c r="FC509" s="40"/>
      <c r="FD509" s="40"/>
      <c r="FE509" s="40"/>
      <c r="FF509" s="40"/>
      <c r="FG509" s="40"/>
      <c r="FH509" s="40"/>
      <c r="FI509" s="40"/>
      <c r="FJ509" s="40"/>
      <c r="FK509" s="40"/>
      <c r="FL509" s="40"/>
      <c r="FM509" s="40"/>
      <c r="FN509" s="40"/>
      <c r="FO509" s="40"/>
      <c r="FP509" s="40"/>
      <c r="FQ509" s="40"/>
      <c r="FR509" s="40"/>
      <c r="FS509" s="40"/>
      <c r="FT509" s="40"/>
      <c r="FU509" s="40"/>
      <c r="FV509" s="40"/>
      <c r="FW509" s="40"/>
      <c r="FX509" s="40"/>
      <c r="FY509" s="40"/>
      <c r="FZ509" s="40"/>
      <c r="GA509" s="40"/>
      <c r="GB509" s="40"/>
      <c r="GC509" s="40"/>
      <c r="GD509" s="40"/>
      <c r="GE509" s="40"/>
      <c r="GF509" s="40"/>
      <c r="GG509" s="40"/>
      <c r="GH509" s="40"/>
      <c r="GI509" s="40"/>
      <c r="GJ509" s="40"/>
      <c r="GK509" s="40"/>
      <c r="GL509" s="40"/>
      <c r="GM509" s="40"/>
      <c r="GN509" s="40"/>
      <c r="GO509" s="40"/>
      <c r="GP509" s="40"/>
      <c r="GQ509" s="40"/>
      <c r="GR509" s="40"/>
      <c r="GS509" s="40"/>
      <c r="GT509" s="40"/>
      <c r="GU509" s="40"/>
      <c r="GV509" s="40"/>
      <c r="GW509" s="40"/>
      <c r="GX509" s="40"/>
      <c r="GY509" s="40"/>
      <c r="GZ509" s="40"/>
      <c r="HA509" s="40"/>
      <c r="HB509" s="40"/>
      <c r="HC509" s="40"/>
      <c r="HD509" s="40"/>
      <c r="HE509" s="40"/>
      <c r="HF509" s="40"/>
      <c r="HG509" s="40"/>
      <c r="HH509" s="40"/>
      <c r="HI509" s="40"/>
      <c r="HJ509" s="40"/>
      <c r="HK509" s="40"/>
      <c r="HL509" s="40"/>
      <c r="HM509" s="40"/>
      <c r="HN509" s="40"/>
      <c r="HO509" s="40"/>
      <c r="HP509" s="40"/>
      <c r="HQ509" s="40"/>
      <c r="HR509" s="40"/>
      <c r="HS509" s="40"/>
      <c r="HT509" s="40"/>
      <c r="HU509" s="40"/>
      <c r="HV509" s="40"/>
      <c r="HW509" s="40"/>
      <c r="HX509" s="40"/>
      <c r="HY509" s="40"/>
      <c r="HZ509" s="40"/>
      <c r="IA509" s="40"/>
      <c r="IB509" s="40"/>
      <c r="IC509" s="40"/>
      <c r="ID509" s="40"/>
      <c r="IE509" s="40"/>
      <c r="IF509" s="40"/>
      <c r="IG509" s="40"/>
      <c r="IH509" s="40"/>
      <c r="II509" s="40"/>
      <c r="IJ509" s="40"/>
      <c r="IK509" s="40"/>
      <c r="IL509" s="40"/>
      <c r="IM509" s="40"/>
      <c r="IN509" s="40"/>
      <c r="IO509" s="40"/>
      <c r="IP509" s="40"/>
      <c r="IQ509" s="40"/>
      <c r="IR509" s="40"/>
      <c r="IS509" s="40"/>
      <c r="IT509" s="40"/>
      <c r="IU509" s="40"/>
      <c r="IV509" s="40"/>
      <c r="IW509" s="40"/>
      <c r="IX509" s="40"/>
      <c r="IY509" s="40"/>
      <c r="IZ509" s="40"/>
      <c r="JA509" s="40"/>
      <c r="JB509" s="40"/>
      <c r="JC509" s="40"/>
      <c r="JD509" s="40"/>
      <c r="JE509" s="40"/>
      <c r="JF509" s="40"/>
      <c r="JG509" s="40"/>
      <c r="JH509" s="40"/>
      <c r="JI509" s="40"/>
      <c r="JJ509" s="40"/>
      <c r="JK509" s="40"/>
      <c r="JL509" s="40"/>
      <c r="JM509" s="40"/>
      <c r="JN509" s="40"/>
      <c r="JO509" s="40"/>
      <c r="JP509" s="40"/>
      <c r="JQ509" s="40"/>
      <c r="JR509" s="40"/>
      <c r="JS509" s="40"/>
      <c r="JT509" s="40"/>
      <c r="JU509" s="40"/>
      <c r="JV509" s="40"/>
      <c r="JW509" s="40"/>
      <c r="JX509" s="40"/>
      <c r="JY509" s="40"/>
      <c r="JZ509" s="40"/>
      <c r="KA509" s="40"/>
    </row>
    <row r="510" spans="2:287" x14ac:dyDescent="0.45">
      <c r="B510" s="124"/>
      <c r="C510" s="418"/>
      <c r="D510" s="424"/>
      <c r="E510" s="419"/>
      <c r="F510" s="424"/>
      <c r="G510" s="163"/>
      <c r="H510" s="427"/>
      <c r="I510" s="63"/>
      <c r="J510" s="124"/>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433"/>
      <c r="AK510" s="63"/>
      <c r="AL510" s="164"/>
      <c r="AM510" s="164"/>
      <c r="AN510" s="164"/>
      <c r="AO510" s="63"/>
      <c r="AP510" s="124"/>
      <c r="AQ510" s="124"/>
      <c r="AR510" s="124"/>
      <c r="AS510" s="124"/>
      <c r="AT510" s="65"/>
      <c r="AU510" s="47"/>
      <c r="AV510" s="47"/>
      <c r="AW510" s="47"/>
      <c r="AX510" s="47"/>
      <c r="AY510" s="47"/>
      <c r="AZ510" s="47"/>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7"/>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7"/>
      <c r="CV510" s="47"/>
      <c r="CW510" s="47"/>
      <c r="CX510" s="47"/>
      <c r="CY510" s="47"/>
      <c r="CZ510" s="47"/>
      <c r="DA510" s="47"/>
      <c r="DB510" s="47"/>
      <c r="DC510" s="47"/>
      <c r="DD510" s="47"/>
      <c r="DE510" s="47"/>
      <c r="DF510" s="47"/>
      <c r="DG510" s="47"/>
      <c r="DH510" s="47"/>
      <c r="DI510" s="47"/>
      <c r="DJ510" s="47"/>
      <c r="DK510" s="47"/>
      <c r="DL510" s="47"/>
      <c r="DM510" s="47"/>
      <c r="DN510" s="47"/>
      <c r="DO510" s="47"/>
      <c r="DP510" s="47"/>
      <c r="DQ510" s="47"/>
      <c r="DR510" s="47"/>
      <c r="DS510" s="47"/>
      <c r="DT510" s="47"/>
      <c r="DU510" s="47"/>
      <c r="DV510" s="47"/>
      <c r="DW510" s="47"/>
      <c r="DX510" s="47"/>
      <c r="DY510" s="47"/>
      <c r="DZ510" s="47"/>
      <c r="EA510" s="47"/>
      <c r="EB510" s="47"/>
      <c r="EC510" s="47"/>
      <c r="ED510" s="47"/>
      <c r="EE510" s="47"/>
      <c r="EF510" s="47"/>
      <c r="EG510" s="47"/>
      <c r="EH510" s="47"/>
      <c r="EI510" s="47"/>
      <c r="EJ510" s="47"/>
      <c r="EK510" s="47"/>
      <c r="EL510" s="47"/>
      <c r="EM510" s="47"/>
      <c r="EN510" s="47"/>
      <c r="EO510" s="47"/>
      <c r="EP510" s="47"/>
      <c r="EQ510" s="47"/>
      <c r="ER510" s="47"/>
      <c r="ES510" s="40"/>
      <c r="ET510" s="40"/>
      <c r="EU510" s="40"/>
      <c r="EV510" s="40"/>
      <c r="EW510" s="40"/>
      <c r="EX510" s="40"/>
      <c r="EY510" s="40"/>
      <c r="EZ510" s="40"/>
      <c r="FA510" s="40"/>
      <c r="FB510" s="40"/>
      <c r="FC510" s="40"/>
      <c r="FD510" s="40"/>
      <c r="FE510" s="40"/>
      <c r="FF510" s="40"/>
      <c r="FG510" s="40"/>
      <c r="FH510" s="40"/>
      <c r="FI510" s="40"/>
      <c r="FJ510" s="40"/>
      <c r="FK510" s="40"/>
      <c r="FL510" s="40"/>
      <c r="FM510" s="40"/>
      <c r="FN510" s="40"/>
      <c r="FO510" s="40"/>
      <c r="FP510" s="40"/>
      <c r="FQ510" s="40"/>
      <c r="FR510" s="40"/>
      <c r="FS510" s="40"/>
      <c r="FT510" s="40"/>
      <c r="FU510" s="40"/>
      <c r="FV510" s="40"/>
      <c r="FW510" s="40"/>
      <c r="FX510" s="40"/>
      <c r="FY510" s="40"/>
      <c r="FZ510" s="40"/>
      <c r="GA510" s="40"/>
      <c r="GB510" s="40"/>
      <c r="GC510" s="40"/>
      <c r="GD510" s="40"/>
      <c r="GE510" s="40"/>
      <c r="GF510" s="40"/>
      <c r="GG510" s="40"/>
      <c r="GH510" s="40"/>
      <c r="GI510" s="40"/>
      <c r="GJ510" s="40"/>
      <c r="GK510" s="40"/>
      <c r="GL510" s="40"/>
      <c r="GM510" s="40"/>
      <c r="GN510" s="40"/>
      <c r="GO510" s="40"/>
      <c r="GP510" s="40"/>
      <c r="GQ510" s="40"/>
      <c r="GR510" s="40"/>
      <c r="GS510" s="40"/>
      <c r="GT510" s="40"/>
      <c r="GU510" s="40"/>
      <c r="GV510" s="40"/>
      <c r="GW510" s="40"/>
      <c r="GX510" s="40"/>
      <c r="GY510" s="40"/>
      <c r="GZ510" s="40"/>
      <c r="HA510" s="40"/>
      <c r="HB510" s="40"/>
      <c r="HC510" s="40"/>
      <c r="HD510" s="40"/>
      <c r="HE510" s="40"/>
      <c r="HF510" s="40"/>
      <c r="HG510" s="40"/>
      <c r="HH510" s="40"/>
      <c r="HI510" s="40"/>
      <c r="HJ510" s="40"/>
      <c r="HK510" s="40"/>
      <c r="HL510" s="40"/>
      <c r="HM510" s="40"/>
      <c r="HN510" s="40"/>
      <c r="HO510" s="40"/>
      <c r="HP510" s="40"/>
      <c r="HQ510" s="40"/>
      <c r="HR510" s="40"/>
      <c r="HS510" s="40"/>
      <c r="HT510" s="40"/>
      <c r="HU510" s="40"/>
      <c r="HV510" s="40"/>
      <c r="HW510" s="40"/>
      <c r="HX510" s="40"/>
      <c r="HY510" s="40"/>
      <c r="HZ510" s="40"/>
      <c r="IA510" s="40"/>
      <c r="IB510" s="40"/>
      <c r="IC510" s="40"/>
      <c r="ID510" s="40"/>
      <c r="IE510" s="40"/>
      <c r="IF510" s="40"/>
      <c r="IG510" s="40"/>
      <c r="IH510" s="40"/>
      <c r="II510" s="40"/>
      <c r="IJ510" s="40"/>
      <c r="IK510" s="40"/>
      <c r="IL510" s="40"/>
      <c r="IM510" s="40"/>
      <c r="IN510" s="40"/>
      <c r="IO510" s="40"/>
      <c r="IP510" s="40"/>
      <c r="IQ510" s="40"/>
      <c r="IR510" s="40"/>
      <c r="IS510" s="40"/>
      <c r="IT510" s="40"/>
      <c r="IU510" s="40"/>
      <c r="IV510" s="40"/>
      <c r="IW510" s="40"/>
      <c r="IX510" s="40"/>
      <c r="IY510" s="40"/>
      <c r="IZ510" s="40"/>
      <c r="JA510" s="40"/>
      <c r="JB510" s="40"/>
      <c r="JC510" s="40"/>
      <c r="JD510" s="40"/>
      <c r="JE510" s="40"/>
      <c r="JF510" s="40"/>
      <c r="JG510" s="40"/>
      <c r="JH510" s="40"/>
      <c r="JI510" s="40"/>
      <c r="JJ510" s="40"/>
      <c r="JK510" s="40"/>
      <c r="JL510" s="40"/>
      <c r="JM510" s="40"/>
      <c r="JN510" s="40"/>
      <c r="JO510" s="40"/>
      <c r="JP510" s="40"/>
      <c r="JQ510" s="40"/>
      <c r="JR510" s="40"/>
      <c r="JS510" s="40"/>
      <c r="JT510" s="40"/>
      <c r="JU510" s="40"/>
      <c r="JV510" s="40"/>
      <c r="JW510" s="40"/>
      <c r="JX510" s="40"/>
      <c r="JY510" s="40"/>
      <c r="JZ510" s="40"/>
      <c r="KA510" s="40"/>
    </row>
    <row r="511" spans="2:287" x14ac:dyDescent="0.45">
      <c r="B511" s="124"/>
      <c r="C511" s="418"/>
      <c r="D511" s="424"/>
      <c r="E511" s="419"/>
      <c r="F511" s="424"/>
      <c r="G511" s="163"/>
      <c r="H511" s="427"/>
      <c r="I511" s="63"/>
      <c r="J511" s="124"/>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433"/>
      <c r="AK511" s="63"/>
      <c r="AL511" s="164"/>
      <c r="AM511" s="164"/>
      <c r="AN511" s="164"/>
      <c r="AO511" s="63"/>
      <c r="AP511" s="124"/>
      <c r="AQ511" s="124"/>
      <c r="AR511" s="124"/>
      <c r="AS511" s="124"/>
      <c r="AT511" s="65"/>
      <c r="AU511" s="47"/>
      <c r="AV511" s="47"/>
      <c r="AW511" s="47"/>
      <c r="AX511" s="47"/>
      <c r="AY511" s="47"/>
      <c r="AZ511" s="47"/>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7"/>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7"/>
      <c r="CV511" s="47"/>
      <c r="CW511" s="47"/>
      <c r="CX511" s="47"/>
      <c r="CY511" s="47"/>
      <c r="CZ511" s="47"/>
      <c r="DA511" s="47"/>
      <c r="DB511" s="47"/>
      <c r="DC511" s="47"/>
      <c r="DD511" s="47"/>
      <c r="DE511" s="47"/>
      <c r="DF511" s="47"/>
      <c r="DG511" s="47"/>
      <c r="DH511" s="47"/>
      <c r="DI511" s="47"/>
      <c r="DJ511" s="47"/>
      <c r="DK511" s="47"/>
      <c r="DL511" s="47"/>
      <c r="DM511" s="47"/>
      <c r="DN511" s="47"/>
      <c r="DO511" s="47"/>
      <c r="DP511" s="47"/>
      <c r="DQ511" s="47"/>
      <c r="DR511" s="47"/>
      <c r="DS511" s="47"/>
      <c r="DT511" s="47"/>
      <c r="DU511" s="47"/>
      <c r="DV511" s="47"/>
      <c r="DW511" s="47"/>
      <c r="DX511" s="47"/>
      <c r="DY511" s="47"/>
      <c r="DZ511" s="47"/>
      <c r="EA511" s="47"/>
      <c r="EB511" s="47"/>
      <c r="EC511" s="47"/>
      <c r="ED511" s="47"/>
      <c r="EE511" s="47"/>
      <c r="EF511" s="47"/>
      <c r="EG511" s="47"/>
      <c r="EH511" s="47"/>
      <c r="EI511" s="47"/>
      <c r="EJ511" s="47"/>
      <c r="EK511" s="47"/>
      <c r="EL511" s="47"/>
      <c r="EM511" s="47"/>
      <c r="EN511" s="47"/>
      <c r="EO511" s="47"/>
      <c r="EP511" s="47"/>
      <c r="EQ511" s="47"/>
      <c r="ER511" s="47"/>
      <c r="ES511" s="40"/>
      <c r="ET511" s="40"/>
      <c r="EU511" s="40"/>
      <c r="EV511" s="40"/>
      <c r="EW511" s="40"/>
      <c r="EX511" s="40"/>
      <c r="EY511" s="40"/>
      <c r="EZ511" s="40"/>
      <c r="FA511" s="40"/>
      <c r="FB511" s="40"/>
      <c r="FC511" s="40"/>
      <c r="FD511" s="40"/>
      <c r="FE511" s="40"/>
      <c r="FF511" s="40"/>
      <c r="FG511" s="40"/>
      <c r="FH511" s="40"/>
      <c r="FI511" s="40"/>
      <c r="FJ511" s="40"/>
      <c r="FK511" s="40"/>
      <c r="FL511" s="40"/>
      <c r="FM511" s="40"/>
      <c r="FN511" s="40"/>
      <c r="FO511" s="40"/>
      <c r="FP511" s="40"/>
      <c r="FQ511" s="40"/>
      <c r="FR511" s="40"/>
      <c r="FS511" s="40"/>
      <c r="FT511" s="40"/>
      <c r="FU511" s="40"/>
      <c r="FV511" s="40"/>
      <c r="FW511" s="40"/>
      <c r="FX511" s="40"/>
      <c r="FY511" s="40"/>
      <c r="FZ511" s="40"/>
      <c r="GA511" s="40"/>
      <c r="GB511" s="40"/>
      <c r="GC511" s="40"/>
      <c r="GD511" s="40"/>
      <c r="GE511" s="40"/>
      <c r="GF511" s="40"/>
      <c r="GG511" s="40"/>
      <c r="GH511" s="40"/>
      <c r="GI511" s="40"/>
      <c r="GJ511" s="40"/>
      <c r="GK511" s="40"/>
      <c r="GL511" s="40"/>
      <c r="GM511" s="40"/>
      <c r="GN511" s="40"/>
      <c r="GO511" s="40"/>
      <c r="GP511" s="40"/>
      <c r="GQ511" s="40"/>
      <c r="GR511" s="40"/>
      <c r="GS511" s="40"/>
      <c r="GT511" s="40"/>
      <c r="GU511" s="40"/>
      <c r="GV511" s="40"/>
      <c r="GW511" s="40"/>
      <c r="GX511" s="40"/>
      <c r="GY511" s="40"/>
      <c r="GZ511" s="40"/>
      <c r="HA511" s="40"/>
      <c r="HB511" s="40"/>
      <c r="HC511" s="40"/>
      <c r="HD511" s="40"/>
      <c r="HE511" s="40"/>
      <c r="HF511" s="40"/>
      <c r="HG511" s="40"/>
      <c r="HH511" s="40"/>
      <c r="HI511" s="40"/>
      <c r="HJ511" s="40"/>
      <c r="HK511" s="40"/>
      <c r="HL511" s="40"/>
      <c r="HM511" s="40"/>
      <c r="HN511" s="40"/>
      <c r="HO511" s="40"/>
      <c r="HP511" s="40"/>
      <c r="HQ511" s="40"/>
      <c r="HR511" s="40"/>
      <c r="HS511" s="40"/>
      <c r="HT511" s="40"/>
      <c r="HU511" s="40"/>
      <c r="HV511" s="40"/>
      <c r="HW511" s="40"/>
      <c r="HX511" s="40"/>
      <c r="HY511" s="40"/>
      <c r="HZ511" s="40"/>
      <c r="IA511" s="40"/>
      <c r="IB511" s="40"/>
      <c r="IC511" s="40"/>
      <c r="ID511" s="40"/>
      <c r="IE511" s="40"/>
      <c r="IF511" s="40"/>
      <c r="IG511" s="40"/>
      <c r="IH511" s="40"/>
      <c r="II511" s="40"/>
      <c r="IJ511" s="40"/>
      <c r="IK511" s="40"/>
      <c r="IL511" s="40"/>
      <c r="IM511" s="40"/>
      <c r="IN511" s="40"/>
      <c r="IO511" s="40"/>
      <c r="IP511" s="40"/>
      <c r="IQ511" s="40"/>
      <c r="IR511" s="40"/>
      <c r="IS511" s="40"/>
      <c r="IT511" s="40"/>
      <c r="IU511" s="40"/>
      <c r="IV511" s="40"/>
      <c r="IW511" s="40"/>
      <c r="IX511" s="40"/>
      <c r="IY511" s="40"/>
      <c r="IZ511" s="40"/>
      <c r="JA511" s="40"/>
      <c r="JB511" s="40"/>
      <c r="JC511" s="40"/>
      <c r="JD511" s="40"/>
      <c r="JE511" s="40"/>
      <c r="JF511" s="40"/>
      <c r="JG511" s="40"/>
      <c r="JH511" s="40"/>
      <c r="JI511" s="40"/>
      <c r="JJ511" s="40"/>
      <c r="JK511" s="40"/>
      <c r="JL511" s="40"/>
      <c r="JM511" s="40"/>
      <c r="JN511" s="40"/>
      <c r="JO511" s="40"/>
      <c r="JP511" s="40"/>
      <c r="JQ511" s="40"/>
      <c r="JR511" s="40"/>
      <c r="JS511" s="40"/>
      <c r="JT511" s="40"/>
      <c r="JU511" s="40"/>
      <c r="JV511" s="40"/>
      <c r="JW511" s="40"/>
      <c r="JX511" s="40"/>
      <c r="JY511" s="40"/>
      <c r="JZ511" s="40"/>
      <c r="KA511" s="40"/>
    </row>
    <row r="512" spans="2:287" x14ac:dyDescent="0.45">
      <c r="B512" s="124"/>
      <c r="C512" s="418"/>
      <c r="D512" s="424"/>
      <c r="E512" s="419"/>
      <c r="F512" s="424"/>
      <c r="G512" s="163"/>
      <c r="H512" s="427"/>
      <c r="I512" s="63"/>
      <c r="J512" s="124"/>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433"/>
      <c r="AK512" s="63"/>
      <c r="AL512" s="164"/>
      <c r="AM512" s="164"/>
      <c r="AN512" s="164"/>
      <c r="AO512" s="63"/>
      <c r="AP512" s="124"/>
      <c r="AQ512" s="124"/>
      <c r="AR512" s="124"/>
      <c r="AS512" s="124"/>
      <c r="AT512" s="65"/>
      <c r="AU512" s="47"/>
      <c r="AV512" s="47"/>
      <c r="AW512" s="47"/>
      <c r="AX512" s="47"/>
      <c r="AY512" s="47"/>
      <c r="AZ512" s="47"/>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7"/>
      <c r="CV512" s="47"/>
      <c r="CW512" s="47"/>
      <c r="CX512" s="47"/>
      <c r="CY512" s="47"/>
      <c r="CZ512" s="47"/>
      <c r="DA512" s="47"/>
      <c r="DB512" s="47"/>
      <c r="DC512" s="47"/>
      <c r="DD512" s="47"/>
      <c r="DE512" s="47"/>
      <c r="DF512" s="47"/>
      <c r="DG512" s="47"/>
      <c r="DH512" s="47"/>
      <c r="DI512" s="47"/>
      <c r="DJ512" s="47"/>
      <c r="DK512" s="47"/>
      <c r="DL512" s="47"/>
      <c r="DM512" s="47"/>
      <c r="DN512" s="47"/>
      <c r="DO512" s="47"/>
      <c r="DP512" s="47"/>
      <c r="DQ512" s="47"/>
      <c r="DR512" s="47"/>
      <c r="DS512" s="47"/>
      <c r="DT512" s="47"/>
      <c r="DU512" s="47"/>
      <c r="DV512" s="47"/>
      <c r="DW512" s="47"/>
      <c r="DX512" s="47"/>
      <c r="DY512" s="47"/>
      <c r="DZ512" s="47"/>
      <c r="EA512" s="47"/>
      <c r="EB512" s="47"/>
      <c r="EC512" s="47"/>
      <c r="ED512" s="47"/>
      <c r="EE512" s="47"/>
      <c r="EF512" s="47"/>
      <c r="EG512" s="47"/>
      <c r="EH512" s="47"/>
      <c r="EI512" s="47"/>
      <c r="EJ512" s="47"/>
      <c r="EK512" s="47"/>
      <c r="EL512" s="47"/>
      <c r="EM512" s="47"/>
      <c r="EN512" s="47"/>
      <c r="EO512" s="47"/>
      <c r="EP512" s="47"/>
      <c r="EQ512" s="47"/>
      <c r="ER512" s="47"/>
      <c r="ES512" s="40"/>
      <c r="ET512" s="40"/>
      <c r="EU512" s="40"/>
      <c r="EV512" s="40"/>
      <c r="EW512" s="40"/>
      <c r="EX512" s="40"/>
      <c r="EY512" s="40"/>
      <c r="EZ512" s="40"/>
      <c r="FA512" s="40"/>
      <c r="FB512" s="40"/>
      <c r="FC512" s="40"/>
      <c r="FD512" s="40"/>
      <c r="FE512" s="40"/>
      <c r="FF512" s="40"/>
      <c r="FG512" s="40"/>
      <c r="FH512" s="40"/>
      <c r="FI512" s="40"/>
      <c r="FJ512" s="40"/>
      <c r="FK512" s="40"/>
      <c r="FL512" s="40"/>
      <c r="FM512" s="40"/>
      <c r="FN512" s="40"/>
      <c r="FO512" s="40"/>
      <c r="FP512" s="40"/>
      <c r="FQ512" s="40"/>
      <c r="FR512" s="40"/>
      <c r="FS512" s="40"/>
      <c r="FT512" s="40"/>
      <c r="FU512" s="40"/>
      <c r="FV512" s="40"/>
      <c r="FW512" s="40"/>
      <c r="FX512" s="40"/>
      <c r="FY512" s="40"/>
      <c r="FZ512" s="40"/>
      <c r="GA512" s="40"/>
      <c r="GB512" s="40"/>
      <c r="GC512" s="40"/>
      <c r="GD512" s="40"/>
      <c r="GE512" s="40"/>
      <c r="GF512" s="40"/>
      <c r="GG512" s="40"/>
      <c r="GH512" s="40"/>
      <c r="GI512" s="40"/>
      <c r="GJ512" s="40"/>
      <c r="GK512" s="40"/>
      <c r="GL512" s="40"/>
      <c r="GM512" s="40"/>
      <c r="GN512" s="40"/>
      <c r="GO512" s="40"/>
      <c r="GP512" s="40"/>
      <c r="GQ512" s="40"/>
      <c r="GR512" s="40"/>
      <c r="GS512" s="40"/>
      <c r="GT512" s="40"/>
      <c r="GU512" s="40"/>
      <c r="GV512" s="40"/>
      <c r="GW512" s="40"/>
      <c r="GX512" s="40"/>
      <c r="GY512" s="40"/>
      <c r="GZ512" s="40"/>
      <c r="HA512" s="40"/>
      <c r="HB512" s="40"/>
      <c r="HC512" s="40"/>
      <c r="HD512" s="40"/>
      <c r="HE512" s="40"/>
      <c r="HF512" s="40"/>
      <c r="HG512" s="40"/>
      <c r="HH512" s="40"/>
      <c r="HI512" s="40"/>
      <c r="HJ512" s="40"/>
      <c r="HK512" s="40"/>
      <c r="HL512" s="40"/>
      <c r="HM512" s="40"/>
      <c r="HN512" s="40"/>
      <c r="HO512" s="40"/>
      <c r="HP512" s="40"/>
      <c r="HQ512" s="40"/>
      <c r="HR512" s="40"/>
      <c r="HS512" s="40"/>
      <c r="HT512" s="40"/>
      <c r="HU512" s="40"/>
      <c r="HV512" s="40"/>
      <c r="HW512" s="40"/>
      <c r="HX512" s="40"/>
      <c r="HY512" s="40"/>
      <c r="HZ512" s="40"/>
      <c r="IA512" s="40"/>
      <c r="IB512" s="40"/>
      <c r="IC512" s="40"/>
      <c r="ID512" s="40"/>
      <c r="IE512" s="40"/>
      <c r="IF512" s="40"/>
      <c r="IG512" s="40"/>
      <c r="IH512" s="40"/>
      <c r="II512" s="40"/>
      <c r="IJ512" s="40"/>
      <c r="IK512" s="40"/>
      <c r="IL512" s="40"/>
      <c r="IM512" s="40"/>
      <c r="IN512" s="40"/>
      <c r="IO512" s="40"/>
      <c r="IP512" s="40"/>
      <c r="IQ512" s="40"/>
      <c r="IR512" s="40"/>
      <c r="IS512" s="40"/>
      <c r="IT512" s="40"/>
      <c r="IU512" s="40"/>
      <c r="IV512" s="40"/>
      <c r="IW512" s="40"/>
      <c r="IX512" s="40"/>
      <c r="IY512" s="40"/>
      <c r="IZ512" s="40"/>
      <c r="JA512" s="40"/>
      <c r="JB512" s="40"/>
      <c r="JC512" s="40"/>
      <c r="JD512" s="40"/>
      <c r="JE512" s="40"/>
      <c r="JF512" s="40"/>
      <c r="JG512" s="40"/>
      <c r="JH512" s="40"/>
      <c r="JI512" s="40"/>
      <c r="JJ512" s="40"/>
      <c r="JK512" s="40"/>
      <c r="JL512" s="40"/>
      <c r="JM512" s="40"/>
      <c r="JN512" s="40"/>
      <c r="JO512" s="40"/>
      <c r="JP512" s="40"/>
      <c r="JQ512" s="40"/>
      <c r="JR512" s="40"/>
      <c r="JS512" s="40"/>
      <c r="JT512" s="40"/>
      <c r="JU512" s="40"/>
      <c r="JV512" s="40"/>
      <c r="JW512" s="40"/>
      <c r="JX512" s="40"/>
      <c r="JY512" s="40"/>
      <c r="JZ512" s="40"/>
      <c r="KA512" s="40"/>
    </row>
    <row r="513" spans="2:287" x14ac:dyDescent="0.45">
      <c r="B513" s="124"/>
      <c r="C513" s="418"/>
      <c r="D513" s="424"/>
      <c r="E513" s="419"/>
      <c r="F513" s="424"/>
      <c r="G513" s="163"/>
      <c r="H513" s="427"/>
      <c r="I513" s="63"/>
      <c r="J513" s="124"/>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433"/>
      <c r="AK513" s="63"/>
      <c r="AL513" s="164"/>
      <c r="AM513" s="164"/>
      <c r="AN513" s="164"/>
      <c r="AO513" s="63"/>
      <c r="AP513" s="124"/>
      <c r="AQ513" s="124"/>
      <c r="AR513" s="124"/>
      <c r="AS513" s="124"/>
      <c r="AT513" s="65"/>
      <c r="AU513" s="47"/>
      <c r="AV513" s="47"/>
      <c r="AW513" s="47"/>
      <c r="AX513" s="47"/>
      <c r="AY513" s="47"/>
      <c r="AZ513" s="47"/>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7"/>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7"/>
      <c r="CV513" s="47"/>
      <c r="CW513" s="47"/>
      <c r="CX513" s="47"/>
      <c r="CY513" s="47"/>
      <c r="CZ513" s="47"/>
      <c r="DA513" s="47"/>
      <c r="DB513" s="47"/>
      <c r="DC513" s="47"/>
      <c r="DD513" s="47"/>
      <c r="DE513" s="47"/>
      <c r="DF513" s="47"/>
      <c r="DG513" s="47"/>
      <c r="DH513" s="47"/>
      <c r="DI513" s="47"/>
      <c r="DJ513" s="47"/>
      <c r="DK513" s="47"/>
      <c r="DL513" s="47"/>
      <c r="DM513" s="47"/>
      <c r="DN513" s="47"/>
      <c r="DO513" s="47"/>
      <c r="DP513" s="47"/>
      <c r="DQ513" s="47"/>
      <c r="DR513" s="47"/>
      <c r="DS513" s="47"/>
      <c r="DT513" s="47"/>
      <c r="DU513" s="47"/>
      <c r="DV513" s="47"/>
      <c r="DW513" s="47"/>
      <c r="DX513" s="47"/>
      <c r="DY513" s="47"/>
      <c r="DZ513" s="47"/>
      <c r="EA513" s="47"/>
      <c r="EB513" s="47"/>
      <c r="EC513" s="47"/>
      <c r="ED513" s="47"/>
      <c r="EE513" s="47"/>
      <c r="EF513" s="47"/>
      <c r="EG513" s="47"/>
      <c r="EH513" s="47"/>
      <c r="EI513" s="47"/>
      <c r="EJ513" s="47"/>
      <c r="EK513" s="47"/>
      <c r="EL513" s="47"/>
      <c r="EM513" s="47"/>
      <c r="EN513" s="47"/>
      <c r="EO513" s="47"/>
      <c r="EP513" s="47"/>
      <c r="EQ513" s="47"/>
      <c r="ER513" s="47"/>
      <c r="ES513" s="40"/>
      <c r="ET513" s="40"/>
      <c r="EU513" s="40"/>
      <c r="EV513" s="40"/>
      <c r="EW513" s="40"/>
      <c r="EX513" s="40"/>
      <c r="EY513" s="40"/>
      <c r="EZ513" s="40"/>
      <c r="FA513" s="40"/>
      <c r="FB513" s="40"/>
      <c r="FC513" s="40"/>
      <c r="FD513" s="40"/>
      <c r="FE513" s="40"/>
      <c r="FF513" s="40"/>
      <c r="FG513" s="40"/>
      <c r="FH513" s="40"/>
      <c r="FI513" s="40"/>
      <c r="FJ513" s="40"/>
      <c r="FK513" s="40"/>
      <c r="FL513" s="40"/>
      <c r="FM513" s="40"/>
      <c r="FN513" s="40"/>
      <c r="FO513" s="40"/>
      <c r="FP513" s="40"/>
      <c r="FQ513" s="40"/>
      <c r="FR513" s="40"/>
      <c r="FS513" s="40"/>
      <c r="FT513" s="40"/>
      <c r="FU513" s="40"/>
      <c r="FV513" s="40"/>
      <c r="FW513" s="40"/>
      <c r="FX513" s="40"/>
      <c r="FY513" s="40"/>
      <c r="FZ513" s="40"/>
      <c r="GA513" s="40"/>
      <c r="GB513" s="40"/>
      <c r="GC513" s="40"/>
      <c r="GD513" s="40"/>
      <c r="GE513" s="40"/>
      <c r="GF513" s="40"/>
      <c r="GG513" s="40"/>
      <c r="GH513" s="40"/>
      <c r="GI513" s="40"/>
      <c r="GJ513" s="40"/>
      <c r="GK513" s="40"/>
      <c r="GL513" s="40"/>
      <c r="GM513" s="40"/>
      <c r="GN513" s="40"/>
      <c r="GO513" s="40"/>
      <c r="GP513" s="40"/>
      <c r="GQ513" s="40"/>
      <c r="GR513" s="40"/>
      <c r="GS513" s="40"/>
      <c r="GT513" s="40"/>
      <c r="GU513" s="40"/>
      <c r="GV513" s="40"/>
      <c r="GW513" s="40"/>
      <c r="GX513" s="40"/>
      <c r="GY513" s="40"/>
      <c r="GZ513" s="40"/>
      <c r="HA513" s="40"/>
      <c r="HB513" s="40"/>
      <c r="HC513" s="40"/>
      <c r="HD513" s="40"/>
      <c r="HE513" s="40"/>
      <c r="HF513" s="40"/>
      <c r="HG513" s="40"/>
      <c r="HH513" s="40"/>
      <c r="HI513" s="40"/>
      <c r="HJ513" s="40"/>
      <c r="HK513" s="40"/>
      <c r="HL513" s="40"/>
      <c r="HM513" s="40"/>
      <c r="HN513" s="40"/>
      <c r="HO513" s="40"/>
      <c r="HP513" s="40"/>
      <c r="HQ513" s="40"/>
      <c r="HR513" s="40"/>
      <c r="HS513" s="40"/>
      <c r="HT513" s="40"/>
      <c r="HU513" s="40"/>
      <c r="HV513" s="40"/>
      <c r="HW513" s="40"/>
      <c r="HX513" s="40"/>
      <c r="HY513" s="40"/>
      <c r="HZ513" s="40"/>
      <c r="IA513" s="40"/>
      <c r="IB513" s="40"/>
      <c r="IC513" s="40"/>
      <c r="ID513" s="40"/>
      <c r="IE513" s="40"/>
      <c r="IF513" s="40"/>
      <c r="IG513" s="40"/>
      <c r="IH513" s="40"/>
      <c r="II513" s="40"/>
      <c r="IJ513" s="40"/>
      <c r="IK513" s="40"/>
      <c r="IL513" s="40"/>
      <c r="IM513" s="40"/>
      <c r="IN513" s="40"/>
      <c r="IO513" s="40"/>
      <c r="IP513" s="40"/>
      <c r="IQ513" s="40"/>
      <c r="IR513" s="40"/>
      <c r="IS513" s="40"/>
      <c r="IT513" s="40"/>
      <c r="IU513" s="40"/>
      <c r="IV513" s="40"/>
      <c r="IW513" s="40"/>
      <c r="IX513" s="40"/>
      <c r="IY513" s="40"/>
      <c r="IZ513" s="40"/>
      <c r="JA513" s="40"/>
      <c r="JB513" s="40"/>
      <c r="JC513" s="40"/>
      <c r="JD513" s="40"/>
      <c r="JE513" s="40"/>
      <c r="JF513" s="40"/>
      <c r="JG513" s="40"/>
      <c r="JH513" s="40"/>
      <c r="JI513" s="40"/>
      <c r="JJ513" s="40"/>
      <c r="JK513" s="40"/>
      <c r="JL513" s="40"/>
      <c r="JM513" s="40"/>
      <c r="JN513" s="40"/>
      <c r="JO513" s="40"/>
      <c r="JP513" s="40"/>
      <c r="JQ513" s="40"/>
      <c r="JR513" s="40"/>
      <c r="JS513" s="40"/>
      <c r="JT513" s="40"/>
      <c r="JU513" s="40"/>
      <c r="JV513" s="40"/>
      <c r="JW513" s="40"/>
      <c r="JX513" s="40"/>
      <c r="JY513" s="40"/>
      <c r="JZ513" s="40"/>
      <c r="KA513" s="40"/>
    </row>
    <row r="514" spans="2:287" x14ac:dyDescent="0.45">
      <c r="B514" s="124"/>
      <c r="C514" s="418"/>
      <c r="D514" s="424"/>
      <c r="E514" s="419"/>
      <c r="F514" s="424"/>
      <c r="G514" s="163"/>
      <c r="H514" s="427"/>
      <c r="I514" s="63"/>
      <c r="J514" s="124"/>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433"/>
      <c r="AK514" s="63"/>
      <c r="AL514" s="164"/>
      <c r="AM514" s="164"/>
      <c r="AN514" s="164"/>
      <c r="AO514" s="63"/>
      <c r="AP514" s="124"/>
      <c r="AQ514" s="124"/>
      <c r="AR514" s="124"/>
      <c r="AS514" s="124"/>
      <c r="AT514" s="65"/>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7"/>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c r="DJ514" s="47"/>
      <c r="DK514" s="47"/>
      <c r="DL514" s="47"/>
      <c r="DM514" s="47"/>
      <c r="DN514" s="47"/>
      <c r="DO514" s="47"/>
      <c r="DP514" s="47"/>
      <c r="DQ514" s="47"/>
      <c r="DR514" s="47"/>
      <c r="DS514" s="47"/>
      <c r="DT514" s="47"/>
      <c r="DU514" s="47"/>
      <c r="DV514" s="47"/>
      <c r="DW514" s="47"/>
      <c r="DX514" s="47"/>
      <c r="DY514" s="47"/>
      <c r="DZ514" s="47"/>
      <c r="EA514" s="47"/>
      <c r="EB514" s="47"/>
      <c r="EC514" s="47"/>
      <c r="ED514" s="47"/>
      <c r="EE514" s="47"/>
      <c r="EF514" s="47"/>
      <c r="EG514" s="47"/>
      <c r="EH514" s="47"/>
      <c r="EI514" s="47"/>
      <c r="EJ514" s="47"/>
      <c r="EK514" s="47"/>
      <c r="EL514" s="47"/>
      <c r="EM514" s="47"/>
      <c r="EN514" s="47"/>
      <c r="EO514" s="47"/>
      <c r="EP514" s="47"/>
      <c r="EQ514" s="47"/>
      <c r="ER514" s="47"/>
      <c r="ES514" s="40"/>
      <c r="ET514" s="40"/>
      <c r="EU514" s="40"/>
      <c r="EV514" s="40"/>
      <c r="EW514" s="40"/>
      <c r="EX514" s="40"/>
      <c r="EY514" s="40"/>
      <c r="EZ514" s="40"/>
      <c r="FA514" s="40"/>
      <c r="FB514" s="40"/>
      <c r="FC514" s="40"/>
      <c r="FD514" s="40"/>
      <c r="FE514" s="40"/>
      <c r="FF514" s="40"/>
      <c r="FG514" s="40"/>
      <c r="FH514" s="40"/>
      <c r="FI514" s="40"/>
      <c r="FJ514" s="40"/>
      <c r="FK514" s="40"/>
      <c r="FL514" s="40"/>
      <c r="FM514" s="40"/>
      <c r="FN514" s="40"/>
      <c r="FO514" s="40"/>
      <c r="FP514" s="40"/>
      <c r="FQ514" s="40"/>
      <c r="FR514" s="40"/>
      <c r="FS514" s="40"/>
      <c r="FT514" s="40"/>
      <c r="FU514" s="40"/>
      <c r="FV514" s="40"/>
      <c r="FW514" s="40"/>
      <c r="FX514" s="40"/>
      <c r="FY514" s="40"/>
      <c r="FZ514" s="40"/>
      <c r="GA514" s="40"/>
      <c r="GB514" s="40"/>
      <c r="GC514" s="40"/>
      <c r="GD514" s="40"/>
      <c r="GE514" s="40"/>
      <c r="GF514" s="40"/>
      <c r="GG514" s="40"/>
      <c r="GH514" s="40"/>
      <c r="GI514" s="40"/>
      <c r="GJ514" s="40"/>
      <c r="GK514" s="40"/>
      <c r="GL514" s="40"/>
      <c r="GM514" s="40"/>
      <c r="GN514" s="40"/>
      <c r="GO514" s="40"/>
      <c r="GP514" s="40"/>
      <c r="GQ514" s="40"/>
      <c r="GR514" s="40"/>
      <c r="GS514" s="40"/>
      <c r="GT514" s="40"/>
      <c r="GU514" s="40"/>
      <c r="GV514" s="40"/>
      <c r="GW514" s="40"/>
      <c r="GX514" s="40"/>
      <c r="GY514" s="40"/>
      <c r="GZ514" s="40"/>
      <c r="HA514" s="40"/>
      <c r="HB514" s="40"/>
      <c r="HC514" s="40"/>
      <c r="HD514" s="40"/>
      <c r="HE514" s="40"/>
      <c r="HF514" s="40"/>
      <c r="HG514" s="40"/>
      <c r="HH514" s="40"/>
      <c r="HI514" s="40"/>
      <c r="HJ514" s="40"/>
      <c r="HK514" s="40"/>
      <c r="HL514" s="40"/>
      <c r="HM514" s="40"/>
      <c r="HN514" s="40"/>
      <c r="HO514" s="40"/>
      <c r="HP514" s="40"/>
      <c r="HQ514" s="40"/>
      <c r="HR514" s="40"/>
      <c r="HS514" s="40"/>
      <c r="HT514" s="40"/>
      <c r="HU514" s="40"/>
      <c r="HV514" s="40"/>
      <c r="HW514" s="40"/>
      <c r="HX514" s="40"/>
      <c r="HY514" s="40"/>
      <c r="HZ514" s="40"/>
      <c r="IA514" s="40"/>
      <c r="IB514" s="40"/>
      <c r="IC514" s="40"/>
      <c r="ID514" s="40"/>
      <c r="IE514" s="40"/>
      <c r="IF514" s="40"/>
      <c r="IG514" s="40"/>
      <c r="IH514" s="40"/>
      <c r="II514" s="40"/>
      <c r="IJ514" s="40"/>
      <c r="IK514" s="40"/>
      <c r="IL514" s="40"/>
      <c r="IM514" s="40"/>
      <c r="IN514" s="40"/>
      <c r="IO514" s="40"/>
      <c r="IP514" s="40"/>
      <c r="IQ514" s="40"/>
      <c r="IR514" s="40"/>
      <c r="IS514" s="40"/>
      <c r="IT514" s="40"/>
      <c r="IU514" s="40"/>
      <c r="IV514" s="40"/>
      <c r="IW514" s="40"/>
      <c r="IX514" s="40"/>
      <c r="IY514" s="40"/>
      <c r="IZ514" s="40"/>
      <c r="JA514" s="40"/>
      <c r="JB514" s="40"/>
      <c r="JC514" s="40"/>
      <c r="JD514" s="40"/>
      <c r="JE514" s="40"/>
      <c r="JF514" s="40"/>
      <c r="JG514" s="40"/>
      <c r="JH514" s="40"/>
      <c r="JI514" s="40"/>
      <c r="JJ514" s="40"/>
      <c r="JK514" s="40"/>
      <c r="JL514" s="40"/>
      <c r="JM514" s="40"/>
      <c r="JN514" s="40"/>
      <c r="JO514" s="40"/>
      <c r="JP514" s="40"/>
      <c r="JQ514" s="40"/>
      <c r="JR514" s="40"/>
      <c r="JS514" s="40"/>
      <c r="JT514" s="40"/>
      <c r="JU514" s="40"/>
      <c r="JV514" s="40"/>
      <c r="JW514" s="40"/>
      <c r="JX514" s="40"/>
      <c r="JY514" s="40"/>
      <c r="JZ514" s="40"/>
      <c r="KA514" s="40"/>
    </row>
    <row r="515" spans="2:287" x14ac:dyDescent="0.45">
      <c r="B515" s="124"/>
      <c r="C515" s="418"/>
      <c r="D515" s="424"/>
      <c r="E515" s="419"/>
      <c r="F515" s="424"/>
      <c r="G515" s="163"/>
      <c r="H515" s="427"/>
      <c r="I515" s="63"/>
      <c r="J515" s="124"/>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433"/>
      <c r="AK515" s="63"/>
      <c r="AL515" s="164"/>
      <c r="AM515" s="164"/>
      <c r="AN515" s="164"/>
      <c r="AO515" s="63"/>
      <c r="AP515" s="124"/>
      <c r="AQ515" s="124"/>
      <c r="AR515" s="124"/>
      <c r="AS515" s="124"/>
      <c r="AT515" s="65"/>
      <c r="AU515" s="47"/>
      <c r="AV515" s="47"/>
      <c r="AW515" s="47"/>
      <c r="AX515" s="47"/>
      <c r="AY515" s="47"/>
      <c r="AZ515" s="47"/>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7"/>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7"/>
      <c r="CV515" s="47"/>
      <c r="CW515" s="47"/>
      <c r="CX515" s="47"/>
      <c r="CY515" s="47"/>
      <c r="CZ515" s="47"/>
      <c r="DA515" s="47"/>
      <c r="DB515" s="47"/>
      <c r="DC515" s="47"/>
      <c r="DD515" s="47"/>
      <c r="DE515" s="47"/>
      <c r="DF515" s="47"/>
      <c r="DG515" s="47"/>
      <c r="DH515" s="47"/>
      <c r="DI515" s="47"/>
      <c r="DJ515" s="47"/>
      <c r="DK515" s="47"/>
      <c r="DL515" s="47"/>
      <c r="DM515" s="47"/>
      <c r="DN515" s="47"/>
      <c r="DO515" s="47"/>
      <c r="DP515" s="47"/>
      <c r="DQ515" s="47"/>
      <c r="DR515" s="47"/>
      <c r="DS515" s="47"/>
      <c r="DT515" s="47"/>
      <c r="DU515" s="47"/>
      <c r="DV515" s="47"/>
      <c r="DW515" s="47"/>
      <c r="DX515" s="47"/>
      <c r="DY515" s="47"/>
      <c r="DZ515" s="47"/>
      <c r="EA515" s="47"/>
      <c r="EB515" s="47"/>
      <c r="EC515" s="47"/>
      <c r="ED515" s="47"/>
      <c r="EE515" s="47"/>
      <c r="EF515" s="47"/>
      <c r="EG515" s="47"/>
      <c r="EH515" s="47"/>
      <c r="EI515" s="47"/>
      <c r="EJ515" s="47"/>
      <c r="EK515" s="47"/>
      <c r="EL515" s="47"/>
      <c r="EM515" s="47"/>
      <c r="EN515" s="47"/>
      <c r="EO515" s="47"/>
      <c r="EP515" s="47"/>
      <c r="EQ515" s="47"/>
      <c r="ER515" s="47"/>
      <c r="ES515" s="40"/>
      <c r="ET515" s="40"/>
      <c r="EU515" s="40"/>
      <c r="EV515" s="40"/>
      <c r="EW515" s="40"/>
      <c r="EX515" s="40"/>
      <c r="EY515" s="40"/>
      <c r="EZ515" s="40"/>
      <c r="FA515" s="40"/>
      <c r="FB515" s="40"/>
      <c r="FC515" s="40"/>
      <c r="FD515" s="40"/>
      <c r="FE515" s="40"/>
      <c r="FF515" s="40"/>
      <c r="FG515" s="40"/>
      <c r="FH515" s="40"/>
      <c r="FI515" s="40"/>
      <c r="FJ515" s="40"/>
      <c r="FK515" s="40"/>
      <c r="FL515" s="40"/>
      <c r="FM515" s="40"/>
      <c r="FN515" s="40"/>
      <c r="FO515" s="40"/>
      <c r="FP515" s="40"/>
      <c r="FQ515" s="40"/>
      <c r="FR515" s="40"/>
      <c r="FS515" s="40"/>
      <c r="FT515" s="40"/>
      <c r="FU515" s="40"/>
      <c r="FV515" s="40"/>
      <c r="FW515" s="40"/>
      <c r="FX515" s="40"/>
      <c r="FY515" s="40"/>
      <c r="FZ515" s="40"/>
      <c r="GA515" s="40"/>
      <c r="GB515" s="40"/>
      <c r="GC515" s="40"/>
      <c r="GD515" s="40"/>
      <c r="GE515" s="40"/>
      <c r="GF515" s="40"/>
      <c r="GG515" s="40"/>
      <c r="GH515" s="40"/>
      <c r="GI515" s="40"/>
      <c r="GJ515" s="40"/>
      <c r="GK515" s="40"/>
      <c r="GL515" s="40"/>
      <c r="GM515" s="40"/>
      <c r="GN515" s="40"/>
      <c r="GO515" s="40"/>
      <c r="GP515" s="40"/>
      <c r="GQ515" s="40"/>
      <c r="GR515" s="40"/>
      <c r="GS515" s="40"/>
      <c r="GT515" s="40"/>
      <c r="GU515" s="40"/>
      <c r="GV515" s="40"/>
      <c r="GW515" s="40"/>
      <c r="GX515" s="40"/>
      <c r="GY515" s="40"/>
      <c r="GZ515" s="40"/>
      <c r="HA515" s="40"/>
      <c r="HB515" s="40"/>
      <c r="HC515" s="40"/>
      <c r="HD515" s="40"/>
      <c r="HE515" s="40"/>
      <c r="HF515" s="40"/>
      <c r="HG515" s="40"/>
      <c r="HH515" s="40"/>
      <c r="HI515" s="40"/>
      <c r="HJ515" s="40"/>
      <c r="HK515" s="40"/>
      <c r="HL515" s="40"/>
      <c r="HM515" s="40"/>
      <c r="HN515" s="40"/>
      <c r="HO515" s="40"/>
      <c r="HP515" s="40"/>
      <c r="HQ515" s="40"/>
      <c r="HR515" s="40"/>
      <c r="HS515" s="40"/>
      <c r="HT515" s="40"/>
      <c r="HU515" s="40"/>
      <c r="HV515" s="40"/>
      <c r="HW515" s="40"/>
      <c r="HX515" s="40"/>
      <c r="HY515" s="40"/>
      <c r="HZ515" s="40"/>
      <c r="IA515" s="40"/>
      <c r="IB515" s="40"/>
      <c r="IC515" s="40"/>
      <c r="ID515" s="40"/>
      <c r="IE515" s="40"/>
      <c r="IF515" s="40"/>
      <c r="IG515" s="40"/>
      <c r="IH515" s="40"/>
      <c r="II515" s="40"/>
      <c r="IJ515" s="40"/>
      <c r="IK515" s="40"/>
      <c r="IL515" s="40"/>
      <c r="IM515" s="40"/>
      <c r="IN515" s="40"/>
      <c r="IO515" s="40"/>
      <c r="IP515" s="40"/>
      <c r="IQ515" s="40"/>
      <c r="IR515" s="40"/>
      <c r="IS515" s="40"/>
      <c r="IT515" s="40"/>
      <c r="IU515" s="40"/>
      <c r="IV515" s="40"/>
      <c r="IW515" s="40"/>
      <c r="IX515" s="40"/>
      <c r="IY515" s="40"/>
      <c r="IZ515" s="40"/>
      <c r="JA515" s="40"/>
      <c r="JB515" s="40"/>
      <c r="JC515" s="40"/>
      <c r="JD515" s="40"/>
      <c r="JE515" s="40"/>
      <c r="JF515" s="40"/>
      <c r="JG515" s="40"/>
      <c r="JH515" s="40"/>
      <c r="JI515" s="40"/>
      <c r="JJ515" s="40"/>
      <c r="JK515" s="40"/>
      <c r="JL515" s="40"/>
      <c r="JM515" s="40"/>
      <c r="JN515" s="40"/>
      <c r="JO515" s="40"/>
      <c r="JP515" s="40"/>
      <c r="JQ515" s="40"/>
      <c r="JR515" s="40"/>
      <c r="JS515" s="40"/>
      <c r="JT515" s="40"/>
      <c r="JU515" s="40"/>
      <c r="JV515" s="40"/>
      <c r="JW515" s="40"/>
      <c r="JX515" s="40"/>
      <c r="JY515" s="40"/>
      <c r="JZ515" s="40"/>
      <c r="KA515" s="40"/>
    </row>
    <row r="516" spans="2:287" x14ac:dyDescent="0.45">
      <c r="B516" s="124"/>
      <c r="C516" s="418"/>
      <c r="D516" s="424"/>
      <c r="E516" s="419"/>
      <c r="F516" s="424"/>
      <c r="G516" s="163"/>
      <c r="H516" s="427"/>
      <c r="I516" s="63"/>
      <c r="J516" s="124"/>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433"/>
      <c r="AK516" s="63"/>
      <c r="AL516" s="164"/>
      <c r="AM516" s="164"/>
      <c r="AN516" s="164"/>
      <c r="AO516" s="63"/>
      <c r="AP516" s="124"/>
      <c r="AQ516" s="124"/>
      <c r="AR516" s="124"/>
      <c r="AS516" s="124"/>
      <c r="AT516" s="65"/>
      <c r="AU516" s="47"/>
      <c r="AV516" s="47"/>
      <c r="AW516" s="47"/>
      <c r="AX516" s="47"/>
      <c r="AY516" s="47"/>
      <c r="AZ516" s="47"/>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7"/>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7"/>
      <c r="CV516" s="47"/>
      <c r="CW516" s="47"/>
      <c r="CX516" s="47"/>
      <c r="CY516" s="47"/>
      <c r="CZ516" s="47"/>
      <c r="DA516" s="47"/>
      <c r="DB516" s="47"/>
      <c r="DC516" s="47"/>
      <c r="DD516" s="47"/>
      <c r="DE516" s="47"/>
      <c r="DF516" s="47"/>
      <c r="DG516" s="47"/>
      <c r="DH516" s="47"/>
      <c r="DI516" s="47"/>
      <c r="DJ516" s="47"/>
      <c r="DK516" s="47"/>
      <c r="DL516" s="47"/>
      <c r="DM516" s="47"/>
      <c r="DN516" s="47"/>
      <c r="DO516" s="47"/>
      <c r="DP516" s="47"/>
      <c r="DQ516" s="47"/>
      <c r="DR516" s="47"/>
      <c r="DS516" s="47"/>
      <c r="DT516" s="47"/>
      <c r="DU516" s="47"/>
      <c r="DV516" s="47"/>
      <c r="DW516" s="47"/>
      <c r="DX516" s="47"/>
      <c r="DY516" s="47"/>
      <c r="DZ516" s="47"/>
      <c r="EA516" s="47"/>
      <c r="EB516" s="47"/>
      <c r="EC516" s="47"/>
      <c r="ED516" s="47"/>
      <c r="EE516" s="47"/>
      <c r="EF516" s="47"/>
      <c r="EG516" s="47"/>
      <c r="EH516" s="47"/>
      <c r="EI516" s="47"/>
      <c r="EJ516" s="47"/>
      <c r="EK516" s="47"/>
      <c r="EL516" s="47"/>
      <c r="EM516" s="47"/>
      <c r="EN516" s="47"/>
      <c r="EO516" s="47"/>
      <c r="EP516" s="47"/>
      <c r="EQ516" s="47"/>
      <c r="ER516" s="47"/>
      <c r="ES516" s="40"/>
      <c r="ET516" s="40"/>
      <c r="EU516" s="40"/>
      <c r="EV516" s="40"/>
      <c r="EW516" s="40"/>
      <c r="EX516" s="40"/>
      <c r="EY516" s="40"/>
      <c r="EZ516" s="40"/>
      <c r="FA516" s="40"/>
      <c r="FB516" s="40"/>
      <c r="FC516" s="40"/>
      <c r="FD516" s="40"/>
      <c r="FE516" s="40"/>
      <c r="FF516" s="40"/>
      <c r="FG516" s="40"/>
      <c r="FH516" s="40"/>
      <c r="FI516" s="40"/>
      <c r="FJ516" s="40"/>
      <c r="FK516" s="40"/>
      <c r="FL516" s="40"/>
      <c r="FM516" s="40"/>
      <c r="FN516" s="40"/>
      <c r="FO516" s="40"/>
      <c r="FP516" s="40"/>
      <c r="FQ516" s="40"/>
      <c r="FR516" s="40"/>
      <c r="FS516" s="40"/>
      <c r="FT516" s="40"/>
      <c r="FU516" s="40"/>
      <c r="FV516" s="40"/>
      <c r="FW516" s="40"/>
      <c r="FX516" s="40"/>
      <c r="FY516" s="40"/>
      <c r="FZ516" s="40"/>
      <c r="GA516" s="40"/>
      <c r="GB516" s="40"/>
      <c r="GC516" s="40"/>
      <c r="GD516" s="40"/>
      <c r="GE516" s="40"/>
      <c r="GF516" s="40"/>
      <c r="GG516" s="40"/>
      <c r="GH516" s="40"/>
      <c r="GI516" s="40"/>
      <c r="GJ516" s="40"/>
      <c r="GK516" s="40"/>
      <c r="GL516" s="40"/>
      <c r="GM516" s="40"/>
      <c r="GN516" s="40"/>
      <c r="GO516" s="40"/>
      <c r="GP516" s="40"/>
      <c r="GQ516" s="40"/>
      <c r="GR516" s="40"/>
      <c r="GS516" s="40"/>
      <c r="GT516" s="40"/>
      <c r="GU516" s="40"/>
      <c r="GV516" s="40"/>
      <c r="GW516" s="40"/>
      <c r="GX516" s="40"/>
      <c r="GY516" s="40"/>
      <c r="GZ516" s="40"/>
      <c r="HA516" s="40"/>
      <c r="HB516" s="40"/>
      <c r="HC516" s="40"/>
      <c r="HD516" s="40"/>
      <c r="HE516" s="40"/>
      <c r="HF516" s="40"/>
      <c r="HG516" s="40"/>
      <c r="HH516" s="40"/>
      <c r="HI516" s="40"/>
      <c r="HJ516" s="40"/>
      <c r="HK516" s="40"/>
      <c r="HL516" s="40"/>
      <c r="HM516" s="40"/>
      <c r="HN516" s="40"/>
      <c r="HO516" s="40"/>
      <c r="HP516" s="40"/>
      <c r="HQ516" s="40"/>
      <c r="HR516" s="40"/>
      <c r="HS516" s="40"/>
      <c r="HT516" s="40"/>
      <c r="HU516" s="40"/>
      <c r="HV516" s="40"/>
      <c r="HW516" s="40"/>
      <c r="HX516" s="40"/>
      <c r="HY516" s="40"/>
      <c r="HZ516" s="40"/>
      <c r="IA516" s="40"/>
      <c r="IB516" s="40"/>
      <c r="IC516" s="40"/>
      <c r="ID516" s="40"/>
      <c r="IE516" s="40"/>
      <c r="IF516" s="40"/>
      <c r="IG516" s="40"/>
      <c r="IH516" s="40"/>
      <c r="II516" s="40"/>
      <c r="IJ516" s="40"/>
      <c r="IK516" s="40"/>
      <c r="IL516" s="40"/>
      <c r="IM516" s="40"/>
      <c r="IN516" s="40"/>
      <c r="IO516" s="40"/>
      <c r="IP516" s="40"/>
      <c r="IQ516" s="40"/>
      <c r="IR516" s="40"/>
      <c r="IS516" s="40"/>
      <c r="IT516" s="40"/>
      <c r="IU516" s="40"/>
      <c r="IV516" s="40"/>
      <c r="IW516" s="40"/>
      <c r="IX516" s="40"/>
      <c r="IY516" s="40"/>
      <c r="IZ516" s="40"/>
      <c r="JA516" s="40"/>
      <c r="JB516" s="40"/>
      <c r="JC516" s="40"/>
      <c r="JD516" s="40"/>
      <c r="JE516" s="40"/>
      <c r="JF516" s="40"/>
      <c r="JG516" s="40"/>
      <c r="JH516" s="40"/>
      <c r="JI516" s="40"/>
      <c r="JJ516" s="40"/>
      <c r="JK516" s="40"/>
      <c r="JL516" s="40"/>
      <c r="JM516" s="40"/>
      <c r="JN516" s="40"/>
      <c r="JO516" s="40"/>
      <c r="JP516" s="40"/>
      <c r="JQ516" s="40"/>
      <c r="JR516" s="40"/>
      <c r="JS516" s="40"/>
      <c r="JT516" s="40"/>
      <c r="JU516" s="40"/>
      <c r="JV516" s="40"/>
      <c r="JW516" s="40"/>
      <c r="JX516" s="40"/>
      <c r="JY516" s="40"/>
      <c r="JZ516" s="40"/>
      <c r="KA516" s="40"/>
    </row>
    <row r="517" spans="2:287" x14ac:dyDescent="0.45">
      <c r="B517" s="124"/>
      <c r="C517" s="418"/>
      <c r="D517" s="424"/>
      <c r="E517" s="419"/>
      <c r="F517" s="424"/>
      <c r="G517" s="163"/>
      <c r="H517" s="427"/>
      <c r="I517" s="63"/>
      <c r="J517" s="124"/>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433"/>
      <c r="AK517" s="63"/>
      <c r="AL517" s="164"/>
      <c r="AM517" s="164"/>
      <c r="AN517" s="164"/>
      <c r="AO517" s="63"/>
      <c r="AP517" s="124"/>
      <c r="AQ517" s="124"/>
      <c r="AR517" s="124"/>
      <c r="AS517" s="124"/>
      <c r="AT517" s="65"/>
      <c r="AU517" s="47"/>
      <c r="AV517" s="47"/>
      <c r="AW517" s="47"/>
      <c r="AX517" s="47"/>
      <c r="AY517" s="47"/>
      <c r="AZ517" s="47"/>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7"/>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7"/>
      <c r="CV517" s="47"/>
      <c r="CW517" s="47"/>
      <c r="CX517" s="47"/>
      <c r="CY517" s="47"/>
      <c r="CZ517" s="47"/>
      <c r="DA517" s="47"/>
      <c r="DB517" s="47"/>
      <c r="DC517" s="47"/>
      <c r="DD517" s="47"/>
      <c r="DE517" s="47"/>
      <c r="DF517" s="47"/>
      <c r="DG517" s="47"/>
      <c r="DH517" s="47"/>
      <c r="DI517" s="47"/>
      <c r="DJ517" s="47"/>
      <c r="DK517" s="47"/>
      <c r="DL517" s="47"/>
      <c r="DM517" s="47"/>
      <c r="DN517" s="47"/>
      <c r="DO517" s="47"/>
      <c r="DP517" s="47"/>
      <c r="DQ517" s="47"/>
      <c r="DR517" s="47"/>
      <c r="DS517" s="47"/>
      <c r="DT517" s="47"/>
      <c r="DU517" s="47"/>
      <c r="DV517" s="47"/>
      <c r="DW517" s="47"/>
      <c r="DX517" s="47"/>
      <c r="DY517" s="47"/>
      <c r="DZ517" s="47"/>
      <c r="EA517" s="47"/>
      <c r="EB517" s="47"/>
      <c r="EC517" s="47"/>
      <c r="ED517" s="47"/>
      <c r="EE517" s="47"/>
      <c r="EF517" s="47"/>
      <c r="EG517" s="47"/>
      <c r="EH517" s="47"/>
      <c r="EI517" s="47"/>
      <c r="EJ517" s="47"/>
      <c r="EK517" s="47"/>
      <c r="EL517" s="47"/>
      <c r="EM517" s="47"/>
      <c r="EN517" s="47"/>
      <c r="EO517" s="47"/>
      <c r="EP517" s="47"/>
      <c r="EQ517" s="47"/>
      <c r="ER517" s="47"/>
      <c r="ES517" s="40"/>
      <c r="ET517" s="40"/>
      <c r="EU517" s="40"/>
      <c r="EV517" s="40"/>
      <c r="EW517" s="40"/>
      <c r="EX517" s="40"/>
      <c r="EY517" s="40"/>
      <c r="EZ517" s="40"/>
      <c r="FA517" s="40"/>
      <c r="FB517" s="40"/>
      <c r="FC517" s="40"/>
      <c r="FD517" s="40"/>
      <c r="FE517" s="40"/>
      <c r="FF517" s="40"/>
      <c r="FG517" s="40"/>
      <c r="FH517" s="40"/>
      <c r="FI517" s="40"/>
      <c r="FJ517" s="40"/>
      <c r="FK517" s="40"/>
      <c r="FL517" s="40"/>
      <c r="FM517" s="40"/>
      <c r="FN517" s="40"/>
      <c r="FO517" s="40"/>
      <c r="FP517" s="40"/>
      <c r="FQ517" s="40"/>
      <c r="FR517" s="40"/>
      <c r="FS517" s="40"/>
      <c r="FT517" s="40"/>
      <c r="FU517" s="40"/>
      <c r="FV517" s="40"/>
      <c r="FW517" s="40"/>
      <c r="FX517" s="40"/>
      <c r="FY517" s="40"/>
      <c r="FZ517" s="40"/>
      <c r="GA517" s="40"/>
      <c r="GB517" s="40"/>
      <c r="GC517" s="40"/>
      <c r="GD517" s="40"/>
      <c r="GE517" s="40"/>
      <c r="GF517" s="40"/>
      <c r="GG517" s="40"/>
      <c r="GH517" s="40"/>
      <c r="GI517" s="40"/>
      <c r="GJ517" s="40"/>
      <c r="GK517" s="40"/>
      <c r="GL517" s="40"/>
      <c r="GM517" s="40"/>
      <c r="GN517" s="40"/>
      <c r="GO517" s="40"/>
      <c r="GP517" s="40"/>
      <c r="GQ517" s="40"/>
      <c r="GR517" s="40"/>
      <c r="GS517" s="40"/>
      <c r="GT517" s="40"/>
      <c r="GU517" s="40"/>
      <c r="GV517" s="40"/>
      <c r="GW517" s="40"/>
      <c r="GX517" s="40"/>
      <c r="GY517" s="40"/>
      <c r="GZ517" s="40"/>
      <c r="HA517" s="40"/>
      <c r="HB517" s="40"/>
      <c r="HC517" s="40"/>
      <c r="HD517" s="40"/>
      <c r="HE517" s="40"/>
      <c r="HF517" s="40"/>
      <c r="HG517" s="40"/>
      <c r="HH517" s="40"/>
      <c r="HI517" s="40"/>
      <c r="HJ517" s="40"/>
      <c r="HK517" s="40"/>
      <c r="HL517" s="40"/>
      <c r="HM517" s="40"/>
      <c r="HN517" s="40"/>
      <c r="HO517" s="40"/>
      <c r="HP517" s="40"/>
      <c r="HQ517" s="40"/>
      <c r="HR517" s="40"/>
      <c r="HS517" s="40"/>
      <c r="HT517" s="40"/>
      <c r="HU517" s="40"/>
      <c r="HV517" s="40"/>
      <c r="HW517" s="40"/>
      <c r="HX517" s="40"/>
      <c r="HY517" s="40"/>
      <c r="HZ517" s="40"/>
      <c r="IA517" s="40"/>
      <c r="IB517" s="40"/>
      <c r="IC517" s="40"/>
      <c r="ID517" s="40"/>
      <c r="IE517" s="40"/>
      <c r="IF517" s="40"/>
      <c r="IG517" s="40"/>
      <c r="IH517" s="40"/>
      <c r="II517" s="40"/>
      <c r="IJ517" s="40"/>
      <c r="IK517" s="40"/>
      <c r="IL517" s="40"/>
      <c r="IM517" s="40"/>
      <c r="IN517" s="40"/>
      <c r="IO517" s="40"/>
      <c r="IP517" s="40"/>
      <c r="IQ517" s="40"/>
      <c r="IR517" s="40"/>
      <c r="IS517" s="40"/>
      <c r="IT517" s="40"/>
      <c r="IU517" s="40"/>
      <c r="IV517" s="40"/>
      <c r="IW517" s="40"/>
      <c r="IX517" s="40"/>
      <c r="IY517" s="40"/>
      <c r="IZ517" s="40"/>
      <c r="JA517" s="40"/>
      <c r="JB517" s="40"/>
      <c r="JC517" s="40"/>
      <c r="JD517" s="40"/>
      <c r="JE517" s="40"/>
      <c r="JF517" s="40"/>
      <c r="JG517" s="40"/>
      <c r="JH517" s="40"/>
      <c r="JI517" s="40"/>
      <c r="JJ517" s="40"/>
      <c r="JK517" s="40"/>
      <c r="JL517" s="40"/>
      <c r="JM517" s="40"/>
      <c r="JN517" s="40"/>
      <c r="JO517" s="40"/>
      <c r="JP517" s="40"/>
      <c r="JQ517" s="40"/>
      <c r="JR517" s="40"/>
      <c r="JS517" s="40"/>
      <c r="JT517" s="40"/>
      <c r="JU517" s="40"/>
      <c r="JV517" s="40"/>
      <c r="JW517" s="40"/>
      <c r="JX517" s="40"/>
      <c r="JY517" s="40"/>
      <c r="JZ517" s="40"/>
      <c r="KA517" s="40"/>
    </row>
    <row r="518" spans="2:287" x14ac:dyDescent="0.45">
      <c r="B518" s="124"/>
      <c r="C518" s="418"/>
      <c r="D518" s="424"/>
      <c r="E518" s="419"/>
      <c r="F518" s="424"/>
      <c r="G518" s="163"/>
      <c r="H518" s="427"/>
      <c r="I518" s="63"/>
      <c r="J518" s="124"/>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433"/>
      <c r="AK518" s="63"/>
      <c r="AL518" s="164"/>
      <c r="AM518" s="164"/>
      <c r="AN518" s="164"/>
      <c r="AO518" s="63"/>
      <c r="AP518" s="124"/>
      <c r="AQ518" s="124"/>
      <c r="AR518" s="124"/>
      <c r="AS518" s="124"/>
      <c r="AT518" s="65"/>
      <c r="AU518" s="47"/>
      <c r="AV518" s="47"/>
      <c r="AW518" s="47"/>
      <c r="AX518" s="47"/>
      <c r="AY518" s="47"/>
      <c r="AZ518" s="47"/>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7"/>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7"/>
      <c r="CV518" s="47"/>
      <c r="CW518" s="47"/>
      <c r="CX518" s="47"/>
      <c r="CY518" s="47"/>
      <c r="CZ518" s="47"/>
      <c r="DA518" s="47"/>
      <c r="DB518" s="47"/>
      <c r="DC518" s="47"/>
      <c r="DD518" s="47"/>
      <c r="DE518" s="47"/>
      <c r="DF518" s="47"/>
      <c r="DG518" s="47"/>
      <c r="DH518" s="47"/>
      <c r="DI518" s="47"/>
      <c r="DJ518" s="47"/>
      <c r="DK518" s="47"/>
      <c r="DL518" s="47"/>
      <c r="DM518" s="47"/>
      <c r="DN518" s="47"/>
      <c r="DO518" s="47"/>
      <c r="DP518" s="47"/>
      <c r="DQ518" s="47"/>
      <c r="DR518" s="47"/>
      <c r="DS518" s="47"/>
      <c r="DT518" s="47"/>
      <c r="DU518" s="47"/>
      <c r="DV518" s="47"/>
      <c r="DW518" s="47"/>
      <c r="DX518" s="47"/>
      <c r="DY518" s="47"/>
      <c r="DZ518" s="47"/>
      <c r="EA518" s="47"/>
      <c r="EB518" s="47"/>
      <c r="EC518" s="47"/>
      <c r="ED518" s="47"/>
      <c r="EE518" s="47"/>
      <c r="EF518" s="47"/>
      <c r="EG518" s="47"/>
      <c r="EH518" s="47"/>
      <c r="EI518" s="47"/>
      <c r="EJ518" s="47"/>
      <c r="EK518" s="47"/>
      <c r="EL518" s="47"/>
      <c r="EM518" s="47"/>
      <c r="EN518" s="47"/>
      <c r="EO518" s="47"/>
      <c r="EP518" s="47"/>
      <c r="EQ518" s="47"/>
      <c r="ER518" s="47"/>
      <c r="ES518" s="40"/>
      <c r="ET518" s="40"/>
      <c r="EU518" s="40"/>
      <c r="EV518" s="40"/>
      <c r="EW518" s="40"/>
      <c r="EX518" s="40"/>
      <c r="EY518" s="40"/>
      <c r="EZ518" s="40"/>
      <c r="FA518" s="40"/>
      <c r="FB518" s="40"/>
      <c r="FC518" s="40"/>
      <c r="FD518" s="40"/>
      <c r="FE518" s="40"/>
      <c r="FF518" s="40"/>
      <c r="FG518" s="40"/>
      <c r="FH518" s="40"/>
      <c r="FI518" s="40"/>
      <c r="FJ518" s="40"/>
      <c r="FK518" s="40"/>
      <c r="FL518" s="40"/>
      <c r="FM518" s="40"/>
      <c r="FN518" s="40"/>
      <c r="FO518" s="40"/>
      <c r="FP518" s="40"/>
      <c r="FQ518" s="40"/>
      <c r="FR518" s="40"/>
      <c r="FS518" s="40"/>
      <c r="FT518" s="40"/>
      <c r="FU518" s="40"/>
      <c r="FV518" s="40"/>
      <c r="FW518" s="40"/>
      <c r="FX518" s="40"/>
      <c r="FY518" s="40"/>
      <c r="FZ518" s="40"/>
      <c r="GA518" s="40"/>
      <c r="GB518" s="40"/>
      <c r="GC518" s="40"/>
      <c r="GD518" s="40"/>
      <c r="GE518" s="40"/>
      <c r="GF518" s="40"/>
      <c r="GG518" s="40"/>
      <c r="GH518" s="40"/>
      <c r="GI518" s="40"/>
      <c r="GJ518" s="40"/>
      <c r="GK518" s="40"/>
      <c r="GL518" s="40"/>
      <c r="GM518" s="40"/>
      <c r="GN518" s="40"/>
      <c r="GO518" s="40"/>
      <c r="GP518" s="40"/>
      <c r="GQ518" s="40"/>
      <c r="GR518" s="40"/>
      <c r="GS518" s="40"/>
      <c r="GT518" s="40"/>
      <c r="GU518" s="40"/>
      <c r="GV518" s="40"/>
      <c r="GW518" s="40"/>
      <c r="GX518" s="40"/>
      <c r="GY518" s="40"/>
      <c r="GZ518" s="40"/>
      <c r="HA518" s="40"/>
      <c r="HB518" s="40"/>
      <c r="HC518" s="40"/>
      <c r="HD518" s="40"/>
      <c r="HE518" s="40"/>
      <c r="HF518" s="40"/>
      <c r="HG518" s="40"/>
      <c r="HH518" s="40"/>
      <c r="HI518" s="40"/>
      <c r="HJ518" s="40"/>
      <c r="HK518" s="40"/>
      <c r="HL518" s="40"/>
      <c r="HM518" s="40"/>
      <c r="HN518" s="40"/>
      <c r="HO518" s="40"/>
      <c r="HP518" s="40"/>
      <c r="HQ518" s="40"/>
      <c r="HR518" s="40"/>
      <c r="HS518" s="40"/>
      <c r="HT518" s="40"/>
      <c r="HU518" s="40"/>
      <c r="HV518" s="40"/>
      <c r="HW518" s="40"/>
      <c r="HX518" s="40"/>
      <c r="HY518" s="40"/>
      <c r="HZ518" s="40"/>
      <c r="IA518" s="40"/>
      <c r="IB518" s="40"/>
      <c r="IC518" s="40"/>
      <c r="ID518" s="40"/>
      <c r="IE518" s="40"/>
      <c r="IF518" s="40"/>
      <c r="IG518" s="40"/>
      <c r="IH518" s="40"/>
      <c r="II518" s="40"/>
      <c r="IJ518" s="40"/>
      <c r="IK518" s="40"/>
      <c r="IL518" s="40"/>
      <c r="IM518" s="40"/>
      <c r="IN518" s="40"/>
      <c r="IO518" s="40"/>
      <c r="IP518" s="40"/>
      <c r="IQ518" s="40"/>
      <c r="IR518" s="40"/>
      <c r="IS518" s="40"/>
      <c r="IT518" s="40"/>
      <c r="IU518" s="40"/>
      <c r="IV518" s="40"/>
      <c r="IW518" s="40"/>
      <c r="IX518" s="40"/>
      <c r="IY518" s="40"/>
      <c r="IZ518" s="40"/>
      <c r="JA518" s="40"/>
      <c r="JB518" s="40"/>
      <c r="JC518" s="40"/>
      <c r="JD518" s="40"/>
      <c r="JE518" s="40"/>
      <c r="JF518" s="40"/>
      <c r="JG518" s="40"/>
      <c r="JH518" s="40"/>
      <c r="JI518" s="40"/>
      <c r="JJ518" s="40"/>
      <c r="JK518" s="40"/>
      <c r="JL518" s="40"/>
      <c r="JM518" s="40"/>
      <c r="JN518" s="40"/>
      <c r="JO518" s="40"/>
      <c r="JP518" s="40"/>
      <c r="JQ518" s="40"/>
      <c r="JR518" s="40"/>
      <c r="JS518" s="40"/>
      <c r="JT518" s="40"/>
      <c r="JU518" s="40"/>
      <c r="JV518" s="40"/>
      <c r="JW518" s="40"/>
      <c r="JX518" s="40"/>
      <c r="JY518" s="40"/>
      <c r="JZ518" s="40"/>
      <c r="KA518" s="40"/>
    </row>
    <row r="519" spans="2:287" x14ac:dyDescent="0.45">
      <c r="B519" s="124"/>
      <c r="C519" s="418"/>
      <c r="D519" s="424"/>
      <c r="E519" s="419"/>
      <c r="F519" s="424"/>
      <c r="G519" s="163"/>
      <c r="H519" s="427"/>
      <c r="I519" s="63"/>
      <c r="J519" s="124"/>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433"/>
      <c r="AK519" s="63"/>
      <c r="AL519" s="164"/>
      <c r="AM519" s="164"/>
      <c r="AN519" s="164"/>
      <c r="AO519" s="63"/>
      <c r="AP519" s="124"/>
      <c r="AQ519" s="124"/>
      <c r="AR519" s="124"/>
      <c r="AS519" s="124"/>
      <c r="AT519" s="65"/>
      <c r="AU519" s="47"/>
      <c r="AV519" s="47"/>
      <c r="AW519" s="47"/>
      <c r="AX519" s="47"/>
      <c r="AY519" s="47"/>
      <c r="AZ519" s="47"/>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7"/>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7"/>
      <c r="CV519" s="47"/>
      <c r="CW519" s="47"/>
      <c r="CX519" s="47"/>
      <c r="CY519" s="47"/>
      <c r="CZ519" s="47"/>
      <c r="DA519" s="47"/>
      <c r="DB519" s="47"/>
      <c r="DC519" s="47"/>
      <c r="DD519" s="47"/>
      <c r="DE519" s="47"/>
      <c r="DF519" s="47"/>
      <c r="DG519" s="47"/>
      <c r="DH519" s="47"/>
      <c r="DI519" s="47"/>
      <c r="DJ519" s="47"/>
      <c r="DK519" s="47"/>
      <c r="DL519" s="47"/>
      <c r="DM519" s="47"/>
      <c r="DN519" s="47"/>
      <c r="DO519" s="47"/>
      <c r="DP519" s="47"/>
      <c r="DQ519" s="47"/>
      <c r="DR519" s="47"/>
      <c r="DS519" s="47"/>
      <c r="DT519" s="47"/>
      <c r="DU519" s="47"/>
      <c r="DV519" s="47"/>
      <c r="DW519" s="47"/>
      <c r="DX519" s="47"/>
      <c r="DY519" s="47"/>
      <c r="DZ519" s="47"/>
      <c r="EA519" s="47"/>
      <c r="EB519" s="47"/>
      <c r="EC519" s="47"/>
      <c r="ED519" s="47"/>
      <c r="EE519" s="47"/>
      <c r="EF519" s="47"/>
      <c r="EG519" s="47"/>
      <c r="EH519" s="47"/>
      <c r="EI519" s="47"/>
      <c r="EJ519" s="47"/>
      <c r="EK519" s="47"/>
      <c r="EL519" s="47"/>
      <c r="EM519" s="47"/>
      <c r="EN519" s="47"/>
      <c r="EO519" s="47"/>
      <c r="EP519" s="47"/>
      <c r="EQ519" s="47"/>
      <c r="ER519" s="47"/>
      <c r="ES519" s="40"/>
      <c r="ET519" s="40"/>
      <c r="EU519" s="40"/>
      <c r="EV519" s="40"/>
      <c r="EW519" s="40"/>
      <c r="EX519" s="40"/>
      <c r="EY519" s="40"/>
      <c r="EZ519" s="40"/>
      <c r="FA519" s="40"/>
      <c r="FB519" s="40"/>
      <c r="FC519" s="40"/>
      <c r="FD519" s="40"/>
      <c r="FE519" s="40"/>
      <c r="FF519" s="40"/>
      <c r="FG519" s="40"/>
      <c r="FH519" s="40"/>
      <c r="FI519" s="40"/>
      <c r="FJ519" s="40"/>
      <c r="FK519" s="40"/>
      <c r="FL519" s="40"/>
      <c r="FM519" s="40"/>
      <c r="FN519" s="40"/>
      <c r="FO519" s="40"/>
      <c r="FP519" s="40"/>
      <c r="FQ519" s="40"/>
      <c r="FR519" s="40"/>
      <c r="FS519" s="40"/>
      <c r="FT519" s="40"/>
      <c r="FU519" s="40"/>
      <c r="FV519" s="40"/>
      <c r="FW519" s="40"/>
      <c r="FX519" s="40"/>
      <c r="FY519" s="40"/>
      <c r="FZ519" s="40"/>
      <c r="GA519" s="40"/>
      <c r="GB519" s="40"/>
      <c r="GC519" s="40"/>
      <c r="GD519" s="40"/>
      <c r="GE519" s="40"/>
      <c r="GF519" s="40"/>
      <c r="GG519" s="40"/>
      <c r="GH519" s="40"/>
      <c r="GI519" s="40"/>
      <c r="GJ519" s="40"/>
      <c r="GK519" s="40"/>
      <c r="GL519" s="40"/>
      <c r="GM519" s="40"/>
      <c r="GN519" s="40"/>
      <c r="GO519" s="40"/>
      <c r="GP519" s="40"/>
      <c r="GQ519" s="40"/>
      <c r="GR519" s="40"/>
      <c r="GS519" s="40"/>
      <c r="GT519" s="40"/>
      <c r="GU519" s="40"/>
      <c r="GV519" s="40"/>
      <c r="GW519" s="40"/>
      <c r="GX519" s="40"/>
      <c r="GY519" s="40"/>
      <c r="GZ519" s="40"/>
      <c r="HA519" s="40"/>
      <c r="HB519" s="40"/>
      <c r="HC519" s="40"/>
      <c r="HD519" s="40"/>
      <c r="HE519" s="40"/>
      <c r="HF519" s="40"/>
      <c r="HG519" s="40"/>
      <c r="HH519" s="40"/>
      <c r="HI519" s="40"/>
      <c r="HJ519" s="40"/>
      <c r="HK519" s="40"/>
      <c r="HL519" s="40"/>
      <c r="HM519" s="40"/>
      <c r="HN519" s="40"/>
      <c r="HO519" s="40"/>
      <c r="HP519" s="40"/>
      <c r="HQ519" s="40"/>
      <c r="HR519" s="40"/>
      <c r="HS519" s="40"/>
      <c r="HT519" s="40"/>
      <c r="HU519" s="40"/>
      <c r="HV519" s="40"/>
      <c r="HW519" s="40"/>
      <c r="HX519" s="40"/>
      <c r="HY519" s="40"/>
      <c r="HZ519" s="40"/>
      <c r="IA519" s="40"/>
      <c r="IB519" s="40"/>
      <c r="IC519" s="40"/>
      <c r="ID519" s="40"/>
      <c r="IE519" s="40"/>
      <c r="IF519" s="40"/>
      <c r="IG519" s="40"/>
      <c r="IH519" s="40"/>
      <c r="II519" s="40"/>
      <c r="IJ519" s="40"/>
      <c r="IK519" s="40"/>
      <c r="IL519" s="40"/>
      <c r="IM519" s="40"/>
      <c r="IN519" s="40"/>
      <c r="IO519" s="40"/>
      <c r="IP519" s="40"/>
      <c r="IQ519" s="40"/>
      <c r="IR519" s="40"/>
      <c r="IS519" s="40"/>
      <c r="IT519" s="40"/>
      <c r="IU519" s="40"/>
      <c r="IV519" s="40"/>
      <c r="IW519" s="40"/>
      <c r="IX519" s="40"/>
      <c r="IY519" s="40"/>
      <c r="IZ519" s="40"/>
      <c r="JA519" s="40"/>
      <c r="JB519" s="40"/>
      <c r="JC519" s="40"/>
      <c r="JD519" s="40"/>
      <c r="JE519" s="40"/>
      <c r="JF519" s="40"/>
      <c r="JG519" s="40"/>
      <c r="JH519" s="40"/>
      <c r="JI519" s="40"/>
      <c r="JJ519" s="40"/>
      <c r="JK519" s="40"/>
      <c r="JL519" s="40"/>
      <c r="JM519" s="40"/>
      <c r="JN519" s="40"/>
      <c r="JO519" s="40"/>
      <c r="JP519" s="40"/>
      <c r="JQ519" s="40"/>
      <c r="JR519" s="40"/>
      <c r="JS519" s="40"/>
      <c r="JT519" s="40"/>
      <c r="JU519" s="40"/>
      <c r="JV519" s="40"/>
      <c r="JW519" s="40"/>
      <c r="JX519" s="40"/>
      <c r="JY519" s="40"/>
      <c r="JZ519" s="40"/>
      <c r="KA519" s="40"/>
    </row>
    <row r="520" spans="2:287" x14ac:dyDescent="0.45">
      <c r="B520" s="124"/>
      <c r="C520" s="418"/>
      <c r="D520" s="424"/>
      <c r="E520" s="419"/>
      <c r="F520" s="424"/>
      <c r="G520" s="163"/>
      <c r="H520" s="427"/>
      <c r="I520" s="63"/>
      <c r="J520" s="124"/>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433"/>
      <c r="AK520" s="63"/>
      <c r="AL520" s="164"/>
      <c r="AM520" s="164"/>
      <c r="AN520" s="164"/>
      <c r="AO520" s="63"/>
      <c r="AP520" s="124"/>
      <c r="AQ520" s="124"/>
      <c r="AR520" s="124"/>
      <c r="AS520" s="124"/>
      <c r="AT520" s="65"/>
      <c r="AU520" s="47"/>
      <c r="AV520" s="47"/>
      <c r="AW520" s="47"/>
      <c r="AX520" s="47"/>
      <c r="AY520" s="47"/>
      <c r="AZ520" s="47"/>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7"/>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7"/>
      <c r="CV520" s="47"/>
      <c r="CW520" s="47"/>
      <c r="CX520" s="47"/>
      <c r="CY520" s="47"/>
      <c r="CZ520" s="47"/>
      <c r="DA520" s="47"/>
      <c r="DB520" s="47"/>
      <c r="DC520" s="47"/>
      <c r="DD520" s="47"/>
      <c r="DE520" s="47"/>
      <c r="DF520" s="47"/>
      <c r="DG520" s="47"/>
      <c r="DH520" s="47"/>
      <c r="DI520" s="47"/>
      <c r="DJ520" s="47"/>
      <c r="DK520" s="47"/>
      <c r="DL520" s="47"/>
      <c r="DM520" s="47"/>
      <c r="DN520" s="47"/>
      <c r="DO520" s="47"/>
      <c r="DP520" s="47"/>
      <c r="DQ520" s="47"/>
      <c r="DR520" s="47"/>
      <c r="DS520" s="47"/>
      <c r="DT520" s="47"/>
      <c r="DU520" s="47"/>
      <c r="DV520" s="47"/>
      <c r="DW520" s="47"/>
      <c r="DX520" s="47"/>
      <c r="DY520" s="47"/>
      <c r="DZ520" s="47"/>
      <c r="EA520" s="47"/>
      <c r="EB520" s="47"/>
      <c r="EC520" s="47"/>
      <c r="ED520" s="47"/>
      <c r="EE520" s="47"/>
      <c r="EF520" s="47"/>
      <c r="EG520" s="47"/>
      <c r="EH520" s="47"/>
      <c r="EI520" s="47"/>
      <c r="EJ520" s="47"/>
      <c r="EK520" s="47"/>
      <c r="EL520" s="47"/>
      <c r="EM520" s="47"/>
      <c r="EN520" s="47"/>
      <c r="EO520" s="47"/>
      <c r="EP520" s="47"/>
      <c r="EQ520" s="47"/>
      <c r="ER520" s="47"/>
      <c r="ES520" s="40"/>
      <c r="ET520" s="40"/>
      <c r="EU520" s="40"/>
      <c r="EV520" s="40"/>
      <c r="EW520" s="40"/>
      <c r="EX520" s="40"/>
      <c r="EY520" s="40"/>
      <c r="EZ520" s="40"/>
      <c r="FA520" s="40"/>
      <c r="FB520" s="40"/>
      <c r="FC520" s="40"/>
      <c r="FD520" s="40"/>
      <c r="FE520" s="40"/>
      <c r="FF520" s="40"/>
      <c r="FG520" s="40"/>
      <c r="FH520" s="40"/>
      <c r="FI520" s="40"/>
      <c r="FJ520" s="40"/>
      <c r="FK520" s="40"/>
      <c r="FL520" s="40"/>
      <c r="FM520" s="40"/>
      <c r="FN520" s="40"/>
      <c r="FO520" s="40"/>
      <c r="FP520" s="40"/>
      <c r="FQ520" s="40"/>
      <c r="FR520" s="40"/>
      <c r="FS520" s="40"/>
      <c r="FT520" s="40"/>
      <c r="FU520" s="40"/>
      <c r="FV520" s="40"/>
      <c r="FW520" s="40"/>
      <c r="FX520" s="40"/>
      <c r="FY520" s="40"/>
      <c r="FZ520" s="40"/>
      <c r="GA520" s="40"/>
      <c r="GB520" s="40"/>
      <c r="GC520" s="40"/>
      <c r="GD520" s="40"/>
      <c r="GE520" s="40"/>
      <c r="GF520" s="40"/>
      <c r="GG520" s="40"/>
      <c r="GH520" s="40"/>
      <c r="GI520" s="40"/>
      <c r="GJ520" s="40"/>
      <c r="GK520" s="40"/>
      <c r="GL520" s="40"/>
      <c r="GM520" s="40"/>
      <c r="GN520" s="40"/>
      <c r="GO520" s="40"/>
      <c r="GP520" s="40"/>
      <c r="GQ520" s="40"/>
      <c r="GR520" s="40"/>
      <c r="GS520" s="40"/>
      <c r="GT520" s="40"/>
      <c r="GU520" s="40"/>
      <c r="GV520" s="40"/>
      <c r="GW520" s="40"/>
      <c r="GX520" s="40"/>
      <c r="GY520" s="40"/>
      <c r="GZ520" s="40"/>
      <c r="HA520" s="40"/>
      <c r="HB520" s="40"/>
      <c r="HC520" s="40"/>
      <c r="HD520" s="40"/>
      <c r="HE520" s="40"/>
      <c r="HF520" s="40"/>
      <c r="HG520" s="40"/>
      <c r="HH520" s="40"/>
      <c r="HI520" s="40"/>
      <c r="HJ520" s="40"/>
      <c r="HK520" s="40"/>
      <c r="HL520" s="40"/>
      <c r="HM520" s="40"/>
      <c r="HN520" s="40"/>
      <c r="HO520" s="40"/>
      <c r="HP520" s="40"/>
      <c r="HQ520" s="40"/>
      <c r="HR520" s="40"/>
      <c r="HS520" s="40"/>
      <c r="HT520" s="40"/>
      <c r="HU520" s="40"/>
      <c r="HV520" s="40"/>
      <c r="HW520" s="40"/>
      <c r="HX520" s="40"/>
      <c r="HY520" s="40"/>
      <c r="HZ520" s="40"/>
      <c r="IA520" s="40"/>
      <c r="IB520" s="40"/>
      <c r="IC520" s="40"/>
      <c r="ID520" s="40"/>
      <c r="IE520" s="40"/>
      <c r="IF520" s="40"/>
      <c r="IG520" s="40"/>
      <c r="IH520" s="40"/>
      <c r="II520" s="40"/>
      <c r="IJ520" s="40"/>
      <c r="IK520" s="40"/>
      <c r="IL520" s="40"/>
      <c r="IM520" s="40"/>
      <c r="IN520" s="40"/>
      <c r="IO520" s="40"/>
      <c r="IP520" s="40"/>
      <c r="IQ520" s="40"/>
      <c r="IR520" s="40"/>
      <c r="IS520" s="40"/>
      <c r="IT520" s="40"/>
      <c r="IU520" s="40"/>
      <c r="IV520" s="40"/>
      <c r="IW520" s="40"/>
      <c r="IX520" s="40"/>
      <c r="IY520" s="40"/>
      <c r="IZ520" s="40"/>
      <c r="JA520" s="40"/>
      <c r="JB520" s="40"/>
      <c r="JC520" s="40"/>
      <c r="JD520" s="40"/>
      <c r="JE520" s="40"/>
      <c r="JF520" s="40"/>
      <c r="JG520" s="40"/>
      <c r="JH520" s="40"/>
      <c r="JI520" s="40"/>
      <c r="JJ520" s="40"/>
      <c r="JK520" s="40"/>
      <c r="JL520" s="40"/>
      <c r="JM520" s="40"/>
      <c r="JN520" s="40"/>
      <c r="JO520" s="40"/>
      <c r="JP520" s="40"/>
      <c r="JQ520" s="40"/>
      <c r="JR520" s="40"/>
      <c r="JS520" s="40"/>
      <c r="JT520" s="40"/>
      <c r="JU520" s="40"/>
      <c r="JV520" s="40"/>
      <c r="JW520" s="40"/>
      <c r="JX520" s="40"/>
      <c r="JY520" s="40"/>
      <c r="JZ520" s="40"/>
      <c r="KA520" s="40"/>
    </row>
    <row r="521" spans="2:287" x14ac:dyDescent="0.45">
      <c r="B521" s="124"/>
      <c r="C521" s="418"/>
      <c r="D521" s="424"/>
      <c r="E521" s="419"/>
      <c r="F521" s="424"/>
      <c r="G521" s="163"/>
      <c r="H521" s="427"/>
      <c r="I521" s="63"/>
      <c r="J521" s="124"/>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433"/>
      <c r="AK521" s="63"/>
      <c r="AL521" s="164"/>
      <c r="AM521" s="164"/>
      <c r="AN521" s="164"/>
      <c r="AO521" s="63"/>
      <c r="AP521" s="124"/>
      <c r="AQ521" s="124"/>
      <c r="AR521" s="124"/>
      <c r="AS521" s="124"/>
      <c r="AT521" s="65"/>
      <c r="AU521" s="47"/>
      <c r="AV521" s="47"/>
      <c r="AW521" s="47"/>
      <c r="AX521" s="47"/>
      <c r="AY521" s="47"/>
      <c r="AZ521" s="47"/>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7"/>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7"/>
      <c r="CV521" s="47"/>
      <c r="CW521" s="47"/>
      <c r="CX521" s="47"/>
      <c r="CY521" s="47"/>
      <c r="CZ521" s="47"/>
      <c r="DA521" s="47"/>
      <c r="DB521" s="47"/>
      <c r="DC521" s="47"/>
      <c r="DD521" s="47"/>
      <c r="DE521" s="47"/>
      <c r="DF521" s="47"/>
      <c r="DG521" s="47"/>
      <c r="DH521" s="47"/>
      <c r="DI521" s="47"/>
      <c r="DJ521" s="47"/>
      <c r="DK521" s="47"/>
      <c r="DL521" s="47"/>
      <c r="DM521" s="47"/>
      <c r="DN521" s="47"/>
      <c r="DO521" s="47"/>
      <c r="DP521" s="47"/>
      <c r="DQ521" s="47"/>
      <c r="DR521" s="47"/>
      <c r="DS521" s="47"/>
      <c r="DT521" s="47"/>
      <c r="DU521" s="47"/>
      <c r="DV521" s="47"/>
      <c r="DW521" s="47"/>
      <c r="DX521" s="47"/>
      <c r="DY521" s="47"/>
      <c r="DZ521" s="47"/>
      <c r="EA521" s="47"/>
      <c r="EB521" s="47"/>
      <c r="EC521" s="47"/>
      <c r="ED521" s="47"/>
      <c r="EE521" s="47"/>
      <c r="EF521" s="47"/>
      <c r="EG521" s="47"/>
      <c r="EH521" s="47"/>
      <c r="EI521" s="47"/>
      <c r="EJ521" s="47"/>
      <c r="EK521" s="47"/>
      <c r="EL521" s="47"/>
      <c r="EM521" s="47"/>
      <c r="EN521" s="47"/>
      <c r="EO521" s="47"/>
      <c r="EP521" s="47"/>
      <c r="EQ521" s="47"/>
      <c r="ER521" s="47"/>
      <c r="ES521" s="40"/>
      <c r="ET521" s="40"/>
      <c r="EU521" s="40"/>
      <c r="EV521" s="40"/>
      <c r="EW521" s="40"/>
      <c r="EX521" s="40"/>
      <c r="EY521" s="40"/>
      <c r="EZ521" s="40"/>
      <c r="FA521" s="40"/>
      <c r="FB521" s="40"/>
      <c r="FC521" s="40"/>
      <c r="FD521" s="40"/>
      <c r="FE521" s="40"/>
      <c r="FF521" s="40"/>
      <c r="FG521" s="40"/>
      <c r="FH521" s="40"/>
      <c r="FI521" s="40"/>
      <c r="FJ521" s="40"/>
      <c r="FK521" s="40"/>
      <c r="FL521" s="40"/>
      <c r="FM521" s="40"/>
      <c r="FN521" s="40"/>
      <c r="FO521" s="40"/>
      <c r="FP521" s="40"/>
      <c r="FQ521" s="40"/>
      <c r="FR521" s="40"/>
      <c r="FS521" s="40"/>
      <c r="FT521" s="40"/>
      <c r="FU521" s="40"/>
      <c r="FV521" s="40"/>
      <c r="FW521" s="40"/>
      <c r="FX521" s="40"/>
      <c r="FY521" s="40"/>
      <c r="FZ521" s="40"/>
      <c r="GA521" s="40"/>
      <c r="GB521" s="40"/>
      <c r="GC521" s="40"/>
      <c r="GD521" s="40"/>
      <c r="GE521" s="40"/>
      <c r="GF521" s="40"/>
      <c r="GG521" s="40"/>
      <c r="GH521" s="40"/>
      <c r="GI521" s="40"/>
      <c r="GJ521" s="40"/>
      <c r="GK521" s="40"/>
      <c r="GL521" s="40"/>
      <c r="GM521" s="40"/>
      <c r="GN521" s="40"/>
      <c r="GO521" s="40"/>
      <c r="GP521" s="40"/>
      <c r="GQ521" s="40"/>
      <c r="GR521" s="40"/>
      <c r="GS521" s="40"/>
      <c r="GT521" s="40"/>
      <c r="GU521" s="40"/>
      <c r="GV521" s="40"/>
      <c r="GW521" s="40"/>
      <c r="GX521" s="40"/>
      <c r="GY521" s="40"/>
      <c r="GZ521" s="40"/>
      <c r="HA521" s="40"/>
      <c r="HB521" s="40"/>
      <c r="HC521" s="40"/>
      <c r="HD521" s="40"/>
      <c r="HE521" s="40"/>
      <c r="HF521" s="40"/>
      <c r="HG521" s="40"/>
      <c r="HH521" s="40"/>
      <c r="HI521" s="40"/>
      <c r="HJ521" s="40"/>
      <c r="HK521" s="40"/>
      <c r="HL521" s="40"/>
      <c r="HM521" s="40"/>
      <c r="HN521" s="40"/>
      <c r="HO521" s="40"/>
      <c r="HP521" s="40"/>
      <c r="HQ521" s="40"/>
      <c r="HR521" s="40"/>
      <c r="HS521" s="40"/>
      <c r="HT521" s="40"/>
      <c r="HU521" s="40"/>
      <c r="HV521" s="40"/>
      <c r="HW521" s="40"/>
      <c r="HX521" s="40"/>
      <c r="HY521" s="40"/>
      <c r="HZ521" s="40"/>
      <c r="IA521" s="40"/>
      <c r="IB521" s="40"/>
      <c r="IC521" s="40"/>
      <c r="ID521" s="40"/>
      <c r="IE521" s="40"/>
      <c r="IF521" s="40"/>
      <c r="IG521" s="40"/>
      <c r="IH521" s="40"/>
      <c r="II521" s="40"/>
      <c r="IJ521" s="40"/>
      <c r="IK521" s="40"/>
      <c r="IL521" s="40"/>
      <c r="IM521" s="40"/>
      <c r="IN521" s="40"/>
      <c r="IO521" s="40"/>
      <c r="IP521" s="40"/>
      <c r="IQ521" s="40"/>
      <c r="IR521" s="40"/>
      <c r="IS521" s="40"/>
      <c r="IT521" s="40"/>
      <c r="IU521" s="40"/>
      <c r="IV521" s="40"/>
      <c r="IW521" s="40"/>
      <c r="IX521" s="40"/>
      <c r="IY521" s="40"/>
      <c r="IZ521" s="40"/>
      <c r="JA521" s="40"/>
      <c r="JB521" s="40"/>
      <c r="JC521" s="40"/>
      <c r="JD521" s="40"/>
      <c r="JE521" s="40"/>
      <c r="JF521" s="40"/>
      <c r="JG521" s="40"/>
      <c r="JH521" s="40"/>
      <c r="JI521" s="40"/>
      <c r="JJ521" s="40"/>
      <c r="JK521" s="40"/>
      <c r="JL521" s="40"/>
      <c r="JM521" s="40"/>
      <c r="JN521" s="40"/>
      <c r="JO521" s="40"/>
      <c r="JP521" s="40"/>
      <c r="JQ521" s="40"/>
      <c r="JR521" s="40"/>
      <c r="JS521" s="40"/>
      <c r="JT521" s="40"/>
      <c r="JU521" s="40"/>
      <c r="JV521" s="40"/>
      <c r="JW521" s="40"/>
      <c r="JX521" s="40"/>
      <c r="JY521" s="40"/>
      <c r="JZ521" s="40"/>
      <c r="KA521" s="40"/>
    </row>
    <row r="522" spans="2:287" x14ac:dyDescent="0.45">
      <c r="B522" s="124"/>
      <c r="C522" s="418"/>
      <c r="D522" s="424"/>
      <c r="E522" s="419"/>
      <c r="F522" s="424"/>
      <c r="G522" s="163"/>
      <c r="H522" s="427"/>
      <c r="I522" s="63"/>
      <c r="J522" s="124"/>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433"/>
      <c r="AK522" s="63"/>
      <c r="AL522" s="164"/>
      <c r="AM522" s="164"/>
      <c r="AN522" s="164"/>
      <c r="AO522" s="63"/>
      <c r="AP522" s="124"/>
      <c r="AQ522" s="124"/>
      <c r="AR522" s="124"/>
      <c r="AS522" s="124"/>
      <c r="AT522" s="65"/>
      <c r="AU522" s="47"/>
      <c r="AV522" s="47"/>
      <c r="AW522" s="47"/>
      <c r="AX522" s="47"/>
      <c r="AY522" s="47"/>
      <c r="AZ522" s="47"/>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7"/>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7"/>
      <c r="CV522" s="47"/>
      <c r="CW522" s="47"/>
      <c r="CX522" s="47"/>
      <c r="CY522" s="47"/>
      <c r="CZ522" s="47"/>
      <c r="DA522" s="47"/>
      <c r="DB522" s="47"/>
      <c r="DC522" s="47"/>
      <c r="DD522" s="47"/>
      <c r="DE522" s="47"/>
      <c r="DF522" s="47"/>
      <c r="DG522" s="47"/>
      <c r="DH522" s="47"/>
      <c r="DI522" s="47"/>
      <c r="DJ522" s="47"/>
      <c r="DK522" s="47"/>
      <c r="DL522" s="47"/>
      <c r="DM522" s="47"/>
      <c r="DN522" s="47"/>
      <c r="DO522" s="47"/>
      <c r="DP522" s="47"/>
      <c r="DQ522" s="47"/>
      <c r="DR522" s="47"/>
      <c r="DS522" s="47"/>
      <c r="DT522" s="47"/>
      <c r="DU522" s="47"/>
      <c r="DV522" s="47"/>
      <c r="DW522" s="47"/>
      <c r="DX522" s="47"/>
      <c r="DY522" s="47"/>
      <c r="DZ522" s="47"/>
      <c r="EA522" s="47"/>
      <c r="EB522" s="47"/>
      <c r="EC522" s="47"/>
      <c r="ED522" s="47"/>
      <c r="EE522" s="47"/>
      <c r="EF522" s="47"/>
      <c r="EG522" s="47"/>
      <c r="EH522" s="47"/>
      <c r="EI522" s="47"/>
      <c r="EJ522" s="47"/>
      <c r="EK522" s="47"/>
      <c r="EL522" s="47"/>
      <c r="EM522" s="47"/>
      <c r="EN522" s="47"/>
      <c r="EO522" s="47"/>
      <c r="EP522" s="47"/>
      <c r="EQ522" s="47"/>
      <c r="ER522" s="47"/>
      <c r="ES522" s="40"/>
      <c r="ET522" s="40"/>
      <c r="EU522" s="40"/>
      <c r="EV522" s="40"/>
      <c r="EW522" s="40"/>
      <c r="EX522" s="40"/>
      <c r="EY522" s="40"/>
      <c r="EZ522" s="40"/>
      <c r="FA522" s="40"/>
      <c r="FB522" s="40"/>
      <c r="FC522" s="40"/>
      <c r="FD522" s="40"/>
      <c r="FE522" s="40"/>
      <c r="FF522" s="40"/>
      <c r="FG522" s="40"/>
      <c r="FH522" s="40"/>
      <c r="FI522" s="40"/>
      <c r="FJ522" s="40"/>
      <c r="FK522" s="40"/>
      <c r="FL522" s="40"/>
      <c r="FM522" s="40"/>
      <c r="FN522" s="40"/>
      <c r="FO522" s="40"/>
      <c r="FP522" s="40"/>
      <c r="FQ522" s="40"/>
      <c r="FR522" s="40"/>
      <c r="FS522" s="40"/>
      <c r="FT522" s="40"/>
      <c r="FU522" s="40"/>
      <c r="FV522" s="40"/>
      <c r="FW522" s="40"/>
      <c r="FX522" s="40"/>
      <c r="FY522" s="40"/>
      <c r="FZ522" s="40"/>
      <c r="GA522" s="40"/>
      <c r="GB522" s="40"/>
      <c r="GC522" s="40"/>
      <c r="GD522" s="40"/>
      <c r="GE522" s="40"/>
      <c r="GF522" s="40"/>
      <c r="GG522" s="40"/>
      <c r="GH522" s="40"/>
      <c r="GI522" s="40"/>
      <c r="GJ522" s="40"/>
      <c r="GK522" s="40"/>
      <c r="GL522" s="40"/>
      <c r="GM522" s="40"/>
      <c r="GN522" s="40"/>
      <c r="GO522" s="40"/>
      <c r="GP522" s="40"/>
      <c r="GQ522" s="40"/>
      <c r="GR522" s="40"/>
      <c r="GS522" s="40"/>
      <c r="GT522" s="40"/>
      <c r="GU522" s="40"/>
      <c r="GV522" s="40"/>
      <c r="GW522" s="40"/>
      <c r="GX522" s="40"/>
      <c r="GY522" s="40"/>
      <c r="GZ522" s="40"/>
      <c r="HA522" s="40"/>
      <c r="HB522" s="40"/>
      <c r="HC522" s="40"/>
      <c r="HD522" s="40"/>
      <c r="HE522" s="40"/>
      <c r="HF522" s="40"/>
      <c r="HG522" s="40"/>
      <c r="HH522" s="40"/>
      <c r="HI522" s="40"/>
      <c r="HJ522" s="40"/>
      <c r="HK522" s="40"/>
      <c r="HL522" s="40"/>
      <c r="HM522" s="40"/>
      <c r="HN522" s="40"/>
      <c r="HO522" s="40"/>
      <c r="HP522" s="40"/>
      <c r="HQ522" s="40"/>
      <c r="HR522" s="40"/>
      <c r="HS522" s="40"/>
      <c r="HT522" s="40"/>
      <c r="HU522" s="40"/>
      <c r="HV522" s="40"/>
      <c r="HW522" s="40"/>
      <c r="HX522" s="40"/>
      <c r="HY522" s="40"/>
      <c r="HZ522" s="40"/>
      <c r="IA522" s="40"/>
      <c r="IB522" s="40"/>
      <c r="IC522" s="40"/>
      <c r="ID522" s="40"/>
      <c r="IE522" s="40"/>
      <c r="IF522" s="40"/>
      <c r="IG522" s="40"/>
      <c r="IH522" s="40"/>
      <c r="II522" s="40"/>
      <c r="IJ522" s="40"/>
      <c r="IK522" s="40"/>
      <c r="IL522" s="40"/>
      <c r="IM522" s="40"/>
      <c r="IN522" s="40"/>
      <c r="IO522" s="40"/>
      <c r="IP522" s="40"/>
      <c r="IQ522" s="40"/>
      <c r="IR522" s="40"/>
      <c r="IS522" s="40"/>
      <c r="IT522" s="40"/>
      <c r="IU522" s="40"/>
      <c r="IV522" s="40"/>
      <c r="IW522" s="40"/>
      <c r="IX522" s="40"/>
      <c r="IY522" s="40"/>
      <c r="IZ522" s="40"/>
      <c r="JA522" s="40"/>
      <c r="JB522" s="40"/>
      <c r="JC522" s="40"/>
      <c r="JD522" s="40"/>
      <c r="JE522" s="40"/>
      <c r="JF522" s="40"/>
      <c r="JG522" s="40"/>
      <c r="JH522" s="40"/>
      <c r="JI522" s="40"/>
      <c r="JJ522" s="40"/>
      <c r="JK522" s="40"/>
      <c r="JL522" s="40"/>
      <c r="JM522" s="40"/>
      <c r="JN522" s="40"/>
      <c r="JO522" s="40"/>
      <c r="JP522" s="40"/>
      <c r="JQ522" s="40"/>
      <c r="JR522" s="40"/>
      <c r="JS522" s="40"/>
      <c r="JT522" s="40"/>
      <c r="JU522" s="40"/>
      <c r="JV522" s="40"/>
      <c r="JW522" s="40"/>
      <c r="JX522" s="40"/>
      <c r="JY522" s="40"/>
      <c r="JZ522" s="40"/>
      <c r="KA522" s="40"/>
    </row>
    <row r="523" spans="2:287" x14ac:dyDescent="0.45">
      <c r="B523" s="124"/>
      <c r="C523" s="418"/>
      <c r="D523" s="424"/>
      <c r="E523" s="419"/>
      <c r="F523" s="424"/>
      <c r="G523" s="163"/>
      <c r="H523" s="427"/>
      <c r="I523" s="63"/>
      <c r="J523" s="124"/>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433"/>
      <c r="AK523" s="63"/>
      <c r="AL523" s="164"/>
      <c r="AM523" s="164"/>
      <c r="AN523" s="164"/>
      <c r="AO523" s="63"/>
      <c r="AP523" s="124"/>
      <c r="AQ523" s="124"/>
      <c r="AR523" s="124"/>
      <c r="AS523" s="124"/>
      <c r="AT523" s="65"/>
      <c r="AU523" s="47"/>
      <c r="AV523" s="47"/>
      <c r="AW523" s="47"/>
      <c r="AX523" s="47"/>
      <c r="AY523" s="47"/>
      <c r="AZ523" s="47"/>
      <c r="BA523" s="47"/>
      <c r="BB523" s="47"/>
      <c r="BC523" s="47"/>
      <c r="BD523" s="47"/>
      <c r="BE523" s="47"/>
      <c r="BF523" s="47"/>
      <c r="BG523" s="47"/>
      <c r="BH523" s="47"/>
      <c r="BI523" s="47"/>
      <c r="BJ523" s="47"/>
      <c r="BK523" s="47"/>
      <c r="BL523" s="47"/>
      <c r="BM523" s="47"/>
      <c r="BN523" s="47"/>
      <c r="BO523" s="47"/>
      <c r="BP523" s="47"/>
      <c r="BQ523" s="47"/>
      <c r="BR523" s="47"/>
      <c r="BS523" s="47"/>
      <c r="BT523" s="47"/>
      <c r="BU523" s="47"/>
      <c r="BV523" s="47"/>
      <c r="BW523" s="47"/>
      <c r="BX523" s="47"/>
      <c r="BY523" s="47"/>
      <c r="BZ523" s="47"/>
      <c r="CA523" s="47"/>
      <c r="CB523" s="47"/>
      <c r="CC523" s="47"/>
      <c r="CD523" s="47"/>
      <c r="CE523" s="47"/>
      <c r="CF523" s="47"/>
      <c r="CG523" s="47"/>
      <c r="CH523" s="47"/>
      <c r="CI523" s="47"/>
      <c r="CJ523" s="47"/>
      <c r="CK523" s="47"/>
      <c r="CL523" s="47"/>
      <c r="CM523" s="47"/>
      <c r="CN523" s="47"/>
      <c r="CO523" s="47"/>
      <c r="CP523" s="47"/>
      <c r="CQ523" s="47"/>
      <c r="CR523" s="47"/>
      <c r="CS523" s="47"/>
      <c r="CT523" s="47"/>
      <c r="CU523" s="47"/>
      <c r="CV523" s="47"/>
      <c r="CW523" s="47"/>
      <c r="CX523" s="47"/>
      <c r="CY523" s="47"/>
      <c r="CZ523" s="47"/>
      <c r="DA523" s="47"/>
      <c r="DB523" s="47"/>
      <c r="DC523" s="47"/>
      <c r="DD523" s="47"/>
      <c r="DE523" s="47"/>
      <c r="DF523" s="47"/>
      <c r="DG523" s="47"/>
      <c r="DH523" s="47"/>
      <c r="DI523" s="47"/>
      <c r="DJ523" s="47"/>
      <c r="DK523" s="47"/>
      <c r="DL523" s="47"/>
      <c r="DM523" s="47"/>
      <c r="DN523" s="47"/>
      <c r="DO523" s="47"/>
      <c r="DP523" s="47"/>
      <c r="DQ523" s="47"/>
      <c r="DR523" s="47"/>
      <c r="DS523" s="47"/>
      <c r="DT523" s="47"/>
      <c r="DU523" s="47"/>
      <c r="DV523" s="47"/>
      <c r="DW523" s="47"/>
      <c r="DX523" s="47"/>
      <c r="DY523" s="47"/>
      <c r="DZ523" s="47"/>
      <c r="EA523" s="47"/>
      <c r="EB523" s="47"/>
      <c r="EC523" s="47"/>
      <c r="ED523" s="47"/>
      <c r="EE523" s="47"/>
      <c r="EF523" s="47"/>
      <c r="EG523" s="47"/>
      <c r="EH523" s="47"/>
      <c r="EI523" s="47"/>
      <c r="EJ523" s="47"/>
      <c r="EK523" s="47"/>
      <c r="EL523" s="47"/>
      <c r="EM523" s="47"/>
      <c r="EN523" s="47"/>
      <c r="EO523" s="47"/>
      <c r="EP523" s="47"/>
      <c r="EQ523" s="47"/>
      <c r="ER523" s="47"/>
      <c r="ES523" s="40"/>
      <c r="ET523" s="40"/>
      <c r="EU523" s="40"/>
      <c r="EV523" s="40"/>
      <c r="EW523" s="40"/>
      <c r="EX523" s="40"/>
      <c r="EY523" s="40"/>
      <c r="EZ523" s="40"/>
      <c r="FA523" s="40"/>
      <c r="FB523" s="40"/>
      <c r="FC523" s="40"/>
      <c r="FD523" s="40"/>
      <c r="FE523" s="40"/>
      <c r="FF523" s="40"/>
      <c r="FG523" s="40"/>
      <c r="FH523" s="40"/>
      <c r="FI523" s="40"/>
      <c r="FJ523" s="40"/>
      <c r="FK523" s="40"/>
      <c r="FL523" s="40"/>
      <c r="FM523" s="40"/>
      <c r="FN523" s="40"/>
      <c r="FO523" s="40"/>
      <c r="FP523" s="40"/>
      <c r="FQ523" s="40"/>
      <c r="FR523" s="40"/>
      <c r="FS523" s="40"/>
      <c r="FT523" s="40"/>
      <c r="FU523" s="40"/>
      <c r="FV523" s="40"/>
      <c r="FW523" s="40"/>
      <c r="FX523" s="40"/>
      <c r="FY523" s="40"/>
      <c r="FZ523" s="40"/>
      <c r="GA523" s="40"/>
      <c r="GB523" s="40"/>
      <c r="GC523" s="40"/>
      <c r="GD523" s="40"/>
      <c r="GE523" s="40"/>
      <c r="GF523" s="40"/>
      <c r="GG523" s="40"/>
      <c r="GH523" s="40"/>
      <c r="GI523" s="40"/>
      <c r="GJ523" s="40"/>
      <c r="GK523" s="40"/>
      <c r="GL523" s="40"/>
      <c r="GM523" s="40"/>
      <c r="GN523" s="40"/>
      <c r="GO523" s="40"/>
      <c r="GP523" s="40"/>
      <c r="GQ523" s="40"/>
      <c r="GR523" s="40"/>
      <c r="GS523" s="40"/>
      <c r="GT523" s="40"/>
      <c r="GU523" s="40"/>
      <c r="GV523" s="40"/>
      <c r="GW523" s="40"/>
      <c r="GX523" s="40"/>
      <c r="GY523" s="40"/>
      <c r="GZ523" s="40"/>
      <c r="HA523" s="40"/>
      <c r="HB523" s="40"/>
      <c r="HC523" s="40"/>
      <c r="HD523" s="40"/>
      <c r="HE523" s="40"/>
      <c r="HF523" s="40"/>
      <c r="HG523" s="40"/>
      <c r="HH523" s="40"/>
      <c r="HI523" s="40"/>
      <c r="HJ523" s="40"/>
      <c r="HK523" s="40"/>
      <c r="HL523" s="40"/>
      <c r="HM523" s="40"/>
      <c r="HN523" s="40"/>
      <c r="HO523" s="40"/>
      <c r="HP523" s="40"/>
      <c r="HQ523" s="40"/>
      <c r="HR523" s="40"/>
      <c r="HS523" s="40"/>
      <c r="HT523" s="40"/>
      <c r="HU523" s="40"/>
      <c r="HV523" s="40"/>
      <c r="HW523" s="40"/>
      <c r="HX523" s="40"/>
      <c r="HY523" s="40"/>
      <c r="HZ523" s="40"/>
      <c r="IA523" s="40"/>
      <c r="IB523" s="40"/>
      <c r="IC523" s="40"/>
      <c r="ID523" s="40"/>
      <c r="IE523" s="40"/>
      <c r="IF523" s="40"/>
      <c r="IG523" s="40"/>
      <c r="IH523" s="40"/>
      <c r="II523" s="40"/>
      <c r="IJ523" s="40"/>
      <c r="IK523" s="40"/>
      <c r="IL523" s="40"/>
      <c r="IM523" s="40"/>
      <c r="IN523" s="40"/>
      <c r="IO523" s="40"/>
      <c r="IP523" s="40"/>
      <c r="IQ523" s="40"/>
      <c r="IR523" s="40"/>
      <c r="IS523" s="40"/>
      <c r="IT523" s="40"/>
      <c r="IU523" s="40"/>
      <c r="IV523" s="40"/>
      <c r="IW523" s="40"/>
      <c r="IX523" s="40"/>
      <c r="IY523" s="40"/>
      <c r="IZ523" s="40"/>
      <c r="JA523" s="40"/>
      <c r="JB523" s="40"/>
      <c r="JC523" s="40"/>
      <c r="JD523" s="40"/>
      <c r="JE523" s="40"/>
      <c r="JF523" s="40"/>
      <c r="JG523" s="40"/>
      <c r="JH523" s="40"/>
      <c r="JI523" s="40"/>
      <c r="JJ523" s="40"/>
      <c r="JK523" s="40"/>
      <c r="JL523" s="40"/>
      <c r="JM523" s="40"/>
      <c r="JN523" s="40"/>
      <c r="JO523" s="40"/>
      <c r="JP523" s="40"/>
      <c r="JQ523" s="40"/>
      <c r="JR523" s="40"/>
      <c r="JS523" s="40"/>
      <c r="JT523" s="40"/>
      <c r="JU523" s="40"/>
      <c r="JV523" s="40"/>
      <c r="JW523" s="40"/>
      <c r="JX523" s="40"/>
      <c r="JY523" s="40"/>
      <c r="JZ523" s="40"/>
      <c r="KA523" s="40"/>
    </row>
    <row r="524" spans="2:287" x14ac:dyDescent="0.45">
      <c r="B524" s="124"/>
      <c r="C524" s="418"/>
      <c r="D524" s="424"/>
      <c r="E524" s="419"/>
      <c r="F524" s="424"/>
      <c r="G524" s="163"/>
      <c r="H524" s="427"/>
      <c r="I524" s="63"/>
      <c r="J524" s="124"/>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433"/>
      <c r="AK524" s="63"/>
      <c r="AL524" s="164"/>
      <c r="AM524" s="164"/>
      <c r="AN524" s="164"/>
      <c r="AO524" s="63"/>
      <c r="AP524" s="124"/>
      <c r="AQ524" s="124"/>
      <c r="AR524" s="124"/>
      <c r="AS524" s="124"/>
      <c r="AT524" s="65"/>
      <c r="AU524" s="47"/>
      <c r="AV524" s="47"/>
      <c r="AW524" s="47"/>
      <c r="AX524" s="47"/>
      <c r="AY524" s="47"/>
      <c r="AZ524" s="47"/>
      <c r="BA524" s="47"/>
      <c r="BB524" s="47"/>
      <c r="BC524" s="47"/>
      <c r="BD524" s="47"/>
      <c r="BE524" s="47"/>
      <c r="BF524" s="47"/>
      <c r="BG524" s="47"/>
      <c r="BH524" s="47"/>
      <c r="BI524" s="47"/>
      <c r="BJ524" s="47"/>
      <c r="BK524" s="47"/>
      <c r="BL524" s="47"/>
      <c r="BM524" s="47"/>
      <c r="BN524" s="47"/>
      <c r="BO524" s="47"/>
      <c r="BP524" s="47"/>
      <c r="BQ524" s="47"/>
      <c r="BR524" s="47"/>
      <c r="BS524" s="47"/>
      <c r="BT524" s="47"/>
      <c r="BU524" s="47"/>
      <c r="BV524" s="47"/>
      <c r="BW524" s="47"/>
      <c r="BX524" s="47"/>
      <c r="BY524" s="47"/>
      <c r="BZ524" s="47"/>
      <c r="CA524" s="47"/>
      <c r="CB524" s="47"/>
      <c r="CC524" s="47"/>
      <c r="CD524" s="47"/>
      <c r="CE524" s="47"/>
      <c r="CF524" s="47"/>
      <c r="CG524" s="47"/>
      <c r="CH524" s="47"/>
      <c r="CI524" s="47"/>
      <c r="CJ524" s="47"/>
      <c r="CK524" s="47"/>
      <c r="CL524" s="47"/>
      <c r="CM524" s="47"/>
      <c r="CN524" s="47"/>
      <c r="CO524" s="47"/>
      <c r="CP524" s="47"/>
      <c r="CQ524" s="47"/>
      <c r="CR524" s="47"/>
      <c r="CS524" s="47"/>
      <c r="CT524" s="47"/>
      <c r="CU524" s="47"/>
      <c r="CV524" s="47"/>
      <c r="CW524" s="47"/>
      <c r="CX524" s="47"/>
      <c r="CY524" s="47"/>
      <c r="CZ524" s="47"/>
      <c r="DA524" s="47"/>
      <c r="DB524" s="47"/>
      <c r="DC524" s="47"/>
      <c r="DD524" s="47"/>
      <c r="DE524" s="47"/>
      <c r="DF524" s="47"/>
      <c r="DG524" s="47"/>
      <c r="DH524" s="47"/>
      <c r="DI524" s="47"/>
      <c r="DJ524" s="47"/>
      <c r="DK524" s="47"/>
      <c r="DL524" s="47"/>
      <c r="DM524" s="47"/>
      <c r="DN524" s="47"/>
      <c r="DO524" s="47"/>
      <c r="DP524" s="47"/>
      <c r="DQ524" s="47"/>
      <c r="DR524" s="47"/>
      <c r="DS524" s="47"/>
      <c r="DT524" s="47"/>
      <c r="DU524" s="47"/>
      <c r="DV524" s="47"/>
      <c r="DW524" s="47"/>
      <c r="DX524" s="47"/>
      <c r="DY524" s="47"/>
      <c r="DZ524" s="47"/>
      <c r="EA524" s="47"/>
      <c r="EB524" s="47"/>
      <c r="EC524" s="47"/>
      <c r="ED524" s="47"/>
      <c r="EE524" s="47"/>
      <c r="EF524" s="47"/>
      <c r="EG524" s="47"/>
      <c r="EH524" s="47"/>
      <c r="EI524" s="47"/>
      <c r="EJ524" s="47"/>
      <c r="EK524" s="47"/>
      <c r="EL524" s="47"/>
      <c r="EM524" s="47"/>
      <c r="EN524" s="47"/>
      <c r="EO524" s="47"/>
      <c r="EP524" s="47"/>
      <c r="EQ524" s="47"/>
      <c r="ER524" s="47"/>
      <c r="ES524" s="40"/>
      <c r="ET524" s="40"/>
      <c r="EU524" s="40"/>
      <c r="EV524" s="40"/>
      <c r="EW524" s="40"/>
      <c r="EX524" s="40"/>
      <c r="EY524" s="40"/>
      <c r="EZ524" s="40"/>
      <c r="FA524" s="40"/>
      <c r="FB524" s="40"/>
      <c r="FC524" s="40"/>
      <c r="FD524" s="40"/>
      <c r="FE524" s="40"/>
      <c r="FF524" s="40"/>
      <c r="FG524" s="40"/>
      <c r="FH524" s="40"/>
      <c r="FI524" s="40"/>
      <c r="FJ524" s="40"/>
      <c r="FK524" s="40"/>
      <c r="FL524" s="40"/>
      <c r="FM524" s="40"/>
      <c r="FN524" s="40"/>
      <c r="FO524" s="40"/>
      <c r="FP524" s="40"/>
      <c r="FQ524" s="40"/>
      <c r="FR524" s="40"/>
      <c r="FS524" s="40"/>
      <c r="FT524" s="40"/>
      <c r="FU524" s="40"/>
      <c r="FV524" s="40"/>
      <c r="FW524" s="40"/>
      <c r="FX524" s="40"/>
      <c r="FY524" s="40"/>
      <c r="FZ524" s="40"/>
      <c r="GA524" s="40"/>
      <c r="GB524" s="40"/>
      <c r="GC524" s="40"/>
      <c r="GD524" s="40"/>
      <c r="GE524" s="40"/>
      <c r="GF524" s="40"/>
      <c r="GG524" s="40"/>
      <c r="GH524" s="40"/>
      <c r="GI524" s="40"/>
      <c r="GJ524" s="40"/>
      <c r="GK524" s="40"/>
      <c r="GL524" s="40"/>
      <c r="GM524" s="40"/>
      <c r="GN524" s="40"/>
      <c r="GO524" s="40"/>
      <c r="GP524" s="40"/>
      <c r="GQ524" s="40"/>
      <c r="GR524" s="40"/>
      <c r="GS524" s="40"/>
      <c r="GT524" s="40"/>
      <c r="GU524" s="40"/>
      <c r="GV524" s="40"/>
      <c r="GW524" s="40"/>
      <c r="GX524" s="40"/>
      <c r="GY524" s="40"/>
      <c r="GZ524" s="40"/>
      <c r="HA524" s="40"/>
      <c r="HB524" s="40"/>
      <c r="HC524" s="40"/>
      <c r="HD524" s="40"/>
      <c r="HE524" s="40"/>
      <c r="HF524" s="40"/>
      <c r="HG524" s="40"/>
      <c r="HH524" s="40"/>
      <c r="HI524" s="40"/>
      <c r="HJ524" s="40"/>
      <c r="HK524" s="40"/>
      <c r="HL524" s="40"/>
      <c r="HM524" s="40"/>
      <c r="HN524" s="40"/>
      <c r="HO524" s="40"/>
      <c r="HP524" s="40"/>
      <c r="HQ524" s="40"/>
      <c r="HR524" s="40"/>
      <c r="HS524" s="40"/>
      <c r="HT524" s="40"/>
      <c r="HU524" s="40"/>
      <c r="HV524" s="40"/>
      <c r="HW524" s="40"/>
      <c r="HX524" s="40"/>
      <c r="HY524" s="40"/>
      <c r="HZ524" s="40"/>
      <c r="IA524" s="40"/>
      <c r="IB524" s="40"/>
      <c r="IC524" s="40"/>
      <c r="ID524" s="40"/>
      <c r="IE524" s="40"/>
      <c r="IF524" s="40"/>
      <c r="IG524" s="40"/>
      <c r="IH524" s="40"/>
      <c r="II524" s="40"/>
      <c r="IJ524" s="40"/>
      <c r="IK524" s="40"/>
      <c r="IL524" s="40"/>
      <c r="IM524" s="40"/>
      <c r="IN524" s="40"/>
      <c r="IO524" s="40"/>
      <c r="IP524" s="40"/>
      <c r="IQ524" s="40"/>
      <c r="IR524" s="40"/>
      <c r="IS524" s="40"/>
      <c r="IT524" s="40"/>
      <c r="IU524" s="40"/>
      <c r="IV524" s="40"/>
      <c r="IW524" s="40"/>
      <c r="IX524" s="40"/>
      <c r="IY524" s="40"/>
      <c r="IZ524" s="40"/>
      <c r="JA524" s="40"/>
      <c r="JB524" s="40"/>
      <c r="JC524" s="40"/>
      <c r="JD524" s="40"/>
      <c r="JE524" s="40"/>
      <c r="JF524" s="40"/>
      <c r="JG524" s="40"/>
      <c r="JH524" s="40"/>
      <c r="JI524" s="40"/>
      <c r="JJ524" s="40"/>
      <c r="JK524" s="40"/>
      <c r="JL524" s="40"/>
      <c r="JM524" s="40"/>
      <c r="JN524" s="40"/>
      <c r="JO524" s="40"/>
      <c r="JP524" s="40"/>
      <c r="JQ524" s="40"/>
      <c r="JR524" s="40"/>
      <c r="JS524" s="40"/>
      <c r="JT524" s="40"/>
      <c r="JU524" s="40"/>
      <c r="JV524" s="40"/>
      <c r="JW524" s="40"/>
      <c r="JX524" s="40"/>
      <c r="JY524" s="40"/>
      <c r="JZ524" s="40"/>
      <c r="KA524" s="40"/>
    </row>
    <row r="525" spans="2:287" x14ac:dyDescent="0.45">
      <c r="B525" s="124"/>
      <c r="C525" s="418"/>
      <c r="D525" s="424"/>
      <c r="E525" s="419"/>
      <c r="F525" s="424"/>
      <c r="G525" s="163"/>
      <c r="H525" s="427"/>
      <c r="I525" s="63"/>
      <c r="J525" s="124"/>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433"/>
      <c r="AK525" s="63"/>
      <c r="AL525" s="164"/>
      <c r="AM525" s="164"/>
      <c r="AN525" s="164"/>
      <c r="AO525" s="63"/>
      <c r="AP525" s="124"/>
      <c r="AQ525" s="124"/>
      <c r="AR525" s="124"/>
      <c r="AS525" s="124"/>
      <c r="AT525" s="65"/>
      <c r="AU525" s="47"/>
      <c r="AV525" s="47"/>
      <c r="AW525" s="47"/>
      <c r="AX525" s="47"/>
      <c r="AY525" s="47"/>
      <c r="AZ525" s="47"/>
      <c r="BA525" s="47"/>
      <c r="BB525" s="47"/>
      <c r="BC525" s="47"/>
      <c r="BD525" s="47"/>
      <c r="BE525" s="47"/>
      <c r="BF525" s="47"/>
      <c r="BG525" s="47"/>
      <c r="BH525" s="47"/>
      <c r="BI525" s="47"/>
      <c r="BJ525" s="47"/>
      <c r="BK525" s="47"/>
      <c r="BL525" s="47"/>
      <c r="BM525" s="47"/>
      <c r="BN525" s="47"/>
      <c r="BO525" s="47"/>
      <c r="BP525" s="47"/>
      <c r="BQ525" s="47"/>
      <c r="BR525" s="47"/>
      <c r="BS525" s="47"/>
      <c r="BT525" s="47"/>
      <c r="BU525" s="47"/>
      <c r="BV525" s="47"/>
      <c r="BW525" s="47"/>
      <c r="BX525" s="47"/>
      <c r="BY525" s="47"/>
      <c r="BZ525" s="47"/>
      <c r="CA525" s="47"/>
      <c r="CB525" s="47"/>
      <c r="CC525" s="47"/>
      <c r="CD525" s="47"/>
      <c r="CE525" s="47"/>
      <c r="CF525" s="47"/>
      <c r="CG525" s="47"/>
      <c r="CH525" s="47"/>
      <c r="CI525" s="47"/>
      <c r="CJ525" s="47"/>
      <c r="CK525" s="47"/>
      <c r="CL525" s="47"/>
      <c r="CM525" s="47"/>
      <c r="CN525" s="47"/>
      <c r="CO525" s="47"/>
      <c r="CP525" s="47"/>
      <c r="CQ525" s="47"/>
      <c r="CR525" s="47"/>
      <c r="CS525" s="47"/>
      <c r="CT525" s="47"/>
      <c r="CU525" s="47"/>
      <c r="CV525" s="47"/>
      <c r="CW525" s="47"/>
      <c r="CX525" s="47"/>
      <c r="CY525" s="47"/>
      <c r="CZ525" s="47"/>
      <c r="DA525" s="47"/>
      <c r="DB525" s="47"/>
      <c r="DC525" s="47"/>
      <c r="DD525" s="47"/>
      <c r="DE525" s="47"/>
      <c r="DF525" s="47"/>
      <c r="DG525" s="47"/>
      <c r="DH525" s="47"/>
      <c r="DI525" s="47"/>
      <c r="DJ525" s="47"/>
      <c r="DK525" s="47"/>
      <c r="DL525" s="47"/>
      <c r="DM525" s="47"/>
      <c r="DN525" s="47"/>
      <c r="DO525" s="47"/>
      <c r="DP525" s="47"/>
      <c r="DQ525" s="47"/>
      <c r="DR525" s="47"/>
      <c r="DS525" s="47"/>
      <c r="DT525" s="47"/>
      <c r="DU525" s="47"/>
      <c r="DV525" s="47"/>
      <c r="DW525" s="47"/>
      <c r="DX525" s="47"/>
      <c r="DY525" s="47"/>
      <c r="DZ525" s="47"/>
      <c r="EA525" s="47"/>
      <c r="EB525" s="47"/>
      <c r="EC525" s="47"/>
      <c r="ED525" s="47"/>
      <c r="EE525" s="47"/>
      <c r="EF525" s="47"/>
      <c r="EG525" s="47"/>
      <c r="EH525" s="47"/>
      <c r="EI525" s="47"/>
      <c r="EJ525" s="47"/>
      <c r="EK525" s="47"/>
      <c r="EL525" s="47"/>
      <c r="EM525" s="47"/>
      <c r="EN525" s="47"/>
      <c r="EO525" s="47"/>
      <c r="EP525" s="47"/>
      <c r="EQ525" s="47"/>
      <c r="ER525" s="47"/>
      <c r="ES525" s="40"/>
      <c r="ET525" s="40"/>
      <c r="EU525" s="40"/>
      <c r="EV525" s="40"/>
      <c r="EW525" s="40"/>
      <c r="EX525" s="40"/>
      <c r="EY525" s="40"/>
      <c r="EZ525" s="40"/>
      <c r="FA525" s="40"/>
      <c r="FB525" s="40"/>
      <c r="FC525" s="40"/>
      <c r="FD525" s="40"/>
      <c r="FE525" s="40"/>
      <c r="FF525" s="40"/>
      <c r="FG525" s="40"/>
      <c r="FH525" s="40"/>
      <c r="FI525" s="40"/>
      <c r="FJ525" s="40"/>
      <c r="FK525" s="40"/>
      <c r="FL525" s="40"/>
      <c r="FM525" s="40"/>
      <c r="FN525" s="40"/>
      <c r="FO525" s="40"/>
      <c r="FP525" s="40"/>
      <c r="FQ525" s="40"/>
      <c r="FR525" s="40"/>
      <c r="FS525" s="40"/>
      <c r="FT525" s="40"/>
      <c r="FU525" s="40"/>
      <c r="FV525" s="40"/>
      <c r="FW525" s="40"/>
      <c r="FX525" s="40"/>
      <c r="FY525" s="40"/>
      <c r="FZ525" s="40"/>
      <c r="GA525" s="40"/>
      <c r="GB525" s="40"/>
      <c r="GC525" s="40"/>
      <c r="GD525" s="40"/>
      <c r="GE525" s="40"/>
      <c r="GF525" s="40"/>
      <c r="GG525" s="40"/>
      <c r="GH525" s="40"/>
      <c r="GI525" s="40"/>
      <c r="GJ525" s="40"/>
      <c r="GK525" s="40"/>
      <c r="GL525" s="40"/>
      <c r="GM525" s="40"/>
      <c r="GN525" s="40"/>
      <c r="GO525" s="40"/>
      <c r="GP525" s="40"/>
      <c r="GQ525" s="40"/>
      <c r="GR525" s="40"/>
      <c r="GS525" s="40"/>
      <c r="GT525" s="40"/>
      <c r="GU525" s="40"/>
      <c r="GV525" s="40"/>
      <c r="GW525" s="40"/>
      <c r="GX525" s="40"/>
      <c r="GY525" s="40"/>
      <c r="GZ525" s="40"/>
      <c r="HA525" s="40"/>
      <c r="HB525" s="40"/>
      <c r="HC525" s="40"/>
      <c r="HD525" s="40"/>
      <c r="HE525" s="40"/>
      <c r="HF525" s="40"/>
      <c r="HG525" s="40"/>
      <c r="HH525" s="40"/>
      <c r="HI525" s="40"/>
      <c r="HJ525" s="40"/>
      <c r="HK525" s="40"/>
      <c r="HL525" s="40"/>
      <c r="HM525" s="40"/>
      <c r="HN525" s="40"/>
      <c r="HO525" s="40"/>
      <c r="HP525" s="40"/>
      <c r="HQ525" s="40"/>
      <c r="HR525" s="40"/>
      <c r="HS525" s="40"/>
      <c r="HT525" s="40"/>
      <c r="HU525" s="40"/>
      <c r="HV525" s="40"/>
      <c r="HW525" s="40"/>
      <c r="HX525" s="40"/>
      <c r="HY525" s="40"/>
      <c r="HZ525" s="40"/>
      <c r="IA525" s="40"/>
      <c r="IB525" s="40"/>
      <c r="IC525" s="40"/>
      <c r="ID525" s="40"/>
      <c r="IE525" s="40"/>
      <c r="IF525" s="40"/>
      <c r="IG525" s="40"/>
      <c r="IH525" s="40"/>
      <c r="II525" s="40"/>
      <c r="IJ525" s="40"/>
      <c r="IK525" s="40"/>
      <c r="IL525" s="40"/>
      <c r="IM525" s="40"/>
      <c r="IN525" s="40"/>
      <c r="IO525" s="40"/>
      <c r="IP525" s="40"/>
      <c r="IQ525" s="40"/>
      <c r="IR525" s="40"/>
      <c r="IS525" s="40"/>
      <c r="IT525" s="40"/>
      <c r="IU525" s="40"/>
      <c r="IV525" s="40"/>
      <c r="IW525" s="40"/>
      <c r="IX525" s="40"/>
      <c r="IY525" s="40"/>
      <c r="IZ525" s="40"/>
      <c r="JA525" s="40"/>
      <c r="JB525" s="40"/>
      <c r="JC525" s="40"/>
      <c r="JD525" s="40"/>
      <c r="JE525" s="40"/>
      <c r="JF525" s="40"/>
      <c r="JG525" s="40"/>
      <c r="JH525" s="40"/>
      <c r="JI525" s="40"/>
      <c r="JJ525" s="40"/>
      <c r="JK525" s="40"/>
      <c r="JL525" s="40"/>
      <c r="JM525" s="40"/>
      <c r="JN525" s="40"/>
      <c r="JO525" s="40"/>
      <c r="JP525" s="40"/>
      <c r="JQ525" s="40"/>
      <c r="JR525" s="40"/>
      <c r="JS525" s="40"/>
      <c r="JT525" s="40"/>
      <c r="JU525" s="40"/>
      <c r="JV525" s="40"/>
      <c r="JW525" s="40"/>
      <c r="JX525" s="40"/>
      <c r="JY525" s="40"/>
      <c r="JZ525" s="40"/>
      <c r="KA525" s="40"/>
    </row>
    <row r="526" spans="2:287" x14ac:dyDescent="0.45">
      <c r="B526" s="124"/>
      <c r="C526" s="418"/>
      <c r="D526" s="424"/>
      <c r="E526" s="419"/>
      <c r="F526" s="424"/>
      <c r="G526" s="163"/>
      <c r="H526" s="427"/>
      <c r="I526" s="63"/>
      <c r="J526" s="124"/>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433"/>
      <c r="AK526" s="63"/>
      <c r="AL526" s="164"/>
      <c r="AM526" s="164"/>
      <c r="AN526" s="164"/>
      <c r="AO526" s="63"/>
      <c r="AP526" s="124"/>
      <c r="AQ526" s="124"/>
      <c r="AR526" s="124"/>
      <c r="AS526" s="124"/>
      <c r="AT526" s="65"/>
      <c r="AU526" s="47"/>
      <c r="AV526" s="47"/>
      <c r="AW526" s="47"/>
      <c r="AX526" s="47"/>
      <c r="AY526" s="47"/>
      <c r="AZ526" s="47"/>
      <c r="BA526" s="47"/>
      <c r="BB526" s="47"/>
      <c r="BC526" s="47"/>
      <c r="BD526" s="47"/>
      <c r="BE526" s="47"/>
      <c r="BF526" s="47"/>
      <c r="BG526" s="47"/>
      <c r="BH526" s="47"/>
      <c r="BI526" s="47"/>
      <c r="BJ526" s="47"/>
      <c r="BK526" s="47"/>
      <c r="BL526" s="47"/>
      <c r="BM526" s="47"/>
      <c r="BN526" s="47"/>
      <c r="BO526" s="47"/>
      <c r="BP526" s="47"/>
      <c r="BQ526" s="47"/>
      <c r="BR526" s="47"/>
      <c r="BS526" s="47"/>
      <c r="BT526" s="47"/>
      <c r="BU526" s="47"/>
      <c r="BV526" s="47"/>
      <c r="BW526" s="47"/>
      <c r="BX526" s="47"/>
      <c r="BY526" s="47"/>
      <c r="BZ526" s="47"/>
      <c r="CA526" s="47"/>
      <c r="CB526" s="47"/>
      <c r="CC526" s="47"/>
      <c r="CD526" s="47"/>
      <c r="CE526" s="47"/>
      <c r="CF526" s="47"/>
      <c r="CG526" s="47"/>
      <c r="CH526" s="47"/>
      <c r="CI526" s="47"/>
      <c r="CJ526" s="47"/>
      <c r="CK526" s="47"/>
      <c r="CL526" s="47"/>
      <c r="CM526" s="47"/>
      <c r="CN526" s="47"/>
      <c r="CO526" s="47"/>
      <c r="CP526" s="47"/>
      <c r="CQ526" s="47"/>
      <c r="CR526" s="47"/>
      <c r="CS526" s="47"/>
      <c r="CT526" s="47"/>
      <c r="CU526" s="47"/>
      <c r="CV526" s="47"/>
      <c r="CW526" s="47"/>
      <c r="CX526" s="47"/>
      <c r="CY526" s="47"/>
      <c r="CZ526" s="47"/>
      <c r="DA526" s="47"/>
      <c r="DB526" s="47"/>
      <c r="DC526" s="47"/>
      <c r="DD526" s="47"/>
      <c r="DE526" s="47"/>
      <c r="DF526" s="47"/>
      <c r="DG526" s="47"/>
      <c r="DH526" s="47"/>
      <c r="DI526" s="47"/>
      <c r="DJ526" s="47"/>
      <c r="DK526" s="47"/>
      <c r="DL526" s="47"/>
      <c r="DM526" s="47"/>
      <c r="DN526" s="47"/>
      <c r="DO526" s="47"/>
      <c r="DP526" s="47"/>
      <c r="DQ526" s="47"/>
      <c r="DR526" s="47"/>
      <c r="DS526" s="47"/>
      <c r="DT526" s="47"/>
      <c r="DU526" s="47"/>
      <c r="DV526" s="47"/>
      <c r="DW526" s="47"/>
      <c r="DX526" s="47"/>
      <c r="DY526" s="47"/>
      <c r="DZ526" s="47"/>
      <c r="EA526" s="47"/>
      <c r="EB526" s="47"/>
      <c r="EC526" s="47"/>
      <c r="ED526" s="47"/>
      <c r="EE526" s="47"/>
      <c r="EF526" s="47"/>
      <c r="EG526" s="47"/>
      <c r="EH526" s="47"/>
      <c r="EI526" s="47"/>
      <c r="EJ526" s="47"/>
      <c r="EK526" s="47"/>
      <c r="EL526" s="47"/>
      <c r="EM526" s="47"/>
      <c r="EN526" s="47"/>
      <c r="EO526" s="47"/>
      <c r="EP526" s="47"/>
      <c r="EQ526" s="47"/>
      <c r="ER526" s="47"/>
      <c r="ES526" s="40"/>
      <c r="ET526" s="40"/>
      <c r="EU526" s="40"/>
      <c r="EV526" s="40"/>
      <c r="EW526" s="40"/>
      <c r="EX526" s="40"/>
      <c r="EY526" s="40"/>
      <c r="EZ526" s="40"/>
      <c r="FA526" s="40"/>
      <c r="FB526" s="40"/>
      <c r="FC526" s="40"/>
      <c r="FD526" s="40"/>
      <c r="FE526" s="40"/>
      <c r="FF526" s="40"/>
      <c r="FG526" s="40"/>
      <c r="FH526" s="40"/>
      <c r="FI526" s="40"/>
      <c r="FJ526" s="40"/>
      <c r="FK526" s="40"/>
      <c r="FL526" s="40"/>
      <c r="FM526" s="40"/>
      <c r="FN526" s="40"/>
      <c r="FO526" s="40"/>
      <c r="FP526" s="40"/>
      <c r="FQ526" s="40"/>
      <c r="FR526" s="40"/>
      <c r="FS526" s="40"/>
      <c r="FT526" s="40"/>
      <c r="FU526" s="40"/>
      <c r="FV526" s="40"/>
      <c r="FW526" s="40"/>
      <c r="FX526" s="40"/>
      <c r="FY526" s="40"/>
      <c r="FZ526" s="40"/>
      <c r="GA526" s="40"/>
      <c r="GB526" s="40"/>
      <c r="GC526" s="40"/>
      <c r="GD526" s="40"/>
      <c r="GE526" s="40"/>
      <c r="GF526" s="40"/>
      <c r="GG526" s="40"/>
      <c r="GH526" s="40"/>
      <c r="GI526" s="40"/>
      <c r="GJ526" s="40"/>
      <c r="GK526" s="40"/>
      <c r="GL526" s="40"/>
      <c r="GM526" s="40"/>
      <c r="GN526" s="40"/>
      <c r="GO526" s="40"/>
      <c r="GP526" s="40"/>
      <c r="GQ526" s="40"/>
      <c r="GR526" s="40"/>
      <c r="GS526" s="40"/>
      <c r="GT526" s="40"/>
      <c r="GU526" s="40"/>
      <c r="GV526" s="40"/>
      <c r="GW526" s="40"/>
      <c r="GX526" s="40"/>
      <c r="GY526" s="40"/>
      <c r="GZ526" s="40"/>
      <c r="HA526" s="40"/>
      <c r="HB526" s="40"/>
      <c r="HC526" s="40"/>
      <c r="HD526" s="40"/>
      <c r="HE526" s="40"/>
      <c r="HF526" s="40"/>
      <c r="HG526" s="40"/>
      <c r="HH526" s="40"/>
      <c r="HI526" s="40"/>
      <c r="HJ526" s="40"/>
      <c r="HK526" s="40"/>
      <c r="HL526" s="40"/>
      <c r="HM526" s="40"/>
      <c r="HN526" s="40"/>
      <c r="HO526" s="40"/>
      <c r="HP526" s="40"/>
      <c r="HQ526" s="40"/>
      <c r="HR526" s="40"/>
      <c r="HS526" s="40"/>
      <c r="HT526" s="40"/>
      <c r="HU526" s="40"/>
      <c r="HV526" s="40"/>
      <c r="HW526" s="40"/>
      <c r="HX526" s="40"/>
      <c r="HY526" s="40"/>
      <c r="HZ526" s="40"/>
      <c r="IA526" s="40"/>
      <c r="IB526" s="40"/>
      <c r="IC526" s="40"/>
      <c r="ID526" s="40"/>
      <c r="IE526" s="40"/>
      <c r="IF526" s="40"/>
      <c r="IG526" s="40"/>
      <c r="IH526" s="40"/>
      <c r="II526" s="40"/>
      <c r="IJ526" s="40"/>
      <c r="IK526" s="40"/>
      <c r="IL526" s="40"/>
      <c r="IM526" s="40"/>
      <c r="IN526" s="40"/>
      <c r="IO526" s="40"/>
      <c r="IP526" s="40"/>
      <c r="IQ526" s="40"/>
      <c r="IR526" s="40"/>
      <c r="IS526" s="40"/>
      <c r="IT526" s="40"/>
      <c r="IU526" s="40"/>
      <c r="IV526" s="40"/>
      <c r="IW526" s="40"/>
      <c r="IX526" s="40"/>
      <c r="IY526" s="40"/>
      <c r="IZ526" s="40"/>
      <c r="JA526" s="40"/>
      <c r="JB526" s="40"/>
      <c r="JC526" s="40"/>
      <c r="JD526" s="40"/>
      <c r="JE526" s="40"/>
      <c r="JF526" s="40"/>
      <c r="JG526" s="40"/>
      <c r="JH526" s="40"/>
      <c r="JI526" s="40"/>
      <c r="JJ526" s="40"/>
      <c r="JK526" s="40"/>
      <c r="JL526" s="40"/>
      <c r="JM526" s="40"/>
      <c r="JN526" s="40"/>
      <c r="JO526" s="40"/>
      <c r="JP526" s="40"/>
      <c r="JQ526" s="40"/>
      <c r="JR526" s="40"/>
      <c r="JS526" s="40"/>
      <c r="JT526" s="40"/>
      <c r="JU526" s="40"/>
      <c r="JV526" s="40"/>
      <c r="JW526" s="40"/>
      <c r="JX526" s="40"/>
      <c r="JY526" s="40"/>
      <c r="JZ526" s="40"/>
      <c r="KA526" s="40"/>
    </row>
    <row r="527" spans="2:287" x14ac:dyDescent="0.45">
      <c r="B527" s="124"/>
      <c r="C527" s="418"/>
      <c r="D527" s="424"/>
      <c r="E527" s="419"/>
      <c r="F527" s="424"/>
      <c r="G527" s="163"/>
      <c r="H527" s="427"/>
      <c r="I527" s="63"/>
      <c r="J527" s="124"/>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433"/>
      <c r="AK527" s="63"/>
      <c r="AL527" s="164"/>
      <c r="AM527" s="164"/>
      <c r="AN527" s="164"/>
      <c r="AO527" s="63"/>
      <c r="AP527" s="124"/>
      <c r="AQ527" s="124"/>
      <c r="AR527" s="124"/>
      <c r="AS527" s="124"/>
      <c r="AT527" s="65"/>
      <c r="AU527" s="47"/>
      <c r="AV527" s="47"/>
      <c r="AW527" s="47"/>
      <c r="AX527" s="47"/>
      <c r="AY527" s="47"/>
      <c r="AZ527" s="47"/>
      <c r="BA527" s="47"/>
      <c r="BB527" s="47"/>
      <c r="BC527" s="47"/>
      <c r="BD527" s="47"/>
      <c r="BE527" s="47"/>
      <c r="BF527" s="47"/>
      <c r="BG527" s="47"/>
      <c r="BH527" s="47"/>
      <c r="BI527" s="47"/>
      <c r="BJ527" s="47"/>
      <c r="BK527" s="47"/>
      <c r="BL527" s="47"/>
      <c r="BM527" s="47"/>
      <c r="BN527" s="47"/>
      <c r="BO527" s="47"/>
      <c r="BP527" s="47"/>
      <c r="BQ527" s="47"/>
      <c r="BR527" s="47"/>
      <c r="BS527" s="47"/>
      <c r="BT527" s="47"/>
      <c r="BU527" s="47"/>
      <c r="BV527" s="47"/>
      <c r="BW527" s="47"/>
      <c r="BX527" s="47"/>
      <c r="BY527" s="47"/>
      <c r="BZ527" s="47"/>
      <c r="CA527" s="47"/>
      <c r="CB527" s="47"/>
      <c r="CC527" s="47"/>
      <c r="CD527" s="47"/>
      <c r="CE527" s="47"/>
      <c r="CF527" s="47"/>
      <c r="CG527" s="47"/>
      <c r="CH527" s="47"/>
      <c r="CI527" s="47"/>
      <c r="CJ527" s="47"/>
      <c r="CK527" s="47"/>
      <c r="CL527" s="47"/>
      <c r="CM527" s="47"/>
      <c r="CN527" s="47"/>
      <c r="CO527" s="47"/>
      <c r="CP527" s="47"/>
      <c r="CQ527" s="47"/>
      <c r="CR527" s="47"/>
      <c r="CS527" s="47"/>
      <c r="CT527" s="47"/>
      <c r="CU527" s="47"/>
      <c r="CV527" s="47"/>
      <c r="CW527" s="47"/>
      <c r="CX527" s="47"/>
      <c r="CY527" s="47"/>
      <c r="CZ527" s="47"/>
      <c r="DA527" s="47"/>
      <c r="DB527" s="47"/>
      <c r="DC527" s="47"/>
      <c r="DD527" s="47"/>
      <c r="DE527" s="47"/>
      <c r="DF527" s="47"/>
      <c r="DG527" s="47"/>
      <c r="DH527" s="47"/>
      <c r="DI527" s="47"/>
      <c r="DJ527" s="47"/>
      <c r="DK527" s="47"/>
      <c r="DL527" s="47"/>
      <c r="DM527" s="47"/>
      <c r="DN527" s="47"/>
      <c r="DO527" s="47"/>
      <c r="DP527" s="47"/>
      <c r="DQ527" s="47"/>
      <c r="DR527" s="47"/>
      <c r="DS527" s="47"/>
      <c r="DT527" s="47"/>
      <c r="DU527" s="47"/>
      <c r="DV527" s="47"/>
      <c r="DW527" s="47"/>
      <c r="DX527" s="47"/>
      <c r="DY527" s="47"/>
      <c r="DZ527" s="47"/>
      <c r="EA527" s="47"/>
      <c r="EB527" s="47"/>
      <c r="EC527" s="47"/>
      <c r="ED527" s="47"/>
      <c r="EE527" s="47"/>
      <c r="EF527" s="47"/>
      <c r="EG527" s="47"/>
      <c r="EH527" s="47"/>
      <c r="EI527" s="47"/>
      <c r="EJ527" s="47"/>
      <c r="EK527" s="47"/>
      <c r="EL527" s="47"/>
      <c r="EM527" s="47"/>
      <c r="EN527" s="47"/>
      <c r="EO527" s="47"/>
      <c r="EP527" s="47"/>
      <c r="EQ527" s="47"/>
      <c r="ER527" s="47"/>
      <c r="ES527" s="40"/>
      <c r="ET527" s="40"/>
      <c r="EU527" s="40"/>
      <c r="EV527" s="40"/>
      <c r="EW527" s="40"/>
      <c r="EX527" s="40"/>
      <c r="EY527" s="40"/>
      <c r="EZ527" s="40"/>
      <c r="FA527" s="40"/>
      <c r="FB527" s="40"/>
      <c r="FC527" s="40"/>
      <c r="FD527" s="40"/>
      <c r="FE527" s="40"/>
      <c r="FF527" s="40"/>
      <c r="FG527" s="40"/>
      <c r="FH527" s="40"/>
      <c r="FI527" s="40"/>
      <c r="FJ527" s="40"/>
      <c r="FK527" s="40"/>
      <c r="FL527" s="40"/>
      <c r="FM527" s="40"/>
      <c r="FN527" s="40"/>
      <c r="FO527" s="40"/>
      <c r="FP527" s="40"/>
      <c r="FQ527" s="40"/>
      <c r="FR527" s="40"/>
      <c r="FS527" s="40"/>
      <c r="FT527" s="40"/>
      <c r="FU527" s="40"/>
      <c r="FV527" s="40"/>
      <c r="FW527" s="40"/>
      <c r="FX527" s="40"/>
      <c r="FY527" s="40"/>
      <c r="FZ527" s="40"/>
      <c r="GA527" s="40"/>
      <c r="GB527" s="40"/>
      <c r="GC527" s="40"/>
      <c r="GD527" s="40"/>
      <c r="GE527" s="40"/>
      <c r="GF527" s="40"/>
      <c r="GG527" s="40"/>
      <c r="GH527" s="40"/>
      <c r="GI527" s="40"/>
      <c r="GJ527" s="40"/>
      <c r="GK527" s="40"/>
      <c r="GL527" s="40"/>
      <c r="GM527" s="40"/>
      <c r="GN527" s="40"/>
      <c r="GO527" s="40"/>
      <c r="GP527" s="40"/>
      <c r="GQ527" s="40"/>
      <c r="GR527" s="40"/>
      <c r="GS527" s="40"/>
      <c r="GT527" s="40"/>
      <c r="GU527" s="40"/>
      <c r="GV527" s="40"/>
      <c r="GW527" s="40"/>
      <c r="GX527" s="40"/>
      <c r="GY527" s="40"/>
      <c r="GZ527" s="40"/>
      <c r="HA527" s="40"/>
      <c r="HB527" s="40"/>
      <c r="HC527" s="40"/>
      <c r="HD527" s="40"/>
      <c r="HE527" s="40"/>
      <c r="HF527" s="40"/>
      <c r="HG527" s="40"/>
      <c r="HH527" s="40"/>
      <c r="HI527" s="40"/>
      <c r="HJ527" s="40"/>
      <c r="HK527" s="40"/>
      <c r="HL527" s="40"/>
      <c r="HM527" s="40"/>
      <c r="HN527" s="40"/>
      <c r="HO527" s="40"/>
      <c r="HP527" s="40"/>
      <c r="HQ527" s="40"/>
      <c r="HR527" s="40"/>
      <c r="HS527" s="40"/>
      <c r="HT527" s="40"/>
      <c r="HU527" s="40"/>
      <c r="HV527" s="40"/>
      <c r="HW527" s="40"/>
      <c r="HX527" s="40"/>
      <c r="HY527" s="40"/>
      <c r="HZ527" s="40"/>
      <c r="IA527" s="40"/>
      <c r="IB527" s="40"/>
      <c r="IC527" s="40"/>
      <c r="ID527" s="40"/>
      <c r="IE527" s="40"/>
      <c r="IF527" s="40"/>
      <c r="IG527" s="40"/>
      <c r="IH527" s="40"/>
      <c r="II527" s="40"/>
      <c r="IJ527" s="40"/>
      <c r="IK527" s="40"/>
      <c r="IL527" s="40"/>
      <c r="IM527" s="40"/>
      <c r="IN527" s="40"/>
      <c r="IO527" s="40"/>
      <c r="IP527" s="40"/>
      <c r="IQ527" s="40"/>
      <c r="IR527" s="40"/>
      <c r="IS527" s="40"/>
      <c r="IT527" s="40"/>
      <c r="IU527" s="40"/>
      <c r="IV527" s="40"/>
      <c r="IW527" s="40"/>
      <c r="IX527" s="40"/>
      <c r="IY527" s="40"/>
      <c r="IZ527" s="40"/>
      <c r="JA527" s="40"/>
      <c r="JB527" s="40"/>
      <c r="JC527" s="40"/>
      <c r="JD527" s="40"/>
      <c r="JE527" s="40"/>
      <c r="JF527" s="40"/>
      <c r="JG527" s="40"/>
      <c r="JH527" s="40"/>
      <c r="JI527" s="40"/>
      <c r="JJ527" s="40"/>
      <c r="JK527" s="40"/>
      <c r="JL527" s="40"/>
      <c r="JM527" s="40"/>
      <c r="JN527" s="40"/>
      <c r="JO527" s="40"/>
      <c r="JP527" s="40"/>
      <c r="JQ527" s="40"/>
      <c r="JR527" s="40"/>
      <c r="JS527" s="40"/>
      <c r="JT527" s="40"/>
      <c r="JU527" s="40"/>
      <c r="JV527" s="40"/>
      <c r="JW527" s="40"/>
      <c r="JX527" s="40"/>
      <c r="JY527" s="40"/>
      <c r="JZ527" s="40"/>
      <c r="KA527" s="40"/>
    </row>
    <row r="528" spans="2:287" x14ac:dyDescent="0.45">
      <c r="B528" s="124"/>
      <c r="C528" s="418"/>
      <c r="D528" s="424"/>
      <c r="E528" s="419"/>
      <c r="F528" s="424"/>
      <c r="G528" s="163"/>
      <c r="H528" s="427"/>
      <c r="I528" s="63"/>
      <c r="J528" s="124"/>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433"/>
      <c r="AK528" s="63"/>
      <c r="AL528" s="164"/>
      <c r="AM528" s="164"/>
      <c r="AN528" s="164"/>
      <c r="AO528" s="63"/>
      <c r="AP528" s="124"/>
      <c r="AQ528" s="124"/>
      <c r="AR528" s="124"/>
      <c r="AS528" s="124"/>
      <c r="AT528" s="65"/>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7"/>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c r="DJ528" s="47"/>
      <c r="DK528" s="47"/>
      <c r="DL528" s="47"/>
      <c r="DM528" s="47"/>
      <c r="DN528" s="47"/>
      <c r="DO528" s="47"/>
      <c r="DP528" s="47"/>
      <c r="DQ528" s="47"/>
      <c r="DR528" s="47"/>
      <c r="DS528" s="47"/>
      <c r="DT528" s="47"/>
      <c r="DU528" s="47"/>
      <c r="DV528" s="47"/>
      <c r="DW528" s="47"/>
      <c r="DX528" s="47"/>
      <c r="DY528" s="47"/>
      <c r="DZ528" s="47"/>
      <c r="EA528" s="47"/>
      <c r="EB528" s="47"/>
      <c r="EC528" s="47"/>
      <c r="ED528" s="47"/>
      <c r="EE528" s="47"/>
      <c r="EF528" s="47"/>
      <c r="EG528" s="47"/>
      <c r="EH528" s="47"/>
      <c r="EI528" s="47"/>
      <c r="EJ528" s="47"/>
      <c r="EK528" s="47"/>
      <c r="EL528" s="47"/>
      <c r="EM528" s="47"/>
      <c r="EN528" s="47"/>
      <c r="EO528" s="47"/>
      <c r="EP528" s="47"/>
      <c r="EQ528" s="47"/>
      <c r="ER528" s="47"/>
      <c r="ES528" s="40"/>
      <c r="ET528" s="40"/>
      <c r="EU528" s="40"/>
      <c r="EV528" s="40"/>
      <c r="EW528" s="40"/>
      <c r="EX528" s="40"/>
      <c r="EY528" s="40"/>
      <c r="EZ528" s="40"/>
      <c r="FA528" s="40"/>
      <c r="FB528" s="40"/>
      <c r="FC528" s="40"/>
      <c r="FD528" s="40"/>
      <c r="FE528" s="40"/>
      <c r="FF528" s="40"/>
      <c r="FG528" s="40"/>
      <c r="FH528" s="40"/>
      <c r="FI528" s="40"/>
      <c r="FJ528" s="40"/>
      <c r="FK528" s="40"/>
      <c r="FL528" s="40"/>
      <c r="FM528" s="40"/>
      <c r="FN528" s="40"/>
      <c r="FO528" s="40"/>
      <c r="FP528" s="40"/>
      <c r="FQ528" s="40"/>
      <c r="FR528" s="40"/>
      <c r="FS528" s="40"/>
      <c r="FT528" s="40"/>
      <c r="FU528" s="40"/>
      <c r="FV528" s="40"/>
      <c r="FW528" s="40"/>
      <c r="FX528" s="40"/>
      <c r="FY528" s="40"/>
      <c r="FZ528" s="40"/>
      <c r="GA528" s="40"/>
      <c r="GB528" s="40"/>
      <c r="GC528" s="40"/>
      <c r="GD528" s="40"/>
      <c r="GE528" s="40"/>
      <c r="GF528" s="40"/>
      <c r="GG528" s="40"/>
      <c r="GH528" s="40"/>
      <c r="GI528" s="40"/>
      <c r="GJ528" s="40"/>
      <c r="GK528" s="40"/>
      <c r="GL528" s="40"/>
      <c r="GM528" s="40"/>
      <c r="GN528" s="40"/>
      <c r="GO528" s="40"/>
      <c r="GP528" s="40"/>
      <c r="GQ528" s="40"/>
      <c r="GR528" s="40"/>
      <c r="GS528" s="40"/>
      <c r="GT528" s="40"/>
      <c r="GU528" s="40"/>
      <c r="GV528" s="40"/>
      <c r="GW528" s="40"/>
      <c r="GX528" s="40"/>
      <c r="GY528" s="40"/>
      <c r="GZ528" s="40"/>
      <c r="HA528" s="40"/>
      <c r="HB528" s="40"/>
      <c r="HC528" s="40"/>
      <c r="HD528" s="40"/>
      <c r="HE528" s="40"/>
      <c r="HF528" s="40"/>
      <c r="HG528" s="40"/>
      <c r="HH528" s="40"/>
      <c r="HI528" s="40"/>
      <c r="HJ528" s="40"/>
      <c r="HK528" s="40"/>
      <c r="HL528" s="40"/>
      <c r="HM528" s="40"/>
      <c r="HN528" s="40"/>
      <c r="HO528" s="40"/>
      <c r="HP528" s="40"/>
      <c r="HQ528" s="40"/>
      <c r="HR528" s="40"/>
      <c r="HS528" s="40"/>
      <c r="HT528" s="40"/>
      <c r="HU528" s="40"/>
      <c r="HV528" s="40"/>
      <c r="HW528" s="40"/>
      <c r="HX528" s="40"/>
      <c r="HY528" s="40"/>
      <c r="HZ528" s="40"/>
      <c r="IA528" s="40"/>
      <c r="IB528" s="40"/>
      <c r="IC528" s="40"/>
      <c r="ID528" s="40"/>
      <c r="IE528" s="40"/>
      <c r="IF528" s="40"/>
      <c r="IG528" s="40"/>
      <c r="IH528" s="40"/>
      <c r="II528" s="40"/>
      <c r="IJ528" s="40"/>
      <c r="IK528" s="40"/>
      <c r="IL528" s="40"/>
      <c r="IM528" s="40"/>
      <c r="IN528" s="40"/>
      <c r="IO528" s="40"/>
      <c r="IP528" s="40"/>
      <c r="IQ528" s="40"/>
      <c r="IR528" s="40"/>
      <c r="IS528" s="40"/>
      <c r="IT528" s="40"/>
      <c r="IU528" s="40"/>
      <c r="IV528" s="40"/>
      <c r="IW528" s="40"/>
      <c r="IX528" s="40"/>
      <c r="IY528" s="40"/>
      <c r="IZ528" s="40"/>
      <c r="JA528" s="40"/>
      <c r="JB528" s="40"/>
      <c r="JC528" s="40"/>
      <c r="JD528" s="40"/>
      <c r="JE528" s="40"/>
      <c r="JF528" s="40"/>
      <c r="JG528" s="40"/>
      <c r="JH528" s="40"/>
      <c r="JI528" s="40"/>
      <c r="JJ528" s="40"/>
      <c r="JK528" s="40"/>
      <c r="JL528" s="40"/>
      <c r="JM528" s="40"/>
      <c r="JN528" s="40"/>
      <c r="JO528" s="40"/>
      <c r="JP528" s="40"/>
      <c r="JQ528" s="40"/>
      <c r="JR528" s="40"/>
      <c r="JS528" s="40"/>
      <c r="JT528" s="40"/>
      <c r="JU528" s="40"/>
      <c r="JV528" s="40"/>
      <c r="JW528" s="40"/>
      <c r="JX528" s="40"/>
      <c r="JY528" s="40"/>
      <c r="JZ528" s="40"/>
      <c r="KA528" s="40"/>
    </row>
    <row r="529" spans="2:287" x14ac:dyDescent="0.45">
      <c r="B529" s="124"/>
      <c r="C529" s="418"/>
      <c r="D529" s="424"/>
      <c r="E529" s="419"/>
      <c r="F529" s="424"/>
      <c r="G529" s="163"/>
      <c r="H529" s="427"/>
      <c r="I529" s="63"/>
      <c r="J529" s="124"/>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433"/>
      <c r="AK529" s="63"/>
      <c r="AL529" s="164"/>
      <c r="AM529" s="164"/>
      <c r="AN529" s="164"/>
      <c r="AO529" s="63"/>
      <c r="AP529" s="124"/>
      <c r="AQ529" s="124"/>
      <c r="AR529" s="124"/>
      <c r="AS529" s="124"/>
      <c r="AT529" s="65"/>
      <c r="AU529" s="47"/>
      <c r="AV529" s="47"/>
      <c r="AW529" s="47"/>
      <c r="AX529" s="47"/>
      <c r="AY529" s="47"/>
      <c r="AZ529" s="47"/>
      <c r="BA529" s="47"/>
      <c r="BB529" s="47"/>
      <c r="BC529" s="47"/>
      <c r="BD529" s="47"/>
      <c r="BE529" s="47"/>
      <c r="BF529" s="47"/>
      <c r="BG529" s="47"/>
      <c r="BH529" s="47"/>
      <c r="BI529" s="47"/>
      <c r="BJ529" s="47"/>
      <c r="BK529" s="47"/>
      <c r="BL529" s="47"/>
      <c r="BM529" s="47"/>
      <c r="BN529" s="47"/>
      <c r="BO529" s="47"/>
      <c r="BP529" s="47"/>
      <c r="BQ529" s="47"/>
      <c r="BR529" s="47"/>
      <c r="BS529" s="47"/>
      <c r="BT529" s="47"/>
      <c r="BU529" s="47"/>
      <c r="BV529" s="47"/>
      <c r="BW529" s="47"/>
      <c r="BX529" s="47"/>
      <c r="BY529" s="47"/>
      <c r="BZ529" s="47"/>
      <c r="CA529" s="47"/>
      <c r="CB529" s="47"/>
      <c r="CC529" s="47"/>
      <c r="CD529" s="47"/>
      <c r="CE529" s="47"/>
      <c r="CF529" s="47"/>
      <c r="CG529" s="47"/>
      <c r="CH529" s="47"/>
      <c r="CI529" s="47"/>
      <c r="CJ529" s="47"/>
      <c r="CK529" s="47"/>
      <c r="CL529" s="47"/>
      <c r="CM529" s="47"/>
      <c r="CN529" s="47"/>
      <c r="CO529" s="47"/>
      <c r="CP529" s="47"/>
      <c r="CQ529" s="47"/>
      <c r="CR529" s="47"/>
      <c r="CS529" s="47"/>
      <c r="CT529" s="47"/>
      <c r="CU529" s="47"/>
      <c r="CV529" s="47"/>
      <c r="CW529" s="47"/>
      <c r="CX529" s="47"/>
      <c r="CY529" s="47"/>
      <c r="CZ529" s="47"/>
      <c r="DA529" s="47"/>
      <c r="DB529" s="47"/>
      <c r="DC529" s="47"/>
      <c r="DD529" s="47"/>
      <c r="DE529" s="47"/>
      <c r="DF529" s="47"/>
      <c r="DG529" s="47"/>
      <c r="DH529" s="47"/>
      <c r="DI529" s="47"/>
      <c r="DJ529" s="47"/>
      <c r="DK529" s="47"/>
      <c r="DL529" s="47"/>
      <c r="DM529" s="47"/>
      <c r="DN529" s="47"/>
      <c r="DO529" s="47"/>
      <c r="DP529" s="47"/>
      <c r="DQ529" s="47"/>
      <c r="DR529" s="47"/>
      <c r="DS529" s="47"/>
      <c r="DT529" s="47"/>
      <c r="DU529" s="47"/>
      <c r="DV529" s="47"/>
      <c r="DW529" s="47"/>
      <c r="DX529" s="47"/>
      <c r="DY529" s="47"/>
      <c r="DZ529" s="47"/>
      <c r="EA529" s="47"/>
      <c r="EB529" s="47"/>
      <c r="EC529" s="47"/>
      <c r="ED529" s="47"/>
      <c r="EE529" s="47"/>
      <c r="EF529" s="47"/>
      <c r="EG529" s="47"/>
      <c r="EH529" s="47"/>
      <c r="EI529" s="47"/>
      <c r="EJ529" s="47"/>
      <c r="EK529" s="47"/>
      <c r="EL529" s="47"/>
      <c r="EM529" s="47"/>
      <c r="EN529" s="47"/>
      <c r="EO529" s="47"/>
      <c r="EP529" s="47"/>
      <c r="EQ529" s="47"/>
      <c r="ER529" s="47"/>
      <c r="ES529" s="40"/>
      <c r="ET529" s="40"/>
      <c r="EU529" s="40"/>
      <c r="EV529" s="40"/>
      <c r="EW529" s="40"/>
      <c r="EX529" s="40"/>
      <c r="EY529" s="40"/>
      <c r="EZ529" s="40"/>
      <c r="FA529" s="40"/>
      <c r="FB529" s="40"/>
      <c r="FC529" s="40"/>
      <c r="FD529" s="40"/>
      <c r="FE529" s="40"/>
      <c r="FF529" s="40"/>
      <c r="FG529" s="40"/>
      <c r="FH529" s="40"/>
      <c r="FI529" s="40"/>
      <c r="FJ529" s="40"/>
      <c r="FK529" s="40"/>
      <c r="FL529" s="40"/>
      <c r="FM529" s="40"/>
      <c r="FN529" s="40"/>
      <c r="FO529" s="40"/>
      <c r="FP529" s="40"/>
      <c r="FQ529" s="40"/>
      <c r="FR529" s="40"/>
      <c r="FS529" s="40"/>
      <c r="FT529" s="40"/>
      <c r="FU529" s="40"/>
      <c r="FV529" s="40"/>
      <c r="FW529" s="40"/>
      <c r="FX529" s="40"/>
      <c r="FY529" s="40"/>
      <c r="FZ529" s="40"/>
      <c r="GA529" s="40"/>
      <c r="GB529" s="40"/>
      <c r="GC529" s="40"/>
      <c r="GD529" s="40"/>
      <c r="GE529" s="40"/>
      <c r="GF529" s="40"/>
      <c r="GG529" s="40"/>
      <c r="GH529" s="40"/>
      <c r="GI529" s="40"/>
      <c r="GJ529" s="40"/>
      <c r="GK529" s="40"/>
      <c r="GL529" s="40"/>
      <c r="GM529" s="40"/>
      <c r="GN529" s="40"/>
      <c r="GO529" s="40"/>
      <c r="GP529" s="40"/>
      <c r="GQ529" s="40"/>
      <c r="GR529" s="40"/>
      <c r="GS529" s="40"/>
      <c r="GT529" s="40"/>
      <c r="GU529" s="40"/>
      <c r="GV529" s="40"/>
      <c r="GW529" s="40"/>
      <c r="GX529" s="40"/>
      <c r="GY529" s="40"/>
      <c r="GZ529" s="40"/>
      <c r="HA529" s="40"/>
      <c r="HB529" s="40"/>
      <c r="HC529" s="40"/>
      <c r="HD529" s="40"/>
      <c r="HE529" s="40"/>
      <c r="HF529" s="40"/>
      <c r="HG529" s="40"/>
      <c r="HH529" s="40"/>
      <c r="HI529" s="40"/>
      <c r="HJ529" s="40"/>
      <c r="HK529" s="40"/>
      <c r="HL529" s="40"/>
      <c r="HM529" s="40"/>
      <c r="HN529" s="40"/>
      <c r="HO529" s="40"/>
      <c r="HP529" s="40"/>
      <c r="HQ529" s="40"/>
      <c r="HR529" s="40"/>
      <c r="HS529" s="40"/>
      <c r="HT529" s="40"/>
      <c r="HU529" s="40"/>
      <c r="HV529" s="40"/>
      <c r="HW529" s="40"/>
      <c r="HX529" s="40"/>
      <c r="HY529" s="40"/>
      <c r="HZ529" s="40"/>
      <c r="IA529" s="40"/>
      <c r="IB529" s="40"/>
      <c r="IC529" s="40"/>
      <c r="ID529" s="40"/>
      <c r="IE529" s="40"/>
      <c r="IF529" s="40"/>
      <c r="IG529" s="40"/>
      <c r="IH529" s="40"/>
      <c r="II529" s="40"/>
      <c r="IJ529" s="40"/>
      <c r="IK529" s="40"/>
      <c r="IL529" s="40"/>
      <c r="IM529" s="40"/>
      <c r="IN529" s="40"/>
      <c r="IO529" s="40"/>
      <c r="IP529" s="40"/>
      <c r="IQ529" s="40"/>
      <c r="IR529" s="40"/>
      <c r="IS529" s="40"/>
      <c r="IT529" s="40"/>
      <c r="IU529" s="40"/>
      <c r="IV529" s="40"/>
      <c r="IW529" s="40"/>
      <c r="IX529" s="40"/>
      <c r="IY529" s="40"/>
      <c r="IZ529" s="40"/>
      <c r="JA529" s="40"/>
      <c r="JB529" s="40"/>
      <c r="JC529" s="40"/>
      <c r="JD529" s="40"/>
      <c r="JE529" s="40"/>
      <c r="JF529" s="40"/>
      <c r="JG529" s="40"/>
      <c r="JH529" s="40"/>
      <c r="JI529" s="40"/>
      <c r="JJ529" s="40"/>
      <c r="JK529" s="40"/>
      <c r="JL529" s="40"/>
      <c r="JM529" s="40"/>
      <c r="JN529" s="40"/>
      <c r="JO529" s="40"/>
      <c r="JP529" s="40"/>
      <c r="JQ529" s="40"/>
      <c r="JR529" s="40"/>
      <c r="JS529" s="40"/>
      <c r="JT529" s="40"/>
      <c r="JU529" s="40"/>
      <c r="JV529" s="40"/>
      <c r="JW529" s="40"/>
      <c r="JX529" s="40"/>
      <c r="JY529" s="40"/>
      <c r="JZ529" s="40"/>
      <c r="KA529" s="40"/>
    </row>
    <row r="530" spans="2:287" x14ac:dyDescent="0.45">
      <c r="B530" s="124"/>
      <c r="C530" s="418"/>
      <c r="D530" s="424"/>
      <c r="E530" s="419"/>
      <c r="F530" s="424"/>
      <c r="G530" s="163"/>
      <c r="H530" s="427"/>
      <c r="I530" s="63"/>
      <c r="J530" s="124"/>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433"/>
      <c r="AK530" s="63"/>
      <c r="AL530" s="164"/>
      <c r="AM530" s="164"/>
      <c r="AN530" s="164"/>
      <c r="AO530" s="63"/>
      <c r="AP530" s="124"/>
      <c r="AQ530" s="124"/>
      <c r="AR530" s="124"/>
      <c r="AS530" s="124"/>
      <c r="AT530" s="65"/>
      <c r="AU530" s="47"/>
      <c r="AV530" s="47"/>
      <c r="AW530" s="47"/>
      <c r="AX530" s="47"/>
      <c r="AY530" s="47"/>
      <c r="AZ530" s="47"/>
      <c r="BA530" s="47"/>
      <c r="BB530" s="47"/>
      <c r="BC530" s="47"/>
      <c r="BD530" s="47"/>
      <c r="BE530" s="47"/>
      <c r="BF530" s="47"/>
      <c r="BG530" s="47"/>
      <c r="BH530" s="47"/>
      <c r="BI530" s="47"/>
      <c r="BJ530" s="47"/>
      <c r="BK530" s="47"/>
      <c r="BL530" s="47"/>
      <c r="BM530" s="47"/>
      <c r="BN530" s="47"/>
      <c r="BO530" s="47"/>
      <c r="BP530" s="47"/>
      <c r="BQ530" s="47"/>
      <c r="BR530" s="47"/>
      <c r="BS530" s="47"/>
      <c r="BT530" s="47"/>
      <c r="BU530" s="47"/>
      <c r="BV530" s="47"/>
      <c r="BW530" s="47"/>
      <c r="BX530" s="47"/>
      <c r="BY530" s="47"/>
      <c r="BZ530" s="47"/>
      <c r="CA530" s="47"/>
      <c r="CB530" s="47"/>
      <c r="CC530" s="47"/>
      <c r="CD530" s="47"/>
      <c r="CE530" s="47"/>
      <c r="CF530" s="47"/>
      <c r="CG530" s="47"/>
      <c r="CH530" s="47"/>
      <c r="CI530" s="47"/>
      <c r="CJ530" s="47"/>
      <c r="CK530" s="47"/>
      <c r="CL530" s="47"/>
      <c r="CM530" s="47"/>
      <c r="CN530" s="47"/>
      <c r="CO530" s="47"/>
      <c r="CP530" s="47"/>
      <c r="CQ530" s="47"/>
      <c r="CR530" s="47"/>
      <c r="CS530" s="47"/>
      <c r="CT530" s="47"/>
      <c r="CU530" s="47"/>
      <c r="CV530" s="47"/>
      <c r="CW530" s="47"/>
      <c r="CX530" s="47"/>
      <c r="CY530" s="47"/>
      <c r="CZ530" s="47"/>
      <c r="DA530" s="47"/>
      <c r="DB530" s="47"/>
      <c r="DC530" s="47"/>
      <c r="DD530" s="47"/>
      <c r="DE530" s="47"/>
      <c r="DF530" s="47"/>
      <c r="DG530" s="47"/>
      <c r="DH530" s="47"/>
      <c r="DI530" s="47"/>
      <c r="DJ530" s="47"/>
      <c r="DK530" s="47"/>
      <c r="DL530" s="47"/>
      <c r="DM530" s="47"/>
      <c r="DN530" s="47"/>
      <c r="DO530" s="47"/>
      <c r="DP530" s="47"/>
      <c r="DQ530" s="47"/>
      <c r="DR530" s="47"/>
      <c r="DS530" s="47"/>
      <c r="DT530" s="47"/>
      <c r="DU530" s="47"/>
      <c r="DV530" s="47"/>
      <c r="DW530" s="47"/>
      <c r="DX530" s="47"/>
      <c r="DY530" s="47"/>
      <c r="DZ530" s="47"/>
      <c r="EA530" s="47"/>
      <c r="EB530" s="47"/>
      <c r="EC530" s="47"/>
      <c r="ED530" s="47"/>
      <c r="EE530" s="47"/>
      <c r="EF530" s="47"/>
      <c r="EG530" s="47"/>
      <c r="EH530" s="47"/>
      <c r="EI530" s="47"/>
      <c r="EJ530" s="47"/>
      <c r="EK530" s="47"/>
      <c r="EL530" s="47"/>
      <c r="EM530" s="47"/>
      <c r="EN530" s="47"/>
      <c r="EO530" s="47"/>
      <c r="EP530" s="47"/>
      <c r="EQ530" s="47"/>
      <c r="ER530" s="47"/>
      <c r="ES530" s="40"/>
      <c r="ET530" s="40"/>
      <c r="EU530" s="40"/>
      <c r="EV530" s="40"/>
      <c r="EW530" s="40"/>
      <c r="EX530" s="40"/>
      <c r="EY530" s="40"/>
      <c r="EZ530" s="40"/>
      <c r="FA530" s="40"/>
      <c r="FB530" s="40"/>
      <c r="FC530" s="40"/>
      <c r="FD530" s="40"/>
      <c r="FE530" s="40"/>
      <c r="FF530" s="40"/>
      <c r="FG530" s="40"/>
      <c r="FH530" s="40"/>
      <c r="FI530" s="40"/>
      <c r="FJ530" s="40"/>
      <c r="FK530" s="40"/>
      <c r="FL530" s="40"/>
      <c r="FM530" s="40"/>
      <c r="FN530" s="40"/>
      <c r="FO530" s="40"/>
      <c r="FP530" s="40"/>
      <c r="FQ530" s="40"/>
      <c r="FR530" s="40"/>
      <c r="FS530" s="40"/>
      <c r="FT530" s="40"/>
      <c r="FU530" s="40"/>
      <c r="FV530" s="40"/>
      <c r="FW530" s="40"/>
      <c r="FX530" s="40"/>
      <c r="FY530" s="40"/>
      <c r="FZ530" s="40"/>
      <c r="GA530" s="40"/>
      <c r="GB530" s="40"/>
      <c r="GC530" s="40"/>
      <c r="GD530" s="40"/>
      <c r="GE530" s="40"/>
      <c r="GF530" s="40"/>
      <c r="GG530" s="40"/>
      <c r="GH530" s="40"/>
      <c r="GI530" s="40"/>
      <c r="GJ530" s="40"/>
      <c r="GK530" s="40"/>
      <c r="GL530" s="40"/>
      <c r="GM530" s="40"/>
      <c r="GN530" s="40"/>
      <c r="GO530" s="40"/>
      <c r="GP530" s="40"/>
      <c r="GQ530" s="40"/>
      <c r="GR530" s="40"/>
      <c r="GS530" s="40"/>
      <c r="GT530" s="40"/>
      <c r="GU530" s="40"/>
      <c r="GV530" s="40"/>
      <c r="GW530" s="40"/>
      <c r="GX530" s="40"/>
      <c r="GY530" s="40"/>
      <c r="GZ530" s="40"/>
      <c r="HA530" s="40"/>
      <c r="HB530" s="40"/>
      <c r="HC530" s="40"/>
      <c r="HD530" s="40"/>
      <c r="HE530" s="40"/>
      <c r="HF530" s="40"/>
      <c r="HG530" s="40"/>
      <c r="HH530" s="40"/>
      <c r="HI530" s="40"/>
      <c r="HJ530" s="40"/>
      <c r="HK530" s="40"/>
      <c r="HL530" s="40"/>
      <c r="HM530" s="40"/>
      <c r="HN530" s="40"/>
      <c r="HO530" s="40"/>
      <c r="HP530" s="40"/>
      <c r="HQ530" s="40"/>
      <c r="HR530" s="40"/>
      <c r="HS530" s="40"/>
      <c r="HT530" s="40"/>
      <c r="HU530" s="40"/>
      <c r="HV530" s="40"/>
      <c r="HW530" s="40"/>
      <c r="HX530" s="40"/>
      <c r="HY530" s="40"/>
      <c r="HZ530" s="40"/>
      <c r="IA530" s="40"/>
      <c r="IB530" s="40"/>
      <c r="IC530" s="40"/>
      <c r="ID530" s="40"/>
      <c r="IE530" s="40"/>
      <c r="IF530" s="40"/>
      <c r="IG530" s="40"/>
      <c r="IH530" s="40"/>
      <c r="II530" s="40"/>
      <c r="IJ530" s="40"/>
      <c r="IK530" s="40"/>
      <c r="IL530" s="40"/>
      <c r="IM530" s="40"/>
      <c r="IN530" s="40"/>
      <c r="IO530" s="40"/>
      <c r="IP530" s="40"/>
      <c r="IQ530" s="40"/>
      <c r="IR530" s="40"/>
      <c r="IS530" s="40"/>
      <c r="IT530" s="40"/>
      <c r="IU530" s="40"/>
      <c r="IV530" s="40"/>
      <c r="IW530" s="40"/>
      <c r="IX530" s="40"/>
      <c r="IY530" s="40"/>
      <c r="IZ530" s="40"/>
      <c r="JA530" s="40"/>
      <c r="JB530" s="40"/>
      <c r="JC530" s="40"/>
      <c r="JD530" s="40"/>
      <c r="JE530" s="40"/>
      <c r="JF530" s="40"/>
      <c r="JG530" s="40"/>
      <c r="JH530" s="40"/>
      <c r="JI530" s="40"/>
      <c r="JJ530" s="40"/>
      <c r="JK530" s="40"/>
      <c r="JL530" s="40"/>
      <c r="JM530" s="40"/>
      <c r="JN530" s="40"/>
      <c r="JO530" s="40"/>
      <c r="JP530" s="40"/>
      <c r="JQ530" s="40"/>
      <c r="JR530" s="40"/>
      <c r="JS530" s="40"/>
      <c r="JT530" s="40"/>
      <c r="JU530" s="40"/>
      <c r="JV530" s="40"/>
      <c r="JW530" s="40"/>
      <c r="JX530" s="40"/>
      <c r="JY530" s="40"/>
      <c r="JZ530" s="40"/>
      <c r="KA530" s="40"/>
    </row>
    <row r="531" spans="2:287" x14ac:dyDescent="0.45">
      <c r="B531" s="124"/>
      <c r="C531" s="418"/>
      <c r="D531" s="424"/>
      <c r="E531" s="419"/>
      <c r="F531" s="424"/>
      <c r="G531" s="163"/>
      <c r="H531" s="427"/>
      <c r="I531" s="63"/>
      <c r="J531" s="124"/>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433"/>
      <c r="AK531" s="63"/>
      <c r="AL531" s="164"/>
      <c r="AM531" s="164"/>
      <c r="AN531" s="164"/>
      <c r="AO531" s="63"/>
      <c r="AP531" s="124"/>
      <c r="AQ531" s="124"/>
      <c r="AR531" s="124"/>
      <c r="AS531" s="124"/>
      <c r="AT531" s="65"/>
      <c r="AU531" s="47"/>
      <c r="AV531" s="47"/>
      <c r="AW531" s="47"/>
      <c r="AX531" s="47"/>
      <c r="AY531" s="47"/>
      <c r="AZ531" s="47"/>
      <c r="BA531" s="47"/>
      <c r="BB531" s="47"/>
      <c r="BC531" s="47"/>
      <c r="BD531" s="47"/>
      <c r="BE531" s="47"/>
      <c r="BF531" s="47"/>
      <c r="BG531" s="47"/>
      <c r="BH531" s="47"/>
      <c r="BI531" s="47"/>
      <c r="BJ531" s="47"/>
      <c r="BK531" s="47"/>
      <c r="BL531" s="47"/>
      <c r="BM531" s="47"/>
      <c r="BN531" s="47"/>
      <c r="BO531" s="47"/>
      <c r="BP531" s="47"/>
      <c r="BQ531" s="47"/>
      <c r="BR531" s="47"/>
      <c r="BS531" s="47"/>
      <c r="BT531" s="47"/>
      <c r="BU531" s="47"/>
      <c r="BV531" s="47"/>
      <c r="BW531" s="47"/>
      <c r="BX531" s="47"/>
      <c r="BY531" s="47"/>
      <c r="BZ531" s="47"/>
      <c r="CA531" s="47"/>
      <c r="CB531" s="47"/>
      <c r="CC531" s="47"/>
      <c r="CD531" s="47"/>
      <c r="CE531" s="47"/>
      <c r="CF531" s="47"/>
      <c r="CG531" s="47"/>
      <c r="CH531" s="47"/>
      <c r="CI531" s="47"/>
      <c r="CJ531" s="47"/>
      <c r="CK531" s="47"/>
      <c r="CL531" s="47"/>
      <c r="CM531" s="47"/>
      <c r="CN531" s="47"/>
      <c r="CO531" s="47"/>
      <c r="CP531" s="47"/>
      <c r="CQ531" s="47"/>
      <c r="CR531" s="47"/>
      <c r="CS531" s="47"/>
      <c r="CT531" s="47"/>
      <c r="CU531" s="47"/>
      <c r="CV531" s="47"/>
      <c r="CW531" s="47"/>
      <c r="CX531" s="47"/>
      <c r="CY531" s="47"/>
      <c r="CZ531" s="47"/>
      <c r="DA531" s="47"/>
      <c r="DB531" s="47"/>
      <c r="DC531" s="47"/>
      <c r="DD531" s="47"/>
      <c r="DE531" s="47"/>
      <c r="DF531" s="47"/>
      <c r="DG531" s="47"/>
      <c r="DH531" s="47"/>
      <c r="DI531" s="47"/>
      <c r="DJ531" s="47"/>
      <c r="DK531" s="47"/>
      <c r="DL531" s="47"/>
      <c r="DM531" s="47"/>
      <c r="DN531" s="47"/>
      <c r="DO531" s="47"/>
      <c r="DP531" s="47"/>
      <c r="DQ531" s="47"/>
      <c r="DR531" s="47"/>
      <c r="DS531" s="47"/>
      <c r="DT531" s="47"/>
      <c r="DU531" s="47"/>
      <c r="DV531" s="47"/>
      <c r="DW531" s="47"/>
      <c r="DX531" s="47"/>
      <c r="DY531" s="47"/>
      <c r="DZ531" s="47"/>
      <c r="EA531" s="47"/>
      <c r="EB531" s="47"/>
      <c r="EC531" s="47"/>
      <c r="ED531" s="47"/>
      <c r="EE531" s="47"/>
      <c r="EF531" s="47"/>
      <c r="EG531" s="47"/>
      <c r="EH531" s="47"/>
      <c r="EI531" s="47"/>
      <c r="EJ531" s="47"/>
      <c r="EK531" s="47"/>
      <c r="EL531" s="47"/>
      <c r="EM531" s="47"/>
      <c r="EN531" s="47"/>
      <c r="EO531" s="47"/>
      <c r="EP531" s="47"/>
      <c r="EQ531" s="47"/>
      <c r="ER531" s="47"/>
      <c r="ES531" s="40"/>
      <c r="ET531" s="40"/>
      <c r="EU531" s="40"/>
      <c r="EV531" s="40"/>
      <c r="EW531" s="40"/>
      <c r="EX531" s="40"/>
      <c r="EY531" s="40"/>
      <c r="EZ531" s="40"/>
      <c r="FA531" s="40"/>
      <c r="FB531" s="40"/>
      <c r="FC531" s="40"/>
      <c r="FD531" s="40"/>
      <c r="FE531" s="40"/>
      <c r="FF531" s="40"/>
      <c r="FG531" s="40"/>
      <c r="FH531" s="40"/>
      <c r="FI531" s="40"/>
      <c r="FJ531" s="40"/>
      <c r="FK531" s="40"/>
      <c r="FL531" s="40"/>
      <c r="FM531" s="40"/>
      <c r="FN531" s="40"/>
      <c r="FO531" s="40"/>
      <c r="FP531" s="40"/>
      <c r="FQ531" s="40"/>
      <c r="FR531" s="40"/>
      <c r="FS531" s="40"/>
      <c r="FT531" s="40"/>
      <c r="FU531" s="40"/>
      <c r="FV531" s="40"/>
      <c r="FW531" s="40"/>
      <c r="FX531" s="40"/>
      <c r="FY531" s="40"/>
      <c r="FZ531" s="40"/>
      <c r="GA531" s="40"/>
      <c r="GB531" s="40"/>
      <c r="GC531" s="40"/>
      <c r="GD531" s="40"/>
      <c r="GE531" s="40"/>
      <c r="GF531" s="40"/>
      <c r="GG531" s="40"/>
      <c r="GH531" s="40"/>
      <c r="GI531" s="40"/>
      <c r="GJ531" s="40"/>
      <c r="GK531" s="40"/>
      <c r="GL531" s="40"/>
      <c r="GM531" s="40"/>
      <c r="GN531" s="40"/>
      <c r="GO531" s="40"/>
      <c r="GP531" s="40"/>
      <c r="GQ531" s="40"/>
      <c r="GR531" s="40"/>
      <c r="GS531" s="40"/>
      <c r="GT531" s="40"/>
      <c r="GU531" s="40"/>
      <c r="GV531" s="40"/>
      <c r="GW531" s="40"/>
      <c r="GX531" s="40"/>
      <c r="GY531" s="40"/>
      <c r="GZ531" s="40"/>
      <c r="HA531" s="40"/>
      <c r="HB531" s="40"/>
      <c r="HC531" s="40"/>
      <c r="HD531" s="40"/>
      <c r="HE531" s="40"/>
      <c r="HF531" s="40"/>
      <c r="HG531" s="40"/>
      <c r="HH531" s="40"/>
      <c r="HI531" s="40"/>
      <c r="HJ531" s="40"/>
      <c r="HK531" s="40"/>
      <c r="HL531" s="40"/>
      <c r="HM531" s="40"/>
      <c r="HN531" s="40"/>
      <c r="HO531" s="40"/>
      <c r="HP531" s="40"/>
      <c r="HQ531" s="40"/>
      <c r="HR531" s="40"/>
      <c r="HS531" s="40"/>
      <c r="HT531" s="40"/>
      <c r="HU531" s="40"/>
      <c r="HV531" s="40"/>
      <c r="HW531" s="40"/>
      <c r="HX531" s="40"/>
      <c r="HY531" s="40"/>
      <c r="HZ531" s="40"/>
      <c r="IA531" s="40"/>
      <c r="IB531" s="40"/>
      <c r="IC531" s="40"/>
      <c r="ID531" s="40"/>
      <c r="IE531" s="40"/>
      <c r="IF531" s="40"/>
      <c r="IG531" s="40"/>
      <c r="IH531" s="40"/>
      <c r="II531" s="40"/>
      <c r="IJ531" s="40"/>
      <c r="IK531" s="40"/>
      <c r="IL531" s="40"/>
      <c r="IM531" s="40"/>
      <c r="IN531" s="40"/>
      <c r="IO531" s="40"/>
      <c r="IP531" s="40"/>
      <c r="IQ531" s="40"/>
      <c r="IR531" s="40"/>
      <c r="IS531" s="40"/>
      <c r="IT531" s="40"/>
      <c r="IU531" s="40"/>
      <c r="IV531" s="40"/>
      <c r="IW531" s="40"/>
      <c r="IX531" s="40"/>
      <c r="IY531" s="40"/>
      <c r="IZ531" s="40"/>
      <c r="JA531" s="40"/>
      <c r="JB531" s="40"/>
      <c r="JC531" s="40"/>
      <c r="JD531" s="40"/>
      <c r="JE531" s="40"/>
      <c r="JF531" s="40"/>
      <c r="JG531" s="40"/>
      <c r="JH531" s="40"/>
      <c r="JI531" s="40"/>
      <c r="JJ531" s="40"/>
      <c r="JK531" s="40"/>
      <c r="JL531" s="40"/>
      <c r="JM531" s="40"/>
      <c r="JN531" s="40"/>
      <c r="JO531" s="40"/>
      <c r="JP531" s="40"/>
      <c r="JQ531" s="40"/>
      <c r="JR531" s="40"/>
      <c r="JS531" s="40"/>
      <c r="JT531" s="40"/>
      <c r="JU531" s="40"/>
      <c r="JV531" s="40"/>
      <c r="JW531" s="40"/>
      <c r="JX531" s="40"/>
      <c r="JY531" s="40"/>
      <c r="JZ531" s="40"/>
      <c r="KA531" s="40"/>
    </row>
    <row r="532" spans="2:287" x14ac:dyDescent="0.45">
      <c r="B532" s="124"/>
      <c r="C532" s="418"/>
      <c r="D532" s="424"/>
      <c r="E532" s="419"/>
      <c r="F532" s="424"/>
      <c r="G532" s="163"/>
      <c r="H532" s="427"/>
      <c r="I532" s="63"/>
      <c r="J532" s="124"/>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433"/>
      <c r="AK532" s="63"/>
      <c r="AL532" s="164"/>
      <c r="AM532" s="164"/>
      <c r="AN532" s="164"/>
      <c r="AO532" s="63"/>
      <c r="AP532" s="124"/>
      <c r="AQ532" s="124"/>
      <c r="AR532" s="124"/>
      <c r="AS532" s="124"/>
      <c r="AT532" s="65"/>
      <c r="AU532" s="47"/>
      <c r="AV532" s="47"/>
      <c r="AW532" s="47"/>
      <c r="AX532" s="47"/>
      <c r="AY532" s="47"/>
      <c r="AZ532" s="47"/>
      <c r="BA532" s="47"/>
      <c r="BB532" s="47"/>
      <c r="BC532" s="47"/>
      <c r="BD532" s="47"/>
      <c r="BE532" s="47"/>
      <c r="BF532" s="47"/>
      <c r="BG532" s="47"/>
      <c r="BH532" s="47"/>
      <c r="BI532" s="47"/>
      <c r="BJ532" s="47"/>
      <c r="BK532" s="47"/>
      <c r="BL532" s="47"/>
      <c r="BM532" s="47"/>
      <c r="BN532" s="47"/>
      <c r="BO532" s="47"/>
      <c r="BP532" s="47"/>
      <c r="BQ532" s="47"/>
      <c r="BR532" s="47"/>
      <c r="BS532" s="47"/>
      <c r="BT532" s="47"/>
      <c r="BU532" s="47"/>
      <c r="BV532" s="47"/>
      <c r="BW532" s="47"/>
      <c r="BX532" s="47"/>
      <c r="BY532" s="47"/>
      <c r="BZ532" s="47"/>
      <c r="CA532" s="47"/>
      <c r="CB532" s="47"/>
      <c r="CC532" s="47"/>
      <c r="CD532" s="47"/>
      <c r="CE532" s="47"/>
      <c r="CF532" s="47"/>
      <c r="CG532" s="47"/>
      <c r="CH532" s="47"/>
      <c r="CI532" s="47"/>
      <c r="CJ532" s="47"/>
      <c r="CK532" s="47"/>
      <c r="CL532" s="47"/>
      <c r="CM532" s="47"/>
      <c r="CN532" s="47"/>
      <c r="CO532" s="47"/>
      <c r="CP532" s="47"/>
      <c r="CQ532" s="47"/>
      <c r="CR532" s="47"/>
      <c r="CS532" s="47"/>
      <c r="CT532" s="47"/>
      <c r="CU532" s="47"/>
      <c r="CV532" s="47"/>
      <c r="CW532" s="47"/>
      <c r="CX532" s="47"/>
      <c r="CY532" s="47"/>
      <c r="CZ532" s="47"/>
      <c r="DA532" s="47"/>
      <c r="DB532" s="47"/>
      <c r="DC532" s="47"/>
      <c r="DD532" s="47"/>
      <c r="DE532" s="47"/>
      <c r="DF532" s="47"/>
      <c r="DG532" s="47"/>
      <c r="DH532" s="47"/>
      <c r="DI532" s="47"/>
      <c r="DJ532" s="47"/>
      <c r="DK532" s="47"/>
      <c r="DL532" s="47"/>
      <c r="DM532" s="47"/>
      <c r="DN532" s="47"/>
      <c r="DO532" s="47"/>
      <c r="DP532" s="47"/>
      <c r="DQ532" s="47"/>
      <c r="DR532" s="47"/>
      <c r="DS532" s="47"/>
      <c r="DT532" s="47"/>
      <c r="DU532" s="47"/>
      <c r="DV532" s="47"/>
      <c r="DW532" s="47"/>
      <c r="DX532" s="47"/>
      <c r="DY532" s="47"/>
      <c r="DZ532" s="47"/>
      <c r="EA532" s="47"/>
      <c r="EB532" s="47"/>
      <c r="EC532" s="47"/>
      <c r="ED532" s="47"/>
      <c r="EE532" s="47"/>
      <c r="EF532" s="47"/>
      <c r="EG532" s="47"/>
      <c r="EH532" s="47"/>
      <c r="EI532" s="47"/>
      <c r="EJ532" s="47"/>
      <c r="EK532" s="47"/>
      <c r="EL532" s="47"/>
      <c r="EM532" s="47"/>
      <c r="EN532" s="47"/>
      <c r="EO532" s="47"/>
      <c r="EP532" s="47"/>
      <c r="EQ532" s="47"/>
      <c r="ER532" s="47"/>
      <c r="ES532" s="40"/>
      <c r="ET532" s="40"/>
      <c r="EU532" s="40"/>
      <c r="EV532" s="40"/>
      <c r="EW532" s="40"/>
      <c r="EX532" s="40"/>
      <c r="EY532" s="40"/>
      <c r="EZ532" s="40"/>
      <c r="FA532" s="40"/>
      <c r="FB532" s="40"/>
      <c r="FC532" s="40"/>
      <c r="FD532" s="40"/>
      <c r="FE532" s="40"/>
      <c r="FF532" s="40"/>
      <c r="FG532" s="40"/>
      <c r="FH532" s="40"/>
      <c r="FI532" s="40"/>
      <c r="FJ532" s="40"/>
      <c r="FK532" s="40"/>
      <c r="FL532" s="40"/>
      <c r="FM532" s="40"/>
      <c r="FN532" s="40"/>
      <c r="FO532" s="40"/>
      <c r="FP532" s="40"/>
      <c r="FQ532" s="40"/>
      <c r="FR532" s="40"/>
      <c r="FS532" s="40"/>
      <c r="FT532" s="40"/>
      <c r="FU532" s="40"/>
      <c r="FV532" s="40"/>
      <c r="FW532" s="40"/>
      <c r="FX532" s="40"/>
      <c r="FY532" s="40"/>
      <c r="FZ532" s="40"/>
      <c r="GA532" s="40"/>
      <c r="GB532" s="40"/>
      <c r="GC532" s="40"/>
      <c r="GD532" s="40"/>
      <c r="GE532" s="40"/>
      <c r="GF532" s="40"/>
      <c r="GG532" s="40"/>
      <c r="GH532" s="40"/>
      <c r="GI532" s="40"/>
      <c r="GJ532" s="40"/>
      <c r="GK532" s="40"/>
      <c r="GL532" s="40"/>
      <c r="GM532" s="40"/>
      <c r="GN532" s="40"/>
      <c r="GO532" s="40"/>
      <c r="GP532" s="40"/>
      <c r="GQ532" s="40"/>
      <c r="GR532" s="40"/>
      <c r="GS532" s="40"/>
      <c r="GT532" s="40"/>
      <c r="GU532" s="40"/>
      <c r="GV532" s="40"/>
      <c r="GW532" s="40"/>
      <c r="GX532" s="40"/>
      <c r="GY532" s="40"/>
      <c r="GZ532" s="40"/>
      <c r="HA532" s="40"/>
      <c r="HB532" s="40"/>
      <c r="HC532" s="40"/>
      <c r="HD532" s="40"/>
      <c r="HE532" s="40"/>
      <c r="HF532" s="40"/>
      <c r="HG532" s="40"/>
      <c r="HH532" s="40"/>
      <c r="HI532" s="40"/>
      <c r="HJ532" s="40"/>
      <c r="HK532" s="40"/>
      <c r="HL532" s="40"/>
      <c r="HM532" s="40"/>
      <c r="HN532" s="40"/>
      <c r="HO532" s="40"/>
      <c r="HP532" s="40"/>
      <c r="HQ532" s="40"/>
      <c r="HR532" s="40"/>
      <c r="HS532" s="40"/>
      <c r="HT532" s="40"/>
      <c r="HU532" s="40"/>
      <c r="HV532" s="40"/>
      <c r="HW532" s="40"/>
      <c r="HX532" s="40"/>
      <c r="HY532" s="40"/>
      <c r="HZ532" s="40"/>
      <c r="IA532" s="40"/>
      <c r="IB532" s="40"/>
      <c r="IC532" s="40"/>
      <c r="ID532" s="40"/>
      <c r="IE532" s="40"/>
      <c r="IF532" s="40"/>
      <c r="IG532" s="40"/>
      <c r="IH532" s="40"/>
      <c r="II532" s="40"/>
      <c r="IJ532" s="40"/>
      <c r="IK532" s="40"/>
      <c r="IL532" s="40"/>
      <c r="IM532" s="40"/>
      <c r="IN532" s="40"/>
      <c r="IO532" s="40"/>
      <c r="IP532" s="40"/>
      <c r="IQ532" s="40"/>
      <c r="IR532" s="40"/>
      <c r="IS532" s="40"/>
      <c r="IT532" s="40"/>
      <c r="IU532" s="40"/>
      <c r="IV532" s="40"/>
      <c r="IW532" s="40"/>
      <c r="IX532" s="40"/>
      <c r="IY532" s="40"/>
      <c r="IZ532" s="40"/>
      <c r="JA532" s="40"/>
      <c r="JB532" s="40"/>
      <c r="JC532" s="40"/>
      <c r="JD532" s="40"/>
      <c r="JE532" s="40"/>
      <c r="JF532" s="40"/>
      <c r="JG532" s="40"/>
      <c r="JH532" s="40"/>
      <c r="JI532" s="40"/>
      <c r="JJ532" s="40"/>
      <c r="JK532" s="40"/>
      <c r="JL532" s="40"/>
      <c r="JM532" s="40"/>
      <c r="JN532" s="40"/>
      <c r="JO532" s="40"/>
      <c r="JP532" s="40"/>
      <c r="JQ532" s="40"/>
      <c r="JR532" s="40"/>
      <c r="JS532" s="40"/>
      <c r="JT532" s="40"/>
      <c r="JU532" s="40"/>
      <c r="JV532" s="40"/>
      <c r="JW532" s="40"/>
      <c r="JX532" s="40"/>
      <c r="JY532" s="40"/>
      <c r="JZ532" s="40"/>
      <c r="KA532" s="40"/>
    </row>
    <row r="533" spans="2:287" x14ac:dyDescent="0.45">
      <c r="B533" s="124"/>
      <c r="C533" s="418"/>
      <c r="D533" s="424"/>
      <c r="E533" s="419"/>
      <c r="F533" s="424"/>
      <c r="G533" s="163"/>
      <c r="H533" s="427"/>
      <c r="I533" s="63"/>
      <c r="J533" s="124"/>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433"/>
      <c r="AK533" s="63"/>
      <c r="AL533" s="164"/>
      <c r="AM533" s="164"/>
      <c r="AN533" s="164"/>
      <c r="AO533" s="63"/>
      <c r="AP533" s="124"/>
      <c r="AQ533" s="124"/>
      <c r="AR533" s="124"/>
      <c r="AS533" s="124"/>
      <c r="AT533" s="65"/>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7"/>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c r="DJ533" s="47"/>
      <c r="DK533" s="47"/>
      <c r="DL533" s="47"/>
      <c r="DM533" s="47"/>
      <c r="DN533" s="47"/>
      <c r="DO533" s="47"/>
      <c r="DP533" s="47"/>
      <c r="DQ533" s="47"/>
      <c r="DR533" s="47"/>
      <c r="DS533" s="47"/>
      <c r="DT533" s="47"/>
      <c r="DU533" s="47"/>
      <c r="DV533" s="47"/>
      <c r="DW533" s="47"/>
      <c r="DX533" s="47"/>
      <c r="DY533" s="47"/>
      <c r="DZ533" s="47"/>
      <c r="EA533" s="47"/>
      <c r="EB533" s="47"/>
      <c r="EC533" s="47"/>
      <c r="ED533" s="47"/>
      <c r="EE533" s="47"/>
      <c r="EF533" s="47"/>
      <c r="EG533" s="47"/>
      <c r="EH533" s="47"/>
      <c r="EI533" s="47"/>
      <c r="EJ533" s="47"/>
      <c r="EK533" s="47"/>
      <c r="EL533" s="47"/>
      <c r="EM533" s="47"/>
      <c r="EN533" s="47"/>
      <c r="EO533" s="47"/>
      <c r="EP533" s="47"/>
      <c r="EQ533" s="47"/>
      <c r="ER533" s="47"/>
      <c r="ES533" s="40"/>
      <c r="ET533" s="40"/>
      <c r="EU533" s="40"/>
      <c r="EV533" s="40"/>
      <c r="EW533" s="40"/>
      <c r="EX533" s="40"/>
      <c r="EY533" s="40"/>
      <c r="EZ533" s="40"/>
      <c r="FA533" s="40"/>
      <c r="FB533" s="40"/>
      <c r="FC533" s="40"/>
      <c r="FD533" s="40"/>
      <c r="FE533" s="40"/>
      <c r="FF533" s="40"/>
      <c r="FG533" s="40"/>
      <c r="FH533" s="40"/>
      <c r="FI533" s="40"/>
      <c r="FJ533" s="40"/>
      <c r="FK533" s="40"/>
      <c r="FL533" s="40"/>
      <c r="FM533" s="40"/>
      <c r="FN533" s="40"/>
      <c r="FO533" s="40"/>
      <c r="FP533" s="40"/>
      <c r="FQ533" s="40"/>
      <c r="FR533" s="40"/>
      <c r="FS533" s="40"/>
      <c r="FT533" s="40"/>
      <c r="FU533" s="40"/>
      <c r="FV533" s="40"/>
      <c r="FW533" s="40"/>
      <c r="FX533" s="40"/>
      <c r="FY533" s="40"/>
      <c r="FZ533" s="40"/>
      <c r="GA533" s="40"/>
      <c r="GB533" s="40"/>
      <c r="GC533" s="40"/>
      <c r="GD533" s="40"/>
      <c r="GE533" s="40"/>
      <c r="GF533" s="40"/>
      <c r="GG533" s="40"/>
      <c r="GH533" s="40"/>
      <c r="GI533" s="40"/>
      <c r="GJ533" s="40"/>
      <c r="GK533" s="40"/>
      <c r="GL533" s="40"/>
      <c r="GM533" s="40"/>
      <c r="GN533" s="40"/>
      <c r="GO533" s="40"/>
      <c r="GP533" s="40"/>
      <c r="GQ533" s="40"/>
      <c r="GR533" s="40"/>
      <c r="GS533" s="40"/>
      <c r="GT533" s="40"/>
      <c r="GU533" s="40"/>
      <c r="GV533" s="40"/>
      <c r="GW533" s="40"/>
      <c r="GX533" s="40"/>
      <c r="GY533" s="40"/>
      <c r="GZ533" s="40"/>
      <c r="HA533" s="40"/>
      <c r="HB533" s="40"/>
      <c r="HC533" s="40"/>
      <c r="HD533" s="40"/>
      <c r="HE533" s="40"/>
      <c r="HF533" s="40"/>
      <c r="HG533" s="40"/>
      <c r="HH533" s="40"/>
      <c r="HI533" s="40"/>
      <c r="HJ533" s="40"/>
      <c r="HK533" s="40"/>
      <c r="HL533" s="40"/>
      <c r="HM533" s="40"/>
      <c r="HN533" s="40"/>
      <c r="HO533" s="40"/>
      <c r="HP533" s="40"/>
      <c r="HQ533" s="40"/>
      <c r="HR533" s="40"/>
      <c r="HS533" s="40"/>
      <c r="HT533" s="40"/>
      <c r="HU533" s="40"/>
      <c r="HV533" s="40"/>
      <c r="HW533" s="40"/>
      <c r="HX533" s="40"/>
      <c r="HY533" s="40"/>
      <c r="HZ533" s="40"/>
      <c r="IA533" s="40"/>
      <c r="IB533" s="40"/>
      <c r="IC533" s="40"/>
      <c r="ID533" s="40"/>
      <c r="IE533" s="40"/>
      <c r="IF533" s="40"/>
      <c r="IG533" s="40"/>
      <c r="IH533" s="40"/>
      <c r="II533" s="40"/>
      <c r="IJ533" s="40"/>
      <c r="IK533" s="40"/>
      <c r="IL533" s="40"/>
      <c r="IM533" s="40"/>
      <c r="IN533" s="40"/>
      <c r="IO533" s="40"/>
      <c r="IP533" s="40"/>
      <c r="IQ533" s="40"/>
      <c r="IR533" s="40"/>
      <c r="IS533" s="40"/>
      <c r="IT533" s="40"/>
      <c r="IU533" s="40"/>
      <c r="IV533" s="40"/>
      <c r="IW533" s="40"/>
      <c r="IX533" s="40"/>
      <c r="IY533" s="40"/>
      <c r="IZ533" s="40"/>
      <c r="JA533" s="40"/>
      <c r="JB533" s="40"/>
      <c r="JC533" s="40"/>
      <c r="JD533" s="40"/>
      <c r="JE533" s="40"/>
      <c r="JF533" s="40"/>
      <c r="JG533" s="40"/>
      <c r="JH533" s="40"/>
      <c r="JI533" s="40"/>
      <c r="JJ533" s="40"/>
      <c r="JK533" s="40"/>
      <c r="JL533" s="40"/>
      <c r="JM533" s="40"/>
      <c r="JN533" s="40"/>
      <c r="JO533" s="40"/>
      <c r="JP533" s="40"/>
      <c r="JQ533" s="40"/>
      <c r="JR533" s="40"/>
      <c r="JS533" s="40"/>
      <c r="JT533" s="40"/>
      <c r="JU533" s="40"/>
      <c r="JV533" s="40"/>
      <c r="JW533" s="40"/>
      <c r="JX533" s="40"/>
      <c r="JY533" s="40"/>
      <c r="JZ533" s="40"/>
      <c r="KA533" s="40"/>
    </row>
    <row r="534" spans="2:287" x14ac:dyDescent="0.45">
      <c r="B534" s="124"/>
      <c r="C534" s="418"/>
      <c r="D534" s="424"/>
      <c r="E534" s="419"/>
      <c r="F534" s="424"/>
      <c r="G534" s="163"/>
      <c r="H534" s="427"/>
      <c r="I534" s="63"/>
      <c r="J534" s="124"/>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433"/>
      <c r="AK534" s="63"/>
      <c r="AL534" s="164"/>
      <c r="AM534" s="164"/>
      <c r="AN534" s="164"/>
      <c r="AO534" s="63"/>
      <c r="AP534" s="124"/>
      <c r="AQ534" s="124"/>
      <c r="AR534" s="124"/>
      <c r="AS534" s="124"/>
      <c r="AT534" s="65"/>
      <c r="AU534" s="47"/>
      <c r="AV534" s="47"/>
      <c r="AW534" s="47"/>
      <c r="AX534" s="47"/>
      <c r="AY534" s="47"/>
      <c r="AZ534" s="47"/>
      <c r="BA534" s="47"/>
      <c r="BB534" s="47"/>
      <c r="BC534" s="47"/>
      <c r="BD534" s="47"/>
      <c r="BE534" s="47"/>
      <c r="BF534" s="47"/>
      <c r="BG534" s="47"/>
      <c r="BH534" s="47"/>
      <c r="BI534" s="47"/>
      <c r="BJ534" s="47"/>
      <c r="BK534" s="47"/>
      <c r="BL534" s="47"/>
      <c r="BM534" s="47"/>
      <c r="BN534" s="47"/>
      <c r="BO534" s="47"/>
      <c r="BP534" s="47"/>
      <c r="BQ534" s="47"/>
      <c r="BR534" s="47"/>
      <c r="BS534" s="47"/>
      <c r="BT534" s="47"/>
      <c r="BU534" s="47"/>
      <c r="BV534" s="47"/>
      <c r="BW534" s="47"/>
      <c r="BX534" s="47"/>
      <c r="BY534" s="47"/>
      <c r="BZ534" s="47"/>
      <c r="CA534" s="47"/>
      <c r="CB534" s="47"/>
      <c r="CC534" s="47"/>
      <c r="CD534" s="47"/>
      <c r="CE534" s="47"/>
      <c r="CF534" s="47"/>
      <c r="CG534" s="47"/>
      <c r="CH534" s="47"/>
      <c r="CI534" s="47"/>
      <c r="CJ534" s="47"/>
      <c r="CK534" s="47"/>
      <c r="CL534" s="47"/>
      <c r="CM534" s="47"/>
      <c r="CN534" s="47"/>
      <c r="CO534" s="47"/>
      <c r="CP534" s="47"/>
      <c r="CQ534" s="47"/>
      <c r="CR534" s="47"/>
      <c r="CS534" s="47"/>
      <c r="CT534" s="47"/>
      <c r="CU534" s="47"/>
      <c r="CV534" s="47"/>
      <c r="CW534" s="47"/>
      <c r="CX534" s="47"/>
      <c r="CY534" s="47"/>
      <c r="CZ534" s="47"/>
      <c r="DA534" s="47"/>
      <c r="DB534" s="47"/>
      <c r="DC534" s="47"/>
      <c r="DD534" s="47"/>
      <c r="DE534" s="47"/>
      <c r="DF534" s="47"/>
      <c r="DG534" s="47"/>
      <c r="DH534" s="47"/>
      <c r="DI534" s="47"/>
      <c r="DJ534" s="47"/>
      <c r="DK534" s="47"/>
      <c r="DL534" s="47"/>
      <c r="DM534" s="47"/>
      <c r="DN534" s="47"/>
      <c r="DO534" s="47"/>
      <c r="DP534" s="47"/>
      <c r="DQ534" s="47"/>
      <c r="DR534" s="47"/>
      <c r="DS534" s="47"/>
      <c r="DT534" s="47"/>
      <c r="DU534" s="47"/>
      <c r="DV534" s="47"/>
      <c r="DW534" s="47"/>
      <c r="DX534" s="47"/>
      <c r="DY534" s="47"/>
      <c r="DZ534" s="47"/>
      <c r="EA534" s="47"/>
      <c r="EB534" s="47"/>
      <c r="EC534" s="47"/>
      <c r="ED534" s="47"/>
      <c r="EE534" s="47"/>
      <c r="EF534" s="47"/>
      <c r="EG534" s="47"/>
      <c r="EH534" s="47"/>
      <c r="EI534" s="47"/>
      <c r="EJ534" s="47"/>
      <c r="EK534" s="47"/>
      <c r="EL534" s="47"/>
      <c r="EM534" s="47"/>
      <c r="EN534" s="47"/>
      <c r="EO534" s="47"/>
      <c r="EP534" s="47"/>
      <c r="EQ534" s="47"/>
      <c r="ER534" s="47"/>
      <c r="ES534" s="40"/>
      <c r="ET534" s="40"/>
      <c r="EU534" s="40"/>
      <c r="EV534" s="40"/>
      <c r="EW534" s="40"/>
      <c r="EX534" s="40"/>
      <c r="EY534" s="40"/>
      <c r="EZ534" s="40"/>
      <c r="FA534" s="40"/>
      <c r="FB534" s="40"/>
      <c r="FC534" s="40"/>
      <c r="FD534" s="40"/>
      <c r="FE534" s="40"/>
      <c r="FF534" s="40"/>
      <c r="FG534" s="40"/>
      <c r="FH534" s="40"/>
      <c r="FI534" s="40"/>
      <c r="FJ534" s="40"/>
      <c r="FK534" s="40"/>
      <c r="FL534" s="40"/>
      <c r="FM534" s="40"/>
      <c r="FN534" s="40"/>
      <c r="FO534" s="40"/>
      <c r="FP534" s="40"/>
      <c r="FQ534" s="40"/>
      <c r="FR534" s="40"/>
      <c r="FS534" s="40"/>
      <c r="FT534" s="40"/>
      <c r="FU534" s="40"/>
      <c r="FV534" s="40"/>
      <c r="FW534" s="40"/>
      <c r="FX534" s="40"/>
      <c r="FY534" s="40"/>
      <c r="FZ534" s="40"/>
      <c r="GA534" s="40"/>
      <c r="GB534" s="40"/>
      <c r="GC534" s="40"/>
      <c r="GD534" s="40"/>
      <c r="GE534" s="40"/>
      <c r="GF534" s="40"/>
      <c r="GG534" s="40"/>
      <c r="GH534" s="40"/>
      <c r="GI534" s="40"/>
      <c r="GJ534" s="40"/>
      <c r="GK534" s="40"/>
      <c r="GL534" s="40"/>
      <c r="GM534" s="40"/>
      <c r="GN534" s="40"/>
      <c r="GO534" s="40"/>
      <c r="GP534" s="40"/>
      <c r="GQ534" s="40"/>
      <c r="GR534" s="40"/>
      <c r="GS534" s="40"/>
      <c r="GT534" s="40"/>
      <c r="GU534" s="40"/>
      <c r="GV534" s="40"/>
      <c r="GW534" s="40"/>
      <c r="GX534" s="40"/>
      <c r="GY534" s="40"/>
      <c r="GZ534" s="40"/>
      <c r="HA534" s="40"/>
      <c r="HB534" s="40"/>
      <c r="HC534" s="40"/>
      <c r="HD534" s="40"/>
      <c r="HE534" s="40"/>
      <c r="HF534" s="40"/>
      <c r="HG534" s="40"/>
      <c r="HH534" s="40"/>
      <c r="HI534" s="40"/>
      <c r="HJ534" s="40"/>
      <c r="HK534" s="40"/>
      <c r="HL534" s="40"/>
      <c r="HM534" s="40"/>
      <c r="HN534" s="40"/>
      <c r="HO534" s="40"/>
      <c r="HP534" s="40"/>
      <c r="HQ534" s="40"/>
      <c r="HR534" s="40"/>
      <c r="HS534" s="40"/>
      <c r="HT534" s="40"/>
      <c r="HU534" s="40"/>
      <c r="HV534" s="40"/>
      <c r="HW534" s="40"/>
      <c r="HX534" s="40"/>
      <c r="HY534" s="40"/>
      <c r="HZ534" s="40"/>
      <c r="IA534" s="40"/>
      <c r="IB534" s="40"/>
      <c r="IC534" s="40"/>
      <c r="ID534" s="40"/>
      <c r="IE534" s="40"/>
      <c r="IF534" s="40"/>
      <c r="IG534" s="40"/>
      <c r="IH534" s="40"/>
      <c r="II534" s="40"/>
      <c r="IJ534" s="40"/>
      <c r="IK534" s="40"/>
      <c r="IL534" s="40"/>
      <c r="IM534" s="40"/>
      <c r="IN534" s="40"/>
      <c r="IO534" s="40"/>
      <c r="IP534" s="40"/>
      <c r="IQ534" s="40"/>
      <c r="IR534" s="40"/>
      <c r="IS534" s="40"/>
      <c r="IT534" s="40"/>
      <c r="IU534" s="40"/>
      <c r="IV534" s="40"/>
      <c r="IW534" s="40"/>
      <c r="IX534" s="40"/>
      <c r="IY534" s="40"/>
      <c r="IZ534" s="40"/>
      <c r="JA534" s="40"/>
      <c r="JB534" s="40"/>
      <c r="JC534" s="40"/>
      <c r="JD534" s="40"/>
      <c r="JE534" s="40"/>
      <c r="JF534" s="40"/>
      <c r="JG534" s="40"/>
      <c r="JH534" s="40"/>
      <c r="JI534" s="40"/>
      <c r="JJ534" s="40"/>
      <c r="JK534" s="40"/>
      <c r="JL534" s="40"/>
      <c r="JM534" s="40"/>
      <c r="JN534" s="40"/>
      <c r="JO534" s="40"/>
      <c r="JP534" s="40"/>
      <c r="JQ534" s="40"/>
      <c r="JR534" s="40"/>
      <c r="JS534" s="40"/>
      <c r="JT534" s="40"/>
      <c r="JU534" s="40"/>
      <c r="JV534" s="40"/>
      <c r="JW534" s="40"/>
      <c r="JX534" s="40"/>
      <c r="JY534" s="40"/>
      <c r="JZ534" s="40"/>
      <c r="KA534" s="40"/>
    </row>
    <row r="535" spans="2:287" x14ac:dyDescent="0.45">
      <c r="B535" s="124"/>
      <c r="C535" s="418"/>
      <c r="D535" s="424"/>
      <c r="E535" s="419"/>
      <c r="F535" s="424"/>
      <c r="G535" s="163"/>
      <c r="H535" s="427"/>
      <c r="I535" s="63"/>
      <c r="J535" s="124"/>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433"/>
      <c r="AK535" s="63"/>
      <c r="AL535" s="164"/>
      <c r="AM535" s="164"/>
      <c r="AN535" s="164"/>
      <c r="AO535" s="63"/>
      <c r="AP535" s="124"/>
      <c r="AQ535" s="124"/>
      <c r="AR535" s="124"/>
      <c r="AS535" s="124"/>
      <c r="AT535" s="65"/>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7"/>
      <c r="BY535" s="47"/>
      <c r="BZ535" s="47"/>
      <c r="CA535" s="47"/>
      <c r="CB535" s="47"/>
      <c r="CC535" s="47"/>
      <c r="CD535" s="47"/>
      <c r="CE535" s="47"/>
      <c r="CF535" s="47"/>
      <c r="CG535" s="47"/>
      <c r="CH535" s="47"/>
      <c r="CI535" s="47"/>
      <c r="CJ535" s="47"/>
      <c r="CK535" s="47"/>
      <c r="CL535" s="47"/>
      <c r="CM535" s="47"/>
      <c r="CN535" s="47"/>
      <c r="CO535" s="47"/>
      <c r="CP535" s="47"/>
      <c r="CQ535" s="47"/>
      <c r="CR535" s="47"/>
      <c r="CS535" s="47"/>
      <c r="CT535" s="47"/>
      <c r="CU535" s="47"/>
      <c r="CV535" s="47"/>
      <c r="CW535" s="47"/>
      <c r="CX535" s="47"/>
      <c r="CY535" s="47"/>
      <c r="CZ535" s="47"/>
      <c r="DA535" s="47"/>
      <c r="DB535" s="47"/>
      <c r="DC535" s="47"/>
      <c r="DD535" s="47"/>
      <c r="DE535" s="47"/>
      <c r="DF535" s="47"/>
      <c r="DG535" s="47"/>
      <c r="DH535" s="47"/>
      <c r="DI535" s="47"/>
      <c r="DJ535" s="47"/>
      <c r="DK535" s="47"/>
      <c r="DL535" s="47"/>
      <c r="DM535" s="47"/>
      <c r="DN535" s="47"/>
      <c r="DO535" s="47"/>
      <c r="DP535" s="47"/>
      <c r="DQ535" s="47"/>
      <c r="DR535" s="47"/>
      <c r="DS535" s="47"/>
      <c r="DT535" s="47"/>
      <c r="DU535" s="47"/>
      <c r="DV535" s="47"/>
      <c r="DW535" s="47"/>
      <c r="DX535" s="47"/>
      <c r="DY535" s="47"/>
      <c r="DZ535" s="47"/>
      <c r="EA535" s="47"/>
      <c r="EB535" s="47"/>
      <c r="EC535" s="47"/>
      <c r="ED535" s="47"/>
      <c r="EE535" s="47"/>
      <c r="EF535" s="47"/>
      <c r="EG535" s="47"/>
      <c r="EH535" s="47"/>
      <c r="EI535" s="47"/>
      <c r="EJ535" s="47"/>
      <c r="EK535" s="47"/>
      <c r="EL535" s="47"/>
      <c r="EM535" s="47"/>
      <c r="EN535" s="47"/>
      <c r="EO535" s="47"/>
      <c r="EP535" s="47"/>
      <c r="EQ535" s="47"/>
      <c r="ER535" s="47"/>
      <c r="ES535" s="40"/>
      <c r="ET535" s="40"/>
      <c r="EU535" s="40"/>
      <c r="EV535" s="40"/>
      <c r="EW535" s="40"/>
      <c r="EX535" s="40"/>
      <c r="EY535" s="40"/>
      <c r="EZ535" s="40"/>
      <c r="FA535" s="40"/>
      <c r="FB535" s="40"/>
      <c r="FC535" s="40"/>
      <c r="FD535" s="40"/>
      <c r="FE535" s="40"/>
      <c r="FF535" s="40"/>
      <c r="FG535" s="40"/>
      <c r="FH535" s="40"/>
      <c r="FI535" s="40"/>
      <c r="FJ535" s="40"/>
      <c r="FK535" s="40"/>
      <c r="FL535" s="40"/>
      <c r="FM535" s="40"/>
      <c r="FN535" s="40"/>
      <c r="FO535" s="40"/>
      <c r="FP535" s="40"/>
      <c r="FQ535" s="40"/>
      <c r="FR535" s="40"/>
      <c r="FS535" s="40"/>
      <c r="FT535" s="40"/>
      <c r="FU535" s="40"/>
      <c r="FV535" s="40"/>
      <c r="FW535" s="40"/>
      <c r="FX535" s="40"/>
      <c r="FY535" s="40"/>
      <c r="FZ535" s="40"/>
      <c r="GA535" s="40"/>
      <c r="GB535" s="40"/>
      <c r="GC535" s="40"/>
      <c r="GD535" s="40"/>
      <c r="GE535" s="40"/>
      <c r="GF535" s="40"/>
      <c r="GG535" s="40"/>
      <c r="GH535" s="40"/>
      <c r="GI535" s="40"/>
      <c r="GJ535" s="40"/>
      <c r="GK535" s="40"/>
      <c r="GL535" s="40"/>
      <c r="GM535" s="40"/>
      <c r="GN535" s="40"/>
      <c r="GO535" s="40"/>
      <c r="GP535" s="40"/>
      <c r="GQ535" s="40"/>
      <c r="GR535" s="40"/>
      <c r="GS535" s="40"/>
      <c r="GT535" s="40"/>
      <c r="GU535" s="40"/>
      <c r="GV535" s="40"/>
      <c r="GW535" s="40"/>
      <c r="GX535" s="40"/>
      <c r="GY535" s="40"/>
      <c r="GZ535" s="40"/>
      <c r="HA535" s="40"/>
      <c r="HB535" s="40"/>
      <c r="HC535" s="40"/>
      <c r="HD535" s="40"/>
      <c r="HE535" s="40"/>
      <c r="HF535" s="40"/>
      <c r="HG535" s="40"/>
      <c r="HH535" s="40"/>
      <c r="HI535" s="40"/>
      <c r="HJ535" s="40"/>
      <c r="HK535" s="40"/>
      <c r="HL535" s="40"/>
      <c r="HM535" s="40"/>
      <c r="HN535" s="40"/>
      <c r="HO535" s="40"/>
      <c r="HP535" s="40"/>
      <c r="HQ535" s="40"/>
      <c r="HR535" s="40"/>
      <c r="HS535" s="40"/>
      <c r="HT535" s="40"/>
      <c r="HU535" s="40"/>
      <c r="HV535" s="40"/>
      <c r="HW535" s="40"/>
      <c r="HX535" s="40"/>
      <c r="HY535" s="40"/>
      <c r="HZ535" s="40"/>
      <c r="IA535" s="40"/>
      <c r="IB535" s="40"/>
      <c r="IC535" s="40"/>
      <c r="ID535" s="40"/>
      <c r="IE535" s="40"/>
      <c r="IF535" s="40"/>
      <c r="IG535" s="40"/>
      <c r="IH535" s="40"/>
      <c r="II535" s="40"/>
      <c r="IJ535" s="40"/>
      <c r="IK535" s="40"/>
      <c r="IL535" s="40"/>
      <c r="IM535" s="40"/>
      <c r="IN535" s="40"/>
      <c r="IO535" s="40"/>
      <c r="IP535" s="40"/>
      <c r="IQ535" s="40"/>
      <c r="IR535" s="40"/>
      <c r="IS535" s="40"/>
      <c r="IT535" s="40"/>
      <c r="IU535" s="40"/>
      <c r="IV535" s="40"/>
      <c r="IW535" s="40"/>
      <c r="IX535" s="40"/>
      <c r="IY535" s="40"/>
      <c r="IZ535" s="40"/>
      <c r="JA535" s="40"/>
      <c r="JB535" s="40"/>
      <c r="JC535" s="40"/>
      <c r="JD535" s="40"/>
      <c r="JE535" s="40"/>
      <c r="JF535" s="40"/>
      <c r="JG535" s="40"/>
      <c r="JH535" s="40"/>
      <c r="JI535" s="40"/>
      <c r="JJ535" s="40"/>
      <c r="JK535" s="40"/>
      <c r="JL535" s="40"/>
      <c r="JM535" s="40"/>
      <c r="JN535" s="40"/>
      <c r="JO535" s="40"/>
      <c r="JP535" s="40"/>
      <c r="JQ535" s="40"/>
      <c r="JR535" s="40"/>
      <c r="JS535" s="40"/>
      <c r="JT535" s="40"/>
      <c r="JU535" s="40"/>
      <c r="JV535" s="40"/>
      <c r="JW535" s="40"/>
      <c r="JX535" s="40"/>
      <c r="JY535" s="40"/>
      <c r="JZ535" s="40"/>
      <c r="KA535" s="40"/>
    </row>
    <row r="536" spans="2:287" x14ac:dyDescent="0.45">
      <c r="B536" s="124"/>
      <c r="C536" s="418"/>
      <c r="D536" s="424"/>
      <c r="E536" s="419"/>
      <c r="F536" s="424"/>
      <c r="G536" s="163"/>
      <c r="H536" s="427"/>
      <c r="I536" s="63"/>
      <c r="J536" s="124"/>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433"/>
      <c r="AK536" s="63"/>
      <c r="AL536" s="164"/>
      <c r="AM536" s="164"/>
      <c r="AN536" s="164"/>
      <c r="AO536" s="63"/>
      <c r="AP536" s="124"/>
      <c r="AQ536" s="124"/>
      <c r="AR536" s="124"/>
      <c r="AS536" s="124"/>
      <c r="AT536" s="65"/>
      <c r="AU536" s="47"/>
      <c r="AV536" s="47"/>
      <c r="AW536" s="47"/>
      <c r="AX536" s="47"/>
      <c r="AY536" s="47"/>
      <c r="AZ536" s="47"/>
      <c r="BA536" s="47"/>
      <c r="BB536" s="47"/>
      <c r="BC536" s="47"/>
      <c r="BD536" s="47"/>
      <c r="BE536" s="47"/>
      <c r="BF536" s="47"/>
      <c r="BG536" s="47"/>
      <c r="BH536" s="47"/>
      <c r="BI536" s="47"/>
      <c r="BJ536" s="47"/>
      <c r="BK536" s="47"/>
      <c r="BL536" s="47"/>
      <c r="BM536" s="47"/>
      <c r="BN536" s="47"/>
      <c r="BO536" s="47"/>
      <c r="BP536" s="47"/>
      <c r="BQ536" s="47"/>
      <c r="BR536" s="47"/>
      <c r="BS536" s="47"/>
      <c r="BT536" s="47"/>
      <c r="BU536" s="47"/>
      <c r="BV536" s="47"/>
      <c r="BW536" s="47"/>
      <c r="BX536" s="47"/>
      <c r="BY536" s="47"/>
      <c r="BZ536" s="47"/>
      <c r="CA536" s="47"/>
      <c r="CB536" s="47"/>
      <c r="CC536" s="47"/>
      <c r="CD536" s="47"/>
      <c r="CE536" s="47"/>
      <c r="CF536" s="47"/>
      <c r="CG536" s="47"/>
      <c r="CH536" s="47"/>
      <c r="CI536" s="47"/>
      <c r="CJ536" s="47"/>
      <c r="CK536" s="47"/>
      <c r="CL536" s="47"/>
      <c r="CM536" s="47"/>
      <c r="CN536" s="47"/>
      <c r="CO536" s="47"/>
      <c r="CP536" s="47"/>
      <c r="CQ536" s="47"/>
      <c r="CR536" s="47"/>
      <c r="CS536" s="47"/>
      <c r="CT536" s="47"/>
      <c r="CU536" s="47"/>
      <c r="CV536" s="47"/>
      <c r="CW536" s="47"/>
      <c r="CX536" s="47"/>
      <c r="CY536" s="47"/>
      <c r="CZ536" s="47"/>
      <c r="DA536" s="47"/>
      <c r="DB536" s="47"/>
      <c r="DC536" s="47"/>
      <c r="DD536" s="47"/>
      <c r="DE536" s="47"/>
      <c r="DF536" s="47"/>
      <c r="DG536" s="47"/>
      <c r="DH536" s="47"/>
      <c r="DI536" s="47"/>
      <c r="DJ536" s="47"/>
      <c r="DK536" s="47"/>
      <c r="DL536" s="47"/>
      <c r="DM536" s="47"/>
      <c r="DN536" s="47"/>
      <c r="DO536" s="47"/>
      <c r="DP536" s="47"/>
      <c r="DQ536" s="47"/>
      <c r="DR536" s="47"/>
      <c r="DS536" s="47"/>
      <c r="DT536" s="47"/>
      <c r="DU536" s="47"/>
      <c r="DV536" s="47"/>
      <c r="DW536" s="47"/>
      <c r="DX536" s="47"/>
      <c r="DY536" s="47"/>
      <c r="DZ536" s="47"/>
      <c r="EA536" s="47"/>
      <c r="EB536" s="47"/>
      <c r="EC536" s="47"/>
      <c r="ED536" s="47"/>
      <c r="EE536" s="47"/>
      <c r="EF536" s="47"/>
      <c r="EG536" s="47"/>
      <c r="EH536" s="47"/>
      <c r="EI536" s="47"/>
      <c r="EJ536" s="47"/>
      <c r="EK536" s="47"/>
      <c r="EL536" s="47"/>
      <c r="EM536" s="47"/>
      <c r="EN536" s="47"/>
      <c r="EO536" s="47"/>
      <c r="EP536" s="47"/>
      <c r="EQ536" s="47"/>
      <c r="ER536" s="47"/>
      <c r="ES536" s="40"/>
      <c r="ET536" s="40"/>
      <c r="EU536" s="40"/>
      <c r="EV536" s="40"/>
      <c r="EW536" s="40"/>
      <c r="EX536" s="40"/>
      <c r="EY536" s="40"/>
      <c r="EZ536" s="40"/>
      <c r="FA536" s="40"/>
      <c r="FB536" s="40"/>
      <c r="FC536" s="40"/>
      <c r="FD536" s="40"/>
      <c r="FE536" s="40"/>
      <c r="FF536" s="40"/>
      <c r="FG536" s="40"/>
      <c r="FH536" s="40"/>
      <c r="FI536" s="40"/>
      <c r="FJ536" s="40"/>
      <c r="FK536" s="40"/>
      <c r="FL536" s="40"/>
      <c r="FM536" s="40"/>
      <c r="FN536" s="40"/>
      <c r="FO536" s="40"/>
      <c r="FP536" s="40"/>
      <c r="FQ536" s="40"/>
      <c r="FR536" s="40"/>
      <c r="FS536" s="40"/>
      <c r="FT536" s="40"/>
      <c r="FU536" s="40"/>
      <c r="FV536" s="40"/>
      <c r="FW536" s="40"/>
      <c r="FX536" s="40"/>
      <c r="FY536" s="40"/>
      <c r="FZ536" s="40"/>
      <c r="GA536" s="40"/>
      <c r="GB536" s="40"/>
      <c r="GC536" s="40"/>
      <c r="GD536" s="40"/>
      <c r="GE536" s="40"/>
      <c r="GF536" s="40"/>
      <c r="GG536" s="40"/>
      <c r="GH536" s="40"/>
      <c r="GI536" s="40"/>
      <c r="GJ536" s="40"/>
      <c r="GK536" s="40"/>
      <c r="GL536" s="40"/>
      <c r="GM536" s="40"/>
      <c r="GN536" s="40"/>
      <c r="GO536" s="40"/>
      <c r="GP536" s="40"/>
      <c r="GQ536" s="40"/>
      <c r="GR536" s="40"/>
      <c r="GS536" s="40"/>
      <c r="GT536" s="40"/>
      <c r="GU536" s="40"/>
      <c r="GV536" s="40"/>
      <c r="GW536" s="40"/>
      <c r="GX536" s="40"/>
      <c r="GY536" s="40"/>
      <c r="GZ536" s="40"/>
      <c r="HA536" s="40"/>
      <c r="HB536" s="40"/>
      <c r="HC536" s="40"/>
      <c r="HD536" s="40"/>
      <c r="HE536" s="40"/>
      <c r="HF536" s="40"/>
      <c r="HG536" s="40"/>
      <c r="HH536" s="40"/>
      <c r="HI536" s="40"/>
      <c r="HJ536" s="40"/>
      <c r="HK536" s="40"/>
      <c r="HL536" s="40"/>
      <c r="HM536" s="40"/>
      <c r="HN536" s="40"/>
      <c r="HO536" s="40"/>
      <c r="HP536" s="40"/>
      <c r="HQ536" s="40"/>
      <c r="HR536" s="40"/>
      <c r="HS536" s="40"/>
      <c r="HT536" s="40"/>
      <c r="HU536" s="40"/>
      <c r="HV536" s="40"/>
      <c r="HW536" s="40"/>
      <c r="HX536" s="40"/>
      <c r="HY536" s="40"/>
      <c r="HZ536" s="40"/>
      <c r="IA536" s="40"/>
      <c r="IB536" s="40"/>
      <c r="IC536" s="40"/>
      <c r="ID536" s="40"/>
      <c r="IE536" s="40"/>
      <c r="IF536" s="40"/>
      <c r="IG536" s="40"/>
      <c r="IH536" s="40"/>
      <c r="II536" s="40"/>
      <c r="IJ536" s="40"/>
      <c r="IK536" s="40"/>
      <c r="IL536" s="40"/>
      <c r="IM536" s="40"/>
      <c r="IN536" s="40"/>
      <c r="IO536" s="40"/>
      <c r="IP536" s="40"/>
      <c r="IQ536" s="40"/>
      <c r="IR536" s="40"/>
      <c r="IS536" s="40"/>
      <c r="IT536" s="40"/>
      <c r="IU536" s="40"/>
      <c r="IV536" s="40"/>
      <c r="IW536" s="40"/>
      <c r="IX536" s="40"/>
      <c r="IY536" s="40"/>
      <c r="IZ536" s="40"/>
      <c r="JA536" s="40"/>
      <c r="JB536" s="40"/>
      <c r="JC536" s="40"/>
      <c r="JD536" s="40"/>
      <c r="JE536" s="40"/>
      <c r="JF536" s="40"/>
      <c r="JG536" s="40"/>
      <c r="JH536" s="40"/>
      <c r="JI536" s="40"/>
      <c r="JJ536" s="40"/>
      <c r="JK536" s="40"/>
      <c r="JL536" s="40"/>
      <c r="JM536" s="40"/>
      <c r="JN536" s="40"/>
      <c r="JO536" s="40"/>
      <c r="JP536" s="40"/>
      <c r="JQ536" s="40"/>
      <c r="JR536" s="40"/>
      <c r="JS536" s="40"/>
      <c r="JT536" s="40"/>
      <c r="JU536" s="40"/>
      <c r="JV536" s="40"/>
      <c r="JW536" s="40"/>
      <c r="JX536" s="40"/>
      <c r="JY536" s="40"/>
      <c r="JZ536" s="40"/>
      <c r="KA536" s="40"/>
    </row>
    <row r="537" spans="2:287" x14ac:dyDescent="0.45">
      <c r="B537" s="124"/>
      <c r="C537" s="418"/>
      <c r="D537" s="424"/>
      <c r="E537" s="419"/>
      <c r="F537" s="424"/>
      <c r="G537" s="163"/>
      <c r="H537" s="427"/>
      <c r="I537" s="63"/>
      <c r="J537" s="124"/>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433"/>
      <c r="AK537" s="63"/>
      <c r="AL537" s="164"/>
      <c r="AM537" s="164"/>
      <c r="AN537" s="164"/>
      <c r="AO537" s="63"/>
      <c r="AP537" s="124"/>
      <c r="AQ537" s="124"/>
      <c r="AR537" s="124"/>
      <c r="AS537" s="124"/>
      <c r="AT537" s="65"/>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47"/>
      <c r="DX537" s="47"/>
      <c r="DY537" s="47"/>
      <c r="DZ537" s="47"/>
      <c r="EA537" s="47"/>
      <c r="EB537" s="47"/>
      <c r="EC537" s="47"/>
      <c r="ED537" s="47"/>
      <c r="EE537" s="47"/>
      <c r="EF537" s="47"/>
      <c r="EG537" s="47"/>
      <c r="EH537" s="47"/>
      <c r="EI537" s="47"/>
      <c r="EJ537" s="47"/>
      <c r="EK537" s="47"/>
      <c r="EL537" s="47"/>
      <c r="EM537" s="47"/>
      <c r="EN537" s="47"/>
      <c r="EO537" s="47"/>
      <c r="EP537" s="47"/>
      <c r="EQ537" s="47"/>
      <c r="ER537" s="47"/>
      <c r="ES537" s="40"/>
      <c r="ET537" s="40"/>
      <c r="EU537" s="40"/>
      <c r="EV537" s="40"/>
      <c r="EW537" s="40"/>
      <c r="EX537" s="40"/>
      <c r="EY537" s="40"/>
      <c r="EZ537" s="40"/>
      <c r="FA537" s="40"/>
      <c r="FB537" s="40"/>
      <c r="FC537" s="40"/>
      <c r="FD537" s="40"/>
      <c r="FE537" s="40"/>
      <c r="FF537" s="40"/>
      <c r="FG537" s="40"/>
      <c r="FH537" s="40"/>
      <c r="FI537" s="40"/>
      <c r="FJ537" s="40"/>
      <c r="FK537" s="40"/>
      <c r="FL537" s="40"/>
      <c r="FM537" s="40"/>
      <c r="FN537" s="40"/>
      <c r="FO537" s="40"/>
      <c r="FP537" s="40"/>
      <c r="FQ537" s="40"/>
      <c r="FR537" s="40"/>
      <c r="FS537" s="40"/>
      <c r="FT537" s="40"/>
      <c r="FU537" s="40"/>
      <c r="FV537" s="40"/>
      <c r="FW537" s="40"/>
      <c r="FX537" s="40"/>
      <c r="FY537" s="40"/>
      <c r="FZ537" s="40"/>
      <c r="GA537" s="40"/>
      <c r="GB537" s="40"/>
      <c r="GC537" s="40"/>
      <c r="GD537" s="40"/>
      <c r="GE537" s="40"/>
      <c r="GF537" s="40"/>
      <c r="GG537" s="40"/>
      <c r="GH537" s="40"/>
      <c r="GI537" s="40"/>
      <c r="GJ537" s="40"/>
      <c r="GK537" s="40"/>
      <c r="GL537" s="40"/>
      <c r="GM537" s="40"/>
      <c r="GN537" s="40"/>
      <c r="GO537" s="40"/>
      <c r="GP537" s="40"/>
      <c r="GQ537" s="40"/>
      <c r="GR537" s="40"/>
      <c r="GS537" s="40"/>
      <c r="GT537" s="40"/>
      <c r="GU537" s="40"/>
      <c r="GV537" s="40"/>
      <c r="GW537" s="40"/>
      <c r="GX537" s="40"/>
      <c r="GY537" s="40"/>
      <c r="GZ537" s="40"/>
      <c r="HA537" s="40"/>
      <c r="HB537" s="40"/>
      <c r="HC537" s="40"/>
      <c r="HD537" s="40"/>
      <c r="HE537" s="40"/>
      <c r="HF537" s="40"/>
      <c r="HG537" s="40"/>
      <c r="HH537" s="40"/>
      <c r="HI537" s="40"/>
      <c r="HJ537" s="40"/>
      <c r="HK537" s="40"/>
      <c r="HL537" s="40"/>
      <c r="HM537" s="40"/>
      <c r="HN537" s="40"/>
      <c r="HO537" s="40"/>
      <c r="HP537" s="40"/>
      <c r="HQ537" s="40"/>
      <c r="HR537" s="40"/>
      <c r="HS537" s="40"/>
      <c r="HT537" s="40"/>
      <c r="HU537" s="40"/>
      <c r="HV537" s="40"/>
      <c r="HW537" s="40"/>
      <c r="HX537" s="40"/>
      <c r="HY537" s="40"/>
      <c r="HZ537" s="40"/>
      <c r="IA537" s="40"/>
      <c r="IB537" s="40"/>
      <c r="IC537" s="40"/>
      <c r="ID537" s="40"/>
      <c r="IE537" s="40"/>
      <c r="IF537" s="40"/>
      <c r="IG537" s="40"/>
      <c r="IH537" s="40"/>
      <c r="II537" s="40"/>
      <c r="IJ537" s="40"/>
      <c r="IK537" s="40"/>
      <c r="IL537" s="40"/>
      <c r="IM537" s="40"/>
      <c r="IN537" s="40"/>
      <c r="IO537" s="40"/>
      <c r="IP537" s="40"/>
      <c r="IQ537" s="40"/>
      <c r="IR537" s="40"/>
      <c r="IS537" s="40"/>
      <c r="IT537" s="40"/>
      <c r="IU537" s="40"/>
      <c r="IV537" s="40"/>
      <c r="IW537" s="40"/>
      <c r="IX537" s="40"/>
      <c r="IY537" s="40"/>
      <c r="IZ537" s="40"/>
      <c r="JA537" s="40"/>
      <c r="JB537" s="40"/>
      <c r="JC537" s="40"/>
      <c r="JD537" s="40"/>
      <c r="JE537" s="40"/>
      <c r="JF537" s="40"/>
      <c r="JG537" s="40"/>
      <c r="JH537" s="40"/>
      <c r="JI537" s="40"/>
      <c r="JJ537" s="40"/>
      <c r="JK537" s="40"/>
      <c r="JL537" s="40"/>
      <c r="JM537" s="40"/>
      <c r="JN537" s="40"/>
      <c r="JO537" s="40"/>
      <c r="JP537" s="40"/>
      <c r="JQ537" s="40"/>
      <c r="JR537" s="40"/>
      <c r="JS537" s="40"/>
      <c r="JT537" s="40"/>
      <c r="JU537" s="40"/>
      <c r="JV537" s="40"/>
      <c r="JW537" s="40"/>
      <c r="JX537" s="40"/>
      <c r="JY537" s="40"/>
      <c r="JZ537" s="40"/>
      <c r="KA537" s="40"/>
    </row>
    <row r="538" spans="2:287" x14ac:dyDescent="0.45">
      <c r="B538" s="124"/>
      <c r="C538" s="418"/>
      <c r="D538" s="424"/>
      <c r="E538" s="419"/>
      <c r="F538" s="424"/>
      <c r="G538" s="163"/>
      <c r="H538" s="427"/>
      <c r="I538" s="63"/>
      <c r="J538" s="124"/>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433"/>
      <c r="AK538" s="63"/>
      <c r="AL538" s="164"/>
      <c r="AM538" s="164"/>
      <c r="AN538" s="164"/>
      <c r="AO538" s="63"/>
      <c r="AP538" s="124"/>
      <c r="AQ538" s="124"/>
      <c r="AR538" s="124"/>
      <c r="AS538" s="124"/>
      <c r="AT538" s="65"/>
      <c r="AU538" s="47"/>
      <c r="AV538" s="47"/>
      <c r="AW538" s="47"/>
      <c r="AX538" s="47"/>
      <c r="AY538" s="47"/>
      <c r="AZ538" s="47"/>
      <c r="BA538" s="47"/>
      <c r="BB538" s="47"/>
      <c r="BC538" s="47"/>
      <c r="BD538" s="47"/>
      <c r="BE538" s="47"/>
      <c r="BF538" s="47"/>
      <c r="BG538" s="47"/>
      <c r="BH538" s="47"/>
      <c r="BI538" s="47"/>
      <c r="BJ538" s="47"/>
      <c r="BK538" s="47"/>
      <c r="BL538" s="47"/>
      <c r="BM538" s="47"/>
      <c r="BN538" s="47"/>
      <c r="BO538" s="47"/>
      <c r="BP538" s="47"/>
      <c r="BQ538" s="47"/>
      <c r="BR538" s="47"/>
      <c r="BS538" s="47"/>
      <c r="BT538" s="47"/>
      <c r="BU538" s="47"/>
      <c r="BV538" s="47"/>
      <c r="BW538" s="47"/>
      <c r="BX538" s="47"/>
      <c r="BY538" s="47"/>
      <c r="BZ538" s="47"/>
      <c r="CA538" s="47"/>
      <c r="CB538" s="47"/>
      <c r="CC538" s="47"/>
      <c r="CD538" s="47"/>
      <c r="CE538" s="47"/>
      <c r="CF538" s="47"/>
      <c r="CG538" s="47"/>
      <c r="CH538" s="47"/>
      <c r="CI538" s="47"/>
      <c r="CJ538" s="47"/>
      <c r="CK538" s="47"/>
      <c r="CL538" s="47"/>
      <c r="CM538" s="47"/>
      <c r="CN538" s="47"/>
      <c r="CO538" s="47"/>
      <c r="CP538" s="47"/>
      <c r="CQ538" s="47"/>
      <c r="CR538" s="47"/>
      <c r="CS538" s="47"/>
      <c r="CT538" s="47"/>
      <c r="CU538" s="47"/>
      <c r="CV538" s="47"/>
      <c r="CW538" s="47"/>
      <c r="CX538" s="47"/>
      <c r="CY538" s="47"/>
      <c r="CZ538" s="47"/>
      <c r="DA538" s="47"/>
      <c r="DB538" s="47"/>
      <c r="DC538" s="47"/>
      <c r="DD538" s="47"/>
      <c r="DE538" s="47"/>
      <c r="DF538" s="47"/>
      <c r="DG538" s="47"/>
      <c r="DH538" s="47"/>
      <c r="DI538" s="47"/>
      <c r="DJ538" s="47"/>
      <c r="DK538" s="47"/>
      <c r="DL538" s="47"/>
      <c r="DM538" s="47"/>
      <c r="DN538" s="47"/>
      <c r="DO538" s="47"/>
      <c r="DP538" s="47"/>
      <c r="DQ538" s="47"/>
      <c r="DR538" s="47"/>
      <c r="DS538" s="47"/>
      <c r="DT538" s="47"/>
      <c r="DU538" s="47"/>
      <c r="DV538" s="47"/>
      <c r="DW538" s="47"/>
      <c r="DX538" s="47"/>
      <c r="DY538" s="47"/>
      <c r="DZ538" s="47"/>
      <c r="EA538" s="47"/>
      <c r="EB538" s="47"/>
      <c r="EC538" s="47"/>
      <c r="ED538" s="47"/>
      <c r="EE538" s="47"/>
      <c r="EF538" s="47"/>
      <c r="EG538" s="47"/>
      <c r="EH538" s="47"/>
      <c r="EI538" s="47"/>
      <c r="EJ538" s="47"/>
      <c r="EK538" s="47"/>
      <c r="EL538" s="47"/>
      <c r="EM538" s="47"/>
      <c r="EN538" s="47"/>
      <c r="EO538" s="47"/>
      <c r="EP538" s="47"/>
      <c r="EQ538" s="47"/>
      <c r="ER538" s="47"/>
      <c r="ES538" s="40"/>
      <c r="ET538" s="40"/>
      <c r="EU538" s="40"/>
      <c r="EV538" s="40"/>
      <c r="EW538" s="40"/>
      <c r="EX538" s="40"/>
      <c r="EY538" s="40"/>
      <c r="EZ538" s="40"/>
      <c r="FA538" s="40"/>
      <c r="FB538" s="40"/>
      <c r="FC538" s="40"/>
      <c r="FD538" s="40"/>
      <c r="FE538" s="40"/>
      <c r="FF538" s="40"/>
      <c r="FG538" s="40"/>
      <c r="FH538" s="40"/>
      <c r="FI538" s="40"/>
      <c r="FJ538" s="40"/>
      <c r="FK538" s="40"/>
      <c r="FL538" s="40"/>
      <c r="FM538" s="40"/>
      <c r="FN538" s="40"/>
      <c r="FO538" s="40"/>
      <c r="FP538" s="40"/>
      <c r="FQ538" s="40"/>
      <c r="FR538" s="40"/>
      <c r="FS538" s="40"/>
      <c r="FT538" s="40"/>
      <c r="FU538" s="40"/>
      <c r="FV538" s="40"/>
      <c r="FW538" s="40"/>
      <c r="FX538" s="40"/>
      <c r="FY538" s="40"/>
      <c r="FZ538" s="40"/>
      <c r="GA538" s="40"/>
      <c r="GB538" s="40"/>
      <c r="GC538" s="40"/>
      <c r="GD538" s="40"/>
      <c r="GE538" s="40"/>
      <c r="GF538" s="40"/>
      <c r="GG538" s="40"/>
      <c r="GH538" s="40"/>
      <c r="GI538" s="40"/>
      <c r="GJ538" s="40"/>
      <c r="GK538" s="40"/>
      <c r="GL538" s="40"/>
      <c r="GM538" s="40"/>
      <c r="GN538" s="40"/>
      <c r="GO538" s="40"/>
      <c r="GP538" s="40"/>
      <c r="GQ538" s="40"/>
      <c r="GR538" s="40"/>
      <c r="GS538" s="40"/>
      <c r="GT538" s="40"/>
      <c r="GU538" s="40"/>
      <c r="GV538" s="40"/>
      <c r="GW538" s="40"/>
      <c r="GX538" s="40"/>
      <c r="GY538" s="40"/>
      <c r="GZ538" s="40"/>
      <c r="HA538" s="40"/>
      <c r="HB538" s="40"/>
      <c r="HC538" s="40"/>
      <c r="HD538" s="40"/>
      <c r="HE538" s="40"/>
      <c r="HF538" s="40"/>
      <c r="HG538" s="40"/>
      <c r="HH538" s="40"/>
      <c r="HI538" s="40"/>
      <c r="HJ538" s="40"/>
      <c r="HK538" s="40"/>
      <c r="HL538" s="40"/>
      <c r="HM538" s="40"/>
      <c r="HN538" s="40"/>
      <c r="HO538" s="40"/>
      <c r="HP538" s="40"/>
      <c r="HQ538" s="40"/>
      <c r="HR538" s="40"/>
      <c r="HS538" s="40"/>
      <c r="HT538" s="40"/>
      <c r="HU538" s="40"/>
      <c r="HV538" s="40"/>
      <c r="HW538" s="40"/>
      <c r="HX538" s="40"/>
      <c r="HY538" s="40"/>
      <c r="HZ538" s="40"/>
      <c r="IA538" s="40"/>
      <c r="IB538" s="40"/>
      <c r="IC538" s="40"/>
      <c r="ID538" s="40"/>
      <c r="IE538" s="40"/>
      <c r="IF538" s="40"/>
      <c r="IG538" s="40"/>
      <c r="IH538" s="40"/>
      <c r="II538" s="40"/>
      <c r="IJ538" s="40"/>
      <c r="IK538" s="40"/>
      <c r="IL538" s="40"/>
      <c r="IM538" s="40"/>
      <c r="IN538" s="40"/>
      <c r="IO538" s="40"/>
      <c r="IP538" s="40"/>
      <c r="IQ538" s="40"/>
      <c r="IR538" s="40"/>
      <c r="IS538" s="40"/>
      <c r="IT538" s="40"/>
      <c r="IU538" s="40"/>
      <c r="IV538" s="40"/>
      <c r="IW538" s="40"/>
      <c r="IX538" s="40"/>
      <c r="IY538" s="40"/>
      <c r="IZ538" s="40"/>
      <c r="JA538" s="40"/>
      <c r="JB538" s="40"/>
      <c r="JC538" s="40"/>
      <c r="JD538" s="40"/>
      <c r="JE538" s="40"/>
      <c r="JF538" s="40"/>
      <c r="JG538" s="40"/>
      <c r="JH538" s="40"/>
      <c r="JI538" s="40"/>
      <c r="JJ538" s="40"/>
      <c r="JK538" s="40"/>
      <c r="JL538" s="40"/>
      <c r="JM538" s="40"/>
      <c r="JN538" s="40"/>
      <c r="JO538" s="40"/>
      <c r="JP538" s="40"/>
      <c r="JQ538" s="40"/>
      <c r="JR538" s="40"/>
      <c r="JS538" s="40"/>
      <c r="JT538" s="40"/>
      <c r="JU538" s="40"/>
      <c r="JV538" s="40"/>
      <c r="JW538" s="40"/>
      <c r="JX538" s="40"/>
      <c r="JY538" s="40"/>
      <c r="JZ538" s="40"/>
      <c r="KA538" s="40"/>
    </row>
    <row r="539" spans="2:287" x14ac:dyDescent="0.45">
      <c r="B539" s="124"/>
      <c r="C539" s="418"/>
      <c r="D539" s="424"/>
      <c r="E539" s="419"/>
      <c r="F539" s="424"/>
      <c r="G539" s="163"/>
      <c r="H539" s="427"/>
      <c r="I539" s="63"/>
      <c r="J539" s="124"/>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433"/>
      <c r="AK539" s="63"/>
      <c r="AL539" s="164"/>
      <c r="AM539" s="164"/>
      <c r="AN539" s="164"/>
      <c r="AO539" s="63"/>
      <c r="AP539" s="124"/>
      <c r="AQ539" s="124"/>
      <c r="AR539" s="124"/>
      <c r="AS539" s="124"/>
      <c r="AT539" s="65"/>
      <c r="AU539" s="47"/>
      <c r="AV539" s="47"/>
      <c r="AW539" s="47"/>
      <c r="AX539" s="47"/>
      <c r="AY539" s="47"/>
      <c r="AZ539" s="47"/>
      <c r="BA539" s="47"/>
      <c r="BB539" s="47"/>
      <c r="BC539" s="47"/>
      <c r="BD539" s="47"/>
      <c r="BE539" s="47"/>
      <c r="BF539" s="47"/>
      <c r="BG539" s="47"/>
      <c r="BH539" s="47"/>
      <c r="BI539" s="47"/>
      <c r="BJ539" s="47"/>
      <c r="BK539" s="47"/>
      <c r="BL539" s="47"/>
      <c r="BM539" s="47"/>
      <c r="BN539" s="47"/>
      <c r="BO539" s="47"/>
      <c r="BP539" s="47"/>
      <c r="BQ539" s="47"/>
      <c r="BR539" s="47"/>
      <c r="BS539" s="47"/>
      <c r="BT539" s="47"/>
      <c r="BU539" s="47"/>
      <c r="BV539" s="47"/>
      <c r="BW539" s="47"/>
      <c r="BX539" s="47"/>
      <c r="BY539" s="47"/>
      <c r="BZ539" s="47"/>
      <c r="CA539" s="47"/>
      <c r="CB539" s="47"/>
      <c r="CC539" s="47"/>
      <c r="CD539" s="47"/>
      <c r="CE539" s="47"/>
      <c r="CF539" s="47"/>
      <c r="CG539" s="47"/>
      <c r="CH539" s="47"/>
      <c r="CI539" s="47"/>
      <c r="CJ539" s="47"/>
      <c r="CK539" s="47"/>
      <c r="CL539" s="47"/>
      <c r="CM539" s="47"/>
      <c r="CN539" s="47"/>
      <c r="CO539" s="47"/>
      <c r="CP539" s="47"/>
      <c r="CQ539" s="47"/>
      <c r="CR539" s="47"/>
      <c r="CS539" s="47"/>
      <c r="CT539" s="47"/>
      <c r="CU539" s="47"/>
      <c r="CV539" s="47"/>
      <c r="CW539" s="47"/>
      <c r="CX539" s="47"/>
      <c r="CY539" s="47"/>
      <c r="CZ539" s="47"/>
      <c r="DA539" s="47"/>
      <c r="DB539" s="47"/>
      <c r="DC539" s="47"/>
      <c r="DD539" s="47"/>
      <c r="DE539" s="47"/>
      <c r="DF539" s="47"/>
      <c r="DG539" s="47"/>
      <c r="DH539" s="47"/>
      <c r="DI539" s="47"/>
      <c r="DJ539" s="47"/>
      <c r="DK539" s="47"/>
      <c r="DL539" s="47"/>
      <c r="DM539" s="47"/>
      <c r="DN539" s="47"/>
      <c r="DO539" s="47"/>
      <c r="DP539" s="47"/>
      <c r="DQ539" s="47"/>
      <c r="DR539" s="47"/>
      <c r="DS539" s="47"/>
      <c r="DT539" s="47"/>
      <c r="DU539" s="47"/>
      <c r="DV539" s="47"/>
      <c r="DW539" s="47"/>
      <c r="DX539" s="47"/>
      <c r="DY539" s="47"/>
      <c r="DZ539" s="47"/>
      <c r="EA539" s="47"/>
      <c r="EB539" s="47"/>
      <c r="EC539" s="47"/>
      <c r="ED539" s="47"/>
      <c r="EE539" s="47"/>
      <c r="EF539" s="47"/>
      <c r="EG539" s="47"/>
      <c r="EH539" s="47"/>
      <c r="EI539" s="47"/>
      <c r="EJ539" s="47"/>
      <c r="EK539" s="47"/>
      <c r="EL539" s="47"/>
      <c r="EM539" s="47"/>
      <c r="EN539" s="47"/>
      <c r="EO539" s="47"/>
      <c r="EP539" s="47"/>
      <c r="EQ539" s="47"/>
      <c r="ER539" s="47"/>
      <c r="ES539" s="40"/>
      <c r="ET539" s="40"/>
      <c r="EU539" s="40"/>
      <c r="EV539" s="40"/>
      <c r="EW539" s="40"/>
      <c r="EX539" s="40"/>
      <c r="EY539" s="40"/>
      <c r="EZ539" s="40"/>
      <c r="FA539" s="40"/>
      <c r="FB539" s="40"/>
      <c r="FC539" s="40"/>
      <c r="FD539" s="40"/>
      <c r="FE539" s="40"/>
      <c r="FF539" s="40"/>
      <c r="FG539" s="40"/>
      <c r="FH539" s="40"/>
      <c r="FI539" s="40"/>
      <c r="FJ539" s="40"/>
      <c r="FK539" s="40"/>
      <c r="FL539" s="40"/>
      <c r="FM539" s="40"/>
      <c r="FN539" s="40"/>
      <c r="FO539" s="40"/>
      <c r="FP539" s="40"/>
      <c r="FQ539" s="40"/>
      <c r="FR539" s="40"/>
      <c r="FS539" s="40"/>
      <c r="FT539" s="40"/>
      <c r="FU539" s="40"/>
      <c r="FV539" s="40"/>
      <c r="FW539" s="40"/>
      <c r="FX539" s="40"/>
      <c r="FY539" s="40"/>
      <c r="FZ539" s="40"/>
      <c r="GA539" s="40"/>
      <c r="GB539" s="40"/>
      <c r="GC539" s="40"/>
      <c r="GD539" s="40"/>
      <c r="GE539" s="40"/>
      <c r="GF539" s="40"/>
      <c r="GG539" s="40"/>
      <c r="GH539" s="40"/>
      <c r="GI539" s="40"/>
      <c r="GJ539" s="40"/>
      <c r="GK539" s="40"/>
      <c r="GL539" s="40"/>
      <c r="GM539" s="40"/>
      <c r="GN539" s="40"/>
      <c r="GO539" s="40"/>
      <c r="GP539" s="40"/>
      <c r="GQ539" s="40"/>
      <c r="GR539" s="40"/>
      <c r="GS539" s="40"/>
      <c r="GT539" s="40"/>
      <c r="GU539" s="40"/>
      <c r="GV539" s="40"/>
      <c r="GW539" s="40"/>
      <c r="GX539" s="40"/>
      <c r="GY539" s="40"/>
      <c r="GZ539" s="40"/>
      <c r="HA539" s="40"/>
      <c r="HB539" s="40"/>
      <c r="HC539" s="40"/>
      <c r="HD539" s="40"/>
      <c r="HE539" s="40"/>
      <c r="HF539" s="40"/>
      <c r="HG539" s="40"/>
      <c r="HH539" s="40"/>
      <c r="HI539" s="40"/>
      <c r="HJ539" s="40"/>
      <c r="HK539" s="40"/>
      <c r="HL539" s="40"/>
      <c r="HM539" s="40"/>
      <c r="HN539" s="40"/>
      <c r="HO539" s="40"/>
      <c r="HP539" s="40"/>
      <c r="HQ539" s="40"/>
      <c r="HR539" s="40"/>
      <c r="HS539" s="40"/>
      <c r="HT539" s="40"/>
      <c r="HU539" s="40"/>
      <c r="HV539" s="40"/>
      <c r="HW539" s="40"/>
      <c r="HX539" s="40"/>
      <c r="HY539" s="40"/>
      <c r="HZ539" s="40"/>
      <c r="IA539" s="40"/>
      <c r="IB539" s="40"/>
      <c r="IC539" s="40"/>
      <c r="ID539" s="40"/>
      <c r="IE539" s="40"/>
      <c r="IF539" s="40"/>
      <c r="IG539" s="40"/>
      <c r="IH539" s="40"/>
      <c r="II539" s="40"/>
      <c r="IJ539" s="40"/>
      <c r="IK539" s="40"/>
      <c r="IL539" s="40"/>
      <c r="IM539" s="40"/>
      <c r="IN539" s="40"/>
      <c r="IO539" s="40"/>
      <c r="IP539" s="40"/>
      <c r="IQ539" s="40"/>
      <c r="IR539" s="40"/>
      <c r="IS539" s="40"/>
      <c r="IT539" s="40"/>
      <c r="IU539" s="40"/>
      <c r="IV539" s="40"/>
      <c r="IW539" s="40"/>
      <c r="IX539" s="40"/>
      <c r="IY539" s="40"/>
      <c r="IZ539" s="40"/>
      <c r="JA539" s="40"/>
      <c r="JB539" s="40"/>
      <c r="JC539" s="40"/>
      <c r="JD539" s="40"/>
      <c r="JE539" s="40"/>
      <c r="JF539" s="40"/>
      <c r="JG539" s="40"/>
      <c r="JH539" s="40"/>
      <c r="JI539" s="40"/>
      <c r="JJ539" s="40"/>
      <c r="JK539" s="40"/>
      <c r="JL539" s="40"/>
      <c r="JM539" s="40"/>
      <c r="JN539" s="40"/>
      <c r="JO539" s="40"/>
      <c r="JP539" s="40"/>
      <c r="JQ539" s="40"/>
      <c r="JR539" s="40"/>
      <c r="JS539" s="40"/>
      <c r="JT539" s="40"/>
      <c r="JU539" s="40"/>
      <c r="JV539" s="40"/>
      <c r="JW539" s="40"/>
      <c r="JX539" s="40"/>
      <c r="JY539" s="40"/>
      <c r="JZ539" s="40"/>
      <c r="KA539" s="40"/>
    </row>
    <row r="540" spans="2:287" x14ac:dyDescent="0.45">
      <c r="B540" s="124"/>
      <c r="C540" s="418"/>
      <c r="D540" s="424"/>
      <c r="E540" s="419"/>
      <c r="F540" s="424"/>
      <c r="G540" s="163"/>
      <c r="H540" s="427"/>
      <c r="I540" s="63"/>
      <c r="J540" s="124"/>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433"/>
      <c r="AK540" s="63"/>
      <c r="AL540" s="164"/>
      <c r="AM540" s="164"/>
      <c r="AN540" s="164"/>
      <c r="AO540" s="63"/>
      <c r="AP540" s="124"/>
      <c r="AQ540" s="124"/>
      <c r="AR540" s="124"/>
      <c r="AS540" s="124"/>
      <c r="AT540" s="65"/>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7"/>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c r="DJ540" s="47"/>
      <c r="DK540" s="47"/>
      <c r="DL540" s="47"/>
      <c r="DM540" s="47"/>
      <c r="DN540" s="47"/>
      <c r="DO540" s="47"/>
      <c r="DP540" s="47"/>
      <c r="DQ540" s="47"/>
      <c r="DR540" s="47"/>
      <c r="DS540" s="47"/>
      <c r="DT540" s="47"/>
      <c r="DU540" s="47"/>
      <c r="DV540" s="47"/>
      <c r="DW540" s="47"/>
      <c r="DX540" s="47"/>
      <c r="DY540" s="47"/>
      <c r="DZ540" s="47"/>
      <c r="EA540" s="47"/>
      <c r="EB540" s="47"/>
      <c r="EC540" s="47"/>
      <c r="ED540" s="47"/>
      <c r="EE540" s="47"/>
      <c r="EF540" s="47"/>
      <c r="EG540" s="47"/>
      <c r="EH540" s="47"/>
      <c r="EI540" s="47"/>
      <c r="EJ540" s="47"/>
      <c r="EK540" s="47"/>
      <c r="EL540" s="47"/>
      <c r="EM540" s="47"/>
      <c r="EN540" s="47"/>
      <c r="EO540" s="47"/>
      <c r="EP540" s="47"/>
      <c r="EQ540" s="47"/>
      <c r="ER540" s="47"/>
      <c r="ES540" s="40"/>
      <c r="ET540" s="40"/>
      <c r="EU540" s="40"/>
      <c r="EV540" s="40"/>
      <c r="EW540" s="40"/>
      <c r="EX540" s="40"/>
      <c r="EY540" s="40"/>
      <c r="EZ540" s="40"/>
      <c r="FA540" s="40"/>
      <c r="FB540" s="40"/>
      <c r="FC540" s="40"/>
      <c r="FD540" s="40"/>
      <c r="FE540" s="40"/>
      <c r="FF540" s="40"/>
      <c r="FG540" s="40"/>
      <c r="FH540" s="40"/>
      <c r="FI540" s="40"/>
      <c r="FJ540" s="40"/>
      <c r="FK540" s="40"/>
      <c r="FL540" s="40"/>
      <c r="FM540" s="40"/>
      <c r="FN540" s="40"/>
      <c r="FO540" s="40"/>
      <c r="FP540" s="40"/>
      <c r="FQ540" s="40"/>
      <c r="FR540" s="40"/>
      <c r="FS540" s="40"/>
      <c r="FT540" s="40"/>
      <c r="FU540" s="40"/>
      <c r="FV540" s="40"/>
      <c r="FW540" s="40"/>
      <c r="FX540" s="40"/>
      <c r="FY540" s="40"/>
      <c r="FZ540" s="40"/>
      <c r="GA540" s="40"/>
      <c r="GB540" s="40"/>
      <c r="GC540" s="40"/>
      <c r="GD540" s="40"/>
      <c r="GE540" s="40"/>
      <c r="GF540" s="40"/>
      <c r="GG540" s="40"/>
      <c r="GH540" s="40"/>
      <c r="GI540" s="40"/>
      <c r="GJ540" s="40"/>
      <c r="GK540" s="40"/>
      <c r="GL540" s="40"/>
      <c r="GM540" s="40"/>
      <c r="GN540" s="40"/>
      <c r="GO540" s="40"/>
      <c r="GP540" s="40"/>
      <c r="GQ540" s="40"/>
      <c r="GR540" s="40"/>
      <c r="GS540" s="40"/>
      <c r="GT540" s="40"/>
      <c r="GU540" s="40"/>
      <c r="GV540" s="40"/>
      <c r="GW540" s="40"/>
      <c r="GX540" s="40"/>
      <c r="GY540" s="40"/>
      <c r="GZ540" s="40"/>
      <c r="HA540" s="40"/>
      <c r="HB540" s="40"/>
      <c r="HC540" s="40"/>
      <c r="HD540" s="40"/>
      <c r="HE540" s="40"/>
      <c r="HF540" s="40"/>
      <c r="HG540" s="40"/>
      <c r="HH540" s="40"/>
      <c r="HI540" s="40"/>
      <c r="HJ540" s="40"/>
      <c r="HK540" s="40"/>
      <c r="HL540" s="40"/>
      <c r="HM540" s="40"/>
      <c r="HN540" s="40"/>
      <c r="HO540" s="40"/>
      <c r="HP540" s="40"/>
      <c r="HQ540" s="40"/>
      <c r="HR540" s="40"/>
      <c r="HS540" s="40"/>
      <c r="HT540" s="40"/>
      <c r="HU540" s="40"/>
      <c r="HV540" s="40"/>
      <c r="HW540" s="40"/>
      <c r="HX540" s="40"/>
      <c r="HY540" s="40"/>
      <c r="HZ540" s="40"/>
      <c r="IA540" s="40"/>
      <c r="IB540" s="40"/>
      <c r="IC540" s="40"/>
      <c r="ID540" s="40"/>
      <c r="IE540" s="40"/>
      <c r="IF540" s="40"/>
      <c r="IG540" s="40"/>
      <c r="IH540" s="40"/>
      <c r="II540" s="40"/>
      <c r="IJ540" s="40"/>
      <c r="IK540" s="40"/>
      <c r="IL540" s="40"/>
      <c r="IM540" s="40"/>
      <c r="IN540" s="40"/>
      <c r="IO540" s="40"/>
      <c r="IP540" s="40"/>
      <c r="IQ540" s="40"/>
      <c r="IR540" s="40"/>
      <c r="IS540" s="40"/>
      <c r="IT540" s="40"/>
      <c r="IU540" s="40"/>
      <c r="IV540" s="40"/>
      <c r="IW540" s="40"/>
      <c r="IX540" s="40"/>
      <c r="IY540" s="40"/>
      <c r="IZ540" s="40"/>
      <c r="JA540" s="40"/>
      <c r="JB540" s="40"/>
      <c r="JC540" s="40"/>
      <c r="JD540" s="40"/>
      <c r="JE540" s="40"/>
      <c r="JF540" s="40"/>
      <c r="JG540" s="40"/>
      <c r="JH540" s="40"/>
      <c r="JI540" s="40"/>
      <c r="JJ540" s="40"/>
      <c r="JK540" s="40"/>
      <c r="JL540" s="40"/>
      <c r="JM540" s="40"/>
      <c r="JN540" s="40"/>
      <c r="JO540" s="40"/>
      <c r="JP540" s="40"/>
      <c r="JQ540" s="40"/>
      <c r="JR540" s="40"/>
      <c r="JS540" s="40"/>
      <c r="JT540" s="40"/>
      <c r="JU540" s="40"/>
      <c r="JV540" s="40"/>
      <c r="JW540" s="40"/>
      <c r="JX540" s="40"/>
      <c r="JY540" s="40"/>
      <c r="JZ540" s="40"/>
      <c r="KA540" s="40"/>
    </row>
    <row r="541" spans="2:287" x14ac:dyDescent="0.45">
      <c r="B541" s="124"/>
      <c r="C541" s="418"/>
      <c r="D541" s="424"/>
      <c r="E541" s="419"/>
      <c r="F541" s="424"/>
      <c r="G541" s="163"/>
      <c r="H541" s="427"/>
      <c r="I541" s="63"/>
      <c r="J541" s="124"/>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433"/>
      <c r="AK541" s="63"/>
      <c r="AL541" s="164"/>
      <c r="AM541" s="164"/>
      <c r="AN541" s="164"/>
      <c r="AO541" s="63"/>
      <c r="AP541" s="124"/>
      <c r="AQ541" s="124"/>
      <c r="AR541" s="124"/>
      <c r="AS541" s="124"/>
      <c r="AT541" s="65"/>
      <c r="AU541" s="47"/>
      <c r="AV541" s="47"/>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7"/>
      <c r="CE541" s="47"/>
      <c r="CF541" s="47"/>
      <c r="CG541" s="47"/>
      <c r="CH541" s="47"/>
      <c r="CI541" s="47"/>
      <c r="CJ541" s="47"/>
      <c r="CK541" s="47"/>
      <c r="CL541" s="47"/>
      <c r="CM541" s="47"/>
      <c r="CN541" s="47"/>
      <c r="CO541" s="47"/>
      <c r="CP541" s="47"/>
      <c r="CQ541" s="47"/>
      <c r="CR541" s="47"/>
      <c r="CS541" s="47"/>
      <c r="CT541" s="47"/>
      <c r="CU541" s="47"/>
      <c r="CV541" s="47"/>
      <c r="CW541" s="47"/>
      <c r="CX541" s="47"/>
      <c r="CY541" s="47"/>
      <c r="CZ541" s="47"/>
      <c r="DA541" s="47"/>
      <c r="DB541" s="47"/>
      <c r="DC541" s="47"/>
      <c r="DD541" s="47"/>
      <c r="DE541" s="47"/>
      <c r="DF541" s="47"/>
      <c r="DG541" s="47"/>
      <c r="DH541" s="47"/>
      <c r="DI541" s="47"/>
      <c r="DJ541" s="47"/>
      <c r="DK541" s="47"/>
      <c r="DL541" s="47"/>
      <c r="DM541" s="47"/>
      <c r="DN541" s="47"/>
      <c r="DO541" s="47"/>
      <c r="DP541" s="47"/>
      <c r="DQ541" s="47"/>
      <c r="DR541" s="47"/>
      <c r="DS541" s="47"/>
      <c r="DT541" s="47"/>
      <c r="DU541" s="47"/>
      <c r="DV541" s="47"/>
      <c r="DW541" s="47"/>
      <c r="DX541" s="47"/>
      <c r="DY541" s="47"/>
      <c r="DZ541" s="47"/>
      <c r="EA541" s="47"/>
      <c r="EB541" s="47"/>
      <c r="EC541" s="47"/>
      <c r="ED541" s="47"/>
      <c r="EE541" s="47"/>
      <c r="EF541" s="47"/>
      <c r="EG541" s="47"/>
      <c r="EH541" s="47"/>
      <c r="EI541" s="47"/>
      <c r="EJ541" s="47"/>
      <c r="EK541" s="47"/>
      <c r="EL541" s="47"/>
      <c r="EM541" s="47"/>
      <c r="EN541" s="47"/>
      <c r="EO541" s="47"/>
      <c r="EP541" s="47"/>
      <c r="EQ541" s="47"/>
      <c r="ER541" s="47"/>
      <c r="ES541" s="40"/>
      <c r="ET541" s="40"/>
      <c r="EU541" s="40"/>
      <c r="EV541" s="40"/>
      <c r="EW541" s="40"/>
      <c r="EX541" s="40"/>
      <c r="EY541" s="40"/>
      <c r="EZ541" s="40"/>
      <c r="FA541" s="40"/>
      <c r="FB541" s="40"/>
      <c r="FC541" s="40"/>
      <c r="FD541" s="40"/>
      <c r="FE541" s="40"/>
      <c r="FF541" s="40"/>
      <c r="FG541" s="40"/>
      <c r="FH541" s="40"/>
      <c r="FI541" s="40"/>
      <c r="FJ541" s="40"/>
      <c r="FK541" s="40"/>
      <c r="FL541" s="40"/>
      <c r="FM541" s="40"/>
      <c r="FN541" s="40"/>
      <c r="FO541" s="40"/>
      <c r="FP541" s="40"/>
      <c r="FQ541" s="40"/>
      <c r="FR541" s="40"/>
      <c r="FS541" s="40"/>
      <c r="FT541" s="40"/>
      <c r="FU541" s="40"/>
      <c r="FV541" s="40"/>
      <c r="FW541" s="40"/>
      <c r="FX541" s="40"/>
      <c r="FY541" s="40"/>
      <c r="FZ541" s="40"/>
      <c r="GA541" s="40"/>
      <c r="GB541" s="40"/>
      <c r="GC541" s="40"/>
      <c r="GD541" s="40"/>
      <c r="GE541" s="40"/>
      <c r="GF541" s="40"/>
      <c r="GG541" s="40"/>
      <c r="GH541" s="40"/>
      <c r="GI541" s="40"/>
      <c r="GJ541" s="40"/>
      <c r="GK541" s="40"/>
      <c r="GL541" s="40"/>
      <c r="GM541" s="40"/>
      <c r="GN541" s="40"/>
      <c r="GO541" s="40"/>
      <c r="GP541" s="40"/>
      <c r="GQ541" s="40"/>
      <c r="GR541" s="40"/>
      <c r="GS541" s="40"/>
      <c r="GT541" s="40"/>
      <c r="GU541" s="40"/>
      <c r="GV541" s="40"/>
      <c r="GW541" s="40"/>
      <c r="GX541" s="40"/>
      <c r="GY541" s="40"/>
      <c r="GZ541" s="40"/>
      <c r="HA541" s="40"/>
      <c r="HB541" s="40"/>
      <c r="HC541" s="40"/>
      <c r="HD541" s="40"/>
      <c r="HE541" s="40"/>
      <c r="HF541" s="40"/>
      <c r="HG541" s="40"/>
      <c r="HH541" s="40"/>
      <c r="HI541" s="40"/>
      <c r="HJ541" s="40"/>
      <c r="HK541" s="40"/>
      <c r="HL541" s="40"/>
      <c r="HM541" s="40"/>
      <c r="HN541" s="40"/>
      <c r="HO541" s="40"/>
      <c r="HP541" s="40"/>
      <c r="HQ541" s="40"/>
      <c r="HR541" s="40"/>
      <c r="HS541" s="40"/>
      <c r="HT541" s="40"/>
      <c r="HU541" s="40"/>
      <c r="HV541" s="40"/>
      <c r="HW541" s="40"/>
      <c r="HX541" s="40"/>
      <c r="HY541" s="40"/>
      <c r="HZ541" s="40"/>
      <c r="IA541" s="40"/>
      <c r="IB541" s="40"/>
      <c r="IC541" s="40"/>
      <c r="ID541" s="40"/>
      <c r="IE541" s="40"/>
      <c r="IF541" s="40"/>
      <c r="IG541" s="40"/>
      <c r="IH541" s="40"/>
      <c r="II541" s="40"/>
      <c r="IJ541" s="40"/>
      <c r="IK541" s="40"/>
      <c r="IL541" s="40"/>
      <c r="IM541" s="40"/>
      <c r="IN541" s="40"/>
      <c r="IO541" s="40"/>
      <c r="IP541" s="40"/>
      <c r="IQ541" s="40"/>
      <c r="IR541" s="40"/>
      <c r="IS541" s="40"/>
      <c r="IT541" s="40"/>
      <c r="IU541" s="40"/>
      <c r="IV541" s="40"/>
      <c r="IW541" s="40"/>
      <c r="IX541" s="40"/>
      <c r="IY541" s="40"/>
      <c r="IZ541" s="40"/>
      <c r="JA541" s="40"/>
      <c r="JB541" s="40"/>
      <c r="JC541" s="40"/>
      <c r="JD541" s="40"/>
      <c r="JE541" s="40"/>
      <c r="JF541" s="40"/>
      <c r="JG541" s="40"/>
      <c r="JH541" s="40"/>
      <c r="JI541" s="40"/>
      <c r="JJ541" s="40"/>
      <c r="JK541" s="40"/>
      <c r="JL541" s="40"/>
      <c r="JM541" s="40"/>
      <c r="JN541" s="40"/>
      <c r="JO541" s="40"/>
      <c r="JP541" s="40"/>
      <c r="JQ541" s="40"/>
      <c r="JR541" s="40"/>
      <c r="JS541" s="40"/>
      <c r="JT541" s="40"/>
      <c r="JU541" s="40"/>
      <c r="JV541" s="40"/>
      <c r="JW541" s="40"/>
      <c r="JX541" s="40"/>
      <c r="JY541" s="40"/>
      <c r="JZ541" s="40"/>
      <c r="KA541" s="40"/>
    </row>
    <row r="542" spans="2:287" x14ac:dyDescent="0.45">
      <c r="B542" s="124"/>
      <c r="C542" s="418"/>
      <c r="D542" s="424"/>
      <c r="E542" s="419"/>
      <c r="F542" s="424"/>
      <c r="G542" s="163"/>
      <c r="H542" s="427"/>
      <c r="I542" s="63"/>
      <c r="J542" s="124"/>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433"/>
      <c r="AK542" s="63"/>
      <c r="AL542" s="164"/>
      <c r="AM542" s="164"/>
      <c r="AN542" s="164"/>
      <c r="AO542" s="63"/>
      <c r="AP542" s="124"/>
      <c r="AQ542" s="124"/>
      <c r="AR542" s="124"/>
      <c r="AS542" s="124"/>
      <c r="AT542" s="65"/>
      <c r="AU542" s="47"/>
      <c r="AV542" s="47"/>
      <c r="AW542" s="47"/>
      <c r="AX542" s="47"/>
      <c r="AY542" s="47"/>
      <c r="AZ542" s="47"/>
      <c r="BA542" s="47"/>
      <c r="BB542" s="47"/>
      <c r="BC542" s="47"/>
      <c r="BD542" s="47"/>
      <c r="BE542" s="47"/>
      <c r="BF542" s="47"/>
      <c r="BG542" s="47"/>
      <c r="BH542" s="47"/>
      <c r="BI542" s="47"/>
      <c r="BJ542" s="47"/>
      <c r="BK542" s="47"/>
      <c r="BL542" s="47"/>
      <c r="BM542" s="47"/>
      <c r="BN542" s="47"/>
      <c r="BO542" s="47"/>
      <c r="BP542" s="47"/>
      <c r="BQ542" s="47"/>
      <c r="BR542" s="47"/>
      <c r="BS542" s="47"/>
      <c r="BT542" s="47"/>
      <c r="BU542" s="47"/>
      <c r="BV542" s="47"/>
      <c r="BW542" s="47"/>
      <c r="BX542" s="47"/>
      <c r="BY542" s="47"/>
      <c r="BZ542" s="47"/>
      <c r="CA542" s="47"/>
      <c r="CB542" s="47"/>
      <c r="CC542" s="47"/>
      <c r="CD542" s="47"/>
      <c r="CE542" s="47"/>
      <c r="CF542" s="47"/>
      <c r="CG542" s="47"/>
      <c r="CH542" s="47"/>
      <c r="CI542" s="47"/>
      <c r="CJ542" s="47"/>
      <c r="CK542" s="47"/>
      <c r="CL542" s="47"/>
      <c r="CM542" s="47"/>
      <c r="CN542" s="47"/>
      <c r="CO542" s="47"/>
      <c r="CP542" s="47"/>
      <c r="CQ542" s="47"/>
      <c r="CR542" s="47"/>
      <c r="CS542" s="47"/>
      <c r="CT542" s="47"/>
      <c r="CU542" s="47"/>
      <c r="CV542" s="47"/>
      <c r="CW542" s="47"/>
      <c r="CX542" s="47"/>
      <c r="CY542" s="47"/>
      <c r="CZ542" s="47"/>
      <c r="DA542" s="47"/>
      <c r="DB542" s="47"/>
      <c r="DC542" s="47"/>
      <c r="DD542" s="47"/>
      <c r="DE542" s="47"/>
      <c r="DF542" s="47"/>
      <c r="DG542" s="47"/>
      <c r="DH542" s="47"/>
      <c r="DI542" s="47"/>
      <c r="DJ542" s="47"/>
      <c r="DK542" s="47"/>
      <c r="DL542" s="47"/>
      <c r="DM542" s="47"/>
      <c r="DN542" s="47"/>
      <c r="DO542" s="47"/>
      <c r="DP542" s="47"/>
      <c r="DQ542" s="47"/>
      <c r="DR542" s="47"/>
      <c r="DS542" s="47"/>
      <c r="DT542" s="47"/>
      <c r="DU542" s="47"/>
      <c r="DV542" s="47"/>
      <c r="DW542" s="47"/>
      <c r="DX542" s="47"/>
      <c r="DY542" s="47"/>
      <c r="DZ542" s="47"/>
      <c r="EA542" s="47"/>
      <c r="EB542" s="47"/>
      <c r="EC542" s="47"/>
      <c r="ED542" s="47"/>
      <c r="EE542" s="47"/>
      <c r="EF542" s="47"/>
      <c r="EG542" s="47"/>
      <c r="EH542" s="47"/>
      <c r="EI542" s="47"/>
      <c r="EJ542" s="47"/>
      <c r="EK542" s="47"/>
      <c r="EL542" s="47"/>
      <c r="EM542" s="47"/>
      <c r="EN542" s="47"/>
      <c r="EO542" s="47"/>
      <c r="EP542" s="47"/>
      <c r="EQ542" s="47"/>
      <c r="ER542" s="47"/>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c r="IW542" s="40"/>
      <c r="IX542" s="40"/>
      <c r="IY542" s="40"/>
      <c r="IZ542" s="40"/>
      <c r="JA542" s="40"/>
      <c r="JB542" s="40"/>
      <c r="JC542" s="40"/>
      <c r="JD542" s="40"/>
      <c r="JE542" s="40"/>
      <c r="JF542" s="40"/>
      <c r="JG542" s="40"/>
      <c r="JH542" s="40"/>
      <c r="JI542" s="40"/>
      <c r="JJ542" s="40"/>
      <c r="JK542" s="40"/>
      <c r="JL542" s="40"/>
      <c r="JM542" s="40"/>
      <c r="JN542" s="40"/>
      <c r="JO542" s="40"/>
      <c r="JP542" s="40"/>
      <c r="JQ542" s="40"/>
      <c r="JR542" s="40"/>
      <c r="JS542" s="40"/>
      <c r="JT542" s="40"/>
      <c r="JU542" s="40"/>
      <c r="JV542" s="40"/>
      <c r="JW542" s="40"/>
      <c r="JX542" s="40"/>
      <c r="JY542" s="40"/>
      <c r="JZ542" s="40"/>
      <c r="KA542" s="40"/>
    </row>
    <row r="543" spans="2:287" x14ac:dyDescent="0.45">
      <c r="B543" s="124"/>
      <c r="C543" s="418"/>
      <c r="D543" s="424"/>
      <c r="E543" s="419"/>
      <c r="F543" s="424"/>
      <c r="G543" s="163"/>
      <c r="H543" s="427"/>
      <c r="I543" s="63"/>
      <c r="J543" s="124"/>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433"/>
      <c r="AK543" s="63"/>
      <c r="AL543" s="164"/>
      <c r="AM543" s="164"/>
      <c r="AN543" s="164"/>
      <c r="AO543" s="63"/>
      <c r="AP543" s="124"/>
      <c r="AQ543" s="124"/>
      <c r="AR543" s="124"/>
      <c r="AS543" s="124"/>
      <c r="AT543" s="65"/>
      <c r="AU543" s="47"/>
      <c r="AV543" s="47"/>
      <c r="AW543" s="47"/>
      <c r="AX543" s="47"/>
      <c r="AY543" s="47"/>
      <c r="AZ543" s="47"/>
      <c r="BA543" s="47"/>
      <c r="BB543" s="47"/>
      <c r="BC543" s="47"/>
      <c r="BD543" s="47"/>
      <c r="BE543" s="47"/>
      <c r="BF543" s="47"/>
      <c r="BG543" s="47"/>
      <c r="BH543" s="47"/>
      <c r="BI543" s="47"/>
      <c r="BJ543" s="47"/>
      <c r="BK543" s="47"/>
      <c r="BL543" s="47"/>
      <c r="BM543" s="47"/>
      <c r="BN543" s="47"/>
      <c r="BO543" s="47"/>
      <c r="BP543" s="47"/>
      <c r="BQ543" s="47"/>
      <c r="BR543" s="47"/>
      <c r="BS543" s="47"/>
      <c r="BT543" s="47"/>
      <c r="BU543" s="47"/>
      <c r="BV543" s="47"/>
      <c r="BW543" s="47"/>
      <c r="BX543" s="47"/>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7"/>
      <c r="CU543" s="47"/>
      <c r="CV543" s="47"/>
      <c r="CW543" s="47"/>
      <c r="CX543" s="47"/>
      <c r="CY543" s="47"/>
      <c r="CZ543" s="47"/>
      <c r="DA543" s="47"/>
      <c r="DB543" s="47"/>
      <c r="DC543" s="47"/>
      <c r="DD543" s="47"/>
      <c r="DE543" s="47"/>
      <c r="DF543" s="47"/>
      <c r="DG543" s="47"/>
      <c r="DH543" s="47"/>
      <c r="DI543" s="47"/>
      <c r="DJ543" s="47"/>
      <c r="DK543" s="47"/>
      <c r="DL543" s="47"/>
      <c r="DM543" s="47"/>
      <c r="DN543" s="47"/>
      <c r="DO543" s="47"/>
      <c r="DP543" s="47"/>
      <c r="DQ543" s="47"/>
      <c r="DR543" s="47"/>
      <c r="DS543" s="47"/>
      <c r="DT543" s="47"/>
      <c r="DU543" s="47"/>
      <c r="DV543" s="47"/>
      <c r="DW543" s="47"/>
      <c r="DX543" s="47"/>
      <c r="DY543" s="47"/>
      <c r="DZ543" s="47"/>
      <c r="EA543" s="47"/>
      <c r="EB543" s="47"/>
      <c r="EC543" s="47"/>
      <c r="ED543" s="47"/>
      <c r="EE543" s="47"/>
      <c r="EF543" s="47"/>
      <c r="EG543" s="47"/>
      <c r="EH543" s="47"/>
      <c r="EI543" s="47"/>
      <c r="EJ543" s="47"/>
      <c r="EK543" s="47"/>
      <c r="EL543" s="47"/>
      <c r="EM543" s="47"/>
      <c r="EN543" s="47"/>
      <c r="EO543" s="47"/>
      <c r="EP543" s="47"/>
      <c r="EQ543" s="47"/>
      <c r="ER543" s="47"/>
      <c r="ES543" s="40"/>
      <c r="ET543" s="40"/>
      <c r="EU543" s="40"/>
      <c r="EV543" s="40"/>
      <c r="EW543" s="40"/>
      <c r="EX543" s="40"/>
      <c r="EY543" s="40"/>
      <c r="EZ543" s="40"/>
      <c r="FA543" s="40"/>
      <c r="FB543" s="40"/>
      <c r="FC543" s="40"/>
      <c r="FD543" s="40"/>
      <c r="FE543" s="40"/>
      <c r="FF543" s="40"/>
      <c r="FG543" s="40"/>
      <c r="FH543" s="40"/>
      <c r="FI543" s="40"/>
      <c r="FJ543" s="40"/>
      <c r="FK543" s="40"/>
      <c r="FL543" s="40"/>
      <c r="FM543" s="40"/>
      <c r="FN543" s="40"/>
      <c r="FO543" s="40"/>
      <c r="FP543" s="40"/>
      <c r="FQ543" s="40"/>
      <c r="FR543" s="40"/>
      <c r="FS543" s="40"/>
      <c r="FT543" s="40"/>
      <c r="FU543" s="40"/>
      <c r="FV543" s="40"/>
      <c r="FW543" s="40"/>
      <c r="FX543" s="40"/>
      <c r="FY543" s="40"/>
      <c r="FZ543" s="40"/>
      <c r="GA543" s="40"/>
      <c r="GB543" s="40"/>
      <c r="GC543" s="40"/>
      <c r="GD543" s="40"/>
      <c r="GE543" s="40"/>
      <c r="GF543" s="40"/>
      <c r="GG543" s="40"/>
      <c r="GH543" s="40"/>
      <c r="GI543" s="40"/>
      <c r="GJ543" s="40"/>
      <c r="GK543" s="40"/>
      <c r="GL543" s="40"/>
      <c r="GM543" s="40"/>
      <c r="GN543" s="40"/>
      <c r="GO543" s="40"/>
      <c r="GP543" s="40"/>
      <c r="GQ543" s="40"/>
      <c r="GR543" s="40"/>
      <c r="GS543" s="40"/>
      <c r="GT543" s="40"/>
      <c r="GU543" s="40"/>
      <c r="GV543" s="40"/>
      <c r="GW543" s="40"/>
      <c r="GX543" s="40"/>
      <c r="GY543" s="40"/>
      <c r="GZ543" s="40"/>
      <c r="HA543" s="40"/>
      <c r="HB543" s="40"/>
      <c r="HC543" s="40"/>
      <c r="HD543" s="40"/>
      <c r="HE543" s="40"/>
      <c r="HF543" s="40"/>
      <c r="HG543" s="40"/>
      <c r="HH543" s="40"/>
      <c r="HI543" s="40"/>
      <c r="HJ543" s="40"/>
      <c r="HK543" s="40"/>
      <c r="HL543" s="40"/>
      <c r="HM543" s="40"/>
      <c r="HN543" s="40"/>
      <c r="HO543" s="40"/>
      <c r="HP543" s="40"/>
      <c r="HQ543" s="40"/>
      <c r="HR543" s="40"/>
      <c r="HS543" s="40"/>
      <c r="HT543" s="40"/>
      <c r="HU543" s="40"/>
      <c r="HV543" s="40"/>
      <c r="HW543" s="40"/>
      <c r="HX543" s="40"/>
      <c r="HY543" s="40"/>
      <c r="HZ543" s="40"/>
      <c r="IA543" s="40"/>
      <c r="IB543" s="40"/>
      <c r="IC543" s="40"/>
      <c r="ID543" s="40"/>
      <c r="IE543" s="40"/>
      <c r="IF543" s="40"/>
      <c r="IG543" s="40"/>
      <c r="IH543" s="40"/>
      <c r="II543" s="40"/>
      <c r="IJ543" s="40"/>
      <c r="IK543" s="40"/>
      <c r="IL543" s="40"/>
      <c r="IM543" s="40"/>
      <c r="IN543" s="40"/>
      <c r="IO543" s="40"/>
      <c r="IP543" s="40"/>
      <c r="IQ543" s="40"/>
      <c r="IR543" s="40"/>
      <c r="IS543" s="40"/>
      <c r="IT543" s="40"/>
      <c r="IU543" s="40"/>
      <c r="IV543" s="40"/>
      <c r="IW543" s="40"/>
      <c r="IX543" s="40"/>
      <c r="IY543" s="40"/>
      <c r="IZ543" s="40"/>
      <c r="JA543" s="40"/>
      <c r="JB543" s="40"/>
      <c r="JC543" s="40"/>
      <c r="JD543" s="40"/>
      <c r="JE543" s="40"/>
      <c r="JF543" s="40"/>
      <c r="JG543" s="40"/>
      <c r="JH543" s="40"/>
      <c r="JI543" s="40"/>
      <c r="JJ543" s="40"/>
      <c r="JK543" s="40"/>
      <c r="JL543" s="40"/>
      <c r="JM543" s="40"/>
      <c r="JN543" s="40"/>
      <c r="JO543" s="40"/>
      <c r="JP543" s="40"/>
      <c r="JQ543" s="40"/>
      <c r="JR543" s="40"/>
      <c r="JS543" s="40"/>
      <c r="JT543" s="40"/>
      <c r="JU543" s="40"/>
      <c r="JV543" s="40"/>
      <c r="JW543" s="40"/>
      <c r="JX543" s="40"/>
      <c r="JY543" s="40"/>
      <c r="JZ543" s="40"/>
      <c r="KA543" s="40"/>
    </row>
    <row r="544" spans="2:287" x14ac:dyDescent="0.45">
      <c r="B544" s="124"/>
      <c r="C544" s="418"/>
      <c r="D544" s="424"/>
      <c r="E544" s="419"/>
      <c r="F544" s="424"/>
      <c r="G544" s="163"/>
      <c r="H544" s="427"/>
      <c r="I544" s="63"/>
      <c r="J544" s="124"/>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433"/>
      <c r="AK544" s="63"/>
      <c r="AL544" s="164"/>
      <c r="AM544" s="164"/>
      <c r="AN544" s="164"/>
      <c r="AO544" s="63"/>
      <c r="AP544" s="124"/>
      <c r="AQ544" s="124"/>
      <c r="AR544" s="124"/>
      <c r="AS544" s="124"/>
      <c r="AT544" s="65"/>
      <c r="AU544" s="47"/>
      <c r="AV544" s="47"/>
      <c r="AW544" s="47"/>
      <c r="AX544" s="47"/>
      <c r="AY544" s="47"/>
      <c r="AZ544" s="47"/>
      <c r="BA544" s="47"/>
      <c r="BB544" s="47"/>
      <c r="BC544" s="47"/>
      <c r="BD544" s="47"/>
      <c r="BE544" s="47"/>
      <c r="BF544" s="47"/>
      <c r="BG544" s="47"/>
      <c r="BH544" s="47"/>
      <c r="BI544" s="47"/>
      <c r="BJ544" s="47"/>
      <c r="BK544" s="47"/>
      <c r="BL544" s="47"/>
      <c r="BM544" s="47"/>
      <c r="BN544" s="47"/>
      <c r="BO544" s="47"/>
      <c r="BP544" s="47"/>
      <c r="BQ544" s="47"/>
      <c r="BR544" s="47"/>
      <c r="BS544" s="47"/>
      <c r="BT544" s="47"/>
      <c r="BU544" s="47"/>
      <c r="BV544" s="47"/>
      <c r="BW544" s="47"/>
      <c r="BX544" s="47"/>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7"/>
      <c r="CU544" s="47"/>
      <c r="CV544" s="47"/>
      <c r="CW544" s="47"/>
      <c r="CX544" s="47"/>
      <c r="CY544" s="47"/>
      <c r="CZ544" s="47"/>
      <c r="DA544" s="47"/>
      <c r="DB544" s="47"/>
      <c r="DC544" s="47"/>
      <c r="DD544" s="47"/>
      <c r="DE544" s="47"/>
      <c r="DF544" s="47"/>
      <c r="DG544" s="47"/>
      <c r="DH544" s="47"/>
      <c r="DI544" s="47"/>
      <c r="DJ544" s="47"/>
      <c r="DK544" s="47"/>
      <c r="DL544" s="47"/>
      <c r="DM544" s="47"/>
      <c r="DN544" s="47"/>
      <c r="DO544" s="47"/>
      <c r="DP544" s="47"/>
      <c r="DQ544" s="47"/>
      <c r="DR544" s="47"/>
      <c r="DS544" s="47"/>
      <c r="DT544" s="47"/>
      <c r="DU544" s="47"/>
      <c r="DV544" s="47"/>
      <c r="DW544" s="47"/>
      <c r="DX544" s="47"/>
      <c r="DY544" s="47"/>
      <c r="DZ544" s="47"/>
      <c r="EA544" s="47"/>
      <c r="EB544" s="47"/>
      <c r="EC544" s="47"/>
      <c r="ED544" s="47"/>
      <c r="EE544" s="47"/>
      <c r="EF544" s="47"/>
      <c r="EG544" s="47"/>
      <c r="EH544" s="47"/>
      <c r="EI544" s="47"/>
      <c r="EJ544" s="47"/>
      <c r="EK544" s="47"/>
      <c r="EL544" s="47"/>
      <c r="EM544" s="47"/>
      <c r="EN544" s="47"/>
      <c r="EO544" s="47"/>
      <c r="EP544" s="47"/>
      <c r="EQ544" s="47"/>
      <c r="ER544" s="47"/>
      <c r="ES544" s="40"/>
      <c r="ET544" s="40"/>
      <c r="EU544" s="40"/>
      <c r="EV544" s="40"/>
      <c r="EW544" s="40"/>
      <c r="EX544" s="40"/>
      <c r="EY544" s="40"/>
      <c r="EZ544" s="40"/>
      <c r="FA544" s="40"/>
      <c r="FB544" s="40"/>
      <c r="FC544" s="40"/>
      <c r="FD544" s="40"/>
      <c r="FE544" s="40"/>
      <c r="FF544" s="40"/>
      <c r="FG544" s="40"/>
      <c r="FH544" s="40"/>
      <c r="FI544" s="40"/>
      <c r="FJ544" s="40"/>
      <c r="FK544" s="40"/>
      <c r="FL544" s="40"/>
      <c r="FM544" s="40"/>
      <c r="FN544" s="40"/>
      <c r="FO544" s="40"/>
      <c r="FP544" s="40"/>
      <c r="FQ544" s="40"/>
      <c r="FR544" s="40"/>
      <c r="FS544" s="40"/>
      <c r="FT544" s="40"/>
      <c r="FU544" s="40"/>
      <c r="FV544" s="40"/>
      <c r="FW544" s="40"/>
      <c r="FX544" s="40"/>
      <c r="FY544" s="40"/>
      <c r="FZ544" s="40"/>
      <c r="GA544" s="40"/>
      <c r="GB544" s="40"/>
      <c r="GC544" s="40"/>
      <c r="GD544" s="40"/>
      <c r="GE544" s="40"/>
      <c r="GF544" s="40"/>
      <c r="GG544" s="40"/>
      <c r="GH544" s="40"/>
      <c r="GI544" s="40"/>
      <c r="GJ544" s="40"/>
      <c r="GK544" s="40"/>
      <c r="GL544" s="40"/>
      <c r="GM544" s="40"/>
      <c r="GN544" s="40"/>
      <c r="GO544" s="40"/>
      <c r="GP544" s="40"/>
      <c r="GQ544" s="40"/>
      <c r="GR544" s="40"/>
      <c r="GS544" s="40"/>
      <c r="GT544" s="40"/>
      <c r="GU544" s="40"/>
      <c r="GV544" s="40"/>
      <c r="GW544" s="40"/>
      <c r="GX544" s="40"/>
      <c r="GY544" s="40"/>
      <c r="GZ544" s="40"/>
      <c r="HA544" s="40"/>
      <c r="HB544" s="40"/>
      <c r="HC544" s="40"/>
      <c r="HD544" s="40"/>
      <c r="HE544" s="40"/>
      <c r="HF544" s="40"/>
      <c r="HG544" s="40"/>
      <c r="HH544" s="40"/>
      <c r="HI544" s="40"/>
      <c r="HJ544" s="40"/>
      <c r="HK544" s="40"/>
      <c r="HL544" s="40"/>
      <c r="HM544" s="40"/>
      <c r="HN544" s="40"/>
      <c r="HO544" s="40"/>
      <c r="HP544" s="40"/>
      <c r="HQ544" s="40"/>
      <c r="HR544" s="40"/>
      <c r="HS544" s="40"/>
      <c r="HT544" s="40"/>
      <c r="HU544" s="40"/>
      <c r="HV544" s="40"/>
      <c r="HW544" s="40"/>
      <c r="HX544" s="40"/>
      <c r="HY544" s="40"/>
      <c r="HZ544" s="40"/>
      <c r="IA544" s="40"/>
      <c r="IB544" s="40"/>
      <c r="IC544" s="40"/>
      <c r="ID544" s="40"/>
      <c r="IE544" s="40"/>
      <c r="IF544" s="40"/>
      <c r="IG544" s="40"/>
      <c r="IH544" s="40"/>
      <c r="II544" s="40"/>
      <c r="IJ544" s="40"/>
      <c r="IK544" s="40"/>
      <c r="IL544" s="40"/>
      <c r="IM544" s="40"/>
      <c r="IN544" s="40"/>
      <c r="IO544" s="40"/>
      <c r="IP544" s="40"/>
      <c r="IQ544" s="40"/>
      <c r="IR544" s="40"/>
      <c r="IS544" s="40"/>
      <c r="IT544" s="40"/>
      <c r="IU544" s="40"/>
      <c r="IV544" s="40"/>
      <c r="IW544" s="40"/>
      <c r="IX544" s="40"/>
      <c r="IY544" s="40"/>
      <c r="IZ544" s="40"/>
      <c r="JA544" s="40"/>
      <c r="JB544" s="40"/>
      <c r="JC544" s="40"/>
      <c r="JD544" s="40"/>
      <c r="JE544" s="40"/>
      <c r="JF544" s="40"/>
      <c r="JG544" s="40"/>
      <c r="JH544" s="40"/>
      <c r="JI544" s="40"/>
      <c r="JJ544" s="40"/>
      <c r="JK544" s="40"/>
      <c r="JL544" s="40"/>
      <c r="JM544" s="40"/>
      <c r="JN544" s="40"/>
      <c r="JO544" s="40"/>
      <c r="JP544" s="40"/>
      <c r="JQ544" s="40"/>
      <c r="JR544" s="40"/>
      <c r="JS544" s="40"/>
      <c r="JT544" s="40"/>
      <c r="JU544" s="40"/>
      <c r="JV544" s="40"/>
      <c r="JW544" s="40"/>
      <c r="JX544" s="40"/>
      <c r="JY544" s="40"/>
      <c r="JZ544" s="40"/>
      <c r="KA544" s="40"/>
    </row>
    <row r="545" spans="2:287" x14ac:dyDescent="0.45">
      <c r="B545" s="124"/>
      <c r="C545" s="418"/>
      <c r="D545" s="424"/>
      <c r="E545" s="419"/>
      <c r="F545" s="424"/>
      <c r="G545" s="163"/>
      <c r="H545" s="427"/>
      <c r="I545" s="63"/>
      <c r="J545" s="124"/>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433"/>
      <c r="AK545" s="63"/>
      <c r="AL545" s="164"/>
      <c r="AM545" s="164"/>
      <c r="AN545" s="164"/>
      <c r="AO545" s="63"/>
      <c r="AP545" s="124"/>
      <c r="AQ545" s="124"/>
      <c r="AR545" s="124"/>
      <c r="AS545" s="124"/>
      <c r="AT545" s="65"/>
      <c r="AU545" s="47"/>
      <c r="AV545" s="47"/>
      <c r="AW545" s="47"/>
      <c r="AX545" s="47"/>
      <c r="AY545" s="47"/>
      <c r="AZ545" s="47"/>
      <c r="BA545" s="47"/>
      <c r="BB545" s="47"/>
      <c r="BC545" s="47"/>
      <c r="BD545" s="47"/>
      <c r="BE545" s="47"/>
      <c r="BF545" s="47"/>
      <c r="BG545" s="47"/>
      <c r="BH545" s="47"/>
      <c r="BI545" s="47"/>
      <c r="BJ545" s="47"/>
      <c r="BK545" s="47"/>
      <c r="BL545" s="47"/>
      <c r="BM545" s="47"/>
      <c r="BN545" s="47"/>
      <c r="BO545" s="47"/>
      <c r="BP545" s="47"/>
      <c r="BQ545" s="47"/>
      <c r="BR545" s="47"/>
      <c r="BS545" s="47"/>
      <c r="BT545" s="47"/>
      <c r="BU545" s="47"/>
      <c r="BV545" s="47"/>
      <c r="BW545" s="47"/>
      <c r="BX545" s="47"/>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7"/>
      <c r="CU545" s="47"/>
      <c r="CV545" s="47"/>
      <c r="CW545" s="47"/>
      <c r="CX545" s="47"/>
      <c r="CY545" s="47"/>
      <c r="CZ545" s="47"/>
      <c r="DA545" s="47"/>
      <c r="DB545" s="47"/>
      <c r="DC545" s="47"/>
      <c r="DD545" s="47"/>
      <c r="DE545" s="47"/>
      <c r="DF545" s="47"/>
      <c r="DG545" s="47"/>
      <c r="DH545" s="47"/>
      <c r="DI545" s="47"/>
      <c r="DJ545" s="47"/>
      <c r="DK545" s="47"/>
      <c r="DL545" s="47"/>
      <c r="DM545" s="47"/>
      <c r="DN545" s="47"/>
      <c r="DO545" s="47"/>
      <c r="DP545" s="47"/>
      <c r="DQ545" s="47"/>
      <c r="DR545" s="47"/>
      <c r="DS545" s="47"/>
      <c r="DT545" s="47"/>
      <c r="DU545" s="47"/>
      <c r="DV545" s="47"/>
      <c r="DW545" s="47"/>
      <c r="DX545" s="47"/>
      <c r="DY545" s="47"/>
      <c r="DZ545" s="47"/>
      <c r="EA545" s="47"/>
      <c r="EB545" s="47"/>
      <c r="EC545" s="47"/>
      <c r="ED545" s="47"/>
      <c r="EE545" s="47"/>
      <c r="EF545" s="47"/>
      <c r="EG545" s="47"/>
      <c r="EH545" s="47"/>
      <c r="EI545" s="47"/>
      <c r="EJ545" s="47"/>
      <c r="EK545" s="47"/>
      <c r="EL545" s="47"/>
      <c r="EM545" s="47"/>
      <c r="EN545" s="47"/>
      <c r="EO545" s="47"/>
      <c r="EP545" s="47"/>
      <c r="EQ545" s="47"/>
      <c r="ER545" s="47"/>
      <c r="ES545" s="40"/>
      <c r="ET545" s="40"/>
      <c r="EU545" s="40"/>
      <c r="EV545" s="40"/>
      <c r="EW545" s="40"/>
      <c r="EX545" s="40"/>
      <c r="EY545" s="40"/>
      <c r="EZ545" s="40"/>
      <c r="FA545" s="40"/>
      <c r="FB545" s="40"/>
      <c r="FC545" s="40"/>
      <c r="FD545" s="40"/>
      <c r="FE545" s="40"/>
      <c r="FF545" s="40"/>
      <c r="FG545" s="40"/>
      <c r="FH545" s="40"/>
      <c r="FI545" s="40"/>
      <c r="FJ545" s="40"/>
      <c r="FK545" s="40"/>
      <c r="FL545" s="40"/>
      <c r="FM545" s="40"/>
      <c r="FN545" s="40"/>
      <c r="FO545" s="40"/>
      <c r="FP545" s="40"/>
      <c r="FQ545" s="40"/>
      <c r="FR545" s="40"/>
      <c r="FS545" s="40"/>
      <c r="FT545" s="40"/>
      <c r="FU545" s="40"/>
      <c r="FV545" s="40"/>
      <c r="FW545" s="40"/>
      <c r="FX545" s="40"/>
      <c r="FY545" s="40"/>
      <c r="FZ545" s="40"/>
      <c r="GA545" s="40"/>
      <c r="GB545" s="40"/>
      <c r="GC545" s="40"/>
      <c r="GD545" s="40"/>
      <c r="GE545" s="40"/>
      <c r="GF545" s="40"/>
      <c r="GG545" s="40"/>
      <c r="GH545" s="40"/>
      <c r="GI545" s="40"/>
      <c r="GJ545" s="40"/>
      <c r="GK545" s="40"/>
      <c r="GL545" s="40"/>
      <c r="GM545" s="40"/>
      <c r="GN545" s="40"/>
      <c r="GO545" s="40"/>
      <c r="GP545" s="40"/>
      <c r="GQ545" s="40"/>
      <c r="GR545" s="40"/>
      <c r="GS545" s="40"/>
      <c r="GT545" s="40"/>
      <c r="GU545" s="40"/>
      <c r="GV545" s="40"/>
      <c r="GW545" s="40"/>
      <c r="GX545" s="40"/>
      <c r="GY545" s="40"/>
      <c r="GZ545" s="40"/>
      <c r="HA545" s="40"/>
      <c r="HB545" s="40"/>
      <c r="HC545" s="40"/>
      <c r="HD545" s="40"/>
      <c r="HE545" s="40"/>
      <c r="HF545" s="40"/>
      <c r="HG545" s="40"/>
      <c r="HH545" s="40"/>
      <c r="HI545" s="40"/>
      <c r="HJ545" s="40"/>
      <c r="HK545" s="40"/>
      <c r="HL545" s="40"/>
      <c r="HM545" s="40"/>
      <c r="HN545" s="40"/>
      <c r="HO545" s="40"/>
      <c r="HP545" s="40"/>
      <c r="HQ545" s="40"/>
      <c r="HR545" s="40"/>
      <c r="HS545" s="40"/>
      <c r="HT545" s="40"/>
      <c r="HU545" s="40"/>
      <c r="HV545" s="40"/>
      <c r="HW545" s="40"/>
      <c r="HX545" s="40"/>
      <c r="HY545" s="40"/>
      <c r="HZ545" s="40"/>
      <c r="IA545" s="40"/>
      <c r="IB545" s="40"/>
      <c r="IC545" s="40"/>
      <c r="ID545" s="40"/>
      <c r="IE545" s="40"/>
      <c r="IF545" s="40"/>
      <c r="IG545" s="40"/>
      <c r="IH545" s="40"/>
      <c r="II545" s="40"/>
      <c r="IJ545" s="40"/>
      <c r="IK545" s="40"/>
      <c r="IL545" s="40"/>
      <c r="IM545" s="40"/>
      <c r="IN545" s="40"/>
      <c r="IO545" s="40"/>
      <c r="IP545" s="40"/>
      <c r="IQ545" s="40"/>
      <c r="IR545" s="40"/>
      <c r="IS545" s="40"/>
      <c r="IT545" s="40"/>
      <c r="IU545" s="40"/>
      <c r="IV545" s="40"/>
      <c r="IW545" s="40"/>
      <c r="IX545" s="40"/>
      <c r="IY545" s="40"/>
      <c r="IZ545" s="40"/>
      <c r="JA545" s="40"/>
      <c r="JB545" s="40"/>
      <c r="JC545" s="40"/>
      <c r="JD545" s="40"/>
      <c r="JE545" s="40"/>
      <c r="JF545" s="40"/>
      <c r="JG545" s="40"/>
      <c r="JH545" s="40"/>
      <c r="JI545" s="40"/>
      <c r="JJ545" s="40"/>
      <c r="JK545" s="40"/>
      <c r="JL545" s="40"/>
      <c r="JM545" s="40"/>
      <c r="JN545" s="40"/>
      <c r="JO545" s="40"/>
      <c r="JP545" s="40"/>
      <c r="JQ545" s="40"/>
      <c r="JR545" s="40"/>
      <c r="JS545" s="40"/>
      <c r="JT545" s="40"/>
      <c r="JU545" s="40"/>
      <c r="JV545" s="40"/>
      <c r="JW545" s="40"/>
      <c r="JX545" s="40"/>
      <c r="JY545" s="40"/>
      <c r="JZ545" s="40"/>
      <c r="KA545" s="40"/>
    </row>
    <row r="546" spans="2:287" x14ac:dyDescent="0.45">
      <c r="B546" s="124"/>
      <c r="C546" s="418"/>
      <c r="D546" s="424"/>
      <c r="E546" s="419"/>
      <c r="F546" s="424"/>
      <c r="G546" s="163"/>
      <c r="H546" s="427"/>
      <c r="I546" s="63"/>
      <c r="J546" s="124"/>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433"/>
      <c r="AK546" s="63"/>
      <c r="AL546" s="164"/>
      <c r="AM546" s="164"/>
      <c r="AN546" s="164"/>
      <c r="AO546" s="63"/>
      <c r="AP546" s="124"/>
      <c r="AQ546" s="124"/>
      <c r="AR546" s="124"/>
      <c r="AS546" s="124"/>
      <c r="AT546" s="65"/>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7"/>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c r="DJ546" s="47"/>
      <c r="DK546" s="47"/>
      <c r="DL546" s="47"/>
      <c r="DM546" s="47"/>
      <c r="DN546" s="47"/>
      <c r="DO546" s="47"/>
      <c r="DP546" s="47"/>
      <c r="DQ546" s="47"/>
      <c r="DR546" s="47"/>
      <c r="DS546" s="47"/>
      <c r="DT546" s="47"/>
      <c r="DU546" s="47"/>
      <c r="DV546" s="47"/>
      <c r="DW546" s="47"/>
      <c r="DX546" s="47"/>
      <c r="DY546" s="47"/>
      <c r="DZ546" s="47"/>
      <c r="EA546" s="47"/>
      <c r="EB546" s="47"/>
      <c r="EC546" s="47"/>
      <c r="ED546" s="47"/>
      <c r="EE546" s="47"/>
      <c r="EF546" s="47"/>
      <c r="EG546" s="47"/>
      <c r="EH546" s="47"/>
      <c r="EI546" s="47"/>
      <c r="EJ546" s="47"/>
      <c r="EK546" s="47"/>
      <c r="EL546" s="47"/>
      <c r="EM546" s="47"/>
      <c r="EN546" s="47"/>
      <c r="EO546" s="47"/>
      <c r="EP546" s="47"/>
      <c r="EQ546" s="47"/>
      <c r="ER546" s="47"/>
      <c r="ES546" s="40"/>
      <c r="ET546" s="40"/>
      <c r="EU546" s="40"/>
      <c r="EV546" s="40"/>
      <c r="EW546" s="40"/>
      <c r="EX546" s="40"/>
      <c r="EY546" s="40"/>
      <c r="EZ546" s="40"/>
      <c r="FA546" s="40"/>
      <c r="FB546" s="40"/>
      <c r="FC546" s="40"/>
      <c r="FD546" s="40"/>
      <c r="FE546" s="40"/>
      <c r="FF546" s="40"/>
      <c r="FG546" s="40"/>
      <c r="FH546" s="40"/>
      <c r="FI546" s="40"/>
      <c r="FJ546" s="40"/>
      <c r="FK546" s="40"/>
      <c r="FL546" s="40"/>
      <c r="FM546" s="40"/>
      <c r="FN546" s="40"/>
      <c r="FO546" s="40"/>
      <c r="FP546" s="40"/>
      <c r="FQ546" s="40"/>
      <c r="FR546" s="40"/>
      <c r="FS546" s="40"/>
      <c r="FT546" s="40"/>
      <c r="FU546" s="40"/>
      <c r="FV546" s="40"/>
      <c r="FW546" s="40"/>
      <c r="FX546" s="40"/>
      <c r="FY546" s="40"/>
      <c r="FZ546" s="40"/>
      <c r="GA546" s="40"/>
      <c r="GB546" s="40"/>
      <c r="GC546" s="40"/>
      <c r="GD546" s="40"/>
      <c r="GE546" s="40"/>
      <c r="GF546" s="40"/>
      <c r="GG546" s="40"/>
      <c r="GH546" s="40"/>
      <c r="GI546" s="40"/>
      <c r="GJ546" s="40"/>
      <c r="GK546" s="40"/>
      <c r="GL546" s="40"/>
      <c r="GM546" s="40"/>
      <c r="GN546" s="40"/>
      <c r="GO546" s="40"/>
      <c r="GP546" s="40"/>
      <c r="GQ546" s="40"/>
      <c r="GR546" s="40"/>
      <c r="GS546" s="40"/>
      <c r="GT546" s="40"/>
      <c r="GU546" s="40"/>
      <c r="GV546" s="40"/>
      <c r="GW546" s="40"/>
      <c r="GX546" s="40"/>
      <c r="GY546" s="40"/>
      <c r="GZ546" s="40"/>
      <c r="HA546" s="40"/>
      <c r="HB546" s="40"/>
      <c r="HC546" s="40"/>
      <c r="HD546" s="40"/>
      <c r="HE546" s="40"/>
      <c r="HF546" s="40"/>
      <c r="HG546" s="40"/>
      <c r="HH546" s="40"/>
      <c r="HI546" s="40"/>
      <c r="HJ546" s="40"/>
      <c r="HK546" s="40"/>
      <c r="HL546" s="40"/>
      <c r="HM546" s="40"/>
      <c r="HN546" s="40"/>
      <c r="HO546" s="40"/>
      <c r="HP546" s="40"/>
      <c r="HQ546" s="40"/>
      <c r="HR546" s="40"/>
      <c r="HS546" s="40"/>
      <c r="HT546" s="40"/>
      <c r="HU546" s="40"/>
      <c r="HV546" s="40"/>
      <c r="HW546" s="40"/>
      <c r="HX546" s="40"/>
      <c r="HY546" s="40"/>
      <c r="HZ546" s="40"/>
      <c r="IA546" s="40"/>
      <c r="IB546" s="40"/>
      <c r="IC546" s="40"/>
      <c r="ID546" s="40"/>
      <c r="IE546" s="40"/>
      <c r="IF546" s="40"/>
      <c r="IG546" s="40"/>
      <c r="IH546" s="40"/>
      <c r="II546" s="40"/>
      <c r="IJ546" s="40"/>
      <c r="IK546" s="40"/>
      <c r="IL546" s="40"/>
      <c r="IM546" s="40"/>
      <c r="IN546" s="40"/>
      <c r="IO546" s="40"/>
      <c r="IP546" s="40"/>
      <c r="IQ546" s="40"/>
      <c r="IR546" s="40"/>
      <c r="IS546" s="40"/>
      <c r="IT546" s="40"/>
      <c r="IU546" s="40"/>
      <c r="IV546" s="40"/>
      <c r="IW546" s="40"/>
      <c r="IX546" s="40"/>
      <c r="IY546" s="40"/>
      <c r="IZ546" s="40"/>
      <c r="JA546" s="40"/>
      <c r="JB546" s="40"/>
      <c r="JC546" s="40"/>
      <c r="JD546" s="40"/>
      <c r="JE546" s="40"/>
      <c r="JF546" s="40"/>
      <c r="JG546" s="40"/>
      <c r="JH546" s="40"/>
      <c r="JI546" s="40"/>
      <c r="JJ546" s="40"/>
      <c r="JK546" s="40"/>
      <c r="JL546" s="40"/>
      <c r="JM546" s="40"/>
      <c r="JN546" s="40"/>
      <c r="JO546" s="40"/>
      <c r="JP546" s="40"/>
      <c r="JQ546" s="40"/>
      <c r="JR546" s="40"/>
      <c r="JS546" s="40"/>
      <c r="JT546" s="40"/>
      <c r="JU546" s="40"/>
      <c r="JV546" s="40"/>
      <c r="JW546" s="40"/>
      <c r="JX546" s="40"/>
      <c r="JY546" s="40"/>
      <c r="JZ546" s="40"/>
      <c r="KA546" s="40"/>
    </row>
    <row r="547" spans="2:287" x14ac:dyDescent="0.45">
      <c r="B547" s="124"/>
      <c r="C547" s="418"/>
      <c r="D547" s="424"/>
      <c r="E547" s="419"/>
      <c r="F547" s="424"/>
      <c r="G547" s="163"/>
      <c r="H547" s="427"/>
      <c r="I547" s="63"/>
      <c r="J547" s="124"/>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433"/>
      <c r="AK547" s="63"/>
      <c r="AL547" s="164"/>
      <c r="AM547" s="164"/>
      <c r="AN547" s="164"/>
      <c r="AO547" s="63"/>
      <c r="AP547" s="124"/>
      <c r="AQ547" s="124"/>
      <c r="AR547" s="124"/>
      <c r="AS547" s="124"/>
      <c r="AT547" s="65"/>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s="47"/>
      <c r="DR547" s="47"/>
      <c r="DS547" s="47"/>
      <c r="DT547" s="47"/>
      <c r="DU547" s="47"/>
      <c r="DV547" s="47"/>
      <c r="DW547" s="47"/>
      <c r="DX547" s="47"/>
      <c r="DY547" s="47"/>
      <c r="DZ547" s="47"/>
      <c r="EA547" s="47"/>
      <c r="EB547" s="47"/>
      <c r="EC547" s="47"/>
      <c r="ED547" s="47"/>
      <c r="EE547" s="47"/>
      <c r="EF547" s="47"/>
      <c r="EG547" s="47"/>
      <c r="EH547" s="47"/>
      <c r="EI547" s="47"/>
      <c r="EJ547" s="47"/>
      <c r="EK547" s="47"/>
      <c r="EL547" s="47"/>
      <c r="EM547" s="47"/>
      <c r="EN547" s="47"/>
      <c r="EO547" s="47"/>
      <c r="EP547" s="47"/>
      <c r="EQ547" s="47"/>
      <c r="ER547" s="47"/>
      <c r="ES547" s="40"/>
      <c r="ET547" s="40"/>
      <c r="EU547" s="40"/>
      <c r="EV547" s="40"/>
      <c r="EW547" s="40"/>
      <c r="EX547" s="40"/>
      <c r="EY547" s="40"/>
      <c r="EZ547" s="40"/>
      <c r="FA547" s="40"/>
      <c r="FB547" s="40"/>
      <c r="FC547" s="40"/>
      <c r="FD547" s="40"/>
      <c r="FE547" s="40"/>
      <c r="FF547" s="40"/>
      <c r="FG547" s="40"/>
      <c r="FH547" s="40"/>
      <c r="FI547" s="40"/>
      <c r="FJ547" s="40"/>
      <c r="FK547" s="40"/>
      <c r="FL547" s="40"/>
      <c r="FM547" s="40"/>
      <c r="FN547" s="40"/>
      <c r="FO547" s="40"/>
      <c r="FP547" s="40"/>
      <c r="FQ547" s="40"/>
      <c r="FR547" s="40"/>
      <c r="FS547" s="40"/>
      <c r="FT547" s="40"/>
      <c r="FU547" s="40"/>
      <c r="FV547" s="40"/>
      <c r="FW547" s="40"/>
      <c r="FX547" s="40"/>
      <c r="FY547" s="40"/>
      <c r="FZ547" s="40"/>
      <c r="GA547" s="40"/>
      <c r="GB547" s="40"/>
      <c r="GC547" s="40"/>
      <c r="GD547" s="40"/>
      <c r="GE547" s="40"/>
      <c r="GF547" s="40"/>
      <c r="GG547" s="40"/>
      <c r="GH547" s="40"/>
      <c r="GI547" s="40"/>
      <c r="GJ547" s="40"/>
      <c r="GK547" s="40"/>
      <c r="GL547" s="40"/>
      <c r="GM547" s="40"/>
      <c r="GN547" s="40"/>
      <c r="GO547" s="40"/>
      <c r="GP547" s="40"/>
      <c r="GQ547" s="40"/>
      <c r="GR547" s="40"/>
      <c r="GS547" s="40"/>
      <c r="GT547" s="40"/>
      <c r="GU547" s="40"/>
      <c r="GV547" s="40"/>
      <c r="GW547" s="40"/>
      <c r="GX547" s="40"/>
      <c r="GY547" s="40"/>
      <c r="GZ547" s="40"/>
      <c r="HA547" s="40"/>
      <c r="HB547" s="40"/>
      <c r="HC547" s="40"/>
      <c r="HD547" s="40"/>
      <c r="HE547" s="40"/>
      <c r="HF547" s="40"/>
      <c r="HG547" s="40"/>
      <c r="HH547" s="40"/>
      <c r="HI547" s="40"/>
      <c r="HJ547" s="40"/>
      <c r="HK547" s="40"/>
      <c r="HL547" s="40"/>
      <c r="HM547" s="40"/>
      <c r="HN547" s="40"/>
      <c r="HO547" s="40"/>
      <c r="HP547" s="40"/>
      <c r="HQ547" s="40"/>
      <c r="HR547" s="40"/>
      <c r="HS547" s="40"/>
      <c r="HT547" s="40"/>
      <c r="HU547" s="40"/>
      <c r="HV547" s="40"/>
      <c r="HW547" s="40"/>
      <c r="HX547" s="40"/>
      <c r="HY547" s="40"/>
      <c r="HZ547" s="40"/>
      <c r="IA547" s="40"/>
      <c r="IB547" s="40"/>
      <c r="IC547" s="40"/>
      <c r="ID547" s="40"/>
      <c r="IE547" s="40"/>
      <c r="IF547" s="40"/>
      <c r="IG547" s="40"/>
      <c r="IH547" s="40"/>
      <c r="II547" s="40"/>
      <c r="IJ547" s="40"/>
      <c r="IK547" s="40"/>
      <c r="IL547" s="40"/>
      <c r="IM547" s="40"/>
      <c r="IN547" s="40"/>
      <c r="IO547" s="40"/>
      <c r="IP547" s="40"/>
      <c r="IQ547" s="40"/>
      <c r="IR547" s="40"/>
      <c r="IS547" s="40"/>
      <c r="IT547" s="40"/>
      <c r="IU547" s="40"/>
      <c r="IV547" s="40"/>
      <c r="IW547" s="40"/>
      <c r="IX547" s="40"/>
      <c r="IY547" s="40"/>
      <c r="IZ547" s="40"/>
      <c r="JA547" s="40"/>
      <c r="JB547" s="40"/>
      <c r="JC547" s="40"/>
      <c r="JD547" s="40"/>
      <c r="JE547" s="40"/>
      <c r="JF547" s="40"/>
      <c r="JG547" s="40"/>
      <c r="JH547" s="40"/>
      <c r="JI547" s="40"/>
      <c r="JJ547" s="40"/>
      <c r="JK547" s="40"/>
      <c r="JL547" s="40"/>
      <c r="JM547" s="40"/>
      <c r="JN547" s="40"/>
      <c r="JO547" s="40"/>
      <c r="JP547" s="40"/>
      <c r="JQ547" s="40"/>
      <c r="JR547" s="40"/>
      <c r="JS547" s="40"/>
      <c r="JT547" s="40"/>
      <c r="JU547" s="40"/>
      <c r="JV547" s="40"/>
      <c r="JW547" s="40"/>
      <c r="JX547" s="40"/>
      <c r="JY547" s="40"/>
      <c r="JZ547" s="40"/>
      <c r="KA547" s="40"/>
    </row>
    <row r="548" spans="2:287" x14ac:dyDescent="0.45">
      <c r="B548" s="124"/>
      <c r="C548" s="418"/>
      <c r="D548" s="424"/>
      <c r="E548" s="419"/>
      <c r="F548" s="424"/>
      <c r="G548" s="163"/>
      <c r="H548" s="427"/>
      <c r="I548" s="63"/>
      <c r="J548" s="124"/>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433"/>
      <c r="AK548" s="63"/>
      <c r="AL548" s="164"/>
      <c r="AM548" s="164"/>
      <c r="AN548" s="164"/>
      <c r="AO548" s="63"/>
      <c r="AP548" s="124"/>
      <c r="AQ548" s="124"/>
      <c r="AR548" s="124"/>
      <c r="AS548" s="124"/>
      <c r="AT548" s="65"/>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s="47"/>
      <c r="DR548" s="47"/>
      <c r="DS548" s="47"/>
      <c r="DT548" s="47"/>
      <c r="DU548" s="47"/>
      <c r="DV548" s="47"/>
      <c r="DW548" s="47"/>
      <c r="DX548" s="47"/>
      <c r="DY548" s="47"/>
      <c r="DZ548" s="47"/>
      <c r="EA548" s="47"/>
      <c r="EB548" s="47"/>
      <c r="EC548" s="47"/>
      <c r="ED548" s="47"/>
      <c r="EE548" s="47"/>
      <c r="EF548" s="47"/>
      <c r="EG548" s="47"/>
      <c r="EH548" s="47"/>
      <c r="EI548" s="47"/>
      <c r="EJ548" s="47"/>
      <c r="EK548" s="47"/>
      <c r="EL548" s="47"/>
      <c r="EM548" s="47"/>
      <c r="EN548" s="47"/>
      <c r="EO548" s="47"/>
      <c r="EP548" s="47"/>
      <c r="EQ548" s="47"/>
      <c r="ER548" s="47"/>
      <c r="ES548" s="40"/>
      <c r="ET548" s="40"/>
      <c r="EU548" s="40"/>
      <c r="EV548" s="40"/>
      <c r="EW548" s="40"/>
      <c r="EX548" s="40"/>
      <c r="EY548" s="40"/>
      <c r="EZ548" s="40"/>
      <c r="FA548" s="40"/>
      <c r="FB548" s="40"/>
      <c r="FC548" s="40"/>
      <c r="FD548" s="40"/>
      <c r="FE548" s="40"/>
      <c r="FF548" s="40"/>
      <c r="FG548" s="40"/>
      <c r="FH548" s="40"/>
      <c r="FI548" s="40"/>
      <c r="FJ548" s="40"/>
      <c r="FK548" s="40"/>
      <c r="FL548" s="40"/>
      <c r="FM548" s="40"/>
      <c r="FN548" s="40"/>
      <c r="FO548" s="40"/>
      <c r="FP548" s="40"/>
      <c r="FQ548" s="40"/>
      <c r="FR548" s="40"/>
      <c r="FS548" s="40"/>
      <c r="FT548" s="40"/>
      <c r="FU548" s="40"/>
      <c r="FV548" s="40"/>
      <c r="FW548" s="40"/>
      <c r="FX548" s="40"/>
      <c r="FY548" s="40"/>
      <c r="FZ548" s="40"/>
      <c r="GA548" s="40"/>
      <c r="GB548" s="40"/>
      <c r="GC548" s="40"/>
      <c r="GD548" s="40"/>
      <c r="GE548" s="40"/>
      <c r="GF548" s="40"/>
      <c r="GG548" s="40"/>
      <c r="GH548" s="40"/>
      <c r="GI548" s="40"/>
      <c r="GJ548" s="40"/>
      <c r="GK548" s="40"/>
      <c r="GL548" s="40"/>
      <c r="GM548" s="40"/>
      <c r="GN548" s="40"/>
      <c r="GO548" s="40"/>
      <c r="GP548" s="40"/>
      <c r="GQ548" s="40"/>
      <c r="GR548" s="40"/>
      <c r="GS548" s="40"/>
      <c r="GT548" s="40"/>
      <c r="GU548" s="40"/>
      <c r="GV548" s="40"/>
      <c r="GW548" s="40"/>
      <c r="GX548" s="40"/>
      <c r="GY548" s="40"/>
      <c r="GZ548" s="40"/>
      <c r="HA548" s="40"/>
      <c r="HB548" s="40"/>
      <c r="HC548" s="40"/>
      <c r="HD548" s="40"/>
      <c r="HE548" s="40"/>
      <c r="HF548" s="40"/>
      <c r="HG548" s="40"/>
      <c r="HH548" s="40"/>
      <c r="HI548" s="40"/>
      <c r="HJ548" s="40"/>
      <c r="HK548" s="40"/>
      <c r="HL548" s="40"/>
      <c r="HM548" s="40"/>
      <c r="HN548" s="40"/>
      <c r="HO548" s="40"/>
      <c r="HP548" s="40"/>
      <c r="HQ548" s="40"/>
      <c r="HR548" s="40"/>
      <c r="HS548" s="40"/>
      <c r="HT548" s="40"/>
      <c r="HU548" s="40"/>
      <c r="HV548" s="40"/>
      <c r="HW548" s="40"/>
      <c r="HX548" s="40"/>
      <c r="HY548" s="40"/>
      <c r="HZ548" s="40"/>
      <c r="IA548" s="40"/>
      <c r="IB548" s="40"/>
      <c r="IC548" s="40"/>
      <c r="ID548" s="40"/>
      <c r="IE548" s="40"/>
      <c r="IF548" s="40"/>
      <c r="IG548" s="40"/>
      <c r="IH548" s="40"/>
      <c r="II548" s="40"/>
      <c r="IJ548" s="40"/>
      <c r="IK548" s="40"/>
      <c r="IL548" s="40"/>
      <c r="IM548" s="40"/>
      <c r="IN548" s="40"/>
      <c r="IO548" s="40"/>
      <c r="IP548" s="40"/>
      <c r="IQ548" s="40"/>
      <c r="IR548" s="40"/>
      <c r="IS548" s="40"/>
      <c r="IT548" s="40"/>
      <c r="IU548" s="40"/>
      <c r="IV548" s="40"/>
      <c r="IW548" s="40"/>
      <c r="IX548" s="40"/>
      <c r="IY548" s="40"/>
      <c r="IZ548" s="40"/>
      <c r="JA548" s="40"/>
      <c r="JB548" s="40"/>
      <c r="JC548" s="40"/>
      <c r="JD548" s="40"/>
      <c r="JE548" s="40"/>
      <c r="JF548" s="40"/>
      <c r="JG548" s="40"/>
      <c r="JH548" s="40"/>
      <c r="JI548" s="40"/>
      <c r="JJ548" s="40"/>
      <c r="JK548" s="40"/>
      <c r="JL548" s="40"/>
      <c r="JM548" s="40"/>
      <c r="JN548" s="40"/>
      <c r="JO548" s="40"/>
      <c r="JP548" s="40"/>
      <c r="JQ548" s="40"/>
      <c r="JR548" s="40"/>
      <c r="JS548" s="40"/>
      <c r="JT548" s="40"/>
      <c r="JU548" s="40"/>
      <c r="JV548" s="40"/>
      <c r="JW548" s="40"/>
      <c r="JX548" s="40"/>
      <c r="JY548" s="40"/>
      <c r="JZ548" s="40"/>
      <c r="KA548" s="40"/>
    </row>
    <row r="549" spans="2:287" x14ac:dyDescent="0.45">
      <c r="B549" s="124"/>
      <c r="C549" s="418"/>
      <c r="D549" s="424"/>
      <c r="E549" s="419"/>
      <c r="F549" s="424"/>
      <c r="G549" s="163"/>
      <c r="H549" s="427"/>
      <c r="I549" s="63"/>
      <c r="J549" s="124"/>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433"/>
      <c r="AK549" s="63"/>
      <c r="AL549" s="164"/>
      <c r="AM549" s="164"/>
      <c r="AN549" s="164"/>
      <c r="AO549" s="63"/>
      <c r="AP549" s="124"/>
      <c r="AQ549" s="124"/>
      <c r="AR549" s="124"/>
      <c r="AS549" s="124"/>
      <c r="AT549" s="65"/>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7"/>
      <c r="BY549" s="47"/>
      <c r="BZ549" s="47"/>
      <c r="CA549" s="47"/>
      <c r="CB549" s="47"/>
      <c r="CC549" s="47"/>
      <c r="CD549" s="47"/>
      <c r="CE549" s="47"/>
      <c r="CF549" s="47"/>
      <c r="CG549" s="47"/>
      <c r="CH549" s="47"/>
      <c r="CI549" s="47"/>
      <c r="CJ549" s="47"/>
      <c r="CK549" s="47"/>
      <c r="CL549" s="47"/>
      <c r="CM549" s="47"/>
      <c r="CN549" s="47"/>
      <c r="CO549" s="47"/>
      <c r="CP549" s="47"/>
      <c r="CQ549" s="47"/>
      <c r="CR549" s="47"/>
      <c r="CS549" s="47"/>
      <c r="CT549" s="47"/>
      <c r="CU549" s="47"/>
      <c r="CV549" s="47"/>
      <c r="CW549" s="47"/>
      <c r="CX549" s="47"/>
      <c r="CY549" s="47"/>
      <c r="CZ549" s="47"/>
      <c r="DA549" s="47"/>
      <c r="DB549" s="47"/>
      <c r="DC549" s="47"/>
      <c r="DD549" s="47"/>
      <c r="DE549" s="47"/>
      <c r="DF549" s="47"/>
      <c r="DG549" s="47"/>
      <c r="DH549" s="47"/>
      <c r="DI549" s="47"/>
      <c r="DJ549" s="47"/>
      <c r="DK549" s="47"/>
      <c r="DL549" s="47"/>
      <c r="DM549" s="47"/>
      <c r="DN549" s="47"/>
      <c r="DO549" s="47"/>
      <c r="DP549" s="47"/>
      <c r="DQ549" s="47"/>
      <c r="DR549" s="47"/>
      <c r="DS549" s="47"/>
      <c r="DT549" s="47"/>
      <c r="DU549" s="47"/>
      <c r="DV549" s="47"/>
      <c r="DW549" s="47"/>
      <c r="DX549" s="47"/>
      <c r="DY549" s="47"/>
      <c r="DZ549" s="47"/>
      <c r="EA549" s="47"/>
      <c r="EB549" s="47"/>
      <c r="EC549" s="47"/>
      <c r="ED549" s="47"/>
      <c r="EE549" s="47"/>
      <c r="EF549" s="47"/>
      <c r="EG549" s="47"/>
      <c r="EH549" s="47"/>
      <c r="EI549" s="47"/>
      <c r="EJ549" s="47"/>
      <c r="EK549" s="47"/>
      <c r="EL549" s="47"/>
      <c r="EM549" s="47"/>
      <c r="EN549" s="47"/>
      <c r="EO549" s="47"/>
      <c r="EP549" s="47"/>
      <c r="EQ549" s="47"/>
      <c r="ER549" s="47"/>
      <c r="ES549" s="40"/>
      <c r="ET549" s="40"/>
      <c r="EU549" s="40"/>
      <c r="EV549" s="40"/>
      <c r="EW549" s="40"/>
      <c r="EX549" s="40"/>
      <c r="EY549" s="40"/>
      <c r="EZ549" s="40"/>
      <c r="FA549" s="40"/>
      <c r="FB549" s="40"/>
      <c r="FC549" s="40"/>
      <c r="FD549" s="40"/>
      <c r="FE549" s="40"/>
      <c r="FF549" s="40"/>
      <c r="FG549" s="40"/>
      <c r="FH549" s="40"/>
      <c r="FI549" s="40"/>
      <c r="FJ549" s="40"/>
      <c r="FK549" s="40"/>
      <c r="FL549" s="40"/>
      <c r="FM549" s="40"/>
      <c r="FN549" s="40"/>
      <c r="FO549" s="40"/>
      <c r="FP549" s="40"/>
      <c r="FQ549" s="40"/>
      <c r="FR549" s="40"/>
      <c r="FS549" s="40"/>
      <c r="FT549" s="40"/>
      <c r="FU549" s="40"/>
      <c r="FV549" s="40"/>
      <c r="FW549" s="40"/>
      <c r="FX549" s="40"/>
      <c r="FY549" s="40"/>
      <c r="FZ549" s="40"/>
      <c r="GA549" s="40"/>
      <c r="GB549" s="40"/>
      <c r="GC549" s="40"/>
      <c r="GD549" s="40"/>
      <c r="GE549" s="40"/>
      <c r="GF549" s="40"/>
      <c r="GG549" s="40"/>
      <c r="GH549" s="40"/>
      <c r="GI549" s="40"/>
      <c r="GJ549" s="40"/>
      <c r="GK549" s="40"/>
      <c r="GL549" s="40"/>
      <c r="GM549" s="40"/>
      <c r="GN549" s="40"/>
      <c r="GO549" s="40"/>
      <c r="GP549" s="40"/>
      <c r="GQ549" s="40"/>
      <c r="GR549" s="40"/>
      <c r="GS549" s="40"/>
      <c r="GT549" s="40"/>
      <c r="GU549" s="40"/>
      <c r="GV549" s="40"/>
      <c r="GW549" s="40"/>
      <c r="GX549" s="40"/>
      <c r="GY549" s="40"/>
      <c r="GZ549" s="40"/>
      <c r="HA549" s="40"/>
      <c r="HB549" s="40"/>
      <c r="HC549" s="40"/>
      <c r="HD549" s="40"/>
      <c r="HE549" s="40"/>
      <c r="HF549" s="40"/>
      <c r="HG549" s="40"/>
      <c r="HH549" s="40"/>
      <c r="HI549" s="40"/>
      <c r="HJ549" s="40"/>
      <c r="HK549" s="40"/>
      <c r="HL549" s="40"/>
      <c r="HM549" s="40"/>
      <c r="HN549" s="40"/>
      <c r="HO549" s="40"/>
      <c r="HP549" s="40"/>
      <c r="HQ549" s="40"/>
      <c r="HR549" s="40"/>
      <c r="HS549" s="40"/>
      <c r="HT549" s="40"/>
      <c r="HU549" s="40"/>
      <c r="HV549" s="40"/>
      <c r="HW549" s="40"/>
      <c r="HX549" s="40"/>
      <c r="HY549" s="40"/>
      <c r="HZ549" s="40"/>
      <c r="IA549" s="40"/>
      <c r="IB549" s="40"/>
      <c r="IC549" s="40"/>
      <c r="ID549" s="40"/>
      <c r="IE549" s="40"/>
      <c r="IF549" s="40"/>
      <c r="IG549" s="40"/>
      <c r="IH549" s="40"/>
      <c r="II549" s="40"/>
      <c r="IJ549" s="40"/>
      <c r="IK549" s="40"/>
      <c r="IL549" s="40"/>
      <c r="IM549" s="40"/>
      <c r="IN549" s="40"/>
      <c r="IO549" s="40"/>
      <c r="IP549" s="40"/>
      <c r="IQ549" s="40"/>
      <c r="IR549" s="40"/>
      <c r="IS549" s="40"/>
      <c r="IT549" s="40"/>
      <c r="IU549" s="40"/>
      <c r="IV549" s="40"/>
      <c r="IW549" s="40"/>
      <c r="IX549" s="40"/>
      <c r="IY549" s="40"/>
      <c r="IZ549" s="40"/>
      <c r="JA549" s="40"/>
      <c r="JB549" s="40"/>
      <c r="JC549" s="40"/>
      <c r="JD549" s="40"/>
      <c r="JE549" s="40"/>
      <c r="JF549" s="40"/>
      <c r="JG549" s="40"/>
      <c r="JH549" s="40"/>
      <c r="JI549" s="40"/>
      <c r="JJ549" s="40"/>
      <c r="JK549" s="40"/>
      <c r="JL549" s="40"/>
      <c r="JM549" s="40"/>
      <c r="JN549" s="40"/>
      <c r="JO549" s="40"/>
      <c r="JP549" s="40"/>
      <c r="JQ549" s="40"/>
      <c r="JR549" s="40"/>
      <c r="JS549" s="40"/>
      <c r="JT549" s="40"/>
      <c r="JU549" s="40"/>
      <c r="JV549" s="40"/>
      <c r="JW549" s="40"/>
      <c r="JX549" s="40"/>
      <c r="JY549" s="40"/>
      <c r="JZ549" s="40"/>
      <c r="KA549" s="40"/>
    </row>
    <row r="550" spans="2:287" x14ac:dyDescent="0.45">
      <c r="B550" s="124"/>
      <c r="C550" s="418"/>
      <c r="D550" s="424"/>
      <c r="E550" s="419"/>
      <c r="F550" s="424"/>
      <c r="G550" s="163"/>
      <c r="H550" s="427"/>
      <c r="I550" s="63"/>
      <c r="J550" s="124"/>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433"/>
      <c r="AK550" s="63"/>
      <c r="AL550" s="164"/>
      <c r="AM550" s="164"/>
      <c r="AN550" s="164"/>
      <c r="AO550" s="63"/>
      <c r="AP550" s="124"/>
      <c r="AQ550" s="124"/>
      <c r="AR550" s="124"/>
      <c r="AS550" s="124"/>
      <c r="AT550" s="65"/>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7"/>
      <c r="BY550" s="47"/>
      <c r="BZ550" s="47"/>
      <c r="CA550" s="47"/>
      <c r="CB550" s="47"/>
      <c r="CC550" s="47"/>
      <c r="CD550" s="47"/>
      <c r="CE550" s="47"/>
      <c r="CF550" s="47"/>
      <c r="CG550" s="47"/>
      <c r="CH550" s="47"/>
      <c r="CI550" s="47"/>
      <c r="CJ550" s="47"/>
      <c r="CK550" s="47"/>
      <c r="CL550" s="47"/>
      <c r="CM550" s="47"/>
      <c r="CN550" s="47"/>
      <c r="CO550" s="47"/>
      <c r="CP550" s="47"/>
      <c r="CQ550" s="47"/>
      <c r="CR550" s="47"/>
      <c r="CS550" s="47"/>
      <c r="CT550" s="47"/>
      <c r="CU550" s="47"/>
      <c r="CV550" s="47"/>
      <c r="CW550" s="47"/>
      <c r="CX550" s="47"/>
      <c r="CY550" s="47"/>
      <c r="CZ550" s="47"/>
      <c r="DA550" s="47"/>
      <c r="DB550" s="47"/>
      <c r="DC550" s="47"/>
      <c r="DD550" s="47"/>
      <c r="DE550" s="47"/>
      <c r="DF550" s="47"/>
      <c r="DG550" s="47"/>
      <c r="DH550" s="47"/>
      <c r="DI550" s="47"/>
      <c r="DJ550" s="47"/>
      <c r="DK550" s="47"/>
      <c r="DL550" s="47"/>
      <c r="DM550" s="47"/>
      <c r="DN550" s="47"/>
      <c r="DO550" s="47"/>
      <c r="DP550" s="47"/>
      <c r="DQ550" s="47"/>
      <c r="DR550" s="47"/>
      <c r="DS550" s="47"/>
      <c r="DT550" s="47"/>
      <c r="DU550" s="47"/>
      <c r="DV550" s="47"/>
      <c r="DW550" s="47"/>
      <c r="DX550" s="47"/>
      <c r="DY550" s="47"/>
      <c r="DZ550" s="47"/>
      <c r="EA550" s="47"/>
      <c r="EB550" s="47"/>
      <c r="EC550" s="47"/>
      <c r="ED550" s="47"/>
      <c r="EE550" s="47"/>
      <c r="EF550" s="47"/>
      <c r="EG550" s="47"/>
      <c r="EH550" s="47"/>
      <c r="EI550" s="47"/>
      <c r="EJ550" s="47"/>
      <c r="EK550" s="47"/>
      <c r="EL550" s="47"/>
      <c r="EM550" s="47"/>
      <c r="EN550" s="47"/>
      <c r="EO550" s="47"/>
      <c r="EP550" s="47"/>
      <c r="EQ550" s="47"/>
      <c r="ER550" s="47"/>
      <c r="ES550" s="40"/>
      <c r="ET550" s="40"/>
      <c r="EU550" s="40"/>
      <c r="EV550" s="40"/>
      <c r="EW550" s="40"/>
      <c r="EX550" s="40"/>
      <c r="EY550" s="40"/>
      <c r="EZ550" s="40"/>
      <c r="FA550" s="40"/>
      <c r="FB550" s="40"/>
      <c r="FC550" s="40"/>
      <c r="FD550" s="40"/>
      <c r="FE550" s="40"/>
      <c r="FF550" s="40"/>
      <c r="FG550" s="40"/>
      <c r="FH550" s="40"/>
      <c r="FI550" s="40"/>
      <c r="FJ550" s="40"/>
      <c r="FK550" s="40"/>
      <c r="FL550" s="40"/>
      <c r="FM550" s="40"/>
      <c r="FN550" s="40"/>
      <c r="FO550" s="40"/>
      <c r="FP550" s="40"/>
      <c r="FQ550" s="40"/>
      <c r="FR550" s="40"/>
      <c r="FS550" s="40"/>
      <c r="FT550" s="40"/>
      <c r="FU550" s="40"/>
      <c r="FV550" s="40"/>
      <c r="FW550" s="40"/>
      <c r="FX550" s="40"/>
      <c r="FY550" s="40"/>
      <c r="FZ550" s="40"/>
      <c r="GA550" s="40"/>
      <c r="GB550" s="40"/>
      <c r="GC550" s="40"/>
      <c r="GD550" s="40"/>
      <c r="GE550" s="40"/>
      <c r="GF550" s="40"/>
      <c r="GG550" s="40"/>
      <c r="GH550" s="40"/>
      <c r="GI550" s="40"/>
      <c r="GJ550" s="40"/>
      <c r="GK550" s="40"/>
      <c r="GL550" s="40"/>
      <c r="GM550" s="40"/>
      <c r="GN550" s="40"/>
      <c r="GO550" s="40"/>
      <c r="GP550" s="40"/>
      <c r="GQ550" s="40"/>
      <c r="GR550" s="40"/>
      <c r="GS550" s="40"/>
      <c r="GT550" s="40"/>
      <c r="GU550" s="40"/>
      <c r="GV550" s="40"/>
      <c r="GW550" s="40"/>
      <c r="GX550" s="40"/>
      <c r="GY550" s="40"/>
      <c r="GZ550" s="40"/>
      <c r="HA550" s="40"/>
      <c r="HB550" s="40"/>
      <c r="HC550" s="40"/>
      <c r="HD550" s="40"/>
      <c r="HE550" s="40"/>
      <c r="HF550" s="40"/>
      <c r="HG550" s="40"/>
      <c r="HH550" s="40"/>
      <c r="HI550" s="40"/>
      <c r="HJ550" s="40"/>
      <c r="HK550" s="40"/>
      <c r="HL550" s="40"/>
      <c r="HM550" s="40"/>
      <c r="HN550" s="40"/>
      <c r="HO550" s="40"/>
      <c r="HP550" s="40"/>
      <c r="HQ550" s="40"/>
      <c r="HR550" s="40"/>
      <c r="HS550" s="40"/>
      <c r="HT550" s="40"/>
      <c r="HU550" s="40"/>
      <c r="HV550" s="40"/>
      <c r="HW550" s="40"/>
      <c r="HX550" s="40"/>
      <c r="HY550" s="40"/>
      <c r="HZ550" s="40"/>
      <c r="IA550" s="40"/>
      <c r="IB550" s="40"/>
      <c r="IC550" s="40"/>
      <c r="ID550" s="40"/>
      <c r="IE550" s="40"/>
      <c r="IF550" s="40"/>
      <c r="IG550" s="40"/>
      <c r="IH550" s="40"/>
      <c r="II550" s="40"/>
      <c r="IJ550" s="40"/>
      <c r="IK550" s="40"/>
      <c r="IL550" s="40"/>
      <c r="IM550" s="40"/>
      <c r="IN550" s="40"/>
      <c r="IO550" s="40"/>
      <c r="IP550" s="40"/>
      <c r="IQ550" s="40"/>
      <c r="IR550" s="40"/>
      <c r="IS550" s="40"/>
      <c r="IT550" s="40"/>
      <c r="IU550" s="40"/>
      <c r="IV550" s="40"/>
      <c r="IW550" s="40"/>
      <c r="IX550" s="40"/>
      <c r="IY550" s="40"/>
      <c r="IZ550" s="40"/>
      <c r="JA550" s="40"/>
      <c r="JB550" s="40"/>
      <c r="JC550" s="40"/>
      <c r="JD550" s="40"/>
      <c r="JE550" s="40"/>
      <c r="JF550" s="40"/>
      <c r="JG550" s="40"/>
      <c r="JH550" s="40"/>
      <c r="JI550" s="40"/>
      <c r="JJ550" s="40"/>
      <c r="JK550" s="40"/>
      <c r="JL550" s="40"/>
      <c r="JM550" s="40"/>
      <c r="JN550" s="40"/>
      <c r="JO550" s="40"/>
      <c r="JP550" s="40"/>
      <c r="JQ550" s="40"/>
      <c r="JR550" s="40"/>
      <c r="JS550" s="40"/>
      <c r="JT550" s="40"/>
      <c r="JU550" s="40"/>
      <c r="JV550" s="40"/>
      <c r="JW550" s="40"/>
      <c r="JX550" s="40"/>
      <c r="JY550" s="40"/>
      <c r="JZ550" s="40"/>
      <c r="KA550" s="40"/>
    </row>
    <row r="551" spans="2:287" x14ac:dyDescent="0.45">
      <c r="B551" s="124"/>
      <c r="C551" s="418"/>
      <c r="D551" s="424"/>
      <c r="E551" s="419"/>
      <c r="F551" s="424"/>
      <c r="G551" s="163"/>
      <c r="H551" s="427"/>
      <c r="I551" s="63"/>
      <c r="J551" s="124"/>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433"/>
      <c r="AK551" s="63"/>
      <c r="AL551" s="164"/>
      <c r="AM551" s="164"/>
      <c r="AN551" s="164"/>
      <c r="AO551" s="63"/>
      <c r="AP551" s="124"/>
      <c r="AQ551" s="124"/>
      <c r="AR551" s="124"/>
      <c r="AS551" s="124"/>
      <c r="AT551" s="65"/>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7"/>
      <c r="BY551" s="47"/>
      <c r="BZ551" s="47"/>
      <c r="CA551" s="47"/>
      <c r="CB551" s="47"/>
      <c r="CC551" s="47"/>
      <c r="CD551" s="47"/>
      <c r="CE551" s="47"/>
      <c r="CF551" s="47"/>
      <c r="CG551" s="47"/>
      <c r="CH551" s="47"/>
      <c r="CI551" s="47"/>
      <c r="CJ551" s="47"/>
      <c r="CK551" s="47"/>
      <c r="CL551" s="47"/>
      <c r="CM551" s="47"/>
      <c r="CN551" s="47"/>
      <c r="CO551" s="47"/>
      <c r="CP551" s="47"/>
      <c r="CQ551" s="47"/>
      <c r="CR551" s="47"/>
      <c r="CS551" s="47"/>
      <c r="CT551" s="47"/>
      <c r="CU551" s="47"/>
      <c r="CV551" s="47"/>
      <c r="CW551" s="47"/>
      <c r="CX551" s="47"/>
      <c r="CY551" s="47"/>
      <c r="CZ551" s="47"/>
      <c r="DA551" s="47"/>
      <c r="DB551" s="47"/>
      <c r="DC551" s="47"/>
      <c r="DD551" s="47"/>
      <c r="DE551" s="47"/>
      <c r="DF551" s="47"/>
      <c r="DG551" s="47"/>
      <c r="DH551" s="47"/>
      <c r="DI551" s="47"/>
      <c r="DJ551" s="47"/>
      <c r="DK551" s="47"/>
      <c r="DL551" s="47"/>
      <c r="DM551" s="47"/>
      <c r="DN551" s="47"/>
      <c r="DO551" s="47"/>
      <c r="DP551" s="47"/>
      <c r="DQ551" s="47"/>
      <c r="DR551" s="47"/>
      <c r="DS551" s="47"/>
      <c r="DT551" s="47"/>
      <c r="DU551" s="47"/>
      <c r="DV551" s="47"/>
      <c r="DW551" s="47"/>
      <c r="DX551" s="47"/>
      <c r="DY551" s="47"/>
      <c r="DZ551" s="47"/>
      <c r="EA551" s="47"/>
      <c r="EB551" s="47"/>
      <c r="EC551" s="47"/>
      <c r="ED551" s="47"/>
      <c r="EE551" s="47"/>
      <c r="EF551" s="47"/>
      <c r="EG551" s="47"/>
      <c r="EH551" s="47"/>
      <c r="EI551" s="47"/>
      <c r="EJ551" s="47"/>
      <c r="EK551" s="47"/>
      <c r="EL551" s="47"/>
      <c r="EM551" s="47"/>
      <c r="EN551" s="47"/>
      <c r="EO551" s="47"/>
      <c r="EP551" s="47"/>
      <c r="EQ551" s="47"/>
      <c r="ER551" s="47"/>
      <c r="ES551" s="40"/>
      <c r="ET551" s="40"/>
      <c r="EU551" s="40"/>
      <c r="EV551" s="40"/>
      <c r="EW551" s="40"/>
      <c r="EX551" s="40"/>
      <c r="EY551" s="40"/>
      <c r="EZ551" s="40"/>
      <c r="FA551" s="40"/>
      <c r="FB551" s="40"/>
      <c r="FC551" s="40"/>
      <c r="FD551" s="40"/>
      <c r="FE551" s="40"/>
      <c r="FF551" s="40"/>
      <c r="FG551" s="40"/>
      <c r="FH551" s="40"/>
      <c r="FI551" s="40"/>
      <c r="FJ551" s="40"/>
      <c r="FK551" s="40"/>
      <c r="FL551" s="40"/>
      <c r="FM551" s="40"/>
      <c r="FN551" s="40"/>
      <c r="FO551" s="40"/>
      <c r="FP551" s="40"/>
      <c r="FQ551" s="40"/>
      <c r="FR551" s="40"/>
      <c r="FS551" s="40"/>
      <c r="FT551" s="40"/>
      <c r="FU551" s="40"/>
      <c r="FV551" s="40"/>
      <c r="FW551" s="40"/>
      <c r="FX551" s="40"/>
      <c r="FY551" s="40"/>
      <c r="FZ551" s="40"/>
      <c r="GA551" s="40"/>
      <c r="GB551" s="40"/>
      <c r="GC551" s="40"/>
      <c r="GD551" s="40"/>
      <c r="GE551" s="40"/>
      <c r="GF551" s="40"/>
      <c r="GG551" s="40"/>
      <c r="GH551" s="40"/>
      <c r="GI551" s="40"/>
      <c r="GJ551" s="40"/>
      <c r="GK551" s="40"/>
      <c r="GL551" s="40"/>
      <c r="GM551" s="40"/>
      <c r="GN551" s="40"/>
      <c r="GO551" s="40"/>
      <c r="GP551" s="40"/>
      <c r="GQ551" s="40"/>
      <c r="GR551" s="40"/>
      <c r="GS551" s="40"/>
      <c r="GT551" s="40"/>
      <c r="GU551" s="40"/>
      <c r="GV551" s="40"/>
      <c r="GW551" s="40"/>
      <c r="GX551" s="40"/>
      <c r="GY551" s="40"/>
      <c r="GZ551" s="40"/>
      <c r="HA551" s="40"/>
      <c r="HB551" s="40"/>
      <c r="HC551" s="40"/>
      <c r="HD551" s="40"/>
      <c r="HE551" s="40"/>
      <c r="HF551" s="40"/>
      <c r="HG551" s="40"/>
      <c r="HH551" s="40"/>
      <c r="HI551" s="40"/>
      <c r="HJ551" s="40"/>
      <c r="HK551" s="40"/>
      <c r="HL551" s="40"/>
      <c r="HM551" s="40"/>
      <c r="HN551" s="40"/>
      <c r="HO551" s="40"/>
      <c r="HP551" s="40"/>
      <c r="HQ551" s="40"/>
      <c r="HR551" s="40"/>
      <c r="HS551" s="40"/>
      <c r="HT551" s="40"/>
      <c r="HU551" s="40"/>
      <c r="HV551" s="40"/>
      <c r="HW551" s="40"/>
      <c r="HX551" s="40"/>
      <c r="HY551" s="40"/>
      <c r="HZ551" s="40"/>
      <c r="IA551" s="40"/>
      <c r="IB551" s="40"/>
      <c r="IC551" s="40"/>
      <c r="ID551" s="40"/>
      <c r="IE551" s="40"/>
      <c r="IF551" s="40"/>
      <c r="IG551" s="40"/>
      <c r="IH551" s="40"/>
      <c r="II551" s="40"/>
      <c r="IJ551" s="40"/>
      <c r="IK551" s="40"/>
      <c r="IL551" s="40"/>
      <c r="IM551" s="40"/>
      <c r="IN551" s="40"/>
      <c r="IO551" s="40"/>
      <c r="IP551" s="40"/>
      <c r="IQ551" s="40"/>
      <c r="IR551" s="40"/>
      <c r="IS551" s="40"/>
      <c r="IT551" s="40"/>
      <c r="IU551" s="40"/>
      <c r="IV551" s="40"/>
      <c r="IW551" s="40"/>
      <c r="IX551" s="40"/>
      <c r="IY551" s="40"/>
      <c r="IZ551" s="40"/>
      <c r="JA551" s="40"/>
      <c r="JB551" s="40"/>
      <c r="JC551" s="40"/>
      <c r="JD551" s="40"/>
      <c r="JE551" s="40"/>
      <c r="JF551" s="40"/>
      <c r="JG551" s="40"/>
      <c r="JH551" s="40"/>
      <c r="JI551" s="40"/>
      <c r="JJ551" s="40"/>
      <c r="JK551" s="40"/>
      <c r="JL551" s="40"/>
      <c r="JM551" s="40"/>
      <c r="JN551" s="40"/>
      <c r="JO551" s="40"/>
      <c r="JP551" s="40"/>
      <c r="JQ551" s="40"/>
      <c r="JR551" s="40"/>
      <c r="JS551" s="40"/>
      <c r="JT551" s="40"/>
      <c r="JU551" s="40"/>
      <c r="JV551" s="40"/>
      <c r="JW551" s="40"/>
      <c r="JX551" s="40"/>
      <c r="JY551" s="40"/>
      <c r="JZ551" s="40"/>
      <c r="KA551" s="40"/>
    </row>
    <row r="552" spans="2:287" x14ac:dyDescent="0.45">
      <c r="B552" s="124"/>
      <c r="C552" s="418"/>
      <c r="D552" s="424"/>
      <c r="E552" s="419"/>
      <c r="F552" s="424"/>
      <c r="G552" s="163"/>
      <c r="H552" s="427"/>
      <c r="I552" s="63"/>
      <c r="J552" s="124"/>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433"/>
      <c r="AK552" s="63"/>
      <c r="AL552" s="164"/>
      <c r="AM552" s="164"/>
      <c r="AN552" s="164"/>
      <c r="AO552" s="63"/>
      <c r="AP552" s="124"/>
      <c r="AQ552" s="124"/>
      <c r="AR552" s="124"/>
      <c r="AS552" s="124"/>
      <c r="AT552" s="65"/>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7"/>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c r="DJ552" s="47"/>
      <c r="DK552" s="47"/>
      <c r="DL552" s="47"/>
      <c r="DM552" s="47"/>
      <c r="DN552" s="47"/>
      <c r="DO552" s="47"/>
      <c r="DP552" s="47"/>
      <c r="DQ552" s="47"/>
      <c r="DR552" s="47"/>
      <c r="DS552" s="47"/>
      <c r="DT552" s="47"/>
      <c r="DU552" s="47"/>
      <c r="DV552" s="47"/>
      <c r="DW552" s="47"/>
      <c r="DX552" s="47"/>
      <c r="DY552" s="47"/>
      <c r="DZ552" s="47"/>
      <c r="EA552" s="47"/>
      <c r="EB552" s="47"/>
      <c r="EC552" s="47"/>
      <c r="ED552" s="47"/>
      <c r="EE552" s="47"/>
      <c r="EF552" s="47"/>
      <c r="EG552" s="47"/>
      <c r="EH552" s="47"/>
      <c r="EI552" s="47"/>
      <c r="EJ552" s="47"/>
      <c r="EK552" s="47"/>
      <c r="EL552" s="47"/>
      <c r="EM552" s="47"/>
      <c r="EN552" s="47"/>
      <c r="EO552" s="47"/>
      <c r="EP552" s="47"/>
      <c r="EQ552" s="47"/>
      <c r="ER552" s="47"/>
      <c r="ES552" s="40"/>
      <c r="ET552" s="40"/>
      <c r="EU552" s="40"/>
      <c r="EV552" s="40"/>
      <c r="EW552" s="40"/>
      <c r="EX552" s="40"/>
      <c r="EY552" s="40"/>
      <c r="EZ552" s="40"/>
      <c r="FA552" s="40"/>
      <c r="FB552" s="40"/>
      <c r="FC552" s="40"/>
      <c r="FD552" s="40"/>
      <c r="FE552" s="40"/>
      <c r="FF552" s="40"/>
      <c r="FG552" s="40"/>
      <c r="FH552" s="40"/>
      <c r="FI552" s="40"/>
      <c r="FJ552" s="40"/>
      <c r="FK552" s="40"/>
      <c r="FL552" s="40"/>
      <c r="FM552" s="40"/>
      <c r="FN552" s="40"/>
      <c r="FO552" s="40"/>
      <c r="FP552" s="40"/>
      <c r="FQ552" s="40"/>
      <c r="FR552" s="40"/>
      <c r="FS552" s="40"/>
      <c r="FT552" s="40"/>
      <c r="FU552" s="40"/>
      <c r="FV552" s="40"/>
      <c r="FW552" s="40"/>
      <c r="FX552" s="40"/>
      <c r="FY552" s="40"/>
      <c r="FZ552" s="40"/>
      <c r="GA552" s="40"/>
      <c r="GB552" s="40"/>
      <c r="GC552" s="40"/>
      <c r="GD552" s="40"/>
      <c r="GE552" s="40"/>
      <c r="GF552" s="40"/>
      <c r="GG552" s="40"/>
      <c r="GH552" s="40"/>
      <c r="GI552" s="40"/>
      <c r="GJ552" s="40"/>
      <c r="GK552" s="40"/>
      <c r="GL552" s="40"/>
      <c r="GM552" s="40"/>
      <c r="GN552" s="40"/>
      <c r="GO552" s="40"/>
      <c r="GP552" s="40"/>
      <c r="GQ552" s="40"/>
      <c r="GR552" s="40"/>
      <c r="GS552" s="40"/>
      <c r="GT552" s="40"/>
      <c r="GU552" s="40"/>
      <c r="GV552" s="40"/>
      <c r="GW552" s="40"/>
      <c r="GX552" s="40"/>
      <c r="GY552" s="40"/>
      <c r="GZ552" s="40"/>
      <c r="HA552" s="40"/>
      <c r="HB552" s="40"/>
      <c r="HC552" s="40"/>
      <c r="HD552" s="40"/>
      <c r="HE552" s="40"/>
      <c r="HF552" s="40"/>
      <c r="HG552" s="40"/>
      <c r="HH552" s="40"/>
      <c r="HI552" s="40"/>
      <c r="HJ552" s="40"/>
      <c r="HK552" s="40"/>
      <c r="HL552" s="40"/>
      <c r="HM552" s="40"/>
      <c r="HN552" s="40"/>
      <c r="HO552" s="40"/>
      <c r="HP552" s="40"/>
      <c r="HQ552" s="40"/>
      <c r="HR552" s="40"/>
      <c r="HS552" s="40"/>
      <c r="HT552" s="40"/>
      <c r="HU552" s="40"/>
      <c r="HV552" s="40"/>
      <c r="HW552" s="40"/>
      <c r="HX552" s="40"/>
      <c r="HY552" s="40"/>
      <c r="HZ552" s="40"/>
      <c r="IA552" s="40"/>
      <c r="IB552" s="40"/>
      <c r="IC552" s="40"/>
      <c r="ID552" s="40"/>
      <c r="IE552" s="40"/>
      <c r="IF552" s="40"/>
      <c r="IG552" s="40"/>
      <c r="IH552" s="40"/>
      <c r="II552" s="40"/>
      <c r="IJ552" s="40"/>
      <c r="IK552" s="40"/>
      <c r="IL552" s="40"/>
      <c r="IM552" s="40"/>
      <c r="IN552" s="40"/>
      <c r="IO552" s="40"/>
      <c r="IP552" s="40"/>
      <c r="IQ552" s="40"/>
      <c r="IR552" s="40"/>
      <c r="IS552" s="40"/>
      <c r="IT552" s="40"/>
      <c r="IU552" s="40"/>
      <c r="IV552" s="40"/>
      <c r="IW552" s="40"/>
      <c r="IX552" s="40"/>
      <c r="IY552" s="40"/>
      <c r="IZ552" s="40"/>
      <c r="JA552" s="40"/>
      <c r="JB552" s="40"/>
      <c r="JC552" s="40"/>
      <c r="JD552" s="40"/>
      <c r="JE552" s="40"/>
      <c r="JF552" s="40"/>
      <c r="JG552" s="40"/>
      <c r="JH552" s="40"/>
      <c r="JI552" s="40"/>
      <c r="JJ552" s="40"/>
      <c r="JK552" s="40"/>
      <c r="JL552" s="40"/>
      <c r="JM552" s="40"/>
      <c r="JN552" s="40"/>
      <c r="JO552" s="40"/>
      <c r="JP552" s="40"/>
      <c r="JQ552" s="40"/>
      <c r="JR552" s="40"/>
      <c r="JS552" s="40"/>
      <c r="JT552" s="40"/>
      <c r="JU552" s="40"/>
      <c r="JV552" s="40"/>
      <c r="JW552" s="40"/>
      <c r="JX552" s="40"/>
      <c r="JY552" s="40"/>
      <c r="JZ552" s="40"/>
      <c r="KA552" s="40"/>
    </row>
    <row r="553" spans="2:287" x14ac:dyDescent="0.45">
      <c r="B553" s="124"/>
      <c r="C553" s="418"/>
      <c r="D553" s="424"/>
      <c r="E553" s="419"/>
      <c r="F553" s="424"/>
      <c r="G553" s="163"/>
      <c r="H553" s="427"/>
      <c r="I553" s="63"/>
      <c r="J553" s="124"/>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433"/>
      <c r="AK553" s="63"/>
      <c r="AL553" s="164"/>
      <c r="AM553" s="164"/>
      <c r="AN553" s="164"/>
      <c r="AO553" s="63"/>
      <c r="AP553" s="124"/>
      <c r="AQ553" s="124"/>
      <c r="AR553" s="124"/>
      <c r="AS553" s="124"/>
      <c r="AT553" s="65"/>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7"/>
      <c r="BY553" s="47"/>
      <c r="BZ553" s="47"/>
      <c r="CA553" s="47"/>
      <c r="CB553" s="47"/>
      <c r="CC553" s="47"/>
      <c r="CD553" s="47"/>
      <c r="CE553" s="47"/>
      <c r="CF553" s="47"/>
      <c r="CG553" s="47"/>
      <c r="CH553" s="47"/>
      <c r="CI553" s="47"/>
      <c r="CJ553" s="47"/>
      <c r="CK553" s="47"/>
      <c r="CL553" s="47"/>
      <c r="CM553" s="47"/>
      <c r="CN553" s="47"/>
      <c r="CO553" s="47"/>
      <c r="CP553" s="47"/>
      <c r="CQ553" s="47"/>
      <c r="CR553" s="47"/>
      <c r="CS553" s="47"/>
      <c r="CT553" s="47"/>
      <c r="CU553" s="47"/>
      <c r="CV553" s="47"/>
      <c r="CW553" s="47"/>
      <c r="CX553" s="47"/>
      <c r="CY553" s="47"/>
      <c r="CZ553" s="47"/>
      <c r="DA553" s="47"/>
      <c r="DB553" s="47"/>
      <c r="DC553" s="47"/>
      <c r="DD553" s="47"/>
      <c r="DE553" s="47"/>
      <c r="DF553" s="47"/>
      <c r="DG553" s="47"/>
      <c r="DH553" s="47"/>
      <c r="DI553" s="47"/>
      <c r="DJ553" s="47"/>
      <c r="DK553" s="47"/>
      <c r="DL553" s="47"/>
      <c r="DM553" s="47"/>
      <c r="DN553" s="47"/>
      <c r="DO553" s="47"/>
      <c r="DP553" s="47"/>
      <c r="DQ553" s="47"/>
      <c r="DR553" s="47"/>
      <c r="DS553" s="47"/>
      <c r="DT553" s="47"/>
      <c r="DU553" s="47"/>
      <c r="DV553" s="47"/>
      <c r="DW553" s="47"/>
      <c r="DX553" s="47"/>
      <c r="DY553" s="47"/>
      <c r="DZ553" s="47"/>
      <c r="EA553" s="47"/>
      <c r="EB553" s="47"/>
      <c r="EC553" s="47"/>
      <c r="ED553" s="47"/>
      <c r="EE553" s="47"/>
      <c r="EF553" s="47"/>
      <c r="EG553" s="47"/>
      <c r="EH553" s="47"/>
      <c r="EI553" s="47"/>
      <c r="EJ553" s="47"/>
      <c r="EK553" s="47"/>
      <c r="EL553" s="47"/>
      <c r="EM553" s="47"/>
      <c r="EN553" s="47"/>
      <c r="EO553" s="47"/>
      <c r="EP553" s="47"/>
      <c r="EQ553" s="47"/>
      <c r="ER553" s="47"/>
      <c r="ES553" s="40"/>
      <c r="ET553" s="40"/>
      <c r="EU553" s="40"/>
      <c r="EV553" s="40"/>
      <c r="EW553" s="40"/>
      <c r="EX553" s="40"/>
      <c r="EY553" s="40"/>
      <c r="EZ553" s="40"/>
      <c r="FA553" s="40"/>
      <c r="FB553" s="40"/>
      <c r="FC553" s="40"/>
      <c r="FD553" s="40"/>
      <c r="FE553" s="40"/>
      <c r="FF553" s="40"/>
      <c r="FG553" s="40"/>
      <c r="FH553" s="40"/>
      <c r="FI553" s="40"/>
      <c r="FJ553" s="40"/>
      <c r="FK553" s="40"/>
      <c r="FL553" s="40"/>
      <c r="FM553" s="40"/>
      <c r="FN553" s="40"/>
      <c r="FO553" s="40"/>
      <c r="FP553" s="40"/>
      <c r="FQ553" s="40"/>
      <c r="FR553" s="40"/>
      <c r="FS553" s="40"/>
      <c r="FT553" s="40"/>
      <c r="FU553" s="40"/>
      <c r="FV553" s="40"/>
      <c r="FW553" s="40"/>
      <c r="FX553" s="40"/>
      <c r="FY553" s="40"/>
      <c r="FZ553" s="40"/>
      <c r="GA553" s="40"/>
      <c r="GB553" s="40"/>
      <c r="GC553" s="40"/>
      <c r="GD553" s="40"/>
      <c r="GE553" s="40"/>
      <c r="GF553" s="40"/>
      <c r="GG553" s="40"/>
      <c r="GH553" s="40"/>
      <c r="GI553" s="40"/>
      <c r="GJ553" s="40"/>
      <c r="GK553" s="40"/>
      <c r="GL553" s="40"/>
      <c r="GM553" s="40"/>
      <c r="GN553" s="40"/>
      <c r="GO553" s="40"/>
      <c r="GP553" s="40"/>
      <c r="GQ553" s="40"/>
      <c r="GR553" s="40"/>
      <c r="GS553" s="40"/>
      <c r="GT553" s="40"/>
      <c r="GU553" s="40"/>
      <c r="GV553" s="40"/>
      <c r="GW553" s="40"/>
      <c r="GX553" s="40"/>
      <c r="GY553" s="40"/>
      <c r="GZ553" s="40"/>
      <c r="HA553" s="40"/>
      <c r="HB553" s="40"/>
      <c r="HC553" s="40"/>
      <c r="HD553" s="40"/>
      <c r="HE553" s="40"/>
      <c r="HF553" s="40"/>
      <c r="HG553" s="40"/>
      <c r="HH553" s="40"/>
      <c r="HI553" s="40"/>
      <c r="HJ553" s="40"/>
      <c r="HK553" s="40"/>
      <c r="HL553" s="40"/>
      <c r="HM553" s="40"/>
      <c r="HN553" s="40"/>
      <c r="HO553" s="40"/>
      <c r="HP553" s="40"/>
      <c r="HQ553" s="40"/>
      <c r="HR553" s="40"/>
      <c r="HS553" s="40"/>
      <c r="HT553" s="40"/>
      <c r="HU553" s="40"/>
      <c r="HV553" s="40"/>
      <c r="HW553" s="40"/>
      <c r="HX553" s="40"/>
      <c r="HY553" s="40"/>
      <c r="HZ553" s="40"/>
      <c r="IA553" s="40"/>
      <c r="IB553" s="40"/>
      <c r="IC553" s="40"/>
      <c r="ID553" s="40"/>
      <c r="IE553" s="40"/>
      <c r="IF553" s="40"/>
      <c r="IG553" s="40"/>
      <c r="IH553" s="40"/>
      <c r="II553" s="40"/>
      <c r="IJ553" s="40"/>
      <c r="IK553" s="40"/>
      <c r="IL553" s="40"/>
      <c r="IM553" s="40"/>
      <c r="IN553" s="40"/>
      <c r="IO553" s="40"/>
      <c r="IP553" s="40"/>
      <c r="IQ553" s="40"/>
      <c r="IR553" s="40"/>
      <c r="IS553" s="40"/>
      <c r="IT553" s="40"/>
      <c r="IU553" s="40"/>
      <c r="IV553" s="40"/>
      <c r="IW553" s="40"/>
      <c r="IX553" s="40"/>
      <c r="IY553" s="40"/>
      <c r="IZ553" s="40"/>
      <c r="JA553" s="40"/>
      <c r="JB553" s="40"/>
      <c r="JC553" s="40"/>
      <c r="JD553" s="40"/>
      <c r="JE553" s="40"/>
      <c r="JF553" s="40"/>
      <c r="JG553" s="40"/>
      <c r="JH553" s="40"/>
      <c r="JI553" s="40"/>
      <c r="JJ553" s="40"/>
      <c r="JK553" s="40"/>
      <c r="JL553" s="40"/>
      <c r="JM553" s="40"/>
      <c r="JN553" s="40"/>
      <c r="JO553" s="40"/>
      <c r="JP553" s="40"/>
      <c r="JQ553" s="40"/>
      <c r="JR553" s="40"/>
      <c r="JS553" s="40"/>
      <c r="JT553" s="40"/>
      <c r="JU553" s="40"/>
      <c r="JV553" s="40"/>
      <c r="JW553" s="40"/>
      <c r="JX553" s="40"/>
      <c r="JY553" s="40"/>
      <c r="JZ553" s="40"/>
      <c r="KA553" s="40"/>
    </row>
    <row r="554" spans="2:287" x14ac:dyDescent="0.45">
      <c r="B554" s="124"/>
      <c r="C554" s="418"/>
      <c r="D554" s="424"/>
      <c r="E554" s="419"/>
      <c r="F554" s="424"/>
      <c r="G554" s="163"/>
      <c r="H554" s="427"/>
      <c r="I554" s="63"/>
      <c r="J554" s="124"/>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433"/>
      <c r="AK554" s="63"/>
      <c r="AL554" s="164"/>
      <c r="AM554" s="164"/>
      <c r="AN554" s="164"/>
      <c r="AO554" s="63"/>
      <c r="AP554" s="124"/>
      <c r="AQ554" s="124"/>
      <c r="AR554" s="124"/>
      <c r="AS554" s="124"/>
      <c r="AT554" s="65"/>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47"/>
      <c r="DX554" s="47"/>
      <c r="DY554" s="47"/>
      <c r="DZ554" s="47"/>
      <c r="EA554" s="47"/>
      <c r="EB554" s="47"/>
      <c r="EC554" s="47"/>
      <c r="ED554" s="47"/>
      <c r="EE554" s="47"/>
      <c r="EF554" s="47"/>
      <c r="EG554" s="47"/>
      <c r="EH554" s="47"/>
      <c r="EI554" s="47"/>
      <c r="EJ554" s="47"/>
      <c r="EK554" s="47"/>
      <c r="EL554" s="47"/>
      <c r="EM554" s="47"/>
      <c r="EN554" s="47"/>
      <c r="EO554" s="47"/>
      <c r="EP554" s="47"/>
      <c r="EQ554" s="47"/>
      <c r="ER554" s="47"/>
      <c r="ES554" s="40"/>
      <c r="ET554" s="40"/>
      <c r="EU554" s="40"/>
      <c r="EV554" s="40"/>
      <c r="EW554" s="40"/>
      <c r="EX554" s="40"/>
      <c r="EY554" s="40"/>
      <c r="EZ554" s="40"/>
      <c r="FA554" s="40"/>
      <c r="FB554" s="40"/>
      <c r="FC554" s="40"/>
      <c r="FD554" s="40"/>
      <c r="FE554" s="40"/>
      <c r="FF554" s="40"/>
      <c r="FG554" s="40"/>
      <c r="FH554" s="40"/>
      <c r="FI554" s="40"/>
      <c r="FJ554" s="40"/>
      <c r="FK554" s="40"/>
      <c r="FL554" s="40"/>
      <c r="FM554" s="40"/>
      <c r="FN554" s="40"/>
      <c r="FO554" s="40"/>
      <c r="FP554" s="40"/>
      <c r="FQ554" s="40"/>
      <c r="FR554" s="40"/>
      <c r="FS554" s="40"/>
      <c r="FT554" s="40"/>
      <c r="FU554" s="40"/>
      <c r="FV554" s="40"/>
      <c r="FW554" s="40"/>
      <c r="FX554" s="40"/>
      <c r="FY554" s="40"/>
      <c r="FZ554" s="40"/>
      <c r="GA554" s="40"/>
      <c r="GB554" s="40"/>
      <c r="GC554" s="40"/>
      <c r="GD554" s="40"/>
      <c r="GE554" s="40"/>
      <c r="GF554" s="40"/>
      <c r="GG554" s="40"/>
      <c r="GH554" s="40"/>
      <c r="GI554" s="40"/>
      <c r="GJ554" s="40"/>
      <c r="GK554" s="40"/>
      <c r="GL554" s="40"/>
      <c r="GM554" s="40"/>
      <c r="GN554" s="40"/>
      <c r="GO554" s="40"/>
      <c r="GP554" s="40"/>
      <c r="GQ554" s="40"/>
      <c r="GR554" s="40"/>
      <c r="GS554" s="40"/>
      <c r="GT554" s="40"/>
      <c r="GU554" s="40"/>
      <c r="GV554" s="40"/>
      <c r="GW554" s="40"/>
      <c r="GX554" s="40"/>
      <c r="GY554" s="40"/>
      <c r="GZ554" s="40"/>
      <c r="HA554" s="40"/>
      <c r="HB554" s="40"/>
      <c r="HC554" s="40"/>
      <c r="HD554" s="40"/>
      <c r="HE554" s="40"/>
      <c r="HF554" s="40"/>
      <c r="HG554" s="40"/>
      <c r="HH554" s="40"/>
      <c r="HI554" s="40"/>
      <c r="HJ554" s="40"/>
      <c r="HK554" s="40"/>
      <c r="HL554" s="40"/>
      <c r="HM554" s="40"/>
      <c r="HN554" s="40"/>
      <c r="HO554" s="40"/>
      <c r="HP554" s="40"/>
      <c r="HQ554" s="40"/>
      <c r="HR554" s="40"/>
      <c r="HS554" s="40"/>
      <c r="HT554" s="40"/>
      <c r="HU554" s="40"/>
      <c r="HV554" s="40"/>
      <c r="HW554" s="40"/>
      <c r="HX554" s="40"/>
      <c r="HY554" s="40"/>
      <c r="HZ554" s="40"/>
      <c r="IA554" s="40"/>
      <c r="IB554" s="40"/>
      <c r="IC554" s="40"/>
      <c r="ID554" s="40"/>
      <c r="IE554" s="40"/>
      <c r="IF554" s="40"/>
      <c r="IG554" s="40"/>
      <c r="IH554" s="40"/>
      <c r="II554" s="40"/>
      <c r="IJ554" s="40"/>
      <c r="IK554" s="40"/>
      <c r="IL554" s="40"/>
      <c r="IM554" s="40"/>
      <c r="IN554" s="40"/>
      <c r="IO554" s="40"/>
      <c r="IP554" s="40"/>
      <c r="IQ554" s="40"/>
      <c r="IR554" s="40"/>
      <c r="IS554" s="40"/>
      <c r="IT554" s="40"/>
      <c r="IU554" s="40"/>
      <c r="IV554" s="40"/>
      <c r="IW554" s="40"/>
      <c r="IX554" s="40"/>
      <c r="IY554" s="40"/>
      <c r="IZ554" s="40"/>
      <c r="JA554" s="40"/>
      <c r="JB554" s="40"/>
      <c r="JC554" s="40"/>
      <c r="JD554" s="40"/>
      <c r="JE554" s="40"/>
      <c r="JF554" s="40"/>
      <c r="JG554" s="40"/>
      <c r="JH554" s="40"/>
      <c r="JI554" s="40"/>
      <c r="JJ554" s="40"/>
      <c r="JK554" s="40"/>
      <c r="JL554" s="40"/>
      <c r="JM554" s="40"/>
      <c r="JN554" s="40"/>
      <c r="JO554" s="40"/>
      <c r="JP554" s="40"/>
      <c r="JQ554" s="40"/>
      <c r="JR554" s="40"/>
      <c r="JS554" s="40"/>
      <c r="JT554" s="40"/>
      <c r="JU554" s="40"/>
      <c r="JV554" s="40"/>
      <c r="JW554" s="40"/>
      <c r="JX554" s="40"/>
      <c r="JY554" s="40"/>
      <c r="JZ554" s="40"/>
      <c r="KA554" s="40"/>
    </row>
    <row r="555" spans="2:287" x14ac:dyDescent="0.45">
      <c r="B555" s="124"/>
      <c r="C555" s="418"/>
      <c r="D555" s="424"/>
      <c r="E555" s="419"/>
      <c r="F555" s="424"/>
      <c r="G555" s="163"/>
      <c r="H555" s="427"/>
      <c r="I555" s="63"/>
      <c r="J555" s="124"/>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433"/>
      <c r="AK555" s="63"/>
      <c r="AL555" s="164"/>
      <c r="AM555" s="164"/>
      <c r="AN555" s="164"/>
      <c r="AO555" s="63"/>
      <c r="AP555" s="124"/>
      <c r="AQ555" s="124"/>
      <c r="AR555" s="124"/>
      <c r="AS555" s="124"/>
      <c r="AT555" s="65"/>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47"/>
      <c r="DX555" s="47"/>
      <c r="DY555" s="47"/>
      <c r="DZ555" s="47"/>
      <c r="EA555" s="47"/>
      <c r="EB555" s="47"/>
      <c r="EC555" s="47"/>
      <c r="ED555" s="47"/>
      <c r="EE555" s="47"/>
      <c r="EF555" s="47"/>
      <c r="EG555" s="47"/>
      <c r="EH555" s="47"/>
      <c r="EI555" s="47"/>
      <c r="EJ555" s="47"/>
      <c r="EK555" s="47"/>
      <c r="EL555" s="47"/>
      <c r="EM555" s="47"/>
      <c r="EN555" s="47"/>
      <c r="EO555" s="47"/>
      <c r="EP555" s="47"/>
      <c r="EQ555" s="47"/>
      <c r="ER555" s="47"/>
      <c r="ES555" s="40"/>
      <c r="ET555" s="40"/>
      <c r="EU555" s="40"/>
      <c r="EV555" s="40"/>
      <c r="EW555" s="40"/>
      <c r="EX555" s="40"/>
      <c r="EY555" s="40"/>
      <c r="EZ555" s="40"/>
      <c r="FA555" s="40"/>
      <c r="FB555" s="40"/>
      <c r="FC555" s="40"/>
      <c r="FD555" s="40"/>
      <c r="FE555" s="40"/>
      <c r="FF555" s="40"/>
      <c r="FG555" s="40"/>
      <c r="FH555" s="40"/>
      <c r="FI555" s="40"/>
      <c r="FJ555" s="40"/>
      <c r="FK555" s="40"/>
      <c r="FL555" s="40"/>
      <c r="FM555" s="40"/>
      <c r="FN555" s="40"/>
      <c r="FO555" s="40"/>
      <c r="FP555" s="40"/>
      <c r="FQ555" s="40"/>
      <c r="FR555" s="40"/>
      <c r="FS555" s="40"/>
      <c r="FT555" s="40"/>
      <c r="FU555" s="40"/>
      <c r="FV555" s="40"/>
      <c r="FW555" s="40"/>
      <c r="FX555" s="40"/>
      <c r="FY555" s="40"/>
      <c r="FZ555" s="40"/>
      <c r="GA555" s="40"/>
      <c r="GB555" s="40"/>
      <c r="GC555" s="40"/>
      <c r="GD555" s="40"/>
      <c r="GE555" s="40"/>
      <c r="GF555" s="40"/>
      <c r="GG555" s="40"/>
      <c r="GH555" s="40"/>
      <c r="GI555" s="40"/>
      <c r="GJ555" s="40"/>
      <c r="GK555" s="40"/>
      <c r="GL555" s="40"/>
      <c r="GM555" s="40"/>
      <c r="GN555" s="40"/>
      <c r="GO555" s="40"/>
      <c r="GP555" s="40"/>
      <c r="GQ555" s="40"/>
      <c r="GR555" s="40"/>
      <c r="GS555" s="40"/>
      <c r="GT555" s="40"/>
      <c r="GU555" s="40"/>
      <c r="GV555" s="40"/>
      <c r="GW555" s="40"/>
      <c r="GX555" s="40"/>
      <c r="GY555" s="40"/>
      <c r="GZ555" s="40"/>
      <c r="HA555" s="40"/>
      <c r="HB555" s="40"/>
      <c r="HC555" s="40"/>
      <c r="HD555" s="40"/>
      <c r="HE555" s="40"/>
      <c r="HF555" s="40"/>
      <c r="HG555" s="40"/>
      <c r="HH555" s="40"/>
      <c r="HI555" s="40"/>
      <c r="HJ555" s="40"/>
      <c r="HK555" s="40"/>
      <c r="HL555" s="40"/>
      <c r="HM555" s="40"/>
      <c r="HN555" s="40"/>
      <c r="HO555" s="40"/>
      <c r="HP555" s="40"/>
      <c r="HQ555" s="40"/>
      <c r="HR555" s="40"/>
      <c r="HS555" s="40"/>
      <c r="HT555" s="40"/>
      <c r="HU555" s="40"/>
      <c r="HV555" s="40"/>
      <c r="HW555" s="40"/>
      <c r="HX555" s="40"/>
      <c r="HY555" s="40"/>
      <c r="HZ555" s="40"/>
      <c r="IA555" s="40"/>
      <c r="IB555" s="40"/>
      <c r="IC555" s="40"/>
      <c r="ID555" s="40"/>
      <c r="IE555" s="40"/>
      <c r="IF555" s="40"/>
      <c r="IG555" s="40"/>
      <c r="IH555" s="40"/>
      <c r="II555" s="40"/>
      <c r="IJ555" s="40"/>
      <c r="IK555" s="40"/>
      <c r="IL555" s="40"/>
      <c r="IM555" s="40"/>
      <c r="IN555" s="40"/>
      <c r="IO555" s="40"/>
      <c r="IP555" s="40"/>
      <c r="IQ555" s="40"/>
      <c r="IR555" s="40"/>
      <c r="IS555" s="40"/>
      <c r="IT555" s="40"/>
      <c r="IU555" s="40"/>
      <c r="IV555" s="40"/>
      <c r="IW555" s="40"/>
      <c r="IX555" s="40"/>
      <c r="IY555" s="40"/>
      <c r="IZ555" s="40"/>
      <c r="JA555" s="40"/>
      <c r="JB555" s="40"/>
      <c r="JC555" s="40"/>
      <c r="JD555" s="40"/>
      <c r="JE555" s="40"/>
      <c r="JF555" s="40"/>
      <c r="JG555" s="40"/>
      <c r="JH555" s="40"/>
      <c r="JI555" s="40"/>
      <c r="JJ555" s="40"/>
      <c r="JK555" s="40"/>
      <c r="JL555" s="40"/>
      <c r="JM555" s="40"/>
      <c r="JN555" s="40"/>
      <c r="JO555" s="40"/>
      <c r="JP555" s="40"/>
      <c r="JQ555" s="40"/>
      <c r="JR555" s="40"/>
      <c r="JS555" s="40"/>
      <c r="JT555" s="40"/>
      <c r="JU555" s="40"/>
      <c r="JV555" s="40"/>
      <c r="JW555" s="40"/>
      <c r="JX555" s="40"/>
      <c r="JY555" s="40"/>
      <c r="JZ555" s="40"/>
      <c r="KA555" s="40"/>
    </row>
    <row r="556" spans="2:287" x14ac:dyDescent="0.45">
      <c r="B556" s="124"/>
      <c r="C556" s="418"/>
      <c r="D556" s="424"/>
      <c r="E556" s="419"/>
      <c r="F556" s="424"/>
      <c r="G556" s="163"/>
      <c r="H556" s="427"/>
      <c r="I556" s="63"/>
      <c r="J556" s="124"/>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433"/>
      <c r="AK556" s="63"/>
      <c r="AL556" s="164"/>
      <c r="AM556" s="164"/>
      <c r="AN556" s="164"/>
      <c r="AO556" s="63"/>
      <c r="AP556" s="124"/>
      <c r="AQ556" s="124"/>
      <c r="AR556" s="124"/>
      <c r="AS556" s="124"/>
      <c r="AT556" s="65"/>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47"/>
      <c r="DX556" s="47"/>
      <c r="DY556" s="47"/>
      <c r="DZ556" s="47"/>
      <c r="EA556" s="47"/>
      <c r="EB556" s="47"/>
      <c r="EC556" s="47"/>
      <c r="ED556" s="47"/>
      <c r="EE556" s="47"/>
      <c r="EF556" s="47"/>
      <c r="EG556" s="47"/>
      <c r="EH556" s="47"/>
      <c r="EI556" s="47"/>
      <c r="EJ556" s="47"/>
      <c r="EK556" s="47"/>
      <c r="EL556" s="47"/>
      <c r="EM556" s="47"/>
      <c r="EN556" s="47"/>
      <c r="EO556" s="47"/>
      <c r="EP556" s="47"/>
      <c r="EQ556" s="47"/>
      <c r="ER556" s="47"/>
      <c r="ES556" s="40"/>
      <c r="ET556" s="40"/>
      <c r="EU556" s="40"/>
      <c r="EV556" s="40"/>
      <c r="EW556" s="40"/>
      <c r="EX556" s="40"/>
      <c r="EY556" s="40"/>
      <c r="EZ556" s="40"/>
      <c r="FA556" s="40"/>
      <c r="FB556" s="40"/>
      <c r="FC556" s="40"/>
      <c r="FD556" s="40"/>
      <c r="FE556" s="40"/>
      <c r="FF556" s="40"/>
      <c r="FG556" s="40"/>
      <c r="FH556" s="40"/>
      <c r="FI556" s="40"/>
      <c r="FJ556" s="40"/>
      <c r="FK556" s="40"/>
      <c r="FL556" s="40"/>
      <c r="FM556" s="40"/>
      <c r="FN556" s="40"/>
      <c r="FO556" s="40"/>
      <c r="FP556" s="40"/>
      <c r="FQ556" s="40"/>
      <c r="FR556" s="40"/>
      <c r="FS556" s="40"/>
      <c r="FT556" s="40"/>
      <c r="FU556" s="40"/>
      <c r="FV556" s="40"/>
      <c r="FW556" s="40"/>
      <c r="FX556" s="40"/>
      <c r="FY556" s="40"/>
      <c r="FZ556" s="40"/>
      <c r="GA556" s="40"/>
      <c r="GB556" s="40"/>
      <c r="GC556" s="40"/>
      <c r="GD556" s="40"/>
      <c r="GE556" s="40"/>
      <c r="GF556" s="40"/>
      <c r="GG556" s="40"/>
      <c r="GH556" s="40"/>
      <c r="GI556" s="40"/>
      <c r="GJ556" s="40"/>
      <c r="GK556" s="40"/>
      <c r="GL556" s="40"/>
      <c r="GM556" s="40"/>
      <c r="GN556" s="40"/>
      <c r="GO556" s="40"/>
      <c r="GP556" s="40"/>
      <c r="GQ556" s="40"/>
      <c r="GR556" s="40"/>
      <c r="GS556" s="40"/>
      <c r="GT556" s="40"/>
      <c r="GU556" s="40"/>
      <c r="GV556" s="40"/>
      <c r="GW556" s="40"/>
      <c r="GX556" s="40"/>
      <c r="GY556" s="40"/>
      <c r="GZ556" s="40"/>
      <c r="HA556" s="40"/>
      <c r="HB556" s="40"/>
      <c r="HC556" s="40"/>
      <c r="HD556" s="40"/>
      <c r="HE556" s="40"/>
      <c r="HF556" s="40"/>
      <c r="HG556" s="40"/>
      <c r="HH556" s="40"/>
      <c r="HI556" s="40"/>
      <c r="HJ556" s="40"/>
      <c r="HK556" s="40"/>
      <c r="HL556" s="40"/>
      <c r="HM556" s="40"/>
      <c r="HN556" s="40"/>
      <c r="HO556" s="40"/>
      <c r="HP556" s="40"/>
      <c r="HQ556" s="40"/>
      <c r="HR556" s="40"/>
      <c r="HS556" s="40"/>
      <c r="HT556" s="40"/>
      <c r="HU556" s="40"/>
      <c r="HV556" s="40"/>
      <c r="HW556" s="40"/>
      <c r="HX556" s="40"/>
      <c r="HY556" s="40"/>
      <c r="HZ556" s="40"/>
      <c r="IA556" s="40"/>
      <c r="IB556" s="40"/>
      <c r="IC556" s="40"/>
      <c r="ID556" s="40"/>
      <c r="IE556" s="40"/>
      <c r="IF556" s="40"/>
      <c r="IG556" s="40"/>
      <c r="IH556" s="40"/>
      <c r="II556" s="40"/>
      <c r="IJ556" s="40"/>
      <c r="IK556" s="40"/>
      <c r="IL556" s="40"/>
      <c r="IM556" s="40"/>
      <c r="IN556" s="40"/>
      <c r="IO556" s="40"/>
      <c r="IP556" s="40"/>
      <c r="IQ556" s="40"/>
      <c r="IR556" s="40"/>
      <c r="IS556" s="40"/>
      <c r="IT556" s="40"/>
      <c r="IU556" s="40"/>
      <c r="IV556" s="40"/>
      <c r="IW556" s="40"/>
      <c r="IX556" s="40"/>
      <c r="IY556" s="40"/>
      <c r="IZ556" s="40"/>
      <c r="JA556" s="40"/>
      <c r="JB556" s="40"/>
      <c r="JC556" s="40"/>
      <c r="JD556" s="40"/>
      <c r="JE556" s="40"/>
      <c r="JF556" s="40"/>
      <c r="JG556" s="40"/>
      <c r="JH556" s="40"/>
      <c r="JI556" s="40"/>
      <c r="JJ556" s="40"/>
      <c r="JK556" s="40"/>
      <c r="JL556" s="40"/>
      <c r="JM556" s="40"/>
      <c r="JN556" s="40"/>
      <c r="JO556" s="40"/>
      <c r="JP556" s="40"/>
      <c r="JQ556" s="40"/>
      <c r="JR556" s="40"/>
      <c r="JS556" s="40"/>
      <c r="JT556" s="40"/>
      <c r="JU556" s="40"/>
      <c r="JV556" s="40"/>
      <c r="JW556" s="40"/>
      <c r="JX556" s="40"/>
      <c r="JY556" s="40"/>
      <c r="JZ556" s="40"/>
      <c r="KA556" s="40"/>
    </row>
    <row r="557" spans="2:287" x14ac:dyDescent="0.45">
      <c r="B557" s="124"/>
      <c r="C557" s="418"/>
      <c r="D557" s="424"/>
      <c r="E557" s="419"/>
      <c r="F557" s="424"/>
      <c r="G557" s="163"/>
      <c r="H557" s="427"/>
      <c r="I557" s="63"/>
      <c r="J557" s="124"/>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433"/>
      <c r="AK557" s="63"/>
      <c r="AL557" s="164"/>
      <c r="AM557" s="164"/>
      <c r="AN557" s="164"/>
      <c r="AO557" s="63"/>
      <c r="AP557" s="124"/>
      <c r="AQ557" s="124"/>
      <c r="AR557" s="124"/>
      <c r="AS557" s="124"/>
      <c r="AT557" s="65"/>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47"/>
      <c r="DX557" s="47"/>
      <c r="DY557" s="47"/>
      <c r="DZ557" s="47"/>
      <c r="EA557" s="47"/>
      <c r="EB557" s="47"/>
      <c r="EC557" s="47"/>
      <c r="ED557" s="47"/>
      <c r="EE557" s="47"/>
      <c r="EF557" s="47"/>
      <c r="EG557" s="47"/>
      <c r="EH557" s="47"/>
      <c r="EI557" s="47"/>
      <c r="EJ557" s="47"/>
      <c r="EK557" s="47"/>
      <c r="EL557" s="47"/>
      <c r="EM557" s="47"/>
      <c r="EN557" s="47"/>
      <c r="EO557" s="47"/>
      <c r="EP557" s="47"/>
      <c r="EQ557" s="47"/>
      <c r="ER557" s="47"/>
      <c r="ES557" s="40"/>
      <c r="ET557" s="40"/>
      <c r="EU557" s="40"/>
      <c r="EV557" s="40"/>
      <c r="EW557" s="40"/>
      <c r="EX557" s="40"/>
      <c r="EY557" s="40"/>
      <c r="EZ557" s="40"/>
      <c r="FA557" s="40"/>
      <c r="FB557" s="40"/>
      <c r="FC557" s="40"/>
      <c r="FD557" s="40"/>
      <c r="FE557" s="40"/>
      <c r="FF557" s="40"/>
      <c r="FG557" s="40"/>
      <c r="FH557" s="40"/>
      <c r="FI557" s="40"/>
      <c r="FJ557" s="40"/>
      <c r="FK557" s="40"/>
      <c r="FL557" s="40"/>
      <c r="FM557" s="40"/>
      <c r="FN557" s="40"/>
      <c r="FO557" s="40"/>
      <c r="FP557" s="40"/>
      <c r="FQ557" s="40"/>
      <c r="FR557" s="40"/>
      <c r="FS557" s="40"/>
      <c r="FT557" s="40"/>
      <c r="FU557" s="40"/>
      <c r="FV557" s="40"/>
      <c r="FW557" s="40"/>
      <c r="FX557" s="40"/>
      <c r="FY557" s="40"/>
      <c r="FZ557" s="40"/>
      <c r="GA557" s="40"/>
      <c r="GB557" s="40"/>
      <c r="GC557" s="40"/>
      <c r="GD557" s="40"/>
      <c r="GE557" s="40"/>
      <c r="GF557" s="40"/>
      <c r="GG557" s="40"/>
      <c r="GH557" s="40"/>
      <c r="GI557" s="40"/>
      <c r="GJ557" s="40"/>
      <c r="GK557" s="40"/>
      <c r="GL557" s="40"/>
      <c r="GM557" s="40"/>
      <c r="GN557" s="40"/>
      <c r="GO557" s="40"/>
      <c r="GP557" s="40"/>
      <c r="GQ557" s="40"/>
      <c r="GR557" s="40"/>
      <c r="GS557" s="40"/>
      <c r="GT557" s="40"/>
      <c r="GU557" s="40"/>
      <c r="GV557" s="40"/>
      <c r="GW557" s="40"/>
      <c r="GX557" s="40"/>
      <c r="GY557" s="40"/>
      <c r="GZ557" s="40"/>
      <c r="HA557" s="40"/>
      <c r="HB557" s="40"/>
      <c r="HC557" s="40"/>
      <c r="HD557" s="40"/>
      <c r="HE557" s="40"/>
      <c r="HF557" s="40"/>
      <c r="HG557" s="40"/>
      <c r="HH557" s="40"/>
      <c r="HI557" s="40"/>
      <c r="HJ557" s="40"/>
      <c r="HK557" s="40"/>
      <c r="HL557" s="40"/>
      <c r="HM557" s="40"/>
      <c r="HN557" s="40"/>
      <c r="HO557" s="40"/>
      <c r="HP557" s="40"/>
      <c r="HQ557" s="40"/>
      <c r="HR557" s="40"/>
      <c r="HS557" s="40"/>
      <c r="HT557" s="40"/>
      <c r="HU557" s="40"/>
      <c r="HV557" s="40"/>
      <c r="HW557" s="40"/>
      <c r="HX557" s="40"/>
      <c r="HY557" s="40"/>
      <c r="HZ557" s="40"/>
      <c r="IA557" s="40"/>
      <c r="IB557" s="40"/>
      <c r="IC557" s="40"/>
      <c r="ID557" s="40"/>
      <c r="IE557" s="40"/>
      <c r="IF557" s="40"/>
      <c r="IG557" s="40"/>
      <c r="IH557" s="40"/>
      <c r="II557" s="40"/>
      <c r="IJ557" s="40"/>
      <c r="IK557" s="40"/>
      <c r="IL557" s="40"/>
      <c r="IM557" s="40"/>
      <c r="IN557" s="40"/>
      <c r="IO557" s="40"/>
      <c r="IP557" s="40"/>
      <c r="IQ557" s="40"/>
      <c r="IR557" s="40"/>
      <c r="IS557" s="40"/>
      <c r="IT557" s="40"/>
      <c r="IU557" s="40"/>
      <c r="IV557" s="40"/>
      <c r="IW557" s="40"/>
      <c r="IX557" s="40"/>
      <c r="IY557" s="40"/>
      <c r="IZ557" s="40"/>
      <c r="JA557" s="40"/>
      <c r="JB557" s="40"/>
      <c r="JC557" s="40"/>
      <c r="JD557" s="40"/>
      <c r="JE557" s="40"/>
      <c r="JF557" s="40"/>
      <c r="JG557" s="40"/>
      <c r="JH557" s="40"/>
      <c r="JI557" s="40"/>
      <c r="JJ557" s="40"/>
      <c r="JK557" s="40"/>
      <c r="JL557" s="40"/>
      <c r="JM557" s="40"/>
      <c r="JN557" s="40"/>
      <c r="JO557" s="40"/>
      <c r="JP557" s="40"/>
      <c r="JQ557" s="40"/>
      <c r="JR557" s="40"/>
      <c r="JS557" s="40"/>
      <c r="JT557" s="40"/>
      <c r="JU557" s="40"/>
      <c r="JV557" s="40"/>
      <c r="JW557" s="40"/>
      <c r="JX557" s="40"/>
      <c r="JY557" s="40"/>
      <c r="JZ557" s="40"/>
      <c r="KA557" s="40"/>
    </row>
    <row r="558" spans="2:287" x14ac:dyDescent="0.45">
      <c r="B558" s="124"/>
      <c r="C558" s="418"/>
      <c r="D558" s="424"/>
      <c r="E558" s="419"/>
      <c r="F558" s="424"/>
      <c r="G558" s="163"/>
      <c r="H558" s="427"/>
      <c r="I558" s="63"/>
      <c r="J558" s="124"/>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433"/>
      <c r="AK558" s="63"/>
      <c r="AL558" s="164"/>
      <c r="AM558" s="164"/>
      <c r="AN558" s="164"/>
      <c r="AO558" s="63"/>
      <c r="AP558" s="124"/>
      <c r="AQ558" s="124"/>
      <c r="AR558" s="124"/>
      <c r="AS558" s="124"/>
      <c r="AT558" s="65"/>
      <c r="AU558" s="47"/>
      <c r="AV558" s="47"/>
      <c r="AW558" s="47"/>
      <c r="AX558" s="47"/>
      <c r="AY558" s="47"/>
      <c r="AZ558" s="47"/>
      <c r="BA558" s="47"/>
      <c r="BB558" s="47"/>
      <c r="BC558" s="47"/>
      <c r="BD558" s="47"/>
      <c r="BE558" s="47"/>
      <c r="BF558" s="47"/>
      <c r="BG558" s="47"/>
      <c r="BH558" s="47"/>
      <c r="BI558" s="47"/>
      <c r="BJ558" s="47"/>
      <c r="BK558" s="47"/>
      <c r="BL558" s="47"/>
      <c r="BM558" s="47"/>
      <c r="BN558" s="47"/>
      <c r="BO558" s="47"/>
      <c r="BP558" s="47"/>
      <c r="BQ558" s="47"/>
      <c r="BR558" s="47"/>
      <c r="BS558" s="47"/>
      <c r="BT558" s="47"/>
      <c r="BU558" s="47"/>
      <c r="BV558" s="47"/>
      <c r="BW558" s="47"/>
      <c r="BX558" s="47"/>
      <c r="BY558" s="47"/>
      <c r="BZ558" s="47"/>
      <c r="CA558" s="47"/>
      <c r="CB558" s="47"/>
      <c r="CC558" s="47"/>
      <c r="CD558" s="47"/>
      <c r="CE558" s="47"/>
      <c r="CF558" s="47"/>
      <c r="CG558" s="47"/>
      <c r="CH558" s="47"/>
      <c r="CI558" s="47"/>
      <c r="CJ558" s="47"/>
      <c r="CK558" s="47"/>
      <c r="CL558" s="47"/>
      <c r="CM558" s="47"/>
      <c r="CN558" s="47"/>
      <c r="CO558" s="47"/>
      <c r="CP558" s="47"/>
      <c r="CQ558" s="47"/>
      <c r="CR558" s="47"/>
      <c r="CS558" s="47"/>
      <c r="CT558" s="47"/>
      <c r="CU558" s="47"/>
      <c r="CV558" s="47"/>
      <c r="CW558" s="47"/>
      <c r="CX558" s="47"/>
      <c r="CY558" s="47"/>
      <c r="CZ558" s="47"/>
      <c r="DA558" s="47"/>
      <c r="DB558" s="47"/>
      <c r="DC558" s="47"/>
      <c r="DD558" s="47"/>
      <c r="DE558" s="47"/>
      <c r="DF558" s="47"/>
      <c r="DG558" s="47"/>
      <c r="DH558" s="47"/>
      <c r="DI558" s="47"/>
      <c r="DJ558" s="47"/>
      <c r="DK558" s="47"/>
      <c r="DL558" s="47"/>
      <c r="DM558" s="47"/>
      <c r="DN558" s="47"/>
      <c r="DO558" s="47"/>
      <c r="DP558" s="47"/>
      <c r="DQ558" s="47"/>
      <c r="DR558" s="47"/>
      <c r="DS558" s="47"/>
      <c r="DT558" s="47"/>
      <c r="DU558" s="47"/>
      <c r="DV558" s="47"/>
      <c r="DW558" s="47"/>
      <c r="DX558" s="47"/>
      <c r="DY558" s="47"/>
      <c r="DZ558" s="47"/>
      <c r="EA558" s="47"/>
      <c r="EB558" s="47"/>
      <c r="EC558" s="47"/>
      <c r="ED558" s="47"/>
      <c r="EE558" s="47"/>
      <c r="EF558" s="47"/>
      <c r="EG558" s="47"/>
      <c r="EH558" s="47"/>
      <c r="EI558" s="47"/>
      <c r="EJ558" s="47"/>
      <c r="EK558" s="47"/>
      <c r="EL558" s="47"/>
      <c r="EM558" s="47"/>
      <c r="EN558" s="47"/>
      <c r="EO558" s="47"/>
      <c r="EP558" s="47"/>
      <c r="EQ558" s="47"/>
      <c r="ER558" s="47"/>
      <c r="ES558" s="40"/>
      <c r="ET558" s="40"/>
      <c r="EU558" s="40"/>
      <c r="EV558" s="40"/>
      <c r="EW558" s="40"/>
      <c r="EX558" s="40"/>
      <c r="EY558" s="40"/>
      <c r="EZ558" s="40"/>
      <c r="FA558" s="40"/>
      <c r="FB558" s="40"/>
      <c r="FC558" s="40"/>
      <c r="FD558" s="40"/>
      <c r="FE558" s="40"/>
      <c r="FF558" s="40"/>
      <c r="FG558" s="40"/>
      <c r="FH558" s="40"/>
      <c r="FI558" s="40"/>
      <c r="FJ558" s="40"/>
      <c r="FK558" s="40"/>
      <c r="FL558" s="40"/>
      <c r="FM558" s="40"/>
      <c r="FN558" s="40"/>
      <c r="FO558" s="40"/>
      <c r="FP558" s="40"/>
      <c r="FQ558" s="40"/>
      <c r="FR558" s="40"/>
      <c r="FS558" s="40"/>
      <c r="FT558" s="40"/>
      <c r="FU558" s="40"/>
      <c r="FV558" s="40"/>
      <c r="FW558" s="40"/>
      <c r="FX558" s="40"/>
      <c r="FY558" s="40"/>
      <c r="FZ558" s="40"/>
      <c r="GA558" s="40"/>
      <c r="GB558" s="40"/>
      <c r="GC558" s="40"/>
      <c r="GD558" s="40"/>
      <c r="GE558" s="40"/>
      <c r="GF558" s="40"/>
      <c r="GG558" s="40"/>
      <c r="GH558" s="40"/>
      <c r="GI558" s="40"/>
      <c r="GJ558" s="40"/>
      <c r="GK558" s="40"/>
      <c r="GL558" s="40"/>
      <c r="GM558" s="40"/>
      <c r="GN558" s="40"/>
      <c r="GO558" s="40"/>
      <c r="GP558" s="40"/>
      <c r="GQ558" s="40"/>
      <c r="GR558" s="40"/>
      <c r="GS558" s="40"/>
      <c r="GT558" s="40"/>
      <c r="GU558" s="40"/>
      <c r="GV558" s="40"/>
      <c r="GW558" s="40"/>
      <c r="GX558" s="40"/>
      <c r="GY558" s="40"/>
      <c r="GZ558" s="40"/>
      <c r="HA558" s="40"/>
      <c r="HB558" s="40"/>
      <c r="HC558" s="40"/>
      <c r="HD558" s="40"/>
      <c r="HE558" s="40"/>
      <c r="HF558" s="40"/>
      <c r="HG558" s="40"/>
      <c r="HH558" s="40"/>
      <c r="HI558" s="40"/>
      <c r="HJ558" s="40"/>
      <c r="HK558" s="40"/>
      <c r="HL558" s="40"/>
      <c r="HM558" s="40"/>
      <c r="HN558" s="40"/>
      <c r="HO558" s="40"/>
      <c r="HP558" s="40"/>
      <c r="HQ558" s="40"/>
      <c r="HR558" s="40"/>
      <c r="HS558" s="40"/>
      <c r="HT558" s="40"/>
      <c r="HU558" s="40"/>
      <c r="HV558" s="40"/>
      <c r="HW558" s="40"/>
      <c r="HX558" s="40"/>
      <c r="HY558" s="40"/>
      <c r="HZ558" s="40"/>
      <c r="IA558" s="40"/>
      <c r="IB558" s="40"/>
      <c r="IC558" s="40"/>
      <c r="ID558" s="40"/>
      <c r="IE558" s="40"/>
      <c r="IF558" s="40"/>
      <c r="IG558" s="40"/>
      <c r="IH558" s="40"/>
      <c r="II558" s="40"/>
      <c r="IJ558" s="40"/>
      <c r="IK558" s="40"/>
      <c r="IL558" s="40"/>
      <c r="IM558" s="40"/>
      <c r="IN558" s="40"/>
      <c r="IO558" s="40"/>
      <c r="IP558" s="40"/>
      <c r="IQ558" s="40"/>
      <c r="IR558" s="40"/>
      <c r="IS558" s="40"/>
      <c r="IT558" s="40"/>
      <c r="IU558" s="40"/>
      <c r="IV558" s="40"/>
      <c r="IW558" s="40"/>
      <c r="IX558" s="40"/>
      <c r="IY558" s="40"/>
      <c r="IZ558" s="40"/>
      <c r="JA558" s="40"/>
      <c r="JB558" s="40"/>
      <c r="JC558" s="40"/>
      <c r="JD558" s="40"/>
      <c r="JE558" s="40"/>
      <c r="JF558" s="40"/>
      <c r="JG558" s="40"/>
      <c r="JH558" s="40"/>
      <c r="JI558" s="40"/>
      <c r="JJ558" s="40"/>
      <c r="JK558" s="40"/>
      <c r="JL558" s="40"/>
      <c r="JM558" s="40"/>
      <c r="JN558" s="40"/>
      <c r="JO558" s="40"/>
      <c r="JP558" s="40"/>
      <c r="JQ558" s="40"/>
      <c r="JR558" s="40"/>
      <c r="JS558" s="40"/>
      <c r="JT558" s="40"/>
      <c r="JU558" s="40"/>
      <c r="JV558" s="40"/>
      <c r="JW558" s="40"/>
      <c r="JX558" s="40"/>
      <c r="JY558" s="40"/>
      <c r="JZ558" s="40"/>
      <c r="KA558" s="40"/>
    </row>
    <row r="559" spans="2:287" x14ac:dyDescent="0.45">
      <c r="B559" s="124"/>
      <c r="C559" s="418"/>
      <c r="D559" s="424"/>
      <c r="E559" s="419"/>
      <c r="F559" s="424"/>
      <c r="G559" s="163"/>
      <c r="H559" s="427"/>
      <c r="I559" s="63"/>
      <c r="J559" s="124"/>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433"/>
      <c r="AK559" s="63"/>
      <c r="AL559" s="164"/>
      <c r="AM559" s="164"/>
      <c r="AN559" s="164"/>
      <c r="AO559" s="63"/>
      <c r="AP559" s="124"/>
      <c r="AQ559" s="124"/>
      <c r="AR559" s="124"/>
      <c r="AS559" s="124"/>
      <c r="AT559" s="65"/>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c r="DV559" s="47"/>
      <c r="DW559" s="47"/>
      <c r="DX559" s="47"/>
      <c r="DY559" s="47"/>
      <c r="DZ559" s="47"/>
      <c r="EA559" s="47"/>
      <c r="EB559" s="47"/>
      <c r="EC559" s="47"/>
      <c r="ED559" s="47"/>
      <c r="EE559" s="47"/>
      <c r="EF559" s="47"/>
      <c r="EG559" s="47"/>
      <c r="EH559" s="47"/>
      <c r="EI559" s="47"/>
      <c r="EJ559" s="47"/>
      <c r="EK559" s="47"/>
      <c r="EL559" s="47"/>
      <c r="EM559" s="47"/>
      <c r="EN559" s="47"/>
      <c r="EO559" s="47"/>
      <c r="EP559" s="47"/>
      <c r="EQ559" s="47"/>
      <c r="ER559" s="47"/>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c r="GR559" s="40"/>
      <c r="GS559" s="40"/>
      <c r="GT559" s="40"/>
      <c r="GU559" s="40"/>
      <c r="GV559" s="40"/>
      <c r="GW559" s="40"/>
      <c r="GX559" s="40"/>
      <c r="GY559" s="40"/>
      <c r="GZ559" s="40"/>
      <c r="HA559" s="40"/>
      <c r="HB559" s="40"/>
      <c r="HC559" s="40"/>
      <c r="HD559" s="40"/>
      <c r="HE559" s="40"/>
      <c r="HF559" s="40"/>
      <c r="HG559" s="40"/>
      <c r="HH559" s="40"/>
      <c r="HI559" s="40"/>
      <c r="HJ559" s="40"/>
      <c r="HK559" s="40"/>
      <c r="HL559" s="40"/>
      <c r="HM559" s="40"/>
      <c r="HN559" s="40"/>
      <c r="HO559" s="40"/>
      <c r="HP559" s="40"/>
      <c r="HQ559" s="40"/>
      <c r="HR559" s="40"/>
      <c r="HS559" s="40"/>
      <c r="HT559" s="40"/>
      <c r="HU559" s="40"/>
      <c r="HV559" s="40"/>
      <c r="HW559" s="40"/>
      <c r="HX559" s="40"/>
      <c r="HY559" s="40"/>
      <c r="HZ559" s="40"/>
      <c r="IA559" s="40"/>
      <c r="IB559" s="40"/>
      <c r="IC559" s="40"/>
      <c r="ID559" s="40"/>
      <c r="IE559" s="40"/>
      <c r="IF559" s="40"/>
      <c r="IG559" s="40"/>
      <c r="IH559" s="40"/>
      <c r="II559" s="40"/>
      <c r="IJ559" s="40"/>
      <c r="IK559" s="40"/>
      <c r="IL559" s="40"/>
      <c r="IM559" s="40"/>
      <c r="IN559" s="40"/>
      <c r="IO559" s="40"/>
      <c r="IP559" s="40"/>
      <c r="IQ559" s="40"/>
      <c r="IR559" s="40"/>
      <c r="IS559" s="40"/>
      <c r="IT559" s="40"/>
      <c r="IU559" s="40"/>
      <c r="IV559" s="40"/>
      <c r="IW559" s="40"/>
      <c r="IX559" s="40"/>
      <c r="IY559" s="40"/>
      <c r="IZ559" s="40"/>
      <c r="JA559" s="40"/>
      <c r="JB559" s="40"/>
      <c r="JC559" s="40"/>
      <c r="JD559" s="40"/>
      <c r="JE559" s="40"/>
      <c r="JF559" s="40"/>
      <c r="JG559" s="40"/>
      <c r="JH559" s="40"/>
      <c r="JI559" s="40"/>
      <c r="JJ559" s="40"/>
      <c r="JK559" s="40"/>
      <c r="JL559" s="40"/>
      <c r="JM559" s="40"/>
      <c r="JN559" s="40"/>
      <c r="JO559" s="40"/>
      <c r="JP559" s="40"/>
      <c r="JQ559" s="40"/>
      <c r="JR559" s="40"/>
      <c r="JS559" s="40"/>
      <c r="JT559" s="40"/>
      <c r="JU559" s="40"/>
      <c r="JV559" s="40"/>
      <c r="JW559" s="40"/>
      <c r="JX559" s="40"/>
      <c r="JY559" s="40"/>
      <c r="JZ559" s="40"/>
      <c r="KA559" s="40"/>
    </row>
    <row r="560" spans="2:287" x14ac:dyDescent="0.45">
      <c r="B560" s="124"/>
      <c r="C560" s="418"/>
      <c r="D560" s="424"/>
      <c r="E560" s="419"/>
      <c r="F560" s="424"/>
      <c r="G560" s="163"/>
      <c r="H560" s="427"/>
      <c r="I560" s="63"/>
      <c r="J560" s="124"/>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433"/>
      <c r="AK560" s="63"/>
      <c r="AL560" s="164"/>
      <c r="AM560" s="164"/>
      <c r="AN560" s="164"/>
      <c r="AO560" s="63"/>
      <c r="AP560" s="124"/>
      <c r="AQ560" s="124"/>
      <c r="AR560" s="124"/>
      <c r="AS560" s="124"/>
      <c r="AT560" s="65"/>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c r="DV560" s="47"/>
      <c r="DW560" s="47"/>
      <c r="DX560" s="47"/>
      <c r="DY560" s="47"/>
      <c r="DZ560" s="47"/>
      <c r="EA560" s="47"/>
      <c r="EB560" s="47"/>
      <c r="EC560" s="47"/>
      <c r="ED560" s="47"/>
      <c r="EE560" s="47"/>
      <c r="EF560" s="47"/>
      <c r="EG560" s="47"/>
      <c r="EH560" s="47"/>
      <c r="EI560" s="47"/>
      <c r="EJ560" s="47"/>
      <c r="EK560" s="47"/>
      <c r="EL560" s="47"/>
      <c r="EM560" s="47"/>
      <c r="EN560" s="47"/>
      <c r="EO560" s="47"/>
      <c r="EP560" s="47"/>
      <c r="EQ560" s="47"/>
      <c r="ER560" s="47"/>
      <c r="ES560" s="40"/>
      <c r="ET560" s="40"/>
      <c r="EU560" s="40"/>
      <c r="EV560" s="40"/>
      <c r="EW560" s="40"/>
      <c r="EX560" s="40"/>
      <c r="EY560" s="40"/>
      <c r="EZ560" s="40"/>
      <c r="FA560" s="40"/>
      <c r="FB560" s="40"/>
      <c r="FC560" s="40"/>
      <c r="FD560" s="40"/>
      <c r="FE560" s="40"/>
      <c r="FF560" s="40"/>
      <c r="FG560" s="40"/>
      <c r="FH560" s="40"/>
      <c r="FI560" s="40"/>
      <c r="FJ560" s="40"/>
      <c r="FK560" s="40"/>
      <c r="FL560" s="40"/>
      <c r="FM560" s="40"/>
      <c r="FN560" s="40"/>
      <c r="FO560" s="40"/>
      <c r="FP560" s="40"/>
      <c r="FQ560" s="40"/>
      <c r="FR560" s="40"/>
      <c r="FS560" s="40"/>
      <c r="FT560" s="40"/>
      <c r="FU560" s="40"/>
      <c r="FV560" s="40"/>
      <c r="FW560" s="40"/>
      <c r="FX560" s="40"/>
      <c r="FY560" s="40"/>
      <c r="FZ560" s="40"/>
      <c r="GA560" s="40"/>
      <c r="GB560" s="40"/>
      <c r="GC560" s="40"/>
      <c r="GD560" s="40"/>
      <c r="GE560" s="40"/>
      <c r="GF560" s="40"/>
      <c r="GG560" s="40"/>
      <c r="GH560" s="40"/>
      <c r="GI560" s="40"/>
      <c r="GJ560" s="40"/>
      <c r="GK560" s="40"/>
      <c r="GL560" s="40"/>
      <c r="GM560" s="40"/>
      <c r="GN560" s="40"/>
      <c r="GO560" s="40"/>
      <c r="GP560" s="40"/>
      <c r="GQ560" s="40"/>
      <c r="GR560" s="40"/>
      <c r="GS560" s="40"/>
      <c r="GT560" s="40"/>
      <c r="GU560" s="40"/>
      <c r="GV560" s="40"/>
      <c r="GW560" s="40"/>
      <c r="GX560" s="40"/>
      <c r="GY560" s="40"/>
      <c r="GZ560" s="40"/>
      <c r="HA560" s="40"/>
      <c r="HB560" s="40"/>
      <c r="HC560" s="40"/>
      <c r="HD560" s="40"/>
      <c r="HE560" s="40"/>
      <c r="HF560" s="40"/>
      <c r="HG560" s="40"/>
      <c r="HH560" s="40"/>
      <c r="HI560" s="40"/>
      <c r="HJ560" s="40"/>
      <c r="HK560" s="40"/>
      <c r="HL560" s="40"/>
      <c r="HM560" s="40"/>
      <c r="HN560" s="40"/>
      <c r="HO560" s="40"/>
      <c r="HP560" s="40"/>
      <c r="HQ560" s="40"/>
      <c r="HR560" s="40"/>
      <c r="HS560" s="40"/>
      <c r="HT560" s="40"/>
      <c r="HU560" s="40"/>
      <c r="HV560" s="40"/>
      <c r="HW560" s="40"/>
      <c r="HX560" s="40"/>
      <c r="HY560" s="40"/>
      <c r="HZ560" s="40"/>
      <c r="IA560" s="40"/>
      <c r="IB560" s="40"/>
      <c r="IC560" s="40"/>
      <c r="ID560" s="40"/>
      <c r="IE560" s="40"/>
      <c r="IF560" s="40"/>
      <c r="IG560" s="40"/>
      <c r="IH560" s="40"/>
      <c r="II560" s="40"/>
      <c r="IJ560" s="40"/>
      <c r="IK560" s="40"/>
      <c r="IL560" s="40"/>
      <c r="IM560" s="40"/>
      <c r="IN560" s="40"/>
      <c r="IO560" s="40"/>
      <c r="IP560" s="40"/>
      <c r="IQ560" s="40"/>
      <c r="IR560" s="40"/>
      <c r="IS560" s="40"/>
      <c r="IT560" s="40"/>
      <c r="IU560" s="40"/>
      <c r="IV560" s="40"/>
      <c r="IW560" s="40"/>
      <c r="IX560" s="40"/>
      <c r="IY560" s="40"/>
      <c r="IZ560" s="40"/>
      <c r="JA560" s="40"/>
      <c r="JB560" s="40"/>
      <c r="JC560" s="40"/>
      <c r="JD560" s="40"/>
      <c r="JE560" s="40"/>
      <c r="JF560" s="40"/>
      <c r="JG560" s="40"/>
      <c r="JH560" s="40"/>
      <c r="JI560" s="40"/>
      <c r="JJ560" s="40"/>
      <c r="JK560" s="40"/>
      <c r="JL560" s="40"/>
      <c r="JM560" s="40"/>
      <c r="JN560" s="40"/>
      <c r="JO560" s="40"/>
      <c r="JP560" s="40"/>
      <c r="JQ560" s="40"/>
      <c r="JR560" s="40"/>
      <c r="JS560" s="40"/>
      <c r="JT560" s="40"/>
      <c r="JU560" s="40"/>
      <c r="JV560" s="40"/>
      <c r="JW560" s="40"/>
      <c r="JX560" s="40"/>
      <c r="JY560" s="40"/>
      <c r="JZ560" s="40"/>
      <c r="KA560" s="40"/>
    </row>
    <row r="561" spans="2:148" x14ac:dyDescent="0.45">
      <c r="B561" s="124"/>
      <c r="C561" s="418"/>
      <c r="D561" s="424"/>
      <c r="E561" s="419"/>
      <c r="F561" s="424"/>
      <c r="G561" s="163"/>
      <c r="H561" s="427"/>
      <c r="I561" s="63"/>
      <c r="J561" s="124"/>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433"/>
      <c r="AK561" s="63"/>
      <c r="AL561" s="164"/>
      <c r="AM561" s="164"/>
      <c r="AN561" s="164"/>
      <c r="AO561" s="63"/>
      <c r="AP561" s="124"/>
      <c r="AQ561" s="124"/>
      <c r="AR561" s="124"/>
      <c r="AS561" s="124"/>
      <c r="AT561" s="65"/>
      <c r="AU561" s="47"/>
      <c r="AV561" s="47"/>
      <c r="AW561" s="47"/>
      <c r="AX561" s="47"/>
      <c r="AY561" s="47"/>
      <c r="AZ561" s="47"/>
      <c r="BA561" s="47"/>
      <c r="BB561" s="47"/>
      <c r="BC561" s="47"/>
      <c r="BD561" s="47"/>
      <c r="BE561" s="47"/>
      <c r="BF561" s="47"/>
      <c r="BG561" s="47"/>
      <c r="BH561" s="47"/>
      <c r="BI561" s="47"/>
      <c r="BJ561" s="47"/>
      <c r="BK561" s="47"/>
      <c r="BL561" s="47"/>
      <c r="BM561" s="47"/>
      <c r="BN561" s="47"/>
      <c r="BO561" s="47"/>
      <c r="BP561" s="47"/>
      <c r="BQ561" s="47"/>
      <c r="BR561" s="47"/>
      <c r="BS561" s="47"/>
      <c r="BT561" s="47"/>
      <c r="BU561" s="47"/>
      <c r="BV561" s="47"/>
      <c r="BW561" s="47"/>
      <c r="BX561" s="47"/>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c r="DV561" s="47"/>
      <c r="DW561" s="47"/>
      <c r="DX561" s="47"/>
      <c r="DY561" s="47"/>
      <c r="DZ561" s="47"/>
      <c r="EA561" s="47"/>
      <c r="EB561" s="47"/>
      <c r="EC561" s="47"/>
      <c r="ED561" s="47"/>
      <c r="EE561" s="47"/>
      <c r="EF561" s="47"/>
      <c r="EG561" s="47"/>
      <c r="EH561" s="47"/>
      <c r="EI561" s="47"/>
      <c r="EJ561" s="47"/>
      <c r="EK561" s="47"/>
      <c r="EL561" s="47"/>
      <c r="EM561" s="47"/>
      <c r="EN561" s="47"/>
      <c r="EO561" s="47"/>
      <c r="EP561" s="47"/>
      <c r="EQ561" s="47"/>
      <c r="ER561" s="47"/>
    </row>
  </sheetData>
  <sheetProtection algorithmName="SHA-512" hashValue="wfdvgB5YfQhhN03YtSdq+HFh/yjPufXD7iXoEBeVGbTkxtLUzpsj2Q0LDqLNmnTVQy89ozZerwwgxAXcWWo9Dw==" saltValue="/oGtmrOzau7uCh6mZVFo3A==" spinCount="100000" sheet="1" objects="1" scenarios="1"/>
  <mergeCells count="8">
    <mergeCell ref="L1:AI1"/>
    <mergeCell ref="I1:K1"/>
    <mergeCell ref="AK2:AT2"/>
    <mergeCell ref="I2:K2"/>
    <mergeCell ref="L2:O2"/>
    <mergeCell ref="P2:Z2"/>
    <mergeCell ref="AA2:AC2"/>
    <mergeCell ref="AD2:AI2"/>
  </mergeCells>
  <phoneticPr fontId="4" type="noConversion"/>
  <conditionalFormatting sqref="A4">
    <cfRule type="notContainsBlanks" dxfId="45" priority="46">
      <formula>LEN(TRIM(A4))&gt;0</formula>
    </cfRule>
  </conditionalFormatting>
  <conditionalFormatting sqref="AK4:AK101">
    <cfRule type="notContainsBlanks" dxfId="44" priority="47">
      <formula>LEN(TRIM(AK4))&gt;0</formula>
    </cfRule>
  </conditionalFormatting>
  <conditionalFormatting sqref="C4:H4">
    <cfRule type="expression" dxfId="43" priority="11">
      <formula>$AK4&lt;&gt;""</formula>
    </cfRule>
  </conditionalFormatting>
  <conditionalFormatting sqref="C5:H101">
    <cfRule type="expression" dxfId="42" priority="10">
      <formula>$AK5&lt;&gt;""</formula>
    </cfRule>
  </conditionalFormatting>
  <conditionalFormatting sqref="AN4:AN101">
    <cfRule type="cellIs" dxfId="41" priority="6" operator="equal">
      <formula>"Y"</formula>
    </cfRule>
    <cfRule type="cellIs" dxfId="40" priority="7" operator="equal">
      <formula>"N"</formula>
    </cfRule>
  </conditionalFormatting>
  <conditionalFormatting sqref="AT4:AT101">
    <cfRule type="containsText" dxfId="39" priority="5" operator="containsText" text="non contracted">
      <formula>NOT(ISERROR(SEARCH("non contracted",AT4)))</formula>
    </cfRule>
  </conditionalFormatting>
  <conditionalFormatting sqref="A5:A101">
    <cfRule type="notContainsBlanks" dxfId="38" priority="1">
      <formula>LEN(TRIM(A5))&gt;0</formula>
    </cfRule>
  </conditionalFormatting>
  <pageMargins left="0.70866141732283472" right="0.70866141732283472" top="0.74803149606299213" bottom="0.74803149606299213" header="0.31496062992125984" footer="0.31496062992125984"/>
  <pageSetup paperSize="9" scale="28" fitToHeight="2"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510" id="{C602741D-D97C-4AA0-9031-EDBA39FB9D77}">
            <xm:f>$AR4='ref 2 SLB'!$H$17</xm:f>
            <x14:dxf>
              <fill>
                <patternFill>
                  <bgColor theme="7" tint="0.79998168889431442"/>
                </patternFill>
              </fill>
            </x14:dxf>
          </x14:cfRule>
          <xm:sqref>I4:K101</xm:sqref>
        </x14:conditionalFormatting>
        <x14:conditionalFormatting xmlns:xm="http://schemas.microsoft.com/office/excel/2006/main">
          <x14:cfRule type="expression" priority="2" id="{7DA73311-D2A4-4A11-B894-89876FC01771}">
            <xm:f>$AS4='ref 2 SLB'!$I$17:$I$32</xm:f>
            <x14:dxf>
              <fill>
                <patternFill>
                  <bgColor theme="7" tint="0.79998168889431442"/>
                </patternFill>
              </fill>
            </x14:dxf>
          </x14:cfRule>
          <xm:sqref>L4:AI101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EB8AA31-3E1B-4FC2-88F1-8498743462E4}">
          <x14:formula1>
            <xm:f>'ref 2 SLB'!$C$17:$C$32</xm:f>
          </x14:formula1>
          <xm:sqref>F4:F101</xm:sqref>
        </x14:dataValidation>
        <x14:dataValidation type="list" allowBlank="1" showInputMessage="1" showErrorMessage="1" xr:uid="{357709FE-2BF6-41B6-9B70-25D514B0F5EB}">
          <x14:formula1>
            <xm:f>'ref 2 SLB'!$G$99:$G$100</xm:f>
          </x14:formula1>
          <xm:sqref>AN4:AN101</xm:sqref>
        </x14:dataValidation>
        <x14:dataValidation type="list" allowBlank="1" showInputMessage="1" showErrorMessage="1" xr:uid="{07361BB3-C762-44AC-A883-5123917C4040}">
          <x14:formula1>
            <xm:f>'ref 2 SLB'!$L$17:$L$18</xm:f>
          </x14:formula1>
          <xm:sqref>AK4:AK101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8621-4EAB-43FE-8CB5-DF4874697026}">
  <sheetPr codeName="Sheet7">
    <tabColor rgb="FF0000FF"/>
    <pageSetUpPr fitToPage="1"/>
  </sheetPr>
  <dimension ref="A1:EE262"/>
  <sheetViews>
    <sheetView zoomScale="70" zoomScaleNormal="70" workbookViewId="0">
      <selection activeCell="C93" sqref="C93:S93"/>
    </sheetView>
  </sheetViews>
  <sheetFormatPr defaultColWidth="9" defaultRowHeight="17.649999999999999" x14ac:dyDescent="0.4"/>
  <cols>
    <col min="1" max="1" width="52.46484375" style="219" customWidth="1"/>
    <col min="2" max="2" width="9" style="320"/>
    <col min="3" max="3" width="81.6640625" style="318" customWidth="1"/>
    <col min="4" max="7" width="16.3984375" style="320" customWidth="1"/>
    <col min="8" max="8" width="16.3984375" style="321" customWidth="1"/>
    <col min="9" max="12" width="16.3984375" style="320" customWidth="1"/>
    <col min="13" max="13" width="16.3984375" style="321" customWidth="1"/>
    <col min="14" max="17" width="16.3984375" style="320" customWidth="1"/>
    <col min="18" max="18" width="16.3984375" style="321" customWidth="1"/>
    <col min="19" max="19" width="21" style="748" customWidth="1"/>
    <col min="20" max="20" width="61.1328125" style="319" customWidth="1"/>
    <col min="21" max="21" width="36.265625" style="219" customWidth="1"/>
    <col min="22" max="16384" width="9" style="219"/>
  </cols>
  <sheetData>
    <row r="1" spans="1:135" s="17" customFormat="1" thickBot="1" x14ac:dyDescent="0.5">
      <c r="A1" s="16"/>
      <c r="B1" s="40"/>
      <c r="C1" s="40"/>
      <c r="D1" s="40"/>
      <c r="E1" s="40"/>
      <c r="F1" s="40"/>
      <c r="G1" s="40"/>
      <c r="H1" s="40"/>
      <c r="I1" s="32"/>
      <c r="J1" s="40"/>
      <c r="K1" s="40"/>
      <c r="L1" s="34"/>
      <c r="M1" s="34"/>
      <c r="N1" s="34"/>
      <c r="O1" s="35"/>
      <c r="P1" s="35"/>
      <c r="Q1" s="34"/>
      <c r="R1" s="34"/>
      <c r="S1" s="72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row>
    <row r="2" spans="1:135" s="13" customFormat="1" ht="65.25" customHeight="1" thickBot="1" x14ac:dyDescent="0.6">
      <c r="A2" s="10"/>
      <c r="B2" s="1033" t="s">
        <v>657</v>
      </c>
      <c r="C2" s="1035"/>
      <c r="D2" s="67"/>
      <c r="E2" s="67"/>
      <c r="F2" s="40"/>
      <c r="G2" s="40"/>
      <c r="H2" s="40"/>
      <c r="I2" s="12"/>
      <c r="J2" s="1"/>
      <c r="K2" s="1"/>
      <c r="L2" s="36"/>
      <c r="M2" s="36"/>
      <c r="N2" s="37"/>
      <c r="O2" s="37"/>
      <c r="P2" s="37"/>
      <c r="Q2" s="37"/>
      <c r="R2" s="37"/>
      <c r="S2" s="721"/>
      <c r="T2" s="1"/>
      <c r="U2" s="11"/>
      <c r="V2" s="12"/>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row>
    <row r="3" spans="1:135" s="66" customFormat="1" ht="22.9" customHeight="1" x14ac:dyDescent="0.55000000000000004">
      <c r="A3" s="67"/>
      <c r="B3" s="67"/>
      <c r="C3" s="67"/>
      <c r="D3" s="67"/>
      <c r="E3" s="67"/>
      <c r="F3" s="67"/>
      <c r="G3" s="67"/>
      <c r="H3" s="67"/>
      <c r="I3" s="67"/>
      <c r="J3" s="67"/>
      <c r="K3" s="67"/>
      <c r="L3" s="67"/>
      <c r="M3" s="67"/>
      <c r="N3" s="67"/>
      <c r="O3" s="67"/>
      <c r="P3" s="67"/>
      <c r="Q3" s="67"/>
      <c r="R3" s="67"/>
      <c r="S3" s="722"/>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row>
    <row r="4" spans="1:135" ht="53.25" customHeight="1" thickBot="1" x14ac:dyDescent="0.45">
      <c r="A4" s="40"/>
      <c r="B4" s="1069" t="s">
        <v>658</v>
      </c>
      <c r="C4" s="1069"/>
      <c r="D4" s="322" t="str">
        <f>IF(D6='1 - Claim Sign off'!$D$9,"Current claim period","")</f>
        <v/>
      </c>
      <c r="E4" s="322" t="str">
        <f>IF(E6='1 - Claim Sign off'!$D$9,"Current claim period","")</f>
        <v/>
      </c>
      <c r="F4" s="322" t="str">
        <f>IF(F6='1 - Claim Sign off'!$D$9,"Current claim period","")</f>
        <v/>
      </c>
      <c r="G4" s="322" t="str">
        <f>IF(G6='1 - Claim Sign off'!$D$9,"Current claim period","")</f>
        <v/>
      </c>
      <c r="H4" s="322" t="str">
        <f>IF(H6='1 - Claim Sign off'!$D$9,"Current claim period","")</f>
        <v/>
      </c>
      <c r="I4" s="322" t="str">
        <f>IF(I6='1 - Claim Sign off'!$D$9,"Current claim period","")</f>
        <v>Current claim period</v>
      </c>
      <c r="J4" s="322" t="str">
        <f>IF(J6='1 - Claim Sign off'!$D$9,"Current claim period","")</f>
        <v/>
      </c>
      <c r="K4" s="322" t="str">
        <f>IF(K6='1 - Claim Sign off'!$D$9,"Current claim period","")</f>
        <v/>
      </c>
      <c r="L4" s="322" t="str">
        <f>IF(L6='1 - Claim Sign off'!$D$9,"Current claim period","")</f>
        <v/>
      </c>
      <c r="M4" s="322" t="str">
        <f>IF(M6='1 - Claim Sign off'!$D$9,"Current claim period","")</f>
        <v/>
      </c>
      <c r="N4" s="322" t="str">
        <f>IF(N6='1 - Claim Sign off'!$D$9,"Current claim period","")</f>
        <v/>
      </c>
      <c r="O4" s="322" t="str">
        <f>IF(O6='1 - Claim Sign off'!$D$9,"Current claim period","")</f>
        <v/>
      </c>
      <c r="P4" s="322" t="str">
        <f>IF(P6='1 - Claim Sign off'!$D$9,"Current claim period","")</f>
        <v/>
      </c>
      <c r="Q4" s="322" t="str">
        <f>IF(Q6='1 - Claim Sign off'!$D$9,"Current claim period","")</f>
        <v/>
      </c>
      <c r="R4" s="22"/>
      <c r="S4" s="58"/>
      <c r="T4" s="164"/>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row>
    <row r="5" spans="1:135" ht="39.75" hidden="1" customHeight="1" thickBot="1" x14ac:dyDescent="0.45">
      <c r="A5" s="40"/>
      <c r="B5" s="675"/>
      <c r="C5" s="675"/>
      <c r="D5" s="46">
        <v>1</v>
      </c>
      <c r="E5" s="46">
        <v>2</v>
      </c>
      <c r="F5" s="46">
        <v>3</v>
      </c>
      <c r="G5" s="46">
        <v>4</v>
      </c>
      <c r="H5" s="46"/>
      <c r="I5" s="46">
        <v>5</v>
      </c>
      <c r="J5" s="46">
        <v>6</v>
      </c>
      <c r="K5" s="46">
        <v>7</v>
      </c>
      <c r="L5" s="46">
        <v>8</v>
      </c>
      <c r="M5" s="46"/>
      <c r="N5" s="46">
        <v>9</v>
      </c>
      <c r="O5" s="46">
        <v>10</v>
      </c>
      <c r="P5" s="46">
        <v>11</v>
      </c>
      <c r="Q5" s="46">
        <v>12</v>
      </c>
      <c r="R5" s="22"/>
      <c r="S5" s="58"/>
      <c r="T5" s="164"/>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row>
    <row r="6" spans="1:135" s="169" customFormat="1" ht="57" customHeight="1" thickBot="1" x14ac:dyDescent="0.45">
      <c r="A6" s="31"/>
      <c r="B6" s="1071" t="s">
        <v>249</v>
      </c>
      <c r="C6" s="1070" t="s">
        <v>323</v>
      </c>
      <c r="D6" s="170" t="s">
        <v>127</v>
      </c>
      <c r="E6" s="171" t="s">
        <v>132</v>
      </c>
      <c r="F6" s="171" t="s">
        <v>467</v>
      </c>
      <c r="G6" s="172" t="s">
        <v>143</v>
      </c>
      <c r="H6" s="841"/>
      <c r="I6" s="845" t="s">
        <v>150</v>
      </c>
      <c r="J6" s="171" t="s">
        <v>156</v>
      </c>
      <c r="K6" s="171" t="s">
        <v>163</v>
      </c>
      <c r="L6" s="172" t="s">
        <v>167</v>
      </c>
      <c r="M6" s="841"/>
      <c r="N6" s="845" t="s">
        <v>173</v>
      </c>
      <c r="O6" s="171" t="s">
        <v>178</v>
      </c>
      <c r="P6" s="171" t="s">
        <v>183</v>
      </c>
      <c r="Q6" s="172" t="s">
        <v>187</v>
      </c>
      <c r="R6" s="1021"/>
      <c r="S6" s="1023"/>
      <c r="T6" s="1025"/>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row>
    <row r="7" spans="1:135" s="245" customFormat="1" ht="57" customHeight="1" thickBot="1" x14ac:dyDescent="0.45">
      <c r="A7" s="32"/>
      <c r="B7" s="1072"/>
      <c r="C7" s="1050"/>
      <c r="D7" s="873" t="str">
        <f>IF(HLOOKUP("current claim period",$D$4:$Q$5,2,FALSE)&gt;=D5,"Actual","forecast")</f>
        <v>Actual</v>
      </c>
      <c r="E7" s="873" t="str">
        <f t="shared" ref="E7:G7" si="0">IF(HLOOKUP("current claim period",$D$4:$Q$5,2,FALSE)&gt;=E5,"Actual","forecast")</f>
        <v>Actual</v>
      </c>
      <c r="F7" s="873" t="str">
        <f t="shared" si="0"/>
        <v>Actual</v>
      </c>
      <c r="G7" s="1020" t="str">
        <f t="shared" si="0"/>
        <v>Actual</v>
      </c>
      <c r="H7" s="842" t="s">
        <v>638</v>
      </c>
      <c r="I7" s="1000" t="str">
        <f t="shared" ref="I7:L7" si="1">IF(HLOOKUP("current claim period",$D$4:$Q$5,2,FALSE)&gt;=I5,"Actual","forecast")</f>
        <v>Actual</v>
      </c>
      <c r="J7" s="948" t="str">
        <f t="shared" si="1"/>
        <v>forecast</v>
      </c>
      <c r="K7" s="948" t="str">
        <f t="shared" si="1"/>
        <v>forecast</v>
      </c>
      <c r="L7" s="997" t="str">
        <f t="shared" si="1"/>
        <v>forecast</v>
      </c>
      <c r="M7" s="842" t="s">
        <v>639</v>
      </c>
      <c r="N7" s="1000" t="str">
        <f t="shared" ref="N7:Q7" si="2">IF(HLOOKUP("current claim period",$D$4:$Q$5,2,FALSE)&gt;=N5,"Actual","forecast")</f>
        <v>forecast</v>
      </c>
      <c r="O7" s="948" t="str">
        <f t="shared" si="2"/>
        <v>forecast</v>
      </c>
      <c r="P7" s="948" t="str">
        <f t="shared" si="2"/>
        <v>forecast</v>
      </c>
      <c r="Q7" s="997" t="str">
        <f t="shared" si="2"/>
        <v>forecast</v>
      </c>
      <c r="R7" s="1022" t="s">
        <v>640</v>
      </c>
      <c r="S7" s="1024" t="s">
        <v>633</v>
      </c>
      <c r="T7" s="1025" t="s">
        <v>320</v>
      </c>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row>
    <row r="8" spans="1:135" s="169" customFormat="1" ht="20.45" customHeight="1" x14ac:dyDescent="0.4">
      <c r="A8" s="379" t="str">
        <f>IF(AND(S8="",SUM(D8,E8,F8,G8,I8,J8,K8,L8,N8,O8,P8,Q8)&gt;0),"Error: non-contracted output/outcome. Remove profiled figures",IF(S8&lt;S28," Error: actual + forecats less than contracted",""))</f>
        <v/>
      </c>
      <c r="B8" s="956" t="s">
        <v>79</v>
      </c>
      <c r="C8" s="957" t="s">
        <v>80</v>
      </c>
      <c r="D8" s="896" t="str">
        <f>IF($S28="","",0)</f>
        <v/>
      </c>
      <c r="E8" s="897" t="str">
        <f t="shared" ref="E8:G8" si="3">IF($S28="","",0)</f>
        <v/>
      </c>
      <c r="F8" s="897" t="str">
        <f t="shared" si="3"/>
        <v/>
      </c>
      <c r="G8" s="898" t="str">
        <f t="shared" si="3"/>
        <v/>
      </c>
      <c r="H8" s="173" t="str">
        <f>IF($S28="","",SUM(D8:G8))</f>
        <v/>
      </c>
      <c r="I8" s="209"/>
      <c r="J8" s="125"/>
      <c r="K8" s="125"/>
      <c r="L8" s="126"/>
      <c r="M8" s="173" t="str">
        <f>IF($S28="","",SUM(I8:L8))</f>
        <v/>
      </c>
      <c r="N8" s="359"/>
      <c r="O8" s="125"/>
      <c r="P8" s="125"/>
      <c r="Q8" s="126"/>
      <c r="R8" s="173" t="str">
        <f t="shared" ref="R8:R12" si="4">IF($S28="","",SUM(N8:Q8))</f>
        <v/>
      </c>
      <c r="S8" s="723" t="str">
        <f>IF(S28="","",SUM(R8,M8,H8))</f>
        <v/>
      </c>
      <c r="T8" s="164" t="str">
        <f>IF($S28="","",'11 - GLA USE ONLY GFA details'!W59)</f>
        <v/>
      </c>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row>
    <row r="9" spans="1:135" s="169" customFormat="1" ht="20.45" customHeight="1" x14ac:dyDescent="0.4">
      <c r="A9" s="379" t="str">
        <f t="shared" ref="A9:A24" si="5">IF(AND(S9="",SUM(D9,E9,F9,G9,I9,J9,K9,L9,N9,O9,P9,Q9)&gt;0),"Error: non-contracted output/outcome. Remove profiled figures",IF(S9&lt;S29," Error: actual + forecats less than contracted",""))</f>
        <v/>
      </c>
      <c r="B9" s="958" t="s">
        <v>81</v>
      </c>
      <c r="C9" s="959" t="s">
        <v>268</v>
      </c>
      <c r="D9" s="899" t="str">
        <f t="shared" ref="D9:G9" si="6">IF($S29="","",0)</f>
        <v/>
      </c>
      <c r="E9" s="900" t="str">
        <f t="shared" si="6"/>
        <v/>
      </c>
      <c r="F9" s="900" t="str">
        <f t="shared" si="6"/>
        <v/>
      </c>
      <c r="G9" s="901" t="str">
        <f t="shared" si="6"/>
        <v/>
      </c>
      <c r="H9" s="174" t="str">
        <f t="shared" ref="H9:H12" si="7">IF($S29="","",SUM(D9:G9))</f>
        <v/>
      </c>
      <c r="I9" s="210"/>
      <c r="J9" s="211"/>
      <c r="K9" s="211"/>
      <c r="L9" s="212"/>
      <c r="M9" s="174" t="str">
        <f t="shared" ref="M9:M12" si="8">IF($S29="","",SUM(I9:L9))</f>
        <v/>
      </c>
      <c r="N9" s="360"/>
      <c r="O9" s="211"/>
      <c r="P9" s="211"/>
      <c r="Q9" s="212"/>
      <c r="R9" s="174" t="str">
        <f t="shared" si="4"/>
        <v/>
      </c>
      <c r="S9" s="724" t="str">
        <f t="shared" ref="S9:S12" si="9">IF(S29="","",SUM(R9,M9,H9))</f>
        <v/>
      </c>
      <c r="T9" s="164" t="str">
        <f>IF($S29="","",'11 - GLA USE ONLY GFA details'!W60)</f>
        <v/>
      </c>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row>
    <row r="10" spans="1:135" s="169" customFormat="1" ht="20.45" customHeight="1" x14ac:dyDescent="0.4">
      <c r="A10" s="379" t="str">
        <f t="shared" si="5"/>
        <v/>
      </c>
      <c r="B10" s="958" t="s">
        <v>82</v>
      </c>
      <c r="C10" s="959" t="s">
        <v>83</v>
      </c>
      <c r="D10" s="899" t="str">
        <f t="shared" ref="D10:G10" si="10">IF($S30="","",0)</f>
        <v/>
      </c>
      <c r="E10" s="900" t="str">
        <f t="shared" si="10"/>
        <v/>
      </c>
      <c r="F10" s="900" t="str">
        <f t="shared" si="10"/>
        <v/>
      </c>
      <c r="G10" s="901" t="str">
        <f t="shared" si="10"/>
        <v/>
      </c>
      <c r="H10" s="174" t="str">
        <f t="shared" si="7"/>
        <v/>
      </c>
      <c r="I10" s="210"/>
      <c r="J10" s="211"/>
      <c r="K10" s="211"/>
      <c r="L10" s="212"/>
      <c r="M10" s="174" t="str">
        <f t="shared" si="8"/>
        <v/>
      </c>
      <c r="N10" s="360"/>
      <c r="O10" s="211"/>
      <c r="P10" s="211"/>
      <c r="Q10" s="212"/>
      <c r="R10" s="174" t="str">
        <f t="shared" si="4"/>
        <v/>
      </c>
      <c r="S10" s="724" t="str">
        <f t="shared" si="9"/>
        <v/>
      </c>
      <c r="T10" s="164" t="str">
        <f>IF($S30="","",'11 - GLA USE ONLY GFA details'!W61)</f>
        <v/>
      </c>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row>
    <row r="11" spans="1:135" s="169" customFormat="1" ht="20.45" customHeight="1" x14ac:dyDescent="0.4">
      <c r="A11" s="379" t="str">
        <f t="shared" si="5"/>
        <v/>
      </c>
      <c r="B11" s="958" t="s">
        <v>84</v>
      </c>
      <c r="C11" s="959" t="s">
        <v>85</v>
      </c>
      <c r="D11" s="899" t="str">
        <f t="shared" ref="D11:G11" si="11">IF($S31="","",0)</f>
        <v/>
      </c>
      <c r="E11" s="900" t="str">
        <f t="shared" si="11"/>
        <v/>
      </c>
      <c r="F11" s="900" t="str">
        <f t="shared" si="11"/>
        <v/>
      </c>
      <c r="G11" s="901" t="str">
        <f t="shared" si="11"/>
        <v/>
      </c>
      <c r="H11" s="174" t="str">
        <f t="shared" si="7"/>
        <v/>
      </c>
      <c r="I11" s="210"/>
      <c r="J11" s="211"/>
      <c r="K11" s="211"/>
      <c r="L11" s="212"/>
      <c r="M11" s="174" t="str">
        <f t="shared" si="8"/>
        <v/>
      </c>
      <c r="N11" s="360"/>
      <c r="O11" s="211"/>
      <c r="P11" s="211"/>
      <c r="Q11" s="212"/>
      <c r="R11" s="174" t="str">
        <f t="shared" si="4"/>
        <v/>
      </c>
      <c r="S11" s="724" t="str">
        <f t="shared" si="9"/>
        <v/>
      </c>
      <c r="T11" s="164" t="str">
        <f>IF($S31="","",'11 - GLA USE ONLY GFA details'!W62)</f>
        <v/>
      </c>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row>
    <row r="12" spans="1:135" s="169" customFormat="1" ht="20.45" customHeight="1" thickBot="1" x14ac:dyDescent="0.45">
      <c r="A12" s="379" t="str">
        <f t="shared" si="5"/>
        <v/>
      </c>
      <c r="B12" s="960" t="s">
        <v>244</v>
      </c>
      <c r="C12" s="961" t="s">
        <v>271</v>
      </c>
      <c r="D12" s="902" t="str">
        <f t="shared" ref="D12:G12" si="12">IF($S32="","",0)</f>
        <v/>
      </c>
      <c r="E12" s="903" t="str">
        <f t="shared" si="12"/>
        <v/>
      </c>
      <c r="F12" s="903" t="str">
        <f t="shared" si="12"/>
        <v/>
      </c>
      <c r="G12" s="904" t="str">
        <f t="shared" si="12"/>
        <v/>
      </c>
      <c r="H12" s="175" t="str">
        <f t="shared" si="7"/>
        <v/>
      </c>
      <c r="I12" s="213"/>
      <c r="J12" s="214"/>
      <c r="K12" s="214"/>
      <c r="L12" s="215"/>
      <c r="M12" s="175" t="str">
        <f t="shared" si="8"/>
        <v/>
      </c>
      <c r="N12" s="361"/>
      <c r="O12" s="214"/>
      <c r="P12" s="214"/>
      <c r="Q12" s="215"/>
      <c r="R12" s="175" t="str">
        <f t="shared" si="4"/>
        <v/>
      </c>
      <c r="S12" s="725" t="str">
        <f t="shared" si="9"/>
        <v/>
      </c>
      <c r="T12" s="164" t="str">
        <f>IF($S32="","",'11 - GLA USE ONLY GFA details'!W63)</f>
        <v/>
      </c>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row>
    <row r="13" spans="1:135" s="169" customFormat="1" ht="25.5" customHeight="1" thickBot="1" x14ac:dyDescent="0.45">
      <c r="A13" s="379"/>
      <c r="B13" s="719" t="s">
        <v>249</v>
      </c>
      <c r="C13" s="1017" t="s">
        <v>37</v>
      </c>
      <c r="D13" s="1018"/>
      <c r="E13" s="1018"/>
      <c r="F13" s="1018"/>
      <c r="G13" s="1018"/>
      <c r="H13" s="1018"/>
      <c r="I13" s="1018"/>
      <c r="J13" s="1018"/>
      <c r="K13" s="1018"/>
      <c r="L13" s="1018"/>
      <c r="M13" s="1018"/>
      <c r="N13" s="1018"/>
      <c r="O13" s="1018"/>
      <c r="P13" s="1018"/>
      <c r="Q13" s="1018"/>
      <c r="R13" s="1018"/>
      <c r="S13" s="1019"/>
      <c r="T13" s="599" t="s">
        <v>625</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row>
    <row r="14" spans="1:135" s="169" customFormat="1" ht="20.45" customHeight="1" x14ac:dyDescent="0.4">
      <c r="A14" s="379" t="str">
        <f t="shared" si="5"/>
        <v/>
      </c>
      <c r="B14" s="956" t="s">
        <v>96</v>
      </c>
      <c r="C14" s="957" t="s">
        <v>97</v>
      </c>
      <c r="D14" s="905" t="str">
        <f t="shared" ref="D14:G14" si="13">IF($S34="","",0)</f>
        <v/>
      </c>
      <c r="E14" s="906" t="str">
        <f t="shared" si="13"/>
        <v/>
      </c>
      <c r="F14" s="906" t="str">
        <f t="shared" si="13"/>
        <v/>
      </c>
      <c r="G14" s="907" t="str">
        <f t="shared" si="13"/>
        <v/>
      </c>
      <c r="H14" s="249" t="str">
        <f t="shared" ref="H14:H24" si="14">IF($S34="","",SUM(D14:G14))</f>
        <v/>
      </c>
      <c r="I14" s="246"/>
      <c r="J14" s="247"/>
      <c r="K14" s="247"/>
      <c r="L14" s="248"/>
      <c r="M14" s="249" t="str">
        <f t="shared" ref="M14:M24" si="15">IF($S34="","",SUM(I14:L14))</f>
        <v/>
      </c>
      <c r="N14" s="246"/>
      <c r="O14" s="247"/>
      <c r="P14" s="247"/>
      <c r="Q14" s="248"/>
      <c r="R14" s="249" t="str">
        <f t="shared" ref="R14:R24" si="16">IF($S34="","",SUM(N14:Q14))</f>
        <v/>
      </c>
      <c r="S14" s="726" t="str">
        <f t="shared" ref="S14:S24" si="17">IF(S34="","",SUM(R14,M14,H14))</f>
        <v/>
      </c>
      <c r="T14" s="164" t="str">
        <f>IF($S34="","",'11 - GLA USE ONLY GFA details'!T65)</f>
        <v/>
      </c>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row>
    <row r="15" spans="1:135" s="169" customFormat="1" ht="20.45" customHeight="1" x14ac:dyDescent="0.4">
      <c r="A15" s="379" t="str">
        <f t="shared" si="5"/>
        <v/>
      </c>
      <c r="B15" s="958" t="s">
        <v>94</v>
      </c>
      <c r="C15" s="959" t="s">
        <v>95</v>
      </c>
      <c r="D15" s="908" t="str">
        <f t="shared" ref="D15:G15" si="18">IF($S35="","",0)</f>
        <v/>
      </c>
      <c r="E15" s="909" t="str">
        <f t="shared" si="18"/>
        <v/>
      </c>
      <c r="F15" s="909" t="str">
        <f t="shared" si="18"/>
        <v/>
      </c>
      <c r="G15" s="910" t="str">
        <f t="shared" si="18"/>
        <v/>
      </c>
      <c r="H15" s="253" t="str">
        <f t="shared" si="14"/>
        <v/>
      </c>
      <c r="I15" s="250"/>
      <c r="J15" s="251"/>
      <c r="K15" s="251"/>
      <c r="L15" s="252"/>
      <c r="M15" s="253" t="str">
        <f t="shared" si="15"/>
        <v/>
      </c>
      <c r="N15" s="250"/>
      <c r="O15" s="251"/>
      <c r="P15" s="251"/>
      <c r="Q15" s="252"/>
      <c r="R15" s="253" t="str">
        <f t="shared" si="16"/>
        <v/>
      </c>
      <c r="S15" s="727" t="str">
        <f t="shared" si="17"/>
        <v/>
      </c>
      <c r="T15" s="164" t="str">
        <f>IF($S35="","",'11 - GLA USE ONLY GFA details'!T66)</f>
        <v/>
      </c>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row>
    <row r="16" spans="1:135" s="169" customFormat="1" ht="20.45" customHeight="1" x14ac:dyDescent="0.4">
      <c r="A16" s="379" t="str">
        <f t="shared" si="5"/>
        <v/>
      </c>
      <c r="B16" s="958" t="s">
        <v>92</v>
      </c>
      <c r="C16" s="959" t="s">
        <v>93</v>
      </c>
      <c r="D16" s="899" t="str">
        <f t="shared" ref="D16:G16" si="19">IF($S36="","",0)</f>
        <v/>
      </c>
      <c r="E16" s="900" t="str">
        <f t="shared" si="19"/>
        <v/>
      </c>
      <c r="F16" s="900" t="str">
        <f t="shared" si="19"/>
        <v/>
      </c>
      <c r="G16" s="901" t="str">
        <f t="shared" si="19"/>
        <v/>
      </c>
      <c r="H16" s="174" t="str">
        <f t="shared" si="14"/>
        <v/>
      </c>
      <c r="I16" s="210"/>
      <c r="J16" s="211"/>
      <c r="K16" s="211"/>
      <c r="L16" s="212"/>
      <c r="M16" s="174" t="str">
        <f t="shared" si="15"/>
        <v/>
      </c>
      <c r="N16" s="210"/>
      <c r="O16" s="211"/>
      <c r="P16" s="211"/>
      <c r="Q16" s="212"/>
      <c r="R16" s="174" t="str">
        <f t="shared" si="16"/>
        <v/>
      </c>
      <c r="S16" s="724" t="str">
        <f t="shared" si="17"/>
        <v/>
      </c>
      <c r="T16" s="164" t="str">
        <f>IF($S36="","",'11 - GLA USE ONLY GFA details'!T67)</f>
        <v/>
      </c>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row>
    <row r="17" spans="1:135" s="169" customFormat="1" ht="20.45" customHeight="1" x14ac:dyDescent="0.4">
      <c r="A17" s="379" t="str">
        <f t="shared" si="5"/>
        <v/>
      </c>
      <c r="B17" s="958" t="s">
        <v>245</v>
      </c>
      <c r="C17" s="959" t="s">
        <v>255</v>
      </c>
      <c r="D17" s="899" t="str">
        <f t="shared" ref="D17:G17" si="20">IF($S37="","",0)</f>
        <v/>
      </c>
      <c r="E17" s="900" t="str">
        <f t="shared" si="20"/>
        <v/>
      </c>
      <c r="F17" s="900" t="str">
        <f t="shared" si="20"/>
        <v/>
      </c>
      <c r="G17" s="901" t="str">
        <f t="shared" si="20"/>
        <v/>
      </c>
      <c r="H17" s="174" t="str">
        <f t="shared" si="14"/>
        <v/>
      </c>
      <c r="I17" s="210"/>
      <c r="J17" s="211"/>
      <c r="K17" s="211"/>
      <c r="L17" s="212"/>
      <c r="M17" s="174" t="str">
        <f t="shared" si="15"/>
        <v/>
      </c>
      <c r="N17" s="210"/>
      <c r="O17" s="211"/>
      <c r="P17" s="211"/>
      <c r="Q17" s="212"/>
      <c r="R17" s="174" t="str">
        <f t="shared" si="16"/>
        <v/>
      </c>
      <c r="S17" s="724" t="str">
        <f t="shared" si="17"/>
        <v/>
      </c>
      <c r="T17" s="164" t="str">
        <f>IF($S37="","",'11 - GLA USE ONLY GFA details'!T68)</f>
        <v/>
      </c>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row>
    <row r="18" spans="1:135" s="169" customFormat="1" ht="20.45" customHeight="1" x14ac:dyDescent="0.4">
      <c r="A18" s="379" t="str">
        <f t="shared" si="5"/>
        <v/>
      </c>
      <c r="B18" s="958" t="s">
        <v>247</v>
      </c>
      <c r="C18" s="959" t="s">
        <v>257</v>
      </c>
      <c r="D18" s="899" t="str">
        <f t="shared" ref="D18:G18" si="21">IF($S38="","",0)</f>
        <v/>
      </c>
      <c r="E18" s="900" t="str">
        <f t="shared" si="21"/>
        <v/>
      </c>
      <c r="F18" s="900" t="str">
        <f t="shared" si="21"/>
        <v/>
      </c>
      <c r="G18" s="901" t="str">
        <f t="shared" si="21"/>
        <v/>
      </c>
      <c r="H18" s="174" t="str">
        <f t="shared" si="14"/>
        <v/>
      </c>
      <c r="I18" s="210"/>
      <c r="J18" s="211"/>
      <c r="K18" s="211"/>
      <c r="L18" s="212"/>
      <c r="M18" s="174" t="str">
        <f t="shared" si="15"/>
        <v/>
      </c>
      <c r="N18" s="210"/>
      <c r="O18" s="211"/>
      <c r="P18" s="211"/>
      <c r="Q18" s="212"/>
      <c r="R18" s="174" t="str">
        <f t="shared" si="16"/>
        <v/>
      </c>
      <c r="S18" s="724" t="str">
        <f t="shared" si="17"/>
        <v/>
      </c>
      <c r="T18" s="164" t="str">
        <f>IF($S38="","",'11 - GLA USE ONLY GFA details'!T69)</f>
        <v/>
      </c>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row>
    <row r="19" spans="1:135" s="169" customFormat="1" ht="20.45" customHeight="1" x14ac:dyDescent="0.4">
      <c r="A19" s="379" t="str">
        <f t="shared" si="5"/>
        <v/>
      </c>
      <c r="B19" s="958" t="s">
        <v>198</v>
      </c>
      <c r="C19" s="959" t="s">
        <v>259</v>
      </c>
      <c r="D19" s="899" t="str">
        <f t="shared" ref="D19:G19" si="22">IF($S39="","",0)</f>
        <v/>
      </c>
      <c r="E19" s="900" t="str">
        <f t="shared" si="22"/>
        <v/>
      </c>
      <c r="F19" s="900" t="str">
        <f t="shared" si="22"/>
        <v/>
      </c>
      <c r="G19" s="901" t="str">
        <f t="shared" si="22"/>
        <v/>
      </c>
      <c r="H19" s="174" t="str">
        <f t="shared" si="14"/>
        <v/>
      </c>
      <c r="I19" s="210"/>
      <c r="J19" s="211"/>
      <c r="K19" s="211"/>
      <c r="L19" s="212"/>
      <c r="M19" s="174" t="str">
        <f t="shared" si="15"/>
        <v/>
      </c>
      <c r="N19" s="210"/>
      <c r="O19" s="211"/>
      <c r="P19" s="211"/>
      <c r="Q19" s="212"/>
      <c r="R19" s="174" t="str">
        <f t="shared" si="16"/>
        <v/>
      </c>
      <c r="S19" s="724" t="str">
        <f t="shared" si="17"/>
        <v/>
      </c>
      <c r="T19" s="164" t="str">
        <f>IF($S39="","",'11 - GLA USE ONLY GFA details'!T70)</f>
        <v/>
      </c>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row>
    <row r="20" spans="1:135" s="169" customFormat="1" ht="20.45" customHeight="1" x14ac:dyDescent="0.4">
      <c r="A20" s="379" t="str">
        <f t="shared" si="5"/>
        <v/>
      </c>
      <c r="B20" s="958" t="s">
        <v>246</v>
      </c>
      <c r="C20" s="959" t="s">
        <v>260</v>
      </c>
      <c r="D20" s="899" t="str">
        <f t="shared" ref="D20:G20" si="23">IF($S40="","",0)</f>
        <v/>
      </c>
      <c r="E20" s="900" t="str">
        <f t="shared" si="23"/>
        <v/>
      </c>
      <c r="F20" s="900" t="str">
        <f t="shared" si="23"/>
        <v/>
      </c>
      <c r="G20" s="901" t="str">
        <f t="shared" si="23"/>
        <v/>
      </c>
      <c r="H20" s="174" t="str">
        <f t="shared" si="14"/>
        <v/>
      </c>
      <c r="I20" s="210"/>
      <c r="J20" s="211"/>
      <c r="K20" s="211"/>
      <c r="L20" s="212"/>
      <c r="M20" s="174" t="str">
        <f t="shared" si="15"/>
        <v/>
      </c>
      <c r="N20" s="210"/>
      <c r="O20" s="211"/>
      <c r="P20" s="211"/>
      <c r="Q20" s="212"/>
      <c r="R20" s="174" t="str">
        <f t="shared" si="16"/>
        <v/>
      </c>
      <c r="S20" s="724" t="str">
        <f t="shared" si="17"/>
        <v/>
      </c>
      <c r="T20" s="164" t="str">
        <f>IF($S40="","",'11 - GLA USE ONLY GFA details'!T71)</f>
        <v/>
      </c>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row>
    <row r="21" spans="1:135" s="169" customFormat="1" ht="20.45" customHeight="1" x14ac:dyDescent="0.4">
      <c r="A21" s="379" t="str">
        <f t="shared" si="5"/>
        <v/>
      </c>
      <c r="B21" s="958" t="s">
        <v>90</v>
      </c>
      <c r="C21" s="959" t="s">
        <v>91</v>
      </c>
      <c r="D21" s="899" t="str">
        <f t="shared" ref="D21:G21" si="24">IF($S41="","",0)</f>
        <v/>
      </c>
      <c r="E21" s="900" t="str">
        <f t="shared" si="24"/>
        <v/>
      </c>
      <c r="F21" s="900" t="str">
        <f t="shared" si="24"/>
        <v/>
      </c>
      <c r="G21" s="901" t="str">
        <f t="shared" si="24"/>
        <v/>
      </c>
      <c r="H21" s="174" t="str">
        <f t="shared" si="14"/>
        <v/>
      </c>
      <c r="I21" s="210"/>
      <c r="J21" s="211"/>
      <c r="K21" s="211"/>
      <c r="L21" s="212"/>
      <c r="M21" s="174" t="str">
        <f t="shared" si="15"/>
        <v/>
      </c>
      <c r="N21" s="210"/>
      <c r="O21" s="211"/>
      <c r="P21" s="211"/>
      <c r="Q21" s="212"/>
      <c r="R21" s="174" t="str">
        <f t="shared" si="16"/>
        <v/>
      </c>
      <c r="S21" s="724" t="str">
        <f t="shared" si="17"/>
        <v/>
      </c>
      <c r="T21" s="164" t="str">
        <f>IF($S41="","",'11 - GLA USE ONLY GFA details'!T72)</f>
        <v/>
      </c>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row>
    <row r="22" spans="1:135" s="169" customFormat="1" ht="20.45" customHeight="1" x14ac:dyDescent="0.4">
      <c r="A22" s="379" t="str">
        <f t="shared" si="5"/>
        <v/>
      </c>
      <c r="B22" s="958" t="s">
        <v>88</v>
      </c>
      <c r="C22" s="959" t="s">
        <v>89</v>
      </c>
      <c r="D22" s="899" t="str">
        <f t="shared" ref="D22:G22" si="25">IF($S42="","",0)</f>
        <v/>
      </c>
      <c r="E22" s="900" t="str">
        <f t="shared" si="25"/>
        <v/>
      </c>
      <c r="F22" s="900" t="str">
        <f t="shared" si="25"/>
        <v/>
      </c>
      <c r="G22" s="901" t="str">
        <f t="shared" si="25"/>
        <v/>
      </c>
      <c r="H22" s="174" t="str">
        <f t="shared" si="14"/>
        <v/>
      </c>
      <c r="I22" s="210"/>
      <c r="J22" s="211"/>
      <c r="K22" s="211"/>
      <c r="L22" s="212"/>
      <c r="M22" s="174" t="str">
        <f t="shared" si="15"/>
        <v/>
      </c>
      <c r="N22" s="210"/>
      <c r="O22" s="211"/>
      <c r="P22" s="211"/>
      <c r="Q22" s="212"/>
      <c r="R22" s="174" t="str">
        <f t="shared" si="16"/>
        <v/>
      </c>
      <c r="S22" s="724" t="str">
        <f t="shared" si="17"/>
        <v/>
      </c>
      <c r="T22" s="164" t="str">
        <f>IF($S42="","",'11 - GLA USE ONLY GFA details'!T73)</f>
        <v/>
      </c>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row>
    <row r="23" spans="1:135" s="169" customFormat="1" ht="20.45" customHeight="1" x14ac:dyDescent="0.4">
      <c r="A23" s="379" t="str">
        <f t="shared" si="5"/>
        <v/>
      </c>
      <c r="B23" s="958" t="s">
        <v>248</v>
      </c>
      <c r="C23" s="959" t="s">
        <v>263</v>
      </c>
      <c r="D23" s="899" t="str">
        <f t="shared" ref="D23:G23" si="26">IF($S43="","",0)</f>
        <v/>
      </c>
      <c r="E23" s="900" t="str">
        <f t="shared" si="26"/>
        <v/>
      </c>
      <c r="F23" s="900" t="str">
        <f t="shared" si="26"/>
        <v/>
      </c>
      <c r="G23" s="901" t="str">
        <f t="shared" si="26"/>
        <v/>
      </c>
      <c r="H23" s="174" t="str">
        <f t="shared" si="14"/>
        <v/>
      </c>
      <c r="I23" s="210"/>
      <c r="J23" s="211"/>
      <c r="K23" s="211"/>
      <c r="L23" s="212"/>
      <c r="M23" s="174" t="str">
        <f t="shared" si="15"/>
        <v/>
      </c>
      <c r="N23" s="210"/>
      <c r="O23" s="211"/>
      <c r="P23" s="211"/>
      <c r="Q23" s="212"/>
      <c r="R23" s="174" t="str">
        <f t="shared" si="16"/>
        <v/>
      </c>
      <c r="S23" s="724" t="str">
        <f t="shared" si="17"/>
        <v/>
      </c>
      <c r="T23" s="164" t="str">
        <f>IF($S43="","",'11 - GLA USE ONLY GFA details'!T74)</f>
        <v/>
      </c>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row>
    <row r="24" spans="1:135" s="169" customFormat="1" ht="20.45" customHeight="1" thickBot="1" x14ac:dyDescent="0.45">
      <c r="A24" s="379" t="str">
        <f t="shared" si="5"/>
        <v/>
      </c>
      <c r="B24" s="962" t="s">
        <v>86</v>
      </c>
      <c r="C24" s="963" t="s">
        <v>87</v>
      </c>
      <c r="D24" s="911" t="str">
        <f t="shared" ref="D24:G24" si="27">IF($S44="","",0)</f>
        <v/>
      </c>
      <c r="E24" s="912" t="str">
        <f t="shared" si="27"/>
        <v/>
      </c>
      <c r="F24" s="912" t="str">
        <f t="shared" si="27"/>
        <v/>
      </c>
      <c r="G24" s="913" t="str">
        <f t="shared" si="27"/>
        <v/>
      </c>
      <c r="H24" s="176" t="str">
        <f t="shared" si="14"/>
        <v/>
      </c>
      <c r="I24" s="216"/>
      <c r="J24" s="217"/>
      <c r="K24" s="217"/>
      <c r="L24" s="218"/>
      <c r="M24" s="176" t="str">
        <f t="shared" si="15"/>
        <v/>
      </c>
      <c r="N24" s="216"/>
      <c r="O24" s="217"/>
      <c r="P24" s="217"/>
      <c r="Q24" s="218"/>
      <c r="R24" s="176" t="str">
        <f t="shared" si="16"/>
        <v/>
      </c>
      <c r="S24" s="728" t="str">
        <f t="shared" si="17"/>
        <v/>
      </c>
      <c r="T24" s="164" t="str">
        <f>IF($S44="","",'11 - GLA USE ONLY GFA details'!T75)</f>
        <v/>
      </c>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row>
    <row r="25" spans="1:135" ht="76.900000000000006" customHeight="1" x14ac:dyDescent="0.4">
      <c r="A25" s="40"/>
      <c r="B25" s="46"/>
      <c r="C25" s="64"/>
      <c r="D25" s="46"/>
      <c r="E25" s="46"/>
      <c r="F25" s="46"/>
      <c r="G25" s="46"/>
      <c r="H25" s="22"/>
      <c r="I25" s="46"/>
      <c r="J25" s="46"/>
      <c r="K25" s="46"/>
      <c r="L25" s="46"/>
      <c r="M25" s="22"/>
      <c r="N25" s="46"/>
      <c r="O25" s="46"/>
      <c r="P25" s="46"/>
      <c r="Q25" s="46"/>
      <c r="R25" s="22"/>
      <c r="S25" s="58"/>
      <c r="T25" s="164"/>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row>
    <row r="26" spans="1:135" ht="98.25" customHeight="1" thickBot="1" x14ac:dyDescent="0.45">
      <c r="A26" s="40"/>
      <c r="B26" s="1068" t="str">
        <f>"Section 2: Contracted profile (GFA version "&amp;'11 - GLA USE ONLY GFA details'!D4&amp;")"</f>
        <v>Section 2: Contracted profile (GFA version )</v>
      </c>
      <c r="C26" s="1068"/>
      <c r="D26" s="46"/>
      <c r="E26" s="46"/>
      <c r="F26" s="46"/>
      <c r="G26" s="46"/>
      <c r="H26" s="22"/>
      <c r="I26" s="46"/>
      <c r="J26" s="46"/>
      <c r="K26" s="46"/>
      <c r="L26" s="46"/>
      <c r="M26" s="22"/>
      <c r="N26" s="46"/>
      <c r="O26" s="46"/>
      <c r="P26" s="46"/>
      <c r="Q26" s="46"/>
      <c r="R26" s="22"/>
      <c r="S26" s="58"/>
      <c r="T26" s="164"/>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row>
    <row r="27" spans="1:135" s="169" customFormat="1" ht="57" customHeight="1" thickBot="1" x14ac:dyDescent="0.45">
      <c r="A27" s="31"/>
      <c r="B27" s="166" t="s">
        <v>249</v>
      </c>
      <c r="C27" s="895" t="s">
        <v>323</v>
      </c>
      <c r="D27" s="203" t="s">
        <v>127</v>
      </c>
      <c r="E27" s="165" t="s">
        <v>132</v>
      </c>
      <c r="F27" s="165" t="s">
        <v>467</v>
      </c>
      <c r="G27" s="201" t="s">
        <v>143</v>
      </c>
      <c r="H27" s="202" t="s">
        <v>641</v>
      </c>
      <c r="I27" s="203" t="s">
        <v>150</v>
      </c>
      <c r="J27" s="165" t="s">
        <v>156</v>
      </c>
      <c r="K27" s="165" t="s">
        <v>163</v>
      </c>
      <c r="L27" s="201" t="s">
        <v>167</v>
      </c>
      <c r="M27" s="202" t="s">
        <v>642</v>
      </c>
      <c r="N27" s="203" t="s">
        <v>173</v>
      </c>
      <c r="O27" s="165" t="s">
        <v>178</v>
      </c>
      <c r="P27" s="165" t="s">
        <v>183</v>
      </c>
      <c r="Q27" s="201" t="s">
        <v>187</v>
      </c>
      <c r="R27" s="202" t="s">
        <v>643</v>
      </c>
      <c r="S27" s="729" t="s">
        <v>636</v>
      </c>
      <c r="T27" s="208"/>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row>
    <row r="28" spans="1:135" s="169" customFormat="1" ht="20.45" customHeight="1" x14ac:dyDescent="0.4">
      <c r="A28" s="31"/>
      <c r="B28" s="956" t="s">
        <v>79</v>
      </c>
      <c r="C28" s="964" t="s">
        <v>80</v>
      </c>
      <c r="D28" s="874" t="str">
        <f>IF('11 - GLA USE ONLY GFA details'!$D59="","",IF('11 - GLA USE ONLY GFA details'!D59="","",'11 - GLA USE ONLY GFA details'!D59))</f>
        <v/>
      </c>
      <c r="E28" s="875" t="str">
        <f>IF('11 - GLA USE ONLY GFA details'!$D59="","",IF('11 - GLA USE ONLY GFA details'!E59="","",'11 - GLA USE ONLY GFA details'!E59))</f>
        <v/>
      </c>
      <c r="F28" s="875" t="str">
        <f>IF('11 - GLA USE ONLY GFA details'!$D59="","",IF('11 - GLA USE ONLY GFA details'!F59="","",'11 - GLA USE ONLY GFA details'!F59))</f>
        <v/>
      </c>
      <c r="G28" s="876" t="str">
        <f>IF('11 - GLA USE ONLY GFA details'!$D59="","",IF('11 - GLA USE ONLY GFA details'!G59="","",'11 - GLA USE ONLY GFA details'!G59))</f>
        <v/>
      </c>
      <c r="H28" s="204" t="str">
        <f>IF('11 - GLA USE ONLY GFA details'!$D59="","",IF('11 - GLA USE ONLY GFA details'!H59="","",'11 - GLA USE ONLY GFA details'!H59))</f>
        <v/>
      </c>
      <c r="I28" s="874" t="str">
        <f>IF('11 - GLA USE ONLY GFA details'!$D59="","",IF('11 - GLA USE ONLY GFA details'!I59="","",'11 - GLA USE ONLY GFA details'!I59))</f>
        <v/>
      </c>
      <c r="J28" s="875" t="str">
        <f>IF('11 - GLA USE ONLY GFA details'!$D59="","",IF('11 - GLA USE ONLY GFA details'!J59="","",'11 - GLA USE ONLY GFA details'!J59))</f>
        <v/>
      </c>
      <c r="K28" s="875" t="str">
        <f>IF('11 - GLA USE ONLY GFA details'!$D59="","",IF('11 - GLA USE ONLY GFA details'!K59="","",'11 - GLA USE ONLY GFA details'!K59))</f>
        <v/>
      </c>
      <c r="L28" s="876" t="str">
        <f>IF('11 - GLA USE ONLY GFA details'!$D59="","",IF('11 - GLA USE ONLY GFA details'!L59="","",'11 - GLA USE ONLY GFA details'!L59))</f>
        <v/>
      </c>
      <c r="M28" s="204" t="str">
        <f>IF('11 - GLA USE ONLY GFA details'!$D59="","",IF('11 - GLA USE ONLY GFA details'!M59="","",'11 - GLA USE ONLY GFA details'!M59))</f>
        <v/>
      </c>
      <c r="N28" s="874" t="str">
        <f>IF('11 - GLA USE ONLY GFA details'!$D59="","",IF('11 - GLA USE ONLY GFA details'!N59="","",'11 - GLA USE ONLY GFA details'!N59))</f>
        <v/>
      </c>
      <c r="O28" s="875" t="str">
        <f>IF('11 - GLA USE ONLY GFA details'!$D59="","",IF('11 - GLA USE ONLY GFA details'!O59="","",'11 - GLA USE ONLY GFA details'!O59))</f>
        <v/>
      </c>
      <c r="P28" s="875" t="str">
        <f>IF('11 - GLA USE ONLY GFA details'!$D59="","",IF('11 - GLA USE ONLY GFA details'!P59="","",'11 - GLA USE ONLY GFA details'!P59))</f>
        <v/>
      </c>
      <c r="Q28" s="876" t="str">
        <f>IF('11 - GLA USE ONLY GFA details'!$D59="","",IF('11 - GLA USE ONLY GFA details'!Q59="","",'11 - GLA USE ONLY GFA details'!Q59))</f>
        <v/>
      </c>
      <c r="R28" s="204" t="str">
        <f>IF('11 - GLA USE ONLY GFA details'!$D59="","",IF('11 - GLA USE ONLY GFA details'!R59="","",'11 - GLA USE ONLY GFA details'!R59))</f>
        <v/>
      </c>
      <c r="S28" s="730" t="str">
        <f>IF('11 - GLA USE ONLY GFA details'!$D59="","",IF('11 - GLA USE ONLY GFA details'!S59="","",'11 - GLA USE ONLY GFA details'!S59))</f>
        <v/>
      </c>
      <c r="T28" s="164"/>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row>
    <row r="29" spans="1:135" s="169" customFormat="1" ht="20.45" customHeight="1" x14ac:dyDescent="0.4">
      <c r="A29" s="31"/>
      <c r="B29" s="965" t="s">
        <v>81</v>
      </c>
      <c r="C29" s="966" t="s">
        <v>268</v>
      </c>
      <c r="D29" s="893" t="str">
        <f>IF('11 - GLA USE ONLY GFA details'!$D60="","",IF('11 - GLA USE ONLY GFA details'!D60="","",'11 - GLA USE ONLY GFA details'!D60))</f>
        <v/>
      </c>
      <c r="E29" s="878" t="str">
        <f>IF('11 - GLA USE ONLY GFA details'!$D60="","",IF('11 - GLA USE ONLY GFA details'!E60="","",'11 - GLA USE ONLY GFA details'!E60))</f>
        <v/>
      </c>
      <c r="F29" s="878" t="str">
        <f>IF('11 - GLA USE ONLY GFA details'!$D60="","",IF('11 - GLA USE ONLY GFA details'!F60="","",'11 - GLA USE ONLY GFA details'!F60))</f>
        <v/>
      </c>
      <c r="G29" s="879" t="str">
        <f>IF('11 - GLA USE ONLY GFA details'!$D60="","",IF('11 - GLA USE ONLY GFA details'!G60="","",'11 - GLA USE ONLY GFA details'!G60))</f>
        <v/>
      </c>
      <c r="H29" s="205" t="str">
        <f>IF('11 - GLA USE ONLY GFA details'!$D60="","",IF('11 - GLA USE ONLY GFA details'!H60="","",'11 - GLA USE ONLY GFA details'!H60))</f>
        <v/>
      </c>
      <c r="I29" s="877" t="str">
        <f>IF('11 - GLA USE ONLY GFA details'!$D60="","",IF('11 - GLA USE ONLY GFA details'!I60="","",'11 - GLA USE ONLY GFA details'!I60))</f>
        <v/>
      </c>
      <c r="J29" s="878" t="str">
        <f>IF('11 - GLA USE ONLY GFA details'!$D60="","",IF('11 - GLA USE ONLY GFA details'!J60="","",'11 - GLA USE ONLY GFA details'!J60))</f>
        <v/>
      </c>
      <c r="K29" s="878" t="str">
        <f>IF('11 - GLA USE ONLY GFA details'!$D60="","",IF('11 - GLA USE ONLY GFA details'!K60="","",'11 - GLA USE ONLY GFA details'!K60))</f>
        <v/>
      </c>
      <c r="L29" s="879" t="str">
        <f>IF('11 - GLA USE ONLY GFA details'!$D60="","",IF('11 - GLA USE ONLY GFA details'!L60="","",'11 - GLA USE ONLY GFA details'!L60))</f>
        <v/>
      </c>
      <c r="M29" s="205" t="str">
        <f>IF('11 - GLA USE ONLY GFA details'!$D60="","",IF('11 - GLA USE ONLY GFA details'!M60="","",'11 - GLA USE ONLY GFA details'!M60))</f>
        <v/>
      </c>
      <c r="N29" s="877" t="str">
        <f>IF('11 - GLA USE ONLY GFA details'!$D60="","",IF('11 - GLA USE ONLY GFA details'!N60="","",'11 - GLA USE ONLY GFA details'!N60))</f>
        <v/>
      </c>
      <c r="O29" s="878" t="str">
        <f>IF('11 - GLA USE ONLY GFA details'!$D60="","",IF('11 - GLA USE ONLY GFA details'!O60="","",'11 - GLA USE ONLY GFA details'!O60))</f>
        <v/>
      </c>
      <c r="P29" s="878" t="str">
        <f>IF('11 - GLA USE ONLY GFA details'!$D60="","",IF('11 - GLA USE ONLY GFA details'!P60="","",'11 - GLA USE ONLY GFA details'!P60))</f>
        <v/>
      </c>
      <c r="Q29" s="879" t="str">
        <f>IF('11 - GLA USE ONLY GFA details'!$D60="","",IF('11 - GLA USE ONLY GFA details'!Q60="","",'11 - GLA USE ONLY GFA details'!Q60))</f>
        <v/>
      </c>
      <c r="R29" s="205" t="str">
        <f>IF('11 - GLA USE ONLY GFA details'!$D60="","",IF('11 - GLA USE ONLY GFA details'!R60="","",'11 - GLA USE ONLY GFA details'!R60))</f>
        <v/>
      </c>
      <c r="S29" s="731" t="str">
        <f>IF('11 - GLA USE ONLY GFA details'!$D60="","",IF('11 - GLA USE ONLY GFA details'!S60="","",'11 - GLA USE ONLY GFA details'!S60))</f>
        <v/>
      </c>
      <c r="T29" s="164"/>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row>
    <row r="30" spans="1:135" s="169" customFormat="1" ht="20.45" customHeight="1" x14ac:dyDescent="0.4">
      <c r="A30" s="31"/>
      <c r="B30" s="965" t="s">
        <v>82</v>
      </c>
      <c r="C30" s="966" t="s">
        <v>83</v>
      </c>
      <c r="D30" s="893" t="str">
        <f>IF('11 - GLA USE ONLY GFA details'!$D61="","",IF('11 - GLA USE ONLY GFA details'!D61="","",'11 - GLA USE ONLY GFA details'!D61))</f>
        <v/>
      </c>
      <c r="E30" s="878" t="str">
        <f>IF('11 - GLA USE ONLY GFA details'!$D61="","",IF('11 - GLA USE ONLY GFA details'!E61="","",'11 - GLA USE ONLY GFA details'!E61))</f>
        <v/>
      </c>
      <c r="F30" s="878" t="str">
        <f>IF('11 - GLA USE ONLY GFA details'!$D61="","",IF('11 - GLA USE ONLY GFA details'!F61="","",'11 - GLA USE ONLY GFA details'!F61))</f>
        <v/>
      </c>
      <c r="G30" s="879" t="str">
        <f>IF('11 - GLA USE ONLY GFA details'!$D61="","",IF('11 - GLA USE ONLY GFA details'!G61="","",'11 - GLA USE ONLY GFA details'!G61))</f>
        <v/>
      </c>
      <c r="H30" s="205" t="str">
        <f>IF('11 - GLA USE ONLY GFA details'!$D61="","",IF('11 - GLA USE ONLY GFA details'!H61="","",'11 - GLA USE ONLY GFA details'!H61))</f>
        <v/>
      </c>
      <c r="I30" s="877" t="str">
        <f>IF('11 - GLA USE ONLY GFA details'!$D61="","",IF('11 - GLA USE ONLY GFA details'!I61="","",'11 - GLA USE ONLY GFA details'!I61))</f>
        <v/>
      </c>
      <c r="J30" s="878" t="str">
        <f>IF('11 - GLA USE ONLY GFA details'!$D61="","",IF('11 - GLA USE ONLY GFA details'!J61="","",'11 - GLA USE ONLY GFA details'!J61))</f>
        <v/>
      </c>
      <c r="K30" s="878" t="str">
        <f>IF('11 - GLA USE ONLY GFA details'!$D61="","",IF('11 - GLA USE ONLY GFA details'!K61="","",'11 - GLA USE ONLY GFA details'!K61))</f>
        <v/>
      </c>
      <c r="L30" s="879" t="str">
        <f>IF('11 - GLA USE ONLY GFA details'!$D61="","",IF('11 - GLA USE ONLY GFA details'!L61="","",'11 - GLA USE ONLY GFA details'!L61))</f>
        <v/>
      </c>
      <c r="M30" s="205" t="str">
        <f>IF('11 - GLA USE ONLY GFA details'!$D61="","",IF('11 - GLA USE ONLY GFA details'!M61="","",'11 - GLA USE ONLY GFA details'!M61))</f>
        <v/>
      </c>
      <c r="N30" s="877" t="str">
        <f>IF('11 - GLA USE ONLY GFA details'!$D61="","",IF('11 - GLA USE ONLY GFA details'!N61="","",'11 - GLA USE ONLY GFA details'!N61))</f>
        <v/>
      </c>
      <c r="O30" s="878" t="str">
        <f>IF('11 - GLA USE ONLY GFA details'!$D61="","",IF('11 - GLA USE ONLY GFA details'!O61="","",'11 - GLA USE ONLY GFA details'!O61))</f>
        <v/>
      </c>
      <c r="P30" s="878" t="str">
        <f>IF('11 - GLA USE ONLY GFA details'!$D61="","",IF('11 - GLA USE ONLY GFA details'!P61="","",'11 - GLA USE ONLY GFA details'!P61))</f>
        <v/>
      </c>
      <c r="Q30" s="879" t="str">
        <f>IF('11 - GLA USE ONLY GFA details'!$D61="","",IF('11 - GLA USE ONLY GFA details'!Q61="","",'11 - GLA USE ONLY GFA details'!Q61))</f>
        <v/>
      </c>
      <c r="R30" s="205" t="str">
        <f>IF('11 - GLA USE ONLY GFA details'!$D61="","",IF('11 - GLA USE ONLY GFA details'!R61="","",'11 - GLA USE ONLY GFA details'!R61))</f>
        <v/>
      </c>
      <c r="S30" s="731" t="str">
        <f>IF('11 - GLA USE ONLY GFA details'!$D61="","",IF('11 - GLA USE ONLY GFA details'!S61="","",'11 - GLA USE ONLY GFA details'!S61))</f>
        <v/>
      </c>
      <c r="T30" s="164"/>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row>
    <row r="31" spans="1:135" s="169" customFormat="1" ht="20.45" customHeight="1" x14ac:dyDescent="0.4">
      <c r="A31" s="31"/>
      <c r="B31" s="965" t="s">
        <v>84</v>
      </c>
      <c r="C31" s="966" t="s">
        <v>85</v>
      </c>
      <c r="D31" s="893" t="str">
        <f>IF('11 - GLA USE ONLY GFA details'!$D62="","",IF('11 - GLA USE ONLY GFA details'!D62="","",'11 - GLA USE ONLY GFA details'!D62))</f>
        <v/>
      </c>
      <c r="E31" s="878" t="str">
        <f>IF('11 - GLA USE ONLY GFA details'!$D62="","",IF('11 - GLA USE ONLY GFA details'!E62="","",'11 - GLA USE ONLY GFA details'!E62))</f>
        <v/>
      </c>
      <c r="F31" s="878" t="str">
        <f>IF('11 - GLA USE ONLY GFA details'!$D62="","",IF('11 - GLA USE ONLY GFA details'!F62="","",'11 - GLA USE ONLY GFA details'!F62))</f>
        <v/>
      </c>
      <c r="G31" s="879" t="str">
        <f>IF('11 - GLA USE ONLY GFA details'!$D62="","",IF('11 - GLA USE ONLY GFA details'!G62="","",'11 - GLA USE ONLY GFA details'!G62))</f>
        <v/>
      </c>
      <c r="H31" s="205" t="str">
        <f>IF('11 - GLA USE ONLY GFA details'!$D62="","",IF('11 - GLA USE ONLY GFA details'!H62="","",'11 - GLA USE ONLY GFA details'!H62))</f>
        <v/>
      </c>
      <c r="I31" s="877" t="str">
        <f>IF('11 - GLA USE ONLY GFA details'!$D62="","",IF('11 - GLA USE ONLY GFA details'!I62="","",'11 - GLA USE ONLY GFA details'!I62))</f>
        <v/>
      </c>
      <c r="J31" s="878" t="str">
        <f>IF('11 - GLA USE ONLY GFA details'!$D62="","",IF('11 - GLA USE ONLY GFA details'!J62="","",'11 - GLA USE ONLY GFA details'!J62))</f>
        <v/>
      </c>
      <c r="K31" s="878" t="str">
        <f>IF('11 - GLA USE ONLY GFA details'!$D62="","",IF('11 - GLA USE ONLY GFA details'!K62="","",'11 - GLA USE ONLY GFA details'!K62))</f>
        <v/>
      </c>
      <c r="L31" s="879" t="str">
        <f>IF('11 - GLA USE ONLY GFA details'!$D62="","",IF('11 - GLA USE ONLY GFA details'!L62="","",'11 - GLA USE ONLY GFA details'!L62))</f>
        <v/>
      </c>
      <c r="M31" s="205" t="str">
        <f>IF('11 - GLA USE ONLY GFA details'!$D62="","",IF('11 - GLA USE ONLY GFA details'!M62="","",'11 - GLA USE ONLY GFA details'!M62))</f>
        <v/>
      </c>
      <c r="N31" s="877" t="str">
        <f>IF('11 - GLA USE ONLY GFA details'!$D62="","",IF('11 - GLA USE ONLY GFA details'!N62="","",'11 - GLA USE ONLY GFA details'!N62))</f>
        <v/>
      </c>
      <c r="O31" s="878" t="str">
        <f>IF('11 - GLA USE ONLY GFA details'!$D62="","",IF('11 - GLA USE ONLY GFA details'!O62="","",'11 - GLA USE ONLY GFA details'!O62))</f>
        <v/>
      </c>
      <c r="P31" s="878" t="str">
        <f>IF('11 - GLA USE ONLY GFA details'!$D62="","",IF('11 - GLA USE ONLY GFA details'!P62="","",'11 - GLA USE ONLY GFA details'!P62))</f>
        <v/>
      </c>
      <c r="Q31" s="879" t="str">
        <f>IF('11 - GLA USE ONLY GFA details'!$D62="","",IF('11 - GLA USE ONLY GFA details'!Q62="","",'11 - GLA USE ONLY GFA details'!Q62))</f>
        <v/>
      </c>
      <c r="R31" s="205" t="str">
        <f>IF('11 - GLA USE ONLY GFA details'!$D62="","",IF('11 - GLA USE ONLY GFA details'!R62="","",'11 - GLA USE ONLY GFA details'!R62))</f>
        <v/>
      </c>
      <c r="S31" s="731" t="str">
        <f>IF('11 - GLA USE ONLY GFA details'!$D62="","",IF('11 - GLA USE ONLY GFA details'!S62="","",'11 - GLA USE ONLY GFA details'!S62))</f>
        <v/>
      </c>
      <c r="T31" s="164"/>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row>
    <row r="32" spans="1:135" s="169" customFormat="1" ht="20.45" customHeight="1" thickBot="1" x14ac:dyDescent="0.45">
      <c r="A32" s="31"/>
      <c r="B32" s="967" t="s">
        <v>244</v>
      </c>
      <c r="C32" s="968" t="s">
        <v>271</v>
      </c>
      <c r="D32" s="880" t="str">
        <f>IF('11 - GLA USE ONLY GFA details'!$D63="","",IF('11 - GLA USE ONLY GFA details'!D63="","",'11 - GLA USE ONLY GFA details'!D63))</f>
        <v/>
      </c>
      <c r="E32" s="881" t="str">
        <f>IF('11 - GLA USE ONLY GFA details'!$D63="","",IF('11 - GLA USE ONLY GFA details'!E63="","",'11 - GLA USE ONLY GFA details'!E63))</f>
        <v/>
      </c>
      <c r="F32" s="881" t="str">
        <f>IF('11 - GLA USE ONLY GFA details'!$D63="","",IF('11 - GLA USE ONLY GFA details'!F63="","",'11 - GLA USE ONLY GFA details'!F63))</f>
        <v/>
      </c>
      <c r="G32" s="882" t="str">
        <f>IF('11 - GLA USE ONLY GFA details'!$D63="","",IF('11 - GLA USE ONLY GFA details'!G63="","",'11 - GLA USE ONLY GFA details'!G63))</f>
        <v/>
      </c>
      <c r="H32" s="206" t="str">
        <f>IF('11 - GLA USE ONLY GFA details'!$D63="","",IF('11 - GLA USE ONLY GFA details'!H63="","",'11 - GLA USE ONLY GFA details'!H63))</f>
        <v/>
      </c>
      <c r="I32" s="880" t="str">
        <f>IF('11 - GLA USE ONLY GFA details'!$D63="","",IF('11 - GLA USE ONLY GFA details'!I63="","",'11 - GLA USE ONLY GFA details'!I63))</f>
        <v/>
      </c>
      <c r="J32" s="881" t="str">
        <f>IF('11 - GLA USE ONLY GFA details'!$D63="","",IF('11 - GLA USE ONLY GFA details'!J63="","",'11 - GLA USE ONLY GFA details'!J63))</f>
        <v/>
      </c>
      <c r="K32" s="881" t="str">
        <f>IF('11 - GLA USE ONLY GFA details'!$D63="","",IF('11 - GLA USE ONLY GFA details'!K63="","",'11 - GLA USE ONLY GFA details'!K63))</f>
        <v/>
      </c>
      <c r="L32" s="882" t="str">
        <f>IF('11 - GLA USE ONLY GFA details'!$D63="","",IF('11 - GLA USE ONLY GFA details'!L63="","",'11 - GLA USE ONLY GFA details'!L63))</f>
        <v/>
      </c>
      <c r="M32" s="206" t="str">
        <f>IF('11 - GLA USE ONLY GFA details'!$D63="","",IF('11 - GLA USE ONLY GFA details'!M63="","",'11 - GLA USE ONLY GFA details'!M63))</f>
        <v/>
      </c>
      <c r="N32" s="880" t="str">
        <f>IF('11 - GLA USE ONLY GFA details'!$D63="","",IF('11 - GLA USE ONLY GFA details'!N63="","",'11 - GLA USE ONLY GFA details'!N63))</f>
        <v/>
      </c>
      <c r="O32" s="881" t="str">
        <f>IF('11 - GLA USE ONLY GFA details'!$D63="","",IF('11 - GLA USE ONLY GFA details'!O63="","",'11 - GLA USE ONLY GFA details'!O63))</f>
        <v/>
      </c>
      <c r="P32" s="881" t="str">
        <f>IF('11 - GLA USE ONLY GFA details'!$D63="","",IF('11 - GLA USE ONLY GFA details'!P63="","",'11 - GLA USE ONLY GFA details'!P63))</f>
        <v/>
      </c>
      <c r="Q32" s="882" t="str">
        <f>IF('11 - GLA USE ONLY GFA details'!$D63="","",IF('11 - GLA USE ONLY GFA details'!Q63="","",'11 - GLA USE ONLY GFA details'!Q63))</f>
        <v/>
      </c>
      <c r="R32" s="206" t="str">
        <f>IF('11 - GLA USE ONLY GFA details'!$D63="","",IF('11 - GLA USE ONLY GFA details'!R63="","",'11 - GLA USE ONLY GFA details'!R63))</f>
        <v/>
      </c>
      <c r="S32" s="732" t="str">
        <f>IF('11 - GLA USE ONLY GFA details'!$D63="","",IF('11 - GLA USE ONLY GFA details'!S63="","",'11 - GLA USE ONLY GFA details'!S63))</f>
        <v/>
      </c>
      <c r="T32" s="164"/>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row>
    <row r="33" spans="1:135" s="169" customFormat="1" ht="24" customHeight="1" thickBot="1" x14ac:dyDescent="0.45">
      <c r="A33" s="31"/>
      <c r="B33" s="166" t="s">
        <v>249</v>
      </c>
      <c r="C33" s="1014" t="s">
        <v>37</v>
      </c>
      <c r="D33" s="1015"/>
      <c r="E33" s="1015"/>
      <c r="F33" s="1015"/>
      <c r="G33" s="1015"/>
      <c r="H33" s="1015"/>
      <c r="I33" s="1015"/>
      <c r="J33" s="1015"/>
      <c r="K33" s="1015"/>
      <c r="L33" s="1015"/>
      <c r="M33" s="1015"/>
      <c r="N33" s="1015"/>
      <c r="O33" s="1015"/>
      <c r="P33" s="1015"/>
      <c r="Q33" s="1015"/>
      <c r="R33" s="1015"/>
      <c r="S33" s="1016"/>
      <c r="T33" s="208"/>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row>
    <row r="34" spans="1:135" s="169" customFormat="1" ht="20.45" customHeight="1" x14ac:dyDescent="0.4">
      <c r="A34" s="31"/>
      <c r="B34" s="969" t="s">
        <v>96</v>
      </c>
      <c r="C34" s="970" t="s">
        <v>97</v>
      </c>
      <c r="D34" s="883" t="str">
        <f>IF('11 - GLA USE ONLY GFA details'!$D65="","",IF('11 - GLA USE ONLY GFA details'!D65="","",'11 - GLA USE ONLY GFA details'!D65))</f>
        <v/>
      </c>
      <c r="E34" s="884" t="str">
        <f>IF('11 - GLA USE ONLY GFA details'!$D65="","",IF('11 - GLA USE ONLY GFA details'!E65="","",'11 - GLA USE ONLY GFA details'!E65))</f>
        <v/>
      </c>
      <c r="F34" s="884" t="str">
        <f>IF('11 - GLA USE ONLY GFA details'!$D65="","",IF('11 - GLA USE ONLY GFA details'!F65="","",'11 - GLA USE ONLY GFA details'!F65))</f>
        <v/>
      </c>
      <c r="G34" s="885" t="str">
        <f>IF('11 - GLA USE ONLY GFA details'!$D65="","",IF('11 - GLA USE ONLY GFA details'!G65="","",'11 - GLA USE ONLY GFA details'!G65))</f>
        <v/>
      </c>
      <c r="H34" s="254" t="str">
        <f>IF('11 - GLA USE ONLY GFA details'!$D65="","",IF('11 - GLA USE ONLY GFA details'!H65="","",'11 - GLA USE ONLY GFA details'!H65))</f>
        <v/>
      </c>
      <c r="I34" s="883" t="str">
        <f>IF('11 - GLA USE ONLY GFA details'!$D65="","",IF('11 - GLA USE ONLY GFA details'!I65="","",'11 - GLA USE ONLY GFA details'!I65))</f>
        <v/>
      </c>
      <c r="J34" s="884" t="str">
        <f>IF('11 - GLA USE ONLY GFA details'!$D65="","",IF('11 - GLA USE ONLY GFA details'!J65="","",'11 - GLA USE ONLY GFA details'!J65))</f>
        <v/>
      </c>
      <c r="K34" s="884" t="str">
        <f>IF('11 - GLA USE ONLY GFA details'!$D65="","",IF('11 - GLA USE ONLY GFA details'!K65="","",'11 - GLA USE ONLY GFA details'!K65))</f>
        <v/>
      </c>
      <c r="L34" s="885" t="str">
        <f>IF('11 - GLA USE ONLY GFA details'!$D65="","",IF('11 - GLA USE ONLY GFA details'!L65="","",'11 - GLA USE ONLY GFA details'!L65))</f>
        <v/>
      </c>
      <c r="M34" s="254" t="str">
        <f>IF('11 - GLA USE ONLY GFA details'!$D65="","",IF('11 - GLA USE ONLY GFA details'!M65="","",'11 - GLA USE ONLY GFA details'!M65))</f>
        <v/>
      </c>
      <c r="N34" s="883" t="str">
        <f>IF('11 - GLA USE ONLY GFA details'!$D65="","",IF('11 - GLA USE ONLY GFA details'!N65="","",'11 - GLA USE ONLY GFA details'!N65))</f>
        <v/>
      </c>
      <c r="O34" s="884" t="str">
        <f>IF('11 - GLA USE ONLY GFA details'!$D65="","",IF('11 - GLA USE ONLY GFA details'!O65="","",'11 - GLA USE ONLY GFA details'!O65))</f>
        <v/>
      </c>
      <c r="P34" s="884" t="str">
        <f>IF('11 - GLA USE ONLY GFA details'!$D65="","",IF('11 - GLA USE ONLY GFA details'!P65="","",'11 - GLA USE ONLY GFA details'!P65))</f>
        <v/>
      </c>
      <c r="Q34" s="885" t="str">
        <f>IF('11 - GLA USE ONLY GFA details'!$D65="","",IF('11 - GLA USE ONLY GFA details'!Q65="","",'11 - GLA USE ONLY GFA details'!Q65))</f>
        <v/>
      </c>
      <c r="R34" s="254" t="str">
        <f>IF('11 - GLA USE ONLY GFA details'!$D65="","",IF('11 - GLA USE ONLY GFA details'!R65="","",'11 - GLA USE ONLY GFA details'!R65))</f>
        <v/>
      </c>
      <c r="S34" s="733" t="str">
        <f>IF('11 - GLA USE ONLY GFA details'!$D65="","",IF('11 - GLA USE ONLY GFA details'!S65="","",'11 - GLA USE ONLY GFA details'!S65))</f>
        <v/>
      </c>
      <c r="T34" s="164"/>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row>
    <row r="35" spans="1:135" s="169" customFormat="1" ht="20.45" customHeight="1" x14ac:dyDescent="0.4">
      <c r="A35" s="31"/>
      <c r="B35" s="965" t="s">
        <v>94</v>
      </c>
      <c r="C35" s="966" t="s">
        <v>95</v>
      </c>
      <c r="D35" s="892" t="str">
        <f>IF('11 - GLA USE ONLY GFA details'!$D66="","",IF('11 - GLA USE ONLY GFA details'!D66="","",'11 - GLA USE ONLY GFA details'!D66))</f>
        <v/>
      </c>
      <c r="E35" s="887" t="str">
        <f>IF('11 - GLA USE ONLY GFA details'!$D66="","",IF('11 - GLA USE ONLY GFA details'!E66="","",'11 - GLA USE ONLY GFA details'!E66))</f>
        <v/>
      </c>
      <c r="F35" s="887" t="str">
        <f>IF('11 - GLA USE ONLY GFA details'!$D66="","",IF('11 - GLA USE ONLY GFA details'!F66="","",'11 - GLA USE ONLY GFA details'!F66))</f>
        <v/>
      </c>
      <c r="G35" s="888" t="str">
        <f>IF('11 - GLA USE ONLY GFA details'!$D66="","",IF('11 - GLA USE ONLY GFA details'!G66="","",'11 - GLA USE ONLY GFA details'!G66))</f>
        <v/>
      </c>
      <c r="H35" s="255" t="str">
        <f>IF('11 - GLA USE ONLY GFA details'!$D66="","",IF('11 - GLA USE ONLY GFA details'!H66="","",'11 - GLA USE ONLY GFA details'!H66))</f>
        <v/>
      </c>
      <c r="I35" s="886" t="str">
        <f>IF('11 - GLA USE ONLY GFA details'!$D66="","",IF('11 - GLA USE ONLY GFA details'!I66="","",'11 - GLA USE ONLY GFA details'!I66))</f>
        <v/>
      </c>
      <c r="J35" s="887" t="str">
        <f>IF('11 - GLA USE ONLY GFA details'!$D66="","",IF('11 - GLA USE ONLY GFA details'!J66="","",'11 - GLA USE ONLY GFA details'!J66))</f>
        <v/>
      </c>
      <c r="K35" s="887" t="str">
        <f>IF('11 - GLA USE ONLY GFA details'!$D66="","",IF('11 - GLA USE ONLY GFA details'!K66="","",'11 - GLA USE ONLY GFA details'!K66))</f>
        <v/>
      </c>
      <c r="L35" s="888" t="str">
        <f>IF('11 - GLA USE ONLY GFA details'!$D66="","",IF('11 - GLA USE ONLY GFA details'!L66="","",'11 - GLA USE ONLY GFA details'!L66))</f>
        <v/>
      </c>
      <c r="M35" s="255" t="str">
        <f>IF('11 - GLA USE ONLY GFA details'!$D66="","",IF('11 - GLA USE ONLY GFA details'!M66="","",'11 - GLA USE ONLY GFA details'!M66))</f>
        <v/>
      </c>
      <c r="N35" s="886" t="str">
        <f>IF('11 - GLA USE ONLY GFA details'!$D66="","",IF('11 - GLA USE ONLY GFA details'!N66="","",'11 - GLA USE ONLY GFA details'!N66))</f>
        <v/>
      </c>
      <c r="O35" s="887" t="str">
        <f>IF('11 - GLA USE ONLY GFA details'!$D66="","",IF('11 - GLA USE ONLY GFA details'!O66="","",'11 - GLA USE ONLY GFA details'!O66))</f>
        <v/>
      </c>
      <c r="P35" s="887" t="str">
        <f>IF('11 - GLA USE ONLY GFA details'!$D66="","",IF('11 - GLA USE ONLY GFA details'!P66="","",'11 - GLA USE ONLY GFA details'!P66))</f>
        <v/>
      </c>
      <c r="Q35" s="888" t="str">
        <f>IF('11 - GLA USE ONLY GFA details'!$D66="","",IF('11 - GLA USE ONLY GFA details'!Q66="","",'11 - GLA USE ONLY GFA details'!Q66))</f>
        <v/>
      </c>
      <c r="R35" s="255" t="str">
        <f>IF('11 - GLA USE ONLY GFA details'!$D66="","",IF('11 - GLA USE ONLY GFA details'!R66="","",'11 - GLA USE ONLY GFA details'!R66))</f>
        <v/>
      </c>
      <c r="S35" s="734" t="str">
        <f>IF('11 - GLA USE ONLY GFA details'!$D66="","",IF('11 - GLA USE ONLY GFA details'!S66="","",'11 - GLA USE ONLY GFA details'!S66))</f>
        <v/>
      </c>
      <c r="T35" s="164"/>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row>
    <row r="36" spans="1:135" s="169" customFormat="1" ht="20.45" customHeight="1" x14ac:dyDescent="0.4">
      <c r="A36" s="31"/>
      <c r="B36" s="965" t="s">
        <v>92</v>
      </c>
      <c r="C36" s="966" t="s">
        <v>93</v>
      </c>
      <c r="D36" s="893" t="str">
        <f>IF('11 - GLA USE ONLY GFA details'!$D67="","",IF('11 - GLA USE ONLY GFA details'!D67="","",'11 - GLA USE ONLY GFA details'!D67))</f>
        <v/>
      </c>
      <c r="E36" s="878" t="str">
        <f>IF('11 - GLA USE ONLY GFA details'!$D67="","",IF('11 - GLA USE ONLY GFA details'!E67="","",'11 - GLA USE ONLY GFA details'!E67))</f>
        <v/>
      </c>
      <c r="F36" s="878" t="str">
        <f>IF('11 - GLA USE ONLY GFA details'!$D67="","",IF('11 - GLA USE ONLY GFA details'!F67="","",'11 - GLA USE ONLY GFA details'!F67))</f>
        <v/>
      </c>
      <c r="G36" s="879" t="str">
        <f>IF('11 - GLA USE ONLY GFA details'!$D67="","",IF('11 - GLA USE ONLY GFA details'!G67="","",'11 - GLA USE ONLY GFA details'!G67))</f>
        <v/>
      </c>
      <c r="H36" s="205" t="str">
        <f>IF('11 - GLA USE ONLY GFA details'!$D67="","",IF('11 - GLA USE ONLY GFA details'!H67="","",'11 - GLA USE ONLY GFA details'!H67))</f>
        <v/>
      </c>
      <c r="I36" s="877" t="str">
        <f>IF('11 - GLA USE ONLY GFA details'!$D67="","",IF('11 - GLA USE ONLY GFA details'!I67="","",'11 - GLA USE ONLY GFA details'!I67))</f>
        <v/>
      </c>
      <c r="J36" s="878" t="str">
        <f>IF('11 - GLA USE ONLY GFA details'!$D67="","",IF('11 - GLA USE ONLY GFA details'!J67="","",'11 - GLA USE ONLY GFA details'!J67))</f>
        <v/>
      </c>
      <c r="K36" s="878" t="str">
        <f>IF('11 - GLA USE ONLY GFA details'!$D67="","",IF('11 - GLA USE ONLY GFA details'!K67="","",'11 - GLA USE ONLY GFA details'!K67))</f>
        <v/>
      </c>
      <c r="L36" s="879" t="str">
        <f>IF('11 - GLA USE ONLY GFA details'!$D67="","",IF('11 - GLA USE ONLY GFA details'!L67="","",'11 - GLA USE ONLY GFA details'!L67))</f>
        <v/>
      </c>
      <c r="M36" s="205" t="str">
        <f>IF('11 - GLA USE ONLY GFA details'!$D67="","",IF('11 - GLA USE ONLY GFA details'!M67="","",'11 - GLA USE ONLY GFA details'!M67))</f>
        <v/>
      </c>
      <c r="N36" s="877" t="str">
        <f>IF('11 - GLA USE ONLY GFA details'!$D67="","",IF('11 - GLA USE ONLY GFA details'!N67="","",'11 - GLA USE ONLY GFA details'!N67))</f>
        <v/>
      </c>
      <c r="O36" s="878" t="str">
        <f>IF('11 - GLA USE ONLY GFA details'!$D67="","",IF('11 - GLA USE ONLY GFA details'!O67="","",'11 - GLA USE ONLY GFA details'!O67))</f>
        <v/>
      </c>
      <c r="P36" s="878" t="str">
        <f>IF('11 - GLA USE ONLY GFA details'!$D67="","",IF('11 - GLA USE ONLY GFA details'!P67="","",'11 - GLA USE ONLY GFA details'!P67))</f>
        <v/>
      </c>
      <c r="Q36" s="879" t="str">
        <f>IF('11 - GLA USE ONLY GFA details'!$D67="","",IF('11 - GLA USE ONLY GFA details'!Q67="","",'11 - GLA USE ONLY GFA details'!Q67))</f>
        <v/>
      </c>
      <c r="R36" s="205" t="str">
        <f>IF('11 - GLA USE ONLY GFA details'!$D67="","",IF('11 - GLA USE ONLY GFA details'!R67="","",'11 - GLA USE ONLY GFA details'!R67))</f>
        <v/>
      </c>
      <c r="S36" s="731" t="str">
        <f>IF('11 - GLA USE ONLY GFA details'!$D67="","",IF('11 - GLA USE ONLY GFA details'!S67="","",'11 - GLA USE ONLY GFA details'!S67))</f>
        <v/>
      </c>
      <c r="T36" s="164"/>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row>
    <row r="37" spans="1:135" s="169" customFormat="1" ht="20.45" customHeight="1" x14ac:dyDescent="0.4">
      <c r="A37" s="31"/>
      <c r="B37" s="965" t="s">
        <v>245</v>
      </c>
      <c r="C37" s="966" t="s">
        <v>255</v>
      </c>
      <c r="D37" s="893" t="str">
        <f>IF('11 - GLA USE ONLY GFA details'!$D68="","",IF('11 - GLA USE ONLY GFA details'!D68="","",'11 - GLA USE ONLY GFA details'!D68))</f>
        <v/>
      </c>
      <c r="E37" s="878" t="str">
        <f>IF('11 - GLA USE ONLY GFA details'!$D68="","",IF('11 - GLA USE ONLY GFA details'!E68="","",'11 - GLA USE ONLY GFA details'!E68))</f>
        <v/>
      </c>
      <c r="F37" s="878" t="str">
        <f>IF('11 - GLA USE ONLY GFA details'!$D68="","",IF('11 - GLA USE ONLY GFA details'!F68="","",'11 - GLA USE ONLY GFA details'!F68))</f>
        <v/>
      </c>
      <c r="G37" s="879" t="str">
        <f>IF('11 - GLA USE ONLY GFA details'!$D68="","",IF('11 - GLA USE ONLY GFA details'!G68="","",'11 - GLA USE ONLY GFA details'!G68))</f>
        <v/>
      </c>
      <c r="H37" s="205" t="str">
        <f>IF('11 - GLA USE ONLY GFA details'!$D68="","",IF('11 - GLA USE ONLY GFA details'!H68="","",'11 - GLA USE ONLY GFA details'!H68))</f>
        <v/>
      </c>
      <c r="I37" s="877" t="str">
        <f>IF('11 - GLA USE ONLY GFA details'!$D68="","",IF('11 - GLA USE ONLY GFA details'!I68="","",'11 - GLA USE ONLY GFA details'!I68))</f>
        <v/>
      </c>
      <c r="J37" s="878" t="str">
        <f>IF('11 - GLA USE ONLY GFA details'!$D68="","",IF('11 - GLA USE ONLY GFA details'!J68="","",'11 - GLA USE ONLY GFA details'!J68))</f>
        <v/>
      </c>
      <c r="K37" s="878" t="str">
        <f>IF('11 - GLA USE ONLY GFA details'!$D68="","",IF('11 - GLA USE ONLY GFA details'!K68="","",'11 - GLA USE ONLY GFA details'!K68))</f>
        <v/>
      </c>
      <c r="L37" s="879" t="str">
        <f>IF('11 - GLA USE ONLY GFA details'!$D68="","",IF('11 - GLA USE ONLY GFA details'!L68="","",'11 - GLA USE ONLY GFA details'!L68))</f>
        <v/>
      </c>
      <c r="M37" s="205" t="str">
        <f>IF('11 - GLA USE ONLY GFA details'!$D68="","",IF('11 - GLA USE ONLY GFA details'!M68="","",'11 - GLA USE ONLY GFA details'!M68))</f>
        <v/>
      </c>
      <c r="N37" s="877" t="str">
        <f>IF('11 - GLA USE ONLY GFA details'!$D68="","",IF('11 - GLA USE ONLY GFA details'!N68="","",'11 - GLA USE ONLY GFA details'!N68))</f>
        <v/>
      </c>
      <c r="O37" s="878" t="str">
        <f>IF('11 - GLA USE ONLY GFA details'!$D68="","",IF('11 - GLA USE ONLY GFA details'!O68="","",'11 - GLA USE ONLY GFA details'!O68))</f>
        <v/>
      </c>
      <c r="P37" s="878" t="str">
        <f>IF('11 - GLA USE ONLY GFA details'!$D68="","",IF('11 - GLA USE ONLY GFA details'!P68="","",'11 - GLA USE ONLY GFA details'!P68))</f>
        <v/>
      </c>
      <c r="Q37" s="879" t="str">
        <f>IF('11 - GLA USE ONLY GFA details'!$D68="","",IF('11 - GLA USE ONLY GFA details'!Q68="","",'11 - GLA USE ONLY GFA details'!Q68))</f>
        <v/>
      </c>
      <c r="R37" s="205" t="str">
        <f>IF('11 - GLA USE ONLY GFA details'!$D68="","",IF('11 - GLA USE ONLY GFA details'!R68="","",'11 - GLA USE ONLY GFA details'!R68))</f>
        <v/>
      </c>
      <c r="S37" s="731" t="str">
        <f>IF('11 - GLA USE ONLY GFA details'!$D68="","",IF('11 - GLA USE ONLY GFA details'!S68="","",'11 - GLA USE ONLY GFA details'!S68))</f>
        <v/>
      </c>
      <c r="T37" s="164"/>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row>
    <row r="38" spans="1:135" s="169" customFormat="1" ht="20.45" customHeight="1" x14ac:dyDescent="0.4">
      <c r="A38" s="31"/>
      <c r="B38" s="965" t="s">
        <v>247</v>
      </c>
      <c r="C38" s="966" t="s">
        <v>257</v>
      </c>
      <c r="D38" s="893" t="str">
        <f>IF('11 - GLA USE ONLY GFA details'!$D69="","",IF('11 - GLA USE ONLY GFA details'!D69="","",'11 - GLA USE ONLY GFA details'!D69))</f>
        <v/>
      </c>
      <c r="E38" s="878" t="str">
        <f>IF('11 - GLA USE ONLY GFA details'!$D69="","",IF('11 - GLA USE ONLY GFA details'!E69="","",'11 - GLA USE ONLY GFA details'!E69))</f>
        <v/>
      </c>
      <c r="F38" s="878" t="str">
        <f>IF('11 - GLA USE ONLY GFA details'!$D69="","",IF('11 - GLA USE ONLY GFA details'!F69="","",'11 - GLA USE ONLY GFA details'!F69))</f>
        <v/>
      </c>
      <c r="G38" s="879" t="str">
        <f>IF('11 - GLA USE ONLY GFA details'!$D69="","",IF('11 - GLA USE ONLY GFA details'!G69="","",'11 - GLA USE ONLY GFA details'!G69))</f>
        <v/>
      </c>
      <c r="H38" s="205" t="str">
        <f>IF('11 - GLA USE ONLY GFA details'!$D69="","",IF('11 - GLA USE ONLY GFA details'!H69="","",'11 - GLA USE ONLY GFA details'!H69))</f>
        <v/>
      </c>
      <c r="I38" s="877" t="str">
        <f>IF('11 - GLA USE ONLY GFA details'!$D69="","",IF('11 - GLA USE ONLY GFA details'!I69="","",'11 - GLA USE ONLY GFA details'!I69))</f>
        <v/>
      </c>
      <c r="J38" s="878" t="str">
        <f>IF('11 - GLA USE ONLY GFA details'!$D69="","",IF('11 - GLA USE ONLY GFA details'!J69="","",'11 - GLA USE ONLY GFA details'!J69))</f>
        <v/>
      </c>
      <c r="K38" s="878" t="str">
        <f>IF('11 - GLA USE ONLY GFA details'!$D69="","",IF('11 - GLA USE ONLY GFA details'!K69="","",'11 - GLA USE ONLY GFA details'!K69))</f>
        <v/>
      </c>
      <c r="L38" s="879" t="str">
        <f>IF('11 - GLA USE ONLY GFA details'!$D69="","",IF('11 - GLA USE ONLY GFA details'!L69="","",'11 - GLA USE ONLY GFA details'!L69))</f>
        <v/>
      </c>
      <c r="M38" s="205" t="str">
        <f>IF('11 - GLA USE ONLY GFA details'!$D69="","",IF('11 - GLA USE ONLY GFA details'!M69="","",'11 - GLA USE ONLY GFA details'!M69))</f>
        <v/>
      </c>
      <c r="N38" s="877" t="str">
        <f>IF('11 - GLA USE ONLY GFA details'!$D69="","",IF('11 - GLA USE ONLY GFA details'!N69="","",'11 - GLA USE ONLY GFA details'!N69))</f>
        <v/>
      </c>
      <c r="O38" s="878" t="str">
        <f>IF('11 - GLA USE ONLY GFA details'!$D69="","",IF('11 - GLA USE ONLY GFA details'!O69="","",'11 - GLA USE ONLY GFA details'!O69))</f>
        <v/>
      </c>
      <c r="P38" s="878" t="str">
        <f>IF('11 - GLA USE ONLY GFA details'!$D69="","",IF('11 - GLA USE ONLY GFA details'!P69="","",'11 - GLA USE ONLY GFA details'!P69))</f>
        <v/>
      </c>
      <c r="Q38" s="879" t="str">
        <f>IF('11 - GLA USE ONLY GFA details'!$D69="","",IF('11 - GLA USE ONLY GFA details'!Q69="","",'11 - GLA USE ONLY GFA details'!Q69))</f>
        <v/>
      </c>
      <c r="R38" s="205" t="str">
        <f>IF('11 - GLA USE ONLY GFA details'!$D69="","",IF('11 - GLA USE ONLY GFA details'!R69="","",'11 - GLA USE ONLY GFA details'!R69))</f>
        <v/>
      </c>
      <c r="S38" s="731" t="str">
        <f>IF('11 - GLA USE ONLY GFA details'!$D69="","",IF('11 - GLA USE ONLY GFA details'!S69="","",'11 - GLA USE ONLY GFA details'!S69))</f>
        <v/>
      </c>
      <c r="T38" s="164"/>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row>
    <row r="39" spans="1:135" s="169" customFormat="1" ht="20.45" customHeight="1" x14ac:dyDescent="0.4">
      <c r="A39" s="31"/>
      <c r="B39" s="965" t="s">
        <v>198</v>
      </c>
      <c r="C39" s="966" t="s">
        <v>259</v>
      </c>
      <c r="D39" s="893" t="str">
        <f>IF('11 - GLA USE ONLY GFA details'!$D70="","",IF('11 - GLA USE ONLY GFA details'!D70="","",'11 - GLA USE ONLY GFA details'!D70))</f>
        <v/>
      </c>
      <c r="E39" s="878" t="str">
        <f>IF('11 - GLA USE ONLY GFA details'!$D70="","",IF('11 - GLA USE ONLY GFA details'!E70="","",'11 - GLA USE ONLY GFA details'!E70))</f>
        <v/>
      </c>
      <c r="F39" s="878" t="str">
        <f>IF('11 - GLA USE ONLY GFA details'!$D70="","",IF('11 - GLA USE ONLY GFA details'!F70="","",'11 - GLA USE ONLY GFA details'!F70))</f>
        <v/>
      </c>
      <c r="G39" s="879" t="str">
        <f>IF('11 - GLA USE ONLY GFA details'!$D70="","",IF('11 - GLA USE ONLY GFA details'!G70="","",'11 - GLA USE ONLY GFA details'!G70))</f>
        <v/>
      </c>
      <c r="H39" s="205" t="str">
        <f>IF('11 - GLA USE ONLY GFA details'!$D70="","",IF('11 - GLA USE ONLY GFA details'!H70="","",'11 - GLA USE ONLY GFA details'!H70))</f>
        <v/>
      </c>
      <c r="I39" s="877" t="str">
        <f>IF('11 - GLA USE ONLY GFA details'!$D70="","",IF('11 - GLA USE ONLY GFA details'!I70="","",'11 - GLA USE ONLY GFA details'!I70))</f>
        <v/>
      </c>
      <c r="J39" s="878" t="str">
        <f>IF('11 - GLA USE ONLY GFA details'!$D70="","",IF('11 - GLA USE ONLY GFA details'!J70="","",'11 - GLA USE ONLY GFA details'!J70))</f>
        <v/>
      </c>
      <c r="K39" s="878" t="str">
        <f>IF('11 - GLA USE ONLY GFA details'!$D70="","",IF('11 - GLA USE ONLY GFA details'!K70="","",'11 - GLA USE ONLY GFA details'!K70))</f>
        <v/>
      </c>
      <c r="L39" s="879" t="str">
        <f>IF('11 - GLA USE ONLY GFA details'!$D70="","",IF('11 - GLA USE ONLY GFA details'!L70="","",'11 - GLA USE ONLY GFA details'!L70))</f>
        <v/>
      </c>
      <c r="M39" s="205" t="str">
        <f>IF('11 - GLA USE ONLY GFA details'!$D70="","",IF('11 - GLA USE ONLY GFA details'!M70="","",'11 - GLA USE ONLY GFA details'!M70))</f>
        <v/>
      </c>
      <c r="N39" s="877" t="str">
        <f>IF('11 - GLA USE ONLY GFA details'!$D70="","",IF('11 - GLA USE ONLY GFA details'!N70="","",'11 - GLA USE ONLY GFA details'!N70))</f>
        <v/>
      </c>
      <c r="O39" s="878" t="str">
        <f>IF('11 - GLA USE ONLY GFA details'!$D70="","",IF('11 - GLA USE ONLY GFA details'!O70="","",'11 - GLA USE ONLY GFA details'!O70))</f>
        <v/>
      </c>
      <c r="P39" s="878" t="str">
        <f>IF('11 - GLA USE ONLY GFA details'!$D70="","",IF('11 - GLA USE ONLY GFA details'!P70="","",'11 - GLA USE ONLY GFA details'!P70))</f>
        <v/>
      </c>
      <c r="Q39" s="879" t="str">
        <f>IF('11 - GLA USE ONLY GFA details'!$D70="","",IF('11 - GLA USE ONLY GFA details'!Q70="","",'11 - GLA USE ONLY GFA details'!Q70))</f>
        <v/>
      </c>
      <c r="R39" s="205" t="str">
        <f>IF('11 - GLA USE ONLY GFA details'!$D70="","",IF('11 - GLA USE ONLY GFA details'!R70="","",'11 - GLA USE ONLY GFA details'!R70))</f>
        <v/>
      </c>
      <c r="S39" s="731" t="str">
        <f>IF('11 - GLA USE ONLY GFA details'!$D70="","",IF('11 - GLA USE ONLY GFA details'!S70="","",'11 - GLA USE ONLY GFA details'!S70))</f>
        <v/>
      </c>
      <c r="T39" s="164"/>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row>
    <row r="40" spans="1:135" s="169" customFormat="1" ht="20.45" customHeight="1" x14ac:dyDescent="0.4">
      <c r="A40" s="31"/>
      <c r="B40" s="965" t="s">
        <v>246</v>
      </c>
      <c r="C40" s="966" t="s">
        <v>260</v>
      </c>
      <c r="D40" s="893" t="str">
        <f>IF('11 - GLA USE ONLY GFA details'!$D71="","",IF('11 - GLA USE ONLY GFA details'!D71="","",'11 - GLA USE ONLY GFA details'!D71))</f>
        <v/>
      </c>
      <c r="E40" s="878" t="str">
        <f>IF('11 - GLA USE ONLY GFA details'!$D71="","",IF('11 - GLA USE ONLY GFA details'!E71="","",'11 - GLA USE ONLY GFA details'!E71))</f>
        <v/>
      </c>
      <c r="F40" s="878" t="str">
        <f>IF('11 - GLA USE ONLY GFA details'!$D71="","",IF('11 - GLA USE ONLY GFA details'!F71="","",'11 - GLA USE ONLY GFA details'!F71))</f>
        <v/>
      </c>
      <c r="G40" s="879" t="str">
        <f>IF('11 - GLA USE ONLY GFA details'!$D71="","",IF('11 - GLA USE ONLY GFA details'!G71="","",'11 - GLA USE ONLY GFA details'!G71))</f>
        <v/>
      </c>
      <c r="H40" s="205" t="str">
        <f>IF('11 - GLA USE ONLY GFA details'!$D71="","",IF('11 - GLA USE ONLY GFA details'!H71="","",'11 - GLA USE ONLY GFA details'!H71))</f>
        <v/>
      </c>
      <c r="I40" s="877" t="str">
        <f>IF('11 - GLA USE ONLY GFA details'!$D71="","",IF('11 - GLA USE ONLY GFA details'!I71="","",'11 - GLA USE ONLY GFA details'!I71))</f>
        <v/>
      </c>
      <c r="J40" s="878" t="str">
        <f>IF('11 - GLA USE ONLY GFA details'!$D71="","",IF('11 - GLA USE ONLY GFA details'!J71="","",'11 - GLA USE ONLY GFA details'!J71))</f>
        <v/>
      </c>
      <c r="K40" s="878" t="str">
        <f>IF('11 - GLA USE ONLY GFA details'!$D71="","",IF('11 - GLA USE ONLY GFA details'!K71="","",'11 - GLA USE ONLY GFA details'!K71))</f>
        <v/>
      </c>
      <c r="L40" s="879" t="str">
        <f>IF('11 - GLA USE ONLY GFA details'!$D71="","",IF('11 - GLA USE ONLY GFA details'!L71="","",'11 - GLA USE ONLY GFA details'!L71))</f>
        <v/>
      </c>
      <c r="M40" s="205" t="str">
        <f>IF('11 - GLA USE ONLY GFA details'!$D71="","",IF('11 - GLA USE ONLY GFA details'!M71="","",'11 - GLA USE ONLY GFA details'!M71))</f>
        <v/>
      </c>
      <c r="N40" s="877" t="str">
        <f>IF('11 - GLA USE ONLY GFA details'!$D71="","",IF('11 - GLA USE ONLY GFA details'!N71="","",'11 - GLA USE ONLY GFA details'!N71))</f>
        <v/>
      </c>
      <c r="O40" s="878" t="str">
        <f>IF('11 - GLA USE ONLY GFA details'!$D71="","",IF('11 - GLA USE ONLY GFA details'!O71="","",'11 - GLA USE ONLY GFA details'!O71))</f>
        <v/>
      </c>
      <c r="P40" s="878" t="str">
        <f>IF('11 - GLA USE ONLY GFA details'!$D71="","",IF('11 - GLA USE ONLY GFA details'!P71="","",'11 - GLA USE ONLY GFA details'!P71))</f>
        <v/>
      </c>
      <c r="Q40" s="879" t="str">
        <f>IF('11 - GLA USE ONLY GFA details'!$D71="","",IF('11 - GLA USE ONLY GFA details'!Q71="","",'11 - GLA USE ONLY GFA details'!Q71))</f>
        <v/>
      </c>
      <c r="R40" s="205" t="str">
        <f>IF('11 - GLA USE ONLY GFA details'!$D71="","",IF('11 - GLA USE ONLY GFA details'!R71="","",'11 - GLA USE ONLY GFA details'!R71))</f>
        <v/>
      </c>
      <c r="S40" s="731" t="str">
        <f>IF('11 - GLA USE ONLY GFA details'!$D71="","",IF('11 - GLA USE ONLY GFA details'!S71="","",'11 - GLA USE ONLY GFA details'!S71))</f>
        <v/>
      </c>
      <c r="T40" s="164"/>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row>
    <row r="41" spans="1:135" s="169" customFormat="1" ht="20.45" customHeight="1" x14ac:dyDescent="0.4">
      <c r="A41" s="31"/>
      <c r="B41" s="965" t="s">
        <v>90</v>
      </c>
      <c r="C41" s="966" t="s">
        <v>91</v>
      </c>
      <c r="D41" s="893" t="str">
        <f>IF('11 - GLA USE ONLY GFA details'!$D72="","",IF('11 - GLA USE ONLY GFA details'!D72="","",'11 - GLA USE ONLY GFA details'!D72))</f>
        <v/>
      </c>
      <c r="E41" s="878" t="str">
        <f>IF('11 - GLA USE ONLY GFA details'!$D72="","",IF('11 - GLA USE ONLY GFA details'!E72="","",'11 - GLA USE ONLY GFA details'!E72))</f>
        <v/>
      </c>
      <c r="F41" s="878" t="str">
        <f>IF('11 - GLA USE ONLY GFA details'!$D72="","",IF('11 - GLA USE ONLY GFA details'!F72="","",'11 - GLA USE ONLY GFA details'!F72))</f>
        <v/>
      </c>
      <c r="G41" s="879" t="str">
        <f>IF('11 - GLA USE ONLY GFA details'!$D72="","",IF('11 - GLA USE ONLY GFA details'!G72="","",'11 - GLA USE ONLY GFA details'!G72))</f>
        <v/>
      </c>
      <c r="H41" s="205" t="str">
        <f>IF('11 - GLA USE ONLY GFA details'!$D72="","",IF('11 - GLA USE ONLY GFA details'!H72="","",'11 - GLA USE ONLY GFA details'!H72))</f>
        <v/>
      </c>
      <c r="I41" s="877" t="str">
        <f>IF('11 - GLA USE ONLY GFA details'!$D72="","",IF('11 - GLA USE ONLY GFA details'!I72="","",'11 - GLA USE ONLY GFA details'!I72))</f>
        <v/>
      </c>
      <c r="J41" s="878" t="str">
        <f>IF('11 - GLA USE ONLY GFA details'!$D72="","",IF('11 - GLA USE ONLY GFA details'!J72="","",'11 - GLA USE ONLY GFA details'!J72))</f>
        <v/>
      </c>
      <c r="K41" s="878" t="str">
        <f>IF('11 - GLA USE ONLY GFA details'!$D72="","",IF('11 - GLA USE ONLY GFA details'!K72="","",'11 - GLA USE ONLY GFA details'!K72))</f>
        <v/>
      </c>
      <c r="L41" s="879" t="str">
        <f>IF('11 - GLA USE ONLY GFA details'!$D72="","",IF('11 - GLA USE ONLY GFA details'!L72="","",'11 - GLA USE ONLY GFA details'!L72))</f>
        <v/>
      </c>
      <c r="M41" s="205" t="str">
        <f>IF('11 - GLA USE ONLY GFA details'!$D72="","",IF('11 - GLA USE ONLY GFA details'!M72="","",'11 - GLA USE ONLY GFA details'!M72))</f>
        <v/>
      </c>
      <c r="N41" s="877" t="str">
        <f>IF('11 - GLA USE ONLY GFA details'!$D72="","",IF('11 - GLA USE ONLY GFA details'!N72="","",'11 - GLA USE ONLY GFA details'!N72))</f>
        <v/>
      </c>
      <c r="O41" s="878" t="str">
        <f>IF('11 - GLA USE ONLY GFA details'!$D72="","",IF('11 - GLA USE ONLY GFA details'!O72="","",'11 - GLA USE ONLY GFA details'!O72))</f>
        <v/>
      </c>
      <c r="P41" s="878" t="str">
        <f>IF('11 - GLA USE ONLY GFA details'!$D72="","",IF('11 - GLA USE ONLY GFA details'!P72="","",'11 - GLA USE ONLY GFA details'!P72))</f>
        <v/>
      </c>
      <c r="Q41" s="879" t="str">
        <f>IF('11 - GLA USE ONLY GFA details'!$D72="","",IF('11 - GLA USE ONLY GFA details'!Q72="","",'11 - GLA USE ONLY GFA details'!Q72))</f>
        <v/>
      </c>
      <c r="R41" s="205" t="str">
        <f>IF('11 - GLA USE ONLY GFA details'!$D72="","",IF('11 - GLA USE ONLY GFA details'!R72="","",'11 - GLA USE ONLY GFA details'!R72))</f>
        <v/>
      </c>
      <c r="S41" s="731" t="str">
        <f>IF('11 - GLA USE ONLY GFA details'!$D72="","",IF('11 - GLA USE ONLY GFA details'!S72="","",'11 - GLA USE ONLY GFA details'!S72))</f>
        <v/>
      </c>
      <c r="T41" s="164"/>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row>
    <row r="42" spans="1:135" s="169" customFormat="1" ht="20.45" customHeight="1" x14ac:dyDescent="0.4">
      <c r="A42" s="31"/>
      <c r="B42" s="965" t="s">
        <v>88</v>
      </c>
      <c r="C42" s="966" t="s">
        <v>89</v>
      </c>
      <c r="D42" s="893" t="str">
        <f>IF('11 - GLA USE ONLY GFA details'!$D73="","",IF('11 - GLA USE ONLY GFA details'!D73="","",'11 - GLA USE ONLY GFA details'!D73))</f>
        <v/>
      </c>
      <c r="E42" s="878" t="str">
        <f>IF('11 - GLA USE ONLY GFA details'!$D73="","",IF('11 - GLA USE ONLY GFA details'!E73="","",'11 - GLA USE ONLY GFA details'!E73))</f>
        <v/>
      </c>
      <c r="F42" s="878" t="str">
        <f>IF('11 - GLA USE ONLY GFA details'!$D73="","",IF('11 - GLA USE ONLY GFA details'!F73="","",'11 - GLA USE ONLY GFA details'!F73))</f>
        <v/>
      </c>
      <c r="G42" s="879" t="str">
        <f>IF('11 - GLA USE ONLY GFA details'!$D73="","",IF('11 - GLA USE ONLY GFA details'!G73="","",'11 - GLA USE ONLY GFA details'!G73))</f>
        <v/>
      </c>
      <c r="H42" s="205" t="str">
        <f>IF('11 - GLA USE ONLY GFA details'!$D73="","",IF('11 - GLA USE ONLY GFA details'!H73="","",'11 - GLA USE ONLY GFA details'!H73))</f>
        <v/>
      </c>
      <c r="I42" s="877" t="str">
        <f>IF('11 - GLA USE ONLY GFA details'!$D73="","",IF('11 - GLA USE ONLY GFA details'!I73="","",'11 - GLA USE ONLY GFA details'!I73))</f>
        <v/>
      </c>
      <c r="J42" s="878" t="str">
        <f>IF('11 - GLA USE ONLY GFA details'!$D73="","",IF('11 - GLA USE ONLY GFA details'!J73="","",'11 - GLA USE ONLY GFA details'!J73))</f>
        <v/>
      </c>
      <c r="K42" s="878" t="str">
        <f>IF('11 - GLA USE ONLY GFA details'!$D73="","",IF('11 - GLA USE ONLY GFA details'!K73="","",'11 - GLA USE ONLY GFA details'!K73))</f>
        <v/>
      </c>
      <c r="L42" s="879" t="str">
        <f>IF('11 - GLA USE ONLY GFA details'!$D73="","",IF('11 - GLA USE ONLY GFA details'!L73="","",'11 - GLA USE ONLY GFA details'!L73))</f>
        <v/>
      </c>
      <c r="M42" s="205" t="str">
        <f>IF('11 - GLA USE ONLY GFA details'!$D73="","",IF('11 - GLA USE ONLY GFA details'!M73="","",'11 - GLA USE ONLY GFA details'!M73))</f>
        <v/>
      </c>
      <c r="N42" s="877" t="str">
        <f>IF('11 - GLA USE ONLY GFA details'!$D73="","",IF('11 - GLA USE ONLY GFA details'!N73="","",'11 - GLA USE ONLY GFA details'!N73))</f>
        <v/>
      </c>
      <c r="O42" s="878" t="str">
        <f>IF('11 - GLA USE ONLY GFA details'!$D73="","",IF('11 - GLA USE ONLY GFA details'!O73="","",'11 - GLA USE ONLY GFA details'!O73))</f>
        <v/>
      </c>
      <c r="P42" s="878" t="str">
        <f>IF('11 - GLA USE ONLY GFA details'!$D73="","",IF('11 - GLA USE ONLY GFA details'!P73="","",'11 - GLA USE ONLY GFA details'!P73))</f>
        <v/>
      </c>
      <c r="Q42" s="879" t="str">
        <f>IF('11 - GLA USE ONLY GFA details'!$D73="","",IF('11 - GLA USE ONLY GFA details'!Q73="","",'11 - GLA USE ONLY GFA details'!Q73))</f>
        <v/>
      </c>
      <c r="R42" s="205" t="str">
        <f>IF('11 - GLA USE ONLY GFA details'!$D73="","",IF('11 - GLA USE ONLY GFA details'!R73="","",'11 - GLA USE ONLY GFA details'!R73))</f>
        <v/>
      </c>
      <c r="S42" s="731" t="str">
        <f>IF('11 - GLA USE ONLY GFA details'!$D73="","",IF('11 - GLA USE ONLY GFA details'!S73="","",'11 - GLA USE ONLY GFA details'!S73))</f>
        <v/>
      </c>
      <c r="T42" s="164"/>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row>
    <row r="43" spans="1:135" s="169" customFormat="1" ht="20.45" customHeight="1" x14ac:dyDescent="0.4">
      <c r="A43" s="31"/>
      <c r="B43" s="965" t="s">
        <v>248</v>
      </c>
      <c r="C43" s="966" t="s">
        <v>263</v>
      </c>
      <c r="D43" s="893" t="str">
        <f>IF('11 - GLA USE ONLY GFA details'!$D74="","",IF('11 - GLA USE ONLY GFA details'!D74="","",'11 - GLA USE ONLY GFA details'!D74))</f>
        <v/>
      </c>
      <c r="E43" s="878" t="str">
        <f>IF('11 - GLA USE ONLY GFA details'!$D74="","",IF('11 - GLA USE ONLY GFA details'!E74="","",'11 - GLA USE ONLY GFA details'!E74))</f>
        <v/>
      </c>
      <c r="F43" s="878" t="str">
        <f>IF('11 - GLA USE ONLY GFA details'!$D74="","",IF('11 - GLA USE ONLY GFA details'!F74="","",'11 - GLA USE ONLY GFA details'!F74))</f>
        <v/>
      </c>
      <c r="G43" s="879" t="str">
        <f>IF('11 - GLA USE ONLY GFA details'!$D74="","",IF('11 - GLA USE ONLY GFA details'!G74="","",'11 - GLA USE ONLY GFA details'!G74))</f>
        <v/>
      </c>
      <c r="H43" s="205" t="str">
        <f>IF('11 - GLA USE ONLY GFA details'!$D74="","",IF('11 - GLA USE ONLY GFA details'!H74="","",'11 - GLA USE ONLY GFA details'!H74))</f>
        <v/>
      </c>
      <c r="I43" s="877" t="str">
        <f>IF('11 - GLA USE ONLY GFA details'!$D74="","",IF('11 - GLA USE ONLY GFA details'!I74="","",'11 - GLA USE ONLY GFA details'!I74))</f>
        <v/>
      </c>
      <c r="J43" s="878" t="str">
        <f>IF('11 - GLA USE ONLY GFA details'!$D74="","",IF('11 - GLA USE ONLY GFA details'!J74="","",'11 - GLA USE ONLY GFA details'!J74))</f>
        <v/>
      </c>
      <c r="K43" s="878" t="str">
        <f>IF('11 - GLA USE ONLY GFA details'!$D74="","",IF('11 - GLA USE ONLY GFA details'!K74="","",'11 - GLA USE ONLY GFA details'!K74))</f>
        <v/>
      </c>
      <c r="L43" s="879" t="str">
        <f>IF('11 - GLA USE ONLY GFA details'!$D74="","",IF('11 - GLA USE ONLY GFA details'!L74="","",'11 - GLA USE ONLY GFA details'!L74))</f>
        <v/>
      </c>
      <c r="M43" s="205" t="str">
        <f>IF('11 - GLA USE ONLY GFA details'!$D74="","",IF('11 - GLA USE ONLY GFA details'!M74="","",'11 - GLA USE ONLY GFA details'!M74))</f>
        <v/>
      </c>
      <c r="N43" s="877" t="str">
        <f>IF('11 - GLA USE ONLY GFA details'!$D74="","",IF('11 - GLA USE ONLY GFA details'!N74="","",'11 - GLA USE ONLY GFA details'!N74))</f>
        <v/>
      </c>
      <c r="O43" s="878" t="str">
        <f>IF('11 - GLA USE ONLY GFA details'!$D74="","",IF('11 - GLA USE ONLY GFA details'!O74="","",'11 - GLA USE ONLY GFA details'!O74))</f>
        <v/>
      </c>
      <c r="P43" s="878" t="str">
        <f>IF('11 - GLA USE ONLY GFA details'!$D74="","",IF('11 - GLA USE ONLY GFA details'!P74="","",'11 - GLA USE ONLY GFA details'!P74))</f>
        <v/>
      </c>
      <c r="Q43" s="879" t="str">
        <f>IF('11 - GLA USE ONLY GFA details'!$D74="","",IF('11 - GLA USE ONLY GFA details'!Q74="","",'11 - GLA USE ONLY GFA details'!Q74))</f>
        <v/>
      </c>
      <c r="R43" s="205" t="str">
        <f>IF('11 - GLA USE ONLY GFA details'!$D74="","",IF('11 - GLA USE ONLY GFA details'!R74="","",'11 - GLA USE ONLY GFA details'!R74))</f>
        <v/>
      </c>
      <c r="S43" s="731" t="str">
        <f>IF('11 - GLA USE ONLY GFA details'!$D74="","",IF('11 - GLA USE ONLY GFA details'!S74="","",'11 - GLA USE ONLY GFA details'!S74))</f>
        <v/>
      </c>
      <c r="T43" s="164"/>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row>
    <row r="44" spans="1:135" s="169" customFormat="1" ht="20.45" customHeight="1" thickBot="1" x14ac:dyDescent="0.45">
      <c r="A44" s="31"/>
      <c r="B44" s="967" t="s">
        <v>86</v>
      </c>
      <c r="C44" s="968" t="s">
        <v>87</v>
      </c>
      <c r="D44" s="894" t="str">
        <f>IF('11 - GLA USE ONLY GFA details'!$D75="","",IF('11 - GLA USE ONLY GFA details'!D75="","",'11 - GLA USE ONLY GFA details'!D75))</f>
        <v/>
      </c>
      <c r="E44" s="890" t="str">
        <f>IF('11 - GLA USE ONLY GFA details'!$D75="","",IF('11 - GLA USE ONLY GFA details'!E75="","",'11 - GLA USE ONLY GFA details'!E75))</f>
        <v/>
      </c>
      <c r="F44" s="890" t="str">
        <f>IF('11 - GLA USE ONLY GFA details'!$D75="","",IF('11 - GLA USE ONLY GFA details'!F75="","",'11 - GLA USE ONLY GFA details'!F75))</f>
        <v/>
      </c>
      <c r="G44" s="891" t="str">
        <f>IF('11 - GLA USE ONLY GFA details'!$D75="","",IF('11 - GLA USE ONLY GFA details'!G75="","",'11 - GLA USE ONLY GFA details'!G75))</f>
        <v/>
      </c>
      <c r="H44" s="207" t="str">
        <f>IF('11 - GLA USE ONLY GFA details'!$D75="","",IF('11 - GLA USE ONLY GFA details'!H75="","",'11 - GLA USE ONLY GFA details'!H75))</f>
        <v/>
      </c>
      <c r="I44" s="889" t="str">
        <f>IF('11 - GLA USE ONLY GFA details'!$D75="","",IF('11 - GLA USE ONLY GFA details'!I75="","",'11 - GLA USE ONLY GFA details'!I75))</f>
        <v/>
      </c>
      <c r="J44" s="890" t="str">
        <f>IF('11 - GLA USE ONLY GFA details'!$D75="","",IF('11 - GLA USE ONLY GFA details'!J75="","",'11 - GLA USE ONLY GFA details'!J75))</f>
        <v/>
      </c>
      <c r="K44" s="890" t="str">
        <f>IF('11 - GLA USE ONLY GFA details'!$D75="","",IF('11 - GLA USE ONLY GFA details'!K75="","",'11 - GLA USE ONLY GFA details'!K75))</f>
        <v/>
      </c>
      <c r="L44" s="891" t="str">
        <f>IF('11 - GLA USE ONLY GFA details'!$D75="","",IF('11 - GLA USE ONLY GFA details'!L75="","",'11 - GLA USE ONLY GFA details'!L75))</f>
        <v/>
      </c>
      <c r="M44" s="207" t="str">
        <f>IF('11 - GLA USE ONLY GFA details'!$D75="","",IF('11 - GLA USE ONLY GFA details'!M75="","",'11 - GLA USE ONLY GFA details'!M75))</f>
        <v/>
      </c>
      <c r="N44" s="889" t="str">
        <f>IF('11 - GLA USE ONLY GFA details'!$D75="","",IF('11 - GLA USE ONLY GFA details'!N75="","",'11 - GLA USE ONLY GFA details'!N75))</f>
        <v/>
      </c>
      <c r="O44" s="890" t="str">
        <f>IF('11 - GLA USE ONLY GFA details'!$D75="","",IF('11 - GLA USE ONLY GFA details'!O75="","",'11 - GLA USE ONLY GFA details'!O75))</f>
        <v/>
      </c>
      <c r="P44" s="890" t="str">
        <f>IF('11 - GLA USE ONLY GFA details'!$D75="","",IF('11 - GLA USE ONLY GFA details'!P75="","",'11 - GLA USE ONLY GFA details'!P75))</f>
        <v/>
      </c>
      <c r="Q44" s="891" t="str">
        <f>IF('11 - GLA USE ONLY GFA details'!$D75="","",IF('11 - GLA USE ONLY GFA details'!Q75="","",'11 - GLA USE ONLY GFA details'!Q75))</f>
        <v/>
      </c>
      <c r="R44" s="207" t="str">
        <f>IF('11 - GLA USE ONLY GFA details'!$D75="","",IF('11 - GLA USE ONLY GFA details'!R75="","",'11 - GLA USE ONLY GFA details'!R75))</f>
        <v/>
      </c>
      <c r="S44" s="735" t="str">
        <f>IF('11 - GLA USE ONLY GFA details'!$D75="","",IF('11 - GLA USE ONLY GFA details'!S75="","",'11 - GLA USE ONLY GFA details'!S75))</f>
        <v/>
      </c>
      <c r="T44" s="164"/>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row>
    <row r="45" spans="1:135" x14ac:dyDescent="0.4">
      <c r="A45" s="40"/>
      <c r="B45" s="46"/>
      <c r="C45" s="64"/>
      <c r="D45" s="46"/>
      <c r="E45" s="46"/>
      <c r="F45" s="46"/>
      <c r="G45" s="46"/>
      <c r="H45" s="22"/>
      <c r="I45" s="46"/>
      <c r="J45" s="46"/>
      <c r="K45" s="46"/>
      <c r="L45" s="46"/>
      <c r="M45" s="22"/>
      <c r="N45" s="46"/>
      <c r="O45" s="46"/>
      <c r="P45" s="46"/>
      <c r="Q45" s="46"/>
      <c r="R45" s="22"/>
      <c r="S45" s="58"/>
      <c r="T45" s="164"/>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row>
    <row r="46" spans="1:135" ht="24" customHeight="1" thickBot="1" x14ac:dyDescent="0.45">
      <c r="A46" s="40"/>
      <c r="B46" s="1067" t="s">
        <v>637</v>
      </c>
      <c r="C46" s="1067"/>
      <c r="D46" s="46"/>
      <c r="E46" s="46"/>
      <c r="F46" s="46"/>
      <c r="G46" s="46"/>
      <c r="H46" s="22"/>
      <c r="I46" s="46"/>
      <c r="J46" s="46"/>
      <c r="K46" s="46"/>
      <c r="L46" s="46"/>
      <c r="M46" s="22"/>
      <c r="N46" s="46"/>
      <c r="O46" s="46"/>
      <c r="P46" s="46"/>
      <c r="Q46" s="46"/>
      <c r="R46" s="22"/>
      <c r="S46" s="58"/>
      <c r="T46" s="164"/>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row>
    <row r="47" spans="1:135" s="169" customFormat="1" ht="57" customHeight="1" thickBot="1" x14ac:dyDescent="0.45">
      <c r="A47" s="31"/>
      <c r="B47" s="166" t="s">
        <v>249</v>
      </c>
      <c r="C47" s="895" t="s">
        <v>323</v>
      </c>
      <c r="D47" s="203" t="s">
        <v>127</v>
      </c>
      <c r="E47" s="165" t="s">
        <v>132</v>
      </c>
      <c r="F47" s="165" t="s">
        <v>467</v>
      </c>
      <c r="G47" s="201" t="s">
        <v>143</v>
      </c>
      <c r="H47" s="202" t="s">
        <v>664</v>
      </c>
      <c r="I47" s="203" t="s">
        <v>150</v>
      </c>
      <c r="J47" s="165" t="s">
        <v>156</v>
      </c>
      <c r="K47" s="165" t="s">
        <v>163</v>
      </c>
      <c r="L47" s="201" t="s">
        <v>167</v>
      </c>
      <c r="M47" s="202" t="s">
        <v>665</v>
      </c>
      <c r="N47" s="203" t="s">
        <v>173</v>
      </c>
      <c r="O47" s="165" t="s">
        <v>178</v>
      </c>
      <c r="P47" s="165" t="s">
        <v>183</v>
      </c>
      <c r="Q47" s="201" t="s">
        <v>187</v>
      </c>
      <c r="R47" s="202" t="s">
        <v>666</v>
      </c>
      <c r="S47" s="729" t="s">
        <v>679</v>
      </c>
      <c r="T47" s="208"/>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row>
    <row r="48" spans="1:135" s="169" customFormat="1" ht="18.75" customHeight="1" x14ac:dyDescent="0.4">
      <c r="A48" s="31"/>
      <c r="B48" s="971" t="s">
        <v>79</v>
      </c>
      <c r="C48" s="972" t="s">
        <v>80</v>
      </c>
      <c r="D48" s="662" t="str">
        <f>IF(S28="","",IF($D$7="Actual",D8,""))</f>
        <v/>
      </c>
      <c r="E48" s="659" t="str">
        <f>IF($S28="","",IF(E$7="Actual",SUM($D8:E8),""))</f>
        <v/>
      </c>
      <c r="F48" s="659" t="str">
        <f>IF($S28="","",IF(F$7="Actual",SUM($D8:F8),""))</f>
        <v/>
      </c>
      <c r="G48" s="660" t="str">
        <f>IF($S28="","",IF(G$7="Actual",SUM($D8:G8),""))</f>
        <v/>
      </c>
      <c r="H48" s="661" t="str">
        <f>IF($S28="","",SUM(D8:G8))</f>
        <v/>
      </c>
      <c r="I48" s="660" t="str">
        <f>IF($S28="","",IF($I$7="Actual",SUM($H48,I8),""))</f>
        <v/>
      </c>
      <c r="J48" s="659" t="str">
        <f>IF($S28="","",IF(J$7="Actual",$H48+SUM($I8:J8),""))</f>
        <v/>
      </c>
      <c r="K48" s="659" t="str">
        <f>IF($S28="","",IF(K$7="Actual",$H48+SUM($I8:K8),""))</f>
        <v/>
      </c>
      <c r="L48" s="660" t="str">
        <f>IF($S28="","",IF(L$7="Actual",$H48+SUM($I8:L8),""))</f>
        <v/>
      </c>
      <c r="M48" s="661" t="str">
        <f>IF($S28="","",SUM(D8:G8,I8:L8))</f>
        <v/>
      </c>
      <c r="N48" s="660" t="str">
        <f>IF($S28="","",IF($N$7="Actual",($M48+N8),""))</f>
        <v/>
      </c>
      <c r="O48" s="659" t="str">
        <f>IF($S28="","",IF(O$7="Actual",$M48+SUM($N8:O8),""))</f>
        <v/>
      </c>
      <c r="P48" s="659" t="str">
        <f>IF($S28="","",IF(P$7="Actual",$M48+SUM($N8:P8),""))</f>
        <v/>
      </c>
      <c r="Q48" s="660" t="str">
        <f>IF($S28="","",IF(Q$7="Actual",$M48+SUM($N8:Q8),""))</f>
        <v/>
      </c>
      <c r="R48" s="661" t="str">
        <f>IF($S28="","",MAX(D48:G48,I48:L48,N48:Q48))</f>
        <v/>
      </c>
      <c r="S48" s="736" t="str">
        <f>R48</f>
        <v/>
      </c>
      <c r="T48" s="164"/>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row>
    <row r="49" spans="1:135" s="169" customFormat="1" ht="18.75" customHeight="1" x14ac:dyDescent="0.4">
      <c r="A49" s="31"/>
      <c r="B49" s="973" t="s">
        <v>81</v>
      </c>
      <c r="C49" s="974" t="s">
        <v>268</v>
      </c>
      <c r="D49" s="222" t="str">
        <f t="shared" ref="D49:D64" si="28">IF(S29="","",IF($D$7="Actual",D9,""))</f>
        <v/>
      </c>
      <c r="E49" s="663" t="str">
        <f>IF($S29="","",IF(E$7="Actual",SUM($D9:E9),""))</f>
        <v/>
      </c>
      <c r="F49" s="663" t="str">
        <f>IF($S29="","",IF(F$7="Actual",SUM($D9:F9),""))</f>
        <v/>
      </c>
      <c r="G49" s="664" t="str">
        <f>IF($S29="","",IF(G$7="Actual",SUM($D9:G9),""))</f>
        <v/>
      </c>
      <c r="H49" s="665" t="str">
        <f t="shared" ref="H49:H52" si="29">IF($S29="","",SUM(D9:G9))</f>
        <v/>
      </c>
      <c r="I49" s="666" t="str">
        <f t="shared" ref="I49:I52" si="30">IF($S29="","",IF($I$7="Actual",SUM($H49,I9),""))</f>
        <v/>
      </c>
      <c r="J49" s="663" t="str">
        <f>IF($S29="","",IF(J$7="Actual",$H49+SUM($I9:J9),""))</f>
        <v/>
      </c>
      <c r="K49" s="663" t="str">
        <f>IF($S29="","",IF(K$7="Actual",$H49+SUM($I9:K9),""))</f>
        <v/>
      </c>
      <c r="L49" s="664" t="str">
        <f>IF($S29="","",IF(L$7="Actual",$H49+SUM($I9:L9),""))</f>
        <v/>
      </c>
      <c r="M49" s="665" t="str">
        <f t="shared" ref="M49:M52" si="31">IF($S29="","",SUM(D9:G9,I9:L9))</f>
        <v/>
      </c>
      <c r="N49" s="666" t="str">
        <f t="shared" ref="N49:N52" si="32">IF($S29="","",IF($N$7="Actual",($M49+N9),""))</f>
        <v/>
      </c>
      <c r="O49" s="663" t="str">
        <f>IF($S29="","",IF(O$7="Actual",$M49+SUM($N9:O9),""))</f>
        <v/>
      </c>
      <c r="P49" s="663" t="str">
        <f>IF($S29="","",IF(P$7="Actual",$M49+SUM($N9:P9),""))</f>
        <v/>
      </c>
      <c r="Q49" s="664" t="str">
        <f>IF($S29="","",IF(Q$7="Actual",$M49+SUM($N9:Q9),""))</f>
        <v/>
      </c>
      <c r="R49" s="665" t="str">
        <f t="shared" ref="R49:R52" si="33">IF($S29="","",MAX(D49:G49,I49:L49,N49:Q49))</f>
        <v/>
      </c>
      <c r="S49" s="737" t="str">
        <f>R49</f>
        <v/>
      </c>
      <c r="T49" s="164"/>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row>
    <row r="50" spans="1:135" s="169" customFormat="1" ht="18.75" customHeight="1" x14ac:dyDescent="0.4">
      <c r="A50" s="31"/>
      <c r="B50" s="973" t="s">
        <v>82</v>
      </c>
      <c r="C50" s="974" t="s">
        <v>83</v>
      </c>
      <c r="D50" s="222" t="str">
        <f t="shared" si="28"/>
        <v/>
      </c>
      <c r="E50" s="663" t="str">
        <f>IF($S30="","",IF(E$7="Actual",SUM($D10:E10),""))</f>
        <v/>
      </c>
      <c r="F50" s="663" t="str">
        <f>IF($S30="","",IF(F$7="Actual",SUM($D10:F10),""))</f>
        <v/>
      </c>
      <c r="G50" s="664" t="str">
        <f>IF($S30="","",IF(G$7="Actual",SUM($D10:G10),""))</f>
        <v/>
      </c>
      <c r="H50" s="665" t="str">
        <f t="shared" si="29"/>
        <v/>
      </c>
      <c r="I50" s="666" t="str">
        <f t="shared" si="30"/>
        <v/>
      </c>
      <c r="J50" s="663" t="str">
        <f>IF($S30="","",IF(J$7="Actual",$H50+SUM($I10:J10),""))</f>
        <v/>
      </c>
      <c r="K50" s="663" t="str">
        <f>IF($S30="","",IF(K$7="Actual",$H50+SUM($I10:K10),""))</f>
        <v/>
      </c>
      <c r="L50" s="664" t="str">
        <f>IF($S30="","",IF(L$7="Actual",$H50+SUM($I10:L10),""))</f>
        <v/>
      </c>
      <c r="M50" s="665" t="str">
        <f t="shared" si="31"/>
        <v/>
      </c>
      <c r="N50" s="666" t="str">
        <f t="shared" si="32"/>
        <v/>
      </c>
      <c r="O50" s="663" t="str">
        <f>IF($S30="","",IF(O$7="Actual",$M50+SUM($N10:O10),""))</f>
        <v/>
      </c>
      <c r="P50" s="663" t="str">
        <f>IF($S30="","",IF(P$7="Actual",$M50+SUM($N10:P10),""))</f>
        <v/>
      </c>
      <c r="Q50" s="664" t="str">
        <f>IF($S30="","",IF(Q$7="Actual",$M50+SUM($N10:Q10),""))</f>
        <v/>
      </c>
      <c r="R50" s="665" t="str">
        <f t="shared" si="33"/>
        <v/>
      </c>
      <c r="S50" s="737" t="str">
        <f>R50</f>
        <v/>
      </c>
      <c r="T50" s="164"/>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row>
    <row r="51" spans="1:135" s="169" customFormat="1" ht="18.75" customHeight="1" x14ac:dyDescent="0.4">
      <c r="A51" s="31"/>
      <c r="B51" s="973" t="s">
        <v>84</v>
      </c>
      <c r="C51" s="974" t="s">
        <v>85</v>
      </c>
      <c r="D51" s="222" t="str">
        <f t="shared" si="28"/>
        <v/>
      </c>
      <c r="E51" s="663" t="str">
        <f>IF($S31="","",IF(E$7="Actual",SUM($D11:E11),""))</f>
        <v/>
      </c>
      <c r="F51" s="663" t="str">
        <f>IF($S31="","",IF(F$7="Actual",SUM($D11:F11),""))</f>
        <v/>
      </c>
      <c r="G51" s="664" t="str">
        <f>IF($S31="","",IF(G$7="Actual",SUM($D11:G11),""))</f>
        <v/>
      </c>
      <c r="H51" s="665" t="str">
        <f t="shared" si="29"/>
        <v/>
      </c>
      <c r="I51" s="666" t="str">
        <f t="shared" si="30"/>
        <v/>
      </c>
      <c r="J51" s="663" t="str">
        <f>IF($S31="","",IF(J$7="Actual",$H51+SUM($I11:J11),""))</f>
        <v/>
      </c>
      <c r="K51" s="663" t="str">
        <f>IF($S31="","",IF(K$7="Actual",$H51+SUM($I11:K11),""))</f>
        <v/>
      </c>
      <c r="L51" s="664" t="str">
        <f>IF($S31="","",IF(L$7="Actual",$H51+SUM($I11:L11),""))</f>
        <v/>
      </c>
      <c r="M51" s="665" t="str">
        <f t="shared" si="31"/>
        <v/>
      </c>
      <c r="N51" s="666" t="str">
        <f t="shared" si="32"/>
        <v/>
      </c>
      <c r="O51" s="663" t="str">
        <f>IF($S31="","",IF(O$7="Actual",$M51+SUM($N11:O11),""))</f>
        <v/>
      </c>
      <c r="P51" s="663" t="str">
        <f>IF($S31="","",IF(P$7="Actual",$M51+SUM($N11:P11),""))</f>
        <v/>
      </c>
      <c r="Q51" s="664" t="str">
        <f>IF($S31="","",IF(Q$7="Actual",$M51+SUM($N11:Q11),""))</f>
        <v/>
      </c>
      <c r="R51" s="665" t="str">
        <f t="shared" si="33"/>
        <v/>
      </c>
      <c r="S51" s="737" t="str">
        <f>R51</f>
        <v/>
      </c>
      <c r="T51" s="164"/>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row>
    <row r="52" spans="1:135" s="169" customFormat="1" ht="18.75" customHeight="1" thickBot="1" x14ac:dyDescent="0.45">
      <c r="A52" s="31"/>
      <c r="B52" s="975" t="s">
        <v>244</v>
      </c>
      <c r="C52" s="976" t="s">
        <v>271</v>
      </c>
      <c r="D52" s="222" t="str">
        <f t="shared" si="28"/>
        <v/>
      </c>
      <c r="E52" s="226" t="str">
        <f>IF($S32="","",IF(E$7="Actual",SUM($D12:E12),""))</f>
        <v/>
      </c>
      <c r="F52" s="226" t="str">
        <f>IF($S32="","",IF(F$7="Actual",SUM($D12:F12),""))</f>
        <v/>
      </c>
      <c r="G52" s="227" t="str">
        <f>IF($S32="","",IF(G$7="Actual",SUM($D12:G12),""))</f>
        <v/>
      </c>
      <c r="H52" s="206" t="str">
        <f t="shared" si="29"/>
        <v/>
      </c>
      <c r="I52" s="228" t="str">
        <f t="shared" si="30"/>
        <v/>
      </c>
      <c r="J52" s="226" t="str">
        <f>IF($S32="","",IF(J$7="Actual",$H52+SUM($I12:J12),""))</f>
        <v/>
      </c>
      <c r="K52" s="226" t="str">
        <f>IF($S32="","",IF(K$7="Actual",$H52+SUM($I12:K12),""))</f>
        <v/>
      </c>
      <c r="L52" s="227" t="str">
        <f>IF($S32="","",IF(L$7="Actual",$H52+SUM($I12:L12),""))</f>
        <v/>
      </c>
      <c r="M52" s="206" t="str">
        <f t="shared" si="31"/>
        <v/>
      </c>
      <c r="N52" s="228" t="str">
        <f t="shared" si="32"/>
        <v/>
      </c>
      <c r="O52" s="226" t="str">
        <f>IF($S32="","",IF(O$7="Actual",$M52+SUM($N12:O12),""))</f>
        <v/>
      </c>
      <c r="P52" s="226" t="str">
        <f>IF($S32="","",IF(P$7="Actual",$M52+SUM($N12:P12),""))</f>
        <v/>
      </c>
      <c r="Q52" s="227" t="str">
        <f>IF($S32="","",IF(Q$7="Actual",$M52+SUM($N12:Q12),""))</f>
        <v/>
      </c>
      <c r="R52" s="206" t="str">
        <f t="shared" si="33"/>
        <v/>
      </c>
      <c r="S52" s="732" t="str">
        <f>R52</f>
        <v/>
      </c>
      <c r="T52" s="164"/>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row>
    <row r="53" spans="1:135" s="169" customFormat="1" ht="27" customHeight="1" thickBot="1" x14ac:dyDescent="0.45">
      <c r="A53" s="31"/>
      <c r="B53" s="166" t="s">
        <v>249</v>
      </c>
      <c r="C53" s="1014" t="s">
        <v>37</v>
      </c>
      <c r="D53" s="1015"/>
      <c r="E53" s="1015"/>
      <c r="F53" s="1015"/>
      <c r="G53" s="1015"/>
      <c r="H53" s="1015"/>
      <c r="I53" s="1015"/>
      <c r="J53" s="1015"/>
      <c r="K53" s="1015"/>
      <c r="L53" s="1015"/>
      <c r="M53" s="1015"/>
      <c r="N53" s="1015"/>
      <c r="O53" s="1015"/>
      <c r="P53" s="1015"/>
      <c r="Q53" s="1015"/>
      <c r="R53" s="1015"/>
      <c r="S53" s="1016"/>
      <c r="T53" s="208"/>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row>
    <row r="54" spans="1:135" s="169" customFormat="1" ht="18.75" customHeight="1" x14ac:dyDescent="0.4">
      <c r="A54" s="31"/>
      <c r="B54" s="971" t="s">
        <v>96</v>
      </c>
      <c r="C54" s="972" t="s">
        <v>97</v>
      </c>
      <c r="D54" s="222" t="str">
        <f t="shared" si="28"/>
        <v/>
      </c>
      <c r="E54" s="220" t="str">
        <f>IF($S34="","",IF(E$7="Actual",SUM($D14:E14),""))</f>
        <v/>
      </c>
      <c r="F54" s="220" t="str">
        <f>IF($S34="","",IF(F$7="Actual",SUM($D14:F14),""))</f>
        <v/>
      </c>
      <c r="G54" s="221" t="str">
        <f>IF($S34="","",IF(G$7="Actual",SUM($D14:G14),""))</f>
        <v/>
      </c>
      <c r="H54" s="204" t="str">
        <f t="shared" ref="H54:H64" si="34">IF($S34="","",SUM(D14:G14))</f>
        <v/>
      </c>
      <c r="I54" s="666" t="str">
        <f t="shared" ref="I54:I64" si="35">IF($S34="","",IF($I$7="Actual",SUM($H54,I14),""))</f>
        <v/>
      </c>
      <c r="J54" s="666" t="str">
        <f>IF($S34="","",IF(J$7="Actual",$H54+SUM($I14:J14),""))</f>
        <v/>
      </c>
      <c r="K54" s="220" t="str">
        <f>IF($S34="","",IF(K$7="Actual",$H54+SUM($I14:K14),""))</f>
        <v/>
      </c>
      <c r="L54" s="221" t="str">
        <f>IF($S34="","",IF(L$7="Actual",$H54+SUM($I14:L14),""))</f>
        <v/>
      </c>
      <c r="M54" s="204" t="str">
        <f t="shared" ref="M54:M64" si="36">IF($S34="","",SUM(D14:G14,I14:L14))</f>
        <v/>
      </c>
      <c r="N54" s="222" t="str">
        <f t="shared" ref="N54:N64" si="37">IF($S34="","",IF($N$7="Actual",($M54+N14),""))</f>
        <v/>
      </c>
      <c r="O54" s="220" t="str">
        <f>IF($S34="","",IF(O$7="Actual",$M54+SUM($N14:O14),""))</f>
        <v/>
      </c>
      <c r="P54" s="220" t="str">
        <f>IF($S34="","",IF(P$7="Actual",$M54+SUM($N14:P14),""))</f>
        <v/>
      </c>
      <c r="Q54" s="221" t="str">
        <f>IF($S34="","",IF(Q$7="Actual",$M54+SUM($N14:Q14),""))</f>
        <v/>
      </c>
      <c r="R54" s="204" t="str">
        <f t="shared" ref="R54:R64" si="38">IF($S34="","",MAX(D54:G54,I54:L54,N54:Q54))</f>
        <v/>
      </c>
      <c r="S54" s="730" t="str">
        <f t="shared" ref="S54:S64" si="39">R54</f>
        <v/>
      </c>
      <c r="T54" s="164"/>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row>
    <row r="55" spans="1:135" s="169" customFormat="1" ht="18.75" customHeight="1" x14ac:dyDescent="0.4">
      <c r="A55" s="31"/>
      <c r="B55" s="973" t="s">
        <v>94</v>
      </c>
      <c r="C55" s="974" t="s">
        <v>95</v>
      </c>
      <c r="D55" s="222" t="str">
        <f t="shared" si="28"/>
        <v/>
      </c>
      <c r="E55" s="663" t="str">
        <f>IF($S35="","",IF(E$7="Actual",SUM($D15:E15),""))</f>
        <v/>
      </c>
      <c r="F55" s="663" t="str">
        <f>IF($S35="","",IF(F$7="Actual",SUM($D15:F15),""))</f>
        <v/>
      </c>
      <c r="G55" s="664" t="str">
        <f>IF($S35="","",IF(G$7="Actual",SUM($D15:G15),""))</f>
        <v/>
      </c>
      <c r="H55" s="665" t="str">
        <f t="shared" si="34"/>
        <v/>
      </c>
      <c r="I55" s="666" t="str">
        <f t="shared" si="35"/>
        <v/>
      </c>
      <c r="J55" s="663" t="str">
        <f>IF($S35="","",IF(J$7="Actual",$H55+SUM($I15:J15),""))</f>
        <v/>
      </c>
      <c r="K55" s="663" t="str">
        <f>IF($S35="","",IF(K$7="Actual",$H55+SUM($I15:K15),""))</f>
        <v/>
      </c>
      <c r="L55" s="664" t="str">
        <f>IF($S35="","",IF(L$7="Actual",$H55+SUM($I15:L15),""))</f>
        <v/>
      </c>
      <c r="M55" s="665" t="str">
        <f t="shared" si="36"/>
        <v/>
      </c>
      <c r="N55" s="666" t="str">
        <f t="shared" si="37"/>
        <v/>
      </c>
      <c r="O55" s="663" t="str">
        <f>IF($S35="","",IF(O$7="Actual",$M55+SUM($N15:O15),""))</f>
        <v/>
      </c>
      <c r="P55" s="663" t="str">
        <f>IF($S35="","",IF(P$7="Actual",$M55+SUM($N15:P15),""))</f>
        <v/>
      </c>
      <c r="Q55" s="664" t="str">
        <f>IF($S35="","",IF(Q$7="Actual",$M55+SUM($N15:Q15),""))</f>
        <v/>
      </c>
      <c r="R55" s="665" t="str">
        <f t="shared" si="38"/>
        <v/>
      </c>
      <c r="S55" s="737" t="str">
        <f t="shared" si="39"/>
        <v/>
      </c>
      <c r="T55" s="164"/>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row>
    <row r="56" spans="1:135" s="169" customFormat="1" ht="18.75" customHeight="1" x14ac:dyDescent="0.4">
      <c r="A56" s="31"/>
      <c r="B56" s="973" t="s">
        <v>92</v>
      </c>
      <c r="C56" s="974" t="s">
        <v>93</v>
      </c>
      <c r="D56" s="222" t="str">
        <f t="shared" si="28"/>
        <v/>
      </c>
      <c r="E56" s="663" t="str">
        <f>IF($S36="","",IF(E$7="Actual",SUM($D16:E16),""))</f>
        <v/>
      </c>
      <c r="F56" s="663" t="str">
        <f>IF($S36="","",IF(F$7="Actual",SUM($D16:F16),""))</f>
        <v/>
      </c>
      <c r="G56" s="664" t="str">
        <f>IF($S36="","",IF(G$7="Actual",SUM($D16:G16),""))</f>
        <v/>
      </c>
      <c r="H56" s="665" t="str">
        <f t="shared" si="34"/>
        <v/>
      </c>
      <c r="I56" s="666" t="str">
        <f t="shared" si="35"/>
        <v/>
      </c>
      <c r="J56" s="663" t="str">
        <f>IF($S36="","",IF(J$7="Actual",$H56+SUM($I16:J16),""))</f>
        <v/>
      </c>
      <c r="K56" s="663" t="str">
        <f>IF($S36="","",IF(K$7="Actual",$H56+SUM($I16:K16),""))</f>
        <v/>
      </c>
      <c r="L56" s="664" t="str">
        <f>IF($S36="","",IF(L$7="Actual",$H56+SUM($I16:L16),""))</f>
        <v/>
      </c>
      <c r="M56" s="665" t="str">
        <f t="shared" si="36"/>
        <v/>
      </c>
      <c r="N56" s="666" t="str">
        <f t="shared" si="37"/>
        <v/>
      </c>
      <c r="O56" s="663" t="str">
        <f>IF($S36="","",IF(O$7="Actual",$M56+SUM($N16:O16),""))</f>
        <v/>
      </c>
      <c r="P56" s="663" t="str">
        <f>IF($S36="","",IF(P$7="Actual",$M56+SUM($N16:P16),""))</f>
        <v/>
      </c>
      <c r="Q56" s="664" t="str">
        <f>IF($S36="","",IF(Q$7="Actual",$M56+SUM($N16:Q16),""))</f>
        <v/>
      </c>
      <c r="R56" s="665" t="str">
        <f t="shared" si="38"/>
        <v/>
      </c>
      <c r="S56" s="737" t="str">
        <f t="shared" si="39"/>
        <v/>
      </c>
      <c r="T56" s="164"/>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row>
    <row r="57" spans="1:135" s="169" customFormat="1" ht="18.75" customHeight="1" x14ac:dyDescent="0.4">
      <c r="A57" s="31"/>
      <c r="B57" s="973" t="s">
        <v>245</v>
      </c>
      <c r="C57" s="974" t="s">
        <v>255</v>
      </c>
      <c r="D57" s="222" t="str">
        <f t="shared" si="28"/>
        <v/>
      </c>
      <c r="E57" s="663" t="str">
        <f>IF($S37="","",IF(E$7="Actual",SUM($D17:E17),""))</f>
        <v/>
      </c>
      <c r="F57" s="663" t="str">
        <f>IF($S37="","",IF(F$7="Actual",SUM($D17:F17),""))</f>
        <v/>
      </c>
      <c r="G57" s="664" t="str">
        <f>IF($S37="","",IF(G$7="Actual",SUM($D17:G17),""))</f>
        <v/>
      </c>
      <c r="H57" s="665" t="str">
        <f t="shared" si="34"/>
        <v/>
      </c>
      <c r="I57" s="666" t="str">
        <f t="shared" si="35"/>
        <v/>
      </c>
      <c r="J57" s="663" t="str">
        <f>IF($S37="","",IF(J$7="Actual",$H57+SUM($I17:J17),""))</f>
        <v/>
      </c>
      <c r="K57" s="663" t="str">
        <f>IF($S37="","",IF(K$7="Actual",$H57+SUM($I17:K17),""))</f>
        <v/>
      </c>
      <c r="L57" s="664" t="str">
        <f>IF($S37="","",IF(L$7="Actual",$H57+SUM($I17:L17),""))</f>
        <v/>
      </c>
      <c r="M57" s="665" t="str">
        <f t="shared" si="36"/>
        <v/>
      </c>
      <c r="N57" s="666" t="str">
        <f t="shared" si="37"/>
        <v/>
      </c>
      <c r="O57" s="663" t="str">
        <f>IF($S37="","",IF(O$7="Actual",$M57+SUM($N17:O17),""))</f>
        <v/>
      </c>
      <c r="P57" s="663" t="str">
        <f>IF($S37="","",IF(P$7="Actual",$M57+SUM($N17:P17),""))</f>
        <v/>
      </c>
      <c r="Q57" s="664" t="str">
        <f>IF($S37="","",IF(Q$7="Actual",$M57+SUM($N17:Q17),""))</f>
        <v/>
      </c>
      <c r="R57" s="665" t="str">
        <f t="shared" si="38"/>
        <v/>
      </c>
      <c r="S57" s="737" t="str">
        <f t="shared" si="39"/>
        <v/>
      </c>
      <c r="T57" s="164"/>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row>
    <row r="58" spans="1:135" s="169" customFormat="1" ht="18.75" customHeight="1" x14ac:dyDescent="0.4">
      <c r="A58" s="31"/>
      <c r="B58" s="973" t="s">
        <v>247</v>
      </c>
      <c r="C58" s="974" t="s">
        <v>257</v>
      </c>
      <c r="D58" s="222" t="str">
        <f t="shared" si="28"/>
        <v/>
      </c>
      <c r="E58" s="663" t="str">
        <f>IF($S38="","",IF(E$7="Actual",SUM($D18:E18),""))</f>
        <v/>
      </c>
      <c r="F58" s="663" t="str">
        <f>IF($S38="","",IF(F$7="Actual",SUM($D18:F18),""))</f>
        <v/>
      </c>
      <c r="G58" s="664" t="str">
        <f>IF($S38="","",IF(G$7="Actual",SUM($D18:G18),""))</f>
        <v/>
      </c>
      <c r="H58" s="665" t="str">
        <f t="shared" si="34"/>
        <v/>
      </c>
      <c r="I58" s="666" t="str">
        <f t="shared" si="35"/>
        <v/>
      </c>
      <c r="J58" s="663" t="str">
        <f>IF($S38="","",IF(J$7="Actual",$H58+SUM($I18:J18),""))</f>
        <v/>
      </c>
      <c r="K58" s="663" t="str">
        <f>IF($S38="","",IF(K$7="Actual",$H58+SUM($I18:K18),""))</f>
        <v/>
      </c>
      <c r="L58" s="664" t="str">
        <f>IF($S38="","",IF(L$7="Actual",$H58+SUM($I18:L18),""))</f>
        <v/>
      </c>
      <c r="M58" s="665" t="str">
        <f t="shared" si="36"/>
        <v/>
      </c>
      <c r="N58" s="666" t="str">
        <f t="shared" si="37"/>
        <v/>
      </c>
      <c r="O58" s="663" t="str">
        <f>IF($S38="","",IF(O$7="Actual",$M58+SUM($N18:O18),""))</f>
        <v/>
      </c>
      <c r="P58" s="663" t="str">
        <f>IF($S38="","",IF(P$7="Actual",$M58+SUM($N18:P18),""))</f>
        <v/>
      </c>
      <c r="Q58" s="664" t="str">
        <f>IF($S38="","",IF(Q$7="Actual",$M58+SUM($N18:Q18),""))</f>
        <v/>
      </c>
      <c r="R58" s="665" t="str">
        <f t="shared" si="38"/>
        <v/>
      </c>
      <c r="S58" s="737" t="str">
        <f t="shared" si="39"/>
        <v/>
      </c>
      <c r="T58" s="164"/>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row>
    <row r="59" spans="1:135" s="169" customFormat="1" ht="18.75" customHeight="1" x14ac:dyDescent="0.4">
      <c r="A59" s="31"/>
      <c r="B59" s="973" t="s">
        <v>198</v>
      </c>
      <c r="C59" s="974" t="s">
        <v>259</v>
      </c>
      <c r="D59" s="222" t="str">
        <f t="shared" si="28"/>
        <v/>
      </c>
      <c r="E59" s="663" t="str">
        <f>IF($S39="","",IF(E$7="Actual",SUM($D19:E19),""))</f>
        <v/>
      </c>
      <c r="F59" s="663" t="str">
        <f>IF($S39="","",IF(F$7="Actual",SUM($D19:F19),""))</f>
        <v/>
      </c>
      <c r="G59" s="664" t="str">
        <f>IF($S39="","",IF(G$7="Actual",SUM($D19:G19),""))</f>
        <v/>
      </c>
      <c r="H59" s="665" t="str">
        <f t="shared" si="34"/>
        <v/>
      </c>
      <c r="I59" s="666" t="str">
        <f t="shared" si="35"/>
        <v/>
      </c>
      <c r="J59" s="663" t="str">
        <f>IF($S39="","",IF(J$7="Actual",$H59+SUM($I19:J19),""))</f>
        <v/>
      </c>
      <c r="K59" s="663" t="str">
        <f>IF($S39="","",IF(K$7="Actual",$H59+SUM($I19:K19),""))</f>
        <v/>
      </c>
      <c r="L59" s="664" t="str">
        <f>IF($S39="","",IF(L$7="Actual",$H59+SUM($I19:L19),""))</f>
        <v/>
      </c>
      <c r="M59" s="665" t="str">
        <f t="shared" si="36"/>
        <v/>
      </c>
      <c r="N59" s="666" t="str">
        <f t="shared" si="37"/>
        <v/>
      </c>
      <c r="O59" s="663" t="str">
        <f>IF($S39="","",IF(O$7="Actual",$M59+SUM($N19:O19),""))</f>
        <v/>
      </c>
      <c r="P59" s="663" t="str">
        <f>IF($S39="","",IF(P$7="Actual",$M59+SUM($N19:P19),""))</f>
        <v/>
      </c>
      <c r="Q59" s="664" t="str">
        <f>IF($S39="","",IF(Q$7="Actual",$M59+SUM($N19:Q19),""))</f>
        <v/>
      </c>
      <c r="R59" s="665" t="str">
        <f t="shared" si="38"/>
        <v/>
      </c>
      <c r="S59" s="737" t="str">
        <f t="shared" si="39"/>
        <v/>
      </c>
      <c r="T59" s="164"/>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row>
    <row r="60" spans="1:135" s="169" customFormat="1" ht="18.75" customHeight="1" x14ac:dyDescent="0.4">
      <c r="A60" s="31"/>
      <c r="B60" s="973" t="s">
        <v>246</v>
      </c>
      <c r="C60" s="974" t="s">
        <v>260</v>
      </c>
      <c r="D60" s="222" t="str">
        <f t="shared" si="28"/>
        <v/>
      </c>
      <c r="E60" s="663" t="str">
        <f>IF($S40="","",IF(E$7="Actual",SUM($D20:E20),""))</f>
        <v/>
      </c>
      <c r="F60" s="663" t="str">
        <f>IF($S40="","",IF(F$7="Actual",SUM($D20:F20),""))</f>
        <v/>
      </c>
      <c r="G60" s="664" t="str">
        <f>IF($S40="","",IF(G$7="Actual",SUM($D20:G20),""))</f>
        <v/>
      </c>
      <c r="H60" s="665" t="str">
        <f t="shared" si="34"/>
        <v/>
      </c>
      <c r="I60" s="666" t="str">
        <f t="shared" si="35"/>
        <v/>
      </c>
      <c r="J60" s="663" t="str">
        <f>IF($S40="","",IF(J$7="Actual",$H60+SUM($I20:J20),""))</f>
        <v/>
      </c>
      <c r="K60" s="663" t="str">
        <f>IF($S40="","",IF(K$7="Actual",$H60+SUM($I20:K20),""))</f>
        <v/>
      </c>
      <c r="L60" s="664" t="str">
        <f>IF($S40="","",IF(L$7="Actual",$H60+SUM($I20:L20),""))</f>
        <v/>
      </c>
      <c r="M60" s="665" t="str">
        <f t="shared" si="36"/>
        <v/>
      </c>
      <c r="N60" s="666" t="str">
        <f t="shared" si="37"/>
        <v/>
      </c>
      <c r="O60" s="663" t="str">
        <f>IF($S40="","",IF(O$7="Actual",$M60+SUM($N20:O20),""))</f>
        <v/>
      </c>
      <c r="P60" s="663" t="str">
        <f>IF($S40="","",IF(P$7="Actual",$M60+SUM($N20:P20),""))</f>
        <v/>
      </c>
      <c r="Q60" s="664" t="str">
        <f>IF($S40="","",IF(Q$7="Actual",$M60+SUM($N20:Q20),""))</f>
        <v/>
      </c>
      <c r="R60" s="665" t="str">
        <f t="shared" si="38"/>
        <v/>
      </c>
      <c r="S60" s="737" t="str">
        <f t="shared" si="39"/>
        <v/>
      </c>
      <c r="T60" s="164"/>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row>
    <row r="61" spans="1:135" s="169" customFormat="1" ht="18.75" customHeight="1" x14ac:dyDescent="0.4">
      <c r="A61" s="31"/>
      <c r="B61" s="973" t="s">
        <v>90</v>
      </c>
      <c r="C61" s="974" t="s">
        <v>91</v>
      </c>
      <c r="D61" s="222" t="str">
        <f t="shared" si="28"/>
        <v/>
      </c>
      <c r="E61" s="663" t="str">
        <f>IF($S41="","",IF(E$7="Actual",SUM($D21:E21),""))</f>
        <v/>
      </c>
      <c r="F61" s="663" t="str">
        <f>IF($S41="","",IF(F$7="Actual",SUM($D21:F21),""))</f>
        <v/>
      </c>
      <c r="G61" s="664" t="str">
        <f>IF($S41="","",IF(G$7="Actual",SUM($D21:G21),""))</f>
        <v/>
      </c>
      <c r="H61" s="665" t="str">
        <f t="shared" si="34"/>
        <v/>
      </c>
      <c r="I61" s="666" t="str">
        <f t="shared" si="35"/>
        <v/>
      </c>
      <c r="J61" s="663" t="str">
        <f>IF($S41="","",IF(J$7="Actual",$H61+SUM($I21:J21),""))</f>
        <v/>
      </c>
      <c r="K61" s="663" t="str">
        <f>IF($S41="","",IF(K$7="Actual",$H61+SUM($I21:K21),""))</f>
        <v/>
      </c>
      <c r="L61" s="664" t="str">
        <f>IF($S41="","",IF(L$7="Actual",$H61+SUM($I21:L21),""))</f>
        <v/>
      </c>
      <c r="M61" s="665" t="str">
        <f t="shared" si="36"/>
        <v/>
      </c>
      <c r="N61" s="666" t="str">
        <f t="shared" si="37"/>
        <v/>
      </c>
      <c r="O61" s="663" t="str">
        <f>IF($S41="","",IF(O$7="Actual",$M61+SUM($N21:O21),""))</f>
        <v/>
      </c>
      <c r="P61" s="663" t="str">
        <f>IF($S41="","",IF(P$7="Actual",$M61+SUM($N21:P21),""))</f>
        <v/>
      </c>
      <c r="Q61" s="664" t="str">
        <f>IF($S41="","",IF(Q$7="Actual",$M61+SUM($N21:Q21),""))</f>
        <v/>
      </c>
      <c r="R61" s="665" t="str">
        <f t="shared" si="38"/>
        <v/>
      </c>
      <c r="S61" s="737" t="str">
        <f t="shared" si="39"/>
        <v/>
      </c>
      <c r="T61" s="164"/>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row>
    <row r="62" spans="1:135" s="169" customFormat="1" ht="18.75" customHeight="1" x14ac:dyDescent="0.4">
      <c r="A62" s="31"/>
      <c r="B62" s="973" t="s">
        <v>88</v>
      </c>
      <c r="C62" s="974" t="s">
        <v>89</v>
      </c>
      <c r="D62" s="222" t="str">
        <f t="shared" si="28"/>
        <v/>
      </c>
      <c r="E62" s="663" t="str">
        <f>IF($S42="","",IF(E$7="Actual",SUM($D22:E22),""))</f>
        <v/>
      </c>
      <c r="F62" s="663" t="str">
        <f>IF($S42="","",IF(F$7="Actual",SUM($D22:F22),""))</f>
        <v/>
      </c>
      <c r="G62" s="664" t="str">
        <f>IF($S42="","",IF(G$7="Actual",SUM($D22:G22),""))</f>
        <v/>
      </c>
      <c r="H62" s="665" t="str">
        <f t="shared" si="34"/>
        <v/>
      </c>
      <c r="I62" s="666" t="str">
        <f t="shared" si="35"/>
        <v/>
      </c>
      <c r="J62" s="663" t="str">
        <f>IF($S42="","",IF(J$7="Actual",$H62+SUM($I22:J22),""))</f>
        <v/>
      </c>
      <c r="K62" s="663" t="str">
        <f>IF($S42="","",IF(K$7="Actual",$H62+SUM($I22:K22),""))</f>
        <v/>
      </c>
      <c r="L62" s="664" t="str">
        <f>IF($S42="","",IF(L$7="Actual",$H62+SUM($I22:L22),""))</f>
        <v/>
      </c>
      <c r="M62" s="665" t="str">
        <f t="shared" si="36"/>
        <v/>
      </c>
      <c r="N62" s="666" t="str">
        <f t="shared" si="37"/>
        <v/>
      </c>
      <c r="O62" s="663" t="str">
        <f>IF($S42="","",IF(O$7="Actual",$M62+SUM($N22:O22),""))</f>
        <v/>
      </c>
      <c r="P62" s="663" t="str">
        <f>IF($S42="","",IF(P$7="Actual",$M62+SUM($N22:P22),""))</f>
        <v/>
      </c>
      <c r="Q62" s="664" t="str">
        <f>IF($S42="","",IF(Q$7="Actual",$M62+SUM($N22:Q22),""))</f>
        <v/>
      </c>
      <c r="R62" s="665" t="str">
        <f t="shared" si="38"/>
        <v/>
      </c>
      <c r="S62" s="737" t="str">
        <f t="shared" si="39"/>
        <v/>
      </c>
      <c r="T62" s="164"/>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row>
    <row r="63" spans="1:135" s="169" customFormat="1" ht="18.75" customHeight="1" x14ac:dyDescent="0.4">
      <c r="A63" s="31"/>
      <c r="B63" s="973" t="s">
        <v>248</v>
      </c>
      <c r="C63" s="974" t="s">
        <v>263</v>
      </c>
      <c r="D63" s="222" t="str">
        <f t="shared" si="28"/>
        <v/>
      </c>
      <c r="E63" s="663" t="str">
        <f>IF($S43="","",IF(E$7="Actual",SUM($D23:E23),""))</f>
        <v/>
      </c>
      <c r="F63" s="663" t="str">
        <f>IF($S43="","",IF(F$7="Actual",SUM($D23:F23),""))</f>
        <v/>
      </c>
      <c r="G63" s="664" t="str">
        <f>IF($S43="","",IF(G$7="Actual",SUM($D23:G23),""))</f>
        <v/>
      </c>
      <c r="H63" s="665" t="str">
        <f t="shared" si="34"/>
        <v/>
      </c>
      <c r="I63" s="666" t="str">
        <f t="shared" si="35"/>
        <v/>
      </c>
      <c r="J63" s="663" t="str">
        <f>IF($S43="","",IF(J$7="Actual",$H63+SUM($I23:J23),""))</f>
        <v/>
      </c>
      <c r="K63" s="663" t="str">
        <f>IF($S43="","",IF(K$7="Actual",$H63+SUM($I23:K23),""))</f>
        <v/>
      </c>
      <c r="L63" s="664" t="str">
        <f>IF($S43="","",IF(L$7="Actual",$H63+SUM($I23:L23),""))</f>
        <v/>
      </c>
      <c r="M63" s="665" t="str">
        <f t="shared" si="36"/>
        <v/>
      </c>
      <c r="N63" s="666" t="str">
        <f t="shared" si="37"/>
        <v/>
      </c>
      <c r="O63" s="663" t="str">
        <f>IF($S43="","",IF(O$7="Actual",$M63+SUM($N23:O23),""))</f>
        <v/>
      </c>
      <c r="P63" s="663" t="str">
        <f>IF($S43="","",IF(P$7="Actual",$M63+SUM($N23:P23),""))</f>
        <v/>
      </c>
      <c r="Q63" s="664" t="str">
        <f>IF($S43="","",IF(Q$7="Actual",$M63+SUM($N23:Q23),""))</f>
        <v/>
      </c>
      <c r="R63" s="665" t="str">
        <f t="shared" si="38"/>
        <v/>
      </c>
      <c r="S63" s="737" t="str">
        <f t="shared" si="39"/>
        <v/>
      </c>
      <c r="T63" s="164"/>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row>
    <row r="64" spans="1:135" s="169" customFormat="1" ht="18.75" customHeight="1" thickBot="1" x14ac:dyDescent="0.45">
      <c r="A64" s="31"/>
      <c r="B64" s="975" t="s">
        <v>86</v>
      </c>
      <c r="C64" s="976" t="s">
        <v>87</v>
      </c>
      <c r="D64" s="914" t="str">
        <f t="shared" si="28"/>
        <v/>
      </c>
      <c r="E64" s="668" t="str">
        <f>IF($S44="","",IF(E$7="Actual",SUM($D24:E24),""))</f>
        <v/>
      </c>
      <c r="F64" s="668" t="str">
        <f>IF($S44="","",IF(F$7="Actual",SUM($D24:F24),""))</f>
        <v/>
      </c>
      <c r="G64" s="669" t="str">
        <f>IF($S44="","",IF(G$7="Actual",SUM($D24:G24),""))</f>
        <v/>
      </c>
      <c r="H64" s="207" t="str">
        <f t="shared" si="34"/>
        <v/>
      </c>
      <c r="I64" s="670" t="str">
        <f t="shared" si="35"/>
        <v/>
      </c>
      <c r="J64" s="668" t="str">
        <f>IF($S44="","",IF(J$7="Actual",$H64+SUM($I24:J24),""))</f>
        <v/>
      </c>
      <c r="K64" s="668" t="str">
        <f>IF($S44="","",IF(K$7="Actual",$H64+SUM($I24:K24),""))</f>
        <v/>
      </c>
      <c r="L64" s="669" t="str">
        <f>IF($S44="","",IF(L$7="Actual",$H64+SUM($I24:L24),""))</f>
        <v/>
      </c>
      <c r="M64" s="207" t="str">
        <f t="shared" si="36"/>
        <v/>
      </c>
      <c r="N64" s="670" t="str">
        <f t="shared" si="37"/>
        <v/>
      </c>
      <c r="O64" s="668" t="str">
        <f>IF($S44="","",IF(O$7="Actual",$M64+SUM($N24:O24),""))</f>
        <v/>
      </c>
      <c r="P64" s="668" t="str">
        <f>IF($S44="","",IF(P$7="Actual",$M64+SUM($N24:P24),""))</f>
        <v/>
      </c>
      <c r="Q64" s="669" t="str">
        <f>IF($S44="","",IF(Q$7="Actual",$M64+SUM($N24:Q24),""))</f>
        <v/>
      </c>
      <c r="R64" s="207" t="str">
        <f t="shared" si="38"/>
        <v/>
      </c>
      <c r="S64" s="735" t="str">
        <f t="shared" si="39"/>
        <v/>
      </c>
      <c r="T64" s="164"/>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row>
    <row r="65" spans="1:135" x14ac:dyDescent="0.4">
      <c r="A65" s="40"/>
      <c r="B65" s="46"/>
      <c r="C65" s="64"/>
      <c r="D65" s="46"/>
      <c r="E65" s="46"/>
      <c r="F65" s="46"/>
      <c r="G65" s="46"/>
      <c r="H65" s="22"/>
      <c r="I65" s="46"/>
      <c r="J65" s="46"/>
      <c r="K65" s="46"/>
      <c r="L65" s="46"/>
      <c r="M65" s="22"/>
      <c r="N65" s="46"/>
      <c r="O65" s="46"/>
      <c r="P65" s="46"/>
      <c r="Q65" s="46"/>
      <c r="R65" s="22"/>
      <c r="S65" s="58"/>
      <c r="T65" s="164"/>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row>
    <row r="66" spans="1:135" ht="24" customHeight="1" thickBot="1" x14ac:dyDescent="0.45">
      <c r="A66" s="40"/>
      <c r="B66" s="1067" t="s">
        <v>551</v>
      </c>
      <c r="C66" s="1067"/>
      <c r="D66" s="46"/>
      <c r="E66" s="46"/>
      <c r="F66" s="46"/>
      <c r="G66" s="46"/>
      <c r="H66" s="22"/>
      <c r="I66" s="46"/>
      <c r="J66" s="46"/>
      <c r="K66" s="46"/>
      <c r="L66" s="46"/>
      <c r="M66" s="22"/>
      <c r="N66" s="46"/>
      <c r="O66" s="46"/>
      <c r="P66" s="46"/>
      <c r="Q66" s="46"/>
      <c r="R66" s="22"/>
      <c r="S66" s="58"/>
      <c r="T66" s="164"/>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row>
    <row r="67" spans="1:135" s="169" customFormat="1" ht="44.25" customHeight="1" thickBot="1" x14ac:dyDescent="0.45">
      <c r="A67" s="31"/>
      <c r="B67" s="166" t="s">
        <v>249</v>
      </c>
      <c r="C67" s="317" t="s">
        <v>323</v>
      </c>
      <c r="D67" s="165" t="s">
        <v>127</v>
      </c>
      <c r="E67" s="165" t="s">
        <v>132</v>
      </c>
      <c r="F67" s="165" t="s">
        <v>467</v>
      </c>
      <c r="G67" s="201" t="s">
        <v>143</v>
      </c>
      <c r="H67" s="202" t="s">
        <v>667</v>
      </c>
      <c r="I67" s="203" t="s">
        <v>150</v>
      </c>
      <c r="J67" s="165" t="s">
        <v>156</v>
      </c>
      <c r="K67" s="165" t="s">
        <v>163</v>
      </c>
      <c r="L67" s="201" t="s">
        <v>167</v>
      </c>
      <c r="M67" s="202" t="s">
        <v>668</v>
      </c>
      <c r="N67" s="203" t="s">
        <v>173</v>
      </c>
      <c r="O67" s="165" t="s">
        <v>178</v>
      </c>
      <c r="P67" s="165" t="s">
        <v>183</v>
      </c>
      <c r="Q67" s="201" t="s">
        <v>187</v>
      </c>
      <c r="R67" s="202" t="s">
        <v>669</v>
      </c>
      <c r="S67" s="729" t="s">
        <v>571</v>
      </c>
      <c r="T67" s="208"/>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row>
    <row r="68" spans="1:135" s="169" customFormat="1" ht="17.25" customHeight="1" x14ac:dyDescent="0.4">
      <c r="A68" s="31"/>
      <c r="B68" s="977" t="s">
        <v>79</v>
      </c>
      <c r="C68" s="978" t="s">
        <v>80</v>
      </c>
      <c r="D68" s="220" t="str">
        <f t="shared" ref="D68:D72" si="40">IF(S28="","",IF($D$7="Actual",SUM(D28),""))</f>
        <v/>
      </c>
      <c r="E68" s="220" t="str">
        <f>IF($S28="","",IF(E$7="Actual",SUM($D28:E28),""))</f>
        <v/>
      </c>
      <c r="F68" s="220" t="str">
        <f>IF($S28="","",IF(F$7="Actual",SUM($D28:F28),""))</f>
        <v/>
      </c>
      <c r="G68" s="220" t="str">
        <f>IF($S28="","",IF(G$7="Actual",SUM($D28:G28),""))</f>
        <v/>
      </c>
      <c r="H68" s="204" t="str">
        <f>IF($S28="","",SUM(D28:G28))</f>
        <v/>
      </c>
      <c r="I68" s="221" t="str">
        <f>IF($S28="","",IF(I$7="Actual",SUM($H68,I28),""))</f>
        <v/>
      </c>
      <c r="J68" s="659" t="str">
        <f>IF($S28="","",IF(J$7="Actual",$H68+SUM($I28:J28),""))</f>
        <v/>
      </c>
      <c r="K68" s="220" t="str">
        <f>IF($S28="","",IF(K$7="Actual",$H68+SUM($I28:K28),""))</f>
        <v/>
      </c>
      <c r="L68" s="221" t="str">
        <f>IF($S28="","",IF(L$7="Actual",$H68+SUM($I28:L28),""))</f>
        <v/>
      </c>
      <c r="M68" s="204" t="str">
        <f>IF($S28="","",SUM(D28:G28,I28:L28))</f>
        <v/>
      </c>
      <c r="N68" s="222" t="str">
        <f>IF($S28="","",IF(N$7="Actual",SUM($M68,N28),""))</f>
        <v/>
      </c>
      <c r="O68" s="220" t="str">
        <f>IF($S28="","",IF(O$7="Actual",$M68+SUM($N28:O28),""))</f>
        <v/>
      </c>
      <c r="P68" s="220" t="str">
        <f>IF($S28="","",IF(P$7="Actual",$M68+SUM($N28:P28),""))</f>
        <v/>
      </c>
      <c r="Q68" s="221" t="str">
        <f>IF($S28="","",IF(Q$7="Actual",$M68+SUM($N28:Q28),""))</f>
        <v/>
      </c>
      <c r="R68" s="204" t="str">
        <f>IF($S28="","",SUM(H28,M28,R28))</f>
        <v/>
      </c>
      <c r="S68" s="730" t="str">
        <f>R68</f>
        <v/>
      </c>
      <c r="T68" s="164"/>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row>
    <row r="69" spans="1:135" s="169" customFormat="1" ht="17.25" customHeight="1" x14ac:dyDescent="0.4">
      <c r="A69" s="31"/>
      <c r="B69" s="979" t="s">
        <v>81</v>
      </c>
      <c r="C69" s="980" t="s">
        <v>268</v>
      </c>
      <c r="D69" s="220" t="str">
        <f t="shared" si="40"/>
        <v/>
      </c>
      <c r="E69" s="223" t="str">
        <f>IF($S29="","",IF(E$7="Actual",SUM($D29:E29),""))</f>
        <v/>
      </c>
      <c r="F69" s="223" t="str">
        <f>IF($S29="","",IF(F$7="Actual",SUM($D29:F29),""))</f>
        <v/>
      </c>
      <c r="G69" s="224" t="str">
        <f>IF($S29="","",IF(G$7="Actual",SUM($D29:G29),""))</f>
        <v/>
      </c>
      <c r="H69" s="205" t="str">
        <f t="shared" ref="H69:H72" si="41">IF($S29="","",SUM(D29:G29))</f>
        <v/>
      </c>
      <c r="I69" s="225" t="str">
        <f t="shared" ref="I69:I72" si="42">IF($S29="","",IF(I$7="Actual",SUM($H69,I29),""))</f>
        <v/>
      </c>
      <c r="J69" s="223" t="str">
        <f>IF($S29="","",IF(J$7="Actual",$H69+SUM($I29:J29),""))</f>
        <v/>
      </c>
      <c r="K69" s="223" t="str">
        <f>IF($S29="","",IF(K$7="Actual",$H69+SUM($I29:K29),""))</f>
        <v/>
      </c>
      <c r="L69" s="224" t="str">
        <f>IF($S29="","",IF(L$7="Actual",$H69+SUM($I29:L29),""))</f>
        <v/>
      </c>
      <c r="M69" s="205" t="str">
        <f t="shared" ref="M69:M72" si="43">IF($S29="","",SUM(D29:G29,I29:L29))</f>
        <v/>
      </c>
      <c r="N69" s="225" t="str">
        <f t="shared" ref="N69:N72" si="44">IF($S29="","",IF(N$7="Actual",SUM($M69,N29),""))</f>
        <v/>
      </c>
      <c r="O69" s="223" t="str">
        <f>IF($S29="","",IF(O$7="Actual",$M69+SUM($N29:O29),""))</f>
        <v/>
      </c>
      <c r="P69" s="223" t="str">
        <f>IF($S29="","",IF(P$7="Actual",$M69+SUM($N29:P29),""))</f>
        <v/>
      </c>
      <c r="Q69" s="224" t="str">
        <f>IF($S29="","",IF(Q$7="Actual",$M69+SUM($N29:Q29),""))</f>
        <v/>
      </c>
      <c r="R69" s="205" t="str">
        <f t="shared" ref="R69:R72" si="45">IF($S29="","",SUM(H29,M29,R29))</f>
        <v/>
      </c>
      <c r="S69" s="731" t="str">
        <f>R69</f>
        <v/>
      </c>
      <c r="T69" s="164"/>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row>
    <row r="70" spans="1:135" s="169" customFormat="1" ht="17.25" customHeight="1" x14ac:dyDescent="0.4">
      <c r="A70" s="31"/>
      <c r="B70" s="979" t="s">
        <v>82</v>
      </c>
      <c r="C70" s="980" t="s">
        <v>83</v>
      </c>
      <c r="D70" s="220" t="str">
        <f t="shared" si="40"/>
        <v/>
      </c>
      <c r="E70" s="223" t="str">
        <f>IF($S30="","",IF(E$7="Actual",SUM($D30:E30),""))</f>
        <v/>
      </c>
      <c r="F70" s="223" t="str">
        <f>IF($S30="","",IF(F$7="Actual",SUM($D30:F30),""))</f>
        <v/>
      </c>
      <c r="G70" s="224" t="str">
        <f>IF($S30="","",IF(G$7="Actual",SUM($D30:G30),""))</f>
        <v/>
      </c>
      <c r="H70" s="205" t="str">
        <f t="shared" si="41"/>
        <v/>
      </c>
      <c r="I70" s="225" t="str">
        <f t="shared" si="42"/>
        <v/>
      </c>
      <c r="J70" s="223" t="str">
        <f>IF($S30="","",IF(J$7="Actual",$H70+SUM($I30:J30),""))</f>
        <v/>
      </c>
      <c r="K70" s="223" t="str">
        <f>IF($S30="","",IF(K$7="Actual",$H70+SUM($I30:K30),""))</f>
        <v/>
      </c>
      <c r="L70" s="224" t="str">
        <f>IF($S30="","",IF(L$7="Actual",$H70+SUM($I30:L30),""))</f>
        <v/>
      </c>
      <c r="M70" s="205" t="str">
        <f t="shared" si="43"/>
        <v/>
      </c>
      <c r="N70" s="225" t="str">
        <f t="shared" si="44"/>
        <v/>
      </c>
      <c r="O70" s="223" t="str">
        <f>IF($S30="","",IF(O$7="Actual",$M70+SUM($N30:O30),""))</f>
        <v/>
      </c>
      <c r="P70" s="223" t="str">
        <f>IF($S30="","",IF(P$7="Actual",$M70+SUM($N30:P30),""))</f>
        <v/>
      </c>
      <c r="Q70" s="224" t="str">
        <f>IF($S30="","",IF(Q$7="Actual",$M70+SUM($N30:Q30),""))</f>
        <v/>
      </c>
      <c r="R70" s="205" t="str">
        <f t="shared" si="45"/>
        <v/>
      </c>
      <c r="S70" s="731" t="str">
        <f>R70</f>
        <v/>
      </c>
      <c r="T70" s="164"/>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row>
    <row r="71" spans="1:135" s="169" customFormat="1" ht="17.25" customHeight="1" x14ac:dyDescent="0.4">
      <c r="A71" s="31"/>
      <c r="B71" s="979" t="s">
        <v>84</v>
      </c>
      <c r="C71" s="980" t="s">
        <v>85</v>
      </c>
      <c r="D71" s="220" t="str">
        <f t="shared" si="40"/>
        <v/>
      </c>
      <c r="E71" s="223" t="str">
        <f>IF($S31="","",IF(E$7="Actual",SUM($D31:E31),""))</f>
        <v/>
      </c>
      <c r="F71" s="223" t="str">
        <f>IF($S31="","",IF(F$7="Actual",SUM($D31:F31),""))</f>
        <v/>
      </c>
      <c r="G71" s="224" t="str">
        <f>IF($S31="","",IF(G$7="Actual",SUM($D31:G31),""))</f>
        <v/>
      </c>
      <c r="H71" s="205" t="str">
        <f t="shared" si="41"/>
        <v/>
      </c>
      <c r="I71" s="225" t="str">
        <f t="shared" si="42"/>
        <v/>
      </c>
      <c r="J71" s="223" t="str">
        <f>IF($S31="","",IF(J$7="Actual",$H71+SUM($I31:J31),""))</f>
        <v/>
      </c>
      <c r="K71" s="223" t="str">
        <f>IF($S31="","",IF(K$7="Actual",$H71+SUM($I31:K31),""))</f>
        <v/>
      </c>
      <c r="L71" s="224" t="str">
        <f>IF($S31="","",IF(L$7="Actual",$H71+SUM($I31:L31),""))</f>
        <v/>
      </c>
      <c r="M71" s="205" t="str">
        <f t="shared" si="43"/>
        <v/>
      </c>
      <c r="N71" s="225" t="str">
        <f t="shared" si="44"/>
        <v/>
      </c>
      <c r="O71" s="223" t="str">
        <f>IF($S31="","",IF(O$7="Actual",$M71+SUM($N31:O31),""))</f>
        <v/>
      </c>
      <c r="P71" s="223" t="str">
        <f>IF($S31="","",IF(P$7="Actual",$M71+SUM($N31:P31),""))</f>
        <v/>
      </c>
      <c r="Q71" s="224" t="str">
        <f>IF($S31="","",IF(Q$7="Actual",$M71+SUM($N31:Q31),""))</f>
        <v/>
      </c>
      <c r="R71" s="205" t="str">
        <f t="shared" si="45"/>
        <v/>
      </c>
      <c r="S71" s="731" t="str">
        <f>R71</f>
        <v/>
      </c>
      <c r="T71" s="164"/>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row>
    <row r="72" spans="1:135" s="169" customFormat="1" ht="17.25" customHeight="1" thickBot="1" x14ac:dyDescent="0.45">
      <c r="A72" s="31"/>
      <c r="B72" s="981" t="s">
        <v>244</v>
      </c>
      <c r="C72" s="982" t="s">
        <v>271</v>
      </c>
      <c r="D72" s="220" t="str">
        <f t="shared" si="40"/>
        <v/>
      </c>
      <c r="E72" s="226" t="str">
        <f>IF($S32="","",IF(E$7="Actual",SUM($D32:E32),""))</f>
        <v/>
      </c>
      <c r="F72" s="226" t="str">
        <f>IF($S32="","",IF(F$7="Actual",SUM($D32:F32),""))</f>
        <v/>
      </c>
      <c r="G72" s="227" t="str">
        <f>IF($S32="","",IF(G$7="Actual",SUM($D32:G32),""))</f>
        <v/>
      </c>
      <c r="H72" s="206" t="str">
        <f t="shared" si="41"/>
        <v/>
      </c>
      <c r="I72" s="228" t="str">
        <f t="shared" si="42"/>
        <v/>
      </c>
      <c r="J72" s="226" t="str">
        <f>IF($S32="","",IF(J$7="Actual",$H72+SUM($I32:J32),""))</f>
        <v/>
      </c>
      <c r="K72" s="226" t="str">
        <f>IF($S32="","",IF(K$7="Actual",$H72+SUM($I32:K32),""))</f>
        <v/>
      </c>
      <c r="L72" s="227" t="str">
        <f>IF($S32="","",IF(L$7="Actual",$H72+SUM($I32:L32),""))</f>
        <v/>
      </c>
      <c r="M72" s="206" t="str">
        <f t="shared" si="43"/>
        <v/>
      </c>
      <c r="N72" s="228" t="str">
        <f t="shared" si="44"/>
        <v/>
      </c>
      <c r="O72" s="226" t="str">
        <f>IF($S32="","",IF(O$7="Actual",$M72+SUM($N32:O32),""))</f>
        <v/>
      </c>
      <c r="P72" s="226" t="str">
        <f>IF($S32="","",IF(P$7="Actual",$M72+SUM($N32:P32),""))</f>
        <v/>
      </c>
      <c r="Q72" s="227" t="str">
        <f>IF($S32="","",IF(Q$7="Actual",$M72+SUM($N32:Q32),""))</f>
        <v/>
      </c>
      <c r="R72" s="206" t="str">
        <f t="shared" si="45"/>
        <v/>
      </c>
      <c r="S72" s="732" t="str">
        <f>R72</f>
        <v/>
      </c>
      <c r="T72" s="164"/>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row>
    <row r="73" spans="1:135" s="169" customFormat="1" ht="17.25" customHeight="1" thickBot="1" x14ac:dyDescent="0.45">
      <c r="A73" s="31"/>
      <c r="B73" s="166" t="s">
        <v>249</v>
      </c>
      <c r="C73" s="1014" t="s">
        <v>37</v>
      </c>
      <c r="D73" s="1015"/>
      <c r="E73" s="1015"/>
      <c r="F73" s="1015"/>
      <c r="G73" s="1015"/>
      <c r="H73" s="1015"/>
      <c r="I73" s="1015"/>
      <c r="J73" s="1015"/>
      <c r="K73" s="1015"/>
      <c r="L73" s="1015"/>
      <c r="M73" s="1015"/>
      <c r="N73" s="1015"/>
      <c r="O73" s="1015"/>
      <c r="P73" s="1015"/>
      <c r="Q73" s="1015"/>
      <c r="R73" s="1015"/>
      <c r="S73" s="1016"/>
      <c r="T73" s="208"/>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row>
    <row r="74" spans="1:135" s="169" customFormat="1" ht="17.25" customHeight="1" x14ac:dyDescent="0.4">
      <c r="A74" s="31"/>
      <c r="B74" s="977" t="s">
        <v>96</v>
      </c>
      <c r="C74" s="978" t="s">
        <v>97</v>
      </c>
      <c r="D74" s="659" t="str">
        <f t="shared" ref="D74:D83" si="46">IF(S34="","",IF($D$7="Actual",SUM(D34),""))</f>
        <v/>
      </c>
      <c r="E74" s="659" t="str">
        <f>IF($S34="","",IF(E$7="Actual",SUM($D34:E34),""))</f>
        <v/>
      </c>
      <c r="F74" s="659" t="str">
        <f>IF($S34="","",IF(F$7="Actual",SUM($D34:F34),""))</f>
        <v/>
      </c>
      <c r="G74" s="660" t="str">
        <f>IF($S34="","",IF(G$7="Actual",SUM($D34:G34),""))</f>
        <v/>
      </c>
      <c r="H74" s="661" t="str">
        <f t="shared" ref="H74:H84" si="47">IF($S34="","",SUM(D34:G34))</f>
        <v/>
      </c>
      <c r="I74" s="662" t="str">
        <f t="shared" ref="I74:I84" si="48">IF($S34="","",IF(I$7="Actual",SUM($H74,I34),""))</f>
        <v/>
      </c>
      <c r="J74" s="662" t="str">
        <f>IF($S34="","",IF(J$7="Actual",$H74+SUM($I34:J34),""))</f>
        <v/>
      </c>
      <c r="K74" s="659" t="str">
        <f>IF($S34="","",IF(K$7="Actual",$H74+SUM($I34:K34),""))</f>
        <v/>
      </c>
      <c r="L74" s="660" t="str">
        <f>IF($S34="","",IF(L$7="Actual",$H74+SUM($I34:L34),""))</f>
        <v/>
      </c>
      <c r="M74" s="661" t="str">
        <f t="shared" ref="M74:M84" si="49">IF($S34="","",SUM(D34:G34,I34:L34))</f>
        <v/>
      </c>
      <c r="N74" s="662" t="str">
        <f t="shared" ref="N74:N84" si="50">IF($S34="","",IF(N$7="Actual",SUM($M74,N34),""))</f>
        <v/>
      </c>
      <c r="O74" s="659" t="str">
        <f>IF($S34="","",IF(O$7="Actual",$M74+SUM($N34:O34),""))</f>
        <v/>
      </c>
      <c r="P74" s="659" t="str">
        <f>IF($S34="","",IF(P$7="Actual",$M74+SUM($N34:P34),""))</f>
        <v/>
      </c>
      <c r="Q74" s="660" t="str">
        <f>IF($S34="","",IF(Q$7="Actual",$M74+SUM($N34:Q34),""))</f>
        <v/>
      </c>
      <c r="R74" s="661" t="str">
        <f t="shared" ref="R74:R84" si="51">IF($S34="","",SUM(H34,M34,R34))</f>
        <v/>
      </c>
      <c r="S74" s="736" t="str">
        <f t="shared" ref="S74:S84" si="52">R74</f>
        <v/>
      </c>
      <c r="T74" s="164"/>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row>
    <row r="75" spans="1:135" s="169" customFormat="1" ht="17.25" customHeight="1" x14ac:dyDescent="0.4">
      <c r="A75" s="31"/>
      <c r="B75" s="979" t="s">
        <v>94</v>
      </c>
      <c r="C75" s="980" t="s">
        <v>95</v>
      </c>
      <c r="D75" s="220" t="str">
        <f t="shared" si="46"/>
        <v/>
      </c>
      <c r="E75" s="663" t="str">
        <f>IF($S35="","",IF(E$7="Actual",SUM($D35:E35),""))</f>
        <v/>
      </c>
      <c r="F75" s="663" t="str">
        <f>IF($S35="","",IF(F$7="Actual",SUM($D35:F35),""))</f>
        <v/>
      </c>
      <c r="G75" s="664" t="str">
        <f>IF($S35="","",IF(G$7="Actual",SUM($D35:G35),""))</f>
        <v/>
      </c>
      <c r="H75" s="665" t="str">
        <f t="shared" si="47"/>
        <v/>
      </c>
      <c r="I75" s="666" t="str">
        <f t="shared" si="48"/>
        <v/>
      </c>
      <c r="J75" s="663" t="str">
        <f>IF($S35="","",IF(J$7="Actual",$H75+SUM($I35:J35),""))</f>
        <v/>
      </c>
      <c r="K75" s="663" t="str">
        <f>IF($S35="","",IF(K$7="Actual",$H75+SUM($I35:K35),""))</f>
        <v/>
      </c>
      <c r="L75" s="664" t="str">
        <f>IF($S35="","",IF(L$7="Actual",$H75+SUM($I35:L35),""))</f>
        <v/>
      </c>
      <c r="M75" s="665" t="str">
        <f t="shared" si="49"/>
        <v/>
      </c>
      <c r="N75" s="666" t="str">
        <f t="shared" si="50"/>
        <v/>
      </c>
      <c r="O75" s="663" t="str">
        <f>IF($S35="","",IF(O$7="Actual",$M75+SUM($N35:O35),""))</f>
        <v/>
      </c>
      <c r="P75" s="663" t="str">
        <f>IF($S35="","",IF(P$7="Actual",$M75+SUM($N35:P35),""))</f>
        <v/>
      </c>
      <c r="Q75" s="664" t="str">
        <f>IF($S35="","",IF(Q$7="Actual",$M75+SUM($N35:Q35),""))</f>
        <v/>
      </c>
      <c r="R75" s="665" t="str">
        <f t="shared" si="51"/>
        <v/>
      </c>
      <c r="S75" s="737" t="str">
        <f t="shared" si="52"/>
        <v/>
      </c>
      <c r="T75" s="164"/>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row>
    <row r="76" spans="1:135" s="169" customFormat="1" ht="17.25" customHeight="1" x14ac:dyDescent="0.4">
      <c r="A76" s="31"/>
      <c r="B76" s="979" t="s">
        <v>92</v>
      </c>
      <c r="C76" s="980" t="s">
        <v>93</v>
      </c>
      <c r="D76" s="220" t="str">
        <f t="shared" si="46"/>
        <v/>
      </c>
      <c r="E76" s="663" t="str">
        <f>IF($S36="","",IF(E$7="Actual",SUM($D36:E36),""))</f>
        <v/>
      </c>
      <c r="F76" s="663" t="str">
        <f>IF($S36="","",IF(F$7="Actual",SUM($D36:F36),""))</f>
        <v/>
      </c>
      <c r="G76" s="664" t="str">
        <f>IF($S36="","",IF(G$7="Actual",SUM($D36:G36),""))</f>
        <v/>
      </c>
      <c r="H76" s="665" t="str">
        <f t="shared" si="47"/>
        <v/>
      </c>
      <c r="I76" s="666" t="str">
        <f t="shared" si="48"/>
        <v/>
      </c>
      <c r="J76" s="663" t="str">
        <f>IF($S36="","",IF(J$7="Actual",$H76+SUM($I36:J36),""))</f>
        <v/>
      </c>
      <c r="K76" s="663" t="str">
        <f>IF($S36="","",IF(K$7="Actual",$H76+SUM($I36:K36),""))</f>
        <v/>
      </c>
      <c r="L76" s="664" t="str">
        <f>IF($S36="","",IF(L$7="Actual",$H76+SUM($I36:L36),""))</f>
        <v/>
      </c>
      <c r="M76" s="665" t="str">
        <f t="shared" si="49"/>
        <v/>
      </c>
      <c r="N76" s="666" t="str">
        <f t="shared" si="50"/>
        <v/>
      </c>
      <c r="O76" s="663" t="str">
        <f>IF($S36="","",IF(O$7="Actual",$M76+SUM($N36:O36),""))</f>
        <v/>
      </c>
      <c r="P76" s="663" t="str">
        <f>IF($S36="","",IF(P$7="Actual",$M76+SUM($N36:P36),""))</f>
        <v/>
      </c>
      <c r="Q76" s="664" t="str">
        <f>IF($S36="","",IF(Q$7="Actual",$M76+SUM($N36:Q36),""))</f>
        <v/>
      </c>
      <c r="R76" s="665" t="str">
        <f t="shared" si="51"/>
        <v/>
      </c>
      <c r="S76" s="737" t="str">
        <f t="shared" si="52"/>
        <v/>
      </c>
      <c r="T76" s="164"/>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row>
    <row r="77" spans="1:135" s="169" customFormat="1" ht="17.25" customHeight="1" x14ac:dyDescent="0.4">
      <c r="A77" s="31"/>
      <c r="B77" s="979" t="s">
        <v>245</v>
      </c>
      <c r="C77" s="980" t="s">
        <v>255</v>
      </c>
      <c r="D77" s="220" t="str">
        <f t="shared" si="46"/>
        <v/>
      </c>
      <c r="E77" s="663" t="str">
        <f>IF($S37="","",IF(E$7="Actual",SUM($D37:E37),""))</f>
        <v/>
      </c>
      <c r="F77" s="663" t="str">
        <f>IF($S37="","",IF(F$7="Actual",SUM($D37:F37),""))</f>
        <v/>
      </c>
      <c r="G77" s="664" t="str">
        <f>IF($S37="","",IF(G$7="Actual",SUM($D37:G37),""))</f>
        <v/>
      </c>
      <c r="H77" s="665" t="str">
        <f t="shared" si="47"/>
        <v/>
      </c>
      <c r="I77" s="666" t="str">
        <f t="shared" si="48"/>
        <v/>
      </c>
      <c r="J77" s="663" t="str">
        <f>IF($S37="","",IF(J$7="Actual",$H77+SUM($I37:J37),""))</f>
        <v/>
      </c>
      <c r="K77" s="663" t="str">
        <f>IF($S37="","",IF(K$7="Actual",$H77+SUM($I37:K37),""))</f>
        <v/>
      </c>
      <c r="L77" s="664" t="str">
        <f>IF($S37="","",IF(L$7="Actual",$H77+SUM($I37:L37),""))</f>
        <v/>
      </c>
      <c r="M77" s="665" t="str">
        <f t="shared" si="49"/>
        <v/>
      </c>
      <c r="N77" s="666" t="str">
        <f t="shared" si="50"/>
        <v/>
      </c>
      <c r="O77" s="663" t="str">
        <f>IF($S37="","",IF(O$7="Actual",$M77+SUM($N37:O37),""))</f>
        <v/>
      </c>
      <c r="P77" s="663" t="str">
        <f>IF($S37="","",IF(P$7="Actual",$M77+SUM($N37:P37),""))</f>
        <v/>
      </c>
      <c r="Q77" s="664" t="str">
        <f>IF($S37="","",IF(Q$7="Actual",$M77+SUM($N37:Q37),""))</f>
        <v/>
      </c>
      <c r="R77" s="665" t="str">
        <f t="shared" si="51"/>
        <v/>
      </c>
      <c r="S77" s="737" t="str">
        <f t="shared" si="52"/>
        <v/>
      </c>
      <c r="T77" s="164"/>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row>
    <row r="78" spans="1:135" s="169" customFormat="1" ht="17.25" customHeight="1" x14ac:dyDescent="0.4">
      <c r="A78" s="31"/>
      <c r="B78" s="979" t="s">
        <v>247</v>
      </c>
      <c r="C78" s="980" t="s">
        <v>257</v>
      </c>
      <c r="D78" s="220" t="str">
        <f t="shared" si="46"/>
        <v/>
      </c>
      <c r="E78" s="663" t="str">
        <f>IF($S38="","",IF(E$7="Actual",SUM($D38:E38),""))</f>
        <v/>
      </c>
      <c r="F78" s="663" t="str">
        <f>IF($S38="","",IF(F$7="Actual",SUM($D38:F38),""))</f>
        <v/>
      </c>
      <c r="G78" s="664" t="str">
        <f>IF($S38="","",IF(G$7="Actual",SUM($D38:G38),""))</f>
        <v/>
      </c>
      <c r="H78" s="665" t="str">
        <f t="shared" si="47"/>
        <v/>
      </c>
      <c r="I78" s="666" t="str">
        <f t="shared" si="48"/>
        <v/>
      </c>
      <c r="J78" s="663" t="str">
        <f>IF($S38="","",IF(J$7="Actual",$H78+SUM($I38:J38),""))</f>
        <v/>
      </c>
      <c r="K78" s="663" t="str">
        <f>IF($S38="","",IF(K$7="Actual",$H78+SUM($I38:K38),""))</f>
        <v/>
      </c>
      <c r="L78" s="664" t="str">
        <f>IF($S38="","",IF(L$7="Actual",$H78+SUM($I38:L38),""))</f>
        <v/>
      </c>
      <c r="M78" s="665" t="str">
        <f t="shared" si="49"/>
        <v/>
      </c>
      <c r="N78" s="666" t="str">
        <f t="shared" si="50"/>
        <v/>
      </c>
      <c r="O78" s="663" t="str">
        <f>IF($S38="","",IF(O$7="Actual",$M78+SUM($N38:O38),""))</f>
        <v/>
      </c>
      <c r="P78" s="663" t="str">
        <f>IF($S38="","",IF(P$7="Actual",$M78+SUM($N38:P38),""))</f>
        <v/>
      </c>
      <c r="Q78" s="664" t="str">
        <f>IF($S38="","",IF(Q$7="Actual",$M78+SUM($N38:Q38),""))</f>
        <v/>
      </c>
      <c r="R78" s="665" t="str">
        <f t="shared" si="51"/>
        <v/>
      </c>
      <c r="S78" s="737" t="str">
        <f t="shared" si="52"/>
        <v/>
      </c>
      <c r="T78" s="164"/>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row>
    <row r="79" spans="1:135" s="169" customFormat="1" ht="17.25" customHeight="1" x14ac:dyDescent="0.4">
      <c r="A79" s="31"/>
      <c r="B79" s="979" t="s">
        <v>198</v>
      </c>
      <c r="C79" s="980" t="s">
        <v>259</v>
      </c>
      <c r="D79" s="220" t="str">
        <f t="shared" si="46"/>
        <v/>
      </c>
      <c r="E79" s="663" t="str">
        <f>IF($S39="","",IF(E$7="Actual",SUM($D39:E39),""))</f>
        <v/>
      </c>
      <c r="F79" s="663" t="str">
        <f>IF($S39="","",IF(F$7="Actual",SUM($D39:F39),""))</f>
        <v/>
      </c>
      <c r="G79" s="664" t="str">
        <f>IF($S39="","",IF(G$7="Actual",SUM($D39:G39),""))</f>
        <v/>
      </c>
      <c r="H79" s="665" t="str">
        <f t="shared" si="47"/>
        <v/>
      </c>
      <c r="I79" s="666" t="str">
        <f t="shared" si="48"/>
        <v/>
      </c>
      <c r="J79" s="663" t="str">
        <f>IF($S39="","",IF(J$7="Actual",$H79+SUM($I39:J39),""))</f>
        <v/>
      </c>
      <c r="K79" s="663" t="str">
        <f>IF($S39="","",IF(K$7="Actual",$H79+SUM($I39:K39),""))</f>
        <v/>
      </c>
      <c r="L79" s="664" t="str">
        <f>IF($S39="","",IF(L$7="Actual",$H79+SUM($I39:L39),""))</f>
        <v/>
      </c>
      <c r="M79" s="665" t="str">
        <f t="shared" si="49"/>
        <v/>
      </c>
      <c r="N79" s="666" t="str">
        <f t="shared" si="50"/>
        <v/>
      </c>
      <c r="O79" s="663" t="str">
        <f>IF($S39="","",IF(O$7="Actual",$M79+SUM($N39:O39),""))</f>
        <v/>
      </c>
      <c r="P79" s="663" t="str">
        <f>IF($S39="","",IF(P$7="Actual",$M79+SUM($N39:P39),""))</f>
        <v/>
      </c>
      <c r="Q79" s="664" t="str">
        <f>IF($S39="","",IF(Q$7="Actual",$M79+SUM($N39:Q39),""))</f>
        <v/>
      </c>
      <c r="R79" s="665" t="str">
        <f t="shared" si="51"/>
        <v/>
      </c>
      <c r="S79" s="737" t="str">
        <f t="shared" si="52"/>
        <v/>
      </c>
      <c r="T79" s="164"/>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row>
    <row r="80" spans="1:135" s="169" customFormat="1" ht="17.25" customHeight="1" x14ac:dyDescent="0.4">
      <c r="A80" s="31"/>
      <c r="B80" s="979" t="s">
        <v>246</v>
      </c>
      <c r="C80" s="980" t="s">
        <v>260</v>
      </c>
      <c r="D80" s="220" t="str">
        <f t="shared" si="46"/>
        <v/>
      </c>
      <c r="E80" s="663" t="str">
        <f>IF($S40="","",IF(E$7="Actual",SUM($D40:E40),""))</f>
        <v/>
      </c>
      <c r="F80" s="663" t="str">
        <f>IF($S40="","",IF(F$7="Actual",SUM($D40:F40),""))</f>
        <v/>
      </c>
      <c r="G80" s="664" t="str">
        <f>IF($S40="","",IF(G$7="Actual",SUM($D40:G40),""))</f>
        <v/>
      </c>
      <c r="H80" s="665" t="str">
        <f t="shared" si="47"/>
        <v/>
      </c>
      <c r="I80" s="666" t="str">
        <f t="shared" si="48"/>
        <v/>
      </c>
      <c r="J80" s="663" t="str">
        <f>IF($S40="","",IF(J$7="Actual",$H80+SUM($I40:J40),""))</f>
        <v/>
      </c>
      <c r="K80" s="663" t="str">
        <f>IF($S40="","",IF(K$7="Actual",$H80+SUM($I40:K40),""))</f>
        <v/>
      </c>
      <c r="L80" s="664" t="str">
        <f>IF($S40="","",IF(L$7="Actual",$H80+SUM($I40:L40),""))</f>
        <v/>
      </c>
      <c r="M80" s="665" t="str">
        <f t="shared" si="49"/>
        <v/>
      </c>
      <c r="N80" s="666" t="str">
        <f t="shared" si="50"/>
        <v/>
      </c>
      <c r="O80" s="663" t="str">
        <f>IF($S40="","",IF(O$7="Actual",$M80+SUM($N40:O40),""))</f>
        <v/>
      </c>
      <c r="P80" s="663" t="str">
        <f>IF($S40="","",IF(P$7="Actual",$M80+SUM($N40:P40),""))</f>
        <v/>
      </c>
      <c r="Q80" s="664" t="str">
        <f>IF($S40="","",IF(Q$7="Actual",$M80+SUM($N40:Q40),""))</f>
        <v/>
      </c>
      <c r="R80" s="665" t="str">
        <f t="shared" si="51"/>
        <v/>
      </c>
      <c r="S80" s="737" t="str">
        <f t="shared" si="52"/>
        <v/>
      </c>
      <c r="T80" s="164"/>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row>
    <row r="81" spans="1:135" s="169" customFormat="1" ht="17.25" customHeight="1" x14ac:dyDescent="0.4">
      <c r="A81" s="31"/>
      <c r="B81" s="979" t="s">
        <v>90</v>
      </c>
      <c r="C81" s="980" t="s">
        <v>91</v>
      </c>
      <c r="D81" s="220" t="str">
        <f t="shared" si="46"/>
        <v/>
      </c>
      <c r="E81" s="663" t="str">
        <f>IF($S41="","",IF(E$7="Actual",SUM($D41:E41),""))</f>
        <v/>
      </c>
      <c r="F81" s="663" t="str">
        <f>IF($S41="","",IF(F$7="Actual",SUM($D41:F41),""))</f>
        <v/>
      </c>
      <c r="G81" s="664" t="str">
        <f>IF($S41="","",IF(G$7="Actual",SUM($D41:G41),""))</f>
        <v/>
      </c>
      <c r="H81" s="665" t="str">
        <f t="shared" si="47"/>
        <v/>
      </c>
      <c r="I81" s="666" t="str">
        <f t="shared" si="48"/>
        <v/>
      </c>
      <c r="J81" s="663" t="str">
        <f>IF($S41="","",IF(J$7="Actual",$H81+SUM($I41:J41),""))</f>
        <v/>
      </c>
      <c r="K81" s="663" t="str">
        <f>IF($S41="","",IF(K$7="Actual",$H81+SUM($I41:K41),""))</f>
        <v/>
      </c>
      <c r="L81" s="664" t="str">
        <f>IF($S41="","",IF(L$7="Actual",$H81+SUM($I41:L41),""))</f>
        <v/>
      </c>
      <c r="M81" s="665" t="str">
        <f t="shared" si="49"/>
        <v/>
      </c>
      <c r="N81" s="666" t="str">
        <f t="shared" si="50"/>
        <v/>
      </c>
      <c r="O81" s="663" t="str">
        <f>IF($S41="","",IF(O$7="Actual",$M81+SUM($N41:O41),""))</f>
        <v/>
      </c>
      <c r="P81" s="663" t="str">
        <f>IF($S41="","",IF(P$7="Actual",$M81+SUM($N41:P41),""))</f>
        <v/>
      </c>
      <c r="Q81" s="664" t="str">
        <f>IF($S41="","",IF(Q$7="Actual",$M81+SUM($N41:Q41),""))</f>
        <v/>
      </c>
      <c r="R81" s="665" t="str">
        <f t="shared" si="51"/>
        <v/>
      </c>
      <c r="S81" s="737" t="str">
        <f t="shared" si="52"/>
        <v/>
      </c>
      <c r="T81" s="164"/>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row>
    <row r="82" spans="1:135" s="169" customFormat="1" ht="17.25" customHeight="1" x14ac:dyDescent="0.4">
      <c r="A82" s="31"/>
      <c r="B82" s="979" t="s">
        <v>88</v>
      </c>
      <c r="C82" s="980" t="s">
        <v>89</v>
      </c>
      <c r="D82" s="220" t="str">
        <f t="shared" si="46"/>
        <v/>
      </c>
      <c r="E82" s="663" t="str">
        <f>IF($S42="","",IF(E$7="Actual",SUM($D42:E42),""))</f>
        <v/>
      </c>
      <c r="F82" s="663" t="str">
        <f>IF($S42="","",IF(F$7="Actual",SUM($D42:F42),""))</f>
        <v/>
      </c>
      <c r="G82" s="664" t="str">
        <f>IF($S42="","",IF(G$7="Actual",SUM($D42:G42),""))</f>
        <v/>
      </c>
      <c r="H82" s="665" t="str">
        <f t="shared" si="47"/>
        <v/>
      </c>
      <c r="I82" s="666" t="str">
        <f t="shared" si="48"/>
        <v/>
      </c>
      <c r="J82" s="663" t="str">
        <f>IF($S42="","",IF(J$7="Actual",$H82+SUM($I42:J42),""))</f>
        <v/>
      </c>
      <c r="K82" s="663" t="str">
        <f>IF($S42="","",IF(K$7="Actual",$H82+SUM($I42:K42),""))</f>
        <v/>
      </c>
      <c r="L82" s="664" t="str">
        <f>IF($S42="","",IF(L$7="Actual",$H82+SUM($I42:L42),""))</f>
        <v/>
      </c>
      <c r="M82" s="665" t="str">
        <f t="shared" si="49"/>
        <v/>
      </c>
      <c r="N82" s="666" t="str">
        <f t="shared" si="50"/>
        <v/>
      </c>
      <c r="O82" s="663" t="str">
        <f>IF($S42="","",IF(O$7="Actual",$M82+SUM($N42:O42),""))</f>
        <v/>
      </c>
      <c r="P82" s="663" t="str">
        <f>IF($S42="","",IF(P$7="Actual",$M82+SUM($N42:P42),""))</f>
        <v/>
      </c>
      <c r="Q82" s="664" t="str">
        <f>IF($S42="","",IF(Q$7="Actual",$M82+SUM($N42:Q42),""))</f>
        <v/>
      </c>
      <c r="R82" s="665" t="str">
        <f t="shared" si="51"/>
        <v/>
      </c>
      <c r="S82" s="737" t="str">
        <f t="shared" si="52"/>
        <v/>
      </c>
      <c r="T82" s="164"/>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row>
    <row r="83" spans="1:135" s="169" customFormat="1" ht="17.25" customHeight="1" x14ac:dyDescent="0.4">
      <c r="A83" s="31"/>
      <c r="B83" s="979" t="s">
        <v>248</v>
      </c>
      <c r="C83" s="980" t="s">
        <v>263</v>
      </c>
      <c r="D83" s="220" t="str">
        <f t="shared" si="46"/>
        <v/>
      </c>
      <c r="E83" s="663" t="str">
        <f>IF($S43="","",IF(E$7="Actual",SUM($D43:E43),""))</f>
        <v/>
      </c>
      <c r="F83" s="663" t="str">
        <f>IF($S43="","",IF(F$7="Actual",SUM($D43:F43),""))</f>
        <v/>
      </c>
      <c r="G83" s="664" t="str">
        <f>IF($S43="","",IF(G$7="Actual",SUM($D43:G43),""))</f>
        <v/>
      </c>
      <c r="H83" s="665" t="str">
        <f t="shared" si="47"/>
        <v/>
      </c>
      <c r="I83" s="666" t="str">
        <f t="shared" si="48"/>
        <v/>
      </c>
      <c r="J83" s="663" t="str">
        <f>IF($S43="","",IF(J$7="Actual",$H83+SUM($I43:J43),""))</f>
        <v/>
      </c>
      <c r="K83" s="663" t="str">
        <f>IF($S43="","",IF(K$7="Actual",$H83+SUM($I43:K43),""))</f>
        <v/>
      </c>
      <c r="L83" s="664" t="str">
        <f>IF($S43="","",IF(L$7="Actual",$H83+SUM($I43:L43),""))</f>
        <v/>
      </c>
      <c r="M83" s="665" t="str">
        <f t="shared" si="49"/>
        <v/>
      </c>
      <c r="N83" s="666" t="str">
        <f t="shared" si="50"/>
        <v/>
      </c>
      <c r="O83" s="663" t="str">
        <f>IF($S43="","",IF(O$7="Actual",$M83+SUM($N43:O43),""))</f>
        <v/>
      </c>
      <c r="P83" s="663" t="str">
        <f>IF($S43="","",IF(P$7="Actual",$M83+SUM($N43:P43),""))</f>
        <v/>
      </c>
      <c r="Q83" s="664" t="str">
        <f>IF($S43="","",IF(Q$7="Actual",$M83+SUM($N43:Q43),""))</f>
        <v/>
      </c>
      <c r="R83" s="665" t="str">
        <f t="shared" si="51"/>
        <v/>
      </c>
      <c r="S83" s="737" t="str">
        <f t="shared" si="52"/>
        <v/>
      </c>
      <c r="T83" s="164"/>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row>
    <row r="84" spans="1:135" s="169" customFormat="1" ht="17.25" customHeight="1" thickBot="1" x14ac:dyDescent="0.45">
      <c r="A84" s="31"/>
      <c r="B84" s="983" t="s">
        <v>86</v>
      </c>
      <c r="C84" s="984" t="s">
        <v>87</v>
      </c>
      <c r="D84" s="667" t="str">
        <f>IF(S44="","",IF($D$7="Actual",SUM(D44),""))</f>
        <v/>
      </c>
      <c r="E84" s="668" t="str">
        <f>IF($S44="","",IF(E$7="Actual",SUM($D44:E44),""))</f>
        <v/>
      </c>
      <c r="F84" s="668" t="str">
        <f>IF($S44="","",IF(F$7="Actual",SUM($D44:F44),""))</f>
        <v/>
      </c>
      <c r="G84" s="669" t="str">
        <f>IF($S44="","",IF(G$7="Actual",SUM($D44:G44),""))</f>
        <v/>
      </c>
      <c r="H84" s="207" t="str">
        <f t="shared" si="47"/>
        <v/>
      </c>
      <c r="I84" s="670" t="str">
        <f t="shared" si="48"/>
        <v/>
      </c>
      <c r="J84" s="668" t="str">
        <f>IF($S44="","",IF(J$7="Actual",$H84+SUM($I44:J44),""))</f>
        <v/>
      </c>
      <c r="K84" s="668" t="str">
        <f>IF($S44="","",IF(K$7="Actual",$H84+SUM($I44:K44),""))</f>
        <v/>
      </c>
      <c r="L84" s="669" t="str">
        <f>IF($S44="","",IF(L$7="Actual",$H84+SUM($I44:L44),""))</f>
        <v/>
      </c>
      <c r="M84" s="207" t="str">
        <f t="shared" si="49"/>
        <v/>
      </c>
      <c r="N84" s="670" t="str">
        <f t="shared" si="50"/>
        <v/>
      </c>
      <c r="O84" s="668" t="str">
        <f>IF($S44="","",IF(O$7="Actual",$M84+SUM($N44:O44),""))</f>
        <v/>
      </c>
      <c r="P84" s="668" t="str">
        <f>IF($S44="","",IF(P$7="Actual",$M84+SUM($N44:P44),""))</f>
        <v/>
      </c>
      <c r="Q84" s="669" t="str">
        <f>IF($S44="","",IF(Q$7="Actual",$M84+SUM($N44:Q44),""))</f>
        <v/>
      </c>
      <c r="R84" s="207" t="str">
        <f t="shared" si="51"/>
        <v/>
      </c>
      <c r="S84" s="735" t="str">
        <f t="shared" si="52"/>
        <v/>
      </c>
      <c r="T84" s="164"/>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row>
    <row r="85" spans="1:135" x14ac:dyDescent="0.4">
      <c r="A85" s="40"/>
      <c r="B85" s="46"/>
      <c r="C85" s="64"/>
      <c r="D85" s="46"/>
      <c r="E85" s="46"/>
      <c r="F85" s="46"/>
      <c r="G85" s="46"/>
      <c r="H85" s="22"/>
      <c r="I85" s="46"/>
      <c r="J85" s="46"/>
      <c r="K85" s="46"/>
      <c r="L85" s="46"/>
      <c r="M85" s="22"/>
      <c r="N85" s="46"/>
      <c r="O85" s="46"/>
      <c r="P85" s="46"/>
      <c r="Q85" s="46"/>
      <c r="R85" s="22"/>
      <c r="S85" s="58"/>
      <c r="T85" s="164"/>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row>
    <row r="86" spans="1:135" ht="37.15" customHeight="1" thickBot="1" x14ac:dyDescent="0.45">
      <c r="A86" s="40"/>
      <c r="B86" s="1067" t="s">
        <v>549</v>
      </c>
      <c r="C86" s="1067"/>
      <c r="D86" s="46"/>
      <c r="E86" s="46"/>
      <c r="F86" s="46"/>
      <c r="G86" s="46"/>
      <c r="H86" s="22"/>
      <c r="I86" s="46"/>
      <c r="J86" s="46"/>
      <c r="K86" s="46"/>
      <c r="L86" s="46"/>
      <c r="M86" s="22"/>
      <c r="N86" s="46"/>
      <c r="O86" s="46"/>
      <c r="P86" s="46"/>
      <c r="Q86" s="46"/>
      <c r="R86" s="22"/>
      <c r="S86" s="58"/>
      <c r="T86" s="164"/>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row>
    <row r="87" spans="1:135" s="169" customFormat="1" ht="44.25" customHeight="1" thickBot="1" x14ac:dyDescent="0.45">
      <c r="A87" s="31"/>
      <c r="B87" s="166" t="s">
        <v>249</v>
      </c>
      <c r="C87" s="317" t="s">
        <v>323</v>
      </c>
      <c r="D87" s="165" t="s">
        <v>127</v>
      </c>
      <c r="E87" s="165" t="s">
        <v>132</v>
      </c>
      <c r="F87" s="165" t="s">
        <v>467</v>
      </c>
      <c r="G87" s="201" t="s">
        <v>143</v>
      </c>
      <c r="H87" s="202" t="s">
        <v>659</v>
      </c>
      <c r="I87" s="203" t="s">
        <v>150</v>
      </c>
      <c r="J87" s="165" t="s">
        <v>156</v>
      </c>
      <c r="K87" s="165" t="s">
        <v>163</v>
      </c>
      <c r="L87" s="201" t="s">
        <v>167</v>
      </c>
      <c r="M87" s="202" t="s">
        <v>660</v>
      </c>
      <c r="N87" s="203" t="s">
        <v>173</v>
      </c>
      <c r="O87" s="165" t="s">
        <v>178</v>
      </c>
      <c r="P87" s="165" t="s">
        <v>183</v>
      </c>
      <c r="Q87" s="201" t="s">
        <v>187</v>
      </c>
      <c r="R87" s="202" t="s">
        <v>661</v>
      </c>
      <c r="S87" s="729" t="s">
        <v>662</v>
      </c>
      <c r="T87" s="208"/>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row>
    <row r="88" spans="1:135" s="169" customFormat="1" ht="17.25" customHeight="1" x14ac:dyDescent="0.4">
      <c r="A88" s="31"/>
      <c r="B88" s="977" t="s">
        <v>79</v>
      </c>
      <c r="C88" s="978" t="s">
        <v>80</v>
      </c>
      <c r="D88" s="229" t="str">
        <f>IF(D48="","",D48-D68)</f>
        <v/>
      </c>
      <c r="E88" s="229" t="str">
        <f t="shared" ref="E88:R88" si="53">IF(E48="","",E48-E68)</f>
        <v/>
      </c>
      <c r="F88" s="229" t="str">
        <f t="shared" si="53"/>
        <v/>
      </c>
      <c r="G88" s="230" t="str">
        <f t="shared" si="53"/>
        <v/>
      </c>
      <c r="H88" s="231" t="str">
        <f t="shared" si="53"/>
        <v/>
      </c>
      <c r="I88" s="230" t="str">
        <f t="shared" si="53"/>
        <v/>
      </c>
      <c r="J88" s="229" t="str">
        <f t="shared" si="53"/>
        <v/>
      </c>
      <c r="K88" s="229" t="str">
        <f t="shared" si="53"/>
        <v/>
      </c>
      <c r="L88" s="230" t="str">
        <f t="shared" si="53"/>
        <v/>
      </c>
      <c r="M88" s="231" t="str">
        <f t="shared" si="53"/>
        <v/>
      </c>
      <c r="N88" s="232" t="str">
        <f t="shared" si="53"/>
        <v/>
      </c>
      <c r="O88" s="229" t="str">
        <f t="shared" si="53"/>
        <v/>
      </c>
      <c r="P88" s="229" t="str">
        <f t="shared" si="53"/>
        <v/>
      </c>
      <c r="Q88" s="230" t="str">
        <f t="shared" si="53"/>
        <v/>
      </c>
      <c r="R88" s="231" t="str">
        <f t="shared" si="53"/>
        <v/>
      </c>
      <c r="S88" s="738" t="str">
        <f t="shared" ref="S88:S104" si="54">R88</f>
        <v/>
      </c>
      <c r="T88" s="164"/>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row>
    <row r="89" spans="1:135" s="169" customFormat="1" ht="17.25" customHeight="1" x14ac:dyDescent="0.4">
      <c r="A89" s="31"/>
      <c r="B89" s="979" t="s">
        <v>81</v>
      </c>
      <c r="C89" s="980" t="s">
        <v>268</v>
      </c>
      <c r="D89" s="229" t="str">
        <f t="shared" ref="D89:R89" si="55">IF(D49="","",D49-D69)</f>
        <v/>
      </c>
      <c r="E89" s="233" t="str">
        <f t="shared" si="55"/>
        <v/>
      </c>
      <c r="F89" s="233" t="str">
        <f t="shared" si="55"/>
        <v/>
      </c>
      <c r="G89" s="234" t="str">
        <f t="shared" si="55"/>
        <v/>
      </c>
      <c r="H89" s="235" t="str">
        <f t="shared" si="55"/>
        <v/>
      </c>
      <c r="I89" s="236" t="str">
        <f t="shared" si="55"/>
        <v/>
      </c>
      <c r="J89" s="233" t="str">
        <f t="shared" si="55"/>
        <v/>
      </c>
      <c r="K89" s="233" t="str">
        <f t="shared" si="55"/>
        <v/>
      </c>
      <c r="L89" s="234" t="str">
        <f t="shared" si="55"/>
        <v/>
      </c>
      <c r="M89" s="235" t="str">
        <f t="shared" si="55"/>
        <v/>
      </c>
      <c r="N89" s="236" t="str">
        <f t="shared" si="55"/>
        <v/>
      </c>
      <c r="O89" s="233" t="str">
        <f t="shared" si="55"/>
        <v/>
      </c>
      <c r="P89" s="233" t="str">
        <f t="shared" si="55"/>
        <v/>
      </c>
      <c r="Q89" s="234" t="str">
        <f t="shared" si="55"/>
        <v/>
      </c>
      <c r="R89" s="235" t="str">
        <f t="shared" si="55"/>
        <v/>
      </c>
      <c r="S89" s="739" t="str">
        <f t="shared" si="54"/>
        <v/>
      </c>
      <c r="T89" s="164"/>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row>
    <row r="90" spans="1:135" s="169" customFormat="1" ht="17.25" customHeight="1" x14ac:dyDescent="0.4">
      <c r="A90" s="31"/>
      <c r="B90" s="979" t="s">
        <v>82</v>
      </c>
      <c r="C90" s="980" t="s">
        <v>83</v>
      </c>
      <c r="D90" s="229" t="str">
        <f t="shared" ref="D90:R90" si="56">IF(D50="","",D50-D70)</f>
        <v/>
      </c>
      <c r="E90" s="233" t="str">
        <f t="shared" si="56"/>
        <v/>
      </c>
      <c r="F90" s="233" t="str">
        <f t="shared" si="56"/>
        <v/>
      </c>
      <c r="G90" s="234" t="str">
        <f t="shared" si="56"/>
        <v/>
      </c>
      <c r="H90" s="235" t="str">
        <f t="shared" si="56"/>
        <v/>
      </c>
      <c r="I90" s="236" t="str">
        <f t="shared" si="56"/>
        <v/>
      </c>
      <c r="J90" s="233" t="str">
        <f t="shared" si="56"/>
        <v/>
      </c>
      <c r="K90" s="233" t="str">
        <f t="shared" si="56"/>
        <v/>
      </c>
      <c r="L90" s="234" t="str">
        <f t="shared" si="56"/>
        <v/>
      </c>
      <c r="M90" s="235" t="str">
        <f t="shared" si="56"/>
        <v/>
      </c>
      <c r="N90" s="236" t="str">
        <f t="shared" si="56"/>
        <v/>
      </c>
      <c r="O90" s="233" t="str">
        <f t="shared" si="56"/>
        <v/>
      </c>
      <c r="P90" s="233" t="str">
        <f t="shared" si="56"/>
        <v/>
      </c>
      <c r="Q90" s="234" t="str">
        <f t="shared" si="56"/>
        <v/>
      </c>
      <c r="R90" s="235" t="str">
        <f t="shared" si="56"/>
        <v/>
      </c>
      <c r="S90" s="739" t="str">
        <f t="shared" si="54"/>
        <v/>
      </c>
      <c r="T90" s="164"/>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row>
    <row r="91" spans="1:135" s="169" customFormat="1" ht="17.25" customHeight="1" x14ac:dyDescent="0.4">
      <c r="A91" s="31"/>
      <c r="B91" s="979" t="s">
        <v>84</v>
      </c>
      <c r="C91" s="980" t="s">
        <v>85</v>
      </c>
      <c r="D91" s="229" t="str">
        <f t="shared" ref="D91:R91" si="57">IF(D51="","",D51-D71)</f>
        <v/>
      </c>
      <c r="E91" s="233" t="str">
        <f t="shared" si="57"/>
        <v/>
      </c>
      <c r="F91" s="233" t="str">
        <f t="shared" si="57"/>
        <v/>
      </c>
      <c r="G91" s="234" t="str">
        <f t="shared" si="57"/>
        <v/>
      </c>
      <c r="H91" s="235" t="str">
        <f t="shared" si="57"/>
        <v/>
      </c>
      <c r="I91" s="236" t="str">
        <f t="shared" si="57"/>
        <v/>
      </c>
      <c r="J91" s="233" t="str">
        <f t="shared" si="57"/>
        <v/>
      </c>
      <c r="K91" s="233" t="str">
        <f t="shared" si="57"/>
        <v/>
      </c>
      <c r="L91" s="234" t="str">
        <f t="shared" si="57"/>
        <v/>
      </c>
      <c r="M91" s="235" t="str">
        <f t="shared" si="57"/>
        <v/>
      </c>
      <c r="N91" s="236" t="str">
        <f t="shared" si="57"/>
        <v/>
      </c>
      <c r="O91" s="233" t="str">
        <f t="shared" si="57"/>
        <v/>
      </c>
      <c r="P91" s="233" t="str">
        <f t="shared" si="57"/>
        <v/>
      </c>
      <c r="Q91" s="234" t="str">
        <f t="shared" si="57"/>
        <v/>
      </c>
      <c r="R91" s="235" t="str">
        <f t="shared" si="57"/>
        <v/>
      </c>
      <c r="S91" s="739" t="str">
        <f t="shared" si="54"/>
        <v/>
      </c>
      <c r="T91" s="164"/>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row>
    <row r="92" spans="1:135" s="169" customFormat="1" ht="17.25" customHeight="1" thickBot="1" x14ac:dyDescent="0.45">
      <c r="A92" s="31"/>
      <c r="B92" s="981" t="s">
        <v>244</v>
      </c>
      <c r="C92" s="982" t="s">
        <v>271</v>
      </c>
      <c r="D92" s="229" t="str">
        <f t="shared" ref="D92:R92" si="58">IF(D52="","",D52-D72)</f>
        <v/>
      </c>
      <c r="E92" s="237" t="str">
        <f t="shared" si="58"/>
        <v/>
      </c>
      <c r="F92" s="237" t="str">
        <f t="shared" si="58"/>
        <v/>
      </c>
      <c r="G92" s="238" t="str">
        <f t="shared" si="58"/>
        <v/>
      </c>
      <c r="H92" s="239" t="str">
        <f t="shared" si="58"/>
        <v/>
      </c>
      <c r="I92" s="240" t="str">
        <f t="shared" si="58"/>
        <v/>
      </c>
      <c r="J92" s="237" t="str">
        <f t="shared" si="58"/>
        <v/>
      </c>
      <c r="K92" s="237" t="str">
        <f t="shared" si="58"/>
        <v/>
      </c>
      <c r="L92" s="238" t="str">
        <f t="shared" si="58"/>
        <v/>
      </c>
      <c r="M92" s="239" t="str">
        <f t="shared" si="58"/>
        <v/>
      </c>
      <c r="N92" s="240" t="str">
        <f t="shared" si="58"/>
        <v/>
      </c>
      <c r="O92" s="237" t="str">
        <f t="shared" si="58"/>
        <v/>
      </c>
      <c r="P92" s="237" t="str">
        <f t="shared" si="58"/>
        <v/>
      </c>
      <c r="Q92" s="238" t="str">
        <f t="shared" si="58"/>
        <v/>
      </c>
      <c r="R92" s="239" t="str">
        <f t="shared" si="58"/>
        <v/>
      </c>
      <c r="S92" s="740" t="str">
        <f t="shared" si="54"/>
        <v/>
      </c>
      <c r="T92" s="164"/>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row>
    <row r="93" spans="1:135" s="169" customFormat="1" ht="17.25" customHeight="1" thickBot="1" x14ac:dyDescent="0.45">
      <c r="A93" s="31"/>
      <c r="B93" s="166" t="s">
        <v>249</v>
      </c>
      <c r="C93" s="1014" t="s">
        <v>37</v>
      </c>
      <c r="D93" s="1015"/>
      <c r="E93" s="1015"/>
      <c r="F93" s="1015"/>
      <c r="G93" s="1015"/>
      <c r="H93" s="1015"/>
      <c r="I93" s="1015"/>
      <c r="J93" s="1015"/>
      <c r="K93" s="1015"/>
      <c r="L93" s="1015"/>
      <c r="M93" s="1015"/>
      <c r="N93" s="1015"/>
      <c r="O93" s="1015"/>
      <c r="P93" s="1015"/>
      <c r="Q93" s="1015"/>
      <c r="R93" s="1015"/>
      <c r="S93" s="1016"/>
      <c r="T93" s="208"/>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row>
    <row r="94" spans="1:135" s="169" customFormat="1" ht="17.25" customHeight="1" x14ac:dyDescent="0.4">
      <c r="A94" s="31"/>
      <c r="B94" s="977" t="s">
        <v>96</v>
      </c>
      <c r="C94" s="978" t="s">
        <v>97</v>
      </c>
      <c r="D94" s="335" t="str">
        <f t="shared" ref="D94:R94" si="59">IF(D54="","",D54-D74)</f>
        <v/>
      </c>
      <c r="E94" s="335" t="str">
        <f t="shared" si="59"/>
        <v/>
      </c>
      <c r="F94" s="335" t="str">
        <f t="shared" si="59"/>
        <v/>
      </c>
      <c r="G94" s="336" t="str">
        <f t="shared" si="59"/>
        <v/>
      </c>
      <c r="H94" s="337" t="str">
        <f t="shared" si="59"/>
        <v/>
      </c>
      <c r="I94" s="338" t="str">
        <f t="shared" si="59"/>
        <v/>
      </c>
      <c r="J94" s="338" t="str">
        <f t="shared" si="59"/>
        <v/>
      </c>
      <c r="K94" s="335" t="str">
        <f t="shared" si="59"/>
        <v/>
      </c>
      <c r="L94" s="336" t="str">
        <f t="shared" si="59"/>
        <v/>
      </c>
      <c r="M94" s="337" t="str">
        <f t="shared" si="59"/>
        <v/>
      </c>
      <c r="N94" s="339" t="str">
        <f t="shared" si="59"/>
        <v/>
      </c>
      <c r="O94" s="335" t="str">
        <f t="shared" si="59"/>
        <v/>
      </c>
      <c r="P94" s="335" t="str">
        <f t="shared" si="59"/>
        <v/>
      </c>
      <c r="Q94" s="336" t="str">
        <f t="shared" si="59"/>
        <v/>
      </c>
      <c r="R94" s="337" t="str">
        <f t="shared" si="59"/>
        <v/>
      </c>
      <c r="S94" s="741" t="str">
        <f t="shared" si="54"/>
        <v/>
      </c>
      <c r="T94" s="164"/>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row>
    <row r="95" spans="1:135" s="169" customFormat="1" ht="17.25" customHeight="1" x14ac:dyDescent="0.4">
      <c r="A95" s="31"/>
      <c r="B95" s="979" t="s">
        <v>94</v>
      </c>
      <c r="C95" s="980" t="s">
        <v>95</v>
      </c>
      <c r="D95" s="335" t="str">
        <f t="shared" ref="D95:R95" si="60">IF(D55="","",D55-D75)</f>
        <v/>
      </c>
      <c r="E95" s="340" t="str">
        <f t="shared" si="60"/>
        <v/>
      </c>
      <c r="F95" s="340" t="str">
        <f t="shared" si="60"/>
        <v/>
      </c>
      <c r="G95" s="341" t="str">
        <f t="shared" si="60"/>
        <v/>
      </c>
      <c r="H95" s="342" t="str">
        <f t="shared" si="60"/>
        <v/>
      </c>
      <c r="I95" s="338" t="str">
        <f t="shared" si="60"/>
        <v/>
      </c>
      <c r="J95" s="340" t="str">
        <f t="shared" si="60"/>
        <v/>
      </c>
      <c r="K95" s="340" t="str">
        <f t="shared" si="60"/>
        <v/>
      </c>
      <c r="L95" s="341" t="str">
        <f t="shared" si="60"/>
        <v/>
      </c>
      <c r="M95" s="342" t="str">
        <f t="shared" si="60"/>
        <v/>
      </c>
      <c r="N95" s="338" t="str">
        <f t="shared" si="60"/>
        <v/>
      </c>
      <c r="O95" s="340" t="str">
        <f t="shared" si="60"/>
        <v/>
      </c>
      <c r="P95" s="340" t="str">
        <f t="shared" si="60"/>
        <v/>
      </c>
      <c r="Q95" s="341" t="str">
        <f t="shared" si="60"/>
        <v/>
      </c>
      <c r="R95" s="342" t="str">
        <f t="shared" si="60"/>
        <v/>
      </c>
      <c r="S95" s="742" t="str">
        <f t="shared" si="54"/>
        <v/>
      </c>
      <c r="T95" s="164"/>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row>
    <row r="96" spans="1:135" s="169" customFormat="1" ht="17.25" customHeight="1" x14ac:dyDescent="0.4">
      <c r="A96" s="31"/>
      <c r="B96" s="979" t="s">
        <v>92</v>
      </c>
      <c r="C96" s="980" t="s">
        <v>93</v>
      </c>
      <c r="D96" s="229" t="str">
        <f t="shared" ref="D96:R96" si="61">IF(D56="","",D56-D76)</f>
        <v/>
      </c>
      <c r="E96" s="233" t="str">
        <f t="shared" si="61"/>
        <v/>
      </c>
      <c r="F96" s="233" t="str">
        <f t="shared" si="61"/>
        <v/>
      </c>
      <c r="G96" s="234" t="str">
        <f t="shared" si="61"/>
        <v/>
      </c>
      <c r="H96" s="235" t="str">
        <f t="shared" si="61"/>
        <v/>
      </c>
      <c r="I96" s="236" t="str">
        <f t="shared" si="61"/>
        <v/>
      </c>
      <c r="J96" s="233" t="str">
        <f t="shared" si="61"/>
        <v/>
      </c>
      <c r="K96" s="233" t="str">
        <f t="shared" si="61"/>
        <v/>
      </c>
      <c r="L96" s="234" t="str">
        <f t="shared" si="61"/>
        <v/>
      </c>
      <c r="M96" s="235" t="str">
        <f t="shared" si="61"/>
        <v/>
      </c>
      <c r="N96" s="236" t="str">
        <f t="shared" si="61"/>
        <v/>
      </c>
      <c r="O96" s="233" t="str">
        <f t="shared" si="61"/>
        <v/>
      </c>
      <c r="P96" s="233" t="str">
        <f t="shared" si="61"/>
        <v/>
      </c>
      <c r="Q96" s="234" t="str">
        <f t="shared" si="61"/>
        <v/>
      </c>
      <c r="R96" s="235" t="str">
        <f t="shared" si="61"/>
        <v/>
      </c>
      <c r="S96" s="739" t="str">
        <f t="shared" si="54"/>
        <v/>
      </c>
      <c r="T96" s="164"/>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row>
    <row r="97" spans="1:135" s="169" customFormat="1" ht="17.25" customHeight="1" x14ac:dyDescent="0.4">
      <c r="A97" s="31"/>
      <c r="B97" s="979" t="s">
        <v>245</v>
      </c>
      <c r="C97" s="980" t="s">
        <v>255</v>
      </c>
      <c r="D97" s="229" t="str">
        <f t="shared" ref="D97:R97" si="62">IF(D57="","",D57-D77)</f>
        <v/>
      </c>
      <c r="E97" s="233" t="str">
        <f t="shared" si="62"/>
        <v/>
      </c>
      <c r="F97" s="233" t="str">
        <f t="shared" si="62"/>
        <v/>
      </c>
      <c r="G97" s="234" t="str">
        <f t="shared" si="62"/>
        <v/>
      </c>
      <c r="H97" s="235" t="str">
        <f t="shared" si="62"/>
        <v/>
      </c>
      <c r="I97" s="236" t="str">
        <f t="shared" si="62"/>
        <v/>
      </c>
      <c r="J97" s="233" t="str">
        <f t="shared" si="62"/>
        <v/>
      </c>
      <c r="K97" s="233" t="str">
        <f t="shared" si="62"/>
        <v/>
      </c>
      <c r="L97" s="234" t="str">
        <f t="shared" si="62"/>
        <v/>
      </c>
      <c r="M97" s="235" t="str">
        <f t="shared" si="62"/>
        <v/>
      </c>
      <c r="N97" s="236" t="str">
        <f t="shared" si="62"/>
        <v/>
      </c>
      <c r="O97" s="233" t="str">
        <f t="shared" si="62"/>
        <v/>
      </c>
      <c r="P97" s="233" t="str">
        <f t="shared" si="62"/>
        <v/>
      </c>
      <c r="Q97" s="234" t="str">
        <f t="shared" si="62"/>
        <v/>
      </c>
      <c r="R97" s="235" t="str">
        <f t="shared" si="62"/>
        <v/>
      </c>
      <c r="S97" s="739" t="str">
        <f t="shared" si="54"/>
        <v/>
      </c>
      <c r="T97" s="164"/>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row>
    <row r="98" spans="1:135" s="169" customFormat="1" ht="17.25" customHeight="1" x14ac:dyDescent="0.4">
      <c r="A98" s="31"/>
      <c r="B98" s="979" t="s">
        <v>247</v>
      </c>
      <c r="C98" s="980" t="s">
        <v>257</v>
      </c>
      <c r="D98" s="229" t="str">
        <f t="shared" ref="D98:R98" si="63">IF(D58="","",D58-D78)</f>
        <v/>
      </c>
      <c r="E98" s="233" t="str">
        <f t="shared" si="63"/>
        <v/>
      </c>
      <c r="F98" s="233" t="str">
        <f t="shared" si="63"/>
        <v/>
      </c>
      <c r="G98" s="234" t="str">
        <f t="shared" si="63"/>
        <v/>
      </c>
      <c r="H98" s="235" t="str">
        <f t="shared" si="63"/>
        <v/>
      </c>
      <c r="I98" s="236" t="str">
        <f t="shared" si="63"/>
        <v/>
      </c>
      <c r="J98" s="233" t="str">
        <f t="shared" si="63"/>
        <v/>
      </c>
      <c r="K98" s="233" t="str">
        <f t="shared" si="63"/>
        <v/>
      </c>
      <c r="L98" s="234" t="str">
        <f t="shared" si="63"/>
        <v/>
      </c>
      <c r="M98" s="235" t="str">
        <f t="shared" si="63"/>
        <v/>
      </c>
      <c r="N98" s="236" t="str">
        <f t="shared" si="63"/>
        <v/>
      </c>
      <c r="O98" s="233" t="str">
        <f t="shared" si="63"/>
        <v/>
      </c>
      <c r="P98" s="233" t="str">
        <f t="shared" si="63"/>
        <v/>
      </c>
      <c r="Q98" s="234" t="str">
        <f t="shared" si="63"/>
        <v/>
      </c>
      <c r="R98" s="235" t="str">
        <f t="shared" si="63"/>
        <v/>
      </c>
      <c r="S98" s="739" t="str">
        <f t="shared" si="54"/>
        <v/>
      </c>
      <c r="T98" s="164"/>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row>
    <row r="99" spans="1:135" s="169" customFormat="1" ht="17.25" customHeight="1" x14ac:dyDescent="0.4">
      <c r="A99" s="31"/>
      <c r="B99" s="979" t="s">
        <v>198</v>
      </c>
      <c r="C99" s="980" t="s">
        <v>259</v>
      </c>
      <c r="D99" s="229" t="str">
        <f t="shared" ref="D99:R99" si="64">IF(D59="","",D59-D79)</f>
        <v/>
      </c>
      <c r="E99" s="233" t="str">
        <f t="shared" si="64"/>
        <v/>
      </c>
      <c r="F99" s="233" t="str">
        <f t="shared" si="64"/>
        <v/>
      </c>
      <c r="G99" s="234" t="str">
        <f t="shared" si="64"/>
        <v/>
      </c>
      <c r="H99" s="235" t="str">
        <f t="shared" si="64"/>
        <v/>
      </c>
      <c r="I99" s="236" t="str">
        <f t="shared" si="64"/>
        <v/>
      </c>
      <c r="J99" s="233" t="str">
        <f t="shared" si="64"/>
        <v/>
      </c>
      <c r="K99" s="233" t="str">
        <f t="shared" si="64"/>
        <v/>
      </c>
      <c r="L99" s="234" t="str">
        <f t="shared" si="64"/>
        <v/>
      </c>
      <c r="M99" s="235" t="str">
        <f t="shared" si="64"/>
        <v/>
      </c>
      <c r="N99" s="236" t="str">
        <f t="shared" si="64"/>
        <v/>
      </c>
      <c r="O99" s="233" t="str">
        <f t="shared" si="64"/>
        <v/>
      </c>
      <c r="P99" s="233" t="str">
        <f t="shared" si="64"/>
        <v/>
      </c>
      <c r="Q99" s="234" t="str">
        <f t="shared" si="64"/>
        <v/>
      </c>
      <c r="R99" s="235" t="str">
        <f t="shared" si="64"/>
        <v/>
      </c>
      <c r="S99" s="739" t="str">
        <f t="shared" si="54"/>
        <v/>
      </c>
      <c r="T99" s="164"/>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row>
    <row r="100" spans="1:135" s="169" customFormat="1" ht="17.25" customHeight="1" x14ac:dyDescent="0.4">
      <c r="A100" s="31"/>
      <c r="B100" s="979" t="s">
        <v>246</v>
      </c>
      <c r="C100" s="980" t="s">
        <v>260</v>
      </c>
      <c r="D100" s="229" t="str">
        <f t="shared" ref="D100:R100" si="65">IF(D60="","",D60-D80)</f>
        <v/>
      </c>
      <c r="E100" s="233" t="str">
        <f t="shared" si="65"/>
        <v/>
      </c>
      <c r="F100" s="233" t="str">
        <f t="shared" si="65"/>
        <v/>
      </c>
      <c r="G100" s="234" t="str">
        <f t="shared" si="65"/>
        <v/>
      </c>
      <c r="H100" s="235" t="str">
        <f t="shared" si="65"/>
        <v/>
      </c>
      <c r="I100" s="236" t="str">
        <f t="shared" si="65"/>
        <v/>
      </c>
      <c r="J100" s="233" t="str">
        <f t="shared" si="65"/>
        <v/>
      </c>
      <c r="K100" s="233" t="str">
        <f t="shared" si="65"/>
        <v/>
      </c>
      <c r="L100" s="234" t="str">
        <f t="shared" si="65"/>
        <v/>
      </c>
      <c r="M100" s="235" t="str">
        <f t="shared" si="65"/>
        <v/>
      </c>
      <c r="N100" s="236" t="str">
        <f t="shared" si="65"/>
        <v/>
      </c>
      <c r="O100" s="233" t="str">
        <f t="shared" si="65"/>
        <v/>
      </c>
      <c r="P100" s="233" t="str">
        <f t="shared" si="65"/>
        <v/>
      </c>
      <c r="Q100" s="234" t="str">
        <f t="shared" si="65"/>
        <v/>
      </c>
      <c r="R100" s="235" t="str">
        <f t="shared" si="65"/>
        <v/>
      </c>
      <c r="S100" s="739" t="str">
        <f t="shared" si="54"/>
        <v/>
      </c>
      <c r="T100" s="164"/>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row>
    <row r="101" spans="1:135" s="169" customFormat="1" ht="17.25" customHeight="1" x14ac:dyDescent="0.4">
      <c r="A101" s="31"/>
      <c r="B101" s="979" t="s">
        <v>90</v>
      </c>
      <c r="C101" s="980" t="s">
        <v>91</v>
      </c>
      <c r="D101" s="229" t="str">
        <f t="shared" ref="D101:R101" si="66">IF(D61="","",D61-D81)</f>
        <v/>
      </c>
      <c r="E101" s="233" t="str">
        <f t="shared" si="66"/>
        <v/>
      </c>
      <c r="F101" s="233" t="str">
        <f t="shared" si="66"/>
        <v/>
      </c>
      <c r="G101" s="234" t="str">
        <f t="shared" si="66"/>
        <v/>
      </c>
      <c r="H101" s="235" t="str">
        <f t="shared" si="66"/>
        <v/>
      </c>
      <c r="I101" s="236" t="str">
        <f t="shared" si="66"/>
        <v/>
      </c>
      <c r="J101" s="233" t="str">
        <f t="shared" si="66"/>
        <v/>
      </c>
      <c r="K101" s="233" t="str">
        <f t="shared" si="66"/>
        <v/>
      </c>
      <c r="L101" s="234" t="str">
        <f t="shared" si="66"/>
        <v/>
      </c>
      <c r="M101" s="235" t="str">
        <f t="shared" si="66"/>
        <v/>
      </c>
      <c r="N101" s="236" t="str">
        <f t="shared" si="66"/>
        <v/>
      </c>
      <c r="O101" s="233" t="str">
        <f t="shared" si="66"/>
        <v/>
      </c>
      <c r="P101" s="233" t="str">
        <f t="shared" si="66"/>
        <v/>
      </c>
      <c r="Q101" s="234" t="str">
        <f t="shared" si="66"/>
        <v/>
      </c>
      <c r="R101" s="235" t="str">
        <f t="shared" si="66"/>
        <v/>
      </c>
      <c r="S101" s="739" t="str">
        <f t="shared" si="54"/>
        <v/>
      </c>
      <c r="T101" s="164"/>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row>
    <row r="102" spans="1:135" s="169" customFormat="1" ht="17.25" customHeight="1" x14ac:dyDescent="0.4">
      <c r="A102" s="31"/>
      <c r="B102" s="979" t="s">
        <v>88</v>
      </c>
      <c r="C102" s="980" t="s">
        <v>89</v>
      </c>
      <c r="D102" s="229" t="str">
        <f t="shared" ref="D102:R102" si="67">IF(D62="","",D62-D82)</f>
        <v/>
      </c>
      <c r="E102" s="233" t="str">
        <f t="shared" si="67"/>
        <v/>
      </c>
      <c r="F102" s="233" t="str">
        <f t="shared" si="67"/>
        <v/>
      </c>
      <c r="G102" s="234" t="str">
        <f t="shared" si="67"/>
        <v/>
      </c>
      <c r="H102" s="235" t="str">
        <f t="shared" si="67"/>
        <v/>
      </c>
      <c r="I102" s="236" t="str">
        <f t="shared" si="67"/>
        <v/>
      </c>
      <c r="J102" s="233" t="str">
        <f t="shared" si="67"/>
        <v/>
      </c>
      <c r="K102" s="233" t="str">
        <f t="shared" si="67"/>
        <v/>
      </c>
      <c r="L102" s="234" t="str">
        <f t="shared" si="67"/>
        <v/>
      </c>
      <c r="M102" s="235" t="str">
        <f t="shared" si="67"/>
        <v/>
      </c>
      <c r="N102" s="236" t="str">
        <f t="shared" si="67"/>
        <v/>
      </c>
      <c r="O102" s="233" t="str">
        <f t="shared" si="67"/>
        <v/>
      </c>
      <c r="P102" s="233" t="str">
        <f t="shared" si="67"/>
        <v/>
      </c>
      <c r="Q102" s="234" t="str">
        <f t="shared" si="67"/>
        <v/>
      </c>
      <c r="R102" s="235" t="str">
        <f t="shared" si="67"/>
        <v/>
      </c>
      <c r="S102" s="739" t="str">
        <f t="shared" si="54"/>
        <v/>
      </c>
      <c r="T102" s="164"/>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row>
    <row r="103" spans="1:135" s="169" customFormat="1" ht="17.25" customHeight="1" x14ac:dyDescent="0.4">
      <c r="A103" s="31"/>
      <c r="B103" s="979" t="s">
        <v>248</v>
      </c>
      <c r="C103" s="980" t="s">
        <v>263</v>
      </c>
      <c r="D103" s="229" t="str">
        <f t="shared" ref="D103:R103" si="68">IF(D63="","",D63-D83)</f>
        <v/>
      </c>
      <c r="E103" s="233" t="str">
        <f t="shared" si="68"/>
        <v/>
      </c>
      <c r="F103" s="233" t="str">
        <f t="shared" si="68"/>
        <v/>
      </c>
      <c r="G103" s="234" t="str">
        <f t="shared" si="68"/>
        <v/>
      </c>
      <c r="H103" s="235" t="str">
        <f t="shared" si="68"/>
        <v/>
      </c>
      <c r="I103" s="236" t="str">
        <f t="shared" si="68"/>
        <v/>
      </c>
      <c r="J103" s="233" t="str">
        <f t="shared" si="68"/>
        <v/>
      </c>
      <c r="K103" s="233" t="str">
        <f t="shared" si="68"/>
        <v/>
      </c>
      <c r="L103" s="234" t="str">
        <f t="shared" si="68"/>
        <v/>
      </c>
      <c r="M103" s="235" t="str">
        <f t="shared" si="68"/>
        <v/>
      </c>
      <c r="N103" s="236" t="str">
        <f t="shared" si="68"/>
        <v/>
      </c>
      <c r="O103" s="233" t="str">
        <f t="shared" si="68"/>
        <v/>
      </c>
      <c r="P103" s="233" t="str">
        <f t="shared" si="68"/>
        <v/>
      </c>
      <c r="Q103" s="234" t="str">
        <f t="shared" si="68"/>
        <v/>
      </c>
      <c r="R103" s="235" t="str">
        <f t="shared" si="68"/>
        <v/>
      </c>
      <c r="S103" s="739" t="str">
        <f t="shared" si="54"/>
        <v/>
      </c>
      <c r="T103" s="164"/>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row>
    <row r="104" spans="1:135" s="169" customFormat="1" ht="17.25" customHeight="1" thickBot="1" x14ac:dyDescent="0.45">
      <c r="A104" s="31"/>
      <c r="B104" s="983" t="s">
        <v>86</v>
      </c>
      <c r="C104" s="984" t="s">
        <v>87</v>
      </c>
      <c r="D104" s="229" t="str">
        <f>IF(D64="","",D64-D84)</f>
        <v/>
      </c>
      <c r="E104" s="241" t="str">
        <f t="shared" ref="E104:R104" si="69">IF(E64="","",E64-E84)</f>
        <v/>
      </c>
      <c r="F104" s="241" t="str">
        <f t="shared" si="69"/>
        <v/>
      </c>
      <c r="G104" s="242" t="str">
        <f t="shared" si="69"/>
        <v/>
      </c>
      <c r="H104" s="243" t="str">
        <f t="shared" si="69"/>
        <v/>
      </c>
      <c r="I104" s="244" t="str">
        <f t="shared" si="69"/>
        <v/>
      </c>
      <c r="J104" s="241" t="str">
        <f t="shared" si="69"/>
        <v/>
      </c>
      <c r="K104" s="241" t="str">
        <f t="shared" si="69"/>
        <v/>
      </c>
      <c r="L104" s="242" t="str">
        <f t="shared" si="69"/>
        <v/>
      </c>
      <c r="M104" s="243" t="str">
        <f t="shared" si="69"/>
        <v/>
      </c>
      <c r="N104" s="244" t="str">
        <f t="shared" si="69"/>
        <v/>
      </c>
      <c r="O104" s="241" t="str">
        <f t="shared" si="69"/>
        <v/>
      </c>
      <c r="P104" s="241" t="str">
        <f t="shared" si="69"/>
        <v/>
      </c>
      <c r="Q104" s="242" t="str">
        <f t="shared" si="69"/>
        <v/>
      </c>
      <c r="R104" s="243" t="str">
        <f t="shared" si="69"/>
        <v/>
      </c>
      <c r="S104" s="743" t="str">
        <f t="shared" si="54"/>
        <v/>
      </c>
      <c r="T104" s="164"/>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row>
    <row r="105" spans="1:135" x14ac:dyDescent="0.4">
      <c r="A105" s="40"/>
      <c r="B105" s="46"/>
      <c r="C105" s="64"/>
      <c r="D105" s="46"/>
      <c r="E105" s="46"/>
      <c r="F105" s="46"/>
      <c r="G105" s="46"/>
      <c r="H105" s="22"/>
      <c r="I105" s="46"/>
      <c r="J105" s="46"/>
      <c r="K105" s="46"/>
      <c r="L105" s="46"/>
      <c r="M105" s="22"/>
      <c r="N105" s="46"/>
      <c r="O105" s="46"/>
      <c r="P105" s="46"/>
      <c r="Q105" s="46"/>
      <c r="R105" s="22"/>
      <c r="S105" s="58"/>
      <c r="T105" s="164"/>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row>
    <row r="106" spans="1:135" ht="29.25" customHeight="1" thickBot="1" x14ac:dyDescent="0.45">
      <c r="A106" s="40"/>
      <c r="B106" s="1067" t="s">
        <v>550</v>
      </c>
      <c r="C106" s="1067"/>
      <c r="D106" s="46"/>
      <c r="E106" s="46"/>
      <c r="F106" s="46"/>
      <c r="G106" s="46"/>
      <c r="H106" s="22"/>
      <c r="I106" s="46"/>
      <c r="J106" s="46"/>
      <c r="K106" s="46"/>
      <c r="L106" s="46"/>
      <c r="M106" s="22"/>
      <c r="N106" s="46"/>
      <c r="O106" s="46"/>
      <c r="P106" s="46"/>
      <c r="Q106" s="46"/>
      <c r="R106" s="22"/>
      <c r="S106" s="58"/>
      <c r="T106" s="164"/>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row>
    <row r="107" spans="1:135" s="169" customFormat="1" ht="34.5" customHeight="1" thickBot="1" x14ac:dyDescent="0.45">
      <c r="A107" s="31"/>
      <c r="B107" s="166" t="s">
        <v>249</v>
      </c>
      <c r="C107" s="317" t="s">
        <v>323</v>
      </c>
      <c r="D107" s="165" t="s">
        <v>127</v>
      </c>
      <c r="E107" s="165" t="s">
        <v>132</v>
      </c>
      <c r="F107" s="165" t="s">
        <v>467</v>
      </c>
      <c r="G107" s="201" t="s">
        <v>143</v>
      </c>
      <c r="H107" s="202" t="s">
        <v>659</v>
      </c>
      <c r="I107" s="203" t="s">
        <v>150</v>
      </c>
      <c r="J107" s="165" t="s">
        <v>156</v>
      </c>
      <c r="K107" s="165" t="s">
        <v>163</v>
      </c>
      <c r="L107" s="201" t="s">
        <v>167</v>
      </c>
      <c r="M107" s="202" t="s">
        <v>660</v>
      </c>
      <c r="N107" s="203" t="s">
        <v>173</v>
      </c>
      <c r="O107" s="165" t="s">
        <v>178</v>
      </c>
      <c r="P107" s="165" t="s">
        <v>183</v>
      </c>
      <c r="Q107" s="201" t="s">
        <v>187</v>
      </c>
      <c r="R107" s="202" t="s">
        <v>661</v>
      </c>
      <c r="S107" s="729" t="s">
        <v>571</v>
      </c>
      <c r="T107" s="208"/>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row>
    <row r="108" spans="1:135" s="169" customFormat="1" ht="18" customHeight="1" x14ac:dyDescent="0.4">
      <c r="A108" s="31"/>
      <c r="B108" s="977" t="s">
        <v>79</v>
      </c>
      <c r="C108" s="978" t="s">
        <v>80</v>
      </c>
      <c r="D108" s="343" t="str">
        <f t="shared" ref="D108:G108" si="70">IF(D88="","",D88/D68)</f>
        <v/>
      </c>
      <c r="E108" s="343" t="str">
        <f t="shared" si="70"/>
        <v/>
      </c>
      <c r="F108" s="343" t="str">
        <f t="shared" si="70"/>
        <v/>
      </c>
      <c r="G108" s="344" t="str">
        <f t="shared" si="70"/>
        <v/>
      </c>
      <c r="H108" s="345" t="str">
        <f t="shared" ref="H108" si="71">IF(H88="","",H88/H68)</f>
        <v/>
      </c>
      <c r="I108" s="344" t="str">
        <f t="shared" ref="I108:M112" si="72">IF(I88="","",I88/I68)</f>
        <v/>
      </c>
      <c r="J108" s="343" t="str">
        <f t="shared" si="72"/>
        <v/>
      </c>
      <c r="K108" s="343" t="str">
        <f t="shared" si="72"/>
        <v/>
      </c>
      <c r="L108" s="344" t="str">
        <f t="shared" si="72"/>
        <v/>
      </c>
      <c r="M108" s="345" t="str">
        <f t="shared" si="72"/>
        <v/>
      </c>
      <c r="N108" s="346" t="str">
        <f t="shared" ref="N108:R112" si="73">IF(N88="","",N88/N68)</f>
        <v/>
      </c>
      <c r="O108" s="343" t="str">
        <f t="shared" si="73"/>
        <v/>
      </c>
      <c r="P108" s="343" t="str">
        <f t="shared" si="73"/>
        <v/>
      </c>
      <c r="Q108" s="344" t="str">
        <f t="shared" si="73"/>
        <v/>
      </c>
      <c r="R108" s="345" t="str">
        <f t="shared" si="73"/>
        <v/>
      </c>
      <c r="S108" s="744" t="str">
        <f t="shared" ref="S108:S112" si="74">R108</f>
        <v/>
      </c>
      <c r="T108" s="164"/>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row>
    <row r="109" spans="1:135" s="169" customFormat="1" ht="18" customHeight="1" x14ac:dyDescent="0.4">
      <c r="A109" s="31"/>
      <c r="B109" s="979" t="s">
        <v>81</v>
      </c>
      <c r="C109" s="980" t="s">
        <v>268</v>
      </c>
      <c r="D109" s="343" t="str">
        <f t="shared" ref="D109:H109" si="75">IF(D89="","",D89/D69)</f>
        <v/>
      </c>
      <c r="E109" s="347" t="str">
        <f t="shared" si="75"/>
        <v/>
      </c>
      <c r="F109" s="347" t="str">
        <f t="shared" si="75"/>
        <v/>
      </c>
      <c r="G109" s="348" t="str">
        <f t="shared" si="75"/>
        <v/>
      </c>
      <c r="H109" s="349" t="str">
        <f t="shared" si="75"/>
        <v/>
      </c>
      <c r="I109" s="350" t="str">
        <f t="shared" ref="I109:L109" si="76">IF(I89="","",I89/I69)</f>
        <v/>
      </c>
      <c r="J109" s="347" t="str">
        <f t="shared" si="76"/>
        <v/>
      </c>
      <c r="K109" s="347" t="str">
        <f t="shared" si="76"/>
        <v/>
      </c>
      <c r="L109" s="348" t="str">
        <f t="shared" si="76"/>
        <v/>
      </c>
      <c r="M109" s="349" t="str">
        <f t="shared" si="72"/>
        <v/>
      </c>
      <c r="N109" s="350" t="str">
        <f t="shared" ref="N109:Q109" si="77">IF(N89="","",N89/N69)</f>
        <v/>
      </c>
      <c r="O109" s="347" t="str">
        <f t="shared" si="77"/>
        <v/>
      </c>
      <c r="P109" s="347" t="str">
        <f t="shared" si="77"/>
        <v/>
      </c>
      <c r="Q109" s="348" t="str">
        <f t="shared" si="77"/>
        <v/>
      </c>
      <c r="R109" s="349" t="str">
        <f t="shared" si="73"/>
        <v/>
      </c>
      <c r="S109" s="745" t="str">
        <f t="shared" si="74"/>
        <v/>
      </c>
      <c r="T109" s="164"/>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row>
    <row r="110" spans="1:135" s="169" customFormat="1" ht="18" customHeight="1" x14ac:dyDescent="0.4">
      <c r="A110" s="31"/>
      <c r="B110" s="979" t="s">
        <v>82</v>
      </c>
      <c r="C110" s="980" t="s">
        <v>83</v>
      </c>
      <c r="D110" s="343" t="str">
        <f t="shared" ref="D110:H110" si="78">IF(D90="","",D90/D70)</f>
        <v/>
      </c>
      <c r="E110" s="347" t="str">
        <f t="shared" si="78"/>
        <v/>
      </c>
      <c r="F110" s="347" t="str">
        <f t="shared" si="78"/>
        <v/>
      </c>
      <c r="G110" s="348" t="str">
        <f t="shared" si="78"/>
        <v/>
      </c>
      <c r="H110" s="349" t="str">
        <f t="shared" si="78"/>
        <v/>
      </c>
      <c r="I110" s="350" t="str">
        <f t="shared" ref="I110:L110" si="79">IF(I90="","",I90/I70)</f>
        <v/>
      </c>
      <c r="J110" s="347" t="str">
        <f t="shared" si="79"/>
        <v/>
      </c>
      <c r="K110" s="347" t="str">
        <f t="shared" si="79"/>
        <v/>
      </c>
      <c r="L110" s="348" t="str">
        <f t="shared" si="79"/>
        <v/>
      </c>
      <c r="M110" s="349" t="str">
        <f t="shared" si="72"/>
        <v/>
      </c>
      <c r="N110" s="350" t="str">
        <f t="shared" ref="N110:Q110" si="80">IF(N90="","",N90/N70)</f>
        <v/>
      </c>
      <c r="O110" s="347" t="str">
        <f t="shared" si="80"/>
        <v/>
      </c>
      <c r="P110" s="347" t="str">
        <f t="shared" si="80"/>
        <v/>
      </c>
      <c r="Q110" s="348" t="str">
        <f t="shared" si="80"/>
        <v/>
      </c>
      <c r="R110" s="349" t="str">
        <f t="shared" si="73"/>
        <v/>
      </c>
      <c r="S110" s="745" t="str">
        <f t="shared" si="74"/>
        <v/>
      </c>
      <c r="T110" s="164"/>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row>
    <row r="111" spans="1:135" s="169" customFormat="1" ht="18" customHeight="1" x14ac:dyDescent="0.4">
      <c r="A111" s="31"/>
      <c r="B111" s="979" t="s">
        <v>84</v>
      </c>
      <c r="C111" s="980" t="s">
        <v>85</v>
      </c>
      <c r="D111" s="343" t="str">
        <f t="shared" ref="D111:H111" si="81">IF(D91="","",D91/D71)</f>
        <v/>
      </c>
      <c r="E111" s="347" t="str">
        <f t="shared" si="81"/>
        <v/>
      </c>
      <c r="F111" s="347" t="str">
        <f t="shared" si="81"/>
        <v/>
      </c>
      <c r="G111" s="348" t="str">
        <f t="shared" si="81"/>
        <v/>
      </c>
      <c r="H111" s="349" t="str">
        <f t="shared" si="81"/>
        <v/>
      </c>
      <c r="I111" s="350" t="str">
        <f t="shared" ref="I111:L111" si="82">IF(I91="","",I91/I71)</f>
        <v/>
      </c>
      <c r="J111" s="347" t="str">
        <f t="shared" si="82"/>
        <v/>
      </c>
      <c r="K111" s="347" t="str">
        <f t="shared" si="82"/>
        <v/>
      </c>
      <c r="L111" s="348" t="str">
        <f t="shared" si="82"/>
        <v/>
      </c>
      <c r="M111" s="349" t="str">
        <f t="shared" si="72"/>
        <v/>
      </c>
      <c r="N111" s="350" t="str">
        <f t="shared" ref="N111:Q111" si="83">IF(N91="","",N91/N71)</f>
        <v/>
      </c>
      <c r="O111" s="347" t="str">
        <f t="shared" si="83"/>
        <v/>
      </c>
      <c r="P111" s="347" t="str">
        <f t="shared" si="83"/>
        <v/>
      </c>
      <c r="Q111" s="348" t="str">
        <f t="shared" si="83"/>
        <v/>
      </c>
      <c r="R111" s="349" t="str">
        <f t="shared" si="73"/>
        <v/>
      </c>
      <c r="S111" s="745" t="str">
        <f t="shared" si="74"/>
        <v/>
      </c>
      <c r="T111" s="164"/>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row>
    <row r="112" spans="1:135" s="169" customFormat="1" ht="18" customHeight="1" thickBot="1" x14ac:dyDescent="0.45">
      <c r="A112" s="31"/>
      <c r="B112" s="981" t="s">
        <v>244</v>
      </c>
      <c r="C112" s="982" t="s">
        <v>271</v>
      </c>
      <c r="D112" s="343" t="str">
        <f t="shared" ref="D112:H112" si="84">IF(D92="","",D92/D72)</f>
        <v/>
      </c>
      <c r="E112" s="351" t="str">
        <f t="shared" si="84"/>
        <v/>
      </c>
      <c r="F112" s="351" t="str">
        <f t="shared" si="84"/>
        <v/>
      </c>
      <c r="G112" s="352" t="str">
        <f t="shared" si="84"/>
        <v/>
      </c>
      <c r="H112" s="353" t="str">
        <f t="shared" si="84"/>
        <v/>
      </c>
      <c r="I112" s="354" t="str">
        <f t="shared" ref="I112:L112" si="85">IF(I92="","",I92/I72)</f>
        <v/>
      </c>
      <c r="J112" s="351" t="str">
        <f t="shared" si="85"/>
        <v/>
      </c>
      <c r="K112" s="351" t="str">
        <f t="shared" si="85"/>
        <v/>
      </c>
      <c r="L112" s="352" t="str">
        <f t="shared" si="85"/>
        <v/>
      </c>
      <c r="M112" s="353" t="str">
        <f t="shared" si="72"/>
        <v/>
      </c>
      <c r="N112" s="354" t="str">
        <f t="shared" ref="N112:Q112" si="86">IF(N92="","",N92/N72)</f>
        <v/>
      </c>
      <c r="O112" s="351" t="str">
        <f t="shared" si="86"/>
        <v/>
      </c>
      <c r="P112" s="351" t="str">
        <f t="shared" si="86"/>
        <v/>
      </c>
      <c r="Q112" s="352" t="str">
        <f t="shared" si="86"/>
        <v/>
      </c>
      <c r="R112" s="353" t="str">
        <f t="shared" si="73"/>
        <v/>
      </c>
      <c r="S112" s="746" t="str">
        <f t="shared" si="74"/>
        <v/>
      </c>
      <c r="T112" s="164"/>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row>
    <row r="113" spans="1:135" s="169" customFormat="1" ht="18" customHeight="1" thickBot="1" x14ac:dyDescent="0.45">
      <c r="A113" s="31"/>
      <c r="B113" s="166" t="s">
        <v>249</v>
      </c>
      <c r="C113" s="1014" t="s">
        <v>37</v>
      </c>
      <c r="D113" s="1015"/>
      <c r="E113" s="1015"/>
      <c r="F113" s="1015"/>
      <c r="G113" s="1015"/>
      <c r="H113" s="1015"/>
      <c r="I113" s="1015"/>
      <c r="J113" s="1015"/>
      <c r="K113" s="1015"/>
      <c r="L113" s="1015"/>
      <c r="M113" s="1015"/>
      <c r="N113" s="1015"/>
      <c r="O113" s="1015"/>
      <c r="P113" s="1015"/>
      <c r="Q113" s="1015"/>
      <c r="R113" s="1015"/>
      <c r="S113" s="1016"/>
      <c r="T113" s="208"/>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row>
    <row r="114" spans="1:135" s="169" customFormat="1" ht="18" customHeight="1" x14ac:dyDescent="0.4">
      <c r="A114" s="31"/>
      <c r="B114" s="977" t="s">
        <v>96</v>
      </c>
      <c r="C114" s="978" t="s">
        <v>97</v>
      </c>
      <c r="D114" s="343" t="str">
        <f t="shared" ref="D114:H114" si="87">IF(D94="","",D94/D74)</f>
        <v/>
      </c>
      <c r="E114" s="343" t="str">
        <f t="shared" si="87"/>
        <v/>
      </c>
      <c r="F114" s="343" t="str">
        <f t="shared" si="87"/>
        <v/>
      </c>
      <c r="G114" s="344" t="str">
        <f t="shared" si="87"/>
        <v/>
      </c>
      <c r="H114" s="345" t="str">
        <f t="shared" si="87"/>
        <v/>
      </c>
      <c r="I114" s="350" t="str">
        <f t="shared" ref="I114:M124" si="88">IF(I94="","",I94/I74)</f>
        <v/>
      </c>
      <c r="J114" s="350" t="str">
        <f t="shared" si="88"/>
        <v/>
      </c>
      <c r="K114" s="343" t="str">
        <f t="shared" si="88"/>
        <v/>
      </c>
      <c r="L114" s="344" t="str">
        <f t="shared" si="88"/>
        <v/>
      </c>
      <c r="M114" s="345" t="str">
        <f t="shared" si="88"/>
        <v/>
      </c>
      <c r="N114" s="346" t="str">
        <f t="shared" ref="N114:R124" si="89">IF(N94="","",N94/N74)</f>
        <v/>
      </c>
      <c r="O114" s="343" t="str">
        <f t="shared" si="89"/>
        <v/>
      </c>
      <c r="P114" s="343" t="str">
        <f t="shared" si="89"/>
        <v/>
      </c>
      <c r="Q114" s="344" t="str">
        <f t="shared" si="89"/>
        <v/>
      </c>
      <c r="R114" s="345" t="str">
        <f t="shared" si="89"/>
        <v/>
      </c>
      <c r="S114" s="744" t="str">
        <f t="shared" ref="S114:S124" si="90">R114</f>
        <v/>
      </c>
      <c r="T114" s="164"/>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row>
    <row r="115" spans="1:135" s="169" customFormat="1" ht="18" customHeight="1" x14ac:dyDescent="0.4">
      <c r="A115" s="31"/>
      <c r="B115" s="979" t="s">
        <v>94</v>
      </c>
      <c r="C115" s="980" t="s">
        <v>95</v>
      </c>
      <c r="D115" s="343" t="str">
        <f t="shared" ref="D115:H115" si="91">IF(D95="","",D95/D75)</f>
        <v/>
      </c>
      <c r="E115" s="347" t="str">
        <f t="shared" si="91"/>
        <v/>
      </c>
      <c r="F115" s="347" t="str">
        <f t="shared" si="91"/>
        <v/>
      </c>
      <c r="G115" s="348" t="str">
        <f t="shared" si="91"/>
        <v/>
      </c>
      <c r="H115" s="349" t="str">
        <f t="shared" si="91"/>
        <v/>
      </c>
      <c r="I115" s="350" t="str">
        <f t="shared" ref="I115:L115" si="92">IF(I95="","",I95/I75)</f>
        <v/>
      </c>
      <c r="J115" s="347" t="str">
        <f t="shared" si="92"/>
        <v/>
      </c>
      <c r="K115" s="347" t="str">
        <f t="shared" si="92"/>
        <v/>
      </c>
      <c r="L115" s="348" t="str">
        <f t="shared" si="92"/>
        <v/>
      </c>
      <c r="M115" s="349" t="str">
        <f t="shared" si="88"/>
        <v/>
      </c>
      <c r="N115" s="350" t="str">
        <f t="shared" ref="N115:Q115" si="93">IF(N95="","",N95/N75)</f>
        <v/>
      </c>
      <c r="O115" s="347" t="str">
        <f t="shared" si="93"/>
        <v/>
      </c>
      <c r="P115" s="347" t="str">
        <f t="shared" si="93"/>
        <v/>
      </c>
      <c r="Q115" s="348" t="str">
        <f t="shared" si="93"/>
        <v/>
      </c>
      <c r="R115" s="349" t="str">
        <f t="shared" si="89"/>
        <v/>
      </c>
      <c r="S115" s="745" t="str">
        <f t="shared" si="90"/>
        <v/>
      </c>
      <c r="T115" s="164"/>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row>
    <row r="116" spans="1:135" s="169" customFormat="1" ht="18" customHeight="1" x14ac:dyDescent="0.4">
      <c r="A116" s="31"/>
      <c r="B116" s="979" t="s">
        <v>92</v>
      </c>
      <c r="C116" s="980" t="s">
        <v>93</v>
      </c>
      <c r="D116" s="343" t="str">
        <f t="shared" ref="D116:H116" si="94">IF(D96="","",D96/D76)</f>
        <v/>
      </c>
      <c r="E116" s="347" t="str">
        <f t="shared" si="94"/>
        <v/>
      </c>
      <c r="F116" s="347" t="str">
        <f t="shared" si="94"/>
        <v/>
      </c>
      <c r="G116" s="348" t="str">
        <f t="shared" si="94"/>
        <v/>
      </c>
      <c r="H116" s="349" t="str">
        <f t="shared" si="94"/>
        <v/>
      </c>
      <c r="I116" s="350" t="str">
        <f t="shared" ref="I116:L116" si="95">IF(I96="","",I96/I76)</f>
        <v/>
      </c>
      <c r="J116" s="347" t="str">
        <f t="shared" si="95"/>
        <v/>
      </c>
      <c r="K116" s="347" t="str">
        <f t="shared" si="95"/>
        <v/>
      </c>
      <c r="L116" s="348" t="str">
        <f t="shared" si="95"/>
        <v/>
      </c>
      <c r="M116" s="349" t="str">
        <f t="shared" si="88"/>
        <v/>
      </c>
      <c r="N116" s="350" t="str">
        <f t="shared" ref="N116:Q116" si="96">IF(N96="","",N96/N76)</f>
        <v/>
      </c>
      <c r="O116" s="347" t="str">
        <f t="shared" si="96"/>
        <v/>
      </c>
      <c r="P116" s="347" t="str">
        <f t="shared" si="96"/>
        <v/>
      </c>
      <c r="Q116" s="348" t="str">
        <f t="shared" si="96"/>
        <v/>
      </c>
      <c r="R116" s="349" t="str">
        <f t="shared" si="89"/>
        <v/>
      </c>
      <c r="S116" s="745" t="str">
        <f t="shared" si="90"/>
        <v/>
      </c>
      <c r="T116" s="164"/>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row>
    <row r="117" spans="1:135" s="169" customFormat="1" ht="18" customHeight="1" x14ac:dyDescent="0.4">
      <c r="A117" s="31"/>
      <c r="B117" s="979" t="s">
        <v>245</v>
      </c>
      <c r="C117" s="980" t="s">
        <v>255</v>
      </c>
      <c r="D117" s="343" t="str">
        <f t="shared" ref="D117:H117" si="97">IF(D97="","",D97/D77)</f>
        <v/>
      </c>
      <c r="E117" s="347" t="str">
        <f t="shared" si="97"/>
        <v/>
      </c>
      <c r="F117" s="347" t="str">
        <f t="shared" si="97"/>
        <v/>
      </c>
      <c r="G117" s="348" t="str">
        <f t="shared" si="97"/>
        <v/>
      </c>
      <c r="H117" s="349" t="str">
        <f t="shared" si="97"/>
        <v/>
      </c>
      <c r="I117" s="350" t="str">
        <f t="shared" ref="I117:L117" si="98">IF(I97="","",I97/I77)</f>
        <v/>
      </c>
      <c r="J117" s="347" t="str">
        <f t="shared" si="98"/>
        <v/>
      </c>
      <c r="K117" s="347" t="str">
        <f t="shared" si="98"/>
        <v/>
      </c>
      <c r="L117" s="348" t="str">
        <f t="shared" si="98"/>
        <v/>
      </c>
      <c r="M117" s="349" t="str">
        <f t="shared" si="88"/>
        <v/>
      </c>
      <c r="N117" s="350" t="str">
        <f t="shared" ref="N117:Q117" si="99">IF(N97="","",N97/N77)</f>
        <v/>
      </c>
      <c r="O117" s="347" t="str">
        <f t="shared" si="99"/>
        <v/>
      </c>
      <c r="P117" s="347" t="str">
        <f t="shared" si="99"/>
        <v/>
      </c>
      <c r="Q117" s="348" t="str">
        <f t="shared" si="99"/>
        <v/>
      </c>
      <c r="R117" s="349" t="str">
        <f t="shared" si="89"/>
        <v/>
      </c>
      <c r="S117" s="745" t="str">
        <f t="shared" si="90"/>
        <v/>
      </c>
      <c r="T117" s="164"/>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row>
    <row r="118" spans="1:135" s="169" customFormat="1" ht="18" customHeight="1" x14ac:dyDescent="0.4">
      <c r="A118" s="31"/>
      <c r="B118" s="979" t="s">
        <v>247</v>
      </c>
      <c r="C118" s="980" t="s">
        <v>257</v>
      </c>
      <c r="D118" s="343" t="str">
        <f t="shared" ref="D118:H118" si="100">IF(D98="","",D98/D78)</f>
        <v/>
      </c>
      <c r="E118" s="347" t="str">
        <f t="shared" si="100"/>
        <v/>
      </c>
      <c r="F118" s="347" t="str">
        <f t="shared" si="100"/>
        <v/>
      </c>
      <c r="G118" s="348" t="str">
        <f t="shared" si="100"/>
        <v/>
      </c>
      <c r="H118" s="349" t="str">
        <f t="shared" si="100"/>
        <v/>
      </c>
      <c r="I118" s="350" t="str">
        <f t="shared" ref="I118:L118" si="101">IF(I98="","",I98/I78)</f>
        <v/>
      </c>
      <c r="J118" s="347" t="str">
        <f t="shared" si="101"/>
        <v/>
      </c>
      <c r="K118" s="347" t="str">
        <f t="shared" si="101"/>
        <v/>
      </c>
      <c r="L118" s="348" t="str">
        <f t="shared" si="101"/>
        <v/>
      </c>
      <c r="M118" s="349" t="str">
        <f t="shared" si="88"/>
        <v/>
      </c>
      <c r="N118" s="350" t="str">
        <f t="shared" ref="N118:Q118" si="102">IF(N98="","",N98/N78)</f>
        <v/>
      </c>
      <c r="O118" s="347" t="str">
        <f t="shared" si="102"/>
        <v/>
      </c>
      <c r="P118" s="347" t="str">
        <f t="shared" si="102"/>
        <v/>
      </c>
      <c r="Q118" s="348" t="str">
        <f t="shared" si="102"/>
        <v/>
      </c>
      <c r="R118" s="349" t="str">
        <f t="shared" si="89"/>
        <v/>
      </c>
      <c r="S118" s="745" t="str">
        <f t="shared" si="90"/>
        <v/>
      </c>
      <c r="T118" s="164"/>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row>
    <row r="119" spans="1:135" s="169" customFormat="1" ht="18" customHeight="1" x14ac:dyDescent="0.4">
      <c r="A119" s="31"/>
      <c r="B119" s="979" t="s">
        <v>198</v>
      </c>
      <c r="C119" s="980" t="s">
        <v>259</v>
      </c>
      <c r="D119" s="343" t="str">
        <f t="shared" ref="D119:H119" si="103">IF(D99="","",D99/D79)</f>
        <v/>
      </c>
      <c r="E119" s="347" t="str">
        <f t="shared" si="103"/>
        <v/>
      </c>
      <c r="F119" s="347" t="str">
        <f t="shared" si="103"/>
        <v/>
      </c>
      <c r="G119" s="348" t="str">
        <f t="shared" si="103"/>
        <v/>
      </c>
      <c r="H119" s="349" t="str">
        <f t="shared" si="103"/>
        <v/>
      </c>
      <c r="I119" s="350" t="str">
        <f t="shared" ref="I119:L119" si="104">IF(I99="","",I99/I79)</f>
        <v/>
      </c>
      <c r="J119" s="347" t="str">
        <f t="shared" si="104"/>
        <v/>
      </c>
      <c r="K119" s="347" t="str">
        <f t="shared" si="104"/>
        <v/>
      </c>
      <c r="L119" s="348" t="str">
        <f t="shared" si="104"/>
        <v/>
      </c>
      <c r="M119" s="349" t="str">
        <f t="shared" si="88"/>
        <v/>
      </c>
      <c r="N119" s="350" t="str">
        <f t="shared" ref="N119:Q119" si="105">IF(N99="","",N99/N79)</f>
        <v/>
      </c>
      <c r="O119" s="347" t="str">
        <f t="shared" si="105"/>
        <v/>
      </c>
      <c r="P119" s="347" t="str">
        <f t="shared" si="105"/>
        <v/>
      </c>
      <c r="Q119" s="348" t="str">
        <f t="shared" si="105"/>
        <v/>
      </c>
      <c r="R119" s="349" t="str">
        <f t="shared" si="89"/>
        <v/>
      </c>
      <c r="S119" s="745" t="str">
        <f t="shared" si="90"/>
        <v/>
      </c>
      <c r="T119" s="164"/>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row>
    <row r="120" spans="1:135" s="169" customFormat="1" ht="18" customHeight="1" x14ac:dyDescent="0.4">
      <c r="A120" s="31"/>
      <c r="B120" s="979" t="s">
        <v>246</v>
      </c>
      <c r="C120" s="980" t="s">
        <v>260</v>
      </c>
      <c r="D120" s="343" t="str">
        <f t="shared" ref="D120:H120" si="106">IF(D100="","",D100/D80)</f>
        <v/>
      </c>
      <c r="E120" s="347" t="str">
        <f t="shared" si="106"/>
        <v/>
      </c>
      <c r="F120" s="347" t="str">
        <f t="shared" si="106"/>
        <v/>
      </c>
      <c r="G120" s="348" t="str">
        <f t="shared" si="106"/>
        <v/>
      </c>
      <c r="H120" s="349" t="str">
        <f t="shared" si="106"/>
        <v/>
      </c>
      <c r="I120" s="350" t="str">
        <f t="shared" ref="I120:L120" si="107">IF(I100="","",I100/I80)</f>
        <v/>
      </c>
      <c r="J120" s="347" t="str">
        <f t="shared" si="107"/>
        <v/>
      </c>
      <c r="K120" s="347" t="str">
        <f t="shared" si="107"/>
        <v/>
      </c>
      <c r="L120" s="348" t="str">
        <f t="shared" si="107"/>
        <v/>
      </c>
      <c r="M120" s="349" t="str">
        <f t="shared" si="88"/>
        <v/>
      </c>
      <c r="N120" s="350" t="str">
        <f t="shared" ref="N120:Q120" si="108">IF(N100="","",N100/N80)</f>
        <v/>
      </c>
      <c r="O120" s="347" t="str">
        <f t="shared" si="108"/>
        <v/>
      </c>
      <c r="P120" s="347" t="str">
        <f t="shared" si="108"/>
        <v/>
      </c>
      <c r="Q120" s="348" t="str">
        <f t="shared" si="108"/>
        <v/>
      </c>
      <c r="R120" s="349" t="str">
        <f t="shared" si="89"/>
        <v/>
      </c>
      <c r="S120" s="745" t="str">
        <f t="shared" si="90"/>
        <v/>
      </c>
      <c r="T120" s="164"/>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row>
    <row r="121" spans="1:135" s="169" customFormat="1" ht="18" customHeight="1" x14ac:dyDescent="0.4">
      <c r="A121" s="31"/>
      <c r="B121" s="979" t="s">
        <v>90</v>
      </c>
      <c r="C121" s="980" t="s">
        <v>91</v>
      </c>
      <c r="D121" s="343" t="str">
        <f t="shared" ref="D121:H121" si="109">IF(D101="","",D101/D81)</f>
        <v/>
      </c>
      <c r="E121" s="347" t="str">
        <f t="shared" si="109"/>
        <v/>
      </c>
      <c r="F121" s="347" t="str">
        <f t="shared" si="109"/>
        <v/>
      </c>
      <c r="G121" s="348" t="str">
        <f t="shared" si="109"/>
        <v/>
      </c>
      <c r="H121" s="349" t="str">
        <f t="shared" si="109"/>
        <v/>
      </c>
      <c r="I121" s="350" t="str">
        <f t="shared" ref="I121:L121" si="110">IF(I101="","",I101/I81)</f>
        <v/>
      </c>
      <c r="J121" s="347" t="str">
        <f t="shared" si="110"/>
        <v/>
      </c>
      <c r="K121" s="347" t="str">
        <f t="shared" si="110"/>
        <v/>
      </c>
      <c r="L121" s="348" t="str">
        <f t="shared" si="110"/>
        <v/>
      </c>
      <c r="M121" s="349" t="str">
        <f t="shared" si="88"/>
        <v/>
      </c>
      <c r="N121" s="350" t="str">
        <f t="shared" ref="N121:Q121" si="111">IF(N101="","",N101/N81)</f>
        <v/>
      </c>
      <c r="O121" s="347" t="str">
        <f t="shared" si="111"/>
        <v/>
      </c>
      <c r="P121" s="347" t="str">
        <f t="shared" si="111"/>
        <v/>
      </c>
      <c r="Q121" s="348" t="str">
        <f t="shared" si="111"/>
        <v/>
      </c>
      <c r="R121" s="349" t="str">
        <f t="shared" si="89"/>
        <v/>
      </c>
      <c r="S121" s="745" t="str">
        <f t="shared" si="90"/>
        <v/>
      </c>
      <c r="T121" s="164"/>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row>
    <row r="122" spans="1:135" s="169" customFormat="1" ht="18" customHeight="1" x14ac:dyDescent="0.4">
      <c r="A122" s="31"/>
      <c r="B122" s="979" t="s">
        <v>88</v>
      </c>
      <c r="C122" s="980" t="s">
        <v>89</v>
      </c>
      <c r="D122" s="343" t="str">
        <f t="shared" ref="D122:H122" si="112">IF(D102="","",D102/D82)</f>
        <v/>
      </c>
      <c r="E122" s="347" t="str">
        <f t="shared" si="112"/>
        <v/>
      </c>
      <c r="F122" s="347" t="str">
        <f t="shared" si="112"/>
        <v/>
      </c>
      <c r="G122" s="348" t="str">
        <f t="shared" si="112"/>
        <v/>
      </c>
      <c r="H122" s="349" t="str">
        <f t="shared" si="112"/>
        <v/>
      </c>
      <c r="I122" s="350" t="str">
        <f t="shared" ref="I122:L122" si="113">IF(I102="","",I102/I82)</f>
        <v/>
      </c>
      <c r="J122" s="347" t="str">
        <f t="shared" si="113"/>
        <v/>
      </c>
      <c r="K122" s="347" t="str">
        <f t="shared" si="113"/>
        <v/>
      </c>
      <c r="L122" s="348" t="str">
        <f t="shared" si="113"/>
        <v/>
      </c>
      <c r="M122" s="349" t="str">
        <f t="shared" si="88"/>
        <v/>
      </c>
      <c r="N122" s="350" t="str">
        <f t="shared" ref="N122:Q122" si="114">IF(N102="","",N102/N82)</f>
        <v/>
      </c>
      <c r="O122" s="347" t="str">
        <f t="shared" si="114"/>
        <v/>
      </c>
      <c r="P122" s="347" t="str">
        <f t="shared" si="114"/>
        <v/>
      </c>
      <c r="Q122" s="348" t="str">
        <f t="shared" si="114"/>
        <v/>
      </c>
      <c r="R122" s="349" t="str">
        <f t="shared" si="89"/>
        <v/>
      </c>
      <c r="S122" s="745" t="str">
        <f t="shared" si="90"/>
        <v/>
      </c>
      <c r="T122" s="164"/>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row>
    <row r="123" spans="1:135" s="169" customFormat="1" ht="18" customHeight="1" x14ac:dyDescent="0.4">
      <c r="A123" s="31"/>
      <c r="B123" s="979" t="s">
        <v>248</v>
      </c>
      <c r="C123" s="980" t="s">
        <v>263</v>
      </c>
      <c r="D123" s="343" t="str">
        <f t="shared" ref="D123:H123" si="115">IF(D103="","",D103/D83)</f>
        <v/>
      </c>
      <c r="E123" s="347" t="str">
        <f t="shared" si="115"/>
        <v/>
      </c>
      <c r="F123" s="347" t="str">
        <f t="shared" si="115"/>
        <v/>
      </c>
      <c r="G123" s="348" t="str">
        <f t="shared" si="115"/>
        <v/>
      </c>
      <c r="H123" s="349" t="str">
        <f t="shared" si="115"/>
        <v/>
      </c>
      <c r="I123" s="350" t="str">
        <f t="shared" ref="I123:L123" si="116">IF(I103="","",I103/I83)</f>
        <v/>
      </c>
      <c r="J123" s="347" t="str">
        <f t="shared" si="116"/>
        <v/>
      </c>
      <c r="K123" s="347" t="str">
        <f t="shared" si="116"/>
        <v/>
      </c>
      <c r="L123" s="348" t="str">
        <f t="shared" si="116"/>
        <v/>
      </c>
      <c r="M123" s="349" t="str">
        <f t="shared" si="88"/>
        <v/>
      </c>
      <c r="N123" s="350" t="str">
        <f t="shared" ref="N123:Q123" si="117">IF(N103="","",N103/N83)</f>
        <v/>
      </c>
      <c r="O123" s="347" t="str">
        <f t="shared" si="117"/>
        <v/>
      </c>
      <c r="P123" s="347" t="str">
        <f t="shared" si="117"/>
        <v/>
      </c>
      <c r="Q123" s="348" t="str">
        <f t="shared" si="117"/>
        <v/>
      </c>
      <c r="R123" s="349" t="str">
        <f t="shared" si="89"/>
        <v/>
      </c>
      <c r="S123" s="745" t="str">
        <f t="shared" si="90"/>
        <v/>
      </c>
      <c r="T123" s="164"/>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row>
    <row r="124" spans="1:135" s="169" customFormat="1" ht="18" customHeight="1" thickBot="1" x14ac:dyDescent="0.45">
      <c r="A124" s="31"/>
      <c r="B124" s="983" t="s">
        <v>86</v>
      </c>
      <c r="C124" s="984" t="s">
        <v>87</v>
      </c>
      <c r="D124" s="343" t="str">
        <f t="shared" ref="D124:H124" si="118">IF(D104="","",D104/D84)</f>
        <v/>
      </c>
      <c r="E124" s="355" t="str">
        <f t="shared" si="118"/>
        <v/>
      </c>
      <c r="F124" s="355" t="str">
        <f t="shared" si="118"/>
        <v/>
      </c>
      <c r="G124" s="356" t="str">
        <f t="shared" si="118"/>
        <v/>
      </c>
      <c r="H124" s="357" t="str">
        <f t="shared" si="118"/>
        <v/>
      </c>
      <c r="I124" s="358" t="str">
        <f t="shared" ref="I124:L124" si="119">IF(I104="","",I104/I84)</f>
        <v/>
      </c>
      <c r="J124" s="355" t="str">
        <f t="shared" si="119"/>
        <v/>
      </c>
      <c r="K124" s="355" t="str">
        <f t="shared" si="119"/>
        <v/>
      </c>
      <c r="L124" s="356" t="str">
        <f t="shared" si="119"/>
        <v/>
      </c>
      <c r="M124" s="357" t="str">
        <f t="shared" si="88"/>
        <v/>
      </c>
      <c r="N124" s="358" t="str">
        <f t="shared" ref="N124:Q124" si="120">IF(N104="","",N104/N84)</f>
        <v/>
      </c>
      <c r="O124" s="355" t="str">
        <f t="shared" si="120"/>
        <v/>
      </c>
      <c r="P124" s="355" t="str">
        <f t="shared" si="120"/>
        <v/>
      </c>
      <c r="Q124" s="356" t="str">
        <f t="shared" si="120"/>
        <v/>
      </c>
      <c r="R124" s="357" t="str">
        <f t="shared" si="89"/>
        <v/>
      </c>
      <c r="S124" s="747" t="str">
        <f t="shared" si="90"/>
        <v/>
      </c>
      <c r="T124" s="164"/>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row>
    <row r="125" spans="1:135" x14ac:dyDescent="0.4">
      <c r="A125" s="40"/>
      <c r="B125" s="46"/>
      <c r="C125" s="64"/>
      <c r="D125" s="46"/>
      <c r="E125" s="46"/>
      <c r="F125" s="46"/>
      <c r="G125" s="46"/>
      <c r="H125" s="22"/>
      <c r="I125" s="46"/>
      <c r="J125" s="46"/>
      <c r="K125" s="46"/>
      <c r="L125" s="46"/>
      <c r="M125" s="22"/>
      <c r="N125" s="46"/>
      <c r="O125" s="46"/>
      <c r="P125" s="46"/>
      <c r="Q125" s="46"/>
      <c r="R125" s="22"/>
      <c r="S125" s="58"/>
      <c r="T125" s="164"/>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row>
    <row r="126" spans="1:135" x14ac:dyDescent="0.4">
      <c r="A126" s="40"/>
      <c r="B126" s="46"/>
      <c r="C126" s="64"/>
      <c r="D126" s="46"/>
      <c r="E126" s="46"/>
      <c r="F126" s="46"/>
      <c r="G126" s="46"/>
      <c r="H126" s="22"/>
      <c r="I126" s="46"/>
      <c r="J126" s="46"/>
      <c r="K126" s="46"/>
      <c r="L126" s="46"/>
      <c r="M126" s="22"/>
      <c r="N126" s="46"/>
      <c r="O126" s="46"/>
      <c r="P126" s="46"/>
      <c r="Q126" s="46"/>
      <c r="R126" s="22"/>
      <c r="S126" s="58"/>
      <c r="T126" s="164"/>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row>
    <row r="127" spans="1:135" x14ac:dyDescent="0.4">
      <c r="A127" s="40"/>
      <c r="B127" s="46"/>
      <c r="C127" s="64"/>
      <c r="D127" s="46"/>
      <c r="E127" s="46"/>
      <c r="F127" s="46"/>
      <c r="G127" s="46"/>
      <c r="H127" s="22"/>
      <c r="I127" s="46"/>
      <c r="J127" s="46"/>
      <c r="K127" s="46"/>
      <c r="L127" s="46"/>
      <c r="M127" s="22"/>
      <c r="N127" s="46"/>
      <c r="O127" s="46"/>
      <c r="P127" s="46"/>
      <c r="Q127" s="46"/>
      <c r="R127" s="22"/>
      <c r="S127" s="58"/>
      <c r="T127" s="164"/>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row>
    <row r="128" spans="1:135" x14ac:dyDescent="0.4">
      <c r="A128" s="40"/>
      <c r="B128" s="46"/>
      <c r="C128" s="64"/>
      <c r="D128" s="46"/>
      <c r="E128" s="46"/>
      <c r="F128" s="46"/>
      <c r="G128" s="46"/>
      <c r="H128" s="22"/>
      <c r="I128" s="46"/>
      <c r="J128" s="46"/>
      <c r="K128" s="46"/>
      <c r="L128" s="46"/>
      <c r="M128" s="22"/>
      <c r="N128" s="46"/>
      <c r="O128" s="46"/>
      <c r="P128" s="46"/>
      <c r="Q128" s="46"/>
      <c r="R128" s="22"/>
      <c r="S128" s="58"/>
      <c r="T128" s="164"/>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row>
    <row r="129" spans="1:135" x14ac:dyDescent="0.4">
      <c r="A129" s="40"/>
      <c r="B129" s="46"/>
      <c r="C129" s="64"/>
      <c r="D129" s="46"/>
      <c r="E129" s="46"/>
      <c r="F129" s="46"/>
      <c r="G129" s="46"/>
      <c r="H129" s="22"/>
      <c r="I129" s="46"/>
      <c r="J129" s="46"/>
      <c r="K129" s="46"/>
      <c r="L129" s="46"/>
      <c r="M129" s="22"/>
      <c r="N129" s="46"/>
      <c r="O129" s="46"/>
      <c r="P129" s="46"/>
      <c r="Q129" s="46"/>
      <c r="R129" s="22"/>
      <c r="S129" s="58"/>
      <c r="T129" s="164"/>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row>
    <row r="130" spans="1:135" x14ac:dyDescent="0.4">
      <c r="A130" s="40"/>
      <c r="B130" s="46"/>
      <c r="C130" s="64"/>
      <c r="D130" s="46"/>
      <c r="E130" s="46"/>
      <c r="F130" s="46"/>
      <c r="G130" s="46"/>
      <c r="H130" s="22"/>
      <c r="I130" s="46"/>
      <c r="J130" s="46"/>
      <c r="K130" s="46"/>
      <c r="L130" s="46"/>
      <c r="M130" s="22"/>
      <c r="N130" s="46"/>
      <c r="O130" s="46"/>
      <c r="P130" s="46"/>
      <c r="Q130" s="46"/>
      <c r="R130" s="22"/>
      <c r="S130" s="58"/>
      <c r="T130" s="164"/>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row>
    <row r="131" spans="1:135" x14ac:dyDescent="0.4">
      <c r="A131" s="40"/>
      <c r="B131" s="46"/>
      <c r="C131" s="64"/>
      <c r="D131" s="46"/>
      <c r="E131" s="46"/>
      <c r="F131" s="46"/>
      <c r="G131" s="46"/>
      <c r="H131" s="22"/>
      <c r="I131" s="46"/>
      <c r="J131" s="46"/>
      <c r="K131" s="46"/>
      <c r="L131" s="46"/>
      <c r="M131" s="22"/>
      <c r="N131" s="46"/>
      <c r="O131" s="46"/>
      <c r="P131" s="46"/>
      <c r="Q131" s="46"/>
      <c r="R131" s="22"/>
      <c r="S131" s="58"/>
      <c r="T131" s="164"/>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row>
    <row r="132" spans="1:135" x14ac:dyDescent="0.4">
      <c r="A132" s="40"/>
      <c r="B132" s="46"/>
      <c r="C132" s="64"/>
      <c r="D132" s="46"/>
      <c r="E132" s="46"/>
      <c r="F132" s="46"/>
      <c r="G132" s="46"/>
      <c r="H132" s="22"/>
      <c r="I132" s="46"/>
      <c r="J132" s="46"/>
      <c r="K132" s="46"/>
      <c r="L132" s="46"/>
      <c r="M132" s="22"/>
      <c r="N132" s="46"/>
      <c r="O132" s="46"/>
      <c r="P132" s="46"/>
      <c r="Q132" s="46"/>
      <c r="R132" s="22"/>
      <c r="S132" s="58"/>
      <c r="T132" s="164"/>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row>
    <row r="133" spans="1:135" x14ac:dyDescent="0.4">
      <c r="A133" s="40"/>
      <c r="B133" s="46"/>
      <c r="C133" s="64"/>
      <c r="D133" s="46"/>
      <c r="E133" s="46"/>
      <c r="F133" s="46"/>
      <c r="G133" s="46"/>
      <c r="H133" s="22"/>
      <c r="I133" s="46"/>
      <c r="J133" s="46"/>
      <c r="K133" s="46"/>
      <c r="L133" s="46"/>
      <c r="M133" s="22"/>
      <c r="N133" s="46"/>
      <c r="O133" s="46"/>
      <c r="P133" s="46"/>
      <c r="Q133" s="46"/>
      <c r="R133" s="22"/>
      <c r="S133" s="58"/>
      <c r="T133" s="164"/>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row>
    <row r="134" spans="1:135" x14ac:dyDescent="0.4">
      <c r="A134" s="40"/>
      <c r="B134" s="46"/>
      <c r="C134" s="64"/>
      <c r="D134" s="46"/>
      <c r="E134" s="46"/>
      <c r="F134" s="46"/>
      <c r="G134" s="46"/>
      <c r="H134" s="22"/>
      <c r="I134" s="46"/>
      <c r="J134" s="46"/>
      <c r="K134" s="46"/>
      <c r="L134" s="46"/>
      <c r="M134" s="22"/>
      <c r="N134" s="46"/>
      <c r="O134" s="46"/>
      <c r="P134" s="46"/>
      <c r="Q134" s="46"/>
      <c r="R134" s="22"/>
      <c r="S134" s="58"/>
      <c r="T134" s="164"/>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row>
    <row r="135" spans="1:135" x14ac:dyDescent="0.4">
      <c r="A135" s="40"/>
      <c r="B135" s="46"/>
      <c r="C135" s="64"/>
      <c r="D135" s="46"/>
      <c r="E135" s="46"/>
      <c r="F135" s="46"/>
      <c r="G135" s="46"/>
      <c r="H135" s="22"/>
      <c r="I135" s="46"/>
      <c r="J135" s="46"/>
      <c r="K135" s="46"/>
      <c r="L135" s="46"/>
      <c r="M135" s="22"/>
      <c r="N135" s="46"/>
      <c r="O135" s="46"/>
      <c r="P135" s="46"/>
      <c r="Q135" s="46"/>
      <c r="R135" s="22"/>
      <c r="S135" s="58"/>
      <c r="T135" s="164"/>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row>
    <row r="136" spans="1:135" x14ac:dyDescent="0.4">
      <c r="A136" s="40"/>
      <c r="B136" s="46"/>
      <c r="C136" s="64"/>
      <c r="D136" s="46"/>
      <c r="E136" s="46"/>
      <c r="F136" s="46"/>
      <c r="G136" s="46"/>
      <c r="H136" s="22"/>
      <c r="I136" s="46"/>
      <c r="J136" s="46"/>
      <c r="K136" s="46"/>
      <c r="L136" s="46"/>
      <c r="M136" s="22"/>
      <c r="N136" s="46"/>
      <c r="O136" s="46"/>
      <c r="P136" s="46"/>
      <c r="Q136" s="46"/>
      <c r="R136" s="22"/>
      <c r="S136" s="58"/>
      <c r="T136" s="164"/>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row>
    <row r="137" spans="1:135" x14ac:dyDescent="0.4">
      <c r="A137" s="40"/>
      <c r="B137" s="46"/>
      <c r="C137" s="64"/>
      <c r="D137" s="46"/>
      <c r="E137" s="46"/>
      <c r="F137" s="46"/>
      <c r="G137" s="46"/>
      <c r="H137" s="22"/>
      <c r="I137" s="46"/>
      <c r="J137" s="46"/>
      <c r="K137" s="46"/>
      <c r="L137" s="46"/>
      <c r="M137" s="22"/>
      <c r="N137" s="46"/>
      <c r="O137" s="46"/>
      <c r="P137" s="46"/>
      <c r="Q137" s="46"/>
      <c r="R137" s="22"/>
      <c r="S137" s="58"/>
      <c r="T137" s="164"/>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row>
    <row r="138" spans="1:135" x14ac:dyDescent="0.4">
      <c r="A138" s="40"/>
      <c r="B138" s="46"/>
      <c r="C138" s="64"/>
      <c r="D138" s="46"/>
      <c r="E138" s="46"/>
      <c r="F138" s="46"/>
      <c r="G138" s="46"/>
      <c r="H138" s="22"/>
      <c r="I138" s="46"/>
      <c r="J138" s="46"/>
      <c r="K138" s="46"/>
      <c r="L138" s="46"/>
      <c r="M138" s="22"/>
      <c r="N138" s="46"/>
      <c r="O138" s="46"/>
      <c r="P138" s="46"/>
      <c r="Q138" s="46"/>
      <c r="R138" s="22"/>
      <c r="S138" s="58"/>
      <c r="T138" s="164"/>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row>
    <row r="139" spans="1:135" x14ac:dyDescent="0.4">
      <c r="A139" s="40"/>
      <c r="B139" s="46"/>
      <c r="C139" s="64"/>
      <c r="D139" s="46"/>
      <c r="E139" s="46"/>
      <c r="F139" s="46"/>
      <c r="G139" s="46"/>
      <c r="H139" s="22"/>
      <c r="I139" s="46"/>
      <c r="J139" s="46"/>
      <c r="K139" s="46"/>
      <c r="L139" s="46"/>
      <c r="M139" s="22"/>
      <c r="N139" s="46"/>
      <c r="O139" s="46"/>
      <c r="P139" s="46"/>
      <c r="Q139" s="46"/>
      <c r="R139" s="22"/>
      <c r="S139" s="58"/>
      <c r="T139" s="164"/>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row>
    <row r="140" spans="1:135" x14ac:dyDescent="0.4">
      <c r="A140" s="40"/>
      <c r="B140" s="46"/>
      <c r="C140" s="64"/>
      <c r="D140" s="46"/>
      <c r="E140" s="46"/>
      <c r="F140" s="46"/>
      <c r="G140" s="46"/>
      <c r="H140" s="22"/>
      <c r="I140" s="46"/>
      <c r="J140" s="46"/>
      <c r="K140" s="46"/>
      <c r="L140" s="46"/>
      <c r="M140" s="22"/>
      <c r="N140" s="46"/>
      <c r="O140" s="46"/>
      <c r="P140" s="46"/>
      <c r="Q140" s="46"/>
      <c r="R140" s="22"/>
      <c r="S140" s="58"/>
      <c r="T140" s="164"/>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row>
    <row r="141" spans="1:135" x14ac:dyDescent="0.4">
      <c r="A141" s="40"/>
      <c r="B141" s="46"/>
      <c r="C141" s="64"/>
      <c r="D141" s="46"/>
      <c r="E141" s="46"/>
      <c r="F141" s="46"/>
      <c r="G141" s="46"/>
      <c r="H141" s="22"/>
      <c r="I141" s="46"/>
      <c r="J141" s="46"/>
      <c r="K141" s="46"/>
      <c r="L141" s="46"/>
      <c r="M141" s="22"/>
      <c r="N141" s="46"/>
      <c r="O141" s="46"/>
      <c r="P141" s="46"/>
      <c r="Q141" s="46"/>
      <c r="R141" s="22"/>
      <c r="S141" s="58"/>
      <c r="T141" s="164"/>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row>
    <row r="142" spans="1:135" x14ac:dyDescent="0.4">
      <c r="A142" s="40"/>
      <c r="B142" s="46"/>
      <c r="C142" s="64"/>
      <c r="D142" s="46"/>
      <c r="E142" s="46"/>
      <c r="F142" s="46"/>
      <c r="G142" s="46"/>
      <c r="H142" s="22"/>
      <c r="I142" s="46"/>
      <c r="J142" s="46"/>
      <c r="K142" s="46"/>
      <c r="L142" s="46"/>
      <c r="M142" s="22"/>
      <c r="N142" s="46"/>
      <c r="O142" s="46"/>
      <c r="P142" s="46"/>
      <c r="Q142" s="46"/>
      <c r="R142" s="22"/>
      <c r="S142" s="58"/>
      <c r="T142" s="164"/>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row>
    <row r="143" spans="1:135" x14ac:dyDescent="0.4">
      <c r="A143" s="40"/>
      <c r="B143" s="46"/>
      <c r="C143" s="64"/>
      <c r="D143" s="46"/>
      <c r="E143" s="46"/>
      <c r="F143" s="46"/>
      <c r="G143" s="46"/>
      <c r="H143" s="22"/>
      <c r="I143" s="46"/>
      <c r="J143" s="46"/>
      <c r="K143" s="46"/>
      <c r="L143" s="46"/>
      <c r="M143" s="22"/>
      <c r="N143" s="46"/>
      <c r="O143" s="46"/>
      <c r="P143" s="46"/>
      <c r="Q143" s="46"/>
      <c r="R143" s="22"/>
      <c r="S143" s="58"/>
      <c r="T143" s="164"/>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row>
    <row r="144" spans="1:135" x14ac:dyDescent="0.4">
      <c r="A144" s="40"/>
      <c r="B144" s="46"/>
      <c r="C144" s="64"/>
      <c r="D144" s="46"/>
      <c r="E144" s="46"/>
      <c r="F144" s="46"/>
      <c r="G144" s="46"/>
      <c r="H144" s="22"/>
      <c r="I144" s="46"/>
      <c r="J144" s="46"/>
      <c r="K144" s="46"/>
      <c r="L144" s="46"/>
      <c r="M144" s="22"/>
      <c r="N144" s="46"/>
      <c r="O144" s="46"/>
      <c r="P144" s="46"/>
      <c r="Q144" s="46"/>
      <c r="R144" s="22"/>
      <c r="S144" s="58"/>
      <c r="T144" s="164"/>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row>
    <row r="145" spans="1:135" x14ac:dyDescent="0.4">
      <c r="A145" s="40"/>
      <c r="B145" s="46"/>
      <c r="C145" s="64"/>
      <c r="D145" s="46"/>
      <c r="E145" s="46"/>
      <c r="F145" s="46"/>
      <c r="G145" s="46"/>
      <c r="H145" s="22"/>
      <c r="I145" s="46"/>
      <c r="J145" s="46"/>
      <c r="K145" s="46"/>
      <c r="L145" s="46"/>
      <c r="M145" s="22"/>
      <c r="N145" s="46"/>
      <c r="O145" s="46"/>
      <c r="P145" s="46"/>
      <c r="Q145" s="46"/>
      <c r="R145" s="22"/>
      <c r="S145" s="58"/>
      <c r="T145" s="164"/>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row>
    <row r="146" spans="1:135" x14ac:dyDescent="0.4">
      <c r="A146" s="40"/>
      <c r="B146" s="46"/>
      <c r="C146" s="64"/>
      <c r="D146" s="46"/>
      <c r="E146" s="46"/>
      <c r="F146" s="46"/>
      <c r="G146" s="46"/>
      <c r="H146" s="22"/>
      <c r="I146" s="46"/>
      <c r="J146" s="46"/>
      <c r="K146" s="46"/>
      <c r="L146" s="46"/>
      <c r="M146" s="22"/>
      <c r="N146" s="46"/>
      <c r="O146" s="46"/>
      <c r="P146" s="46"/>
      <c r="Q146" s="46"/>
      <c r="R146" s="22"/>
      <c r="S146" s="58"/>
      <c r="T146" s="164"/>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row>
    <row r="147" spans="1:135" x14ac:dyDescent="0.4">
      <c r="A147" s="40"/>
      <c r="B147" s="46"/>
      <c r="C147" s="64"/>
      <c r="D147" s="46"/>
      <c r="E147" s="46"/>
      <c r="F147" s="46"/>
      <c r="G147" s="46"/>
      <c r="H147" s="22"/>
      <c r="I147" s="46"/>
      <c r="J147" s="46"/>
      <c r="K147" s="46"/>
      <c r="L147" s="46"/>
      <c r="M147" s="22"/>
      <c r="N147" s="46"/>
      <c r="O147" s="46"/>
      <c r="P147" s="46"/>
      <c r="Q147" s="46"/>
      <c r="R147" s="22"/>
      <c r="S147" s="58"/>
      <c r="T147" s="164"/>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row>
    <row r="148" spans="1:135" x14ac:dyDescent="0.4">
      <c r="A148" s="40"/>
      <c r="B148" s="46"/>
      <c r="C148" s="64"/>
      <c r="D148" s="46"/>
      <c r="E148" s="46"/>
      <c r="F148" s="46"/>
      <c r="G148" s="46"/>
      <c r="H148" s="22"/>
      <c r="I148" s="46"/>
      <c r="J148" s="46"/>
      <c r="K148" s="46"/>
      <c r="L148" s="46"/>
      <c r="M148" s="22"/>
      <c r="N148" s="46"/>
      <c r="O148" s="46"/>
      <c r="P148" s="46"/>
      <c r="Q148" s="46"/>
      <c r="R148" s="22"/>
      <c r="S148" s="58"/>
      <c r="T148" s="164"/>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row>
    <row r="149" spans="1:135" x14ac:dyDescent="0.4">
      <c r="A149" s="40"/>
      <c r="B149" s="46"/>
      <c r="C149" s="64"/>
      <c r="D149" s="46"/>
      <c r="E149" s="46"/>
      <c r="F149" s="46"/>
      <c r="G149" s="46"/>
      <c r="H149" s="22"/>
      <c r="I149" s="46"/>
      <c r="J149" s="46"/>
      <c r="K149" s="46"/>
      <c r="L149" s="46"/>
      <c r="M149" s="22"/>
      <c r="N149" s="46"/>
      <c r="O149" s="46"/>
      <c r="P149" s="46"/>
      <c r="Q149" s="46"/>
      <c r="R149" s="22"/>
      <c r="S149" s="58"/>
      <c r="T149" s="164"/>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row>
    <row r="150" spans="1:135" x14ac:dyDescent="0.4">
      <c r="A150" s="40"/>
      <c r="B150" s="46"/>
      <c r="C150" s="64"/>
      <c r="D150" s="46"/>
      <c r="E150" s="46"/>
      <c r="F150" s="46"/>
      <c r="G150" s="46"/>
      <c r="H150" s="22"/>
      <c r="I150" s="46"/>
      <c r="J150" s="46"/>
      <c r="K150" s="46"/>
      <c r="L150" s="46"/>
      <c r="M150" s="22"/>
      <c r="N150" s="46"/>
      <c r="O150" s="46"/>
      <c r="P150" s="46"/>
      <c r="Q150" s="46"/>
      <c r="R150" s="22"/>
      <c r="S150" s="58"/>
      <c r="T150" s="164"/>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row>
    <row r="151" spans="1:135" x14ac:dyDescent="0.4">
      <c r="A151" s="40"/>
      <c r="B151" s="46"/>
      <c r="C151" s="64"/>
      <c r="D151" s="46"/>
      <c r="E151" s="46"/>
      <c r="F151" s="46"/>
      <c r="G151" s="46"/>
      <c r="H151" s="22"/>
      <c r="I151" s="46"/>
      <c r="J151" s="46"/>
      <c r="K151" s="46"/>
      <c r="L151" s="46"/>
      <c r="M151" s="22"/>
      <c r="N151" s="46"/>
      <c r="O151" s="46"/>
      <c r="P151" s="46"/>
      <c r="Q151" s="46"/>
      <c r="R151" s="22"/>
      <c r="S151" s="58"/>
      <c r="T151" s="164"/>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row>
    <row r="152" spans="1:135" x14ac:dyDescent="0.4">
      <c r="A152" s="40"/>
      <c r="B152" s="46"/>
      <c r="C152" s="64"/>
      <c r="D152" s="46"/>
      <c r="E152" s="46"/>
      <c r="F152" s="46"/>
      <c r="G152" s="46"/>
      <c r="H152" s="22"/>
      <c r="I152" s="46"/>
      <c r="J152" s="46"/>
      <c r="K152" s="46"/>
      <c r="L152" s="46"/>
      <c r="M152" s="22"/>
      <c r="N152" s="46"/>
      <c r="O152" s="46"/>
      <c r="P152" s="46"/>
      <c r="Q152" s="46"/>
      <c r="R152" s="22"/>
      <c r="S152" s="58"/>
      <c r="T152" s="164"/>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row>
    <row r="153" spans="1:135" x14ac:dyDescent="0.4">
      <c r="A153" s="40"/>
      <c r="B153" s="46"/>
      <c r="C153" s="64"/>
      <c r="D153" s="46"/>
      <c r="E153" s="46"/>
      <c r="F153" s="46"/>
      <c r="G153" s="46"/>
      <c r="H153" s="22"/>
      <c r="I153" s="46"/>
      <c r="J153" s="46"/>
      <c r="K153" s="46"/>
      <c r="L153" s="46"/>
      <c r="M153" s="22"/>
      <c r="N153" s="46"/>
      <c r="O153" s="46"/>
      <c r="P153" s="46"/>
      <c r="Q153" s="46"/>
      <c r="R153" s="22"/>
      <c r="S153" s="58"/>
      <c r="T153" s="164"/>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row>
    <row r="154" spans="1:135" x14ac:dyDescent="0.4">
      <c r="A154" s="40"/>
      <c r="B154" s="46"/>
      <c r="C154" s="64"/>
      <c r="D154" s="46"/>
      <c r="E154" s="46"/>
      <c r="F154" s="46"/>
      <c r="G154" s="46"/>
      <c r="H154" s="22"/>
      <c r="I154" s="46"/>
      <c r="J154" s="46"/>
      <c r="K154" s="46"/>
      <c r="L154" s="46"/>
      <c r="M154" s="22"/>
      <c r="N154" s="46"/>
      <c r="O154" s="46"/>
      <c r="P154" s="46"/>
      <c r="Q154" s="46"/>
      <c r="R154" s="22"/>
      <c r="S154" s="58"/>
      <c r="T154" s="164"/>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row>
    <row r="155" spans="1:135" x14ac:dyDescent="0.4">
      <c r="A155" s="40"/>
      <c r="B155" s="46"/>
      <c r="C155" s="64"/>
      <c r="D155" s="46"/>
      <c r="E155" s="46"/>
      <c r="F155" s="46"/>
      <c r="G155" s="46"/>
      <c r="H155" s="22"/>
      <c r="I155" s="46"/>
      <c r="J155" s="46"/>
      <c r="K155" s="46"/>
      <c r="L155" s="46"/>
      <c r="M155" s="22"/>
      <c r="N155" s="46"/>
      <c r="O155" s="46"/>
      <c r="P155" s="46"/>
      <c r="Q155" s="46"/>
      <c r="R155" s="22"/>
      <c r="S155" s="58"/>
      <c r="T155" s="164"/>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row>
    <row r="156" spans="1:135" x14ac:dyDescent="0.4">
      <c r="A156" s="40"/>
      <c r="B156" s="46"/>
      <c r="C156" s="64"/>
      <c r="D156" s="46"/>
      <c r="E156" s="46"/>
      <c r="F156" s="46"/>
      <c r="G156" s="46"/>
      <c r="H156" s="22"/>
      <c r="I156" s="46"/>
      <c r="J156" s="46"/>
      <c r="K156" s="46"/>
      <c r="L156" s="46"/>
      <c r="M156" s="22"/>
      <c r="N156" s="46"/>
      <c r="O156" s="46"/>
      <c r="P156" s="46"/>
      <c r="Q156" s="46"/>
      <c r="R156" s="22"/>
      <c r="S156" s="58"/>
      <c r="T156" s="164"/>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row>
    <row r="157" spans="1:135" x14ac:dyDescent="0.4">
      <c r="A157" s="40"/>
      <c r="B157" s="46"/>
      <c r="C157" s="64"/>
      <c r="D157" s="46"/>
      <c r="E157" s="46"/>
      <c r="F157" s="46"/>
      <c r="G157" s="46"/>
      <c r="H157" s="22"/>
      <c r="I157" s="46"/>
      <c r="J157" s="46"/>
      <c r="K157" s="46"/>
      <c r="L157" s="46"/>
      <c r="M157" s="22"/>
      <c r="N157" s="46"/>
      <c r="O157" s="46"/>
      <c r="P157" s="46"/>
      <c r="Q157" s="46"/>
      <c r="R157" s="22"/>
      <c r="S157" s="58"/>
      <c r="T157" s="164"/>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row>
    <row r="158" spans="1:135" x14ac:dyDescent="0.4">
      <c r="A158" s="40"/>
      <c r="B158" s="46"/>
      <c r="C158" s="64"/>
      <c r="D158" s="46"/>
      <c r="E158" s="46"/>
      <c r="F158" s="46"/>
      <c r="G158" s="46"/>
      <c r="H158" s="22"/>
      <c r="I158" s="46"/>
      <c r="J158" s="46"/>
      <c r="K158" s="46"/>
      <c r="L158" s="46"/>
      <c r="M158" s="22"/>
      <c r="N158" s="46"/>
      <c r="O158" s="46"/>
      <c r="P158" s="46"/>
      <c r="Q158" s="46"/>
      <c r="R158" s="22"/>
      <c r="S158" s="58"/>
      <c r="T158" s="164"/>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row>
    <row r="159" spans="1:135" x14ac:dyDescent="0.4">
      <c r="A159" s="40"/>
      <c r="B159" s="46"/>
      <c r="C159" s="64"/>
      <c r="D159" s="46"/>
      <c r="E159" s="46"/>
      <c r="F159" s="46"/>
      <c r="G159" s="46"/>
      <c r="H159" s="22"/>
      <c r="I159" s="46"/>
      <c r="J159" s="46"/>
      <c r="K159" s="46"/>
      <c r="L159" s="46"/>
      <c r="M159" s="22"/>
      <c r="N159" s="46"/>
      <c r="O159" s="46"/>
      <c r="P159" s="46"/>
      <c r="Q159" s="46"/>
      <c r="R159" s="22"/>
      <c r="S159" s="58"/>
      <c r="T159" s="164"/>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row>
    <row r="160" spans="1:135" x14ac:dyDescent="0.4">
      <c r="A160" s="40"/>
      <c r="B160" s="46"/>
      <c r="C160" s="64"/>
      <c r="D160" s="46"/>
      <c r="E160" s="46"/>
      <c r="F160" s="46"/>
      <c r="G160" s="46"/>
      <c r="H160" s="22"/>
      <c r="I160" s="46"/>
      <c r="J160" s="46"/>
      <c r="K160" s="46"/>
      <c r="L160" s="46"/>
      <c r="M160" s="22"/>
      <c r="N160" s="46"/>
      <c r="O160" s="46"/>
      <c r="P160" s="46"/>
      <c r="Q160" s="46"/>
      <c r="R160" s="22"/>
      <c r="S160" s="58"/>
      <c r="T160" s="164"/>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row>
    <row r="161" spans="1:135" x14ac:dyDescent="0.4">
      <c r="A161" s="40"/>
      <c r="B161" s="46"/>
      <c r="C161" s="64"/>
      <c r="D161" s="46"/>
      <c r="E161" s="46"/>
      <c r="F161" s="46"/>
      <c r="G161" s="46"/>
      <c r="H161" s="22"/>
      <c r="I161" s="46"/>
      <c r="J161" s="46"/>
      <c r="K161" s="46"/>
      <c r="L161" s="46"/>
      <c r="M161" s="22"/>
      <c r="N161" s="46"/>
      <c r="O161" s="46"/>
      <c r="P161" s="46"/>
      <c r="Q161" s="46"/>
      <c r="R161" s="22"/>
      <c r="S161" s="58"/>
      <c r="T161" s="164"/>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row>
    <row r="162" spans="1:135" x14ac:dyDescent="0.4">
      <c r="A162" s="40"/>
      <c r="B162" s="46"/>
      <c r="C162" s="64"/>
      <c r="D162" s="46"/>
      <c r="E162" s="46"/>
      <c r="F162" s="46"/>
      <c r="G162" s="46"/>
      <c r="H162" s="22"/>
      <c r="I162" s="46"/>
      <c r="J162" s="46"/>
      <c r="K162" s="46"/>
      <c r="L162" s="46"/>
      <c r="M162" s="22"/>
      <c r="N162" s="46"/>
      <c r="O162" s="46"/>
      <c r="P162" s="46"/>
      <c r="Q162" s="46"/>
      <c r="R162" s="22"/>
      <c r="S162" s="58"/>
      <c r="T162" s="164"/>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row>
    <row r="163" spans="1:135" x14ac:dyDescent="0.4">
      <c r="A163" s="40"/>
      <c r="B163" s="46"/>
      <c r="C163" s="64"/>
      <c r="D163" s="46"/>
      <c r="E163" s="46"/>
      <c r="F163" s="46"/>
      <c r="G163" s="46"/>
      <c r="H163" s="22"/>
      <c r="I163" s="46"/>
      <c r="J163" s="46"/>
      <c r="K163" s="46"/>
      <c r="L163" s="46"/>
      <c r="M163" s="22"/>
      <c r="N163" s="46"/>
      <c r="O163" s="46"/>
      <c r="P163" s="46"/>
      <c r="Q163" s="46"/>
      <c r="R163" s="22"/>
      <c r="S163" s="58"/>
      <c r="T163" s="164"/>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row>
    <row r="164" spans="1:135" x14ac:dyDescent="0.4">
      <c r="A164" s="40"/>
      <c r="B164" s="46"/>
      <c r="C164" s="64"/>
      <c r="D164" s="46"/>
      <c r="E164" s="46"/>
      <c r="F164" s="46"/>
      <c r="G164" s="46"/>
      <c r="H164" s="22"/>
      <c r="I164" s="46"/>
      <c r="J164" s="46"/>
      <c r="K164" s="46"/>
      <c r="L164" s="46"/>
      <c r="M164" s="22"/>
      <c r="N164" s="46"/>
      <c r="O164" s="46"/>
      <c r="P164" s="46"/>
      <c r="Q164" s="46"/>
      <c r="R164" s="22"/>
      <c r="S164" s="58"/>
      <c r="T164" s="164"/>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row>
    <row r="165" spans="1:135" x14ac:dyDescent="0.4">
      <c r="A165" s="40"/>
      <c r="B165" s="46"/>
      <c r="C165" s="64"/>
      <c r="D165" s="46"/>
      <c r="E165" s="46"/>
      <c r="F165" s="46"/>
      <c r="G165" s="46"/>
      <c r="H165" s="22"/>
      <c r="I165" s="46"/>
      <c r="J165" s="46"/>
      <c r="K165" s="46"/>
      <c r="L165" s="46"/>
      <c r="M165" s="22"/>
      <c r="N165" s="46"/>
      <c r="O165" s="46"/>
      <c r="P165" s="46"/>
      <c r="Q165" s="46"/>
      <c r="R165" s="22"/>
      <c r="S165" s="58"/>
      <c r="T165" s="164"/>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row>
    <row r="166" spans="1:135" x14ac:dyDescent="0.4">
      <c r="A166" s="40"/>
      <c r="B166" s="46"/>
      <c r="C166" s="64"/>
      <c r="D166" s="46"/>
      <c r="E166" s="46"/>
      <c r="F166" s="46"/>
      <c r="G166" s="46"/>
      <c r="H166" s="22"/>
      <c r="I166" s="46"/>
      <c r="J166" s="46"/>
      <c r="K166" s="46"/>
      <c r="L166" s="46"/>
      <c r="M166" s="22"/>
      <c r="N166" s="46"/>
      <c r="O166" s="46"/>
      <c r="P166" s="46"/>
      <c r="Q166" s="46"/>
      <c r="R166" s="22"/>
      <c r="S166" s="58"/>
      <c r="T166" s="164"/>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row>
    <row r="167" spans="1:135" x14ac:dyDescent="0.4">
      <c r="A167" s="40"/>
      <c r="B167" s="46"/>
      <c r="C167" s="64"/>
      <c r="D167" s="46"/>
      <c r="E167" s="46"/>
      <c r="F167" s="46"/>
      <c r="G167" s="46"/>
      <c r="H167" s="22"/>
      <c r="I167" s="46"/>
      <c r="J167" s="46"/>
      <c r="K167" s="46"/>
      <c r="L167" s="46"/>
      <c r="M167" s="22"/>
      <c r="N167" s="46"/>
      <c r="O167" s="46"/>
      <c r="P167" s="46"/>
      <c r="Q167" s="46"/>
      <c r="R167" s="22"/>
      <c r="S167" s="58"/>
      <c r="T167" s="164"/>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row>
    <row r="168" spans="1:135" x14ac:dyDescent="0.4">
      <c r="A168" s="40"/>
      <c r="B168" s="46"/>
      <c r="C168" s="64"/>
      <c r="D168" s="46"/>
      <c r="E168" s="46"/>
      <c r="F168" s="46"/>
      <c r="G168" s="46"/>
      <c r="H168" s="22"/>
      <c r="I168" s="46"/>
      <c r="J168" s="46"/>
      <c r="K168" s="46"/>
      <c r="L168" s="46"/>
      <c r="M168" s="22"/>
      <c r="N168" s="46"/>
      <c r="O168" s="46"/>
      <c r="P168" s="46"/>
      <c r="Q168" s="46"/>
      <c r="R168" s="22"/>
      <c r="S168" s="58"/>
      <c r="T168" s="164"/>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row>
    <row r="169" spans="1:135" x14ac:dyDescent="0.4">
      <c r="A169" s="40"/>
      <c r="B169" s="46"/>
      <c r="C169" s="64"/>
      <c r="D169" s="46"/>
      <c r="E169" s="46"/>
      <c r="F169" s="46"/>
      <c r="G169" s="46"/>
      <c r="H169" s="22"/>
      <c r="I169" s="46"/>
      <c r="J169" s="46"/>
      <c r="K169" s="46"/>
      <c r="L169" s="46"/>
      <c r="M169" s="22"/>
      <c r="N169" s="46"/>
      <c r="O169" s="46"/>
      <c r="P169" s="46"/>
      <c r="Q169" s="46"/>
      <c r="R169" s="22"/>
      <c r="S169" s="58"/>
      <c r="T169" s="164"/>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row>
    <row r="170" spans="1:135" x14ac:dyDescent="0.4">
      <c r="A170" s="40"/>
      <c r="B170" s="46"/>
      <c r="C170" s="64"/>
      <c r="D170" s="46"/>
      <c r="E170" s="46"/>
      <c r="F170" s="46"/>
      <c r="G170" s="46"/>
      <c r="H170" s="22"/>
      <c r="I170" s="46"/>
      <c r="J170" s="46"/>
      <c r="K170" s="46"/>
      <c r="L170" s="46"/>
      <c r="M170" s="22"/>
      <c r="N170" s="46"/>
      <c r="O170" s="46"/>
      <c r="P170" s="46"/>
      <c r="Q170" s="46"/>
      <c r="R170" s="22"/>
      <c r="S170" s="58"/>
      <c r="T170" s="164"/>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row>
    <row r="171" spans="1:135" x14ac:dyDescent="0.4">
      <c r="A171" s="40"/>
      <c r="B171" s="46"/>
      <c r="C171" s="64"/>
      <c r="D171" s="46"/>
      <c r="E171" s="46"/>
      <c r="F171" s="46"/>
      <c r="G171" s="46"/>
      <c r="H171" s="22"/>
      <c r="I171" s="46"/>
      <c r="J171" s="46"/>
      <c r="K171" s="46"/>
      <c r="L171" s="46"/>
      <c r="M171" s="22"/>
      <c r="N171" s="46"/>
      <c r="O171" s="46"/>
      <c r="P171" s="46"/>
      <c r="Q171" s="46"/>
      <c r="R171" s="22"/>
      <c r="S171" s="58"/>
      <c r="T171" s="164"/>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row>
    <row r="172" spans="1:135" x14ac:dyDescent="0.4">
      <c r="A172" s="40"/>
      <c r="B172" s="46"/>
      <c r="C172" s="64"/>
      <c r="D172" s="46"/>
      <c r="E172" s="46"/>
      <c r="F172" s="46"/>
      <c r="G172" s="46"/>
      <c r="H172" s="22"/>
      <c r="I172" s="46"/>
      <c r="J172" s="46"/>
      <c r="K172" s="46"/>
      <c r="L172" s="46"/>
      <c r="M172" s="22"/>
      <c r="N172" s="46"/>
      <c r="O172" s="46"/>
      <c r="P172" s="46"/>
      <c r="Q172" s="46"/>
      <c r="R172" s="22"/>
      <c r="S172" s="58"/>
      <c r="T172" s="164"/>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row>
    <row r="173" spans="1:135" x14ac:dyDescent="0.4">
      <c r="A173" s="40"/>
      <c r="B173" s="46"/>
      <c r="C173" s="64"/>
      <c r="D173" s="46"/>
      <c r="E173" s="46"/>
      <c r="F173" s="46"/>
      <c r="G173" s="46"/>
      <c r="H173" s="22"/>
      <c r="I173" s="46"/>
      <c r="J173" s="46"/>
      <c r="K173" s="46"/>
      <c r="L173" s="46"/>
      <c r="M173" s="22"/>
      <c r="N173" s="46"/>
      <c r="O173" s="46"/>
      <c r="P173" s="46"/>
      <c r="Q173" s="46"/>
      <c r="R173" s="22"/>
      <c r="S173" s="58"/>
      <c r="T173" s="164"/>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row>
    <row r="174" spans="1:135" x14ac:dyDescent="0.4">
      <c r="A174" s="40"/>
      <c r="B174" s="46"/>
      <c r="C174" s="64"/>
      <c r="D174" s="46"/>
      <c r="E174" s="46"/>
      <c r="F174" s="46"/>
      <c r="G174" s="46"/>
      <c r="H174" s="22"/>
      <c r="I174" s="46"/>
      <c r="J174" s="46"/>
      <c r="K174" s="46"/>
      <c r="L174" s="46"/>
      <c r="M174" s="22"/>
      <c r="N174" s="46"/>
      <c r="O174" s="46"/>
      <c r="P174" s="46"/>
      <c r="Q174" s="46"/>
      <c r="R174" s="22"/>
      <c r="S174" s="58"/>
      <c r="T174" s="164"/>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row>
    <row r="175" spans="1:135" x14ac:dyDescent="0.4">
      <c r="A175" s="40"/>
      <c r="B175" s="46"/>
      <c r="C175" s="64"/>
      <c r="D175" s="46"/>
      <c r="E175" s="46"/>
      <c r="F175" s="46"/>
      <c r="G175" s="46"/>
      <c r="H175" s="22"/>
      <c r="I175" s="46"/>
      <c r="J175" s="46"/>
      <c r="K175" s="46"/>
      <c r="L175" s="46"/>
      <c r="M175" s="22"/>
      <c r="N175" s="46"/>
      <c r="O175" s="46"/>
      <c r="P175" s="46"/>
      <c r="Q175" s="46"/>
      <c r="R175" s="22"/>
      <c r="S175" s="58"/>
      <c r="T175" s="164"/>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row>
    <row r="176" spans="1:135" x14ac:dyDescent="0.4">
      <c r="A176" s="40"/>
      <c r="B176" s="46"/>
      <c r="C176" s="64"/>
      <c r="D176" s="46"/>
      <c r="E176" s="46"/>
      <c r="F176" s="46"/>
      <c r="G176" s="46"/>
      <c r="H176" s="22"/>
      <c r="I176" s="46"/>
      <c r="J176" s="46"/>
      <c r="K176" s="46"/>
      <c r="L176" s="46"/>
      <c r="M176" s="22"/>
      <c r="N176" s="46"/>
      <c r="O176" s="46"/>
      <c r="P176" s="46"/>
      <c r="Q176" s="46"/>
      <c r="R176" s="22"/>
      <c r="S176" s="58"/>
      <c r="T176" s="164"/>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row>
    <row r="177" spans="1:135" x14ac:dyDescent="0.4">
      <c r="A177" s="40"/>
      <c r="B177" s="46"/>
      <c r="C177" s="64"/>
      <c r="D177" s="46"/>
      <c r="E177" s="46"/>
      <c r="F177" s="46"/>
      <c r="G177" s="46"/>
      <c r="H177" s="22"/>
      <c r="I177" s="46"/>
      <c r="J177" s="46"/>
      <c r="K177" s="46"/>
      <c r="L177" s="46"/>
      <c r="M177" s="22"/>
      <c r="N177" s="46"/>
      <c r="O177" s="46"/>
      <c r="P177" s="46"/>
      <c r="Q177" s="46"/>
      <c r="R177" s="22"/>
      <c r="S177" s="58"/>
      <c r="T177" s="164"/>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row>
    <row r="178" spans="1:135" x14ac:dyDescent="0.4">
      <c r="A178" s="40"/>
      <c r="B178" s="46"/>
      <c r="C178" s="64"/>
      <c r="D178" s="46"/>
      <c r="E178" s="46"/>
      <c r="F178" s="46"/>
      <c r="G178" s="46"/>
      <c r="H178" s="22"/>
      <c r="I178" s="46"/>
      <c r="J178" s="46"/>
      <c r="K178" s="46"/>
      <c r="L178" s="46"/>
      <c r="M178" s="22"/>
      <c r="N178" s="46"/>
      <c r="O178" s="46"/>
      <c r="P178" s="46"/>
      <c r="Q178" s="46"/>
      <c r="R178" s="22"/>
      <c r="S178" s="58"/>
      <c r="T178" s="164"/>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row>
    <row r="179" spans="1:135" x14ac:dyDescent="0.4">
      <c r="A179" s="40"/>
      <c r="B179" s="46"/>
      <c r="C179" s="64"/>
      <c r="D179" s="46"/>
      <c r="E179" s="46"/>
      <c r="F179" s="46"/>
      <c r="G179" s="46"/>
      <c r="H179" s="22"/>
      <c r="I179" s="46"/>
      <c r="J179" s="46"/>
      <c r="K179" s="46"/>
      <c r="L179" s="46"/>
      <c r="M179" s="22"/>
      <c r="N179" s="46"/>
      <c r="O179" s="46"/>
      <c r="P179" s="46"/>
      <c r="Q179" s="46"/>
      <c r="R179" s="22"/>
      <c r="S179" s="58"/>
      <c r="T179" s="164"/>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row>
    <row r="180" spans="1:135" x14ac:dyDescent="0.4">
      <c r="A180" s="40"/>
      <c r="B180" s="46"/>
      <c r="C180" s="64"/>
      <c r="D180" s="46"/>
      <c r="E180" s="46"/>
      <c r="F180" s="46"/>
      <c r="G180" s="46"/>
      <c r="H180" s="22"/>
      <c r="I180" s="46"/>
      <c r="J180" s="46"/>
      <c r="K180" s="46"/>
      <c r="L180" s="46"/>
      <c r="M180" s="22"/>
      <c r="N180" s="46"/>
      <c r="O180" s="46"/>
      <c r="P180" s="46"/>
      <c r="Q180" s="46"/>
      <c r="R180" s="22"/>
      <c r="S180" s="58"/>
      <c r="T180" s="164"/>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row>
    <row r="181" spans="1:135" x14ac:dyDescent="0.4">
      <c r="A181" s="40"/>
      <c r="B181" s="46"/>
      <c r="C181" s="64"/>
      <c r="D181" s="46"/>
      <c r="E181" s="46"/>
      <c r="F181" s="46"/>
      <c r="G181" s="46"/>
      <c r="H181" s="22"/>
      <c r="I181" s="46"/>
      <c r="J181" s="46"/>
      <c r="K181" s="46"/>
      <c r="L181" s="46"/>
      <c r="M181" s="22"/>
      <c r="N181" s="46"/>
      <c r="O181" s="46"/>
      <c r="P181" s="46"/>
      <c r="Q181" s="46"/>
      <c r="R181" s="22"/>
      <c r="S181" s="58"/>
      <c r="T181" s="164"/>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row>
    <row r="182" spans="1:135" x14ac:dyDescent="0.4">
      <c r="A182" s="40"/>
      <c r="B182" s="46"/>
      <c r="C182" s="64"/>
      <c r="D182" s="46"/>
      <c r="E182" s="46"/>
      <c r="F182" s="46"/>
      <c r="G182" s="46"/>
      <c r="H182" s="22"/>
      <c r="I182" s="46"/>
      <c r="J182" s="46"/>
      <c r="K182" s="46"/>
      <c r="L182" s="46"/>
      <c r="M182" s="22"/>
      <c r="N182" s="46"/>
      <c r="O182" s="46"/>
      <c r="P182" s="46"/>
      <c r="Q182" s="46"/>
      <c r="R182" s="22"/>
      <c r="S182" s="58"/>
      <c r="T182" s="164"/>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row>
    <row r="183" spans="1:135" x14ac:dyDescent="0.4">
      <c r="A183" s="40"/>
      <c r="B183" s="46"/>
      <c r="C183" s="64"/>
      <c r="D183" s="46"/>
      <c r="E183" s="46"/>
      <c r="F183" s="46"/>
      <c r="G183" s="46"/>
      <c r="H183" s="22"/>
      <c r="I183" s="46"/>
      <c r="J183" s="46"/>
      <c r="K183" s="46"/>
      <c r="L183" s="46"/>
      <c r="M183" s="22"/>
      <c r="N183" s="46"/>
      <c r="O183" s="46"/>
      <c r="P183" s="46"/>
      <c r="Q183" s="46"/>
      <c r="R183" s="22"/>
      <c r="S183" s="58"/>
      <c r="T183" s="164"/>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row>
    <row r="184" spans="1:135" x14ac:dyDescent="0.4">
      <c r="A184" s="40"/>
      <c r="B184" s="46"/>
      <c r="C184" s="64"/>
      <c r="D184" s="46"/>
      <c r="E184" s="46"/>
      <c r="F184" s="46"/>
      <c r="G184" s="46"/>
      <c r="H184" s="22"/>
      <c r="I184" s="46"/>
      <c r="J184" s="46"/>
      <c r="K184" s="46"/>
      <c r="L184" s="46"/>
      <c r="M184" s="22"/>
      <c r="N184" s="46"/>
      <c r="O184" s="46"/>
      <c r="P184" s="46"/>
      <c r="Q184" s="46"/>
      <c r="R184" s="22"/>
      <c r="S184" s="58"/>
      <c r="T184" s="164"/>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row>
    <row r="185" spans="1:135" x14ac:dyDescent="0.4">
      <c r="A185" s="40"/>
      <c r="B185" s="46"/>
      <c r="C185" s="64"/>
      <c r="D185" s="46"/>
      <c r="E185" s="46"/>
      <c r="F185" s="46"/>
      <c r="G185" s="46"/>
      <c r="H185" s="22"/>
      <c r="I185" s="46"/>
      <c r="J185" s="46"/>
      <c r="K185" s="46"/>
      <c r="L185" s="46"/>
      <c r="M185" s="22"/>
      <c r="N185" s="46"/>
      <c r="O185" s="46"/>
      <c r="P185" s="46"/>
      <c r="Q185" s="46"/>
      <c r="R185" s="22"/>
      <c r="S185" s="58"/>
      <c r="T185" s="164"/>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row>
    <row r="186" spans="1:135" x14ac:dyDescent="0.4">
      <c r="A186" s="40"/>
      <c r="B186" s="46"/>
      <c r="C186" s="64"/>
      <c r="D186" s="46"/>
      <c r="E186" s="46"/>
      <c r="F186" s="46"/>
      <c r="G186" s="46"/>
      <c r="H186" s="22"/>
      <c r="I186" s="46"/>
      <c r="J186" s="46"/>
      <c r="K186" s="46"/>
      <c r="L186" s="46"/>
      <c r="M186" s="22"/>
      <c r="N186" s="46"/>
      <c r="O186" s="46"/>
      <c r="P186" s="46"/>
      <c r="Q186" s="46"/>
      <c r="R186" s="22"/>
      <c r="S186" s="58"/>
      <c r="T186" s="164"/>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row>
    <row r="187" spans="1:135" x14ac:dyDescent="0.4">
      <c r="A187" s="40"/>
      <c r="B187" s="46"/>
      <c r="C187" s="64"/>
      <c r="D187" s="46"/>
      <c r="E187" s="46"/>
      <c r="F187" s="46"/>
      <c r="G187" s="46"/>
      <c r="H187" s="22"/>
      <c r="I187" s="46"/>
      <c r="J187" s="46"/>
      <c r="K187" s="46"/>
      <c r="L187" s="46"/>
      <c r="M187" s="22"/>
      <c r="N187" s="46"/>
      <c r="O187" s="46"/>
      <c r="P187" s="46"/>
      <c r="Q187" s="46"/>
      <c r="R187" s="22"/>
      <c r="S187" s="58"/>
      <c r="T187" s="164"/>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row>
    <row r="188" spans="1:135" x14ac:dyDescent="0.4">
      <c r="A188" s="40"/>
      <c r="B188" s="46"/>
      <c r="C188" s="64"/>
      <c r="D188" s="46"/>
      <c r="E188" s="46"/>
      <c r="F188" s="46"/>
      <c r="G188" s="46"/>
      <c r="H188" s="22"/>
      <c r="I188" s="46"/>
      <c r="J188" s="46"/>
      <c r="K188" s="46"/>
      <c r="L188" s="46"/>
      <c r="M188" s="22"/>
      <c r="N188" s="46"/>
      <c r="O188" s="46"/>
      <c r="P188" s="46"/>
      <c r="Q188" s="46"/>
      <c r="R188" s="22"/>
      <c r="S188" s="58"/>
      <c r="T188" s="164"/>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row>
    <row r="189" spans="1:135" x14ac:dyDescent="0.4">
      <c r="A189" s="40"/>
      <c r="B189" s="46"/>
      <c r="C189" s="64"/>
      <c r="D189" s="46"/>
      <c r="E189" s="46"/>
      <c r="F189" s="46"/>
      <c r="G189" s="46"/>
      <c r="H189" s="22"/>
      <c r="I189" s="46"/>
      <c r="J189" s="46"/>
      <c r="K189" s="46"/>
      <c r="L189" s="46"/>
      <c r="M189" s="22"/>
      <c r="N189" s="46"/>
      <c r="O189" s="46"/>
      <c r="P189" s="46"/>
      <c r="Q189" s="46"/>
      <c r="R189" s="22"/>
      <c r="S189" s="58"/>
      <c r="T189" s="164"/>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row>
    <row r="190" spans="1:135" x14ac:dyDescent="0.4">
      <c r="A190" s="40"/>
      <c r="B190" s="46"/>
      <c r="C190" s="64"/>
      <c r="D190" s="46"/>
      <c r="E190" s="46"/>
      <c r="F190" s="46"/>
      <c r="G190" s="46"/>
      <c r="H190" s="22"/>
      <c r="I190" s="46"/>
      <c r="J190" s="46"/>
      <c r="K190" s="46"/>
      <c r="L190" s="46"/>
      <c r="M190" s="22"/>
      <c r="N190" s="46"/>
      <c r="O190" s="46"/>
      <c r="P190" s="46"/>
      <c r="Q190" s="46"/>
      <c r="R190" s="22"/>
      <c r="S190" s="58"/>
      <c r="T190" s="164"/>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row>
    <row r="191" spans="1:135" x14ac:dyDescent="0.4">
      <c r="A191" s="40"/>
      <c r="B191" s="46"/>
      <c r="C191" s="64"/>
      <c r="D191" s="46"/>
      <c r="E191" s="46"/>
      <c r="F191" s="46"/>
      <c r="G191" s="46"/>
      <c r="H191" s="22"/>
      <c r="I191" s="46"/>
      <c r="J191" s="46"/>
      <c r="K191" s="46"/>
      <c r="L191" s="46"/>
      <c r="M191" s="22"/>
      <c r="N191" s="46"/>
      <c r="O191" s="46"/>
      <c r="P191" s="46"/>
      <c r="Q191" s="46"/>
      <c r="R191" s="22"/>
      <c r="S191" s="58"/>
      <c r="T191" s="164"/>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row>
    <row r="192" spans="1:135" x14ac:dyDescent="0.4">
      <c r="A192" s="40"/>
      <c r="B192" s="46"/>
      <c r="C192" s="64"/>
      <c r="D192" s="46"/>
      <c r="E192" s="46"/>
      <c r="F192" s="46"/>
      <c r="G192" s="46"/>
      <c r="H192" s="22"/>
      <c r="I192" s="46"/>
      <c r="J192" s="46"/>
      <c r="K192" s="46"/>
      <c r="L192" s="46"/>
      <c r="M192" s="22"/>
      <c r="N192" s="46"/>
      <c r="O192" s="46"/>
      <c r="P192" s="46"/>
      <c r="Q192" s="46"/>
      <c r="R192" s="22"/>
      <c r="S192" s="58"/>
      <c r="T192" s="164"/>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row>
    <row r="193" spans="1:135" x14ac:dyDescent="0.4">
      <c r="A193" s="40"/>
      <c r="B193" s="46"/>
      <c r="C193" s="64"/>
      <c r="D193" s="46"/>
      <c r="E193" s="46"/>
      <c r="F193" s="46"/>
      <c r="G193" s="46"/>
      <c r="H193" s="22"/>
      <c r="I193" s="46"/>
      <c r="J193" s="46"/>
      <c r="K193" s="46"/>
      <c r="L193" s="46"/>
      <c r="M193" s="22"/>
      <c r="N193" s="46"/>
      <c r="O193" s="46"/>
      <c r="P193" s="46"/>
      <c r="Q193" s="46"/>
      <c r="R193" s="22"/>
      <c r="S193" s="58"/>
      <c r="T193" s="164"/>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row>
    <row r="194" spans="1:135" x14ac:dyDescent="0.4">
      <c r="A194" s="40"/>
      <c r="B194" s="46"/>
      <c r="C194" s="64"/>
      <c r="D194" s="46"/>
      <c r="E194" s="46"/>
      <c r="F194" s="46"/>
      <c r="G194" s="46"/>
      <c r="H194" s="22"/>
      <c r="I194" s="46"/>
      <c r="J194" s="46"/>
      <c r="K194" s="46"/>
      <c r="L194" s="46"/>
      <c r="M194" s="22"/>
      <c r="N194" s="46"/>
      <c r="O194" s="46"/>
      <c r="P194" s="46"/>
      <c r="Q194" s="46"/>
      <c r="R194" s="22"/>
      <c r="S194" s="58"/>
      <c r="T194" s="164"/>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row>
    <row r="195" spans="1:135" x14ac:dyDescent="0.4">
      <c r="A195" s="40"/>
      <c r="B195" s="46"/>
      <c r="C195" s="64"/>
      <c r="D195" s="46"/>
      <c r="E195" s="46"/>
      <c r="F195" s="46"/>
      <c r="G195" s="46"/>
      <c r="H195" s="22"/>
      <c r="I195" s="46"/>
      <c r="J195" s="46"/>
      <c r="K195" s="46"/>
      <c r="L195" s="46"/>
      <c r="M195" s="22"/>
      <c r="N195" s="46"/>
      <c r="O195" s="46"/>
      <c r="P195" s="46"/>
      <c r="Q195" s="46"/>
      <c r="R195" s="22"/>
      <c r="S195" s="58"/>
      <c r="T195" s="164"/>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row>
    <row r="196" spans="1:135" x14ac:dyDescent="0.4">
      <c r="A196" s="40"/>
      <c r="B196" s="46"/>
      <c r="C196" s="64"/>
      <c r="D196" s="46"/>
      <c r="E196" s="46"/>
      <c r="F196" s="46"/>
      <c r="G196" s="46"/>
      <c r="H196" s="22"/>
      <c r="I196" s="46"/>
      <c r="J196" s="46"/>
      <c r="K196" s="46"/>
      <c r="L196" s="46"/>
      <c r="M196" s="22"/>
      <c r="N196" s="46"/>
      <c r="O196" s="46"/>
      <c r="P196" s="46"/>
      <c r="Q196" s="46"/>
      <c r="R196" s="22"/>
      <c r="S196" s="58"/>
      <c r="T196" s="164"/>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row>
    <row r="197" spans="1:135" x14ac:dyDescent="0.4">
      <c r="A197" s="40"/>
      <c r="B197" s="46"/>
      <c r="C197" s="64"/>
      <c r="D197" s="46"/>
      <c r="E197" s="46"/>
      <c r="F197" s="46"/>
      <c r="G197" s="46"/>
      <c r="H197" s="22"/>
      <c r="I197" s="46"/>
      <c r="J197" s="46"/>
      <c r="K197" s="46"/>
      <c r="L197" s="46"/>
      <c r="M197" s="22"/>
      <c r="N197" s="46"/>
      <c r="O197" s="46"/>
      <c r="P197" s="46"/>
      <c r="Q197" s="46"/>
      <c r="R197" s="22"/>
      <c r="S197" s="58"/>
      <c r="T197" s="164"/>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row>
    <row r="198" spans="1:135" x14ac:dyDescent="0.4">
      <c r="A198" s="40"/>
      <c r="B198" s="46"/>
      <c r="C198" s="64"/>
      <c r="D198" s="46"/>
      <c r="E198" s="46"/>
      <c r="F198" s="46"/>
      <c r="G198" s="46"/>
      <c r="H198" s="22"/>
      <c r="I198" s="46"/>
      <c r="J198" s="46"/>
      <c r="K198" s="46"/>
      <c r="L198" s="46"/>
      <c r="M198" s="22"/>
      <c r="N198" s="46"/>
      <c r="O198" s="46"/>
      <c r="P198" s="46"/>
      <c r="Q198" s="46"/>
      <c r="R198" s="22"/>
      <c r="S198" s="58"/>
      <c r="T198" s="164"/>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row>
    <row r="199" spans="1:135" x14ac:dyDescent="0.4">
      <c r="A199" s="40"/>
      <c r="B199" s="46"/>
      <c r="C199" s="64"/>
      <c r="D199" s="46"/>
      <c r="E199" s="46"/>
      <c r="F199" s="46"/>
      <c r="G199" s="46"/>
      <c r="H199" s="22"/>
      <c r="I199" s="46"/>
      <c r="J199" s="46"/>
      <c r="K199" s="46"/>
      <c r="L199" s="46"/>
      <c r="M199" s="22"/>
      <c r="N199" s="46"/>
      <c r="O199" s="46"/>
      <c r="P199" s="46"/>
      <c r="Q199" s="46"/>
      <c r="R199" s="22"/>
      <c r="S199" s="58"/>
      <c r="T199" s="164"/>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row>
    <row r="200" spans="1:135" x14ac:dyDescent="0.4">
      <c r="A200" s="40"/>
      <c r="B200" s="46"/>
      <c r="C200" s="64"/>
      <c r="D200" s="46"/>
      <c r="E200" s="46"/>
      <c r="F200" s="46"/>
      <c r="G200" s="46"/>
      <c r="H200" s="22"/>
      <c r="I200" s="46"/>
      <c r="J200" s="46"/>
      <c r="K200" s="46"/>
      <c r="L200" s="46"/>
      <c r="M200" s="22"/>
      <c r="N200" s="46"/>
      <c r="O200" s="46"/>
      <c r="P200" s="46"/>
      <c r="Q200" s="46"/>
      <c r="R200" s="22"/>
      <c r="S200" s="58"/>
      <c r="T200" s="164"/>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row>
    <row r="201" spans="1:135" x14ac:dyDescent="0.4">
      <c r="A201" s="40"/>
      <c r="B201" s="46"/>
      <c r="C201" s="64"/>
      <c r="D201" s="46"/>
      <c r="E201" s="46"/>
      <c r="F201" s="46"/>
      <c r="G201" s="46"/>
      <c r="H201" s="22"/>
      <c r="I201" s="46"/>
      <c r="J201" s="46"/>
      <c r="K201" s="46"/>
      <c r="L201" s="46"/>
      <c r="M201" s="22"/>
      <c r="N201" s="46"/>
      <c r="O201" s="46"/>
      <c r="P201" s="46"/>
      <c r="Q201" s="46"/>
      <c r="R201" s="22"/>
      <c r="S201" s="58"/>
      <c r="T201" s="164"/>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row>
    <row r="202" spans="1:135" x14ac:dyDescent="0.4">
      <c r="A202" s="40"/>
      <c r="B202" s="46"/>
      <c r="C202" s="64"/>
      <c r="D202" s="46"/>
      <c r="E202" s="46"/>
      <c r="F202" s="46"/>
      <c r="G202" s="46"/>
      <c r="H202" s="22"/>
      <c r="I202" s="46"/>
      <c r="J202" s="46"/>
      <c r="K202" s="46"/>
      <c r="L202" s="46"/>
      <c r="M202" s="22"/>
      <c r="N202" s="46"/>
      <c r="O202" s="46"/>
      <c r="P202" s="46"/>
      <c r="Q202" s="46"/>
      <c r="R202" s="22"/>
      <c r="S202" s="58"/>
      <c r="T202" s="164"/>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row>
    <row r="203" spans="1:135" x14ac:dyDescent="0.4">
      <c r="A203" s="40"/>
      <c r="B203" s="46"/>
      <c r="C203" s="64"/>
      <c r="D203" s="46"/>
      <c r="E203" s="46"/>
      <c r="F203" s="46"/>
      <c r="G203" s="46"/>
      <c r="H203" s="22"/>
      <c r="I203" s="46"/>
      <c r="J203" s="46"/>
      <c r="K203" s="46"/>
      <c r="L203" s="46"/>
      <c r="M203" s="22"/>
      <c r="N203" s="46"/>
      <c r="O203" s="46"/>
      <c r="P203" s="46"/>
      <c r="Q203" s="46"/>
      <c r="R203" s="22"/>
      <c r="S203" s="58"/>
      <c r="T203" s="164"/>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row>
    <row r="204" spans="1:135" x14ac:dyDescent="0.4">
      <c r="A204" s="40"/>
      <c r="B204" s="46"/>
      <c r="C204" s="64"/>
      <c r="D204" s="46"/>
      <c r="E204" s="46"/>
      <c r="F204" s="46"/>
      <c r="G204" s="46"/>
      <c r="H204" s="22"/>
      <c r="I204" s="46"/>
      <c r="J204" s="46"/>
      <c r="K204" s="46"/>
      <c r="L204" s="46"/>
      <c r="M204" s="22"/>
      <c r="N204" s="46"/>
      <c r="O204" s="46"/>
      <c r="P204" s="46"/>
      <c r="Q204" s="46"/>
      <c r="R204" s="22"/>
      <c r="S204" s="58"/>
      <c r="T204" s="164"/>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row>
    <row r="205" spans="1:135" x14ac:dyDescent="0.4">
      <c r="A205" s="40"/>
      <c r="B205" s="46"/>
      <c r="C205" s="64"/>
      <c r="D205" s="46"/>
      <c r="E205" s="46"/>
      <c r="F205" s="46"/>
      <c r="G205" s="46"/>
      <c r="H205" s="22"/>
      <c r="I205" s="46"/>
      <c r="J205" s="46"/>
      <c r="K205" s="46"/>
      <c r="L205" s="46"/>
      <c r="M205" s="22"/>
      <c r="N205" s="46"/>
      <c r="O205" s="46"/>
      <c r="P205" s="46"/>
      <c r="Q205" s="46"/>
      <c r="R205" s="22"/>
      <c r="S205" s="58"/>
      <c r="T205" s="164"/>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row>
    <row r="206" spans="1:135" x14ac:dyDescent="0.4">
      <c r="A206" s="40"/>
      <c r="B206" s="46"/>
      <c r="C206" s="64"/>
      <c r="D206" s="46"/>
      <c r="E206" s="46"/>
      <c r="F206" s="46"/>
      <c r="G206" s="46"/>
      <c r="H206" s="22"/>
      <c r="I206" s="46"/>
      <c r="J206" s="46"/>
      <c r="K206" s="46"/>
      <c r="L206" s="46"/>
      <c r="M206" s="22"/>
      <c r="N206" s="46"/>
      <c r="O206" s="46"/>
      <c r="P206" s="46"/>
      <c r="Q206" s="46"/>
      <c r="R206" s="22"/>
      <c r="S206" s="58"/>
      <c r="T206" s="164"/>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row>
    <row r="207" spans="1:135" x14ac:dyDescent="0.4">
      <c r="A207" s="40"/>
      <c r="B207" s="46"/>
      <c r="C207" s="64"/>
      <c r="D207" s="46"/>
      <c r="E207" s="46"/>
      <c r="F207" s="46"/>
      <c r="G207" s="46"/>
      <c r="H207" s="22"/>
      <c r="I207" s="46"/>
      <c r="J207" s="46"/>
      <c r="K207" s="46"/>
      <c r="L207" s="46"/>
      <c r="M207" s="22"/>
      <c r="N207" s="46"/>
      <c r="O207" s="46"/>
      <c r="P207" s="46"/>
      <c r="Q207" s="46"/>
      <c r="R207" s="22"/>
      <c r="S207" s="58"/>
      <c r="T207" s="164"/>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row>
    <row r="208" spans="1:135" x14ac:dyDescent="0.4">
      <c r="A208" s="40"/>
      <c r="B208" s="46"/>
      <c r="C208" s="64"/>
      <c r="D208" s="46"/>
      <c r="E208" s="46"/>
      <c r="F208" s="46"/>
      <c r="G208" s="46"/>
      <c r="H208" s="22"/>
      <c r="I208" s="46"/>
      <c r="J208" s="46"/>
      <c r="K208" s="46"/>
      <c r="L208" s="46"/>
      <c r="M208" s="22"/>
      <c r="N208" s="46"/>
      <c r="O208" s="46"/>
      <c r="P208" s="46"/>
      <c r="Q208" s="46"/>
      <c r="R208" s="22"/>
      <c r="S208" s="58"/>
      <c r="T208" s="164"/>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row>
    <row r="209" spans="1:135" x14ac:dyDescent="0.4">
      <c r="A209" s="40"/>
      <c r="B209" s="46"/>
      <c r="C209" s="64"/>
      <c r="D209" s="46"/>
      <c r="E209" s="46"/>
      <c r="F209" s="46"/>
      <c r="G209" s="46"/>
      <c r="H209" s="22"/>
      <c r="I209" s="46"/>
      <c r="J209" s="46"/>
      <c r="K209" s="46"/>
      <c r="L209" s="46"/>
      <c r="M209" s="22"/>
      <c r="N209" s="46"/>
      <c r="O209" s="46"/>
      <c r="P209" s="46"/>
      <c r="Q209" s="46"/>
      <c r="R209" s="22"/>
      <c r="S209" s="58"/>
      <c r="T209" s="164"/>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row>
    <row r="210" spans="1:135" x14ac:dyDescent="0.4">
      <c r="A210" s="40"/>
      <c r="B210" s="46"/>
      <c r="C210" s="64"/>
      <c r="D210" s="46"/>
      <c r="E210" s="46"/>
      <c r="F210" s="46"/>
      <c r="G210" s="46"/>
      <c r="H210" s="22"/>
      <c r="I210" s="46"/>
      <c r="J210" s="46"/>
      <c r="K210" s="46"/>
      <c r="L210" s="46"/>
      <c r="M210" s="22"/>
      <c r="N210" s="46"/>
      <c r="O210" s="46"/>
      <c r="P210" s="46"/>
      <c r="Q210" s="46"/>
      <c r="R210" s="22"/>
      <c r="S210" s="58"/>
      <c r="T210" s="164"/>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row>
    <row r="211" spans="1:135" x14ac:dyDescent="0.4">
      <c r="A211" s="40"/>
      <c r="B211" s="46"/>
      <c r="C211" s="64"/>
      <c r="D211" s="46"/>
      <c r="E211" s="46"/>
      <c r="F211" s="46"/>
      <c r="G211" s="46"/>
      <c r="H211" s="22"/>
      <c r="I211" s="46"/>
      <c r="J211" s="46"/>
      <c r="K211" s="46"/>
      <c r="L211" s="46"/>
      <c r="M211" s="22"/>
      <c r="N211" s="46"/>
      <c r="O211" s="46"/>
      <c r="P211" s="46"/>
      <c r="Q211" s="46"/>
      <c r="R211" s="22"/>
      <c r="S211" s="58"/>
      <c r="T211" s="164"/>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row>
    <row r="212" spans="1:135" x14ac:dyDescent="0.4">
      <c r="A212" s="40"/>
      <c r="B212" s="46"/>
      <c r="C212" s="64"/>
      <c r="D212" s="46"/>
      <c r="E212" s="46"/>
      <c r="F212" s="46"/>
      <c r="G212" s="46"/>
      <c r="H212" s="22"/>
      <c r="I212" s="46"/>
      <c r="J212" s="46"/>
      <c r="K212" s="46"/>
      <c r="L212" s="46"/>
      <c r="M212" s="22"/>
      <c r="N212" s="46"/>
      <c r="O212" s="46"/>
      <c r="P212" s="46"/>
      <c r="Q212" s="46"/>
      <c r="R212" s="22"/>
      <c r="S212" s="58"/>
      <c r="T212" s="164"/>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row>
    <row r="213" spans="1:135" x14ac:dyDescent="0.4">
      <c r="A213" s="40"/>
      <c r="B213" s="46"/>
      <c r="C213" s="64"/>
      <c r="D213" s="46"/>
      <c r="E213" s="46"/>
      <c r="F213" s="46"/>
      <c r="G213" s="46"/>
      <c r="H213" s="22"/>
      <c r="I213" s="46"/>
      <c r="J213" s="46"/>
      <c r="K213" s="46"/>
      <c r="L213" s="46"/>
      <c r="M213" s="22"/>
      <c r="N213" s="46"/>
      <c r="O213" s="46"/>
      <c r="P213" s="46"/>
      <c r="Q213" s="46"/>
      <c r="R213" s="22"/>
      <c r="S213" s="58"/>
      <c r="T213" s="164"/>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row>
    <row r="214" spans="1:135" x14ac:dyDescent="0.4">
      <c r="A214" s="40"/>
      <c r="B214" s="46"/>
      <c r="C214" s="64"/>
      <c r="D214" s="46"/>
      <c r="E214" s="46"/>
      <c r="F214" s="46"/>
      <c r="G214" s="46"/>
      <c r="H214" s="22"/>
      <c r="I214" s="46"/>
      <c r="J214" s="46"/>
      <c r="K214" s="46"/>
      <c r="L214" s="46"/>
      <c r="M214" s="22"/>
      <c r="N214" s="46"/>
      <c r="O214" s="46"/>
      <c r="P214" s="46"/>
      <c r="Q214" s="46"/>
      <c r="R214" s="22"/>
      <c r="S214" s="58"/>
      <c r="T214" s="164"/>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row>
    <row r="215" spans="1:135" x14ac:dyDescent="0.4">
      <c r="A215" s="40"/>
      <c r="B215" s="46"/>
      <c r="C215" s="64"/>
      <c r="D215" s="46"/>
      <c r="E215" s="46"/>
      <c r="F215" s="46"/>
      <c r="G215" s="46"/>
      <c r="H215" s="22"/>
      <c r="I215" s="46"/>
      <c r="J215" s="46"/>
      <c r="K215" s="46"/>
      <c r="L215" s="46"/>
      <c r="M215" s="22"/>
      <c r="N215" s="46"/>
      <c r="O215" s="46"/>
      <c r="P215" s="46"/>
      <c r="Q215" s="46"/>
      <c r="R215" s="22"/>
      <c r="S215" s="58"/>
      <c r="T215" s="164"/>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row>
    <row r="216" spans="1:135" x14ac:dyDescent="0.4">
      <c r="A216" s="40"/>
      <c r="B216" s="46"/>
      <c r="C216" s="64"/>
      <c r="D216" s="46"/>
      <c r="E216" s="46"/>
      <c r="F216" s="46"/>
      <c r="G216" s="46"/>
      <c r="H216" s="22"/>
      <c r="I216" s="46"/>
      <c r="J216" s="46"/>
      <c r="K216" s="46"/>
      <c r="L216" s="46"/>
      <c r="M216" s="22"/>
      <c r="N216" s="46"/>
      <c r="O216" s="46"/>
      <c r="P216" s="46"/>
      <c r="Q216" s="46"/>
      <c r="R216" s="22"/>
      <c r="S216" s="58"/>
      <c r="T216" s="164"/>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row>
    <row r="217" spans="1:135" x14ac:dyDescent="0.4">
      <c r="A217" s="40"/>
      <c r="B217" s="46"/>
      <c r="C217" s="64"/>
      <c r="D217" s="46"/>
      <c r="E217" s="46"/>
      <c r="F217" s="46"/>
      <c r="G217" s="46"/>
      <c r="H217" s="22"/>
      <c r="I217" s="46"/>
      <c r="J217" s="46"/>
      <c r="K217" s="46"/>
      <c r="L217" s="46"/>
      <c r="M217" s="22"/>
      <c r="N217" s="46"/>
      <c r="O217" s="46"/>
      <c r="P217" s="46"/>
      <c r="Q217" s="46"/>
      <c r="R217" s="22"/>
      <c r="S217" s="58"/>
      <c r="T217" s="164"/>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row>
    <row r="218" spans="1:135" x14ac:dyDescent="0.4">
      <c r="A218" s="40"/>
      <c r="B218" s="46"/>
      <c r="C218" s="64"/>
      <c r="D218" s="46"/>
      <c r="E218" s="46"/>
      <c r="F218" s="46"/>
      <c r="G218" s="46"/>
      <c r="H218" s="22"/>
      <c r="I218" s="46"/>
      <c r="J218" s="46"/>
      <c r="K218" s="46"/>
      <c r="L218" s="46"/>
      <c r="M218" s="22"/>
      <c r="N218" s="46"/>
      <c r="O218" s="46"/>
      <c r="P218" s="46"/>
      <c r="Q218" s="46"/>
      <c r="R218" s="22"/>
      <c r="S218" s="58"/>
      <c r="T218" s="164"/>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row>
    <row r="219" spans="1:135" x14ac:dyDescent="0.4">
      <c r="A219" s="40"/>
      <c r="B219" s="46"/>
      <c r="C219" s="64"/>
      <c r="D219" s="46"/>
      <c r="E219" s="46"/>
      <c r="F219" s="46"/>
      <c r="G219" s="46"/>
      <c r="H219" s="22"/>
      <c r="I219" s="46"/>
      <c r="J219" s="46"/>
      <c r="K219" s="46"/>
      <c r="L219" s="46"/>
      <c r="M219" s="22"/>
      <c r="N219" s="46"/>
      <c r="O219" s="46"/>
      <c r="P219" s="46"/>
      <c r="Q219" s="46"/>
      <c r="R219" s="22"/>
      <c r="S219" s="58"/>
      <c r="T219" s="164"/>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row>
    <row r="220" spans="1:135" x14ac:dyDescent="0.4">
      <c r="A220" s="40"/>
      <c r="B220" s="46"/>
      <c r="C220" s="64"/>
      <c r="D220" s="46"/>
      <c r="E220" s="46"/>
      <c r="F220" s="46"/>
      <c r="G220" s="46"/>
      <c r="H220" s="22"/>
      <c r="I220" s="46"/>
      <c r="J220" s="46"/>
      <c r="K220" s="46"/>
      <c r="L220" s="46"/>
      <c r="M220" s="22"/>
      <c r="N220" s="46"/>
      <c r="O220" s="46"/>
      <c r="P220" s="46"/>
      <c r="Q220" s="46"/>
      <c r="R220" s="22"/>
      <c r="S220" s="58"/>
      <c r="T220" s="164"/>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row>
    <row r="221" spans="1:135" x14ac:dyDescent="0.4">
      <c r="A221" s="40"/>
      <c r="B221" s="46"/>
      <c r="C221" s="64"/>
      <c r="D221" s="46"/>
      <c r="E221" s="46"/>
      <c r="F221" s="46"/>
      <c r="G221" s="46"/>
      <c r="H221" s="22"/>
      <c r="I221" s="46"/>
      <c r="J221" s="46"/>
      <c r="K221" s="46"/>
      <c r="L221" s="46"/>
      <c r="M221" s="22"/>
      <c r="N221" s="46"/>
      <c r="O221" s="46"/>
      <c r="P221" s="46"/>
      <c r="Q221" s="46"/>
      <c r="R221" s="22"/>
      <c r="S221" s="58"/>
      <c r="T221" s="164"/>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row>
    <row r="222" spans="1:135" x14ac:dyDescent="0.4">
      <c r="A222" s="40"/>
      <c r="B222" s="46"/>
      <c r="C222" s="64"/>
      <c r="D222" s="46"/>
      <c r="E222" s="46"/>
      <c r="F222" s="46"/>
      <c r="G222" s="46"/>
      <c r="H222" s="22"/>
      <c r="I222" s="46"/>
      <c r="J222" s="46"/>
      <c r="K222" s="46"/>
      <c r="L222" s="46"/>
      <c r="M222" s="22"/>
      <c r="N222" s="46"/>
      <c r="O222" s="46"/>
      <c r="P222" s="46"/>
      <c r="Q222" s="46"/>
      <c r="R222" s="22"/>
      <c r="S222" s="58"/>
      <c r="T222" s="164"/>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row>
    <row r="223" spans="1:135" x14ac:dyDescent="0.4">
      <c r="A223" s="40"/>
      <c r="B223" s="46"/>
      <c r="C223" s="64"/>
      <c r="D223" s="46"/>
      <c r="E223" s="46"/>
      <c r="F223" s="46"/>
      <c r="G223" s="46"/>
      <c r="H223" s="22"/>
      <c r="I223" s="46"/>
      <c r="J223" s="46"/>
      <c r="K223" s="46"/>
      <c r="L223" s="46"/>
      <c r="M223" s="22"/>
      <c r="N223" s="46"/>
      <c r="O223" s="46"/>
      <c r="P223" s="46"/>
      <c r="Q223" s="46"/>
      <c r="R223" s="22"/>
      <c r="S223" s="58"/>
      <c r="T223" s="164"/>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row>
    <row r="224" spans="1:135" x14ac:dyDescent="0.4">
      <c r="A224" s="40"/>
      <c r="B224" s="46"/>
      <c r="C224" s="64"/>
      <c r="D224" s="46"/>
      <c r="E224" s="46"/>
      <c r="F224" s="46"/>
      <c r="G224" s="46"/>
      <c r="H224" s="22"/>
      <c r="I224" s="46"/>
      <c r="J224" s="46"/>
      <c r="K224" s="46"/>
      <c r="L224" s="46"/>
      <c r="M224" s="22"/>
      <c r="N224" s="46"/>
      <c r="O224" s="46"/>
      <c r="P224" s="46"/>
      <c r="Q224" s="46"/>
      <c r="R224" s="22"/>
      <c r="S224" s="58"/>
      <c r="T224" s="164"/>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row>
    <row r="225" spans="1:135" x14ac:dyDescent="0.4">
      <c r="A225" s="40"/>
      <c r="B225" s="46"/>
      <c r="C225" s="64"/>
      <c r="D225" s="46"/>
      <c r="E225" s="46"/>
      <c r="F225" s="46"/>
      <c r="G225" s="46"/>
      <c r="H225" s="22"/>
      <c r="I225" s="46"/>
      <c r="J225" s="46"/>
      <c r="K225" s="46"/>
      <c r="L225" s="46"/>
      <c r="M225" s="22"/>
      <c r="N225" s="46"/>
      <c r="O225" s="46"/>
      <c r="P225" s="46"/>
      <c r="Q225" s="46"/>
      <c r="R225" s="22"/>
      <c r="S225" s="58"/>
      <c r="T225" s="164"/>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row>
    <row r="226" spans="1:135" x14ac:dyDescent="0.4">
      <c r="A226" s="40"/>
      <c r="B226" s="46"/>
      <c r="C226" s="64"/>
      <c r="D226" s="46"/>
      <c r="E226" s="46"/>
      <c r="F226" s="46"/>
      <c r="G226" s="46"/>
      <c r="H226" s="22"/>
      <c r="I226" s="46"/>
      <c r="J226" s="46"/>
      <c r="K226" s="46"/>
      <c r="L226" s="46"/>
      <c r="M226" s="22"/>
      <c r="N226" s="46"/>
      <c r="O226" s="46"/>
      <c r="P226" s="46"/>
      <c r="Q226" s="46"/>
      <c r="R226" s="22"/>
      <c r="S226" s="58"/>
      <c r="T226" s="164"/>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row>
    <row r="227" spans="1:135" x14ac:dyDescent="0.4">
      <c r="A227" s="40"/>
      <c r="B227" s="46"/>
      <c r="C227" s="64"/>
      <c r="D227" s="46"/>
      <c r="E227" s="46"/>
      <c r="F227" s="46"/>
      <c r="G227" s="46"/>
      <c r="H227" s="22"/>
      <c r="I227" s="46"/>
      <c r="J227" s="46"/>
      <c r="K227" s="46"/>
      <c r="L227" s="46"/>
      <c r="M227" s="22"/>
      <c r="N227" s="46"/>
      <c r="O227" s="46"/>
      <c r="P227" s="46"/>
      <c r="Q227" s="46"/>
      <c r="R227" s="22"/>
      <c r="S227" s="58"/>
      <c r="T227" s="164"/>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row>
    <row r="228" spans="1:135" x14ac:dyDescent="0.4">
      <c r="A228" s="40"/>
      <c r="B228" s="46"/>
      <c r="C228" s="64"/>
      <c r="D228" s="46"/>
      <c r="E228" s="46"/>
      <c r="F228" s="46"/>
      <c r="G228" s="46"/>
      <c r="H228" s="22"/>
      <c r="I228" s="46"/>
      <c r="J228" s="46"/>
      <c r="K228" s="46"/>
      <c r="L228" s="46"/>
      <c r="M228" s="22"/>
      <c r="N228" s="46"/>
      <c r="O228" s="46"/>
      <c r="P228" s="46"/>
      <c r="Q228" s="46"/>
      <c r="R228" s="22"/>
      <c r="S228" s="58"/>
      <c r="T228" s="164"/>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row>
    <row r="229" spans="1:135" x14ac:dyDescent="0.4">
      <c r="A229" s="40"/>
      <c r="B229" s="46"/>
      <c r="C229" s="64"/>
      <c r="D229" s="46"/>
      <c r="E229" s="46"/>
      <c r="F229" s="46"/>
      <c r="G229" s="46"/>
      <c r="H229" s="22"/>
      <c r="I229" s="46"/>
      <c r="J229" s="46"/>
      <c r="K229" s="46"/>
      <c r="L229" s="46"/>
      <c r="M229" s="22"/>
      <c r="N229" s="46"/>
      <c r="O229" s="46"/>
      <c r="P229" s="46"/>
      <c r="Q229" s="46"/>
      <c r="R229" s="22"/>
      <c r="S229" s="58"/>
      <c r="T229" s="164"/>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row>
    <row r="230" spans="1:135" x14ac:dyDescent="0.4">
      <c r="A230" s="40"/>
      <c r="B230" s="46"/>
      <c r="C230" s="64"/>
      <c r="D230" s="46"/>
      <c r="E230" s="46"/>
      <c r="F230" s="46"/>
      <c r="G230" s="46"/>
      <c r="H230" s="22"/>
      <c r="I230" s="46"/>
      <c r="J230" s="46"/>
      <c r="K230" s="46"/>
      <c r="L230" s="46"/>
      <c r="M230" s="22"/>
      <c r="N230" s="46"/>
      <c r="O230" s="46"/>
      <c r="P230" s="46"/>
      <c r="Q230" s="46"/>
      <c r="R230" s="22"/>
      <c r="S230" s="58"/>
      <c r="T230" s="164"/>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row>
    <row r="231" spans="1:135" x14ac:dyDescent="0.4">
      <c r="A231" s="40"/>
      <c r="B231" s="46"/>
      <c r="C231" s="64"/>
      <c r="D231" s="46"/>
      <c r="E231" s="46"/>
      <c r="F231" s="46"/>
      <c r="G231" s="46"/>
      <c r="H231" s="22"/>
      <c r="I231" s="46"/>
      <c r="J231" s="46"/>
      <c r="K231" s="46"/>
      <c r="L231" s="46"/>
      <c r="M231" s="22"/>
      <c r="N231" s="46"/>
      <c r="O231" s="46"/>
      <c r="P231" s="46"/>
      <c r="Q231" s="46"/>
      <c r="R231" s="22"/>
      <c r="S231" s="58"/>
      <c r="T231" s="164"/>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row>
    <row r="232" spans="1:135" x14ac:dyDescent="0.4">
      <c r="A232" s="40"/>
      <c r="B232" s="46"/>
      <c r="C232" s="64"/>
      <c r="D232" s="46"/>
      <c r="E232" s="46"/>
      <c r="F232" s="46"/>
      <c r="G232" s="46"/>
      <c r="H232" s="22"/>
      <c r="I232" s="46"/>
      <c r="J232" s="46"/>
      <c r="K232" s="46"/>
      <c r="L232" s="46"/>
      <c r="M232" s="22"/>
      <c r="N232" s="46"/>
      <c r="O232" s="46"/>
      <c r="P232" s="46"/>
      <c r="Q232" s="46"/>
      <c r="R232" s="22"/>
      <c r="S232" s="58"/>
      <c r="T232" s="164"/>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row>
    <row r="233" spans="1:135" x14ac:dyDescent="0.4">
      <c r="A233" s="40"/>
      <c r="B233" s="46"/>
      <c r="C233" s="64"/>
      <c r="D233" s="46"/>
      <c r="E233" s="46"/>
      <c r="F233" s="46"/>
      <c r="G233" s="46"/>
      <c r="H233" s="22"/>
      <c r="I233" s="46"/>
      <c r="J233" s="46"/>
      <c r="K233" s="46"/>
      <c r="L233" s="46"/>
      <c r="M233" s="22"/>
      <c r="N233" s="46"/>
      <c r="O233" s="46"/>
      <c r="P233" s="46"/>
      <c r="Q233" s="46"/>
      <c r="R233" s="22"/>
      <c r="S233" s="58"/>
      <c r="T233" s="164"/>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row>
    <row r="234" spans="1:135" x14ac:dyDescent="0.4">
      <c r="A234" s="40"/>
      <c r="B234" s="46"/>
      <c r="C234" s="64"/>
      <c r="D234" s="46"/>
      <c r="E234" s="46"/>
      <c r="F234" s="46"/>
      <c r="G234" s="46"/>
      <c r="H234" s="22"/>
      <c r="I234" s="46"/>
      <c r="J234" s="46"/>
      <c r="K234" s="46"/>
      <c r="L234" s="46"/>
      <c r="M234" s="22"/>
      <c r="N234" s="46"/>
      <c r="O234" s="46"/>
      <c r="P234" s="46"/>
      <c r="Q234" s="46"/>
      <c r="R234" s="22"/>
      <c r="S234" s="58"/>
      <c r="T234" s="164"/>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row>
    <row r="235" spans="1:135" x14ac:dyDescent="0.4">
      <c r="A235" s="40"/>
      <c r="B235" s="46"/>
      <c r="C235" s="64"/>
      <c r="D235" s="46"/>
      <c r="E235" s="46"/>
      <c r="F235" s="46"/>
      <c r="G235" s="46"/>
      <c r="H235" s="22"/>
      <c r="I235" s="46"/>
      <c r="J235" s="46"/>
      <c r="K235" s="46"/>
      <c r="L235" s="46"/>
      <c r="M235" s="22"/>
      <c r="N235" s="46"/>
      <c r="O235" s="46"/>
      <c r="P235" s="46"/>
      <c r="Q235" s="46"/>
      <c r="R235" s="22"/>
      <c r="S235" s="58"/>
      <c r="T235" s="164"/>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row>
    <row r="236" spans="1:135" x14ac:dyDescent="0.4">
      <c r="A236" s="40"/>
      <c r="B236" s="46"/>
      <c r="C236" s="64"/>
      <c r="D236" s="46"/>
      <c r="E236" s="46"/>
      <c r="F236" s="46"/>
      <c r="G236" s="46"/>
      <c r="H236" s="22"/>
      <c r="I236" s="46"/>
      <c r="J236" s="46"/>
      <c r="K236" s="46"/>
      <c r="L236" s="46"/>
      <c r="M236" s="22"/>
      <c r="N236" s="46"/>
      <c r="O236" s="46"/>
      <c r="P236" s="46"/>
      <c r="Q236" s="46"/>
      <c r="R236" s="22"/>
      <c r="S236" s="58"/>
      <c r="T236" s="164"/>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row>
    <row r="237" spans="1:135" x14ac:dyDescent="0.4">
      <c r="A237" s="40"/>
      <c r="B237" s="46"/>
      <c r="C237" s="64"/>
      <c r="D237" s="46"/>
      <c r="E237" s="46"/>
      <c r="F237" s="46"/>
      <c r="G237" s="46"/>
      <c r="H237" s="22"/>
      <c r="I237" s="46"/>
      <c r="J237" s="46"/>
      <c r="K237" s="46"/>
      <c r="L237" s="46"/>
      <c r="M237" s="22"/>
      <c r="N237" s="46"/>
      <c r="O237" s="46"/>
      <c r="P237" s="46"/>
      <c r="Q237" s="46"/>
      <c r="R237" s="22"/>
      <c r="S237" s="58"/>
      <c r="T237" s="164"/>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row>
    <row r="238" spans="1:135" x14ac:dyDescent="0.4">
      <c r="A238" s="40"/>
      <c r="B238" s="46"/>
      <c r="C238" s="64"/>
      <c r="D238" s="46"/>
      <c r="E238" s="46"/>
      <c r="F238" s="46"/>
      <c r="G238" s="46"/>
      <c r="H238" s="22"/>
      <c r="I238" s="46"/>
      <c r="J238" s="46"/>
      <c r="K238" s="46"/>
      <c r="L238" s="46"/>
      <c r="M238" s="22"/>
      <c r="N238" s="46"/>
      <c r="O238" s="46"/>
      <c r="P238" s="46"/>
      <c r="Q238" s="46"/>
      <c r="R238" s="22"/>
      <c r="S238" s="58"/>
      <c r="T238" s="164"/>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row>
    <row r="239" spans="1:135" x14ac:dyDescent="0.4">
      <c r="A239" s="40"/>
      <c r="B239" s="46"/>
      <c r="C239" s="64"/>
      <c r="D239" s="46"/>
      <c r="E239" s="46"/>
      <c r="F239" s="46"/>
      <c r="G239" s="46"/>
      <c r="H239" s="22"/>
      <c r="I239" s="46"/>
      <c r="J239" s="46"/>
      <c r="K239" s="46"/>
      <c r="L239" s="46"/>
      <c r="M239" s="22"/>
      <c r="N239" s="46"/>
      <c r="O239" s="46"/>
      <c r="P239" s="46"/>
      <c r="Q239" s="46"/>
      <c r="R239" s="22"/>
      <c r="S239" s="58"/>
      <c r="T239" s="164"/>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row>
    <row r="240" spans="1:135" x14ac:dyDescent="0.4">
      <c r="A240" s="40"/>
      <c r="B240" s="46"/>
      <c r="C240" s="64"/>
      <c r="D240" s="46"/>
      <c r="E240" s="46"/>
      <c r="F240" s="46"/>
      <c r="G240" s="46"/>
      <c r="H240" s="22"/>
      <c r="I240" s="46"/>
      <c r="J240" s="46"/>
      <c r="K240" s="46"/>
      <c r="L240" s="46"/>
      <c r="M240" s="22"/>
      <c r="N240" s="46"/>
      <c r="O240" s="46"/>
      <c r="P240" s="46"/>
      <c r="Q240" s="46"/>
      <c r="R240" s="22"/>
      <c r="S240" s="58"/>
      <c r="T240" s="164"/>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row>
    <row r="241" spans="1:135" x14ac:dyDescent="0.4">
      <c r="A241" s="40"/>
      <c r="B241" s="46"/>
      <c r="C241" s="64"/>
      <c r="D241" s="46"/>
      <c r="E241" s="46"/>
      <c r="F241" s="46"/>
      <c r="G241" s="46"/>
      <c r="H241" s="22"/>
      <c r="I241" s="46"/>
      <c r="J241" s="46"/>
      <c r="K241" s="46"/>
      <c r="L241" s="46"/>
      <c r="M241" s="22"/>
      <c r="N241" s="46"/>
      <c r="O241" s="46"/>
      <c r="P241" s="46"/>
      <c r="Q241" s="46"/>
      <c r="R241" s="22"/>
      <c r="S241" s="58"/>
      <c r="T241" s="164"/>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row>
    <row r="242" spans="1:135" x14ac:dyDescent="0.4">
      <c r="A242" s="40"/>
      <c r="B242" s="46"/>
      <c r="C242" s="64"/>
      <c r="D242" s="46"/>
      <c r="E242" s="46"/>
      <c r="F242" s="46"/>
      <c r="G242" s="46"/>
      <c r="H242" s="22"/>
      <c r="I242" s="46"/>
      <c r="J242" s="46"/>
      <c r="K242" s="46"/>
      <c r="L242" s="46"/>
      <c r="M242" s="22"/>
      <c r="N242" s="46"/>
      <c r="O242" s="46"/>
      <c r="P242" s="46"/>
      <c r="Q242" s="46"/>
      <c r="R242" s="22"/>
      <c r="S242" s="58"/>
      <c r="T242" s="164"/>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row>
    <row r="243" spans="1:135" x14ac:dyDescent="0.4">
      <c r="A243" s="40"/>
      <c r="B243" s="46"/>
      <c r="C243" s="64"/>
      <c r="D243" s="46"/>
      <c r="E243" s="46"/>
      <c r="F243" s="46"/>
      <c r="G243" s="46"/>
      <c r="H243" s="22"/>
      <c r="I243" s="46"/>
      <c r="J243" s="46"/>
      <c r="K243" s="46"/>
      <c r="L243" s="46"/>
      <c r="M243" s="22"/>
      <c r="N243" s="46"/>
      <c r="O243" s="46"/>
      <c r="P243" s="46"/>
      <c r="Q243" s="46"/>
      <c r="R243" s="22"/>
      <c r="S243" s="58"/>
      <c r="T243" s="164"/>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row>
    <row r="244" spans="1:135" x14ac:dyDescent="0.4">
      <c r="A244" s="40"/>
      <c r="B244" s="46"/>
      <c r="C244" s="64"/>
      <c r="D244" s="46"/>
      <c r="E244" s="46"/>
      <c r="F244" s="46"/>
      <c r="G244" s="46"/>
      <c r="H244" s="22"/>
      <c r="I244" s="46"/>
      <c r="J244" s="46"/>
      <c r="K244" s="46"/>
      <c r="L244" s="46"/>
      <c r="M244" s="22"/>
      <c r="N244" s="46"/>
      <c r="O244" s="46"/>
      <c r="P244" s="46"/>
      <c r="Q244" s="46"/>
      <c r="R244" s="22"/>
      <c r="S244" s="58"/>
      <c r="T244" s="164"/>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row>
    <row r="245" spans="1:135" x14ac:dyDescent="0.4">
      <c r="A245" s="40"/>
      <c r="B245" s="46"/>
      <c r="C245" s="64"/>
      <c r="D245" s="46"/>
      <c r="E245" s="46"/>
      <c r="F245" s="46"/>
      <c r="G245" s="46"/>
      <c r="H245" s="22"/>
      <c r="I245" s="46"/>
      <c r="J245" s="46"/>
      <c r="K245" s="46"/>
      <c r="L245" s="46"/>
      <c r="M245" s="22"/>
      <c r="N245" s="46"/>
      <c r="O245" s="46"/>
      <c r="P245" s="46"/>
      <c r="Q245" s="46"/>
      <c r="R245" s="22"/>
      <c r="S245" s="58"/>
      <c r="T245" s="164"/>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row>
    <row r="246" spans="1:135" x14ac:dyDescent="0.4">
      <c r="A246" s="40"/>
      <c r="B246" s="46"/>
      <c r="C246" s="64"/>
      <c r="D246" s="46"/>
      <c r="E246" s="46"/>
      <c r="F246" s="46"/>
      <c r="G246" s="46"/>
      <c r="H246" s="22"/>
      <c r="I246" s="46"/>
      <c r="J246" s="46"/>
      <c r="K246" s="46"/>
      <c r="L246" s="46"/>
      <c r="M246" s="22"/>
      <c r="N246" s="46"/>
      <c r="O246" s="46"/>
      <c r="P246" s="46"/>
      <c r="Q246" s="46"/>
      <c r="R246" s="22"/>
      <c r="S246" s="58"/>
      <c r="T246" s="164"/>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row>
    <row r="247" spans="1:135" x14ac:dyDescent="0.4">
      <c r="A247" s="40"/>
      <c r="B247" s="46"/>
      <c r="C247" s="64"/>
      <c r="D247" s="46"/>
      <c r="E247" s="46"/>
      <c r="F247" s="46"/>
      <c r="G247" s="46"/>
      <c r="H247" s="22"/>
      <c r="I247" s="46"/>
      <c r="J247" s="46"/>
      <c r="K247" s="46"/>
      <c r="L247" s="46"/>
      <c r="M247" s="22"/>
      <c r="N247" s="46"/>
      <c r="O247" s="46"/>
      <c r="P247" s="46"/>
      <c r="Q247" s="46"/>
      <c r="R247" s="22"/>
      <c r="S247" s="58"/>
      <c r="T247" s="164"/>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row>
    <row r="248" spans="1:135" x14ac:dyDescent="0.4">
      <c r="A248" s="40"/>
      <c r="B248" s="46"/>
      <c r="C248" s="64"/>
      <c r="D248" s="46"/>
      <c r="E248" s="46"/>
      <c r="F248" s="46"/>
      <c r="G248" s="46"/>
      <c r="H248" s="22"/>
      <c r="I248" s="46"/>
      <c r="J248" s="46"/>
      <c r="K248" s="46"/>
      <c r="L248" s="46"/>
      <c r="M248" s="22"/>
      <c r="N248" s="46"/>
      <c r="O248" s="46"/>
      <c r="P248" s="46"/>
      <c r="Q248" s="46"/>
      <c r="R248" s="22"/>
      <c r="S248" s="58"/>
      <c r="T248" s="164"/>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row>
    <row r="249" spans="1:135" x14ac:dyDescent="0.4">
      <c r="A249" s="40"/>
      <c r="B249" s="46"/>
      <c r="C249" s="64"/>
      <c r="D249" s="46"/>
      <c r="E249" s="46"/>
      <c r="F249" s="46"/>
      <c r="G249" s="46"/>
      <c r="H249" s="22"/>
      <c r="I249" s="46"/>
      <c r="J249" s="46"/>
      <c r="K249" s="46"/>
      <c r="L249" s="46"/>
      <c r="M249" s="22"/>
      <c r="N249" s="46"/>
      <c r="O249" s="46"/>
      <c r="P249" s="46"/>
      <c r="Q249" s="46"/>
      <c r="R249" s="22"/>
      <c r="S249" s="58"/>
      <c r="T249" s="164"/>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row>
    <row r="250" spans="1:135" x14ac:dyDescent="0.4">
      <c r="A250" s="40"/>
      <c r="B250" s="46"/>
      <c r="C250" s="64"/>
      <c r="D250" s="46"/>
      <c r="E250" s="46"/>
      <c r="F250" s="46"/>
      <c r="G250" s="46"/>
      <c r="H250" s="22"/>
      <c r="I250" s="46"/>
      <c r="J250" s="46"/>
      <c r="K250" s="46"/>
      <c r="L250" s="46"/>
      <c r="M250" s="22"/>
      <c r="N250" s="46"/>
      <c r="O250" s="46"/>
      <c r="P250" s="46"/>
      <c r="Q250" s="46"/>
      <c r="R250" s="22"/>
      <c r="S250" s="58"/>
      <c r="T250" s="164"/>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row>
    <row r="251" spans="1:135" x14ac:dyDescent="0.4">
      <c r="A251" s="40"/>
      <c r="B251" s="46"/>
      <c r="C251" s="64"/>
      <c r="D251" s="46"/>
      <c r="E251" s="46"/>
      <c r="F251" s="46"/>
      <c r="G251" s="46"/>
      <c r="H251" s="22"/>
      <c r="I251" s="46"/>
      <c r="J251" s="46"/>
      <c r="K251" s="46"/>
      <c r="L251" s="46"/>
      <c r="M251" s="22"/>
      <c r="N251" s="46"/>
      <c r="O251" s="46"/>
      <c r="P251" s="46"/>
      <c r="Q251" s="46"/>
      <c r="R251" s="22"/>
      <c r="S251" s="58"/>
      <c r="T251" s="164"/>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row>
    <row r="252" spans="1:135" x14ac:dyDescent="0.4">
      <c r="A252" s="40"/>
      <c r="B252" s="46"/>
      <c r="C252" s="64"/>
      <c r="D252" s="46"/>
      <c r="E252" s="46"/>
      <c r="F252" s="46"/>
      <c r="G252" s="46"/>
      <c r="H252" s="22"/>
      <c r="I252" s="46"/>
      <c r="J252" s="46"/>
      <c r="K252" s="46"/>
      <c r="L252" s="46"/>
      <c r="M252" s="22"/>
      <c r="N252" s="46"/>
      <c r="O252" s="46"/>
      <c r="P252" s="46"/>
      <c r="Q252" s="46"/>
      <c r="R252" s="22"/>
      <c r="S252" s="58"/>
      <c r="T252" s="164"/>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row>
    <row r="253" spans="1:135" x14ac:dyDescent="0.4">
      <c r="A253" s="40"/>
      <c r="B253" s="46"/>
      <c r="C253" s="64"/>
      <c r="D253" s="46"/>
      <c r="E253" s="46"/>
      <c r="F253" s="46"/>
      <c r="G253" s="46"/>
      <c r="H253" s="22"/>
      <c r="I253" s="46"/>
      <c r="J253" s="46"/>
      <c r="K253" s="46"/>
      <c r="L253" s="46"/>
      <c r="M253" s="22"/>
      <c r="N253" s="46"/>
      <c r="O253" s="46"/>
      <c r="P253" s="46"/>
      <c r="Q253" s="46"/>
      <c r="R253" s="22"/>
      <c r="S253" s="58"/>
      <c r="T253" s="164"/>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row>
    <row r="254" spans="1:135" x14ac:dyDescent="0.4">
      <c r="A254" s="40"/>
      <c r="B254" s="46"/>
      <c r="C254" s="64"/>
      <c r="D254" s="46"/>
      <c r="E254" s="46"/>
      <c r="F254" s="46"/>
      <c r="G254" s="46"/>
      <c r="H254" s="22"/>
      <c r="I254" s="46"/>
      <c r="J254" s="46"/>
      <c r="K254" s="46"/>
      <c r="L254" s="46"/>
      <c r="M254" s="22"/>
      <c r="N254" s="46"/>
      <c r="O254" s="46"/>
      <c r="P254" s="46"/>
      <c r="Q254" s="46"/>
      <c r="R254" s="22"/>
      <c r="S254" s="58"/>
      <c r="T254" s="164"/>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row>
    <row r="255" spans="1:135" x14ac:dyDescent="0.4">
      <c r="A255" s="40"/>
      <c r="B255" s="46"/>
      <c r="C255" s="64"/>
      <c r="D255" s="46"/>
      <c r="E255" s="46"/>
      <c r="F255" s="46"/>
      <c r="G255" s="46"/>
      <c r="H255" s="22"/>
      <c r="I255" s="46"/>
      <c r="J255" s="46"/>
      <c r="K255" s="46"/>
      <c r="L255" s="46"/>
      <c r="M255" s="22"/>
      <c r="N255" s="46"/>
      <c r="O255" s="46"/>
      <c r="P255" s="46"/>
      <c r="Q255" s="46"/>
      <c r="R255" s="22"/>
      <c r="S255" s="58"/>
      <c r="T255" s="164"/>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row>
    <row r="256" spans="1:135" x14ac:dyDescent="0.4">
      <c r="A256" s="40"/>
      <c r="B256" s="46"/>
      <c r="C256" s="64"/>
      <c r="D256" s="46"/>
      <c r="E256" s="46"/>
      <c r="F256" s="46"/>
      <c r="G256" s="46"/>
      <c r="H256" s="22"/>
      <c r="I256" s="46"/>
      <c r="J256" s="46"/>
      <c r="K256" s="46"/>
      <c r="L256" s="46"/>
      <c r="M256" s="22"/>
      <c r="N256" s="46"/>
      <c r="O256" s="46"/>
      <c r="P256" s="46"/>
      <c r="Q256" s="46"/>
      <c r="R256" s="22"/>
      <c r="S256" s="58"/>
      <c r="T256" s="164"/>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row>
    <row r="257" spans="1:135" x14ac:dyDescent="0.4">
      <c r="A257" s="40"/>
      <c r="B257" s="46"/>
      <c r="C257" s="64"/>
      <c r="D257" s="46"/>
      <c r="E257" s="46"/>
      <c r="F257" s="46"/>
      <c r="G257" s="46"/>
      <c r="H257" s="22"/>
      <c r="I257" s="46"/>
      <c r="J257" s="46"/>
      <c r="K257" s="46"/>
      <c r="L257" s="46"/>
      <c r="M257" s="22"/>
      <c r="N257" s="46"/>
      <c r="O257" s="46"/>
      <c r="P257" s="46"/>
      <c r="Q257" s="46"/>
      <c r="R257" s="22"/>
      <c r="S257" s="58"/>
      <c r="T257" s="164"/>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row>
    <row r="258" spans="1:135" x14ac:dyDescent="0.4">
      <c r="A258" s="40"/>
      <c r="B258" s="46"/>
      <c r="C258" s="64"/>
      <c r="D258" s="46"/>
      <c r="E258" s="46"/>
      <c r="F258" s="46"/>
      <c r="G258" s="46"/>
      <c r="H258" s="22"/>
      <c r="I258" s="46"/>
      <c r="J258" s="46"/>
      <c r="K258" s="46"/>
      <c r="L258" s="46"/>
      <c r="M258" s="22"/>
      <c r="N258" s="46"/>
      <c r="O258" s="46"/>
      <c r="P258" s="46"/>
      <c r="Q258" s="46"/>
      <c r="R258" s="22"/>
      <c r="S258" s="58"/>
      <c r="T258" s="164"/>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row>
    <row r="259" spans="1:135" x14ac:dyDescent="0.4">
      <c r="A259" s="40"/>
      <c r="B259" s="46"/>
      <c r="C259" s="64"/>
      <c r="D259" s="46"/>
      <c r="E259" s="46"/>
      <c r="F259" s="46"/>
      <c r="G259" s="46"/>
      <c r="H259" s="22"/>
      <c r="I259" s="46"/>
      <c r="J259" s="46"/>
      <c r="K259" s="46"/>
      <c r="L259" s="46"/>
      <c r="M259" s="22"/>
      <c r="N259" s="46"/>
      <c r="O259" s="46"/>
      <c r="P259" s="46"/>
      <c r="Q259" s="46"/>
      <c r="R259" s="22"/>
      <c r="S259" s="58"/>
      <c r="T259" s="164"/>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row>
    <row r="260" spans="1:135" x14ac:dyDescent="0.4">
      <c r="A260" s="40"/>
      <c r="B260" s="46"/>
      <c r="C260" s="64"/>
      <c r="D260" s="46"/>
      <c r="E260" s="46"/>
      <c r="F260" s="46"/>
      <c r="G260" s="46"/>
      <c r="H260" s="22"/>
      <c r="I260" s="46"/>
      <c r="J260" s="46"/>
      <c r="K260" s="46"/>
      <c r="L260" s="46"/>
      <c r="M260" s="22"/>
      <c r="N260" s="46"/>
      <c r="O260" s="46"/>
      <c r="P260" s="46"/>
      <c r="Q260" s="46"/>
      <c r="R260" s="22"/>
      <c r="S260" s="58"/>
      <c r="T260" s="164"/>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row>
    <row r="261" spans="1:135" x14ac:dyDescent="0.4">
      <c r="A261" s="40"/>
      <c r="B261" s="46"/>
      <c r="C261" s="64"/>
      <c r="D261" s="46"/>
      <c r="E261" s="46"/>
      <c r="F261" s="46"/>
      <c r="G261" s="46"/>
      <c r="H261" s="22"/>
      <c r="I261" s="46"/>
      <c r="J261" s="46"/>
      <c r="K261" s="46"/>
      <c r="L261" s="46"/>
      <c r="M261" s="22"/>
      <c r="N261" s="46"/>
      <c r="O261" s="46"/>
      <c r="P261" s="46"/>
      <c r="Q261" s="46"/>
      <c r="R261" s="22"/>
      <c r="S261" s="58"/>
      <c r="T261" s="164"/>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row>
    <row r="262" spans="1:135" x14ac:dyDescent="0.4">
      <c r="A262" s="40"/>
      <c r="B262" s="46"/>
      <c r="C262" s="64"/>
      <c r="D262" s="46"/>
      <c r="E262" s="46"/>
      <c r="F262" s="46"/>
      <c r="G262" s="46"/>
      <c r="H262" s="22"/>
      <c r="I262" s="46"/>
      <c r="J262" s="46"/>
      <c r="K262" s="46"/>
      <c r="L262" s="46"/>
      <c r="M262" s="22"/>
      <c r="N262" s="46"/>
      <c r="O262" s="46"/>
      <c r="P262" s="46"/>
      <c r="Q262" s="46"/>
      <c r="R262" s="22"/>
      <c r="S262" s="58"/>
      <c r="T262" s="164"/>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row>
  </sheetData>
  <sheetProtection algorithmName="SHA-512" hashValue="h2Lt9JuKN6iuNI3t6Ph9TN+k0tSnxgWHe1Y80gdXZdq+Ut2Yb7FBG6jsVyiaqxc3ov2u4HGLX1NvLePfCmy3bw==" saltValue="1RDcZJovMUFzuxW7xuMXMw==" spinCount="100000" sheet="1" objects="1" scenarios="1"/>
  <mergeCells count="9">
    <mergeCell ref="B86:C86"/>
    <mergeCell ref="B106:C106"/>
    <mergeCell ref="B2:C2"/>
    <mergeCell ref="B26:C26"/>
    <mergeCell ref="B46:C46"/>
    <mergeCell ref="B4:C4"/>
    <mergeCell ref="C6:C7"/>
    <mergeCell ref="B6:B7"/>
    <mergeCell ref="B66:C66"/>
  </mergeCells>
  <phoneticPr fontId="4" type="noConversion"/>
  <conditionalFormatting sqref="D4:Q4">
    <cfRule type="containsText" dxfId="35" priority="33" operator="containsText" text="current">
      <formula>NOT(ISERROR(SEARCH("current",D4)))</formula>
    </cfRule>
  </conditionalFormatting>
  <conditionalFormatting sqref="E4:G4">
    <cfRule type="containsText" dxfId="34" priority="32" operator="containsText" text="current">
      <formula>NOT(ISERROR(SEARCH("current",E4)))</formula>
    </cfRule>
  </conditionalFormatting>
  <conditionalFormatting sqref="I4:L4">
    <cfRule type="containsText" dxfId="33" priority="31" operator="containsText" text="current">
      <formula>NOT(ISERROR(SEARCH("current",I4)))</formula>
    </cfRule>
  </conditionalFormatting>
  <conditionalFormatting sqref="N4:Q4">
    <cfRule type="containsText" dxfId="32" priority="30" operator="containsText" text="current">
      <formula>NOT(ISERROR(SEARCH("current",N4)))</formula>
    </cfRule>
  </conditionalFormatting>
  <conditionalFormatting sqref="D108:S112 D114:S124">
    <cfRule type="cellIs" dxfId="31" priority="29" operator="lessThan">
      <formula>0.1</formula>
    </cfRule>
  </conditionalFormatting>
  <conditionalFormatting sqref="A8">
    <cfRule type="notContainsBlanks" dxfId="30" priority="27">
      <formula>LEN(TRIM(A8))&gt;0</formula>
    </cfRule>
  </conditionalFormatting>
  <conditionalFormatting sqref="A8:A24">
    <cfRule type="notContainsBlanks" dxfId="29" priority="25">
      <formula>LEN(TRIM(A8))&gt;0</formula>
    </cfRule>
  </conditionalFormatting>
  <conditionalFormatting sqref="B8:C12">
    <cfRule type="expression" dxfId="28" priority="24">
      <formula>$S28&lt;&gt;""</formula>
    </cfRule>
  </conditionalFormatting>
  <conditionalFormatting sqref="B14:C24">
    <cfRule type="expression" dxfId="27" priority="22">
      <formula>$S14&lt;&gt;""</formula>
    </cfRule>
  </conditionalFormatting>
  <conditionalFormatting sqref="I7:L7">
    <cfRule type="containsText" dxfId="26" priority="19" operator="containsText" text="Actual">
      <formula>NOT(ISERROR(SEARCH("Actual",I7)))</formula>
    </cfRule>
  </conditionalFormatting>
  <conditionalFormatting sqref="N7:Q7">
    <cfRule type="containsText" dxfId="25" priority="18" operator="containsText" text="Actual">
      <formula>NOT(ISERROR(SEARCH("Actual",N7)))</formula>
    </cfRule>
  </conditionalFormatting>
  <conditionalFormatting sqref="B28:C32">
    <cfRule type="expression" dxfId="24" priority="16">
      <formula>$S28&lt;&gt;""</formula>
    </cfRule>
  </conditionalFormatting>
  <conditionalFormatting sqref="B34:C44">
    <cfRule type="expression" dxfId="23" priority="15">
      <formula>$S34&lt;&gt;""</formula>
    </cfRule>
  </conditionalFormatting>
  <conditionalFormatting sqref="B48:C52">
    <cfRule type="expression" dxfId="22" priority="14">
      <formula>$S48&lt;&gt;""</formula>
    </cfRule>
  </conditionalFormatting>
  <conditionalFormatting sqref="B54:C64">
    <cfRule type="expression" dxfId="21" priority="13">
      <formula>$S54&lt;&gt;""</formula>
    </cfRule>
  </conditionalFormatting>
  <conditionalFormatting sqref="B68:C72">
    <cfRule type="expression" dxfId="20" priority="12">
      <formula>$S68&lt;&gt;""</formula>
    </cfRule>
  </conditionalFormatting>
  <conditionalFormatting sqref="B74:C84">
    <cfRule type="expression" dxfId="19" priority="11">
      <formula>$S74&lt;&gt;""</formula>
    </cfRule>
  </conditionalFormatting>
  <conditionalFormatting sqref="B88:C92">
    <cfRule type="expression" dxfId="18" priority="10">
      <formula>$S88&lt;&gt;""</formula>
    </cfRule>
  </conditionalFormatting>
  <conditionalFormatting sqref="B94:C104">
    <cfRule type="expression" dxfId="17" priority="9">
      <formula>$S94&lt;&gt;""</formula>
    </cfRule>
  </conditionalFormatting>
  <conditionalFormatting sqref="B114:C124">
    <cfRule type="expression" dxfId="16" priority="8">
      <formula>$S114&lt;&gt;""</formula>
    </cfRule>
  </conditionalFormatting>
  <conditionalFormatting sqref="B108:C112">
    <cfRule type="expression" dxfId="15" priority="7">
      <formula>$S108&lt;&gt;""</formula>
    </cfRule>
  </conditionalFormatting>
  <conditionalFormatting sqref="A14:A24 A9:A12">
    <cfRule type="notContainsBlanks" dxfId="14" priority="6">
      <formula>LEN(TRIM(A9))&gt;0</formula>
    </cfRule>
  </conditionalFormatting>
  <conditionalFormatting sqref="A9:A12">
    <cfRule type="notContainsBlanks" dxfId="13" priority="5">
      <formula>LEN(TRIM(A9))&gt;0</formula>
    </cfRule>
  </conditionalFormatting>
  <conditionalFormatting sqref="A14:A24">
    <cfRule type="notContainsBlanks" dxfId="12" priority="4">
      <formula>LEN(TRIM(A14))&gt;0</formula>
    </cfRule>
  </conditionalFormatting>
  <conditionalFormatting sqref="A9:A12">
    <cfRule type="notContainsBlanks" dxfId="11" priority="3">
      <formula>LEN(TRIM(A9))&gt;0</formula>
    </cfRule>
  </conditionalFormatting>
  <conditionalFormatting sqref="A14:A24">
    <cfRule type="notContainsBlanks" dxfId="10" priority="2">
      <formula>LEN(TRIM(A14))&gt;0</formula>
    </cfRule>
  </conditionalFormatting>
  <conditionalFormatting sqref="A9:A24">
    <cfRule type="notContainsBlanks" dxfId="9" priority="1">
      <formula>LEN(TRIM(A9))&gt;0</formula>
    </cfRule>
  </conditionalFormatting>
  <pageMargins left="0.25" right="0.25" top="0.75" bottom="0.75" header="0.3" footer="0.3"/>
  <pageSetup paperSize="9" scale="28" fitToHeight="2"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97B3-2DAE-402D-9B16-E8683B0F4168}">
  <sheetPr codeName="Sheet9">
    <tabColor rgb="FFFFFF00"/>
    <pageSetUpPr fitToPage="1"/>
  </sheetPr>
  <dimension ref="A1:CY112"/>
  <sheetViews>
    <sheetView zoomScale="80" zoomScaleNormal="80" workbookViewId="0">
      <selection activeCell="D13" sqref="D13"/>
    </sheetView>
  </sheetViews>
  <sheetFormatPr defaultColWidth="9" defaultRowHeight="15" x14ac:dyDescent="0.4"/>
  <cols>
    <col min="1" max="1" width="9" style="39"/>
    <col min="2" max="2" width="18.3984375" style="41" customWidth="1"/>
    <col min="3" max="3" width="48" style="444" customWidth="1"/>
    <col min="4" max="4" width="171.1328125" style="39" customWidth="1"/>
    <col min="5" max="16384" width="9" style="39"/>
  </cols>
  <sheetData>
    <row r="1" spans="1:103" s="42" customFormat="1" ht="15.4" thickBot="1" x14ac:dyDescent="0.45">
      <c r="A1" s="40"/>
      <c r="B1" s="46"/>
      <c r="C1" s="45"/>
      <c r="D1" s="40"/>
      <c r="E1" s="40"/>
      <c r="F1" s="40"/>
      <c r="G1" s="40"/>
      <c r="H1" s="40"/>
      <c r="I1" s="40"/>
      <c r="J1" s="32"/>
      <c r="K1" s="40"/>
      <c r="L1" s="40"/>
      <c r="M1" s="34"/>
      <c r="N1" s="34"/>
      <c r="O1" s="34"/>
      <c r="P1" s="35"/>
      <c r="Q1" s="35"/>
      <c r="R1" s="34"/>
      <c r="S1" s="34"/>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row>
    <row r="2" spans="1:103" s="9" customFormat="1" ht="65.25" customHeight="1" thickBot="1" x14ac:dyDescent="0.45">
      <c r="A2" s="2"/>
      <c r="B2" s="1073" t="s">
        <v>535</v>
      </c>
      <c r="C2" s="1074"/>
      <c r="D2" s="1075"/>
      <c r="E2" s="31"/>
      <c r="F2" s="31"/>
      <c r="G2" s="40"/>
      <c r="H2" s="40"/>
      <c r="I2" s="40"/>
      <c r="J2" s="5"/>
      <c r="K2" s="3"/>
      <c r="L2" s="3"/>
      <c r="M2" s="308"/>
      <c r="N2" s="308"/>
      <c r="O2" s="309"/>
      <c r="P2" s="309"/>
      <c r="Q2" s="309"/>
      <c r="R2" s="309"/>
      <c r="S2" s="309"/>
      <c r="T2" s="3"/>
      <c r="U2" s="3"/>
      <c r="V2" s="4"/>
      <c r="W2" s="5"/>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2.9" customHeight="1" thickBot="1" x14ac:dyDescent="0.45">
      <c r="A3" s="31"/>
      <c r="B3" s="32"/>
      <c r="C3" s="43"/>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row>
    <row r="4" spans="1:103" ht="60.4" thickBot="1" x14ac:dyDescent="0.45">
      <c r="A4" s="31"/>
      <c r="B4" s="439" t="s">
        <v>39</v>
      </c>
      <c r="C4" s="440" t="s">
        <v>556</v>
      </c>
      <c r="D4" s="44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row>
    <row r="5" spans="1:103" ht="17.649999999999999" customHeight="1" thickBot="1" x14ac:dyDescent="0.45">
      <c r="A5" s="31"/>
      <c r="B5" s="442"/>
      <c r="C5" s="43"/>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row>
    <row r="6" spans="1:103" ht="45.4" thickBot="1" x14ac:dyDescent="0.45">
      <c r="A6" s="31"/>
      <c r="B6" s="439" t="s">
        <v>40</v>
      </c>
      <c r="C6" s="440" t="s">
        <v>557</v>
      </c>
      <c r="D6" s="44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row>
    <row r="7" spans="1:103" ht="10.9" customHeight="1" thickBot="1" x14ac:dyDescent="0.45">
      <c r="A7" s="31"/>
      <c r="B7" s="442"/>
      <c r="C7" s="43"/>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row>
    <row r="8" spans="1:103" ht="30.4" thickBot="1" x14ac:dyDescent="0.45">
      <c r="A8" s="31"/>
      <c r="B8" s="446" t="s">
        <v>41</v>
      </c>
      <c r="C8" s="440" t="s">
        <v>558</v>
      </c>
      <c r="D8" s="44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row>
    <row r="9" spans="1:103" ht="47.85" customHeight="1" thickBot="1" x14ac:dyDescent="0.45">
      <c r="A9" s="31"/>
      <c r="B9" s="445" t="s">
        <v>559</v>
      </c>
      <c r="C9" s="440" t="s">
        <v>533</v>
      </c>
      <c r="D9" s="443"/>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103" ht="16.149999999999999" customHeight="1" thickBot="1" x14ac:dyDescent="0.45">
      <c r="A10" s="31"/>
      <c r="B10" s="442"/>
      <c r="C10" s="43"/>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row>
    <row r="11" spans="1:103" ht="45.4" thickBot="1" x14ac:dyDescent="0.45">
      <c r="A11" s="31"/>
      <c r="B11" s="439" t="s">
        <v>560</v>
      </c>
      <c r="C11" s="440" t="s">
        <v>211</v>
      </c>
      <c r="D11" s="44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row>
    <row r="12" spans="1:103" ht="15.4" thickBot="1" x14ac:dyDescent="0.45">
      <c r="A12" s="31"/>
      <c r="B12" s="442"/>
      <c r="C12" s="43"/>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103" ht="60.4" thickBot="1" x14ac:dyDescent="0.45">
      <c r="A13" s="31"/>
      <c r="B13" s="439" t="s">
        <v>561</v>
      </c>
      <c r="C13" s="440" t="s">
        <v>210</v>
      </c>
      <c r="D13" s="44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row>
    <row r="14" spans="1:103" x14ac:dyDescent="0.4">
      <c r="A14" s="31"/>
      <c r="B14" s="442"/>
      <c r="C14" s="43"/>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row>
    <row r="15" spans="1:103" x14ac:dyDescent="0.4">
      <c r="A15" s="31"/>
      <c r="B15" s="442"/>
      <c r="C15" s="43"/>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103" x14ac:dyDescent="0.4">
      <c r="A16" s="31"/>
      <c r="B16" s="442"/>
      <c r="C16" s="43"/>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row>
    <row r="17" spans="1:54" x14ac:dyDescent="0.4">
      <c r="A17" s="31"/>
      <c r="B17" s="442"/>
      <c r="C17" s="43"/>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row>
    <row r="18" spans="1:54" x14ac:dyDescent="0.4">
      <c r="A18" s="31"/>
      <c r="B18" s="442"/>
      <c r="C18" s="43"/>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row>
    <row r="19" spans="1:54" x14ac:dyDescent="0.4">
      <c r="A19" s="31"/>
      <c r="B19" s="442"/>
      <c r="C19" s="43"/>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row>
    <row r="20" spans="1:54" x14ac:dyDescent="0.4">
      <c r="A20" s="31"/>
      <c r="B20" s="442"/>
      <c r="C20" s="43"/>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row>
    <row r="21" spans="1:54" x14ac:dyDescent="0.4">
      <c r="A21" s="31"/>
      <c r="B21" s="442"/>
      <c r="C21" s="43"/>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row>
    <row r="22" spans="1:54" x14ac:dyDescent="0.4">
      <c r="A22" s="31"/>
      <c r="B22" s="442"/>
      <c r="C22" s="43"/>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row>
    <row r="23" spans="1:54" x14ac:dyDescent="0.4">
      <c r="A23" s="31"/>
      <c r="B23" s="442"/>
      <c r="C23" s="43"/>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row>
    <row r="24" spans="1:54" x14ac:dyDescent="0.4">
      <c r="A24" s="31"/>
      <c r="B24" s="442"/>
      <c r="C24" s="43"/>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row>
    <row r="25" spans="1:54" x14ac:dyDescent="0.4">
      <c r="A25" s="31"/>
      <c r="B25" s="442"/>
      <c r="C25" s="43"/>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row>
    <row r="26" spans="1:54" x14ac:dyDescent="0.4">
      <c r="A26" s="31"/>
      <c r="B26" s="442"/>
      <c r="C26" s="43"/>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row>
    <row r="27" spans="1:54" x14ac:dyDescent="0.4">
      <c r="A27" s="31"/>
      <c r="B27" s="442"/>
      <c r="C27" s="43"/>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row>
    <row r="28" spans="1:54" x14ac:dyDescent="0.4">
      <c r="A28" s="31"/>
      <c r="B28" s="32"/>
      <c r="C28" s="43"/>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row>
    <row r="29" spans="1:54" x14ac:dyDescent="0.4">
      <c r="A29" s="31"/>
      <c r="B29" s="32"/>
      <c r="C29" s="43"/>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row>
    <row r="30" spans="1:54" x14ac:dyDescent="0.4">
      <c r="A30" s="31"/>
      <c r="B30" s="32"/>
      <c r="C30" s="43"/>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row>
    <row r="31" spans="1:54" x14ac:dyDescent="0.4">
      <c r="A31" s="31"/>
      <c r="B31" s="32"/>
      <c r="C31" s="43"/>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row>
    <row r="32" spans="1:54" x14ac:dyDescent="0.4">
      <c r="A32" s="31"/>
      <c r="B32" s="32"/>
      <c r="C32" s="43"/>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row>
    <row r="33" spans="1:54" x14ac:dyDescent="0.4">
      <c r="A33" s="31"/>
      <c r="B33" s="32"/>
      <c r="C33" s="43"/>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row>
    <row r="34" spans="1:54" x14ac:dyDescent="0.4">
      <c r="A34" s="31"/>
      <c r="B34" s="32"/>
      <c r="C34" s="43"/>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row>
    <row r="35" spans="1:54" x14ac:dyDescent="0.4">
      <c r="A35" s="31"/>
      <c r="B35" s="32"/>
      <c r="C35" s="43"/>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row>
    <row r="36" spans="1:54" x14ac:dyDescent="0.4">
      <c r="A36" s="31"/>
      <c r="B36" s="32"/>
      <c r="C36" s="43"/>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row>
    <row r="37" spans="1:54" x14ac:dyDescent="0.4">
      <c r="A37" s="31"/>
      <c r="B37" s="32"/>
      <c r="C37" s="43"/>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row>
    <row r="38" spans="1:54" x14ac:dyDescent="0.4">
      <c r="A38" s="31"/>
      <c r="B38" s="32"/>
      <c r="C38" s="43"/>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row>
    <row r="39" spans="1:54" x14ac:dyDescent="0.4">
      <c r="A39" s="31"/>
      <c r="B39" s="32"/>
      <c r="C39" s="43"/>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row>
    <row r="40" spans="1:54" x14ac:dyDescent="0.4">
      <c r="A40" s="31"/>
      <c r="B40" s="32"/>
      <c r="C40" s="43"/>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row>
    <row r="41" spans="1:54" x14ac:dyDescent="0.4">
      <c r="A41" s="31"/>
      <c r="B41" s="32"/>
      <c r="C41" s="43"/>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row>
    <row r="42" spans="1:54" x14ac:dyDescent="0.4">
      <c r="A42" s="31"/>
      <c r="B42" s="32"/>
      <c r="C42" s="43"/>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row>
    <row r="43" spans="1:54" x14ac:dyDescent="0.4">
      <c r="A43" s="31"/>
      <c r="B43" s="32"/>
      <c r="C43" s="43"/>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row>
    <row r="44" spans="1:54" x14ac:dyDescent="0.4">
      <c r="A44" s="31"/>
      <c r="B44" s="32"/>
      <c r="C44" s="43"/>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row>
    <row r="45" spans="1:54" x14ac:dyDescent="0.4">
      <c r="A45" s="31"/>
      <c r="B45" s="32"/>
      <c r="C45" s="43"/>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row>
    <row r="46" spans="1:54" x14ac:dyDescent="0.4">
      <c r="A46" s="31"/>
      <c r="B46" s="32"/>
      <c r="C46" s="43"/>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row>
    <row r="47" spans="1:54" x14ac:dyDescent="0.4">
      <c r="A47" s="31"/>
      <c r="B47" s="32"/>
      <c r="C47" s="43"/>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row>
    <row r="48" spans="1:54" x14ac:dyDescent="0.4">
      <c r="A48" s="31"/>
      <c r="B48" s="32"/>
      <c r="C48" s="43"/>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row>
    <row r="49" spans="1:54" x14ac:dyDescent="0.4">
      <c r="A49" s="31"/>
      <c r="B49" s="32"/>
      <c r="C49" s="43"/>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row>
    <row r="50" spans="1:54" x14ac:dyDescent="0.4">
      <c r="A50" s="31"/>
      <c r="B50" s="32"/>
      <c r="C50" s="43"/>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row>
    <row r="51" spans="1:54" x14ac:dyDescent="0.4">
      <c r="A51" s="31"/>
      <c r="B51" s="32"/>
      <c r="C51" s="43"/>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row>
    <row r="52" spans="1:54" x14ac:dyDescent="0.4">
      <c r="A52" s="31"/>
      <c r="B52" s="32"/>
      <c r="C52" s="43"/>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row>
    <row r="53" spans="1:54" x14ac:dyDescent="0.4">
      <c r="A53" s="31"/>
      <c r="B53" s="32"/>
      <c r="C53" s="43"/>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row>
    <row r="54" spans="1:54" x14ac:dyDescent="0.4">
      <c r="A54" s="31"/>
      <c r="B54" s="32"/>
      <c r="C54" s="43"/>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row>
    <row r="55" spans="1:54" x14ac:dyDescent="0.4">
      <c r="A55" s="31"/>
      <c r="B55" s="32"/>
      <c r="C55" s="43"/>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row>
    <row r="56" spans="1:54" x14ac:dyDescent="0.4">
      <c r="A56" s="31"/>
      <c r="B56" s="32"/>
      <c r="C56" s="43"/>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row>
    <row r="57" spans="1:54" x14ac:dyDescent="0.4">
      <c r="A57" s="31"/>
      <c r="B57" s="32"/>
      <c r="C57" s="43"/>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row>
    <row r="58" spans="1:54" x14ac:dyDescent="0.4">
      <c r="A58" s="31"/>
      <c r="B58" s="32"/>
      <c r="C58" s="43"/>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x14ac:dyDescent="0.4">
      <c r="A59" s="31"/>
      <c r="B59" s="32"/>
      <c r="C59" s="43"/>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row>
    <row r="60" spans="1:54" x14ac:dyDescent="0.4">
      <c r="A60" s="31"/>
      <c r="B60" s="32"/>
      <c r="C60" s="43"/>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row>
    <row r="61" spans="1:54" x14ac:dyDescent="0.4">
      <c r="A61" s="31"/>
      <c r="B61" s="32"/>
      <c r="C61" s="43"/>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x14ac:dyDescent="0.4">
      <c r="A62" s="31"/>
      <c r="B62" s="32"/>
      <c r="C62" s="43"/>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x14ac:dyDescent="0.4">
      <c r="A63" s="31"/>
      <c r="B63" s="32"/>
      <c r="C63" s="43"/>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x14ac:dyDescent="0.4">
      <c r="A64" s="31"/>
      <c r="B64" s="32"/>
      <c r="C64" s="43"/>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row>
    <row r="65" spans="1:54" x14ac:dyDescent="0.4">
      <c r="A65" s="31"/>
      <c r="B65" s="32"/>
      <c r="C65" s="43"/>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row>
    <row r="66" spans="1:54" x14ac:dyDescent="0.4">
      <c r="A66" s="31"/>
      <c r="B66" s="32"/>
      <c r="C66" s="43"/>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row>
    <row r="67" spans="1:54" x14ac:dyDescent="0.4">
      <c r="A67" s="31"/>
      <c r="B67" s="32"/>
      <c r="C67" s="43"/>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row>
    <row r="68" spans="1:54" x14ac:dyDescent="0.4">
      <c r="A68" s="31"/>
      <c r="B68" s="32"/>
      <c r="C68" s="43"/>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x14ac:dyDescent="0.4">
      <c r="A69" s="31"/>
      <c r="B69" s="32"/>
      <c r="C69" s="43"/>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x14ac:dyDescent="0.4">
      <c r="A70" s="31"/>
      <c r="B70" s="32"/>
      <c r="C70" s="43"/>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x14ac:dyDescent="0.4">
      <c r="A71" s="31"/>
      <c r="B71" s="32"/>
      <c r="C71" s="43"/>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x14ac:dyDescent="0.4">
      <c r="A72" s="31"/>
      <c r="B72" s="32"/>
      <c r="C72" s="43"/>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x14ac:dyDescent="0.4">
      <c r="A73" s="31"/>
      <c r="B73" s="32"/>
      <c r="C73" s="43"/>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row>
    <row r="74" spans="1:54" x14ac:dyDescent="0.4">
      <c r="A74" s="31"/>
      <c r="B74" s="32"/>
      <c r="C74" s="43"/>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row>
    <row r="75" spans="1:54" x14ac:dyDescent="0.4">
      <c r="A75" s="31"/>
      <c r="B75" s="32"/>
      <c r="C75" s="43"/>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row>
    <row r="76" spans="1:54" x14ac:dyDescent="0.4">
      <c r="A76" s="31"/>
      <c r="B76" s="32"/>
      <c r="C76" s="43"/>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row>
    <row r="77" spans="1:54" x14ac:dyDescent="0.4">
      <c r="A77" s="31"/>
      <c r="B77" s="32"/>
      <c r="C77" s="43"/>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row>
    <row r="78" spans="1:54" x14ac:dyDescent="0.4">
      <c r="A78" s="31"/>
      <c r="B78" s="32"/>
      <c r="C78" s="43"/>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row>
    <row r="79" spans="1:54" x14ac:dyDescent="0.4">
      <c r="A79" s="31"/>
      <c r="B79" s="32"/>
      <c r="C79" s="43"/>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row>
    <row r="80" spans="1:54" x14ac:dyDescent="0.4">
      <c r="A80" s="31"/>
      <c r="B80" s="32"/>
      <c r="C80" s="43"/>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row>
    <row r="81" spans="1:54" x14ac:dyDescent="0.4">
      <c r="A81" s="31"/>
      <c r="B81" s="32"/>
      <c r="C81" s="43"/>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row>
    <row r="82" spans="1:54" x14ac:dyDescent="0.4">
      <c r="A82" s="31"/>
      <c r="B82" s="32"/>
      <c r="C82" s="43"/>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row>
    <row r="83" spans="1:54" x14ac:dyDescent="0.4">
      <c r="A83" s="31"/>
      <c r="B83" s="32"/>
      <c r="C83" s="43"/>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row>
    <row r="84" spans="1:54" x14ac:dyDescent="0.4">
      <c r="A84" s="31"/>
      <c r="B84" s="32"/>
      <c r="C84" s="43"/>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row>
    <row r="85" spans="1:54" x14ac:dyDescent="0.4">
      <c r="A85" s="31"/>
      <c r="B85" s="32"/>
      <c r="C85" s="43"/>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row>
    <row r="86" spans="1:54" x14ac:dyDescent="0.4">
      <c r="A86" s="31"/>
      <c r="B86" s="32"/>
      <c r="C86" s="43"/>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row>
    <row r="87" spans="1:54" x14ac:dyDescent="0.4">
      <c r="A87" s="31"/>
      <c r="B87" s="32"/>
      <c r="C87" s="43"/>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row>
    <row r="88" spans="1:54" x14ac:dyDescent="0.4">
      <c r="A88" s="31"/>
      <c r="B88" s="32"/>
      <c r="C88" s="43"/>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row>
    <row r="89" spans="1:54" x14ac:dyDescent="0.4">
      <c r="A89" s="31"/>
      <c r="B89" s="32"/>
      <c r="C89" s="43"/>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row>
    <row r="90" spans="1:54" x14ac:dyDescent="0.4">
      <c r="A90" s="31"/>
      <c r="B90" s="32"/>
      <c r="C90" s="43"/>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row>
    <row r="91" spans="1:54" x14ac:dyDescent="0.4">
      <c r="A91" s="31"/>
      <c r="B91" s="32"/>
      <c r="C91" s="43"/>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row>
    <row r="92" spans="1:54" x14ac:dyDescent="0.4">
      <c r="A92" s="31"/>
      <c r="B92" s="32"/>
      <c r="C92" s="43"/>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row>
    <row r="93" spans="1:54" x14ac:dyDescent="0.4">
      <c r="A93" s="31"/>
      <c r="B93" s="32"/>
      <c r="C93" s="43"/>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row>
    <row r="94" spans="1:54" x14ac:dyDescent="0.4">
      <c r="A94" s="31"/>
      <c r="B94" s="32"/>
      <c r="C94" s="43"/>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row>
    <row r="95" spans="1:54" x14ac:dyDescent="0.4">
      <c r="A95" s="31"/>
      <c r="B95" s="32"/>
      <c r="C95" s="43"/>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row>
    <row r="96" spans="1:54" x14ac:dyDescent="0.4">
      <c r="A96" s="31"/>
      <c r="B96" s="32"/>
      <c r="C96" s="43"/>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row>
    <row r="97" spans="1:54" x14ac:dyDescent="0.4">
      <c r="A97" s="31"/>
      <c r="B97" s="32"/>
      <c r="C97" s="43"/>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row>
    <row r="98" spans="1:54" x14ac:dyDescent="0.4">
      <c r="A98" s="31"/>
      <c r="B98" s="32"/>
      <c r="C98" s="43"/>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row>
    <row r="99" spans="1:54" x14ac:dyDescent="0.4">
      <c r="A99" s="31"/>
      <c r="B99" s="32"/>
      <c r="C99" s="43"/>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row>
    <row r="100" spans="1:54" x14ac:dyDescent="0.4">
      <c r="A100" s="31"/>
      <c r="B100" s="32"/>
      <c r="C100" s="43"/>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row>
    <row r="101" spans="1:54" x14ac:dyDescent="0.4">
      <c r="A101" s="31"/>
      <c r="B101" s="32"/>
      <c r="C101" s="43"/>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row>
    <row r="102" spans="1:54" x14ac:dyDescent="0.4">
      <c r="A102" s="31"/>
      <c r="B102" s="32"/>
      <c r="C102" s="43"/>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row>
    <row r="103" spans="1:54" x14ac:dyDescent="0.4">
      <c r="A103" s="31"/>
      <c r="B103" s="32"/>
      <c r="C103" s="43"/>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row>
    <row r="104" spans="1:54" x14ac:dyDescent="0.4">
      <c r="A104" s="31"/>
      <c r="B104" s="32"/>
      <c r="C104" s="43"/>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row>
    <row r="105" spans="1:54" x14ac:dyDescent="0.4">
      <c r="A105" s="31"/>
      <c r="B105" s="32"/>
      <c r="C105" s="43"/>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row>
    <row r="106" spans="1:54" x14ac:dyDescent="0.4">
      <c r="A106" s="31"/>
      <c r="B106" s="32"/>
      <c r="C106" s="43"/>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row>
    <row r="107" spans="1:54" x14ac:dyDescent="0.4">
      <c r="A107" s="31"/>
      <c r="B107" s="32"/>
      <c r="C107" s="43"/>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row>
    <row r="108" spans="1:54" x14ac:dyDescent="0.4">
      <c r="A108" s="31"/>
      <c r="B108" s="32"/>
      <c r="C108" s="43"/>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row>
    <row r="109" spans="1:54" x14ac:dyDescent="0.4">
      <c r="A109" s="31"/>
      <c r="B109" s="32"/>
      <c r="C109" s="43"/>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row>
    <row r="110" spans="1:54" x14ac:dyDescent="0.4">
      <c r="A110" s="31"/>
      <c r="B110" s="32"/>
      <c r="C110" s="43"/>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row>
    <row r="111" spans="1:54" x14ac:dyDescent="0.4">
      <c r="A111" s="31"/>
      <c r="B111" s="32"/>
      <c r="C111" s="43"/>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row>
    <row r="112" spans="1:54" x14ac:dyDescent="0.4">
      <c r="A112" s="31"/>
      <c r="B112" s="32"/>
      <c r="C112" s="43"/>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row>
  </sheetData>
  <sheetProtection algorithmName="SHA-512" hashValue="2UQoYcYtppe584THc4+lOchz/YqglHAAl+fLA9slPtbQMNAHISB7x8X6wbXhIJHn2kL0yKsnypZHjyDmnWNdag==" saltValue="50o8piPn8Lp6mcqfz2JH/Q==" spinCount="100000" sheet="1" objects="1" scenarios="1"/>
  <mergeCells count="1">
    <mergeCell ref="B2:D2"/>
  </mergeCells>
  <pageMargins left="0.70866141732283472" right="0.70866141732283472" top="0.74803149606299213" bottom="0.74803149606299213" header="0.31496062992125984" footer="0.31496062992125984"/>
  <pageSetup paperSize="9" scale="42" orientation="landscape"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9E9D-4B66-4D13-82D1-F3B09B274EAF}">
  <sheetPr codeName="Sheet16">
    <tabColor rgb="FFFFC000"/>
    <pageSetUpPr fitToPage="1"/>
  </sheetPr>
  <dimension ref="A1:CX5640"/>
  <sheetViews>
    <sheetView zoomScale="70" zoomScaleNormal="70" workbookViewId="0">
      <selection activeCell="J5" sqref="J5"/>
    </sheetView>
  </sheetViews>
  <sheetFormatPr defaultColWidth="9" defaultRowHeight="15" x14ac:dyDescent="0.4"/>
  <cols>
    <col min="1" max="1" width="30.86328125" style="511" customWidth="1"/>
    <col min="2" max="2" width="10.3984375" style="42" customWidth="1"/>
    <col min="3" max="3" width="52.59765625" style="42" customWidth="1"/>
    <col min="4" max="4" width="51" style="73" customWidth="1"/>
    <col min="5" max="5" width="56.3984375" style="73" customWidth="1"/>
    <col min="6" max="6" width="54.265625" style="75" customWidth="1"/>
    <col min="7" max="7" width="49.59765625" style="42" customWidth="1"/>
    <col min="8" max="11" width="32" style="42" customWidth="1"/>
    <col min="12" max="12" width="21.265625" style="42" customWidth="1"/>
    <col min="13" max="13" width="18.59765625" style="42" customWidth="1"/>
    <col min="14" max="16384" width="9" style="42"/>
  </cols>
  <sheetData>
    <row r="1" spans="1:102" s="17" customFormat="1" ht="15.4" thickBot="1" x14ac:dyDescent="0.45">
      <c r="A1" s="506"/>
      <c r="B1" s="40"/>
      <c r="C1" s="40"/>
      <c r="D1" s="45"/>
      <c r="E1" s="45"/>
      <c r="F1" s="45"/>
      <c r="G1" s="40"/>
      <c r="H1" s="40"/>
      <c r="I1" s="32"/>
      <c r="J1" s="40"/>
      <c r="K1" s="40"/>
      <c r="L1" s="34"/>
      <c r="M1" s="34"/>
      <c r="N1" s="34"/>
      <c r="O1" s="35"/>
      <c r="P1" s="35"/>
      <c r="Q1" s="34"/>
      <c r="R1" s="34"/>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row>
    <row r="2" spans="1:102" s="13" customFormat="1" ht="65.25" customHeight="1" thickBot="1" x14ac:dyDescent="0.6">
      <c r="A2" s="507"/>
      <c r="B2" s="1079" t="s">
        <v>536</v>
      </c>
      <c r="C2" s="1080"/>
      <c r="D2" s="1081"/>
      <c r="E2" s="402"/>
      <c r="F2" s="45"/>
      <c r="G2" s="40"/>
      <c r="H2" s="40"/>
      <c r="I2" s="12"/>
      <c r="J2" s="1"/>
      <c r="K2" s="1"/>
      <c r="L2" s="36"/>
      <c r="M2" s="36"/>
      <c r="N2" s="37"/>
      <c r="O2" s="37"/>
      <c r="P2" s="37"/>
      <c r="Q2" s="37"/>
      <c r="R2" s="37"/>
      <c r="S2" s="1"/>
      <c r="T2" s="1"/>
      <c r="U2" s="11"/>
      <c r="V2" s="12"/>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row>
    <row r="3" spans="1:102" s="381" customFormat="1" ht="22.9" customHeight="1" thickBot="1" x14ac:dyDescent="0.5">
      <c r="A3" s="508"/>
      <c r="B3" s="380"/>
      <c r="C3" s="380"/>
      <c r="D3" s="402"/>
      <c r="E3" s="402"/>
      <c r="F3" s="402"/>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row>
    <row r="4" spans="1:102" s="27" customFormat="1" ht="200.25" customHeight="1" thickBot="1" x14ac:dyDescent="0.5">
      <c r="A4" s="509"/>
      <c r="B4" s="297" t="s">
        <v>190</v>
      </c>
      <c r="C4" s="299" t="s">
        <v>191</v>
      </c>
      <c r="D4" s="312" t="s">
        <v>192</v>
      </c>
      <c r="E4" s="313" t="s">
        <v>193</v>
      </c>
      <c r="F4" s="313" t="s">
        <v>194</v>
      </c>
      <c r="G4" s="314" t="s">
        <v>195</v>
      </c>
      <c r="H4" s="315" t="s">
        <v>492</v>
      </c>
      <c r="I4" s="315" t="s">
        <v>493</v>
      </c>
      <c r="J4" s="315" t="s">
        <v>494</v>
      </c>
      <c r="K4" s="316" t="s">
        <v>196</v>
      </c>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row>
    <row r="5" spans="1:102" x14ac:dyDescent="0.4">
      <c r="A5" s="15" t="str">
        <f>IF(C5="","",IF(D5="","match source missing",IF(E5="","primary source missing",IF(F5="","secondary source missing",IF(G5="","status source","")))))</f>
        <v/>
      </c>
      <c r="B5" s="504">
        <v>1</v>
      </c>
      <c r="C5" s="144"/>
      <c r="D5" s="492"/>
      <c r="E5" s="492"/>
      <c r="F5" s="492"/>
      <c r="G5" s="493"/>
      <c r="H5" s="494"/>
      <c r="I5" s="494"/>
      <c r="J5" s="494"/>
      <c r="K5" s="495" t="str">
        <f>IF(SUM(H5:J5)=0,"",SUM(H5:J5))</f>
        <v/>
      </c>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row>
    <row r="6" spans="1:102" x14ac:dyDescent="0.4">
      <c r="A6" s="510" t="str">
        <f t="shared" ref="A6:A34" si="0">IF(C6="","",IF(D6="","match source missing",IF(E6="","primary source missing",IF(F6="","secondary source missing",IF(G6="","status source","")))))</f>
        <v/>
      </c>
      <c r="B6" s="504">
        <v>2</v>
      </c>
      <c r="C6" s="145"/>
      <c r="D6" s="496"/>
      <c r="E6" s="496"/>
      <c r="F6" s="496"/>
      <c r="G6" s="497"/>
      <c r="H6" s="498"/>
      <c r="I6" s="498"/>
      <c r="J6" s="498"/>
      <c r="K6" s="499" t="str">
        <f t="shared" ref="K6:K34" si="1">IF(SUM(H6:J6)=0,"",SUM(H6:J6))</f>
        <v/>
      </c>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row>
    <row r="7" spans="1:102" x14ac:dyDescent="0.4">
      <c r="A7" s="510" t="str">
        <f t="shared" si="0"/>
        <v/>
      </c>
      <c r="B7" s="504">
        <v>3</v>
      </c>
      <c r="C7" s="145"/>
      <c r="D7" s="496"/>
      <c r="E7" s="496"/>
      <c r="F7" s="496"/>
      <c r="G7" s="497"/>
      <c r="H7" s="498"/>
      <c r="I7" s="498"/>
      <c r="J7" s="498"/>
      <c r="K7" s="499" t="str">
        <f t="shared" si="1"/>
        <v/>
      </c>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row>
    <row r="8" spans="1:102" x14ac:dyDescent="0.4">
      <c r="A8" s="510" t="str">
        <f t="shared" si="0"/>
        <v/>
      </c>
      <c r="B8" s="504">
        <v>4</v>
      </c>
      <c r="C8" s="145"/>
      <c r="D8" s="496"/>
      <c r="E8" s="496"/>
      <c r="F8" s="496"/>
      <c r="G8" s="497"/>
      <c r="H8" s="498"/>
      <c r="I8" s="498"/>
      <c r="J8" s="498"/>
      <c r="K8" s="499" t="str">
        <f t="shared" si="1"/>
        <v/>
      </c>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row>
    <row r="9" spans="1:102" x14ac:dyDescent="0.4">
      <c r="A9" s="510" t="str">
        <f t="shared" si="0"/>
        <v/>
      </c>
      <c r="B9" s="504">
        <v>5</v>
      </c>
      <c r="C9" s="145"/>
      <c r="D9" s="496"/>
      <c r="E9" s="496"/>
      <c r="F9" s="496"/>
      <c r="G9" s="497"/>
      <c r="H9" s="498"/>
      <c r="I9" s="498"/>
      <c r="J9" s="498"/>
      <c r="K9" s="499" t="str">
        <f t="shared" si="1"/>
        <v/>
      </c>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row>
    <row r="10" spans="1:102" x14ac:dyDescent="0.4">
      <c r="A10" s="510" t="str">
        <f t="shared" si="0"/>
        <v/>
      </c>
      <c r="B10" s="504">
        <v>6</v>
      </c>
      <c r="C10" s="145"/>
      <c r="D10" s="496"/>
      <c r="E10" s="496"/>
      <c r="F10" s="496"/>
      <c r="G10" s="497"/>
      <c r="H10" s="498"/>
      <c r="I10" s="498"/>
      <c r="J10" s="498"/>
      <c r="K10" s="499" t="str">
        <f t="shared" si="1"/>
        <v/>
      </c>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row>
    <row r="11" spans="1:102" x14ac:dyDescent="0.4">
      <c r="A11" s="510" t="str">
        <f t="shared" si="0"/>
        <v/>
      </c>
      <c r="B11" s="504">
        <v>7</v>
      </c>
      <c r="C11" s="145"/>
      <c r="D11" s="496"/>
      <c r="E11" s="496"/>
      <c r="F11" s="496"/>
      <c r="G11" s="497"/>
      <c r="H11" s="498"/>
      <c r="I11" s="498"/>
      <c r="J11" s="498"/>
      <c r="K11" s="499" t="str">
        <f t="shared" si="1"/>
        <v/>
      </c>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row>
    <row r="12" spans="1:102" x14ac:dyDescent="0.4">
      <c r="A12" s="510" t="str">
        <f t="shared" si="0"/>
        <v/>
      </c>
      <c r="B12" s="504">
        <v>8</v>
      </c>
      <c r="C12" s="145"/>
      <c r="D12" s="496"/>
      <c r="E12" s="496"/>
      <c r="F12" s="496"/>
      <c r="G12" s="497"/>
      <c r="H12" s="498"/>
      <c r="I12" s="498"/>
      <c r="J12" s="498"/>
      <c r="K12" s="499" t="str">
        <f t="shared" si="1"/>
        <v/>
      </c>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row>
    <row r="13" spans="1:102" x14ac:dyDescent="0.4">
      <c r="A13" s="510" t="str">
        <f t="shared" si="0"/>
        <v/>
      </c>
      <c r="B13" s="504">
        <v>9</v>
      </c>
      <c r="C13" s="145"/>
      <c r="D13" s="496"/>
      <c r="E13" s="496"/>
      <c r="F13" s="496"/>
      <c r="G13" s="497"/>
      <c r="H13" s="498"/>
      <c r="I13" s="498"/>
      <c r="J13" s="498"/>
      <c r="K13" s="499" t="str">
        <f t="shared" si="1"/>
        <v/>
      </c>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row>
    <row r="14" spans="1:102" x14ac:dyDescent="0.4">
      <c r="A14" s="510" t="str">
        <f t="shared" si="0"/>
        <v/>
      </c>
      <c r="B14" s="504">
        <v>10</v>
      </c>
      <c r="C14" s="145"/>
      <c r="D14" s="496"/>
      <c r="E14" s="496"/>
      <c r="F14" s="496"/>
      <c r="G14" s="497"/>
      <c r="H14" s="498"/>
      <c r="I14" s="498"/>
      <c r="J14" s="498"/>
      <c r="K14" s="499" t="str">
        <f t="shared" si="1"/>
        <v/>
      </c>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row>
    <row r="15" spans="1:102" x14ac:dyDescent="0.4">
      <c r="A15" s="510" t="str">
        <f t="shared" si="0"/>
        <v/>
      </c>
      <c r="B15" s="504">
        <v>11</v>
      </c>
      <c r="C15" s="145"/>
      <c r="D15" s="496"/>
      <c r="E15" s="496"/>
      <c r="F15" s="496"/>
      <c r="G15" s="497"/>
      <c r="H15" s="498"/>
      <c r="I15" s="498"/>
      <c r="J15" s="498"/>
      <c r="K15" s="499" t="str">
        <f t="shared" si="1"/>
        <v/>
      </c>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row>
    <row r="16" spans="1:102" x14ac:dyDescent="0.4">
      <c r="A16" s="510" t="str">
        <f t="shared" si="0"/>
        <v/>
      </c>
      <c r="B16" s="504">
        <v>12</v>
      </c>
      <c r="C16" s="145"/>
      <c r="D16" s="496"/>
      <c r="E16" s="496"/>
      <c r="F16" s="496"/>
      <c r="G16" s="497"/>
      <c r="H16" s="498"/>
      <c r="I16" s="498"/>
      <c r="J16" s="498"/>
      <c r="K16" s="499" t="str">
        <f t="shared" si="1"/>
        <v/>
      </c>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row>
    <row r="17" spans="1:57" x14ac:dyDescent="0.4">
      <c r="A17" s="510" t="str">
        <f t="shared" si="0"/>
        <v/>
      </c>
      <c r="B17" s="504">
        <v>13</v>
      </c>
      <c r="C17" s="145"/>
      <c r="D17" s="496"/>
      <c r="E17" s="496"/>
      <c r="F17" s="496"/>
      <c r="G17" s="497"/>
      <c r="H17" s="498"/>
      <c r="I17" s="498"/>
      <c r="J17" s="498"/>
      <c r="K17" s="499" t="str">
        <f t="shared" si="1"/>
        <v/>
      </c>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row>
    <row r="18" spans="1:57" x14ac:dyDescent="0.4">
      <c r="A18" s="510" t="str">
        <f t="shared" si="0"/>
        <v/>
      </c>
      <c r="B18" s="504">
        <v>14</v>
      </c>
      <c r="C18" s="145"/>
      <c r="D18" s="496"/>
      <c r="E18" s="496"/>
      <c r="F18" s="496"/>
      <c r="G18" s="497"/>
      <c r="H18" s="498"/>
      <c r="I18" s="498"/>
      <c r="J18" s="498"/>
      <c r="K18" s="499" t="str">
        <f t="shared" si="1"/>
        <v/>
      </c>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row>
    <row r="19" spans="1:57" x14ac:dyDescent="0.4">
      <c r="A19" s="510" t="str">
        <f t="shared" si="0"/>
        <v/>
      </c>
      <c r="B19" s="504">
        <v>15</v>
      </c>
      <c r="C19" s="145"/>
      <c r="D19" s="496"/>
      <c r="E19" s="496"/>
      <c r="F19" s="496"/>
      <c r="G19" s="497"/>
      <c r="H19" s="498"/>
      <c r="I19" s="498"/>
      <c r="J19" s="498"/>
      <c r="K19" s="499" t="str">
        <f t="shared" si="1"/>
        <v/>
      </c>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row>
    <row r="20" spans="1:57" x14ac:dyDescent="0.4">
      <c r="A20" s="510" t="str">
        <f t="shared" si="0"/>
        <v/>
      </c>
      <c r="B20" s="504">
        <v>16</v>
      </c>
      <c r="C20" s="145"/>
      <c r="D20" s="496"/>
      <c r="E20" s="496"/>
      <c r="F20" s="496"/>
      <c r="G20" s="497"/>
      <c r="H20" s="498"/>
      <c r="I20" s="498"/>
      <c r="J20" s="498"/>
      <c r="K20" s="499" t="str">
        <f t="shared" si="1"/>
        <v/>
      </c>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row>
    <row r="21" spans="1:57" x14ac:dyDescent="0.4">
      <c r="A21" s="510" t="str">
        <f t="shared" si="0"/>
        <v/>
      </c>
      <c r="B21" s="504">
        <v>17</v>
      </c>
      <c r="C21" s="145"/>
      <c r="D21" s="496"/>
      <c r="E21" s="496"/>
      <c r="F21" s="496"/>
      <c r="G21" s="497"/>
      <c r="H21" s="498"/>
      <c r="I21" s="498"/>
      <c r="J21" s="498"/>
      <c r="K21" s="499" t="str">
        <f t="shared" si="1"/>
        <v/>
      </c>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row>
    <row r="22" spans="1:57" x14ac:dyDescent="0.4">
      <c r="A22" s="510" t="str">
        <f t="shared" si="0"/>
        <v/>
      </c>
      <c r="B22" s="504">
        <v>18</v>
      </c>
      <c r="C22" s="145"/>
      <c r="D22" s="496"/>
      <c r="E22" s="496"/>
      <c r="F22" s="496"/>
      <c r="G22" s="497"/>
      <c r="H22" s="498"/>
      <c r="I22" s="498"/>
      <c r="J22" s="498"/>
      <c r="K22" s="499" t="str">
        <f t="shared" si="1"/>
        <v/>
      </c>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row>
    <row r="23" spans="1:57" x14ac:dyDescent="0.4">
      <c r="A23" s="510" t="str">
        <f t="shared" si="0"/>
        <v/>
      </c>
      <c r="B23" s="504">
        <v>19</v>
      </c>
      <c r="C23" s="145"/>
      <c r="D23" s="496"/>
      <c r="E23" s="496"/>
      <c r="F23" s="496"/>
      <c r="G23" s="497"/>
      <c r="H23" s="498"/>
      <c r="I23" s="498"/>
      <c r="J23" s="498"/>
      <c r="K23" s="499" t="str">
        <f t="shared" si="1"/>
        <v/>
      </c>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row>
    <row r="24" spans="1:57" x14ac:dyDescent="0.4">
      <c r="A24" s="510" t="str">
        <f t="shared" si="0"/>
        <v/>
      </c>
      <c r="B24" s="504">
        <v>20</v>
      </c>
      <c r="C24" s="145"/>
      <c r="D24" s="496"/>
      <c r="E24" s="496"/>
      <c r="F24" s="496"/>
      <c r="G24" s="497"/>
      <c r="H24" s="498"/>
      <c r="I24" s="498"/>
      <c r="J24" s="498"/>
      <c r="K24" s="499" t="str">
        <f t="shared" si="1"/>
        <v/>
      </c>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row>
    <row r="25" spans="1:57" x14ac:dyDescent="0.4">
      <c r="A25" s="510" t="str">
        <f t="shared" si="0"/>
        <v/>
      </c>
      <c r="B25" s="504">
        <v>21</v>
      </c>
      <c r="C25" s="145"/>
      <c r="D25" s="496"/>
      <c r="E25" s="496"/>
      <c r="F25" s="496"/>
      <c r="G25" s="497"/>
      <c r="H25" s="498"/>
      <c r="I25" s="498"/>
      <c r="J25" s="498"/>
      <c r="K25" s="499" t="str">
        <f t="shared" si="1"/>
        <v/>
      </c>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row>
    <row r="26" spans="1:57" x14ac:dyDescent="0.4">
      <c r="A26" s="510" t="str">
        <f t="shared" si="0"/>
        <v/>
      </c>
      <c r="B26" s="504">
        <v>22</v>
      </c>
      <c r="C26" s="145"/>
      <c r="D26" s="496"/>
      <c r="E26" s="496"/>
      <c r="F26" s="496"/>
      <c r="G26" s="497"/>
      <c r="H26" s="498"/>
      <c r="I26" s="498"/>
      <c r="J26" s="498"/>
      <c r="K26" s="499" t="str">
        <f t="shared" si="1"/>
        <v/>
      </c>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row>
    <row r="27" spans="1:57" x14ac:dyDescent="0.4">
      <c r="A27" s="510" t="str">
        <f t="shared" si="0"/>
        <v/>
      </c>
      <c r="B27" s="504">
        <v>23</v>
      </c>
      <c r="C27" s="145"/>
      <c r="D27" s="496"/>
      <c r="E27" s="496"/>
      <c r="F27" s="496"/>
      <c r="G27" s="497"/>
      <c r="H27" s="498"/>
      <c r="I27" s="498"/>
      <c r="J27" s="498"/>
      <c r="K27" s="499" t="str">
        <f t="shared" si="1"/>
        <v/>
      </c>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row>
    <row r="28" spans="1:57" x14ac:dyDescent="0.4">
      <c r="A28" s="510" t="str">
        <f t="shared" si="0"/>
        <v/>
      </c>
      <c r="B28" s="504">
        <v>24</v>
      </c>
      <c r="C28" s="145"/>
      <c r="D28" s="496"/>
      <c r="E28" s="496"/>
      <c r="F28" s="496"/>
      <c r="G28" s="497"/>
      <c r="H28" s="498"/>
      <c r="I28" s="498"/>
      <c r="J28" s="498"/>
      <c r="K28" s="499" t="str">
        <f t="shared" si="1"/>
        <v/>
      </c>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row>
    <row r="29" spans="1:57" x14ac:dyDescent="0.4">
      <c r="A29" s="510" t="str">
        <f t="shared" si="0"/>
        <v/>
      </c>
      <c r="B29" s="504">
        <v>25</v>
      </c>
      <c r="C29" s="145"/>
      <c r="D29" s="496"/>
      <c r="E29" s="496"/>
      <c r="F29" s="496"/>
      <c r="G29" s="497"/>
      <c r="H29" s="498"/>
      <c r="I29" s="498"/>
      <c r="J29" s="498"/>
      <c r="K29" s="499" t="str">
        <f t="shared" si="1"/>
        <v/>
      </c>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row>
    <row r="30" spans="1:57" x14ac:dyDescent="0.4">
      <c r="A30" s="510" t="str">
        <f t="shared" si="0"/>
        <v/>
      </c>
      <c r="B30" s="504">
        <v>26</v>
      </c>
      <c r="C30" s="145"/>
      <c r="D30" s="496"/>
      <c r="E30" s="496"/>
      <c r="F30" s="496"/>
      <c r="G30" s="497"/>
      <c r="H30" s="498"/>
      <c r="I30" s="498"/>
      <c r="J30" s="498"/>
      <c r="K30" s="499" t="str">
        <f t="shared" si="1"/>
        <v/>
      </c>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row>
    <row r="31" spans="1:57" x14ac:dyDescent="0.4">
      <c r="A31" s="510" t="str">
        <f t="shared" si="0"/>
        <v/>
      </c>
      <c r="B31" s="504">
        <v>27</v>
      </c>
      <c r="C31" s="145"/>
      <c r="D31" s="496"/>
      <c r="E31" s="496"/>
      <c r="F31" s="496"/>
      <c r="G31" s="497"/>
      <c r="H31" s="498"/>
      <c r="I31" s="498"/>
      <c r="J31" s="498"/>
      <c r="K31" s="499" t="str">
        <f t="shared" si="1"/>
        <v/>
      </c>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row>
    <row r="32" spans="1:57" x14ac:dyDescent="0.4">
      <c r="A32" s="510" t="str">
        <f t="shared" si="0"/>
        <v/>
      </c>
      <c r="B32" s="504">
        <v>28</v>
      </c>
      <c r="C32" s="145"/>
      <c r="D32" s="496"/>
      <c r="E32" s="496"/>
      <c r="F32" s="496"/>
      <c r="G32" s="497"/>
      <c r="H32" s="498"/>
      <c r="I32" s="498"/>
      <c r="J32" s="498"/>
      <c r="K32" s="499" t="str">
        <f t="shared" si="1"/>
        <v/>
      </c>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row>
    <row r="33" spans="1:58" x14ac:dyDescent="0.4">
      <c r="A33" s="510" t="str">
        <f t="shared" si="0"/>
        <v/>
      </c>
      <c r="B33" s="504">
        <v>29</v>
      </c>
      <c r="C33" s="145"/>
      <c r="D33" s="496"/>
      <c r="E33" s="496"/>
      <c r="F33" s="496"/>
      <c r="G33" s="497"/>
      <c r="H33" s="498"/>
      <c r="I33" s="498"/>
      <c r="J33" s="498"/>
      <c r="K33" s="499" t="str">
        <f t="shared" si="1"/>
        <v/>
      </c>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row>
    <row r="34" spans="1:58" ht="15.4" thickBot="1" x14ac:dyDescent="0.45">
      <c r="A34" s="510" t="str">
        <f t="shared" si="0"/>
        <v/>
      </c>
      <c r="B34" s="505">
        <v>30</v>
      </c>
      <c r="C34" s="296"/>
      <c r="D34" s="500"/>
      <c r="E34" s="500"/>
      <c r="F34" s="500"/>
      <c r="G34" s="501"/>
      <c r="H34" s="502"/>
      <c r="I34" s="502"/>
      <c r="J34" s="502"/>
      <c r="K34" s="503" t="str">
        <f t="shared" si="1"/>
        <v/>
      </c>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row>
    <row r="35" spans="1:58" s="60" customFormat="1" ht="22.5" customHeight="1" x14ac:dyDescent="0.45">
      <c r="A35" s="302"/>
      <c r="B35" s="58"/>
      <c r="C35" s="58"/>
      <c r="D35" s="302"/>
      <c r="E35" s="302"/>
      <c r="F35" s="302"/>
      <c r="G35" s="58"/>
      <c r="H35" s="59">
        <f>SUM(H5:H34)</f>
        <v>0</v>
      </c>
      <c r="I35" s="59">
        <f>SUM(I5:I34)</f>
        <v>0</v>
      </c>
      <c r="J35" s="59">
        <f>SUM(J5:J34)</f>
        <v>0</v>
      </c>
      <c r="K35" s="59">
        <f>ROUND(SUM(K5:K34),2)</f>
        <v>0</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row>
    <row r="36" spans="1:58" ht="33" customHeight="1" x14ac:dyDescent="0.4">
      <c r="A36" s="510"/>
      <c r="B36" s="40"/>
      <c r="C36" s="40"/>
      <c r="D36" s="45"/>
      <c r="E36" s="45"/>
      <c r="F36" s="64"/>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ht="45" customHeight="1" x14ac:dyDescent="0.4">
      <c r="A37" s="510"/>
      <c r="B37" s="40"/>
      <c r="C37" s="51" t="s">
        <v>197</v>
      </c>
      <c r="D37" s="303"/>
      <c r="E37" s="303"/>
      <c r="F37" s="303"/>
      <c r="G37" s="33"/>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row>
    <row r="38" spans="1:58" s="24" customFormat="1" x14ac:dyDescent="0.4">
      <c r="A38" s="510"/>
      <c r="B38" s="18"/>
      <c r="C38" s="52"/>
      <c r="D38" s="304"/>
      <c r="E38" s="304" t="s">
        <v>42</v>
      </c>
      <c r="F38" s="304" t="s">
        <v>490</v>
      </c>
      <c r="G38" s="52"/>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row>
    <row r="39" spans="1:58" s="53" customFormat="1" ht="30.95" customHeight="1" x14ac:dyDescent="0.45">
      <c r="A39" s="510"/>
      <c r="B39" s="46"/>
      <c r="C39" s="1077" t="s">
        <v>489</v>
      </c>
      <c r="D39" s="1078"/>
      <c r="E39" s="62">
        <f>COUNT($K$5:$K$34)</f>
        <v>0</v>
      </c>
      <c r="F39" s="50">
        <f>K35</f>
        <v>0</v>
      </c>
      <c r="G39" s="143" t="s">
        <v>491</v>
      </c>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x14ac:dyDescent="0.4">
      <c r="A40" s="510"/>
      <c r="B40" s="40"/>
      <c r="C40" s="33"/>
      <c r="D40" s="303"/>
      <c r="E40" s="56"/>
      <c r="F40" s="306"/>
      <c r="G40" s="61"/>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4">
      <c r="A41" s="510"/>
      <c r="B41" s="40"/>
      <c r="C41" s="1076" t="s">
        <v>43</v>
      </c>
      <c r="D41" s="305" t="s">
        <v>44</v>
      </c>
      <c r="E41" s="54">
        <f>COUNTIF($G$5:$G$34,D41)</f>
        <v>0</v>
      </c>
      <c r="F41" s="55">
        <f ca="1">SUMIF($G$5:$J$34,D41,$K$5:$K$34)</f>
        <v>0</v>
      </c>
      <c r="G41" s="61" t="str">
        <f ca="1">IFERROR(F41/#REF!,"")</f>
        <v/>
      </c>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row>
    <row r="42" spans="1:58" x14ac:dyDescent="0.4">
      <c r="A42" s="510"/>
      <c r="B42" s="40"/>
      <c r="C42" s="1076"/>
      <c r="D42" s="305" t="s">
        <v>45</v>
      </c>
      <c r="E42" s="54">
        <f>COUNTIF($G$5:$G$34,D42)</f>
        <v>0</v>
      </c>
      <c r="F42" s="55">
        <f ca="1">SUMIF($G$5:$J$34,D42,$K$5:$K$34)</f>
        <v>0</v>
      </c>
      <c r="G42" s="61" t="str">
        <f ca="1">IFERROR(F42/#REF!,"")</f>
        <v/>
      </c>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row>
    <row r="43" spans="1:58" x14ac:dyDescent="0.4">
      <c r="A43" s="510"/>
      <c r="B43" s="40"/>
      <c r="C43" s="1076"/>
      <c r="D43" s="305" t="s">
        <v>46</v>
      </c>
      <c r="E43" s="54">
        <f>COUNTIF($G$5:$G$34,D43)</f>
        <v>0</v>
      </c>
      <c r="F43" s="55">
        <f ca="1">SUMIF($G$5:$J$34,D43,$K$5:$K$34)</f>
        <v>0</v>
      </c>
      <c r="G43" s="61" t="str">
        <f ca="1">IFERROR(F43/#REF!,"")</f>
        <v/>
      </c>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row>
    <row r="44" spans="1:58" x14ac:dyDescent="0.4">
      <c r="A44" s="510"/>
      <c r="B44" s="40"/>
      <c r="C44" s="33"/>
      <c r="D44" s="303"/>
      <c r="E44" s="56">
        <f>SUM(E41:E43)</f>
        <v>0</v>
      </c>
      <c r="F44" s="57">
        <f ca="1">SUM(F41:F43)</f>
        <v>0</v>
      </c>
      <c r="G44" s="61" t="str">
        <f ca="1">IFERROR(F44/#REF!,"")</f>
        <v/>
      </c>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4">
      <c r="A45" s="510"/>
      <c r="B45" s="40"/>
      <c r="C45" s="33"/>
      <c r="D45" s="303"/>
      <c r="E45" s="56"/>
      <c r="F45" s="306"/>
      <c r="G45" s="61"/>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4">
      <c r="A46" s="510"/>
      <c r="B46" s="40"/>
      <c r="C46" s="1076" t="s">
        <v>47</v>
      </c>
      <c r="D46" s="305" t="s">
        <v>48</v>
      </c>
      <c r="E46" s="54">
        <f>COUNTIF($D$5:$D$34,D46)</f>
        <v>0</v>
      </c>
      <c r="F46" s="55">
        <f ca="1">SUMIF($D$5:$K$34,D46,$K$5:$K$34)</f>
        <v>0</v>
      </c>
      <c r="G46" s="61" t="str">
        <f ca="1">IFERROR(F46/#REF!,"")</f>
        <v/>
      </c>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row>
    <row r="47" spans="1:58" x14ac:dyDescent="0.4">
      <c r="A47" s="510"/>
      <c r="B47" s="40"/>
      <c r="C47" s="1076"/>
      <c r="D47" s="305" t="s">
        <v>49</v>
      </c>
      <c r="E47" s="54">
        <f>COUNTIF($D$5:$D$34,D47)</f>
        <v>0</v>
      </c>
      <c r="F47" s="55">
        <f ca="1">SUMIF($D$5:$K$34,D47,$K$5:$K$34)</f>
        <v>0</v>
      </c>
      <c r="G47" s="61" t="str">
        <f ca="1">IFERROR(F47/#REF!,"")</f>
        <v/>
      </c>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row>
    <row r="48" spans="1:58" x14ac:dyDescent="0.4">
      <c r="A48" s="510"/>
      <c r="B48" s="40"/>
      <c r="C48" s="1076"/>
      <c r="D48" s="305" t="s">
        <v>50</v>
      </c>
      <c r="E48" s="54">
        <f>COUNTIF($D$5:$D$34,D48)</f>
        <v>0</v>
      </c>
      <c r="F48" s="55">
        <f ca="1">SUMIF($D$5:$K$34,D48,$K$5:$K$34)</f>
        <v>0</v>
      </c>
      <c r="G48" s="61" t="str">
        <f ca="1">IFERROR(F48/#REF!,"")</f>
        <v/>
      </c>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ht="17.25" customHeight="1" x14ac:dyDescent="0.4">
      <c r="A49" s="510"/>
      <c r="B49" s="40"/>
      <c r="C49" s="33"/>
      <c r="D49" s="303"/>
      <c r="E49" s="56">
        <f>SUM(E46:E48)</f>
        <v>0</v>
      </c>
      <c r="F49" s="57">
        <f ca="1">SUM(F46:F48)</f>
        <v>0</v>
      </c>
      <c r="G49" s="61" t="str">
        <f ca="1">IFERROR(F49/#REF!,"")</f>
        <v/>
      </c>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4">
      <c r="A50" s="510"/>
      <c r="B50" s="40"/>
      <c r="C50" s="40"/>
      <c r="D50" s="45"/>
      <c r="E50" s="45"/>
      <c r="F50" s="64"/>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4">
      <c r="A51" s="510"/>
      <c r="B51" s="40"/>
      <c r="C51" s="40"/>
      <c r="D51" s="45"/>
      <c r="E51" s="45"/>
      <c r="F51" s="64"/>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row>
    <row r="52" spans="1:58" x14ac:dyDescent="0.4">
      <c r="A52" s="510"/>
      <c r="B52" s="40"/>
      <c r="C52" s="40"/>
      <c r="D52" s="45"/>
      <c r="E52" s="45"/>
      <c r="F52" s="64"/>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row>
    <row r="53" spans="1:58" x14ac:dyDescent="0.4">
      <c r="A53" s="510"/>
      <c r="B53" s="40"/>
      <c r="C53" s="40"/>
      <c r="D53" s="45"/>
      <c r="E53" s="45"/>
      <c r="F53" s="64"/>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row>
    <row r="54" spans="1:58" x14ac:dyDescent="0.4">
      <c r="A54" s="510"/>
      <c r="B54" s="40"/>
      <c r="C54" s="40"/>
      <c r="D54" s="45"/>
      <c r="E54" s="45"/>
      <c r="F54" s="64"/>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row>
    <row r="55" spans="1:58" x14ac:dyDescent="0.4">
      <c r="A55" s="510"/>
      <c r="B55" s="40"/>
      <c r="C55" s="40"/>
      <c r="D55" s="45"/>
      <c r="E55" s="45"/>
      <c r="F55" s="64"/>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row>
    <row r="56" spans="1:58" x14ac:dyDescent="0.4">
      <c r="A56" s="510"/>
      <c r="B56" s="40"/>
      <c r="C56" s="40"/>
      <c r="D56" s="45"/>
      <c r="E56" s="45"/>
      <c r="F56" s="64"/>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row>
    <row r="57" spans="1:58" x14ac:dyDescent="0.4">
      <c r="A57" s="510"/>
      <c r="B57" s="40"/>
      <c r="C57" s="40"/>
      <c r="D57" s="45"/>
      <c r="E57" s="45"/>
      <c r="F57" s="64"/>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row>
    <row r="58" spans="1:58" x14ac:dyDescent="0.4">
      <c r="A58" s="510"/>
      <c r="B58" s="40"/>
      <c r="C58" s="40"/>
      <c r="D58" s="45"/>
      <c r="E58" s="45"/>
      <c r="F58" s="64"/>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4">
      <c r="A59" s="510"/>
      <c r="B59" s="40"/>
      <c r="C59" s="40"/>
      <c r="D59" s="45"/>
      <c r="E59" s="45"/>
      <c r="F59" s="64"/>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row>
    <row r="60" spans="1:58" x14ac:dyDescent="0.4">
      <c r="A60" s="510"/>
      <c r="B60" s="40"/>
      <c r="C60" s="40"/>
      <c r="D60" s="45"/>
      <c r="E60" s="45"/>
      <c r="F60" s="64"/>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row>
    <row r="61" spans="1:58" x14ac:dyDescent="0.4">
      <c r="A61" s="510"/>
      <c r="B61" s="40"/>
      <c r="C61" s="40"/>
      <c r="D61" s="45"/>
      <c r="E61" s="45"/>
      <c r="F61" s="64"/>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row>
    <row r="62" spans="1:58" x14ac:dyDescent="0.4">
      <c r="A62" s="510"/>
      <c r="B62" s="40"/>
      <c r="C62" s="40"/>
      <c r="D62" s="45"/>
      <c r="E62" s="45"/>
      <c r="F62" s="64"/>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row>
    <row r="63" spans="1:58" x14ac:dyDescent="0.4">
      <c r="A63" s="510"/>
      <c r="B63" s="40"/>
      <c r="C63" s="40"/>
      <c r="D63" s="45"/>
      <c r="E63" s="45"/>
      <c r="F63" s="64"/>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row>
    <row r="64" spans="1:58" x14ac:dyDescent="0.4">
      <c r="A64" s="510"/>
      <c r="B64" s="40"/>
      <c r="C64" s="40"/>
      <c r="D64" s="45"/>
      <c r="E64" s="45"/>
      <c r="F64" s="64"/>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row>
    <row r="65" spans="1:58" x14ac:dyDescent="0.4">
      <c r="A65" s="510"/>
      <c r="B65" s="40"/>
      <c r="C65" s="40"/>
      <c r="D65" s="45"/>
      <c r="E65" s="45"/>
      <c r="F65" s="64"/>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row>
    <row r="66" spans="1:58" x14ac:dyDescent="0.4">
      <c r="A66" s="510"/>
      <c r="B66" s="40"/>
      <c r="C66" s="40"/>
      <c r="D66" s="45"/>
      <c r="E66" s="45"/>
      <c r="F66" s="6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row>
    <row r="67" spans="1:58" x14ac:dyDescent="0.4">
      <c r="A67" s="510"/>
      <c r="B67" s="40"/>
      <c r="C67" s="40"/>
      <c r="D67" s="45"/>
      <c r="E67" s="45"/>
      <c r="F67" s="64"/>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row>
    <row r="68" spans="1:58" x14ac:dyDescent="0.4">
      <c r="A68" s="510"/>
      <c r="B68" s="40"/>
      <c r="C68" s="40"/>
      <c r="D68" s="45"/>
      <c r="E68" s="45"/>
      <c r="F68" s="64"/>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row>
    <row r="69" spans="1:58" x14ac:dyDescent="0.4">
      <c r="A69" s="510"/>
      <c r="B69" s="40"/>
      <c r="C69" s="40"/>
      <c r="D69" s="45"/>
      <c r="E69" s="45"/>
      <c r="F69" s="64"/>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row>
    <row r="70" spans="1:58" x14ac:dyDescent="0.4">
      <c r="A70" s="510"/>
      <c r="B70" s="40"/>
      <c r="C70" s="40"/>
      <c r="D70" s="45"/>
      <c r="E70" s="45"/>
      <c r="F70" s="64"/>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row>
    <row r="71" spans="1:58" x14ac:dyDescent="0.4">
      <c r="A71" s="510"/>
      <c r="B71" s="40"/>
      <c r="C71" s="40"/>
      <c r="D71" s="45"/>
      <c r="E71" s="45"/>
      <c r="F71" s="64"/>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row>
    <row r="72" spans="1:58" x14ac:dyDescent="0.4">
      <c r="A72" s="510"/>
      <c r="B72" s="40"/>
      <c r="C72" s="40"/>
      <c r="D72" s="45"/>
      <c r="E72" s="45"/>
      <c r="F72" s="64"/>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row>
    <row r="73" spans="1:58" x14ac:dyDescent="0.4">
      <c r="A73" s="510"/>
      <c r="B73" s="40"/>
      <c r="C73" s="40"/>
      <c r="D73" s="45"/>
      <c r="E73" s="45"/>
      <c r="F73" s="64"/>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row>
    <row r="74" spans="1:58" x14ac:dyDescent="0.4">
      <c r="A74" s="510"/>
      <c r="B74" s="40"/>
      <c r="C74" s="40"/>
      <c r="D74" s="45"/>
      <c r="E74" s="45"/>
      <c r="F74" s="64"/>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row>
    <row r="75" spans="1:58" x14ac:dyDescent="0.4">
      <c r="A75" s="510"/>
      <c r="B75" s="40"/>
      <c r="C75" s="40"/>
      <c r="D75" s="45"/>
      <c r="E75" s="45"/>
      <c r="F75" s="64"/>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row>
    <row r="76" spans="1:58" x14ac:dyDescent="0.4">
      <c r="A76" s="510"/>
      <c r="B76" s="40"/>
      <c r="C76" s="40"/>
      <c r="D76" s="45"/>
      <c r="E76" s="45"/>
      <c r="F76" s="64"/>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row>
    <row r="77" spans="1:58" x14ac:dyDescent="0.4">
      <c r="A77" s="510"/>
      <c r="B77" s="40"/>
      <c r="C77" s="40"/>
      <c r="D77" s="45"/>
      <c r="E77" s="45"/>
      <c r="F77" s="64"/>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row>
    <row r="78" spans="1:58" x14ac:dyDescent="0.4">
      <c r="A78" s="510"/>
      <c r="B78" s="40"/>
      <c r="C78" s="40"/>
      <c r="D78" s="45"/>
      <c r="E78" s="45"/>
      <c r="F78" s="64"/>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row>
    <row r="79" spans="1:58" x14ac:dyDescent="0.4">
      <c r="A79" s="510"/>
      <c r="B79" s="40"/>
      <c r="C79" s="40"/>
      <c r="D79" s="45"/>
      <c r="E79" s="45"/>
      <c r="F79" s="64"/>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row>
    <row r="80" spans="1:58" x14ac:dyDescent="0.4">
      <c r="A80" s="510"/>
      <c r="B80" s="40"/>
      <c r="C80" s="40"/>
      <c r="D80" s="45"/>
      <c r="E80" s="45"/>
      <c r="F80" s="64"/>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row>
    <row r="81" spans="1:58" x14ac:dyDescent="0.4">
      <c r="A81" s="510"/>
      <c r="B81" s="40"/>
      <c r="C81" s="40"/>
      <c r="D81" s="45"/>
      <c r="E81" s="45"/>
      <c r="F81" s="64"/>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row>
    <row r="82" spans="1:58" x14ac:dyDescent="0.4">
      <c r="A82" s="510"/>
      <c r="B82" s="40"/>
      <c r="C82" s="40"/>
      <c r="D82" s="45"/>
      <c r="E82" s="45"/>
      <c r="F82" s="64"/>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row>
    <row r="83" spans="1:58" x14ac:dyDescent="0.4">
      <c r="A83" s="510"/>
      <c r="B83" s="40"/>
      <c r="C83" s="40"/>
      <c r="D83" s="45"/>
      <c r="E83" s="45"/>
      <c r="F83" s="64"/>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row>
    <row r="84" spans="1:58" x14ac:dyDescent="0.4">
      <c r="A84" s="510"/>
      <c r="B84" s="40"/>
      <c r="C84" s="40"/>
      <c r="D84" s="45"/>
      <c r="E84" s="45"/>
      <c r="F84" s="64"/>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row>
    <row r="85" spans="1:58" x14ac:dyDescent="0.4">
      <c r="A85" s="510"/>
      <c r="B85" s="40"/>
      <c r="C85" s="40"/>
      <c r="D85" s="45"/>
      <c r="E85" s="45"/>
      <c r="F85" s="64"/>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row>
    <row r="86" spans="1:58" x14ac:dyDescent="0.4">
      <c r="A86" s="510"/>
      <c r="B86" s="40"/>
      <c r="C86" s="40"/>
      <c r="D86" s="45"/>
      <c r="E86" s="45"/>
      <c r="F86" s="64"/>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row>
    <row r="87" spans="1:58" x14ac:dyDescent="0.4">
      <c r="A87" s="510"/>
      <c r="B87" s="40"/>
      <c r="C87" s="40"/>
      <c r="D87" s="45"/>
      <c r="E87" s="45"/>
      <c r="F87" s="64"/>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row>
    <row r="88" spans="1:58" x14ac:dyDescent="0.4">
      <c r="A88" s="510"/>
      <c r="B88" s="40"/>
      <c r="C88" s="40"/>
      <c r="D88" s="45"/>
      <c r="E88" s="45"/>
      <c r="F88" s="64"/>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row>
    <row r="89" spans="1:58" x14ac:dyDescent="0.4">
      <c r="A89" s="510"/>
      <c r="B89" s="40"/>
      <c r="C89" s="40"/>
      <c r="D89" s="45"/>
      <c r="E89" s="45"/>
      <c r="F89" s="64"/>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row>
    <row r="90" spans="1:58" x14ac:dyDescent="0.4">
      <c r="A90" s="510"/>
      <c r="B90" s="40"/>
      <c r="C90" s="40"/>
      <c r="D90" s="45"/>
      <c r="E90" s="45"/>
      <c r="F90" s="64"/>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row>
    <row r="91" spans="1:58" x14ac:dyDescent="0.4">
      <c r="A91" s="510"/>
      <c r="B91" s="40"/>
      <c r="C91" s="40"/>
      <c r="D91" s="45"/>
      <c r="E91" s="45"/>
      <c r="F91" s="64"/>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row>
    <row r="92" spans="1:58" x14ac:dyDescent="0.4">
      <c r="A92" s="510"/>
      <c r="B92" s="40"/>
      <c r="C92" s="40"/>
      <c r="D92" s="45"/>
      <c r="E92" s="45"/>
      <c r="F92" s="64"/>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row>
    <row r="93" spans="1:58" x14ac:dyDescent="0.4">
      <c r="A93" s="510"/>
      <c r="B93" s="40"/>
      <c r="C93" s="40"/>
      <c r="D93" s="45"/>
      <c r="E93" s="45"/>
      <c r="F93" s="64"/>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row>
    <row r="94" spans="1:58" x14ac:dyDescent="0.4">
      <c r="A94" s="510"/>
      <c r="B94" s="40"/>
      <c r="C94" s="40"/>
      <c r="D94" s="45"/>
      <c r="E94" s="45"/>
      <c r="F94" s="64"/>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row>
    <row r="95" spans="1:58" x14ac:dyDescent="0.4">
      <c r="A95" s="510"/>
      <c r="B95" s="40"/>
      <c r="C95" s="40"/>
      <c r="D95" s="45"/>
      <c r="E95" s="45"/>
      <c r="F95" s="64"/>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row>
    <row r="96" spans="1:58" x14ac:dyDescent="0.4">
      <c r="A96" s="510"/>
      <c r="B96" s="40"/>
      <c r="C96" s="40"/>
      <c r="D96" s="45"/>
      <c r="E96" s="45"/>
      <c r="F96" s="64"/>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row>
    <row r="97" spans="1:58" x14ac:dyDescent="0.4">
      <c r="A97" s="510"/>
      <c r="B97" s="40"/>
      <c r="C97" s="40"/>
      <c r="D97" s="45"/>
      <c r="E97" s="45"/>
      <c r="F97" s="64"/>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row>
    <row r="98" spans="1:58" x14ac:dyDescent="0.4">
      <c r="A98" s="510"/>
      <c r="B98" s="40"/>
      <c r="C98" s="40"/>
      <c r="D98" s="45"/>
      <c r="E98" s="45"/>
      <c r="F98" s="64"/>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row>
    <row r="99" spans="1:58" x14ac:dyDescent="0.4">
      <c r="A99" s="510"/>
      <c r="B99" s="40"/>
      <c r="C99" s="40"/>
      <c r="D99" s="45"/>
      <c r="E99" s="45"/>
      <c r="F99" s="64"/>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row>
    <row r="100" spans="1:58" x14ac:dyDescent="0.4">
      <c r="A100" s="510"/>
      <c r="B100" s="40"/>
      <c r="C100" s="40"/>
      <c r="D100" s="45"/>
      <c r="E100" s="45"/>
      <c r="F100" s="64"/>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row>
    <row r="101" spans="1:58" x14ac:dyDescent="0.4">
      <c r="A101" s="510"/>
      <c r="B101" s="40"/>
      <c r="C101" s="40"/>
      <c r="D101" s="45"/>
      <c r="E101" s="45"/>
      <c r="F101" s="64"/>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row>
    <row r="102" spans="1:58" x14ac:dyDescent="0.4">
      <c r="A102" s="510"/>
      <c r="B102" s="40"/>
      <c r="C102" s="40"/>
      <c r="D102" s="45"/>
      <c r="E102" s="45"/>
      <c r="F102" s="64"/>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row>
    <row r="103" spans="1:58" x14ac:dyDescent="0.4">
      <c r="A103" s="510"/>
      <c r="B103" s="40"/>
      <c r="C103" s="40"/>
      <c r="D103" s="45"/>
      <c r="E103" s="45"/>
      <c r="F103" s="64"/>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row>
    <row r="104" spans="1:58" x14ac:dyDescent="0.4">
      <c r="A104" s="510"/>
      <c r="B104" s="40"/>
      <c r="C104" s="40"/>
      <c r="D104" s="45"/>
      <c r="E104" s="45"/>
      <c r="F104" s="64"/>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row>
    <row r="105" spans="1:58" x14ac:dyDescent="0.4">
      <c r="A105" s="510"/>
      <c r="B105" s="40"/>
      <c r="C105" s="40"/>
      <c r="D105" s="45"/>
      <c r="E105" s="45"/>
      <c r="F105" s="64"/>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row>
    <row r="106" spans="1:58" x14ac:dyDescent="0.4">
      <c r="A106" s="510"/>
      <c r="B106" s="40"/>
      <c r="C106" s="40"/>
      <c r="D106" s="45"/>
      <c r="E106" s="45"/>
      <c r="F106" s="64"/>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row>
    <row r="107" spans="1:58" x14ac:dyDescent="0.4">
      <c r="A107" s="510"/>
      <c r="B107" s="40"/>
      <c r="C107" s="40"/>
      <c r="D107" s="45"/>
      <c r="E107" s="45"/>
      <c r="F107" s="64"/>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row>
    <row r="108" spans="1:58" x14ac:dyDescent="0.4">
      <c r="A108" s="510"/>
      <c r="B108" s="40"/>
      <c r="C108" s="40"/>
      <c r="D108" s="45"/>
      <c r="E108" s="45"/>
      <c r="F108" s="64"/>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4">
      <c r="A109" s="510"/>
      <c r="B109" s="40"/>
      <c r="C109" s="40"/>
      <c r="D109" s="45"/>
      <c r="E109" s="45"/>
      <c r="F109" s="64"/>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row>
    <row r="110" spans="1:58" x14ac:dyDescent="0.4">
      <c r="A110" s="510"/>
      <c r="B110" s="40"/>
      <c r="C110" s="40"/>
      <c r="D110" s="45"/>
      <c r="E110" s="45"/>
      <c r="F110" s="64"/>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row>
    <row r="111" spans="1:58" x14ac:dyDescent="0.4">
      <c r="A111" s="510"/>
      <c r="B111" s="40"/>
      <c r="C111" s="40"/>
      <c r="D111" s="45"/>
      <c r="E111" s="45"/>
      <c r="F111" s="64"/>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row>
    <row r="112" spans="1:58" x14ac:dyDescent="0.4">
      <c r="A112" s="510"/>
      <c r="B112" s="40"/>
      <c r="C112" s="40"/>
      <c r="D112" s="45"/>
      <c r="E112" s="45"/>
      <c r="F112" s="64"/>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row>
    <row r="113" spans="1:58" x14ac:dyDescent="0.4">
      <c r="A113" s="510"/>
      <c r="B113" s="40"/>
      <c r="C113" s="40"/>
      <c r="D113" s="45"/>
      <c r="E113" s="45"/>
      <c r="F113" s="64"/>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row>
    <row r="114" spans="1:58" x14ac:dyDescent="0.4">
      <c r="A114" s="510"/>
      <c r="B114" s="40"/>
      <c r="C114" s="40"/>
      <c r="D114" s="45"/>
      <c r="E114" s="45"/>
      <c r="F114" s="64"/>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row>
    <row r="115" spans="1:58" x14ac:dyDescent="0.4">
      <c r="A115" s="510"/>
      <c r="B115" s="40"/>
      <c r="C115" s="40"/>
      <c r="D115" s="45"/>
      <c r="E115" s="45"/>
      <c r="F115" s="64"/>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row>
    <row r="116" spans="1:58" x14ac:dyDescent="0.4">
      <c r="A116" s="510"/>
      <c r="B116" s="40"/>
      <c r="C116" s="40"/>
      <c r="D116" s="45"/>
      <c r="E116" s="45"/>
      <c r="F116" s="64"/>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row>
    <row r="117" spans="1:58" x14ac:dyDescent="0.4">
      <c r="A117" s="510"/>
      <c r="B117" s="40"/>
      <c r="C117" s="40"/>
      <c r="D117" s="45"/>
      <c r="E117" s="45"/>
      <c r="F117" s="64"/>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row>
    <row r="118" spans="1:58" x14ac:dyDescent="0.4">
      <c r="A118" s="510"/>
      <c r="B118" s="40"/>
      <c r="C118" s="40"/>
      <c r="D118" s="45"/>
      <c r="E118" s="45"/>
      <c r="F118" s="64"/>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row>
    <row r="119" spans="1:58" x14ac:dyDescent="0.4">
      <c r="A119" s="510"/>
      <c r="B119" s="40"/>
      <c r="C119" s="40"/>
      <c r="D119" s="45"/>
      <c r="E119" s="45"/>
      <c r="F119" s="64"/>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row>
    <row r="120" spans="1:58" x14ac:dyDescent="0.4">
      <c r="A120" s="510"/>
      <c r="B120" s="40"/>
      <c r="C120" s="40"/>
      <c r="D120" s="45"/>
      <c r="E120" s="45"/>
      <c r="F120" s="64"/>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row>
    <row r="121" spans="1:58" x14ac:dyDescent="0.4">
      <c r="A121" s="510"/>
      <c r="B121" s="40"/>
      <c r="C121" s="40"/>
      <c r="D121" s="45"/>
      <c r="E121" s="45"/>
      <c r="F121" s="64"/>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row>
    <row r="122" spans="1:58" x14ac:dyDescent="0.4">
      <c r="A122" s="510"/>
      <c r="B122" s="40"/>
      <c r="C122" s="40"/>
      <c r="D122" s="45"/>
      <c r="E122" s="45"/>
      <c r="F122" s="64"/>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row>
    <row r="123" spans="1:58" x14ac:dyDescent="0.4">
      <c r="A123" s="510"/>
      <c r="B123" s="40"/>
      <c r="C123" s="40"/>
      <c r="D123" s="45"/>
      <c r="E123" s="45"/>
      <c r="F123" s="64"/>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row>
    <row r="124" spans="1:58" x14ac:dyDescent="0.4">
      <c r="A124" s="510"/>
      <c r="B124" s="40"/>
      <c r="C124" s="40"/>
      <c r="D124" s="45"/>
      <c r="E124" s="45"/>
      <c r="F124" s="64"/>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row>
    <row r="125" spans="1:58" x14ac:dyDescent="0.4">
      <c r="A125" s="510"/>
      <c r="B125" s="40"/>
      <c r="C125" s="40"/>
      <c r="D125" s="45"/>
      <c r="E125" s="45"/>
      <c r="F125" s="64"/>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row>
    <row r="126" spans="1:58" x14ac:dyDescent="0.4">
      <c r="A126" s="510"/>
      <c r="B126" s="40"/>
      <c r="C126" s="40"/>
      <c r="D126" s="45"/>
      <c r="E126" s="45"/>
      <c r="F126" s="64"/>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row>
    <row r="127" spans="1:58" x14ac:dyDescent="0.4">
      <c r="A127" s="510"/>
      <c r="B127" s="40"/>
      <c r="C127" s="40"/>
      <c r="D127" s="45"/>
      <c r="E127" s="45"/>
      <c r="F127" s="64"/>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row>
    <row r="128" spans="1:58" x14ac:dyDescent="0.4">
      <c r="A128" s="510"/>
      <c r="B128" s="40"/>
      <c r="C128" s="40"/>
      <c r="D128" s="45"/>
      <c r="E128" s="45"/>
      <c r="F128" s="64"/>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row>
    <row r="129" spans="1:58" x14ac:dyDescent="0.4">
      <c r="A129" s="510"/>
      <c r="B129" s="40"/>
      <c r="C129" s="40"/>
      <c r="D129" s="45"/>
      <c r="E129" s="45"/>
      <c r="F129" s="64"/>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row>
    <row r="130" spans="1:58" x14ac:dyDescent="0.4">
      <c r="A130" s="510"/>
      <c r="B130" s="40"/>
      <c r="C130" s="40"/>
      <c r="D130" s="45"/>
      <c r="E130" s="45"/>
      <c r="F130" s="64"/>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row>
    <row r="131" spans="1:58" x14ac:dyDescent="0.4">
      <c r="A131" s="510"/>
      <c r="B131" s="40"/>
      <c r="C131" s="40"/>
      <c r="D131" s="45"/>
      <c r="E131" s="45"/>
      <c r="F131" s="64"/>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row>
    <row r="132" spans="1:58" x14ac:dyDescent="0.4">
      <c r="A132" s="510"/>
      <c r="B132" s="40"/>
      <c r="C132" s="40"/>
      <c r="D132" s="45"/>
      <c r="E132" s="45"/>
      <c r="F132" s="64"/>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row>
    <row r="133" spans="1:58" x14ac:dyDescent="0.4">
      <c r="A133" s="510"/>
      <c r="B133" s="40"/>
      <c r="C133" s="40"/>
      <c r="D133" s="45"/>
      <c r="E133" s="45"/>
      <c r="F133" s="64"/>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row>
    <row r="134" spans="1:58" x14ac:dyDescent="0.4">
      <c r="A134" s="510"/>
      <c r="B134" s="40"/>
      <c r="C134" s="40"/>
      <c r="D134" s="45"/>
      <c r="E134" s="45"/>
      <c r="F134" s="64"/>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row>
    <row r="135" spans="1:58" x14ac:dyDescent="0.4">
      <c r="A135" s="510"/>
      <c r="B135" s="40"/>
      <c r="C135" s="40"/>
      <c r="D135" s="45"/>
      <c r="E135" s="45"/>
      <c r="F135" s="64"/>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row>
    <row r="136" spans="1:58" x14ac:dyDescent="0.4">
      <c r="A136" s="510"/>
      <c r="B136" s="40"/>
      <c r="C136" s="40"/>
      <c r="D136" s="45"/>
      <c r="E136" s="45"/>
      <c r="F136" s="64"/>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row>
    <row r="137" spans="1:58" x14ac:dyDescent="0.4">
      <c r="A137" s="510"/>
      <c r="B137" s="40"/>
      <c r="C137" s="40"/>
      <c r="D137" s="45"/>
      <c r="E137" s="45"/>
      <c r="F137" s="64"/>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row>
    <row r="138" spans="1:58" x14ac:dyDescent="0.4">
      <c r="A138" s="510"/>
      <c r="B138" s="40"/>
      <c r="C138" s="40"/>
      <c r="D138" s="45"/>
      <c r="E138" s="45"/>
      <c r="F138" s="64"/>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row>
    <row r="139" spans="1:58" x14ac:dyDescent="0.4">
      <c r="A139" s="510"/>
      <c r="B139" s="40"/>
      <c r="C139" s="40"/>
      <c r="D139" s="45"/>
      <c r="E139" s="45"/>
      <c r="F139" s="64"/>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row>
    <row r="140" spans="1:58" x14ac:dyDescent="0.4">
      <c r="A140" s="510"/>
      <c r="B140" s="40"/>
      <c r="C140" s="40"/>
      <c r="D140" s="45"/>
      <c r="E140" s="45"/>
      <c r="F140" s="64"/>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row>
    <row r="141" spans="1:58" x14ac:dyDescent="0.4">
      <c r="A141" s="510"/>
      <c r="B141" s="40"/>
      <c r="C141" s="40"/>
      <c r="D141" s="45"/>
      <c r="E141" s="45"/>
      <c r="F141" s="64"/>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row>
    <row r="142" spans="1:58" x14ac:dyDescent="0.4">
      <c r="A142" s="510"/>
      <c r="B142" s="40"/>
      <c r="C142" s="40"/>
      <c r="D142" s="45"/>
      <c r="E142" s="45"/>
      <c r="F142" s="64"/>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row>
    <row r="143" spans="1:58" x14ac:dyDescent="0.4">
      <c r="A143" s="510"/>
      <c r="B143" s="40"/>
      <c r="C143" s="40"/>
      <c r="D143" s="45"/>
      <c r="E143" s="45"/>
      <c r="F143" s="64"/>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row>
    <row r="144" spans="1:58" x14ac:dyDescent="0.4">
      <c r="A144" s="510"/>
      <c r="B144" s="40"/>
      <c r="C144" s="40"/>
      <c r="D144" s="45"/>
      <c r="E144" s="45"/>
      <c r="F144" s="64"/>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row>
    <row r="145" spans="1:58" x14ac:dyDescent="0.4">
      <c r="A145" s="510"/>
      <c r="B145" s="40"/>
      <c r="C145" s="40"/>
      <c r="D145" s="45"/>
      <c r="E145" s="45"/>
      <c r="F145" s="64"/>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row>
    <row r="146" spans="1:58" x14ac:dyDescent="0.4">
      <c r="A146" s="510"/>
      <c r="B146" s="40"/>
      <c r="C146" s="40"/>
      <c r="D146" s="45"/>
      <c r="E146" s="45"/>
      <c r="F146" s="64"/>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row>
    <row r="147" spans="1:58" x14ac:dyDescent="0.4">
      <c r="A147" s="510"/>
      <c r="B147" s="40"/>
      <c r="C147" s="40"/>
      <c r="D147" s="45"/>
      <c r="E147" s="45"/>
      <c r="F147" s="64"/>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row>
    <row r="148" spans="1:58" x14ac:dyDescent="0.4">
      <c r="A148" s="510"/>
      <c r="B148" s="40"/>
      <c r="C148" s="40"/>
      <c r="D148" s="45"/>
      <c r="E148" s="45"/>
      <c r="F148" s="64"/>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row>
    <row r="149" spans="1:58" x14ac:dyDescent="0.4">
      <c r="A149" s="510"/>
      <c r="B149" s="40"/>
      <c r="C149" s="40"/>
      <c r="D149" s="45"/>
      <c r="E149" s="45"/>
      <c r="F149" s="64"/>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row>
    <row r="150" spans="1:58" x14ac:dyDescent="0.4">
      <c r="A150" s="510"/>
      <c r="B150" s="40"/>
      <c r="C150" s="40"/>
      <c r="D150" s="45"/>
      <c r="E150" s="45"/>
      <c r="F150" s="64"/>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row>
    <row r="151" spans="1:58" x14ac:dyDescent="0.4">
      <c r="A151" s="510"/>
      <c r="B151" s="40"/>
      <c r="C151" s="40"/>
      <c r="D151" s="45"/>
      <c r="E151" s="45"/>
      <c r="F151" s="64"/>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row>
    <row r="152" spans="1:58" x14ac:dyDescent="0.4">
      <c r="A152" s="510"/>
      <c r="B152" s="40"/>
      <c r="C152" s="40"/>
      <c r="D152" s="45"/>
      <c r="E152" s="45"/>
      <c r="F152" s="64"/>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row>
    <row r="153" spans="1:58" x14ac:dyDescent="0.4">
      <c r="A153" s="510"/>
      <c r="B153" s="40"/>
      <c r="C153" s="40"/>
      <c r="D153" s="45"/>
      <c r="E153" s="45"/>
      <c r="F153" s="64"/>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row>
    <row r="154" spans="1:58" x14ac:dyDescent="0.4">
      <c r="A154" s="510"/>
      <c r="B154" s="40"/>
      <c r="C154" s="40"/>
      <c r="D154" s="45"/>
      <c r="E154" s="45"/>
      <c r="F154" s="64"/>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row>
    <row r="155" spans="1:58" x14ac:dyDescent="0.4">
      <c r="A155" s="510"/>
      <c r="B155" s="40"/>
      <c r="C155" s="40"/>
      <c r="D155" s="45"/>
      <c r="E155" s="45"/>
      <c r="F155" s="64"/>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row>
    <row r="156" spans="1:58" x14ac:dyDescent="0.4">
      <c r="A156" s="510"/>
      <c r="B156" s="40"/>
      <c r="C156" s="40"/>
      <c r="D156" s="45"/>
      <c r="E156" s="45"/>
      <c r="F156" s="64"/>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row>
    <row r="157" spans="1:58" x14ac:dyDescent="0.4">
      <c r="A157" s="510"/>
      <c r="B157" s="40"/>
      <c r="C157" s="40"/>
      <c r="D157" s="45"/>
      <c r="E157" s="45"/>
      <c r="F157" s="64"/>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row>
    <row r="158" spans="1:58" x14ac:dyDescent="0.4">
      <c r="A158" s="510"/>
      <c r="B158" s="40"/>
      <c r="C158" s="40"/>
      <c r="D158" s="45"/>
      <c r="E158" s="45"/>
      <c r="F158" s="64"/>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row>
    <row r="159" spans="1:58" x14ac:dyDescent="0.4">
      <c r="A159" s="510"/>
      <c r="B159" s="40"/>
      <c r="C159" s="40"/>
      <c r="D159" s="45"/>
      <c r="E159" s="45"/>
      <c r="F159" s="64"/>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row>
    <row r="160" spans="1:58" x14ac:dyDescent="0.4">
      <c r="A160" s="510"/>
      <c r="B160" s="40"/>
      <c r="C160" s="40"/>
      <c r="D160" s="45"/>
      <c r="E160" s="45"/>
      <c r="F160" s="64"/>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row>
    <row r="161" spans="1:58" x14ac:dyDescent="0.4">
      <c r="A161" s="510"/>
      <c r="B161" s="40"/>
      <c r="C161" s="40"/>
      <c r="D161" s="45"/>
      <c r="E161" s="45"/>
      <c r="F161" s="64"/>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row>
    <row r="162" spans="1:58" x14ac:dyDescent="0.4">
      <c r="A162" s="510"/>
      <c r="B162" s="40"/>
      <c r="C162" s="40"/>
      <c r="D162" s="45"/>
      <c r="E162" s="45"/>
      <c r="F162" s="64"/>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row>
    <row r="163" spans="1:58" x14ac:dyDescent="0.4">
      <c r="A163" s="510"/>
      <c r="B163" s="40"/>
      <c r="C163" s="40"/>
      <c r="D163" s="45"/>
      <c r="E163" s="45"/>
      <c r="F163" s="64"/>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row>
    <row r="164" spans="1:58" x14ac:dyDescent="0.4">
      <c r="A164" s="510"/>
      <c r="B164" s="40"/>
      <c r="C164" s="40"/>
      <c r="D164" s="45"/>
      <c r="E164" s="45"/>
      <c r="F164" s="64"/>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row>
    <row r="165" spans="1:58" x14ac:dyDescent="0.4">
      <c r="A165" s="510"/>
      <c r="B165" s="40"/>
      <c r="C165" s="40"/>
      <c r="D165" s="45"/>
      <c r="E165" s="45"/>
      <c r="F165" s="64"/>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row>
    <row r="166" spans="1:58" x14ac:dyDescent="0.4">
      <c r="A166" s="510"/>
      <c r="B166" s="40"/>
      <c r="C166" s="40"/>
      <c r="D166" s="45"/>
      <c r="E166" s="45"/>
      <c r="F166" s="64"/>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row>
    <row r="167" spans="1:58" x14ac:dyDescent="0.4">
      <c r="A167" s="510"/>
      <c r="B167" s="40"/>
      <c r="C167" s="40"/>
      <c r="D167" s="45"/>
      <c r="E167" s="45"/>
      <c r="F167" s="64"/>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row>
    <row r="168" spans="1:58" x14ac:dyDescent="0.4">
      <c r="A168" s="510"/>
      <c r="B168" s="40"/>
      <c r="C168" s="40"/>
      <c r="D168" s="45"/>
      <c r="E168" s="45"/>
      <c r="F168" s="64"/>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row>
    <row r="169" spans="1:58" x14ac:dyDescent="0.4">
      <c r="A169" s="510"/>
      <c r="B169" s="40"/>
      <c r="C169" s="40"/>
      <c r="D169" s="45"/>
      <c r="E169" s="45"/>
      <c r="F169" s="64"/>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row>
    <row r="170" spans="1:58" x14ac:dyDescent="0.4">
      <c r="A170" s="510"/>
      <c r="B170" s="40"/>
      <c r="C170" s="40"/>
      <c r="D170" s="45"/>
      <c r="E170" s="45"/>
      <c r="F170" s="64"/>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row>
    <row r="171" spans="1:58" x14ac:dyDescent="0.4">
      <c r="A171" s="510"/>
      <c r="B171" s="40"/>
      <c r="C171" s="40"/>
      <c r="D171" s="45"/>
      <c r="E171" s="45"/>
      <c r="F171" s="64"/>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row>
    <row r="172" spans="1:58" x14ac:dyDescent="0.4">
      <c r="A172" s="510"/>
      <c r="B172" s="40"/>
      <c r="C172" s="40"/>
      <c r="D172" s="45"/>
      <c r="E172" s="45"/>
      <c r="F172" s="64"/>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row>
    <row r="173" spans="1:58" x14ac:dyDescent="0.4">
      <c r="A173" s="510"/>
      <c r="B173" s="40"/>
      <c r="C173" s="40"/>
      <c r="D173" s="45"/>
      <c r="E173" s="45"/>
      <c r="F173" s="64"/>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row>
    <row r="174" spans="1:58" x14ac:dyDescent="0.4">
      <c r="A174" s="510"/>
      <c r="B174" s="40"/>
      <c r="C174" s="40"/>
      <c r="D174" s="45"/>
      <c r="E174" s="45"/>
      <c r="F174" s="64"/>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row>
    <row r="175" spans="1:58" x14ac:dyDescent="0.4">
      <c r="A175" s="510"/>
      <c r="B175" s="40"/>
      <c r="C175" s="40"/>
      <c r="D175" s="45"/>
      <c r="E175" s="45"/>
      <c r="F175" s="64"/>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row>
    <row r="176" spans="1:58" x14ac:dyDescent="0.4">
      <c r="A176" s="510"/>
      <c r="B176" s="40"/>
      <c r="C176" s="40"/>
      <c r="D176" s="45"/>
      <c r="E176" s="45"/>
      <c r="F176" s="64"/>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row>
    <row r="177" spans="1:58" x14ac:dyDescent="0.4">
      <c r="A177" s="510"/>
      <c r="B177" s="40"/>
      <c r="C177" s="40"/>
      <c r="D177" s="45"/>
      <c r="E177" s="45"/>
      <c r="F177" s="64"/>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row>
    <row r="178" spans="1:58" x14ac:dyDescent="0.4">
      <c r="A178" s="510"/>
      <c r="B178" s="40"/>
      <c r="C178" s="40"/>
      <c r="D178" s="45"/>
      <c r="E178" s="45"/>
      <c r="F178" s="64"/>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row>
    <row r="179" spans="1:58" x14ac:dyDescent="0.4">
      <c r="A179" s="510"/>
      <c r="B179" s="40"/>
      <c r="C179" s="40"/>
      <c r="D179" s="45"/>
      <c r="E179" s="45"/>
      <c r="F179" s="64"/>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row>
    <row r="180" spans="1:58" x14ac:dyDescent="0.4">
      <c r="A180" s="510"/>
      <c r="B180" s="40"/>
      <c r="C180" s="40"/>
      <c r="D180" s="45"/>
      <c r="E180" s="45"/>
      <c r="F180" s="64"/>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row>
    <row r="181" spans="1:58" x14ac:dyDescent="0.4">
      <c r="A181" s="510"/>
      <c r="B181" s="40"/>
      <c r="C181" s="40"/>
      <c r="D181" s="45"/>
      <c r="E181" s="45"/>
      <c r="F181" s="64"/>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row>
    <row r="182" spans="1:58" x14ac:dyDescent="0.4">
      <c r="A182" s="510"/>
      <c r="B182" s="40"/>
      <c r="C182" s="40"/>
      <c r="D182" s="45"/>
      <c r="E182" s="45"/>
      <c r="F182" s="64"/>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row>
    <row r="183" spans="1:58" x14ac:dyDescent="0.4">
      <c r="A183" s="510"/>
      <c r="B183" s="40"/>
      <c r="C183" s="40"/>
      <c r="D183" s="45"/>
      <c r="E183" s="45"/>
      <c r="F183" s="64"/>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row>
    <row r="184" spans="1:58" x14ac:dyDescent="0.4">
      <c r="A184" s="510"/>
      <c r="B184" s="40"/>
      <c r="C184" s="40"/>
      <c r="D184" s="45"/>
      <c r="E184" s="45"/>
      <c r="F184" s="64"/>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row>
    <row r="185" spans="1:58" x14ac:dyDescent="0.4">
      <c r="A185" s="510"/>
      <c r="B185" s="40"/>
      <c r="C185" s="40"/>
      <c r="D185" s="45"/>
      <c r="E185" s="45"/>
      <c r="F185" s="64"/>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row>
    <row r="186" spans="1:58" x14ac:dyDescent="0.4">
      <c r="A186" s="510"/>
      <c r="B186" s="40"/>
      <c r="C186" s="40"/>
      <c r="D186" s="45"/>
      <c r="E186" s="45"/>
      <c r="F186" s="64"/>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row>
    <row r="187" spans="1:58" x14ac:dyDescent="0.4">
      <c r="A187" s="510"/>
      <c r="B187" s="40"/>
      <c r="C187" s="40"/>
      <c r="D187" s="45"/>
      <c r="E187" s="45"/>
      <c r="F187" s="64"/>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row>
    <row r="188" spans="1:58" x14ac:dyDescent="0.4">
      <c r="A188" s="510"/>
      <c r="B188" s="40"/>
      <c r="C188" s="40"/>
      <c r="D188" s="45"/>
      <c r="E188" s="45"/>
      <c r="F188" s="64"/>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row>
    <row r="189" spans="1:58" x14ac:dyDescent="0.4">
      <c r="A189" s="510"/>
      <c r="B189" s="40"/>
      <c r="C189" s="40"/>
      <c r="D189" s="45"/>
      <c r="E189" s="45"/>
      <c r="F189" s="64"/>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row>
    <row r="190" spans="1:58" x14ac:dyDescent="0.4">
      <c r="A190" s="510"/>
      <c r="B190" s="40"/>
      <c r="C190" s="40"/>
      <c r="D190" s="45"/>
      <c r="E190" s="45"/>
      <c r="F190" s="64"/>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row>
    <row r="191" spans="1:58" x14ac:dyDescent="0.4">
      <c r="A191" s="510"/>
      <c r="B191" s="40"/>
      <c r="C191" s="40"/>
      <c r="D191" s="45"/>
      <c r="E191" s="45"/>
      <c r="F191" s="64"/>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row>
    <row r="192" spans="1:58" x14ac:dyDescent="0.4">
      <c r="A192" s="510"/>
      <c r="B192" s="40"/>
      <c r="C192" s="40"/>
      <c r="D192" s="45"/>
      <c r="E192" s="45"/>
      <c r="F192" s="64"/>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row>
    <row r="193" spans="1:58" x14ac:dyDescent="0.4">
      <c r="A193" s="510"/>
      <c r="B193" s="40"/>
      <c r="C193" s="40"/>
      <c r="D193" s="45"/>
      <c r="E193" s="45"/>
      <c r="F193" s="64"/>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row>
    <row r="194" spans="1:58" x14ac:dyDescent="0.4">
      <c r="A194" s="510"/>
      <c r="B194" s="40"/>
      <c r="C194" s="40"/>
      <c r="D194" s="45"/>
      <c r="E194" s="45"/>
      <c r="F194" s="64"/>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row>
    <row r="195" spans="1:58" x14ac:dyDescent="0.4">
      <c r="A195" s="510"/>
      <c r="B195" s="40"/>
      <c r="C195" s="40"/>
      <c r="D195" s="45"/>
      <c r="E195" s="45"/>
      <c r="F195" s="64"/>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row>
    <row r="196" spans="1:58" x14ac:dyDescent="0.4">
      <c r="A196" s="510"/>
      <c r="B196" s="40"/>
      <c r="C196" s="40"/>
      <c r="D196" s="45"/>
      <c r="E196" s="45"/>
      <c r="F196" s="64"/>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row>
    <row r="197" spans="1:58" x14ac:dyDescent="0.4">
      <c r="A197" s="510"/>
      <c r="B197" s="40"/>
      <c r="C197" s="40"/>
      <c r="D197" s="45"/>
      <c r="E197" s="45"/>
      <c r="F197" s="64"/>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row>
    <row r="198" spans="1:58" x14ac:dyDescent="0.4">
      <c r="A198" s="510"/>
      <c r="B198" s="40"/>
      <c r="C198" s="40"/>
      <c r="D198" s="45"/>
      <c r="E198" s="45"/>
      <c r="F198" s="64"/>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row>
    <row r="199" spans="1:58" x14ac:dyDescent="0.4">
      <c r="A199" s="510"/>
      <c r="B199" s="40"/>
      <c r="C199" s="40"/>
      <c r="D199" s="45"/>
      <c r="E199" s="45"/>
      <c r="F199" s="64"/>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row>
    <row r="200" spans="1:58" x14ac:dyDescent="0.4">
      <c r="A200" s="510"/>
      <c r="B200" s="40"/>
      <c r="C200" s="40"/>
      <c r="D200" s="45"/>
      <c r="E200" s="45"/>
      <c r="F200" s="64"/>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row>
    <row r="201" spans="1:58" x14ac:dyDescent="0.4">
      <c r="A201" s="510"/>
      <c r="B201" s="40"/>
      <c r="C201" s="40"/>
      <c r="D201" s="45"/>
      <c r="E201" s="45"/>
      <c r="F201" s="64"/>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row>
    <row r="202" spans="1:58" x14ac:dyDescent="0.4">
      <c r="A202" s="510"/>
      <c r="B202" s="40"/>
      <c r="C202" s="40"/>
      <c r="D202" s="45"/>
      <c r="E202" s="45"/>
      <c r="F202" s="64"/>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row>
    <row r="203" spans="1:58" x14ac:dyDescent="0.4">
      <c r="A203" s="510"/>
      <c r="B203" s="40"/>
      <c r="C203" s="40"/>
      <c r="D203" s="45"/>
      <c r="E203" s="45"/>
      <c r="F203" s="64"/>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row>
    <row r="204" spans="1:58" x14ac:dyDescent="0.4">
      <c r="A204" s="510"/>
      <c r="B204" s="40"/>
      <c r="C204" s="40"/>
      <c r="D204" s="45"/>
      <c r="E204" s="45"/>
      <c r="F204" s="64"/>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row>
    <row r="205" spans="1:58" x14ac:dyDescent="0.4">
      <c r="A205" s="510"/>
      <c r="B205" s="40"/>
      <c r="C205" s="40"/>
      <c r="D205" s="45"/>
      <c r="E205" s="45"/>
      <c r="F205" s="64"/>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row>
    <row r="206" spans="1:58" x14ac:dyDescent="0.4">
      <c r="A206" s="510"/>
      <c r="B206" s="40"/>
      <c r="C206" s="40"/>
      <c r="D206" s="45"/>
      <c r="E206" s="45"/>
      <c r="F206" s="64"/>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row>
    <row r="207" spans="1:58" x14ac:dyDescent="0.4">
      <c r="A207" s="510"/>
      <c r="B207" s="40"/>
      <c r="C207" s="40"/>
      <c r="D207" s="45"/>
      <c r="E207" s="45"/>
      <c r="F207" s="64"/>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row>
    <row r="208" spans="1:58" x14ac:dyDescent="0.4">
      <c r="A208" s="510"/>
      <c r="B208" s="40"/>
      <c r="C208" s="40"/>
      <c r="D208" s="45"/>
      <c r="E208" s="45"/>
      <c r="F208" s="64"/>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row>
    <row r="209" spans="1:58" x14ac:dyDescent="0.4">
      <c r="A209" s="510"/>
      <c r="B209" s="40"/>
      <c r="C209" s="40"/>
      <c r="D209" s="45"/>
      <c r="E209" s="45"/>
      <c r="F209" s="64"/>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row>
    <row r="210" spans="1:58" x14ac:dyDescent="0.4">
      <c r="A210" s="510"/>
      <c r="B210" s="40"/>
      <c r="C210" s="40"/>
      <c r="D210" s="45"/>
      <c r="E210" s="45"/>
      <c r="F210" s="64"/>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row>
    <row r="211" spans="1:58" x14ac:dyDescent="0.4">
      <c r="A211" s="510"/>
      <c r="B211" s="40"/>
      <c r="C211" s="40"/>
      <c r="D211" s="45"/>
      <c r="E211" s="45"/>
      <c r="F211" s="64"/>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row>
    <row r="212" spans="1:58" x14ac:dyDescent="0.4">
      <c r="A212" s="510"/>
      <c r="B212" s="40"/>
      <c r="C212" s="40"/>
      <c r="D212" s="45"/>
      <c r="E212" s="45"/>
      <c r="F212" s="64"/>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row>
    <row r="213" spans="1:58" x14ac:dyDescent="0.4">
      <c r="A213" s="510"/>
      <c r="B213" s="40"/>
      <c r="C213" s="40"/>
      <c r="D213" s="45"/>
      <c r="E213" s="45"/>
      <c r="F213" s="64"/>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row>
    <row r="214" spans="1:58" x14ac:dyDescent="0.4">
      <c r="A214" s="510"/>
      <c r="B214" s="40"/>
      <c r="C214" s="40"/>
      <c r="D214" s="45"/>
      <c r="E214" s="45"/>
      <c r="F214" s="64"/>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row>
    <row r="215" spans="1:58" x14ac:dyDescent="0.4">
      <c r="A215" s="510"/>
      <c r="B215" s="40"/>
      <c r="C215" s="40"/>
      <c r="D215" s="45"/>
      <c r="E215" s="45"/>
      <c r="F215" s="64"/>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row>
    <row r="216" spans="1:58" x14ac:dyDescent="0.4">
      <c r="A216" s="510"/>
      <c r="B216" s="40"/>
      <c r="C216" s="40"/>
      <c r="D216" s="45"/>
      <c r="E216" s="45"/>
      <c r="F216" s="64"/>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row>
    <row r="217" spans="1:58" x14ac:dyDescent="0.4">
      <c r="A217" s="510"/>
      <c r="B217" s="40"/>
      <c r="C217" s="40"/>
      <c r="D217" s="45"/>
      <c r="E217" s="45"/>
      <c r="F217" s="64"/>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row>
    <row r="218" spans="1:58" x14ac:dyDescent="0.4">
      <c r="A218" s="510"/>
      <c r="B218" s="40"/>
      <c r="C218" s="40"/>
      <c r="D218" s="45"/>
      <c r="E218" s="45"/>
      <c r="F218" s="64"/>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row>
    <row r="219" spans="1:58" x14ac:dyDescent="0.4">
      <c r="A219" s="510"/>
      <c r="B219" s="40"/>
      <c r="C219" s="40"/>
      <c r="D219" s="45"/>
      <c r="E219" s="45"/>
      <c r="F219" s="64"/>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row>
    <row r="220" spans="1:58" x14ac:dyDescent="0.4">
      <c r="A220" s="510"/>
      <c r="B220" s="40"/>
      <c r="C220" s="40"/>
      <c r="D220" s="45"/>
      <c r="E220" s="45"/>
      <c r="F220" s="64"/>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row>
    <row r="221" spans="1:58" x14ac:dyDescent="0.4">
      <c r="A221" s="510"/>
      <c r="B221" s="40"/>
      <c r="C221" s="40"/>
      <c r="D221" s="45"/>
      <c r="E221" s="45"/>
      <c r="F221" s="64"/>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row>
    <row r="222" spans="1:58" x14ac:dyDescent="0.4">
      <c r="A222" s="510"/>
      <c r="B222" s="40"/>
      <c r="C222" s="40"/>
      <c r="D222" s="45"/>
      <c r="E222" s="45"/>
      <c r="F222" s="64"/>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row>
    <row r="223" spans="1:58" x14ac:dyDescent="0.4">
      <c r="A223" s="510"/>
      <c r="B223" s="40"/>
      <c r="C223" s="40"/>
      <c r="D223" s="45"/>
      <c r="E223" s="45"/>
      <c r="F223" s="64"/>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row>
    <row r="224" spans="1:58" x14ac:dyDescent="0.4">
      <c r="A224" s="510"/>
      <c r="B224" s="40"/>
      <c r="C224" s="40"/>
      <c r="D224" s="45"/>
      <c r="E224" s="45"/>
      <c r="F224" s="64"/>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row>
    <row r="225" spans="1:58" x14ac:dyDescent="0.4">
      <c r="A225" s="510"/>
      <c r="B225" s="40"/>
      <c r="C225" s="40"/>
      <c r="D225" s="45"/>
      <c r="E225" s="45"/>
      <c r="F225" s="64"/>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row>
    <row r="226" spans="1:58" x14ac:dyDescent="0.4">
      <c r="A226" s="510"/>
      <c r="B226" s="40"/>
      <c r="C226" s="40"/>
      <c r="D226" s="45"/>
      <c r="E226" s="45"/>
      <c r="F226" s="64"/>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row>
    <row r="227" spans="1:58" x14ac:dyDescent="0.4">
      <c r="A227" s="510"/>
      <c r="B227" s="40"/>
      <c r="C227" s="40"/>
      <c r="D227" s="45"/>
      <c r="E227" s="45"/>
      <c r="F227" s="64"/>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row>
    <row r="228" spans="1:58" x14ac:dyDescent="0.4">
      <c r="A228" s="510"/>
      <c r="B228" s="40"/>
      <c r="C228" s="40"/>
      <c r="D228" s="45"/>
      <c r="E228" s="45"/>
      <c r="F228" s="64"/>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row>
    <row r="229" spans="1:58" x14ac:dyDescent="0.4">
      <c r="A229" s="510"/>
      <c r="B229" s="40"/>
      <c r="C229" s="40"/>
      <c r="D229" s="45"/>
      <c r="E229" s="45"/>
      <c r="F229" s="64"/>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row>
    <row r="230" spans="1:58" x14ac:dyDescent="0.4">
      <c r="A230" s="510"/>
      <c r="B230" s="40"/>
      <c r="C230" s="40"/>
      <c r="D230" s="45"/>
      <c r="E230" s="45"/>
      <c r="F230" s="64"/>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row>
    <row r="231" spans="1:58" x14ac:dyDescent="0.4">
      <c r="A231" s="510"/>
      <c r="B231" s="40"/>
      <c r="C231" s="40"/>
      <c r="D231" s="45"/>
      <c r="E231" s="45"/>
      <c r="F231" s="64"/>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row>
    <row r="232" spans="1:58" x14ac:dyDescent="0.4">
      <c r="A232" s="510"/>
      <c r="B232" s="40"/>
      <c r="C232" s="40"/>
      <c r="D232" s="45"/>
      <c r="E232" s="45"/>
      <c r="F232" s="64"/>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row>
    <row r="233" spans="1:58" x14ac:dyDescent="0.4">
      <c r="A233" s="510"/>
      <c r="B233" s="40"/>
      <c r="C233" s="40"/>
      <c r="D233" s="45"/>
      <c r="E233" s="45"/>
      <c r="F233" s="64"/>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row>
    <row r="234" spans="1:58" x14ac:dyDescent="0.4">
      <c r="A234" s="510"/>
      <c r="B234" s="40"/>
      <c r="C234" s="40"/>
      <c r="D234" s="45"/>
      <c r="E234" s="45"/>
      <c r="F234" s="64"/>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row>
    <row r="235" spans="1:58" x14ac:dyDescent="0.4">
      <c r="A235" s="510"/>
      <c r="B235" s="40"/>
      <c r="C235" s="40"/>
      <c r="D235" s="45"/>
      <c r="E235" s="45"/>
      <c r="F235" s="64"/>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row>
    <row r="236" spans="1:58" x14ac:dyDescent="0.4">
      <c r="A236" s="510"/>
      <c r="B236" s="40"/>
      <c r="C236" s="40"/>
      <c r="D236" s="45"/>
      <c r="E236" s="45"/>
      <c r="F236" s="64"/>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row>
    <row r="237" spans="1:58" x14ac:dyDescent="0.4">
      <c r="A237" s="510"/>
      <c r="B237" s="40"/>
      <c r="C237" s="40"/>
      <c r="D237" s="45"/>
      <c r="E237" s="45"/>
      <c r="F237" s="64"/>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row>
    <row r="238" spans="1:58" x14ac:dyDescent="0.4">
      <c r="A238" s="510"/>
      <c r="B238" s="40"/>
      <c r="C238" s="40"/>
      <c r="D238" s="45"/>
      <c r="E238" s="45"/>
      <c r="F238" s="64"/>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row>
    <row r="239" spans="1:58" x14ac:dyDescent="0.4">
      <c r="A239" s="510"/>
      <c r="B239" s="40"/>
      <c r="C239" s="40"/>
      <c r="D239" s="45"/>
      <c r="E239" s="45"/>
      <c r="F239" s="64"/>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row>
    <row r="240" spans="1:58" x14ac:dyDescent="0.4">
      <c r="A240" s="510"/>
      <c r="B240" s="40"/>
      <c r="C240" s="40"/>
      <c r="D240" s="45"/>
      <c r="E240" s="45"/>
      <c r="F240" s="64"/>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row>
    <row r="241" spans="1:58" x14ac:dyDescent="0.4">
      <c r="A241" s="510"/>
      <c r="B241" s="40"/>
      <c r="C241" s="40"/>
      <c r="D241" s="45"/>
      <c r="E241" s="45"/>
      <c r="F241" s="64"/>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row>
    <row r="242" spans="1:58" x14ac:dyDescent="0.4">
      <c r="A242" s="510"/>
      <c r="B242" s="40"/>
      <c r="C242" s="40"/>
      <c r="D242" s="45"/>
      <c r="E242" s="45"/>
      <c r="F242" s="64"/>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row>
    <row r="243" spans="1:58" x14ac:dyDescent="0.4">
      <c r="A243" s="510"/>
      <c r="B243" s="40"/>
      <c r="C243" s="40"/>
      <c r="D243" s="45"/>
      <c r="E243" s="45"/>
      <c r="F243" s="64"/>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row>
    <row r="244" spans="1:58" x14ac:dyDescent="0.4">
      <c r="A244" s="510"/>
      <c r="B244" s="40"/>
      <c r="C244" s="40"/>
      <c r="D244" s="45"/>
      <c r="E244" s="45"/>
      <c r="F244" s="64"/>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row>
    <row r="245" spans="1:58" x14ac:dyDescent="0.4">
      <c r="A245" s="510"/>
      <c r="B245" s="40"/>
      <c r="C245" s="40"/>
      <c r="D245" s="45"/>
      <c r="E245" s="45"/>
      <c r="F245" s="64"/>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row>
    <row r="246" spans="1:58" x14ac:dyDescent="0.4">
      <c r="A246" s="510"/>
      <c r="B246" s="40"/>
      <c r="C246" s="40"/>
      <c r="D246" s="45"/>
      <c r="E246" s="45"/>
      <c r="F246" s="64"/>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row>
    <row r="247" spans="1:58" x14ac:dyDescent="0.4">
      <c r="A247" s="510"/>
      <c r="B247" s="40"/>
      <c r="C247" s="40"/>
      <c r="D247" s="45"/>
      <c r="E247" s="45"/>
      <c r="F247" s="64"/>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row>
    <row r="248" spans="1:58" x14ac:dyDescent="0.4">
      <c r="A248" s="510"/>
      <c r="B248" s="40"/>
      <c r="C248" s="40"/>
      <c r="D248" s="45"/>
      <c r="E248" s="45"/>
      <c r="F248" s="64"/>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row>
    <row r="249" spans="1:58" x14ac:dyDescent="0.4">
      <c r="A249" s="510"/>
      <c r="B249" s="40"/>
      <c r="C249" s="40"/>
      <c r="D249" s="45"/>
      <c r="E249" s="45"/>
      <c r="F249" s="64"/>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row>
    <row r="250" spans="1:58" x14ac:dyDescent="0.4">
      <c r="A250" s="510"/>
      <c r="B250" s="40"/>
      <c r="C250" s="40"/>
      <c r="D250" s="45"/>
      <c r="E250" s="45"/>
      <c r="F250" s="64"/>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row>
    <row r="251" spans="1:58" x14ac:dyDescent="0.4">
      <c r="A251" s="510"/>
      <c r="B251" s="40"/>
      <c r="C251" s="40"/>
      <c r="D251" s="45"/>
      <c r="E251" s="45"/>
      <c r="F251" s="64"/>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row>
    <row r="252" spans="1:58" x14ac:dyDescent="0.4">
      <c r="A252" s="510"/>
      <c r="B252" s="40"/>
      <c r="C252" s="40"/>
      <c r="D252" s="45"/>
      <c r="E252" s="45"/>
      <c r="F252" s="64"/>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row>
    <row r="253" spans="1:58" x14ac:dyDescent="0.4">
      <c r="A253" s="510"/>
      <c r="B253" s="40"/>
      <c r="C253" s="40"/>
      <c r="D253" s="45"/>
      <c r="E253" s="45"/>
      <c r="F253" s="64"/>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row>
    <row r="254" spans="1:58" x14ac:dyDescent="0.4">
      <c r="A254" s="510"/>
      <c r="B254" s="40"/>
      <c r="C254" s="40"/>
      <c r="D254" s="45"/>
      <c r="E254" s="45"/>
      <c r="F254" s="64"/>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row>
    <row r="255" spans="1:58" x14ac:dyDescent="0.4">
      <c r="A255" s="510"/>
      <c r="B255" s="40"/>
      <c r="C255" s="40"/>
      <c r="D255" s="45"/>
      <c r="E255" s="45"/>
      <c r="F255" s="64"/>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row>
    <row r="256" spans="1:58" x14ac:dyDescent="0.4">
      <c r="A256" s="510"/>
      <c r="B256" s="40"/>
      <c r="C256" s="40"/>
      <c r="D256" s="45"/>
      <c r="E256" s="45"/>
      <c r="F256" s="64"/>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row>
    <row r="257" spans="1:58" x14ac:dyDescent="0.4">
      <c r="A257" s="510"/>
      <c r="B257" s="40"/>
      <c r="C257" s="40"/>
      <c r="D257" s="45"/>
      <c r="E257" s="45"/>
      <c r="F257" s="64"/>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row>
    <row r="258" spans="1:58" x14ac:dyDescent="0.4">
      <c r="A258" s="510"/>
      <c r="B258" s="40"/>
      <c r="C258" s="40"/>
      <c r="D258" s="45"/>
      <c r="E258" s="45"/>
      <c r="F258" s="64"/>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row>
    <row r="259" spans="1:58" x14ac:dyDescent="0.4">
      <c r="A259" s="510"/>
      <c r="B259" s="40"/>
      <c r="C259" s="40"/>
      <c r="D259" s="45"/>
      <c r="E259" s="45"/>
      <c r="F259" s="64"/>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row>
    <row r="260" spans="1:58" x14ac:dyDescent="0.4">
      <c r="A260" s="510"/>
      <c r="B260" s="40"/>
      <c r="C260" s="40"/>
      <c r="D260" s="45"/>
      <c r="E260" s="45"/>
      <c r="F260" s="64"/>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row>
    <row r="261" spans="1:58" x14ac:dyDescent="0.4">
      <c r="A261" s="510"/>
      <c r="B261" s="40"/>
      <c r="C261" s="40"/>
      <c r="D261" s="45"/>
      <c r="E261" s="45"/>
      <c r="F261" s="64"/>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row>
    <row r="262" spans="1:58" x14ac:dyDescent="0.4">
      <c r="A262" s="510"/>
      <c r="B262" s="40"/>
      <c r="C262" s="40"/>
      <c r="D262" s="45"/>
      <c r="E262" s="45"/>
      <c r="F262" s="64"/>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row>
    <row r="263" spans="1:58" x14ac:dyDescent="0.4">
      <c r="A263" s="510"/>
      <c r="B263" s="40"/>
      <c r="C263" s="40"/>
      <c r="D263" s="45"/>
      <c r="E263" s="45"/>
      <c r="F263" s="64"/>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row>
    <row r="264" spans="1:58" x14ac:dyDescent="0.4">
      <c r="A264" s="510"/>
      <c r="B264" s="40"/>
      <c r="C264" s="40"/>
      <c r="D264" s="45"/>
      <c r="E264" s="45"/>
      <c r="F264" s="64"/>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row>
    <row r="265" spans="1:58" x14ac:dyDescent="0.4">
      <c r="A265" s="510"/>
      <c r="B265" s="40"/>
      <c r="C265" s="40"/>
      <c r="D265" s="45"/>
      <c r="E265" s="45"/>
      <c r="F265" s="64"/>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row>
    <row r="266" spans="1:58" x14ac:dyDescent="0.4">
      <c r="A266" s="510"/>
      <c r="B266" s="40"/>
      <c r="C266" s="40"/>
      <c r="D266" s="45"/>
      <c r="E266" s="45"/>
      <c r="F266" s="64"/>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row>
    <row r="267" spans="1:58" x14ac:dyDescent="0.4">
      <c r="A267" s="510"/>
      <c r="B267" s="40"/>
      <c r="C267" s="40"/>
      <c r="D267" s="45"/>
      <c r="E267" s="45"/>
      <c r="F267" s="64"/>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row>
    <row r="268" spans="1:58" x14ac:dyDescent="0.4">
      <c r="A268" s="510"/>
      <c r="B268" s="40"/>
      <c r="C268" s="40"/>
      <c r="D268" s="45"/>
      <c r="E268" s="45"/>
      <c r="F268" s="64"/>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row>
    <row r="269" spans="1:58" x14ac:dyDescent="0.4">
      <c r="A269" s="510"/>
      <c r="B269" s="40"/>
      <c r="C269" s="40"/>
      <c r="D269" s="45"/>
      <c r="E269" s="45"/>
      <c r="F269" s="64"/>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row>
    <row r="270" spans="1:58" x14ac:dyDescent="0.4">
      <c r="A270" s="510"/>
      <c r="B270" s="40"/>
      <c r="C270" s="40"/>
      <c r="D270" s="45"/>
      <c r="E270" s="45"/>
      <c r="F270" s="64"/>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row>
    <row r="271" spans="1:58" x14ac:dyDescent="0.4">
      <c r="A271" s="510"/>
      <c r="B271" s="40"/>
      <c r="C271" s="40"/>
      <c r="D271" s="45"/>
      <c r="E271" s="45"/>
      <c r="F271" s="64"/>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row>
    <row r="272" spans="1:58" x14ac:dyDescent="0.4">
      <c r="A272" s="510"/>
      <c r="B272" s="40"/>
      <c r="C272" s="40"/>
      <c r="D272" s="45"/>
      <c r="E272" s="45"/>
      <c r="F272" s="64"/>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row>
    <row r="273" spans="1:58" x14ac:dyDescent="0.4">
      <c r="A273" s="510"/>
      <c r="B273" s="40"/>
      <c r="C273" s="40"/>
      <c r="D273" s="45"/>
      <c r="E273" s="45"/>
      <c r="F273" s="64"/>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row>
    <row r="274" spans="1:58" x14ac:dyDescent="0.4">
      <c r="A274" s="510"/>
      <c r="B274" s="40"/>
      <c r="C274" s="40"/>
      <c r="D274" s="45"/>
      <c r="E274" s="45"/>
      <c r="F274" s="64"/>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row>
    <row r="275" spans="1:58" x14ac:dyDescent="0.4">
      <c r="A275" s="510"/>
      <c r="B275" s="40"/>
      <c r="C275" s="40"/>
      <c r="D275" s="45"/>
      <c r="E275" s="45"/>
      <c r="F275" s="64"/>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row>
    <row r="276" spans="1:58" x14ac:dyDescent="0.4">
      <c r="A276" s="510"/>
      <c r="B276" s="40"/>
      <c r="C276" s="40"/>
      <c r="D276" s="45"/>
      <c r="E276" s="45"/>
      <c r="F276" s="64"/>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row>
    <row r="277" spans="1:58" x14ac:dyDescent="0.4">
      <c r="A277" s="510"/>
      <c r="B277" s="40"/>
      <c r="C277" s="40"/>
      <c r="D277" s="45"/>
      <c r="E277" s="45"/>
      <c r="F277" s="64"/>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row>
    <row r="278" spans="1:58" x14ac:dyDescent="0.4">
      <c r="A278" s="510"/>
      <c r="B278" s="40"/>
      <c r="C278" s="40"/>
      <c r="D278" s="45"/>
      <c r="E278" s="45"/>
      <c r="F278" s="64"/>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row>
    <row r="279" spans="1:58" x14ac:dyDescent="0.4">
      <c r="A279" s="510"/>
      <c r="B279" s="40"/>
      <c r="C279" s="40"/>
      <c r="D279" s="45"/>
      <c r="E279" s="45"/>
      <c r="F279" s="64"/>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row>
    <row r="280" spans="1:58" x14ac:dyDescent="0.4">
      <c r="A280" s="510"/>
      <c r="B280" s="40"/>
      <c r="C280" s="40"/>
      <c r="D280" s="45"/>
      <c r="E280" s="45"/>
      <c r="F280" s="64"/>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row>
    <row r="281" spans="1:58" x14ac:dyDescent="0.4">
      <c r="A281" s="510"/>
      <c r="B281" s="40"/>
      <c r="C281" s="40"/>
      <c r="D281" s="45"/>
      <c r="E281" s="45"/>
      <c r="F281" s="64"/>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row>
    <row r="282" spans="1:58" x14ac:dyDescent="0.4">
      <c r="A282" s="510"/>
      <c r="B282" s="40"/>
      <c r="C282" s="40"/>
      <c r="D282" s="45"/>
      <c r="E282" s="45"/>
      <c r="F282" s="64"/>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row>
    <row r="283" spans="1:58" x14ac:dyDescent="0.4">
      <c r="A283" s="510"/>
      <c r="B283" s="40"/>
      <c r="C283" s="40"/>
      <c r="D283" s="45"/>
      <c r="E283" s="45"/>
      <c r="F283" s="64"/>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row>
    <row r="284" spans="1:58" x14ac:dyDescent="0.4">
      <c r="A284" s="510"/>
      <c r="B284" s="40"/>
      <c r="C284" s="40"/>
      <c r="D284" s="45"/>
      <c r="E284" s="45"/>
      <c r="F284" s="64"/>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row>
    <row r="285" spans="1:58" x14ac:dyDescent="0.4">
      <c r="A285" s="510"/>
      <c r="B285" s="40"/>
      <c r="C285" s="40"/>
      <c r="D285" s="45"/>
      <c r="E285" s="45"/>
      <c r="F285" s="64"/>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row>
    <row r="286" spans="1:58" x14ac:dyDescent="0.4">
      <c r="A286" s="510"/>
      <c r="B286" s="40"/>
      <c r="C286" s="40"/>
      <c r="D286" s="45"/>
      <c r="E286" s="45"/>
      <c r="F286" s="64"/>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row>
    <row r="287" spans="1:58" x14ac:dyDescent="0.4">
      <c r="A287" s="510"/>
      <c r="B287" s="40"/>
      <c r="C287" s="40"/>
      <c r="D287" s="45"/>
      <c r="E287" s="45"/>
      <c r="F287" s="64"/>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row>
    <row r="288" spans="1:58" x14ac:dyDescent="0.4">
      <c r="A288" s="510"/>
      <c r="B288" s="40"/>
      <c r="C288" s="40"/>
      <c r="D288" s="45"/>
      <c r="E288" s="45"/>
      <c r="F288" s="64"/>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row>
    <row r="289" spans="1:58" x14ac:dyDescent="0.4">
      <c r="A289" s="510"/>
      <c r="B289" s="40"/>
      <c r="C289" s="40"/>
      <c r="D289" s="45"/>
      <c r="E289" s="45"/>
      <c r="F289" s="64"/>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row>
    <row r="290" spans="1:58" x14ac:dyDescent="0.4">
      <c r="A290" s="510"/>
      <c r="B290" s="40"/>
      <c r="C290" s="40"/>
      <c r="D290" s="45"/>
      <c r="E290" s="45"/>
      <c r="F290" s="64"/>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row>
    <row r="291" spans="1:58" x14ac:dyDescent="0.4">
      <c r="A291" s="510"/>
      <c r="B291" s="40"/>
      <c r="C291" s="40"/>
      <c r="D291" s="45"/>
      <c r="E291" s="45"/>
      <c r="F291" s="64"/>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row>
    <row r="292" spans="1:58" x14ac:dyDescent="0.4">
      <c r="A292" s="510"/>
      <c r="B292" s="40"/>
      <c r="C292" s="40"/>
      <c r="D292" s="45"/>
      <c r="E292" s="45"/>
      <c r="F292" s="64"/>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row>
    <row r="293" spans="1:58" x14ac:dyDescent="0.4">
      <c r="A293" s="510"/>
      <c r="B293" s="40"/>
      <c r="C293" s="40"/>
      <c r="D293" s="45"/>
      <c r="E293" s="45"/>
      <c r="F293" s="64"/>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row>
    <row r="294" spans="1:58" x14ac:dyDescent="0.4">
      <c r="A294" s="510"/>
      <c r="B294" s="40"/>
      <c r="C294" s="40"/>
      <c r="D294" s="45"/>
      <c r="E294" s="45"/>
      <c r="F294" s="64"/>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row>
    <row r="295" spans="1:58" x14ac:dyDescent="0.4">
      <c r="A295" s="510"/>
      <c r="B295" s="40"/>
      <c r="C295" s="40"/>
      <c r="D295" s="45"/>
      <c r="E295" s="45"/>
      <c r="F295" s="64"/>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row>
    <row r="296" spans="1:58" x14ac:dyDescent="0.4">
      <c r="A296" s="510"/>
      <c r="B296" s="40"/>
      <c r="C296" s="40"/>
      <c r="D296" s="45"/>
      <c r="E296" s="45"/>
      <c r="F296" s="64"/>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row>
    <row r="297" spans="1:58" x14ac:dyDescent="0.4">
      <c r="A297" s="510"/>
      <c r="B297" s="40"/>
      <c r="C297" s="40"/>
      <c r="D297" s="45"/>
      <c r="E297" s="45"/>
      <c r="F297" s="64"/>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row>
    <row r="298" spans="1:58" x14ac:dyDescent="0.4">
      <c r="A298" s="510"/>
      <c r="B298" s="40"/>
      <c r="C298" s="40"/>
      <c r="D298" s="45"/>
      <c r="E298" s="45"/>
      <c r="F298" s="64"/>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row>
    <row r="299" spans="1:58" x14ac:dyDescent="0.4">
      <c r="A299" s="510"/>
      <c r="B299" s="40"/>
      <c r="C299" s="40"/>
      <c r="D299" s="45"/>
      <c r="E299" s="45"/>
      <c r="F299" s="64"/>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row>
    <row r="300" spans="1:58" x14ac:dyDescent="0.4">
      <c r="A300" s="510"/>
      <c r="B300" s="40"/>
      <c r="C300" s="40"/>
      <c r="D300" s="45"/>
      <c r="E300" s="45"/>
      <c r="F300" s="64"/>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row>
    <row r="301" spans="1:58" x14ac:dyDescent="0.4">
      <c r="A301" s="510"/>
      <c r="B301" s="40"/>
      <c r="C301" s="40"/>
      <c r="D301" s="45"/>
      <c r="E301" s="45"/>
      <c r="F301" s="64"/>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row>
    <row r="302" spans="1:58" x14ac:dyDescent="0.4">
      <c r="A302" s="510"/>
      <c r="B302" s="40"/>
      <c r="C302" s="40"/>
      <c r="D302" s="45"/>
      <c r="E302" s="45"/>
      <c r="F302" s="64"/>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row>
    <row r="303" spans="1:58" x14ac:dyDescent="0.4">
      <c r="A303" s="510"/>
      <c r="B303" s="40"/>
      <c r="C303" s="40"/>
      <c r="D303" s="45"/>
      <c r="E303" s="45"/>
      <c r="F303" s="64"/>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row>
    <row r="304" spans="1:58" x14ac:dyDescent="0.4">
      <c r="A304" s="510"/>
      <c r="B304" s="40"/>
      <c r="C304" s="40"/>
      <c r="D304" s="45"/>
      <c r="E304" s="45"/>
      <c r="F304" s="64"/>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row>
    <row r="305" spans="1:58" x14ac:dyDescent="0.4">
      <c r="A305" s="510"/>
      <c r="B305" s="40"/>
      <c r="C305" s="40"/>
      <c r="D305" s="45"/>
      <c r="E305" s="45"/>
      <c r="F305" s="64"/>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row>
    <row r="306" spans="1:58" x14ac:dyDescent="0.4">
      <c r="A306" s="510"/>
      <c r="B306" s="40"/>
      <c r="C306" s="40"/>
      <c r="D306" s="45"/>
      <c r="E306" s="45"/>
      <c r="F306" s="64"/>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row>
    <row r="307" spans="1:58" x14ac:dyDescent="0.4">
      <c r="A307" s="510"/>
      <c r="B307" s="40"/>
      <c r="C307" s="40"/>
      <c r="D307" s="45"/>
      <c r="E307" s="45"/>
      <c r="F307" s="64"/>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row>
    <row r="308" spans="1:58" x14ac:dyDescent="0.4">
      <c r="A308" s="510"/>
      <c r="B308" s="40"/>
      <c r="C308" s="40"/>
      <c r="D308" s="45"/>
      <c r="E308" s="45"/>
      <c r="F308" s="64"/>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row>
    <row r="309" spans="1:58" x14ac:dyDescent="0.4">
      <c r="A309" s="510"/>
      <c r="B309" s="40"/>
      <c r="C309" s="40"/>
      <c r="D309" s="45"/>
      <c r="E309" s="45"/>
      <c r="F309" s="64"/>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row>
    <row r="310" spans="1:58" x14ac:dyDescent="0.4">
      <c r="A310" s="510"/>
      <c r="B310" s="40"/>
      <c r="C310" s="40"/>
      <c r="D310" s="45"/>
      <c r="E310" s="45"/>
      <c r="F310" s="64"/>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row>
    <row r="311" spans="1:58" x14ac:dyDescent="0.4">
      <c r="A311" s="510"/>
      <c r="B311" s="40"/>
      <c r="C311" s="40"/>
      <c r="D311" s="45"/>
      <c r="E311" s="45"/>
      <c r="F311" s="64"/>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row>
    <row r="312" spans="1:58" x14ac:dyDescent="0.4">
      <c r="A312" s="510"/>
      <c r="B312" s="40"/>
      <c r="C312" s="40"/>
      <c r="D312" s="45"/>
      <c r="E312" s="45"/>
      <c r="F312" s="64"/>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row>
    <row r="313" spans="1:58" x14ac:dyDescent="0.4">
      <c r="A313" s="510"/>
      <c r="B313" s="40"/>
      <c r="C313" s="40"/>
      <c r="D313" s="45"/>
      <c r="E313" s="45"/>
      <c r="F313" s="64"/>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row>
    <row r="314" spans="1:58" x14ac:dyDescent="0.4">
      <c r="A314" s="510"/>
      <c r="B314" s="40"/>
      <c r="C314" s="40"/>
      <c r="D314" s="45"/>
      <c r="E314" s="45"/>
      <c r="F314" s="64"/>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row>
    <row r="315" spans="1:58" x14ac:dyDescent="0.4">
      <c r="A315" s="510"/>
      <c r="B315" s="40"/>
      <c r="C315" s="40"/>
      <c r="D315" s="45"/>
      <c r="E315" s="45"/>
      <c r="F315" s="64"/>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row>
    <row r="316" spans="1:58" x14ac:dyDescent="0.4">
      <c r="A316" s="510"/>
      <c r="B316" s="40"/>
      <c r="C316" s="40"/>
      <c r="D316" s="45"/>
      <c r="E316" s="45"/>
      <c r="F316" s="64"/>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row>
    <row r="317" spans="1:58" x14ac:dyDescent="0.4">
      <c r="A317" s="510"/>
      <c r="B317" s="40"/>
      <c r="C317" s="40"/>
      <c r="D317" s="45"/>
      <c r="E317" s="45"/>
      <c r="F317" s="64"/>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row>
    <row r="318" spans="1:58" x14ac:dyDescent="0.4">
      <c r="A318" s="510"/>
      <c r="B318" s="40"/>
      <c r="C318" s="40"/>
      <c r="D318" s="45"/>
      <c r="E318" s="45"/>
      <c r="F318" s="64"/>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row>
    <row r="319" spans="1:58" x14ac:dyDescent="0.4">
      <c r="A319" s="510"/>
      <c r="B319" s="40"/>
      <c r="C319" s="40"/>
      <c r="D319" s="45"/>
      <c r="E319" s="45"/>
      <c r="F319" s="64"/>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row>
    <row r="320" spans="1:58" x14ac:dyDescent="0.4">
      <c r="A320" s="510"/>
      <c r="B320" s="40"/>
      <c r="C320" s="40"/>
      <c r="D320" s="45"/>
      <c r="E320" s="45"/>
      <c r="F320" s="64"/>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row>
    <row r="321" spans="1:58" x14ac:dyDescent="0.4">
      <c r="A321" s="510"/>
      <c r="B321" s="40"/>
      <c r="C321" s="40"/>
      <c r="D321" s="45"/>
      <c r="E321" s="45"/>
      <c r="F321" s="64"/>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row>
    <row r="322" spans="1:58" x14ac:dyDescent="0.4">
      <c r="A322" s="510"/>
      <c r="B322" s="40"/>
      <c r="C322" s="40"/>
      <c r="D322" s="45"/>
      <c r="E322" s="45"/>
      <c r="F322" s="64"/>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row>
    <row r="323" spans="1:58" x14ac:dyDescent="0.4">
      <c r="A323" s="510"/>
      <c r="B323" s="40"/>
      <c r="C323" s="40"/>
      <c r="D323" s="45"/>
      <c r="E323" s="45"/>
      <c r="F323" s="64"/>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row>
    <row r="324" spans="1:58" x14ac:dyDescent="0.4">
      <c r="A324" s="510"/>
      <c r="B324" s="40"/>
      <c r="C324" s="40"/>
      <c r="D324" s="45"/>
      <c r="E324" s="45"/>
      <c r="F324" s="64"/>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row>
    <row r="325" spans="1:58" x14ac:dyDescent="0.4">
      <c r="A325" s="510"/>
      <c r="B325" s="40"/>
      <c r="C325" s="40"/>
      <c r="D325" s="45"/>
      <c r="E325" s="45"/>
      <c r="F325" s="64"/>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row>
    <row r="326" spans="1:58" x14ac:dyDescent="0.4">
      <c r="A326" s="510"/>
      <c r="B326" s="40"/>
      <c r="C326" s="40"/>
      <c r="D326" s="45"/>
      <c r="E326" s="45"/>
      <c r="F326" s="64"/>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row>
    <row r="327" spans="1:58" x14ac:dyDescent="0.4">
      <c r="A327" s="510"/>
      <c r="B327" s="40"/>
      <c r="C327" s="40"/>
      <c r="D327" s="45"/>
      <c r="E327" s="45"/>
      <c r="F327" s="64"/>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row>
    <row r="328" spans="1:58" x14ac:dyDescent="0.4">
      <c r="A328" s="510"/>
      <c r="B328" s="40"/>
      <c r="C328" s="40"/>
      <c r="D328" s="45"/>
      <c r="E328" s="45"/>
      <c r="F328" s="64"/>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row>
    <row r="329" spans="1:58" x14ac:dyDescent="0.4">
      <c r="A329" s="510"/>
      <c r="B329" s="40"/>
      <c r="C329" s="40"/>
      <c r="D329" s="45"/>
      <c r="E329" s="45"/>
      <c r="F329" s="64"/>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row>
    <row r="330" spans="1:58" x14ac:dyDescent="0.4">
      <c r="A330" s="510"/>
      <c r="B330" s="40"/>
      <c r="C330" s="40"/>
      <c r="D330" s="45"/>
      <c r="E330" s="45"/>
      <c r="F330" s="64"/>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row>
    <row r="331" spans="1:58" x14ac:dyDescent="0.4">
      <c r="A331" s="510"/>
      <c r="B331" s="40"/>
      <c r="C331" s="40"/>
      <c r="D331" s="45"/>
      <c r="E331" s="45"/>
      <c r="F331" s="64"/>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row>
    <row r="332" spans="1:58" x14ac:dyDescent="0.4">
      <c r="A332" s="510"/>
      <c r="B332" s="40"/>
      <c r="C332" s="40"/>
      <c r="D332" s="45"/>
      <c r="E332" s="45"/>
      <c r="F332" s="64"/>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row>
    <row r="333" spans="1:58" x14ac:dyDescent="0.4">
      <c r="A333" s="510"/>
      <c r="B333" s="40"/>
      <c r="C333" s="40"/>
      <c r="D333" s="45"/>
      <c r="E333" s="45"/>
      <c r="F333" s="64"/>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row>
    <row r="334" spans="1:58" x14ac:dyDescent="0.4">
      <c r="A334" s="510"/>
      <c r="B334" s="40"/>
      <c r="C334" s="40"/>
      <c r="D334" s="45"/>
      <c r="E334" s="45"/>
      <c r="F334" s="64"/>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row>
    <row r="335" spans="1:58" x14ac:dyDescent="0.4">
      <c r="A335" s="510"/>
      <c r="B335" s="40"/>
      <c r="C335" s="40"/>
      <c r="D335" s="45"/>
      <c r="E335" s="45"/>
      <c r="F335" s="64"/>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row>
    <row r="336" spans="1:58" x14ac:dyDescent="0.4">
      <c r="A336" s="510"/>
      <c r="B336" s="40"/>
      <c r="C336" s="40"/>
      <c r="D336" s="45"/>
      <c r="E336" s="45"/>
      <c r="F336" s="64"/>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row>
    <row r="337" spans="1:58" x14ac:dyDescent="0.4">
      <c r="A337" s="510"/>
      <c r="B337" s="40"/>
      <c r="C337" s="40"/>
      <c r="D337" s="45"/>
      <c r="E337" s="45"/>
      <c r="F337" s="64"/>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row>
    <row r="338" spans="1:58" x14ac:dyDescent="0.4">
      <c r="A338" s="510"/>
      <c r="B338" s="40"/>
      <c r="C338" s="40"/>
      <c r="D338" s="45"/>
      <c r="E338" s="45"/>
      <c r="F338" s="64"/>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row>
    <row r="339" spans="1:58" x14ac:dyDescent="0.4">
      <c r="A339" s="510"/>
      <c r="B339" s="40"/>
      <c r="C339" s="40"/>
      <c r="D339" s="45"/>
      <c r="E339" s="45"/>
      <c r="F339" s="64"/>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row>
    <row r="340" spans="1:58" x14ac:dyDescent="0.4">
      <c r="A340" s="510"/>
      <c r="B340" s="40"/>
      <c r="C340" s="40"/>
      <c r="D340" s="45"/>
      <c r="E340" s="45"/>
      <c r="F340" s="64"/>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row>
    <row r="341" spans="1:58" x14ac:dyDescent="0.4">
      <c r="A341" s="510"/>
      <c r="B341" s="40"/>
      <c r="C341" s="40"/>
      <c r="D341" s="45"/>
      <c r="E341" s="45"/>
      <c r="F341" s="64"/>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row>
    <row r="342" spans="1:58" x14ac:dyDescent="0.4">
      <c r="A342" s="510"/>
      <c r="B342" s="40"/>
      <c r="C342" s="40"/>
      <c r="D342" s="45"/>
      <c r="E342" s="45"/>
      <c r="F342" s="64"/>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row>
    <row r="343" spans="1:58" x14ac:dyDescent="0.4">
      <c r="A343" s="510"/>
      <c r="B343" s="40"/>
      <c r="C343" s="40"/>
      <c r="D343" s="45"/>
      <c r="E343" s="45"/>
      <c r="F343" s="64"/>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row>
    <row r="344" spans="1:58" x14ac:dyDescent="0.4">
      <c r="A344" s="510"/>
      <c r="B344" s="40"/>
      <c r="C344" s="40"/>
      <c r="D344" s="45"/>
      <c r="E344" s="45"/>
      <c r="F344" s="64"/>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row>
    <row r="345" spans="1:58" x14ac:dyDescent="0.4">
      <c r="A345" s="510"/>
      <c r="B345" s="40"/>
      <c r="C345" s="40"/>
      <c r="D345" s="45"/>
      <c r="E345" s="45"/>
      <c r="F345" s="64"/>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row>
    <row r="346" spans="1:58" x14ac:dyDescent="0.4">
      <c r="A346" s="510"/>
      <c r="B346" s="40"/>
      <c r="C346" s="40"/>
      <c r="D346" s="45"/>
      <c r="E346" s="45"/>
      <c r="F346" s="64"/>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row>
    <row r="347" spans="1:58" x14ac:dyDescent="0.4">
      <c r="A347" s="510"/>
      <c r="B347" s="40"/>
      <c r="C347" s="40"/>
      <c r="D347" s="45"/>
      <c r="E347" s="45"/>
      <c r="F347" s="64"/>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row>
    <row r="348" spans="1:58" x14ac:dyDescent="0.4">
      <c r="A348" s="510"/>
      <c r="B348" s="40"/>
      <c r="C348" s="40"/>
      <c r="D348" s="45"/>
      <c r="E348" s="45"/>
      <c r="F348" s="64"/>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row>
    <row r="349" spans="1:58" x14ac:dyDescent="0.4">
      <c r="A349" s="510"/>
      <c r="B349" s="40"/>
      <c r="C349" s="40"/>
      <c r="D349" s="45"/>
      <c r="E349" s="45"/>
      <c r="F349" s="64"/>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row>
    <row r="350" spans="1:58" x14ac:dyDescent="0.4">
      <c r="A350" s="510"/>
      <c r="B350" s="40"/>
      <c r="C350" s="40"/>
      <c r="D350" s="45"/>
      <c r="E350" s="45"/>
      <c r="F350" s="64"/>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row>
    <row r="351" spans="1:58" x14ac:dyDescent="0.4">
      <c r="A351" s="510"/>
      <c r="B351" s="40"/>
      <c r="C351" s="40"/>
      <c r="D351" s="45"/>
      <c r="E351" s="45"/>
      <c r="F351" s="64"/>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row>
    <row r="352" spans="1:58" x14ac:dyDescent="0.4">
      <c r="A352" s="510"/>
      <c r="B352" s="40"/>
      <c r="C352" s="40"/>
      <c r="D352" s="45"/>
      <c r="E352" s="45"/>
      <c r="F352" s="64"/>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row>
    <row r="353" spans="1:58" x14ac:dyDescent="0.4">
      <c r="A353" s="510"/>
      <c r="B353" s="40"/>
      <c r="C353" s="40"/>
      <c r="D353" s="45"/>
      <c r="E353" s="45"/>
      <c r="F353" s="64"/>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row>
    <row r="354" spans="1:58" x14ac:dyDescent="0.4">
      <c r="A354" s="510"/>
      <c r="B354" s="40"/>
      <c r="C354" s="40"/>
      <c r="D354" s="45"/>
      <c r="E354" s="45"/>
      <c r="F354" s="64"/>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row>
    <row r="355" spans="1:58" x14ac:dyDescent="0.4">
      <c r="A355" s="510"/>
      <c r="B355" s="40"/>
      <c r="C355" s="40"/>
      <c r="D355" s="45"/>
      <c r="E355" s="45"/>
      <c r="F355" s="64"/>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row>
    <row r="356" spans="1:58" x14ac:dyDescent="0.4">
      <c r="A356" s="510"/>
      <c r="B356" s="40"/>
      <c r="C356" s="40"/>
      <c r="D356" s="45"/>
      <c r="E356" s="45"/>
      <c r="F356" s="64"/>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row>
    <row r="357" spans="1:58" x14ac:dyDescent="0.4">
      <c r="A357" s="510"/>
      <c r="B357" s="40"/>
      <c r="C357" s="40"/>
      <c r="D357" s="45"/>
      <c r="E357" s="45"/>
      <c r="F357" s="64"/>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row>
    <row r="358" spans="1:58" x14ac:dyDescent="0.4">
      <c r="A358" s="510"/>
      <c r="B358" s="40"/>
      <c r="C358" s="40"/>
      <c r="D358" s="45"/>
      <c r="E358" s="45"/>
      <c r="F358" s="64"/>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row>
    <row r="359" spans="1:58" x14ac:dyDescent="0.4">
      <c r="A359" s="510"/>
      <c r="B359" s="40"/>
      <c r="C359" s="40"/>
      <c r="D359" s="45"/>
      <c r="E359" s="45"/>
      <c r="F359" s="64"/>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row>
    <row r="360" spans="1:58" x14ac:dyDescent="0.4">
      <c r="A360" s="510"/>
      <c r="B360" s="40"/>
      <c r="C360" s="40"/>
      <c r="D360" s="45"/>
      <c r="E360" s="45"/>
      <c r="F360" s="64"/>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row>
    <row r="361" spans="1:58" x14ac:dyDescent="0.4">
      <c r="A361" s="510"/>
      <c r="B361" s="40"/>
      <c r="C361" s="40"/>
      <c r="D361" s="45"/>
      <c r="E361" s="45"/>
      <c r="F361" s="64"/>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row>
    <row r="362" spans="1:58" x14ac:dyDescent="0.4">
      <c r="A362" s="510"/>
      <c r="B362" s="40"/>
      <c r="C362" s="40"/>
      <c r="D362" s="45"/>
      <c r="E362" s="45"/>
      <c r="F362" s="64"/>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row>
    <row r="363" spans="1:58" x14ac:dyDescent="0.4">
      <c r="A363" s="510"/>
      <c r="B363" s="40"/>
      <c r="C363" s="40"/>
      <c r="D363" s="45"/>
      <c r="E363" s="45"/>
      <c r="F363" s="64"/>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row>
    <row r="364" spans="1:58" x14ac:dyDescent="0.4">
      <c r="A364" s="510"/>
      <c r="B364" s="40"/>
      <c r="C364" s="40"/>
      <c r="D364" s="45"/>
      <c r="E364" s="45"/>
      <c r="F364" s="64"/>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row>
    <row r="365" spans="1:58" x14ac:dyDescent="0.4">
      <c r="A365" s="510"/>
      <c r="B365" s="40"/>
      <c r="C365" s="40"/>
      <c r="D365" s="45"/>
      <c r="E365" s="45"/>
      <c r="F365" s="64"/>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row>
    <row r="366" spans="1:58" x14ac:dyDescent="0.4">
      <c r="A366" s="510"/>
      <c r="B366" s="40"/>
      <c r="C366" s="40"/>
      <c r="D366" s="45"/>
      <c r="E366" s="45"/>
      <c r="F366" s="64"/>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row>
    <row r="367" spans="1:58" x14ac:dyDescent="0.4">
      <c r="A367" s="510"/>
      <c r="B367" s="40"/>
      <c r="C367" s="40"/>
      <c r="D367" s="45"/>
      <c r="E367" s="45"/>
      <c r="F367" s="64"/>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row>
    <row r="368" spans="1:58" x14ac:dyDescent="0.4">
      <c r="A368" s="510"/>
      <c r="B368" s="40"/>
      <c r="C368" s="40"/>
      <c r="D368" s="45"/>
      <c r="E368" s="45"/>
      <c r="F368" s="64"/>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row>
    <row r="369" spans="1:58" x14ac:dyDescent="0.4">
      <c r="A369" s="510"/>
      <c r="B369" s="40"/>
      <c r="C369" s="40"/>
      <c r="D369" s="45"/>
      <c r="E369" s="45"/>
      <c r="F369" s="64"/>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row>
    <row r="370" spans="1:58" x14ac:dyDescent="0.4">
      <c r="A370" s="510"/>
      <c r="B370" s="40"/>
      <c r="C370" s="40"/>
      <c r="D370" s="45"/>
      <c r="E370" s="45"/>
      <c r="F370" s="64"/>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row>
    <row r="371" spans="1:58" x14ac:dyDescent="0.4">
      <c r="A371" s="510"/>
      <c r="B371" s="40"/>
      <c r="C371" s="40"/>
      <c r="D371" s="45"/>
      <c r="E371" s="45"/>
      <c r="F371" s="64"/>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row>
    <row r="372" spans="1:58" x14ac:dyDescent="0.4">
      <c r="A372" s="510"/>
      <c r="B372" s="40"/>
      <c r="C372" s="40"/>
      <c r="D372" s="45"/>
      <c r="E372" s="45"/>
      <c r="F372" s="64"/>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row>
    <row r="373" spans="1:58" x14ac:dyDescent="0.4">
      <c r="A373" s="510"/>
      <c r="B373" s="40"/>
      <c r="C373" s="40"/>
      <c r="D373" s="45"/>
      <c r="E373" s="45"/>
      <c r="F373" s="64"/>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row>
    <row r="374" spans="1:58" x14ac:dyDescent="0.4">
      <c r="A374" s="510"/>
      <c r="B374" s="40"/>
      <c r="C374" s="40"/>
      <c r="D374" s="45"/>
      <c r="E374" s="45"/>
      <c r="F374" s="64"/>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row>
    <row r="375" spans="1:58" x14ac:dyDescent="0.4">
      <c r="A375" s="510"/>
      <c r="B375" s="40"/>
      <c r="C375" s="40"/>
      <c r="D375" s="45"/>
      <c r="E375" s="45"/>
      <c r="F375" s="64"/>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row>
    <row r="376" spans="1:58" x14ac:dyDescent="0.4">
      <c r="A376" s="510"/>
      <c r="B376" s="40"/>
      <c r="C376" s="40"/>
      <c r="D376" s="45"/>
      <c r="E376" s="45"/>
      <c r="F376" s="64"/>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row>
    <row r="377" spans="1:58" x14ac:dyDescent="0.4">
      <c r="A377" s="510"/>
      <c r="B377" s="40"/>
      <c r="C377" s="40"/>
      <c r="D377" s="45"/>
      <c r="E377" s="45"/>
      <c r="F377" s="64"/>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row>
    <row r="378" spans="1:58" x14ac:dyDescent="0.4">
      <c r="A378" s="510"/>
      <c r="B378" s="40"/>
      <c r="C378" s="40"/>
      <c r="D378" s="45"/>
      <c r="E378" s="45"/>
      <c r="F378" s="64"/>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row>
    <row r="379" spans="1:58" x14ac:dyDescent="0.4">
      <c r="A379" s="510"/>
      <c r="B379" s="40"/>
      <c r="C379" s="40"/>
      <c r="D379" s="45"/>
      <c r="E379" s="45"/>
      <c r="F379" s="64"/>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row>
    <row r="380" spans="1:58" x14ac:dyDescent="0.4">
      <c r="A380" s="510"/>
      <c r="B380" s="40"/>
      <c r="C380" s="40"/>
      <c r="D380" s="45"/>
      <c r="E380" s="45"/>
      <c r="F380" s="64"/>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row>
    <row r="381" spans="1:58" x14ac:dyDescent="0.4">
      <c r="A381" s="510"/>
      <c r="B381" s="40"/>
      <c r="C381" s="40"/>
      <c r="D381" s="45"/>
      <c r="E381" s="45"/>
      <c r="F381" s="64"/>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row>
    <row r="382" spans="1:58" x14ac:dyDescent="0.4">
      <c r="A382" s="510"/>
      <c r="B382" s="40"/>
      <c r="C382" s="40"/>
      <c r="D382" s="45"/>
      <c r="E382" s="45"/>
      <c r="F382" s="64"/>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row>
    <row r="383" spans="1:58" x14ac:dyDescent="0.4">
      <c r="A383" s="510"/>
      <c r="B383" s="40"/>
      <c r="C383" s="40"/>
      <c r="D383" s="45"/>
      <c r="E383" s="45"/>
      <c r="F383" s="64"/>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row>
    <row r="384" spans="1:58" x14ac:dyDescent="0.4">
      <c r="A384" s="510"/>
      <c r="B384" s="40"/>
      <c r="C384" s="40"/>
      <c r="D384" s="45"/>
      <c r="E384" s="45"/>
      <c r="F384" s="64"/>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row>
    <row r="385" spans="1:58" x14ac:dyDescent="0.4">
      <c r="A385" s="510"/>
      <c r="B385" s="40"/>
      <c r="C385" s="40"/>
      <c r="D385" s="45"/>
      <c r="E385" s="45"/>
      <c r="F385" s="64"/>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row>
    <row r="386" spans="1:58" x14ac:dyDescent="0.4">
      <c r="A386" s="510"/>
      <c r="B386" s="40"/>
      <c r="C386" s="40"/>
      <c r="D386" s="45"/>
      <c r="E386" s="45"/>
      <c r="F386" s="64"/>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row>
    <row r="387" spans="1:58" x14ac:dyDescent="0.4">
      <c r="A387" s="510"/>
      <c r="B387" s="40"/>
      <c r="C387" s="40"/>
      <c r="D387" s="45"/>
      <c r="E387" s="45"/>
      <c r="F387" s="64"/>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row>
    <row r="388" spans="1:58" x14ac:dyDescent="0.4">
      <c r="A388" s="510"/>
      <c r="B388" s="40"/>
      <c r="C388" s="40"/>
      <c r="D388" s="45"/>
      <c r="E388" s="45"/>
      <c r="F388" s="64"/>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row>
    <row r="389" spans="1:58" x14ac:dyDescent="0.4">
      <c r="A389" s="510"/>
      <c r="B389" s="40"/>
      <c r="C389" s="40"/>
      <c r="D389" s="45"/>
      <c r="E389" s="45"/>
      <c r="F389" s="64"/>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row>
    <row r="390" spans="1:58" x14ac:dyDescent="0.4">
      <c r="A390" s="510"/>
      <c r="B390" s="40"/>
      <c r="C390" s="40"/>
      <c r="D390" s="45"/>
      <c r="E390" s="45"/>
      <c r="F390" s="64"/>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row>
    <row r="391" spans="1:58" x14ac:dyDescent="0.4">
      <c r="A391" s="510"/>
      <c r="B391" s="40"/>
      <c r="C391" s="40"/>
      <c r="D391" s="45"/>
      <c r="E391" s="45"/>
      <c r="F391" s="64"/>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row>
    <row r="392" spans="1:58" x14ac:dyDescent="0.4">
      <c r="A392" s="510"/>
      <c r="B392" s="40"/>
      <c r="C392" s="40"/>
      <c r="D392" s="45"/>
      <c r="E392" s="45"/>
      <c r="F392" s="64"/>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row>
    <row r="393" spans="1:58" x14ac:dyDescent="0.4">
      <c r="A393" s="510"/>
      <c r="B393" s="40"/>
      <c r="C393" s="40"/>
      <c r="D393" s="45"/>
      <c r="E393" s="45"/>
      <c r="F393" s="64"/>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row>
    <row r="394" spans="1:58" x14ac:dyDescent="0.4">
      <c r="A394" s="510"/>
      <c r="B394" s="40"/>
      <c r="C394" s="40"/>
      <c r="D394" s="45"/>
      <c r="E394" s="45"/>
      <c r="F394" s="64"/>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row>
    <row r="395" spans="1:58" x14ac:dyDescent="0.4">
      <c r="A395" s="510"/>
      <c r="B395" s="40"/>
      <c r="C395" s="40"/>
      <c r="D395" s="45"/>
      <c r="E395" s="45"/>
      <c r="F395" s="64"/>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row>
    <row r="396" spans="1:58" x14ac:dyDescent="0.4">
      <c r="A396" s="510"/>
      <c r="B396" s="40"/>
      <c r="C396" s="40"/>
      <c r="D396" s="45"/>
      <c r="E396" s="45"/>
      <c r="F396" s="64"/>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row>
    <row r="397" spans="1:58" x14ac:dyDescent="0.4">
      <c r="A397" s="510"/>
      <c r="B397" s="40"/>
      <c r="C397" s="40"/>
      <c r="D397" s="45"/>
      <c r="E397" s="45"/>
      <c r="F397" s="64"/>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row>
    <row r="398" spans="1:58" x14ac:dyDescent="0.4">
      <c r="A398" s="510"/>
      <c r="B398" s="40"/>
      <c r="C398" s="40"/>
      <c r="D398" s="45"/>
      <c r="E398" s="45"/>
      <c r="F398" s="64"/>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row>
    <row r="399" spans="1:58" x14ac:dyDescent="0.4">
      <c r="A399" s="510"/>
      <c r="B399" s="40"/>
      <c r="C399" s="40"/>
      <c r="D399" s="45"/>
      <c r="E399" s="45"/>
      <c r="F399" s="64"/>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row>
    <row r="400" spans="1:58" x14ac:dyDescent="0.4">
      <c r="A400" s="510"/>
      <c r="B400" s="40"/>
      <c r="C400" s="40"/>
      <c r="D400" s="45"/>
      <c r="E400" s="45"/>
      <c r="F400" s="64"/>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row>
    <row r="401" spans="1:58" x14ac:dyDescent="0.4">
      <c r="A401" s="510"/>
      <c r="B401" s="40"/>
      <c r="C401" s="40"/>
      <c r="D401" s="45"/>
      <c r="E401" s="45"/>
      <c r="F401" s="64"/>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row>
    <row r="402" spans="1:58" x14ac:dyDescent="0.4">
      <c r="A402" s="510"/>
      <c r="B402" s="40"/>
      <c r="C402" s="40"/>
      <c r="D402" s="45"/>
      <c r="E402" s="45"/>
      <c r="F402" s="64"/>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row>
    <row r="403" spans="1:58" x14ac:dyDescent="0.4">
      <c r="A403" s="510"/>
      <c r="B403" s="40"/>
      <c r="C403" s="40"/>
      <c r="D403" s="45"/>
      <c r="E403" s="45"/>
      <c r="F403" s="64"/>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row>
    <row r="404" spans="1:58" x14ac:dyDescent="0.4">
      <c r="A404" s="510"/>
      <c r="B404" s="40"/>
      <c r="C404" s="40"/>
      <c r="D404" s="45"/>
      <c r="E404" s="45"/>
      <c r="F404" s="64"/>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row>
    <row r="405" spans="1:58" x14ac:dyDescent="0.4">
      <c r="A405" s="510"/>
      <c r="B405" s="40"/>
      <c r="C405" s="40"/>
      <c r="D405" s="45"/>
      <c r="E405" s="45"/>
      <c r="F405" s="64"/>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row>
    <row r="406" spans="1:58" x14ac:dyDescent="0.4">
      <c r="A406" s="510"/>
      <c r="B406" s="40"/>
      <c r="C406" s="40"/>
      <c r="D406" s="45"/>
      <c r="E406" s="45"/>
      <c r="F406" s="64"/>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row>
    <row r="407" spans="1:58" x14ac:dyDescent="0.4">
      <c r="A407" s="510"/>
      <c r="B407" s="40"/>
      <c r="C407" s="40"/>
      <c r="D407" s="45"/>
      <c r="E407" s="45"/>
      <c r="F407" s="64"/>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row>
    <row r="408" spans="1:58" x14ac:dyDescent="0.4">
      <c r="A408" s="510"/>
      <c r="B408" s="40"/>
      <c r="C408" s="40"/>
      <c r="D408" s="45"/>
      <c r="E408" s="45"/>
      <c r="F408" s="64"/>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row>
    <row r="409" spans="1:58" x14ac:dyDescent="0.4">
      <c r="A409" s="510"/>
      <c r="B409" s="40"/>
      <c r="C409" s="40"/>
      <c r="D409" s="45"/>
      <c r="E409" s="45"/>
      <c r="F409" s="64"/>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row>
    <row r="410" spans="1:58" x14ac:dyDescent="0.4">
      <c r="A410" s="510"/>
      <c r="B410" s="40"/>
      <c r="C410" s="40"/>
      <c r="D410" s="45"/>
      <c r="E410" s="45"/>
      <c r="F410" s="64"/>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row>
    <row r="411" spans="1:58" x14ac:dyDescent="0.4">
      <c r="A411" s="510"/>
      <c r="B411" s="40"/>
      <c r="C411" s="40"/>
      <c r="D411" s="45"/>
      <c r="E411" s="45"/>
      <c r="F411" s="64"/>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row>
    <row r="412" spans="1:58" x14ac:dyDescent="0.4">
      <c r="A412" s="510"/>
      <c r="B412" s="40"/>
      <c r="C412" s="40"/>
      <c r="D412" s="45"/>
      <c r="E412" s="45"/>
      <c r="F412" s="64"/>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row>
    <row r="413" spans="1:58" x14ac:dyDescent="0.4">
      <c r="A413" s="510"/>
      <c r="B413" s="40"/>
      <c r="C413" s="40"/>
      <c r="D413" s="45"/>
      <c r="E413" s="45"/>
      <c r="F413" s="64"/>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row>
    <row r="414" spans="1:58" x14ac:dyDescent="0.4">
      <c r="A414" s="510"/>
      <c r="B414" s="40"/>
      <c r="C414" s="40"/>
      <c r="D414" s="45"/>
      <c r="E414" s="45"/>
      <c r="F414" s="64"/>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row>
    <row r="415" spans="1:58" x14ac:dyDescent="0.4">
      <c r="A415" s="510"/>
      <c r="B415" s="40"/>
      <c r="C415" s="40"/>
      <c r="D415" s="45"/>
      <c r="E415" s="45"/>
      <c r="F415" s="64"/>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row>
    <row r="416" spans="1:58" x14ac:dyDescent="0.4">
      <c r="A416" s="510"/>
      <c r="B416" s="40"/>
      <c r="C416" s="40"/>
      <c r="D416" s="45"/>
      <c r="E416" s="45"/>
      <c r="F416" s="64"/>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row>
    <row r="417" spans="1:58" x14ac:dyDescent="0.4">
      <c r="A417" s="510"/>
      <c r="B417" s="40"/>
      <c r="C417" s="40"/>
      <c r="D417" s="45"/>
      <c r="E417" s="45"/>
      <c r="F417" s="64"/>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row>
    <row r="418" spans="1:58" x14ac:dyDescent="0.4">
      <c r="A418" s="510"/>
      <c r="B418" s="40"/>
      <c r="C418" s="40"/>
      <c r="D418" s="45"/>
      <c r="E418" s="45"/>
      <c r="F418" s="64"/>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row>
    <row r="419" spans="1:58" x14ac:dyDescent="0.4">
      <c r="A419" s="510"/>
      <c r="B419" s="40"/>
      <c r="C419" s="40"/>
      <c r="D419" s="45"/>
      <c r="E419" s="45"/>
      <c r="F419" s="64"/>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row>
    <row r="420" spans="1:58" x14ac:dyDescent="0.4">
      <c r="A420" s="510"/>
      <c r="B420" s="40"/>
      <c r="C420" s="40"/>
      <c r="D420" s="45"/>
      <c r="E420" s="45"/>
      <c r="F420" s="64"/>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row>
    <row r="421" spans="1:58" x14ac:dyDescent="0.4">
      <c r="A421" s="510"/>
      <c r="B421" s="40"/>
      <c r="C421" s="40"/>
      <c r="D421" s="45"/>
      <c r="E421" s="45"/>
      <c r="F421" s="64"/>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row>
    <row r="422" spans="1:58" x14ac:dyDescent="0.4">
      <c r="A422" s="510"/>
      <c r="B422" s="40"/>
      <c r="C422" s="40"/>
      <c r="D422" s="45"/>
      <c r="E422" s="45"/>
      <c r="F422" s="64"/>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row>
    <row r="423" spans="1:58" x14ac:dyDescent="0.4">
      <c r="A423" s="510"/>
      <c r="B423" s="40"/>
      <c r="C423" s="40"/>
      <c r="D423" s="45"/>
      <c r="E423" s="45"/>
      <c r="F423" s="64"/>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row>
    <row r="424" spans="1:58" x14ac:dyDescent="0.4">
      <c r="A424" s="510"/>
      <c r="B424" s="40"/>
      <c r="C424" s="40"/>
      <c r="D424" s="45"/>
      <c r="E424" s="45"/>
      <c r="F424" s="64"/>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row>
    <row r="425" spans="1:58" x14ac:dyDescent="0.4">
      <c r="A425" s="510"/>
      <c r="B425" s="40"/>
      <c r="C425" s="40"/>
      <c r="D425" s="45"/>
      <c r="E425" s="45"/>
      <c r="F425" s="64"/>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row>
    <row r="426" spans="1:58" x14ac:dyDescent="0.4">
      <c r="A426" s="510"/>
      <c r="B426" s="40"/>
      <c r="C426" s="40"/>
      <c r="D426" s="45"/>
      <c r="E426" s="45"/>
      <c r="F426" s="64"/>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row>
    <row r="427" spans="1:58" x14ac:dyDescent="0.4">
      <c r="A427" s="510"/>
      <c r="B427" s="40"/>
      <c r="C427" s="40"/>
      <c r="D427" s="45"/>
      <c r="E427" s="45"/>
      <c r="F427" s="64"/>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row>
    <row r="428" spans="1:58" x14ac:dyDescent="0.4">
      <c r="A428" s="510"/>
      <c r="B428" s="40"/>
      <c r="C428" s="40"/>
      <c r="D428" s="45"/>
      <c r="E428" s="45"/>
      <c r="F428" s="64"/>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row>
    <row r="429" spans="1:58" x14ac:dyDescent="0.4">
      <c r="A429" s="510"/>
      <c r="B429" s="40"/>
      <c r="C429" s="40"/>
      <c r="D429" s="45"/>
      <c r="E429" s="45"/>
      <c r="F429" s="64"/>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row>
    <row r="430" spans="1:58" x14ac:dyDescent="0.4">
      <c r="A430" s="510"/>
      <c r="B430" s="40"/>
      <c r="C430" s="40"/>
      <c r="D430" s="45"/>
      <c r="E430" s="45"/>
      <c r="F430" s="64"/>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row>
    <row r="431" spans="1:58" x14ac:dyDescent="0.4">
      <c r="A431" s="510"/>
      <c r="B431" s="40"/>
      <c r="C431" s="40"/>
      <c r="D431" s="45"/>
      <c r="E431" s="45"/>
      <c r="F431" s="64"/>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row>
    <row r="432" spans="1:58" x14ac:dyDescent="0.4">
      <c r="A432" s="510"/>
      <c r="B432" s="40"/>
      <c r="C432" s="40"/>
      <c r="D432" s="45"/>
      <c r="E432" s="45"/>
      <c r="F432" s="64"/>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row>
    <row r="433" spans="1:58" x14ac:dyDescent="0.4">
      <c r="A433" s="510"/>
      <c r="B433" s="40"/>
      <c r="C433" s="40"/>
      <c r="D433" s="45"/>
      <c r="E433" s="45"/>
      <c r="F433" s="64"/>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row>
    <row r="434" spans="1:58" x14ac:dyDescent="0.4">
      <c r="A434" s="510"/>
      <c r="B434" s="40"/>
      <c r="C434" s="40"/>
      <c r="D434" s="45"/>
      <c r="E434" s="45"/>
      <c r="F434" s="64"/>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row>
    <row r="435" spans="1:58" x14ac:dyDescent="0.4">
      <c r="A435" s="510"/>
      <c r="B435" s="40"/>
      <c r="C435" s="40"/>
      <c r="D435" s="45"/>
      <c r="E435" s="45"/>
      <c r="F435" s="64"/>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row>
    <row r="436" spans="1:58" x14ac:dyDescent="0.4">
      <c r="A436" s="510"/>
      <c r="B436" s="40"/>
      <c r="C436" s="40"/>
      <c r="D436" s="45"/>
      <c r="E436" s="45"/>
      <c r="F436" s="64"/>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row>
    <row r="437" spans="1:58" x14ac:dyDescent="0.4">
      <c r="A437" s="510"/>
      <c r="B437" s="40"/>
      <c r="C437" s="40"/>
      <c r="D437" s="45"/>
      <c r="E437" s="45"/>
      <c r="F437" s="64"/>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row>
    <row r="438" spans="1:58" x14ac:dyDescent="0.4">
      <c r="A438" s="510"/>
      <c r="B438" s="40"/>
      <c r="C438" s="40"/>
      <c r="D438" s="45"/>
      <c r="E438" s="45"/>
      <c r="F438" s="64"/>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row>
    <row r="439" spans="1:58" x14ac:dyDescent="0.4">
      <c r="A439" s="510"/>
      <c r="B439" s="40"/>
      <c r="C439" s="40"/>
      <c r="D439" s="45"/>
      <c r="E439" s="45"/>
      <c r="F439" s="64"/>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row>
    <row r="440" spans="1:58" x14ac:dyDescent="0.4">
      <c r="A440" s="510"/>
      <c r="B440" s="40"/>
      <c r="C440" s="40"/>
      <c r="D440" s="45"/>
      <c r="E440" s="45"/>
      <c r="F440" s="64"/>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row>
    <row r="441" spans="1:58" x14ac:dyDescent="0.4">
      <c r="A441" s="510"/>
      <c r="B441" s="40"/>
      <c r="C441" s="40"/>
      <c r="D441" s="45"/>
      <c r="E441" s="45"/>
      <c r="F441" s="64"/>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row>
    <row r="442" spans="1:58" x14ac:dyDescent="0.4">
      <c r="A442" s="510"/>
      <c r="B442" s="40"/>
      <c r="C442" s="40"/>
      <c r="D442" s="45"/>
      <c r="E442" s="45"/>
      <c r="F442" s="64"/>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row>
    <row r="443" spans="1:58" x14ac:dyDescent="0.4">
      <c r="A443" s="510"/>
      <c r="B443" s="40"/>
      <c r="C443" s="40"/>
      <c r="D443" s="45"/>
      <c r="E443" s="45"/>
      <c r="F443" s="64"/>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row>
    <row r="444" spans="1:58" x14ac:dyDescent="0.4">
      <c r="A444" s="510"/>
      <c r="B444" s="40"/>
      <c r="C444" s="40"/>
      <c r="D444" s="45"/>
      <c r="E444" s="45"/>
      <c r="F444" s="64"/>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row>
    <row r="445" spans="1:58" x14ac:dyDescent="0.4">
      <c r="A445" s="510"/>
      <c r="B445" s="40"/>
      <c r="C445" s="40"/>
      <c r="D445" s="45"/>
      <c r="E445" s="45"/>
      <c r="F445" s="64"/>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row>
    <row r="446" spans="1:58" x14ac:dyDescent="0.4">
      <c r="A446" s="510"/>
      <c r="B446" s="40"/>
      <c r="C446" s="40"/>
      <c r="D446" s="45"/>
      <c r="E446" s="45"/>
      <c r="F446" s="64"/>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row>
    <row r="447" spans="1:58" x14ac:dyDescent="0.4">
      <c r="A447" s="510"/>
      <c r="B447" s="40"/>
      <c r="C447" s="40"/>
      <c r="D447" s="45"/>
      <c r="E447" s="45"/>
      <c r="F447" s="64"/>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row>
    <row r="448" spans="1:58" x14ac:dyDescent="0.4">
      <c r="A448" s="510"/>
      <c r="B448" s="40"/>
      <c r="C448" s="40"/>
      <c r="D448" s="45"/>
      <c r="E448" s="45"/>
      <c r="F448" s="64"/>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row>
    <row r="449" spans="1:58" x14ac:dyDescent="0.4">
      <c r="A449" s="510"/>
      <c r="B449" s="40"/>
      <c r="C449" s="40"/>
      <c r="D449" s="45"/>
      <c r="E449" s="45"/>
      <c r="F449" s="64"/>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row>
    <row r="450" spans="1:58" x14ac:dyDescent="0.4">
      <c r="A450" s="510"/>
      <c r="B450" s="40"/>
      <c r="C450" s="40"/>
      <c r="D450" s="45"/>
      <c r="E450" s="45"/>
      <c r="F450" s="64"/>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row>
    <row r="451" spans="1:58" x14ac:dyDescent="0.4">
      <c r="A451" s="510"/>
      <c r="B451" s="40"/>
      <c r="C451" s="40"/>
      <c r="D451" s="45"/>
      <c r="E451" s="45"/>
      <c r="F451" s="64"/>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row>
    <row r="452" spans="1:58" x14ac:dyDescent="0.4">
      <c r="A452" s="510"/>
      <c r="B452" s="40"/>
      <c r="C452" s="40"/>
      <c r="D452" s="45"/>
      <c r="E452" s="45"/>
      <c r="F452" s="64"/>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row>
    <row r="453" spans="1:58" x14ac:dyDescent="0.4">
      <c r="A453" s="510"/>
      <c r="B453" s="40"/>
      <c r="C453" s="40"/>
      <c r="D453" s="45"/>
      <c r="E453" s="45"/>
      <c r="F453" s="64"/>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row>
    <row r="454" spans="1:58" x14ac:dyDescent="0.4">
      <c r="A454" s="510"/>
      <c r="B454" s="40"/>
      <c r="C454" s="40"/>
      <c r="D454" s="45"/>
      <c r="E454" s="45"/>
      <c r="F454" s="64"/>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row>
    <row r="455" spans="1:58" x14ac:dyDescent="0.4">
      <c r="A455" s="510"/>
      <c r="B455" s="40"/>
      <c r="C455" s="40"/>
      <c r="D455" s="45"/>
      <c r="E455" s="45"/>
      <c r="F455" s="64"/>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row>
    <row r="456" spans="1:58" x14ac:dyDescent="0.4">
      <c r="A456" s="510"/>
      <c r="B456" s="40"/>
      <c r="C456" s="40"/>
      <c r="D456" s="45"/>
      <c r="E456" s="45"/>
      <c r="F456" s="64"/>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row>
    <row r="457" spans="1:58" x14ac:dyDescent="0.4">
      <c r="A457" s="510"/>
      <c r="B457" s="40"/>
      <c r="C457" s="40"/>
      <c r="D457" s="45"/>
      <c r="E457" s="45"/>
      <c r="F457" s="64"/>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row>
    <row r="458" spans="1:58" x14ac:dyDescent="0.4">
      <c r="A458" s="510"/>
      <c r="B458" s="40"/>
      <c r="C458" s="40"/>
      <c r="D458" s="45"/>
      <c r="E458" s="45"/>
      <c r="F458" s="64"/>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row>
    <row r="459" spans="1:58" x14ac:dyDescent="0.4">
      <c r="A459" s="510"/>
      <c r="B459" s="40"/>
      <c r="C459" s="40"/>
      <c r="D459" s="45"/>
      <c r="E459" s="45"/>
      <c r="F459" s="64"/>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row>
    <row r="460" spans="1:58" x14ac:dyDescent="0.4">
      <c r="A460" s="510"/>
      <c r="B460" s="40"/>
      <c r="C460" s="40"/>
      <c r="D460" s="45"/>
      <c r="E460" s="45"/>
      <c r="F460" s="64"/>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row>
    <row r="461" spans="1:58" x14ac:dyDescent="0.4">
      <c r="A461" s="510"/>
      <c r="B461" s="40"/>
      <c r="C461" s="40"/>
      <c r="D461" s="45"/>
      <c r="E461" s="45"/>
      <c r="F461" s="64"/>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row>
    <row r="462" spans="1:58" x14ac:dyDescent="0.4">
      <c r="A462" s="510"/>
      <c r="B462" s="40"/>
      <c r="C462" s="40"/>
      <c r="D462" s="45"/>
      <c r="E462" s="45"/>
      <c r="F462" s="64"/>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row>
    <row r="463" spans="1:58" x14ac:dyDescent="0.4">
      <c r="A463" s="510"/>
      <c r="B463" s="40"/>
      <c r="C463" s="40"/>
      <c r="D463" s="45"/>
      <c r="E463" s="45"/>
      <c r="F463" s="64"/>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row>
    <row r="464" spans="1:58" x14ac:dyDescent="0.4">
      <c r="A464" s="510"/>
      <c r="B464" s="40"/>
      <c r="C464" s="40"/>
      <c r="D464" s="45"/>
      <c r="E464" s="45"/>
      <c r="F464" s="64"/>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row>
    <row r="465" spans="1:58" x14ac:dyDescent="0.4">
      <c r="A465" s="510"/>
      <c r="B465" s="40"/>
      <c r="C465" s="40"/>
      <c r="D465" s="45"/>
      <c r="E465" s="45"/>
      <c r="F465" s="64"/>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row>
    <row r="466" spans="1:58" x14ac:dyDescent="0.4">
      <c r="A466" s="510"/>
      <c r="B466" s="40"/>
      <c r="C466" s="40"/>
      <c r="D466" s="45"/>
      <c r="E466" s="45"/>
      <c r="F466" s="64"/>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row>
    <row r="467" spans="1:58" x14ac:dyDescent="0.4">
      <c r="A467" s="510"/>
      <c r="B467" s="40"/>
      <c r="C467" s="40"/>
      <c r="D467" s="45"/>
      <c r="E467" s="45"/>
      <c r="F467" s="64"/>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row>
    <row r="468" spans="1:58" x14ac:dyDescent="0.4">
      <c r="A468" s="510"/>
      <c r="B468" s="40"/>
      <c r="C468" s="40"/>
      <c r="D468" s="45"/>
      <c r="E468" s="45"/>
      <c r="F468" s="64"/>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row>
    <row r="469" spans="1:58" x14ac:dyDescent="0.4">
      <c r="A469" s="510"/>
      <c r="B469" s="40"/>
      <c r="C469" s="40"/>
      <c r="D469" s="45"/>
      <c r="E469" s="45"/>
      <c r="F469" s="64"/>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row>
    <row r="470" spans="1:58" x14ac:dyDescent="0.4">
      <c r="A470" s="510"/>
      <c r="B470" s="40"/>
      <c r="C470" s="40"/>
      <c r="D470" s="45"/>
      <c r="E470" s="45"/>
      <c r="F470" s="64"/>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row>
    <row r="471" spans="1:58" x14ac:dyDescent="0.4">
      <c r="A471" s="510"/>
      <c r="B471" s="40"/>
      <c r="C471" s="40"/>
      <c r="D471" s="45"/>
      <c r="E471" s="45"/>
      <c r="F471" s="64"/>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row>
    <row r="472" spans="1:58" x14ac:dyDescent="0.4">
      <c r="A472" s="510"/>
      <c r="B472" s="40"/>
      <c r="C472" s="40"/>
      <c r="D472" s="45"/>
      <c r="E472" s="45"/>
      <c r="F472" s="64"/>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row>
    <row r="473" spans="1:58" x14ac:dyDescent="0.4">
      <c r="A473" s="510"/>
      <c r="B473" s="40"/>
      <c r="C473" s="40"/>
      <c r="D473" s="45"/>
      <c r="E473" s="45"/>
      <c r="F473" s="64"/>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row>
    <row r="474" spans="1:58" x14ac:dyDescent="0.4">
      <c r="A474" s="510"/>
      <c r="B474" s="40"/>
      <c r="C474" s="40"/>
      <c r="D474" s="45"/>
      <c r="E474" s="45"/>
      <c r="F474" s="64"/>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row>
    <row r="475" spans="1:58" x14ac:dyDescent="0.4">
      <c r="A475" s="510"/>
      <c r="B475" s="40"/>
      <c r="C475" s="40"/>
      <c r="D475" s="45"/>
      <c r="E475" s="45"/>
      <c r="F475" s="64"/>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row>
    <row r="476" spans="1:58" x14ac:dyDescent="0.4">
      <c r="A476" s="510"/>
      <c r="B476" s="40"/>
      <c r="C476" s="40"/>
      <c r="D476" s="45"/>
      <c r="E476" s="45"/>
      <c r="F476" s="64"/>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row>
    <row r="477" spans="1:58" x14ac:dyDescent="0.4">
      <c r="A477" s="510"/>
      <c r="B477" s="40"/>
      <c r="C477" s="40"/>
      <c r="D477" s="45"/>
      <c r="E477" s="45"/>
      <c r="F477" s="64"/>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row>
    <row r="478" spans="1:58" x14ac:dyDescent="0.4">
      <c r="A478" s="510"/>
      <c r="B478" s="40"/>
      <c r="C478" s="40"/>
      <c r="D478" s="45"/>
      <c r="E478" s="45"/>
      <c r="F478" s="64"/>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row>
    <row r="479" spans="1:58" x14ac:dyDescent="0.4">
      <c r="A479" s="510"/>
      <c r="B479" s="40"/>
      <c r="C479" s="40"/>
      <c r="D479" s="45"/>
      <c r="E479" s="45"/>
      <c r="F479" s="64"/>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row>
    <row r="480" spans="1:58" x14ac:dyDescent="0.4">
      <c r="A480" s="510"/>
      <c r="B480" s="40"/>
      <c r="C480" s="40"/>
      <c r="D480" s="45"/>
      <c r="E480" s="45"/>
      <c r="F480" s="64"/>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row>
    <row r="481" spans="1:58" x14ac:dyDescent="0.4">
      <c r="A481" s="510"/>
      <c r="B481" s="40"/>
      <c r="C481" s="40"/>
      <c r="D481" s="45"/>
      <c r="E481" s="45"/>
      <c r="F481" s="64"/>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row>
    <row r="482" spans="1:58" x14ac:dyDescent="0.4">
      <c r="A482" s="510"/>
      <c r="B482" s="40"/>
      <c r="C482" s="40"/>
      <c r="D482" s="45"/>
      <c r="E482" s="45"/>
      <c r="F482" s="64"/>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row>
    <row r="483" spans="1:58" x14ac:dyDescent="0.4">
      <c r="A483" s="510"/>
      <c r="B483" s="40"/>
      <c r="C483" s="40"/>
      <c r="D483" s="45"/>
      <c r="E483" s="45"/>
      <c r="F483" s="64"/>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row>
    <row r="484" spans="1:58" x14ac:dyDescent="0.4">
      <c r="A484" s="510"/>
      <c r="B484" s="40"/>
      <c r="C484" s="40"/>
      <c r="D484" s="45"/>
      <c r="E484" s="45"/>
      <c r="F484" s="64"/>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row>
    <row r="485" spans="1:58" x14ac:dyDescent="0.4">
      <c r="A485" s="510"/>
      <c r="B485" s="40"/>
      <c r="C485" s="40"/>
      <c r="D485" s="45"/>
      <c r="E485" s="45"/>
      <c r="F485" s="64"/>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row>
    <row r="486" spans="1:58" x14ac:dyDescent="0.4">
      <c r="A486" s="510"/>
      <c r="B486" s="40"/>
      <c r="C486" s="40"/>
      <c r="D486" s="45"/>
      <c r="E486" s="45"/>
      <c r="F486" s="64"/>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row>
    <row r="487" spans="1:58" x14ac:dyDescent="0.4">
      <c r="A487" s="510"/>
      <c r="B487" s="40"/>
      <c r="C487" s="40"/>
      <c r="D487" s="45"/>
      <c r="E487" s="45"/>
      <c r="F487" s="64"/>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row>
    <row r="488" spans="1:58" x14ac:dyDescent="0.4">
      <c r="A488" s="510"/>
      <c r="B488" s="40"/>
      <c r="C488" s="40"/>
      <c r="D488" s="45"/>
      <c r="E488" s="45"/>
      <c r="F488" s="64"/>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row>
    <row r="489" spans="1:58" x14ac:dyDescent="0.4">
      <c r="A489" s="510"/>
      <c r="B489" s="40"/>
      <c r="C489" s="40"/>
      <c r="D489" s="45"/>
      <c r="E489" s="45"/>
      <c r="F489" s="64"/>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row>
    <row r="490" spans="1:58" x14ac:dyDescent="0.4">
      <c r="A490" s="510"/>
      <c r="B490" s="40"/>
      <c r="C490" s="40"/>
      <c r="D490" s="45"/>
      <c r="E490" s="45"/>
      <c r="F490" s="64"/>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row>
    <row r="491" spans="1:58" x14ac:dyDescent="0.4">
      <c r="A491" s="510"/>
      <c r="B491" s="40"/>
      <c r="C491" s="40"/>
      <c r="D491" s="45"/>
      <c r="E491" s="45"/>
      <c r="F491" s="64"/>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row>
    <row r="492" spans="1:58" x14ac:dyDescent="0.4">
      <c r="A492" s="510"/>
      <c r="B492" s="40"/>
      <c r="C492" s="40"/>
      <c r="D492" s="45"/>
      <c r="E492" s="45"/>
      <c r="F492" s="64"/>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row>
    <row r="493" spans="1:58" x14ac:dyDescent="0.4">
      <c r="A493" s="510"/>
      <c r="B493" s="40"/>
      <c r="C493" s="40"/>
      <c r="D493" s="45"/>
      <c r="E493" s="45"/>
      <c r="F493" s="64"/>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row>
    <row r="494" spans="1:58" x14ac:dyDescent="0.4">
      <c r="A494" s="510"/>
      <c r="B494" s="40"/>
      <c r="C494" s="40"/>
      <c r="D494" s="45"/>
      <c r="E494" s="45"/>
      <c r="F494" s="64"/>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row>
    <row r="495" spans="1:58" x14ac:dyDescent="0.4">
      <c r="A495" s="510"/>
      <c r="B495" s="40"/>
      <c r="C495" s="40"/>
      <c r="D495" s="45"/>
      <c r="E495" s="45"/>
      <c r="F495" s="64"/>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row>
    <row r="496" spans="1:58" x14ac:dyDescent="0.4">
      <c r="A496" s="510"/>
      <c r="B496" s="40"/>
      <c r="C496" s="40"/>
      <c r="D496" s="45"/>
      <c r="E496" s="45"/>
      <c r="F496" s="64"/>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row>
    <row r="497" spans="1:58" x14ac:dyDescent="0.4">
      <c r="A497" s="510"/>
      <c r="B497" s="40"/>
      <c r="C497" s="40"/>
      <c r="D497" s="45"/>
      <c r="E497" s="45"/>
      <c r="F497" s="64"/>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row>
    <row r="498" spans="1:58" x14ac:dyDescent="0.4">
      <c r="A498" s="510"/>
      <c r="B498" s="40"/>
      <c r="C498" s="40"/>
      <c r="D498" s="45"/>
      <c r="E498" s="45"/>
      <c r="F498" s="64"/>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row>
    <row r="499" spans="1:58" x14ac:dyDescent="0.4">
      <c r="A499" s="510"/>
      <c r="B499" s="40"/>
      <c r="C499" s="40"/>
      <c r="D499" s="45"/>
      <c r="E499" s="45"/>
      <c r="F499" s="64"/>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row>
    <row r="500" spans="1:58" x14ac:dyDescent="0.4">
      <c r="A500" s="510"/>
      <c r="B500" s="40"/>
      <c r="C500" s="40"/>
      <c r="D500" s="45"/>
      <c r="E500" s="45"/>
      <c r="F500" s="64"/>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row>
    <row r="501" spans="1:58" x14ac:dyDescent="0.4">
      <c r="A501" s="510"/>
      <c r="B501" s="40"/>
      <c r="C501" s="40"/>
      <c r="D501" s="45"/>
      <c r="E501" s="45"/>
      <c r="F501" s="64"/>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row>
    <row r="502" spans="1:58" x14ac:dyDescent="0.4">
      <c r="A502" s="510"/>
      <c r="B502" s="40"/>
      <c r="C502" s="40"/>
      <c r="D502" s="45"/>
      <c r="E502" s="45"/>
      <c r="F502" s="64"/>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row>
    <row r="503" spans="1:58" x14ac:dyDescent="0.4">
      <c r="A503" s="510"/>
      <c r="B503" s="40"/>
      <c r="C503" s="40"/>
      <c r="D503" s="45"/>
      <c r="E503" s="45"/>
      <c r="F503" s="64"/>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row>
    <row r="504" spans="1:58" x14ac:dyDescent="0.4">
      <c r="A504" s="510"/>
      <c r="B504" s="40"/>
      <c r="C504" s="40"/>
      <c r="D504" s="45"/>
      <c r="E504" s="45"/>
      <c r="F504" s="64"/>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row>
    <row r="505" spans="1:58" x14ac:dyDescent="0.4">
      <c r="A505" s="510"/>
      <c r="B505" s="40"/>
      <c r="C505" s="40"/>
      <c r="D505" s="45"/>
      <c r="E505" s="45"/>
      <c r="F505" s="64"/>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row>
    <row r="506" spans="1:58" x14ac:dyDescent="0.4">
      <c r="A506" s="510"/>
      <c r="B506" s="40"/>
      <c r="C506" s="40"/>
      <c r="D506" s="45"/>
      <c r="E506" s="45"/>
      <c r="F506" s="64"/>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row>
    <row r="507" spans="1:58" x14ac:dyDescent="0.4">
      <c r="A507" s="510"/>
      <c r="B507" s="40"/>
      <c r="C507" s="40"/>
      <c r="D507" s="45"/>
      <c r="E507" s="45"/>
      <c r="F507" s="64"/>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row>
    <row r="508" spans="1:58" x14ac:dyDescent="0.4">
      <c r="A508" s="510"/>
      <c r="B508" s="40"/>
      <c r="C508" s="40"/>
      <c r="D508" s="45"/>
      <c r="E508" s="45"/>
      <c r="F508" s="64"/>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row>
    <row r="509" spans="1:58" x14ac:dyDescent="0.4">
      <c r="A509" s="510"/>
      <c r="B509" s="40"/>
      <c r="C509" s="40"/>
      <c r="D509" s="45"/>
      <c r="E509" s="45"/>
      <c r="F509" s="64"/>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row>
    <row r="510" spans="1:58" x14ac:dyDescent="0.4">
      <c r="A510" s="510"/>
      <c r="B510" s="40"/>
      <c r="C510" s="40"/>
      <c r="D510" s="45"/>
      <c r="E510" s="45"/>
      <c r="F510" s="64"/>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row>
    <row r="511" spans="1:58" x14ac:dyDescent="0.4">
      <c r="A511" s="510"/>
      <c r="B511" s="40"/>
      <c r="C511" s="40"/>
      <c r="D511" s="45"/>
      <c r="E511" s="45"/>
      <c r="F511" s="64"/>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row>
    <row r="512" spans="1:58" x14ac:dyDescent="0.4">
      <c r="A512" s="510"/>
      <c r="B512" s="40"/>
      <c r="C512" s="40"/>
      <c r="D512" s="45"/>
      <c r="E512" s="45"/>
      <c r="F512" s="64"/>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row>
    <row r="513" spans="1:58" x14ac:dyDescent="0.4">
      <c r="A513" s="510"/>
      <c r="B513" s="40"/>
      <c r="C513" s="40"/>
      <c r="D513" s="45"/>
      <c r="E513" s="45"/>
      <c r="F513" s="64"/>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row>
    <row r="514" spans="1:58" x14ac:dyDescent="0.4">
      <c r="A514" s="510"/>
      <c r="B514" s="40"/>
      <c r="C514" s="40"/>
      <c r="D514" s="45"/>
      <c r="E514" s="45"/>
      <c r="F514" s="64"/>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row>
    <row r="515" spans="1:58" x14ac:dyDescent="0.4">
      <c r="A515" s="510"/>
      <c r="B515" s="40"/>
      <c r="C515" s="40"/>
      <c r="D515" s="45"/>
      <c r="E515" s="45"/>
      <c r="F515" s="64"/>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row>
    <row r="516" spans="1:58" x14ac:dyDescent="0.4">
      <c r="A516" s="510"/>
      <c r="B516" s="40"/>
      <c r="C516" s="40"/>
      <c r="D516" s="45"/>
      <c r="E516" s="45"/>
      <c r="F516" s="64"/>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row>
    <row r="517" spans="1:58" x14ac:dyDescent="0.4">
      <c r="A517" s="510"/>
      <c r="B517" s="40"/>
      <c r="C517" s="40"/>
      <c r="D517" s="45"/>
      <c r="E517" s="45"/>
      <c r="F517" s="64"/>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row>
    <row r="518" spans="1:58" x14ac:dyDescent="0.4">
      <c r="A518" s="510"/>
      <c r="B518" s="40"/>
      <c r="C518" s="40"/>
      <c r="D518" s="45"/>
      <c r="E518" s="45"/>
      <c r="F518" s="64"/>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row>
    <row r="519" spans="1:58" x14ac:dyDescent="0.4">
      <c r="A519" s="510"/>
      <c r="B519" s="40"/>
      <c r="C519" s="40"/>
      <c r="D519" s="45"/>
      <c r="E519" s="45"/>
      <c r="F519" s="64"/>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row>
    <row r="520" spans="1:58" x14ac:dyDescent="0.4">
      <c r="A520" s="510"/>
      <c r="B520" s="40"/>
      <c r="C520" s="40"/>
      <c r="D520" s="45"/>
      <c r="E520" s="45"/>
      <c r="F520" s="64"/>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row>
    <row r="521" spans="1:58" x14ac:dyDescent="0.4">
      <c r="A521" s="510"/>
      <c r="B521" s="40"/>
      <c r="C521" s="40"/>
      <c r="D521" s="45"/>
      <c r="E521" s="45"/>
      <c r="F521" s="64"/>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row>
    <row r="522" spans="1:58" x14ac:dyDescent="0.4">
      <c r="A522" s="510"/>
      <c r="B522" s="40"/>
      <c r="C522" s="40"/>
      <c r="D522" s="45"/>
      <c r="E522" s="45"/>
      <c r="F522" s="64"/>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row>
    <row r="523" spans="1:58" x14ac:dyDescent="0.4">
      <c r="A523" s="510"/>
      <c r="B523" s="40"/>
      <c r="C523" s="40"/>
      <c r="D523" s="45"/>
      <c r="E523" s="45"/>
      <c r="F523" s="64"/>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row>
    <row r="524" spans="1:58" x14ac:dyDescent="0.4">
      <c r="A524" s="510"/>
      <c r="B524" s="40"/>
      <c r="C524" s="40"/>
      <c r="D524" s="45"/>
      <c r="E524" s="45"/>
      <c r="F524" s="64"/>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row>
    <row r="525" spans="1:58" x14ac:dyDescent="0.4">
      <c r="A525" s="510"/>
      <c r="B525" s="40"/>
      <c r="C525" s="40"/>
      <c r="D525" s="45"/>
      <c r="E525" s="45"/>
      <c r="F525" s="64"/>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row>
    <row r="526" spans="1:58" x14ac:dyDescent="0.4">
      <c r="A526" s="510"/>
      <c r="B526" s="40"/>
      <c r="C526" s="40"/>
      <c r="D526" s="45"/>
      <c r="E526" s="45"/>
      <c r="F526" s="64"/>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row>
    <row r="527" spans="1:58" x14ac:dyDescent="0.4">
      <c r="A527" s="510"/>
      <c r="B527" s="40"/>
      <c r="C527" s="40"/>
      <c r="D527" s="45"/>
      <c r="E527" s="45"/>
      <c r="F527" s="64"/>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row>
    <row r="528" spans="1:58" x14ac:dyDescent="0.4">
      <c r="A528" s="510"/>
      <c r="B528" s="40"/>
      <c r="C528" s="40"/>
      <c r="D528" s="45"/>
      <c r="E528" s="45"/>
      <c r="F528" s="64"/>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row>
    <row r="529" spans="1:58" x14ac:dyDescent="0.4">
      <c r="A529" s="510"/>
      <c r="B529" s="40"/>
      <c r="C529" s="40"/>
      <c r="D529" s="45"/>
      <c r="E529" s="45"/>
      <c r="F529" s="64"/>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row>
    <row r="530" spans="1:58" x14ac:dyDescent="0.4">
      <c r="A530" s="510"/>
      <c r="B530" s="40"/>
      <c r="C530" s="40"/>
      <c r="D530" s="45"/>
      <c r="E530" s="45"/>
      <c r="F530" s="64"/>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row>
    <row r="531" spans="1:58" x14ac:dyDescent="0.4">
      <c r="A531" s="510"/>
      <c r="B531" s="40"/>
      <c r="C531" s="40"/>
      <c r="D531" s="45"/>
      <c r="E531" s="45"/>
      <c r="F531" s="64"/>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row>
    <row r="532" spans="1:58" x14ac:dyDescent="0.4">
      <c r="A532" s="510"/>
      <c r="B532" s="40"/>
      <c r="C532" s="40"/>
      <c r="D532" s="45"/>
      <c r="E532" s="45"/>
      <c r="F532" s="64"/>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row>
    <row r="533" spans="1:58" x14ac:dyDescent="0.4">
      <c r="A533" s="510"/>
      <c r="B533" s="40"/>
      <c r="C533" s="40"/>
      <c r="D533" s="45"/>
      <c r="E533" s="45"/>
      <c r="F533" s="64"/>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row>
    <row r="534" spans="1:58" x14ac:dyDescent="0.4">
      <c r="A534" s="510"/>
      <c r="B534" s="40"/>
      <c r="C534" s="40"/>
      <c r="D534" s="45"/>
      <c r="E534" s="45"/>
      <c r="F534" s="64"/>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row>
    <row r="535" spans="1:58" x14ac:dyDescent="0.4">
      <c r="A535" s="510"/>
      <c r="B535" s="40"/>
      <c r="C535" s="40"/>
      <c r="D535" s="45"/>
      <c r="E535" s="45"/>
      <c r="F535" s="64"/>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row>
    <row r="536" spans="1:58" x14ac:dyDescent="0.4">
      <c r="A536" s="510"/>
      <c r="B536" s="40"/>
      <c r="C536" s="40"/>
      <c r="D536" s="45"/>
      <c r="E536" s="45"/>
      <c r="F536" s="64"/>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row>
    <row r="537" spans="1:58" x14ac:dyDescent="0.4">
      <c r="A537" s="510"/>
      <c r="B537" s="40"/>
      <c r="C537" s="40"/>
      <c r="D537" s="45"/>
      <c r="E537" s="45"/>
      <c r="F537" s="64"/>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row>
    <row r="538" spans="1:58" x14ac:dyDescent="0.4">
      <c r="A538" s="510"/>
      <c r="B538" s="40"/>
      <c r="C538" s="40"/>
      <c r="D538" s="45"/>
      <c r="E538" s="45"/>
      <c r="F538" s="64"/>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row>
    <row r="539" spans="1:58" x14ac:dyDescent="0.4">
      <c r="A539" s="510"/>
      <c r="B539" s="40"/>
      <c r="C539" s="40"/>
      <c r="D539" s="45"/>
      <c r="E539" s="45"/>
      <c r="F539" s="64"/>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row>
    <row r="540" spans="1:58" x14ac:dyDescent="0.4">
      <c r="A540" s="510"/>
      <c r="B540" s="40"/>
      <c r="C540" s="40"/>
      <c r="D540" s="45"/>
      <c r="E540" s="45"/>
      <c r="F540" s="64"/>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row>
    <row r="541" spans="1:58" x14ac:dyDescent="0.4">
      <c r="A541" s="510"/>
      <c r="B541" s="40"/>
      <c r="C541" s="40"/>
      <c r="D541" s="45"/>
      <c r="E541" s="45"/>
      <c r="F541" s="64"/>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row>
    <row r="542" spans="1:58" x14ac:dyDescent="0.4">
      <c r="A542" s="510"/>
      <c r="B542" s="40"/>
      <c r="C542" s="40"/>
      <c r="D542" s="45"/>
      <c r="E542" s="45"/>
      <c r="F542" s="64"/>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row>
    <row r="543" spans="1:58" x14ac:dyDescent="0.4">
      <c r="A543" s="510"/>
      <c r="B543" s="40"/>
      <c r="C543" s="40"/>
      <c r="D543" s="45"/>
      <c r="E543" s="45"/>
      <c r="F543" s="64"/>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row>
    <row r="544" spans="1:58" x14ac:dyDescent="0.4">
      <c r="A544" s="510"/>
      <c r="B544" s="40"/>
      <c r="C544" s="40"/>
      <c r="D544" s="45"/>
      <c r="E544" s="45"/>
      <c r="F544" s="64"/>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row>
    <row r="545" spans="1:58" x14ac:dyDescent="0.4">
      <c r="A545" s="510"/>
      <c r="B545" s="40"/>
      <c r="C545" s="40"/>
      <c r="D545" s="45"/>
      <c r="E545" s="45"/>
      <c r="F545" s="64"/>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row>
    <row r="546" spans="1:58" x14ac:dyDescent="0.4">
      <c r="A546" s="510"/>
      <c r="B546" s="40"/>
      <c r="C546" s="40"/>
      <c r="D546" s="45"/>
      <c r="E546" s="45"/>
      <c r="F546" s="64"/>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row>
    <row r="547" spans="1:58" x14ac:dyDescent="0.4">
      <c r="A547" s="510"/>
      <c r="B547" s="40"/>
      <c r="C547" s="40"/>
      <c r="D547" s="45"/>
      <c r="E547" s="45"/>
      <c r="F547" s="64"/>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row>
    <row r="548" spans="1:58" x14ac:dyDescent="0.4">
      <c r="A548" s="510"/>
      <c r="B548" s="40"/>
      <c r="C548" s="40"/>
      <c r="D548" s="45"/>
      <c r="E548" s="45"/>
      <c r="F548" s="64"/>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row>
    <row r="549" spans="1:58" x14ac:dyDescent="0.4">
      <c r="A549" s="510"/>
      <c r="B549" s="40"/>
      <c r="C549" s="40"/>
      <c r="D549" s="45"/>
      <c r="E549" s="45"/>
      <c r="F549" s="64"/>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row>
    <row r="550" spans="1:58" x14ac:dyDescent="0.4">
      <c r="A550" s="510"/>
      <c r="B550" s="40"/>
      <c r="C550" s="40"/>
      <c r="D550" s="45"/>
      <c r="E550" s="45"/>
      <c r="F550" s="64"/>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row>
    <row r="551" spans="1:58" x14ac:dyDescent="0.4">
      <c r="A551" s="510"/>
      <c r="B551" s="40"/>
      <c r="C551" s="40"/>
      <c r="D551" s="45"/>
      <c r="E551" s="45"/>
      <c r="F551" s="64"/>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row>
    <row r="552" spans="1:58" x14ac:dyDescent="0.4">
      <c r="A552" s="510"/>
      <c r="B552" s="40"/>
      <c r="C552" s="40"/>
      <c r="D552" s="45"/>
      <c r="E552" s="45"/>
      <c r="F552" s="64"/>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row>
    <row r="553" spans="1:58" x14ac:dyDescent="0.4">
      <c r="A553" s="510"/>
      <c r="B553" s="40"/>
      <c r="C553" s="40"/>
      <c r="D553" s="45"/>
      <c r="E553" s="45"/>
      <c r="F553" s="64"/>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row>
    <row r="554" spans="1:58" x14ac:dyDescent="0.4">
      <c r="A554" s="510"/>
      <c r="B554" s="40"/>
      <c r="C554" s="40"/>
      <c r="D554" s="45"/>
      <c r="E554" s="45"/>
      <c r="F554" s="64"/>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row>
    <row r="555" spans="1:58" x14ac:dyDescent="0.4">
      <c r="A555" s="510"/>
      <c r="B555" s="40"/>
      <c r="C555" s="40"/>
      <c r="D555" s="45"/>
      <c r="E555" s="45"/>
      <c r="F555" s="64"/>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row>
    <row r="556" spans="1:58" x14ac:dyDescent="0.4">
      <c r="A556" s="510"/>
      <c r="B556" s="40"/>
      <c r="C556" s="40"/>
      <c r="D556" s="45"/>
      <c r="E556" s="45"/>
      <c r="F556" s="64"/>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row>
    <row r="557" spans="1:58" x14ac:dyDescent="0.4">
      <c r="A557" s="510"/>
      <c r="B557" s="40"/>
      <c r="C557" s="40"/>
      <c r="D557" s="45"/>
      <c r="E557" s="45"/>
      <c r="F557" s="64"/>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row>
    <row r="558" spans="1:58" x14ac:dyDescent="0.4">
      <c r="A558" s="510"/>
      <c r="B558" s="40"/>
      <c r="C558" s="40"/>
      <c r="D558" s="45"/>
      <c r="E558" s="45"/>
      <c r="F558" s="64"/>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row>
    <row r="559" spans="1:58" x14ac:dyDescent="0.4">
      <c r="A559" s="510"/>
      <c r="B559" s="40"/>
      <c r="C559" s="40"/>
      <c r="D559" s="45"/>
      <c r="E559" s="45"/>
      <c r="F559" s="64"/>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row>
    <row r="560" spans="1:58" x14ac:dyDescent="0.4">
      <c r="A560" s="510"/>
      <c r="B560" s="40"/>
      <c r="C560" s="40"/>
      <c r="D560" s="45"/>
      <c r="E560" s="45"/>
      <c r="F560" s="64"/>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row>
    <row r="561" spans="1:58" x14ac:dyDescent="0.4">
      <c r="A561" s="510"/>
      <c r="B561" s="40"/>
      <c r="C561" s="40"/>
      <c r="D561" s="45"/>
      <c r="E561" s="45"/>
      <c r="F561" s="64"/>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row>
    <row r="562" spans="1:58" x14ac:dyDescent="0.4">
      <c r="A562" s="510"/>
      <c r="B562" s="40"/>
      <c r="C562" s="40"/>
      <c r="D562" s="45"/>
      <c r="E562" s="45"/>
      <c r="F562" s="64"/>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row>
    <row r="563" spans="1:58" x14ac:dyDescent="0.4">
      <c r="A563" s="510"/>
      <c r="B563" s="40"/>
      <c r="C563" s="40"/>
      <c r="D563" s="45"/>
      <c r="E563" s="45"/>
      <c r="F563" s="64"/>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row>
    <row r="564" spans="1:58" x14ac:dyDescent="0.4">
      <c r="A564" s="510"/>
      <c r="B564" s="40"/>
      <c r="C564" s="40"/>
      <c r="D564" s="45"/>
      <c r="E564" s="45"/>
      <c r="F564" s="64"/>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row>
    <row r="565" spans="1:58" x14ac:dyDescent="0.4">
      <c r="A565" s="510"/>
      <c r="B565" s="40"/>
      <c r="C565" s="40"/>
      <c r="D565" s="45"/>
      <c r="E565" s="45"/>
      <c r="F565" s="64"/>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row>
    <row r="566" spans="1:58" x14ac:dyDescent="0.4">
      <c r="A566" s="510"/>
      <c r="B566" s="40"/>
      <c r="C566" s="40"/>
      <c r="D566" s="45"/>
      <c r="E566" s="45"/>
      <c r="F566" s="64"/>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row>
    <row r="567" spans="1:58" x14ac:dyDescent="0.4">
      <c r="A567" s="510"/>
      <c r="B567" s="40"/>
      <c r="C567" s="40"/>
      <c r="D567" s="45"/>
      <c r="E567" s="45"/>
      <c r="F567" s="64"/>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row>
    <row r="568" spans="1:58" x14ac:dyDescent="0.4">
      <c r="A568" s="510"/>
      <c r="B568" s="40"/>
      <c r="C568" s="40"/>
      <c r="D568" s="45"/>
      <c r="E568" s="45"/>
      <c r="F568" s="64"/>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row>
    <row r="569" spans="1:58" x14ac:dyDescent="0.4">
      <c r="A569" s="510"/>
      <c r="B569" s="40"/>
      <c r="C569" s="40"/>
      <c r="D569" s="45"/>
      <c r="E569" s="45"/>
      <c r="F569" s="64"/>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row>
    <row r="570" spans="1:58" x14ac:dyDescent="0.4">
      <c r="A570" s="510"/>
      <c r="B570" s="40"/>
      <c r="C570" s="40"/>
      <c r="D570" s="45"/>
      <c r="E570" s="45"/>
      <c r="F570" s="64"/>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row>
    <row r="571" spans="1:58" x14ac:dyDescent="0.4">
      <c r="A571" s="510"/>
      <c r="B571" s="40"/>
      <c r="C571" s="40"/>
      <c r="D571" s="45"/>
      <c r="E571" s="45"/>
      <c r="F571" s="64"/>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row>
    <row r="572" spans="1:58" x14ac:dyDescent="0.4">
      <c r="A572" s="510"/>
      <c r="B572" s="40"/>
      <c r="C572" s="40"/>
      <c r="D572" s="45"/>
      <c r="E572" s="45"/>
      <c r="F572" s="64"/>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row>
    <row r="573" spans="1:58" x14ac:dyDescent="0.4">
      <c r="A573" s="510"/>
      <c r="B573" s="40"/>
      <c r="C573" s="40"/>
      <c r="D573" s="45"/>
      <c r="E573" s="45"/>
      <c r="F573" s="64"/>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row>
    <row r="574" spans="1:58" x14ac:dyDescent="0.4">
      <c r="A574" s="510"/>
      <c r="B574" s="40"/>
      <c r="C574" s="40"/>
      <c r="D574" s="45"/>
      <c r="E574" s="45"/>
      <c r="F574" s="64"/>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row>
    <row r="575" spans="1:58" x14ac:dyDescent="0.4">
      <c r="A575" s="510"/>
      <c r="B575" s="40"/>
      <c r="C575" s="40"/>
      <c r="D575" s="45"/>
      <c r="E575" s="45"/>
      <c r="F575" s="64"/>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row>
    <row r="576" spans="1:58" x14ac:dyDescent="0.4">
      <c r="A576" s="510"/>
      <c r="B576" s="40"/>
      <c r="C576" s="40"/>
      <c r="D576" s="45"/>
      <c r="E576" s="45"/>
      <c r="F576" s="64"/>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row>
    <row r="577" spans="1:58" x14ac:dyDescent="0.4">
      <c r="A577" s="510"/>
      <c r="B577" s="40"/>
      <c r="C577" s="40"/>
      <c r="D577" s="45"/>
      <c r="E577" s="45"/>
      <c r="F577" s="64"/>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row>
    <row r="578" spans="1:58" x14ac:dyDescent="0.4">
      <c r="A578" s="510"/>
      <c r="B578" s="40"/>
      <c r="C578" s="40"/>
      <c r="D578" s="45"/>
      <c r="E578" s="45"/>
      <c r="F578" s="64"/>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row>
    <row r="579" spans="1:58" x14ac:dyDescent="0.4">
      <c r="A579" s="510"/>
      <c r="B579" s="40"/>
      <c r="C579" s="40"/>
      <c r="D579" s="45"/>
      <c r="E579" s="45"/>
      <c r="F579" s="64"/>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row>
    <row r="580" spans="1:58" x14ac:dyDescent="0.4">
      <c r="A580" s="510"/>
      <c r="B580" s="40"/>
      <c r="C580" s="40"/>
      <c r="D580" s="45"/>
      <c r="E580" s="45"/>
      <c r="F580" s="64"/>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row>
    <row r="581" spans="1:58" x14ac:dyDescent="0.4">
      <c r="A581" s="510"/>
      <c r="B581" s="40"/>
      <c r="C581" s="40"/>
      <c r="D581" s="45"/>
      <c r="E581" s="45"/>
      <c r="F581" s="64"/>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row>
    <row r="582" spans="1:58" x14ac:dyDescent="0.4">
      <c r="A582" s="510"/>
      <c r="B582" s="40"/>
      <c r="C582" s="40"/>
      <c r="D582" s="45"/>
      <c r="E582" s="45"/>
      <c r="F582" s="64"/>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row>
    <row r="583" spans="1:58" x14ac:dyDescent="0.4">
      <c r="A583" s="510"/>
      <c r="B583" s="40"/>
      <c r="C583" s="40"/>
      <c r="D583" s="45"/>
      <c r="E583" s="45"/>
      <c r="F583" s="64"/>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row>
    <row r="584" spans="1:58" x14ac:dyDescent="0.4">
      <c r="A584" s="510"/>
      <c r="B584" s="40"/>
      <c r="C584" s="40"/>
      <c r="D584" s="45"/>
      <c r="E584" s="45"/>
      <c r="F584" s="64"/>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row>
    <row r="585" spans="1:58" x14ac:dyDescent="0.4">
      <c r="A585" s="510"/>
      <c r="B585" s="40"/>
      <c r="C585" s="40"/>
      <c r="D585" s="45"/>
      <c r="E585" s="45"/>
      <c r="F585" s="64"/>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row>
    <row r="586" spans="1:58" x14ac:dyDescent="0.4">
      <c r="A586" s="510"/>
      <c r="B586" s="40"/>
      <c r="C586" s="40"/>
      <c r="D586" s="45"/>
      <c r="E586" s="45"/>
      <c r="F586" s="64"/>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row>
    <row r="587" spans="1:58" x14ac:dyDescent="0.4">
      <c r="A587" s="510"/>
      <c r="B587" s="40"/>
      <c r="C587" s="40"/>
      <c r="D587" s="45"/>
      <c r="E587" s="45"/>
      <c r="F587" s="64"/>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row>
    <row r="588" spans="1:58" x14ac:dyDescent="0.4">
      <c r="A588" s="510"/>
      <c r="B588" s="40"/>
      <c r="C588" s="40"/>
      <c r="D588" s="45"/>
      <c r="E588" s="45"/>
      <c r="F588" s="64"/>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row>
    <row r="589" spans="1:58" x14ac:dyDescent="0.4">
      <c r="A589" s="510"/>
      <c r="B589" s="40"/>
      <c r="C589" s="40"/>
      <c r="D589" s="45"/>
      <c r="E589" s="45"/>
      <c r="F589" s="64"/>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row>
    <row r="590" spans="1:58" x14ac:dyDescent="0.4">
      <c r="A590" s="510"/>
      <c r="B590" s="40"/>
      <c r="C590" s="40"/>
      <c r="D590" s="45"/>
      <c r="E590" s="45"/>
      <c r="F590" s="64"/>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row>
    <row r="591" spans="1:58" x14ac:dyDescent="0.4">
      <c r="A591" s="510"/>
      <c r="B591" s="40"/>
      <c r="C591" s="40"/>
      <c r="D591" s="45"/>
      <c r="E591" s="45"/>
      <c r="F591" s="64"/>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row>
    <row r="592" spans="1:58" x14ac:dyDescent="0.4">
      <c r="A592" s="510"/>
      <c r="B592" s="40"/>
      <c r="C592" s="40"/>
      <c r="D592" s="45"/>
      <c r="E592" s="45"/>
      <c r="F592" s="64"/>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row>
    <row r="593" spans="1:58" x14ac:dyDescent="0.4">
      <c r="A593" s="510"/>
      <c r="B593" s="40"/>
      <c r="C593" s="40"/>
      <c r="D593" s="45"/>
      <c r="E593" s="45"/>
      <c r="F593" s="64"/>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row>
    <row r="594" spans="1:58" x14ac:dyDescent="0.4">
      <c r="A594" s="510"/>
      <c r="B594" s="40"/>
      <c r="C594" s="40"/>
      <c r="D594" s="45"/>
      <c r="E594" s="45"/>
      <c r="F594" s="64"/>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row>
    <row r="595" spans="1:58" x14ac:dyDescent="0.4">
      <c r="A595" s="510"/>
      <c r="B595" s="40"/>
      <c r="C595" s="40"/>
      <c r="D595" s="45"/>
      <c r="E595" s="45"/>
      <c r="F595" s="64"/>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row>
    <row r="596" spans="1:58" x14ac:dyDescent="0.4">
      <c r="A596" s="510"/>
      <c r="B596" s="40"/>
      <c r="C596" s="40"/>
      <c r="D596" s="45"/>
      <c r="E596" s="45"/>
      <c r="F596" s="64"/>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row>
    <row r="597" spans="1:58" x14ac:dyDescent="0.4">
      <c r="A597" s="510"/>
      <c r="B597" s="40"/>
      <c r="C597" s="40"/>
      <c r="D597" s="45"/>
      <c r="E597" s="45"/>
      <c r="F597" s="64"/>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row>
    <row r="598" spans="1:58" x14ac:dyDescent="0.4">
      <c r="A598" s="510"/>
      <c r="B598" s="40"/>
      <c r="C598" s="40"/>
      <c r="D598" s="45"/>
      <c r="E598" s="45"/>
      <c r="F598" s="64"/>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row>
    <row r="599" spans="1:58" x14ac:dyDescent="0.4">
      <c r="A599" s="510"/>
      <c r="B599" s="40"/>
      <c r="C599" s="40"/>
      <c r="D599" s="45"/>
      <c r="E599" s="45"/>
      <c r="F599" s="64"/>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row>
    <row r="600" spans="1:58" x14ac:dyDescent="0.4">
      <c r="A600" s="510"/>
      <c r="B600" s="40"/>
      <c r="C600" s="40"/>
      <c r="D600" s="45"/>
      <c r="E600" s="45"/>
      <c r="F600" s="64"/>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row>
    <row r="601" spans="1:58" x14ac:dyDescent="0.4">
      <c r="A601" s="510"/>
      <c r="B601" s="40"/>
      <c r="C601" s="40"/>
      <c r="D601" s="45"/>
      <c r="E601" s="45"/>
      <c r="F601" s="64"/>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row>
    <row r="602" spans="1:58" x14ac:dyDescent="0.4">
      <c r="A602" s="510"/>
      <c r="B602" s="40"/>
      <c r="C602" s="40"/>
      <c r="D602" s="45"/>
      <c r="E602" s="45"/>
      <c r="F602" s="64"/>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row>
    <row r="603" spans="1:58" x14ac:dyDescent="0.4">
      <c r="A603" s="510"/>
      <c r="B603" s="40"/>
      <c r="C603" s="40"/>
      <c r="D603" s="45"/>
      <c r="E603" s="45"/>
      <c r="F603" s="64"/>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row>
    <row r="604" spans="1:58" x14ac:dyDescent="0.4">
      <c r="A604" s="510"/>
      <c r="B604" s="40"/>
      <c r="C604" s="40"/>
      <c r="D604" s="45"/>
      <c r="E604" s="45"/>
      <c r="F604" s="64"/>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row>
    <row r="605" spans="1:58" x14ac:dyDescent="0.4">
      <c r="A605" s="510"/>
      <c r="B605" s="40"/>
      <c r="C605" s="40"/>
      <c r="D605" s="45"/>
      <c r="E605" s="45"/>
      <c r="F605" s="64"/>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row>
    <row r="606" spans="1:58" x14ac:dyDescent="0.4">
      <c r="A606" s="510"/>
      <c r="B606" s="40"/>
      <c r="C606" s="40"/>
      <c r="D606" s="45"/>
      <c r="E606" s="45"/>
      <c r="F606" s="64"/>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row>
    <row r="607" spans="1:58" x14ac:dyDescent="0.4">
      <c r="A607" s="510"/>
      <c r="B607" s="40"/>
      <c r="C607" s="40"/>
      <c r="D607" s="45"/>
      <c r="E607" s="45"/>
      <c r="F607" s="64"/>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row>
    <row r="608" spans="1:58" x14ac:dyDescent="0.4">
      <c r="A608" s="510"/>
      <c r="B608" s="40"/>
      <c r="C608" s="40"/>
      <c r="D608" s="45"/>
      <c r="E608" s="45"/>
      <c r="F608" s="64"/>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row>
    <row r="609" spans="1:58" x14ac:dyDescent="0.4">
      <c r="A609" s="510"/>
      <c r="B609" s="40"/>
      <c r="C609" s="40"/>
      <c r="D609" s="45"/>
      <c r="E609" s="45"/>
      <c r="F609" s="64"/>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row>
    <row r="610" spans="1:58" x14ac:dyDescent="0.4">
      <c r="A610" s="510"/>
      <c r="B610" s="40"/>
      <c r="C610" s="40"/>
      <c r="D610" s="45"/>
      <c r="E610" s="45"/>
      <c r="F610" s="64"/>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row>
    <row r="611" spans="1:58" x14ac:dyDescent="0.4">
      <c r="A611" s="510"/>
      <c r="B611" s="40"/>
      <c r="C611" s="40"/>
      <c r="D611" s="45"/>
      <c r="E611" s="45"/>
      <c r="F611" s="64"/>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row>
    <row r="612" spans="1:58" x14ac:dyDescent="0.4">
      <c r="A612" s="510"/>
      <c r="B612" s="40"/>
      <c r="C612" s="40"/>
      <c r="D612" s="45"/>
      <c r="E612" s="45"/>
      <c r="F612" s="64"/>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row>
    <row r="613" spans="1:58" x14ac:dyDescent="0.4">
      <c r="A613" s="510"/>
      <c r="B613" s="40"/>
      <c r="C613" s="40"/>
      <c r="D613" s="45"/>
      <c r="E613" s="45"/>
      <c r="F613" s="64"/>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row>
    <row r="614" spans="1:58" x14ac:dyDescent="0.4">
      <c r="A614" s="510"/>
      <c r="B614" s="40"/>
      <c r="C614" s="40"/>
      <c r="D614" s="45"/>
      <c r="E614" s="45"/>
      <c r="F614" s="64"/>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row>
    <row r="615" spans="1:58" x14ac:dyDescent="0.4">
      <c r="A615" s="510"/>
      <c r="B615" s="40"/>
      <c r="C615" s="40"/>
      <c r="D615" s="45"/>
      <c r="E615" s="45"/>
      <c r="F615" s="64"/>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row>
    <row r="616" spans="1:58" x14ac:dyDescent="0.4">
      <c r="A616" s="510"/>
      <c r="B616" s="40"/>
      <c r="C616" s="40"/>
      <c r="D616" s="45"/>
      <c r="E616" s="45"/>
      <c r="F616" s="64"/>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row>
    <row r="617" spans="1:58" x14ac:dyDescent="0.4">
      <c r="A617" s="510"/>
      <c r="B617" s="40"/>
      <c r="C617" s="40"/>
      <c r="D617" s="45"/>
      <c r="E617" s="45"/>
      <c r="F617" s="64"/>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row>
    <row r="618" spans="1:58" x14ac:dyDescent="0.4">
      <c r="A618" s="510"/>
      <c r="B618" s="40"/>
      <c r="C618" s="40"/>
      <c r="D618" s="45"/>
      <c r="E618" s="45"/>
      <c r="F618" s="64"/>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row>
    <row r="619" spans="1:58" x14ac:dyDescent="0.4">
      <c r="A619" s="510"/>
      <c r="B619" s="40"/>
      <c r="C619" s="40"/>
      <c r="D619" s="45"/>
      <c r="E619" s="45"/>
      <c r="F619" s="64"/>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row>
    <row r="620" spans="1:58" x14ac:dyDescent="0.4">
      <c r="A620" s="510"/>
      <c r="B620" s="40"/>
      <c r="C620" s="40"/>
      <c r="D620" s="45"/>
      <c r="E620" s="45"/>
      <c r="F620" s="64"/>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row>
    <row r="621" spans="1:58" x14ac:dyDescent="0.4">
      <c r="A621" s="510"/>
      <c r="B621" s="40"/>
      <c r="C621" s="40"/>
      <c r="D621" s="45"/>
      <c r="E621" s="45"/>
      <c r="F621" s="64"/>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row>
    <row r="622" spans="1:58" x14ac:dyDescent="0.4">
      <c r="A622" s="510"/>
      <c r="B622" s="40"/>
      <c r="C622" s="40"/>
      <c r="D622" s="45"/>
      <c r="E622" s="45"/>
      <c r="F622" s="64"/>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row>
    <row r="623" spans="1:58" x14ac:dyDescent="0.4">
      <c r="A623" s="510"/>
      <c r="B623" s="40"/>
      <c r="C623" s="40"/>
      <c r="D623" s="45"/>
      <c r="E623" s="45"/>
      <c r="F623" s="64"/>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row>
    <row r="624" spans="1:58" x14ac:dyDescent="0.4">
      <c r="A624" s="510"/>
      <c r="B624" s="40"/>
      <c r="C624" s="40"/>
      <c r="D624" s="45"/>
      <c r="E624" s="45"/>
      <c r="F624" s="64"/>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row>
    <row r="625" spans="1:58" x14ac:dyDescent="0.4">
      <c r="A625" s="510"/>
      <c r="B625" s="40"/>
      <c r="C625" s="40"/>
      <c r="D625" s="45"/>
      <c r="E625" s="45"/>
      <c r="F625" s="64"/>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row>
    <row r="626" spans="1:58" x14ac:dyDescent="0.4">
      <c r="A626" s="510"/>
      <c r="B626" s="40"/>
      <c r="C626" s="40"/>
      <c r="D626" s="45"/>
      <c r="E626" s="45"/>
      <c r="F626" s="64"/>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row>
    <row r="627" spans="1:58" x14ac:dyDescent="0.4">
      <c r="A627" s="510"/>
      <c r="B627" s="40"/>
      <c r="C627" s="40"/>
      <c r="D627" s="45"/>
      <c r="E627" s="45"/>
      <c r="F627" s="64"/>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row>
    <row r="628" spans="1:58" x14ac:dyDescent="0.4">
      <c r="A628" s="510"/>
      <c r="B628" s="40"/>
      <c r="C628" s="40"/>
      <c r="D628" s="45"/>
      <c r="E628" s="45"/>
      <c r="F628" s="64"/>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row>
    <row r="629" spans="1:58" x14ac:dyDescent="0.4">
      <c r="A629" s="510"/>
      <c r="B629" s="40"/>
      <c r="C629" s="40"/>
      <c r="D629" s="45"/>
      <c r="E629" s="45"/>
      <c r="F629" s="64"/>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row>
    <row r="630" spans="1:58" x14ac:dyDescent="0.4">
      <c r="A630" s="510"/>
      <c r="B630" s="40"/>
      <c r="C630" s="40"/>
      <c r="D630" s="45"/>
      <c r="E630" s="45"/>
      <c r="F630" s="64"/>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row>
    <row r="631" spans="1:58" x14ac:dyDescent="0.4">
      <c r="A631" s="510"/>
      <c r="B631" s="40"/>
      <c r="C631" s="40"/>
      <c r="D631" s="45"/>
      <c r="E631" s="45"/>
      <c r="F631" s="64"/>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row>
    <row r="632" spans="1:58" x14ac:dyDescent="0.4">
      <c r="A632" s="510"/>
      <c r="B632" s="40"/>
      <c r="C632" s="40"/>
      <c r="D632" s="45"/>
      <c r="E632" s="45"/>
      <c r="F632" s="64"/>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row>
    <row r="633" spans="1:58" x14ac:dyDescent="0.4">
      <c r="A633" s="510"/>
      <c r="B633" s="40"/>
      <c r="C633" s="40"/>
      <c r="D633" s="45"/>
      <c r="E633" s="45"/>
      <c r="F633" s="64"/>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row>
    <row r="634" spans="1:58" x14ac:dyDescent="0.4">
      <c r="A634" s="510"/>
      <c r="B634" s="40"/>
      <c r="C634" s="40"/>
      <c r="D634" s="45"/>
      <c r="E634" s="45"/>
      <c r="F634" s="64"/>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row>
    <row r="635" spans="1:58" x14ac:dyDescent="0.4">
      <c r="A635" s="510"/>
      <c r="B635" s="40"/>
      <c r="C635" s="40"/>
      <c r="D635" s="45"/>
      <c r="E635" s="45"/>
      <c r="F635" s="64"/>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row>
    <row r="636" spans="1:58" x14ac:dyDescent="0.4">
      <c r="A636" s="510"/>
      <c r="B636" s="40"/>
      <c r="C636" s="40"/>
      <c r="D636" s="45"/>
      <c r="E636" s="45"/>
      <c r="F636" s="64"/>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row>
    <row r="637" spans="1:58" x14ac:dyDescent="0.4">
      <c r="A637" s="510"/>
      <c r="B637" s="40"/>
      <c r="C637" s="40"/>
      <c r="D637" s="45"/>
      <c r="E637" s="45"/>
      <c r="F637" s="64"/>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row>
    <row r="638" spans="1:58" x14ac:dyDescent="0.4">
      <c r="A638" s="510"/>
      <c r="B638" s="40"/>
      <c r="C638" s="40"/>
      <c r="D638" s="45"/>
      <c r="E638" s="45"/>
      <c r="F638" s="64"/>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row>
    <row r="639" spans="1:58" x14ac:dyDescent="0.4">
      <c r="A639" s="510"/>
      <c r="B639" s="40"/>
      <c r="C639" s="40"/>
      <c r="D639" s="45"/>
      <c r="E639" s="45"/>
      <c r="F639" s="64"/>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row>
    <row r="640" spans="1:58" x14ac:dyDescent="0.4">
      <c r="A640" s="510"/>
      <c r="B640" s="40"/>
      <c r="C640" s="40"/>
      <c r="D640" s="45"/>
      <c r="E640" s="45"/>
      <c r="F640" s="64"/>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row>
    <row r="641" spans="1:58" x14ac:dyDescent="0.4">
      <c r="A641" s="510"/>
      <c r="B641" s="40"/>
      <c r="C641" s="40"/>
      <c r="D641" s="45"/>
      <c r="E641" s="45"/>
      <c r="F641" s="64"/>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row>
    <row r="642" spans="1:58" x14ac:dyDescent="0.4">
      <c r="A642" s="510"/>
      <c r="B642" s="40"/>
      <c r="C642" s="40"/>
      <c r="D642" s="45"/>
      <c r="E642" s="45"/>
      <c r="F642" s="64"/>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row>
    <row r="643" spans="1:58" x14ac:dyDescent="0.4">
      <c r="A643" s="510"/>
      <c r="B643" s="40"/>
      <c r="C643" s="40"/>
      <c r="D643" s="45"/>
      <c r="E643" s="45"/>
      <c r="F643" s="64"/>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row>
    <row r="644" spans="1:58" x14ac:dyDescent="0.4">
      <c r="A644" s="510"/>
      <c r="B644" s="40"/>
      <c r="C644" s="40"/>
      <c r="D644" s="45"/>
      <c r="E644" s="45"/>
      <c r="F644" s="64"/>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row>
    <row r="645" spans="1:58" x14ac:dyDescent="0.4">
      <c r="A645" s="510"/>
      <c r="B645" s="40"/>
      <c r="C645" s="40"/>
      <c r="D645" s="45"/>
      <c r="E645" s="45"/>
      <c r="F645" s="64"/>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row>
    <row r="646" spans="1:58" x14ac:dyDescent="0.4">
      <c r="A646" s="510"/>
      <c r="B646" s="40"/>
      <c r="C646" s="40"/>
      <c r="D646" s="45"/>
      <c r="E646" s="45"/>
      <c r="F646" s="64"/>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row>
    <row r="647" spans="1:58" x14ac:dyDescent="0.4">
      <c r="A647" s="510"/>
      <c r="B647" s="40"/>
      <c r="C647" s="40"/>
      <c r="D647" s="45"/>
      <c r="E647" s="45"/>
      <c r="F647" s="64"/>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row>
    <row r="648" spans="1:58" x14ac:dyDescent="0.4">
      <c r="A648" s="510"/>
      <c r="B648" s="40"/>
      <c r="C648" s="40"/>
      <c r="D648" s="45"/>
      <c r="E648" s="45"/>
      <c r="F648" s="64"/>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row>
    <row r="649" spans="1:58" x14ac:dyDescent="0.4">
      <c r="A649" s="510"/>
      <c r="B649" s="40"/>
      <c r="C649" s="40"/>
      <c r="D649" s="45"/>
      <c r="E649" s="45"/>
      <c r="F649" s="64"/>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row>
    <row r="650" spans="1:58" x14ac:dyDescent="0.4">
      <c r="A650" s="510"/>
      <c r="B650" s="40"/>
      <c r="C650" s="40"/>
      <c r="D650" s="45"/>
      <c r="E650" s="45"/>
      <c r="F650" s="64"/>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row>
    <row r="651" spans="1:58" x14ac:dyDescent="0.4">
      <c r="A651" s="510"/>
      <c r="B651" s="40"/>
      <c r="C651" s="40"/>
      <c r="D651" s="45"/>
      <c r="E651" s="45"/>
      <c r="F651" s="64"/>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row>
    <row r="652" spans="1:58" x14ac:dyDescent="0.4">
      <c r="A652" s="510"/>
      <c r="B652" s="40"/>
      <c r="C652" s="40"/>
      <c r="D652" s="45"/>
      <c r="E652" s="45"/>
      <c r="F652" s="64"/>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row>
    <row r="653" spans="1:58" x14ac:dyDescent="0.4">
      <c r="A653" s="510"/>
      <c r="B653" s="40"/>
      <c r="C653" s="40"/>
      <c r="D653" s="45"/>
      <c r="E653" s="45"/>
      <c r="F653" s="64"/>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row>
    <row r="654" spans="1:58" x14ac:dyDescent="0.4">
      <c r="A654" s="510"/>
      <c r="B654" s="40"/>
      <c r="C654" s="40"/>
      <c r="D654" s="45"/>
      <c r="E654" s="45"/>
      <c r="F654" s="64"/>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row>
    <row r="655" spans="1:58" x14ac:dyDescent="0.4">
      <c r="A655" s="510"/>
      <c r="B655" s="40"/>
      <c r="C655" s="40"/>
      <c r="D655" s="45"/>
      <c r="E655" s="45"/>
      <c r="F655" s="64"/>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row>
    <row r="656" spans="1:58" x14ac:dyDescent="0.4">
      <c r="A656" s="510"/>
      <c r="B656" s="40"/>
      <c r="C656" s="40"/>
      <c r="D656" s="45"/>
      <c r="E656" s="45"/>
      <c r="F656" s="64"/>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row>
    <row r="657" spans="1:58" x14ac:dyDescent="0.4">
      <c r="A657" s="510"/>
      <c r="B657" s="40"/>
      <c r="C657" s="40"/>
      <c r="D657" s="45"/>
      <c r="E657" s="45"/>
      <c r="F657" s="64"/>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row>
    <row r="658" spans="1:58" x14ac:dyDescent="0.4">
      <c r="A658" s="510"/>
      <c r="B658" s="40"/>
      <c r="C658" s="40"/>
      <c r="D658" s="45"/>
      <c r="E658" s="45"/>
      <c r="F658" s="64"/>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row>
    <row r="659" spans="1:58" x14ac:dyDescent="0.4">
      <c r="A659" s="510"/>
      <c r="B659" s="40"/>
      <c r="C659" s="40"/>
      <c r="D659" s="45"/>
      <c r="E659" s="45"/>
      <c r="F659" s="64"/>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row>
    <row r="660" spans="1:58" x14ac:dyDescent="0.4">
      <c r="A660" s="510"/>
      <c r="B660" s="40"/>
      <c r="C660" s="40"/>
      <c r="D660" s="45"/>
      <c r="E660" s="45"/>
      <c r="F660" s="64"/>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row>
    <row r="661" spans="1:58" x14ac:dyDescent="0.4">
      <c r="A661" s="510"/>
      <c r="B661" s="40"/>
      <c r="C661" s="40"/>
      <c r="D661" s="45"/>
      <c r="E661" s="45"/>
      <c r="F661" s="64"/>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row>
    <row r="662" spans="1:58" x14ac:dyDescent="0.4">
      <c r="A662" s="510"/>
      <c r="B662" s="40"/>
      <c r="C662" s="40"/>
      <c r="D662" s="45"/>
      <c r="E662" s="45"/>
      <c r="F662" s="64"/>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row>
    <row r="663" spans="1:58" x14ac:dyDescent="0.4">
      <c r="A663" s="510"/>
      <c r="B663" s="40"/>
      <c r="C663" s="40"/>
      <c r="D663" s="45"/>
      <c r="E663" s="45"/>
      <c r="F663" s="64"/>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row>
    <row r="664" spans="1:58" x14ac:dyDescent="0.4">
      <c r="A664" s="510"/>
      <c r="B664" s="40"/>
      <c r="C664" s="40"/>
      <c r="D664" s="45"/>
      <c r="E664" s="45"/>
      <c r="F664" s="64"/>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row>
    <row r="665" spans="1:58" x14ac:dyDescent="0.4">
      <c r="A665" s="510"/>
      <c r="B665" s="40"/>
      <c r="C665" s="40"/>
      <c r="D665" s="45"/>
      <c r="E665" s="45"/>
      <c r="F665" s="64"/>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row>
    <row r="666" spans="1:58" x14ac:dyDescent="0.4">
      <c r="A666" s="510"/>
      <c r="B666" s="40"/>
      <c r="C666" s="40"/>
      <c r="D666" s="45"/>
      <c r="E666" s="45"/>
      <c r="F666" s="64"/>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row>
    <row r="667" spans="1:58" x14ac:dyDescent="0.4">
      <c r="A667" s="510"/>
      <c r="B667" s="40"/>
      <c r="C667" s="40"/>
      <c r="D667" s="45"/>
      <c r="E667" s="45"/>
      <c r="F667" s="64"/>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row>
    <row r="668" spans="1:58" x14ac:dyDescent="0.4">
      <c r="A668" s="510"/>
      <c r="B668" s="40"/>
      <c r="C668" s="40"/>
      <c r="D668" s="45"/>
      <c r="E668" s="45"/>
      <c r="F668" s="64"/>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row>
    <row r="669" spans="1:58" x14ac:dyDescent="0.4">
      <c r="A669" s="510"/>
      <c r="B669" s="40"/>
      <c r="C669" s="40"/>
      <c r="D669" s="45"/>
      <c r="E669" s="45"/>
      <c r="F669" s="64"/>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row>
    <row r="670" spans="1:58" x14ac:dyDescent="0.4">
      <c r="A670" s="510"/>
      <c r="B670" s="40"/>
      <c r="C670" s="40"/>
      <c r="D670" s="45"/>
      <c r="E670" s="45"/>
      <c r="F670" s="64"/>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row>
    <row r="671" spans="1:58" x14ac:dyDescent="0.4">
      <c r="A671" s="510"/>
      <c r="B671" s="40"/>
      <c r="C671" s="40"/>
      <c r="D671" s="45"/>
      <c r="E671" s="45"/>
      <c r="F671" s="64"/>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row>
    <row r="672" spans="1:58" x14ac:dyDescent="0.4">
      <c r="A672" s="510"/>
      <c r="B672" s="40"/>
      <c r="C672" s="40"/>
      <c r="D672" s="45"/>
      <c r="E672" s="45"/>
      <c r="F672" s="64"/>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row>
    <row r="673" spans="1:58" x14ac:dyDescent="0.4">
      <c r="A673" s="510"/>
      <c r="B673" s="40"/>
      <c r="C673" s="40"/>
      <c r="D673" s="45"/>
      <c r="E673" s="45"/>
      <c r="F673" s="64"/>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row>
    <row r="674" spans="1:58" x14ac:dyDescent="0.4">
      <c r="A674" s="510"/>
      <c r="B674" s="40"/>
      <c r="C674" s="40"/>
      <c r="D674" s="45"/>
      <c r="E674" s="45"/>
      <c r="F674" s="64"/>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row>
    <row r="675" spans="1:58" x14ac:dyDescent="0.4">
      <c r="A675" s="510"/>
      <c r="B675" s="40"/>
      <c r="C675" s="40"/>
      <c r="D675" s="45"/>
      <c r="E675" s="45"/>
      <c r="F675" s="64"/>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row>
    <row r="676" spans="1:58" x14ac:dyDescent="0.4">
      <c r="A676" s="510"/>
      <c r="B676" s="40"/>
      <c r="C676" s="40"/>
      <c r="D676" s="45"/>
      <c r="E676" s="45"/>
      <c r="F676" s="64"/>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row>
    <row r="677" spans="1:58" x14ac:dyDescent="0.4">
      <c r="A677" s="510"/>
      <c r="B677" s="40"/>
      <c r="C677" s="40"/>
      <c r="D677" s="45"/>
      <c r="E677" s="45"/>
      <c r="F677" s="64"/>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row>
    <row r="678" spans="1:58" x14ac:dyDescent="0.4">
      <c r="A678" s="510"/>
      <c r="B678" s="40"/>
      <c r="C678" s="40"/>
      <c r="D678" s="45"/>
      <c r="E678" s="45"/>
      <c r="F678" s="64"/>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row>
    <row r="679" spans="1:58" x14ac:dyDescent="0.4">
      <c r="A679" s="510"/>
      <c r="B679" s="40"/>
      <c r="C679" s="40"/>
      <c r="D679" s="45"/>
      <c r="E679" s="45"/>
      <c r="F679" s="64"/>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row>
    <row r="680" spans="1:58" x14ac:dyDescent="0.4">
      <c r="A680" s="510"/>
      <c r="B680" s="40"/>
      <c r="C680" s="40"/>
      <c r="D680" s="45"/>
      <c r="E680" s="45"/>
      <c r="F680" s="64"/>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row>
    <row r="681" spans="1:58" x14ac:dyDescent="0.4">
      <c r="A681" s="510"/>
      <c r="B681" s="40"/>
      <c r="C681" s="40"/>
      <c r="D681" s="45"/>
      <c r="E681" s="45"/>
      <c r="F681" s="64"/>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row>
    <row r="682" spans="1:58" x14ac:dyDescent="0.4">
      <c r="A682" s="510"/>
      <c r="B682" s="40"/>
      <c r="C682" s="40"/>
      <c r="D682" s="45"/>
      <c r="E682" s="45"/>
      <c r="F682" s="64"/>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row>
    <row r="683" spans="1:58" x14ac:dyDescent="0.4">
      <c r="A683" s="510"/>
      <c r="B683" s="40"/>
      <c r="C683" s="40"/>
      <c r="D683" s="45"/>
      <c r="E683" s="45"/>
      <c r="F683" s="64"/>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row>
    <row r="684" spans="1:58" x14ac:dyDescent="0.4">
      <c r="A684" s="510"/>
      <c r="B684" s="40"/>
      <c r="C684" s="40"/>
      <c r="D684" s="45"/>
      <c r="E684" s="45"/>
      <c r="F684" s="64"/>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row>
    <row r="685" spans="1:58" x14ac:dyDescent="0.4">
      <c r="A685" s="510"/>
      <c r="B685" s="40"/>
      <c r="C685" s="40"/>
      <c r="D685" s="45"/>
      <c r="E685" s="45"/>
      <c r="F685" s="64"/>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row>
    <row r="686" spans="1:58" x14ac:dyDescent="0.4">
      <c r="A686" s="510"/>
      <c r="B686" s="40"/>
      <c r="C686" s="40"/>
      <c r="D686" s="45"/>
      <c r="E686" s="45"/>
      <c r="F686" s="64"/>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row>
    <row r="687" spans="1:58" x14ac:dyDescent="0.4">
      <c r="A687" s="510"/>
      <c r="B687" s="40"/>
      <c r="C687" s="40"/>
      <c r="D687" s="45"/>
      <c r="E687" s="45"/>
      <c r="F687" s="64"/>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row>
    <row r="688" spans="1:58" x14ac:dyDescent="0.4">
      <c r="A688" s="510"/>
      <c r="B688" s="40"/>
      <c r="C688" s="40"/>
      <c r="D688" s="45"/>
      <c r="E688" s="45"/>
      <c r="F688" s="64"/>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row>
    <row r="689" spans="1:58" x14ac:dyDescent="0.4">
      <c r="A689" s="510"/>
      <c r="B689" s="40"/>
      <c r="C689" s="40"/>
      <c r="D689" s="45"/>
      <c r="E689" s="45"/>
      <c r="F689" s="64"/>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row>
    <row r="690" spans="1:58" x14ac:dyDescent="0.4">
      <c r="A690" s="510"/>
      <c r="B690" s="40"/>
      <c r="C690" s="40"/>
      <c r="D690" s="45"/>
      <c r="E690" s="45"/>
      <c r="F690" s="64"/>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row>
    <row r="691" spans="1:58" x14ac:dyDescent="0.4">
      <c r="A691" s="510"/>
      <c r="B691" s="40"/>
      <c r="C691" s="40"/>
      <c r="D691" s="45"/>
      <c r="E691" s="45"/>
      <c r="F691" s="64"/>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row>
    <row r="692" spans="1:58" x14ac:dyDescent="0.4">
      <c r="A692" s="510"/>
      <c r="B692" s="40"/>
      <c r="C692" s="40"/>
      <c r="D692" s="45"/>
      <c r="E692" s="45"/>
      <c r="F692" s="64"/>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row>
    <row r="693" spans="1:58" x14ac:dyDescent="0.4">
      <c r="A693" s="510"/>
      <c r="B693" s="40"/>
      <c r="C693" s="40"/>
      <c r="D693" s="45"/>
      <c r="E693" s="45"/>
      <c r="F693" s="64"/>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row>
    <row r="694" spans="1:58" x14ac:dyDescent="0.4">
      <c r="A694" s="510"/>
      <c r="B694" s="40"/>
      <c r="C694" s="40"/>
      <c r="D694" s="45"/>
      <c r="E694" s="45"/>
      <c r="F694" s="64"/>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row>
    <row r="695" spans="1:58" x14ac:dyDescent="0.4">
      <c r="A695" s="510"/>
      <c r="B695" s="40"/>
      <c r="C695" s="40"/>
      <c r="D695" s="45"/>
      <c r="E695" s="45"/>
      <c r="F695" s="64"/>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row>
    <row r="696" spans="1:58" x14ac:dyDescent="0.4">
      <c r="A696" s="510"/>
      <c r="B696" s="40"/>
      <c r="C696" s="40"/>
      <c r="D696" s="45"/>
      <c r="E696" s="45"/>
      <c r="F696" s="64"/>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row>
    <row r="697" spans="1:58" x14ac:dyDescent="0.4">
      <c r="A697" s="510"/>
      <c r="B697" s="40"/>
      <c r="C697" s="40"/>
      <c r="D697" s="45"/>
      <c r="E697" s="45"/>
      <c r="F697" s="64"/>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row>
    <row r="698" spans="1:58" x14ac:dyDescent="0.4">
      <c r="A698" s="510"/>
      <c r="B698" s="40"/>
      <c r="C698" s="40"/>
      <c r="D698" s="45"/>
      <c r="E698" s="45"/>
      <c r="F698" s="64"/>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row>
    <row r="699" spans="1:58" x14ac:dyDescent="0.4">
      <c r="A699" s="510"/>
      <c r="B699" s="40"/>
      <c r="C699" s="40"/>
      <c r="D699" s="45"/>
      <c r="E699" s="45"/>
      <c r="F699" s="64"/>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row>
    <row r="700" spans="1:58" x14ac:dyDescent="0.4">
      <c r="A700" s="510"/>
      <c r="B700" s="40"/>
      <c r="C700" s="40"/>
      <c r="D700" s="45"/>
      <c r="E700" s="45"/>
      <c r="F700" s="64"/>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row>
    <row r="701" spans="1:58" x14ac:dyDescent="0.4">
      <c r="A701" s="510"/>
      <c r="B701" s="40"/>
      <c r="C701" s="40"/>
      <c r="D701" s="45"/>
      <c r="E701" s="45"/>
      <c r="F701" s="64"/>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row>
    <row r="702" spans="1:58" x14ac:dyDescent="0.4">
      <c r="A702" s="510"/>
      <c r="B702" s="40"/>
      <c r="C702" s="40"/>
      <c r="D702" s="45"/>
      <c r="E702" s="45"/>
      <c r="F702" s="64"/>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row>
    <row r="703" spans="1:58" x14ac:dyDescent="0.4">
      <c r="A703" s="510"/>
      <c r="B703" s="40"/>
      <c r="C703" s="40"/>
      <c r="D703" s="45"/>
      <c r="E703" s="45"/>
      <c r="F703" s="64"/>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row>
    <row r="704" spans="1:58" x14ac:dyDescent="0.4">
      <c r="A704" s="510"/>
      <c r="B704" s="40"/>
      <c r="C704" s="40"/>
      <c r="D704" s="45"/>
      <c r="E704" s="45"/>
      <c r="F704" s="64"/>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row>
    <row r="705" spans="1:58" x14ac:dyDescent="0.4">
      <c r="A705" s="510"/>
      <c r="B705" s="40"/>
      <c r="C705" s="40"/>
      <c r="D705" s="45"/>
      <c r="E705" s="45"/>
      <c r="F705" s="64"/>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row>
    <row r="706" spans="1:58" x14ac:dyDescent="0.4">
      <c r="A706" s="510"/>
      <c r="B706" s="40"/>
      <c r="C706" s="40"/>
      <c r="D706" s="45"/>
      <c r="E706" s="45"/>
      <c r="F706" s="64"/>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row>
    <row r="707" spans="1:58" x14ac:dyDescent="0.4">
      <c r="A707" s="510"/>
      <c r="B707" s="40"/>
      <c r="C707" s="40"/>
      <c r="D707" s="45"/>
      <c r="E707" s="45"/>
      <c r="F707" s="64"/>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row>
    <row r="708" spans="1:58" x14ac:dyDescent="0.4">
      <c r="A708" s="510"/>
      <c r="B708" s="40"/>
      <c r="C708" s="40"/>
      <c r="D708" s="45"/>
      <c r="E708" s="45"/>
      <c r="F708" s="64"/>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row>
    <row r="709" spans="1:58" x14ac:dyDescent="0.4">
      <c r="A709" s="510"/>
      <c r="B709" s="40"/>
      <c r="C709" s="40"/>
      <c r="D709" s="45"/>
      <c r="E709" s="45"/>
      <c r="F709" s="64"/>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row>
    <row r="710" spans="1:58" x14ac:dyDescent="0.4">
      <c r="A710" s="510"/>
      <c r="B710" s="40"/>
      <c r="C710" s="40"/>
      <c r="D710" s="45"/>
      <c r="E710" s="45"/>
      <c r="F710" s="64"/>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row>
    <row r="711" spans="1:58" x14ac:dyDescent="0.4">
      <c r="A711" s="510"/>
      <c r="B711" s="40"/>
      <c r="C711" s="40"/>
      <c r="D711" s="45"/>
      <c r="E711" s="45"/>
      <c r="F711" s="64"/>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row>
    <row r="712" spans="1:58" x14ac:dyDescent="0.4">
      <c r="A712" s="510"/>
      <c r="B712" s="40"/>
      <c r="C712" s="40"/>
      <c r="D712" s="45"/>
      <c r="E712" s="45"/>
      <c r="F712" s="64"/>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row>
    <row r="713" spans="1:58" x14ac:dyDescent="0.4">
      <c r="A713" s="510"/>
      <c r="B713" s="40"/>
      <c r="C713" s="40"/>
      <c r="D713" s="45"/>
      <c r="E713" s="45"/>
      <c r="F713" s="64"/>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row>
    <row r="714" spans="1:58" x14ac:dyDescent="0.4">
      <c r="A714" s="510"/>
      <c r="B714" s="40"/>
      <c r="C714" s="40"/>
      <c r="D714" s="45"/>
      <c r="E714" s="45"/>
      <c r="F714" s="64"/>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row>
    <row r="715" spans="1:58" x14ac:dyDescent="0.4">
      <c r="A715" s="510"/>
      <c r="B715" s="40"/>
      <c r="C715" s="40"/>
      <c r="D715" s="45"/>
      <c r="E715" s="45"/>
      <c r="F715" s="64"/>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row>
    <row r="716" spans="1:58" x14ac:dyDescent="0.4">
      <c r="A716" s="510"/>
      <c r="B716" s="40"/>
      <c r="C716" s="40"/>
      <c r="D716" s="45"/>
      <c r="E716" s="45"/>
      <c r="F716" s="64"/>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row>
    <row r="717" spans="1:58" x14ac:dyDescent="0.4">
      <c r="A717" s="510"/>
      <c r="B717" s="40"/>
      <c r="C717" s="40"/>
      <c r="D717" s="45"/>
      <c r="E717" s="45"/>
      <c r="F717" s="64"/>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row>
    <row r="718" spans="1:58" x14ac:dyDescent="0.4">
      <c r="A718" s="510"/>
      <c r="B718" s="40"/>
      <c r="C718" s="40"/>
      <c r="D718" s="45"/>
      <c r="E718" s="45"/>
      <c r="F718" s="64"/>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row>
    <row r="719" spans="1:58" x14ac:dyDescent="0.4">
      <c r="A719" s="510"/>
      <c r="B719" s="40"/>
      <c r="C719" s="40"/>
      <c r="D719" s="45"/>
      <c r="E719" s="45"/>
      <c r="F719" s="64"/>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row>
    <row r="720" spans="1:58" x14ac:dyDescent="0.4">
      <c r="A720" s="510"/>
      <c r="B720" s="40"/>
      <c r="C720" s="40"/>
      <c r="D720" s="45"/>
      <c r="E720" s="45"/>
      <c r="F720" s="64"/>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row>
    <row r="721" spans="1:58" x14ac:dyDescent="0.4">
      <c r="A721" s="510"/>
      <c r="B721" s="40"/>
      <c r="C721" s="40"/>
      <c r="D721" s="45"/>
      <c r="E721" s="45"/>
      <c r="F721" s="64"/>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row>
    <row r="722" spans="1:58" x14ac:dyDescent="0.4">
      <c r="A722" s="510"/>
      <c r="B722" s="40"/>
      <c r="C722" s="40"/>
      <c r="D722" s="45"/>
      <c r="E722" s="45"/>
      <c r="F722" s="64"/>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row>
    <row r="723" spans="1:58" x14ac:dyDescent="0.4">
      <c r="A723" s="510"/>
      <c r="B723" s="40"/>
      <c r="C723" s="40"/>
      <c r="D723" s="45"/>
      <c r="E723" s="45"/>
      <c r="F723" s="64"/>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row>
    <row r="724" spans="1:58" x14ac:dyDescent="0.4">
      <c r="A724" s="510"/>
      <c r="B724" s="40"/>
      <c r="C724" s="40"/>
      <c r="D724" s="45"/>
      <c r="E724" s="45"/>
      <c r="F724" s="64"/>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row>
    <row r="725" spans="1:58" x14ac:dyDescent="0.4">
      <c r="A725" s="510"/>
      <c r="B725" s="40"/>
      <c r="C725" s="40"/>
      <c r="D725" s="45"/>
      <c r="E725" s="45"/>
      <c r="F725" s="64"/>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row>
    <row r="726" spans="1:58" x14ac:dyDescent="0.4">
      <c r="A726" s="510"/>
      <c r="B726" s="40"/>
      <c r="C726" s="40"/>
      <c r="D726" s="45"/>
      <c r="E726" s="45"/>
      <c r="F726" s="64"/>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row>
    <row r="727" spans="1:58" x14ac:dyDescent="0.4">
      <c r="A727" s="510"/>
      <c r="B727" s="40"/>
      <c r="C727" s="40"/>
      <c r="D727" s="45"/>
      <c r="E727" s="45"/>
      <c r="F727" s="64"/>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row>
    <row r="728" spans="1:58" x14ac:dyDescent="0.4">
      <c r="A728" s="510"/>
      <c r="B728" s="40"/>
      <c r="C728" s="40"/>
      <c r="D728" s="45"/>
      <c r="E728" s="45"/>
      <c r="F728" s="64"/>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row>
    <row r="729" spans="1:58" x14ac:dyDescent="0.4">
      <c r="A729" s="510"/>
      <c r="B729" s="40"/>
      <c r="C729" s="40"/>
      <c r="D729" s="45"/>
      <c r="E729" s="45"/>
      <c r="F729" s="64"/>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row>
    <row r="730" spans="1:58" x14ac:dyDescent="0.4">
      <c r="A730" s="510"/>
      <c r="B730" s="40"/>
      <c r="C730" s="40"/>
      <c r="D730" s="45"/>
      <c r="E730" s="45"/>
      <c r="F730" s="64"/>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row>
    <row r="731" spans="1:58" x14ac:dyDescent="0.4">
      <c r="A731" s="510"/>
      <c r="B731" s="40"/>
      <c r="C731" s="40"/>
      <c r="D731" s="45"/>
      <c r="E731" s="45"/>
      <c r="F731" s="64"/>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row>
    <row r="732" spans="1:58" x14ac:dyDescent="0.4">
      <c r="A732" s="510"/>
      <c r="B732" s="40"/>
      <c r="C732" s="40"/>
      <c r="D732" s="45"/>
      <c r="E732" s="45"/>
      <c r="F732" s="64"/>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row>
    <row r="733" spans="1:58" x14ac:dyDescent="0.4">
      <c r="A733" s="510"/>
      <c r="B733" s="40"/>
      <c r="C733" s="40"/>
      <c r="D733" s="45"/>
      <c r="E733" s="45"/>
      <c r="F733" s="64"/>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row>
    <row r="734" spans="1:58" x14ac:dyDescent="0.4">
      <c r="A734" s="510"/>
      <c r="B734" s="40"/>
      <c r="C734" s="40"/>
      <c r="D734" s="45"/>
      <c r="E734" s="45"/>
      <c r="F734" s="64"/>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row>
    <row r="735" spans="1:58" x14ac:dyDescent="0.4">
      <c r="A735" s="510"/>
      <c r="B735" s="40"/>
      <c r="C735" s="40"/>
      <c r="D735" s="45"/>
      <c r="E735" s="45"/>
      <c r="F735" s="64"/>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row>
    <row r="736" spans="1:58" x14ac:dyDescent="0.4">
      <c r="A736" s="510"/>
      <c r="B736" s="40"/>
      <c r="C736" s="40"/>
      <c r="D736" s="45"/>
      <c r="E736" s="45"/>
      <c r="F736" s="64"/>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row>
    <row r="737" spans="1:58" x14ac:dyDescent="0.4">
      <c r="A737" s="510"/>
      <c r="B737" s="40"/>
      <c r="C737" s="40"/>
      <c r="D737" s="45"/>
      <c r="E737" s="45"/>
      <c r="F737" s="64"/>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row>
    <row r="738" spans="1:58" x14ac:dyDescent="0.4">
      <c r="A738" s="510"/>
      <c r="B738" s="40"/>
      <c r="C738" s="40"/>
      <c r="D738" s="45"/>
      <c r="E738" s="45"/>
      <c r="F738" s="64"/>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row>
    <row r="739" spans="1:58" x14ac:dyDescent="0.4">
      <c r="A739" s="510"/>
      <c r="B739" s="40"/>
      <c r="C739" s="40"/>
      <c r="D739" s="45"/>
      <c r="E739" s="45"/>
      <c r="F739" s="64"/>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row>
    <row r="740" spans="1:58" x14ac:dyDescent="0.4">
      <c r="A740" s="510"/>
      <c r="B740" s="40"/>
      <c r="C740" s="40"/>
      <c r="D740" s="45"/>
      <c r="E740" s="45"/>
      <c r="F740" s="64"/>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row>
    <row r="741" spans="1:58" x14ac:dyDescent="0.4">
      <c r="A741" s="510"/>
      <c r="B741" s="40"/>
      <c r="C741" s="40"/>
      <c r="D741" s="45"/>
      <c r="E741" s="45"/>
      <c r="F741" s="64"/>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row>
    <row r="742" spans="1:58" x14ac:dyDescent="0.4">
      <c r="A742" s="510"/>
      <c r="B742" s="40"/>
      <c r="C742" s="40"/>
      <c r="D742" s="45"/>
      <c r="E742" s="45"/>
      <c r="F742" s="64"/>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row>
    <row r="743" spans="1:58" x14ac:dyDescent="0.4">
      <c r="A743" s="510"/>
      <c r="B743" s="40"/>
      <c r="C743" s="40"/>
      <c r="D743" s="45"/>
      <c r="E743" s="45"/>
      <c r="F743" s="64"/>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row>
    <row r="744" spans="1:58" x14ac:dyDescent="0.4">
      <c r="A744" s="510"/>
      <c r="B744" s="40"/>
      <c r="C744" s="40"/>
      <c r="D744" s="45"/>
      <c r="E744" s="45"/>
      <c r="F744" s="64"/>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row>
    <row r="745" spans="1:58" x14ac:dyDescent="0.4">
      <c r="A745" s="510"/>
      <c r="B745" s="40"/>
      <c r="C745" s="40"/>
      <c r="D745" s="45"/>
      <c r="E745" s="45"/>
      <c r="F745" s="64"/>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row>
    <row r="746" spans="1:58" x14ac:dyDescent="0.4">
      <c r="A746" s="510"/>
      <c r="B746" s="40"/>
      <c r="C746" s="40"/>
      <c r="D746" s="45"/>
      <c r="E746" s="45"/>
      <c r="F746" s="64"/>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row>
    <row r="747" spans="1:58" x14ac:dyDescent="0.4">
      <c r="A747" s="510"/>
      <c r="B747" s="40"/>
      <c r="C747" s="40"/>
      <c r="D747" s="45"/>
      <c r="E747" s="45"/>
      <c r="F747" s="64"/>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row>
    <row r="748" spans="1:58" x14ac:dyDescent="0.4">
      <c r="A748" s="510"/>
      <c r="B748" s="40"/>
      <c r="C748" s="40"/>
      <c r="D748" s="45"/>
      <c r="E748" s="45"/>
      <c r="F748" s="64"/>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row>
    <row r="749" spans="1:58" x14ac:dyDescent="0.4">
      <c r="A749" s="510"/>
      <c r="B749" s="40"/>
      <c r="C749" s="40"/>
      <c r="D749" s="45"/>
      <c r="E749" s="45"/>
      <c r="F749" s="64"/>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row>
    <row r="750" spans="1:58" x14ac:dyDescent="0.4">
      <c r="A750" s="510"/>
      <c r="B750" s="40"/>
      <c r="C750" s="40"/>
      <c r="D750" s="45"/>
      <c r="E750" s="45"/>
      <c r="F750" s="64"/>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row>
    <row r="751" spans="1:58" x14ac:dyDescent="0.4">
      <c r="A751" s="510"/>
      <c r="B751" s="40"/>
      <c r="C751" s="40"/>
      <c r="D751" s="45"/>
      <c r="E751" s="45"/>
      <c r="F751" s="64"/>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row>
    <row r="752" spans="1:58" x14ac:dyDescent="0.4">
      <c r="A752" s="510"/>
      <c r="B752" s="40"/>
      <c r="C752" s="40"/>
      <c r="D752" s="45"/>
      <c r="E752" s="45"/>
      <c r="F752" s="64"/>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row>
    <row r="753" spans="1:58" x14ac:dyDescent="0.4">
      <c r="A753" s="510"/>
      <c r="B753" s="40"/>
      <c r="C753" s="40"/>
      <c r="D753" s="45"/>
      <c r="E753" s="45"/>
      <c r="F753" s="64"/>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row>
    <row r="754" spans="1:58" x14ac:dyDescent="0.4">
      <c r="A754" s="510"/>
      <c r="B754" s="40"/>
      <c r="C754" s="40"/>
      <c r="D754" s="45"/>
      <c r="E754" s="45"/>
      <c r="F754" s="64"/>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row>
    <row r="755" spans="1:58" x14ac:dyDescent="0.4">
      <c r="A755" s="510"/>
      <c r="B755" s="40"/>
      <c r="C755" s="40"/>
      <c r="D755" s="45"/>
      <c r="E755" s="45"/>
      <c r="F755" s="64"/>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row>
    <row r="756" spans="1:58" x14ac:dyDescent="0.4">
      <c r="A756" s="510"/>
      <c r="B756" s="40"/>
      <c r="C756" s="40"/>
      <c r="D756" s="45"/>
      <c r="E756" s="45"/>
      <c r="F756" s="64"/>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row>
    <row r="757" spans="1:58" x14ac:dyDescent="0.4">
      <c r="A757" s="510"/>
      <c r="B757" s="40"/>
      <c r="C757" s="40"/>
      <c r="D757" s="45"/>
      <c r="E757" s="45"/>
      <c r="F757" s="64"/>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row>
    <row r="758" spans="1:58" x14ac:dyDescent="0.4">
      <c r="A758" s="510"/>
      <c r="B758" s="40"/>
      <c r="C758" s="40"/>
      <c r="D758" s="45"/>
      <c r="E758" s="45"/>
      <c r="F758" s="64"/>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row>
    <row r="759" spans="1:58" x14ac:dyDescent="0.4">
      <c r="A759" s="510"/>
      <c r="B759" s="40"/>
      <c r="C759" s="40"/>
      <c r="D759" s="45"/>
      <c r="E759" s="45"/>
      <c r="F759" s="64"/>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row>
    <row r="760" spans="1:58" x14ac:dyDescent="0.4">
      <c r="A760" s="510"/>
      <c r="B760" s="40"/>
      <c r="C760" s="40"/>
      <c r="D760" s="45"/>
      <c r="E760" s="45"/>
      <c r="F760" s="64"/>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row>
    <row r="761" spans="1:58" x14ac:dyDescent="0.4">
      <c r="A761" s="510"/>
      <c r="B761" s="40"/>
      <c r="C761" s="40"/>
      <c r="D761" s="45"/>
      <c r="E761" s="45"/>
      <c r="F761" s="64"/>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row>
    <row r="762" spans="1:58" x14ac:dyDescent="0.4">
      <c r="A762" s="510"/>
      <c r="B762" s="40"/>
      <c r="C762" s="40"/>
      <c r="D762" s="45"/>
      <c r="E762" s="45"/>
      <c r="F762" s="64"/>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row>
    <row r="763" spans="1:58" x14ac:dyDescent="0.4">
      <c r="A763" s="510"/>
      <c r="B763" s="40"/>
      <c r="C763" s="40"/>
      <c r="D763" s="45"/>
      <c r="E763" s="45"/>
      <c r="F763" s="64"/>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row>
    <row r="764" spans="1:58" x14ac:dyDescent="0.4">
      <c r="A764" s="510"/>
      <c r="B764" s="40"/>
      <c r="C764" s="40"/>
      <c r="D764" s="45"/>
      <c r="E764" s="45"/>
      <c r="F764" s="64"/>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row>
    <row r="765" spans="1:58" x14ac:dyDescent="0.4">
      <c r="A765" s="510"/>
      <c r="B765" s="40"/>
      <c r="C765" s="40"/>
      <c r="D765" s="45"/>
      <c r="E765" s="45"/>
      <c r="F765" s="64"/>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row>
    <row r="766" spans="1:58" x14ac:dyDescent="0.4">
      <c r="A766" s="510"/>
      <c r="B766" s="40"/>
      <c r="C766" s="40"/>
      <c r="D766" s="45"/>
      <c r="E766" s="45"/>
      <c r="F766" s="64"/>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row>
    <row r="767" spans="1:58" x14ac:dyDescent="0.4">
      <c r="A767" s="510"/>
      <c r="B767" s="40"/>
      <c r="C767" s="40"/>
      <c r="D767" s="45"/>
      <c r="E767" s="45"/>
      <c r="F767" s="64"/>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row>
    <row r="768" spans="1:58" x14ac:dyDescent="0.4">
      <c r="A768" s="510"/>
      <c r="B768" s="40"/>
      <c r="C768" s="40"/>
      <c r="D768" s="45"/>
      <c r="E768" s="45"/>
      <c r="F768" s="64"/>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row>
    <row r="769" spans="1:58" x14ac:dyDescent="0.4">
      <c r="A769" s="510"/>
      <c r="B769" s="40"/>
      <c r="C769" s="40"/>
      <c r="D769" s="45"/>
      <c r="E769" s="45"/>
      <c r="F769" s="64"/>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row>
    <row r="770" spans="1:58" x14ac:dyDescent="0.4">
      <c r="A770" s="510"/>
      <c r="B770" s="40"/>
      <c r="C770" s="40"/>
      <c r="D770" s="45"/>
      <c r="E770" s="45"/>
      <c r="F770" s="64"/>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row>
    <row r="771" spans="1:58" x14ac:dyDescent="0.4">
      <c r="A771" s="510"/>
      <c r="B771" s="40"/>
      <c r="C771" s="40"/>
      <c r="D771" s="45"/>
      <c r="E771" s="45"/>
      <c r="F771" s="64"/>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row>
    <row r="772" spans="1:58" x14ac:dyDescent="0.4">
      <c r="A772" s="510"/>
      <c r="B772" s="40"/>
      <c r="C772" s="40"/>
      <c r="D772" s="45"/>
      <c r="E772" s="45"/>
      <c r="F772" s="64"/>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row>
    <row r="773" spans="1:58" x14ac:dyDescent="0.4">
      <c r="A773" s="510"/>
      <c r="B773" s="40"/>
      <c r="C773" s="40"/>
      <c r="D773" s="45"/>
      <c r="E773" s="45"/>
      <c r="F773" s="64"/>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row>
    <row r="774" spans="1:58" x14ac:dyDescent="0.4">
      <c r="A774" s="510"/>
      <c r="B774" s="40"/>
      <c r="C774" s="40"/>
      <c r="D774" s="45"/>
      <c r="E774" s="45"/>
      <c r="F774" s="64"/>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row>
    <row r="775" spans="1:58" x14ac:dyDescent="0.4">
      <c r="A775" s="510"/>
      <c r="B775" s="40"/>
      <c r="C775" s="40"/>
      <c r="D775" s="45"/>
      <c r="E775" s="45"/>
      <c r="F775" s="64"/>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row>
    <row r="776" spans="1:58" x14ac:dyDescent="0.4">
      <c r="A776" s="510"/>
      <c r="B776" s="40"/>
      <c r="C776" s="40"/>
      <c r="D776" s="45"/>
      <c r="E776" s="45"/>
      <c r="F776" s="64"/>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row>
    <row r="777" spans="1:58" x14ac:dyDescent="0.4">
      <c r="A777" s="510"/>
      <c r="B777" s="40"/>
      <c r="C777" s="40"/>
      <c r="D777" s="45"/>
      <c r="E777" s="45"/>
      <c r="F777" s="64"/>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row>
    <row r="778" spans="1:58" x14ac:dyDescent="0.4">
      <c r="A778" s="510"/>
      <c r="B778" s="40"/>
      <c r="C778" s="40"/>
      <c r="D778" s="45"/>
      <c r="E778" s="45"/>
      <c r="F778" s="64"/>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row>
    <row r="779" spans="1:58" x14ac:dyDescent="0.4">
      <c r="A779" s="510"/>
      <c r="B779" s="40"/>
      <c r="C779" s="40"/>
      <c r="D779" s="45"/>
      <c r="E779" s="45"/>
      <c r="F779" s="64"/>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row>
    <row r="780" spans="1:58" x14ac:dyDescent="0.4">
      <c r="A780" s="510"/>
      <c r="B780" s="40"/>
      <c r="C780" s="40"/>
      <c r="D780" s="45"/>
      <c r="E780" s="45"/>
      <c r="F780" s="64"/>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row>
    <row r="781" spans="1:58" x14ac:dyDescent="0.4">
      <c r="A781" s="510"/>
      <c r="B781" s="40"/>
      <c r="C781" s="40"/>
      <c r="D781" s="45"/>
      <c r="E781" s="45"/>
      <c r="F781" s="64"/>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row>
    <row r="782" spans="1:58" x14ac:dyDescent="0.4">
      <c r="A782" s="510"/>
      <c r="B782" s="40"/>
      <c r="C782" s="40"/>
      <c r="D782" s="45"/>
      <c r="E782" s="45"/>
      <c r="F782" s="64"/>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row>
    <row r="783" spans="1:58" x14ac:dyDescent="0.4">
      <c r="A783" s="510"/>
      <c r="B783" s="40"/>
      <c r="C783" s="40"/>
      <c r="D783" s="45"/>
      <c r="E783" s="45"/>
      <c r="F783" s="64"/>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row>
    <row r="784" spans="1:58" x14ac:dyDescent="0.4">
      <c r="A784" s="510"/>
      <c r="B784" s="40"/>
      <c r="C784" s="40"/>
      <c r="D784" s="45"/>
      <c r="E784" s="45"/>
      <c r="F784" s="64"/>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row>
    <row r="785" spans="1:58" x14ac:dyDescent="0.4">
      <c r="A785" s="510"/>
      <c r="B785" s="40"/>
      <c r="C785" s="40"/>
      <c r="D785" s="45"/>
      <c r="E785" s="45"/>
      <c r="F785" s="64"/>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row>
    <row r="786" spans="1:58" x14ac:dyDescent="0.4">
      <c r="A786" s="510"/>
      <c r="B786" s="40"/>
      <c r="C786" s="40"/>
      <c r="D786" s="45"/>
      <c r="E786" s="45"/>
      <c r="F786" s="64"/>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row>
    <row r="787" spans="1:58" x14ac:dyDescent="0.4">
      <c r="A787" s="510"/>
      <c r="B787" s="40"/>
      <c r="C787" s="40"/>
      <c r="D787" s="45"/>
      <c r="E787" s="45"/>
      <c r="F787" s="64"/>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row>
    <row r="788" spans="1:58" x14ac:dyDescent="0.4">
      <c r="A788" s="510"/>
      <c r="B788" s="40"/>
      <c r="C788" s="40"/>
      <c r="D788" s="45"/>
      <c r="E788" s="45"/>
      <c r="F788" s="64"/>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row>
    <row r="789" spans="1:58" x14ac:dyDescent="0.4">
      <c r="A789" s="510"/>
      <c r="B789" s="40"/>
      <c r="C789" s="40"/>
      <c r="D789" s="45"/>
      <c r="E789" s="45"/>
      <c r="F789" s="64"/>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row>
    <row r="790" spans="1:58" x14ac:dyDescent="0.4">
      <c r="A790" s="510"/>
      <c r="B790" s="40"/>
      <c r="C790" s="40"/>
      <c r="D790" s="45"/>
      <c r="E790" s="45"/>
      <c r="F790" s="64"/>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row>
    <row r="791" spans="1:58" x14ac:dyDescent="0.4">
      <c r="A791" s="510"/>
      <c r="B791" s="40"/>
      <c r="C791" s="40"/>
      <c r="D791" s="45"/>
      <c r="E791" s="45"/>
      <c r="F791" s="64"/>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row>
    <row r="792" spans="1:58" x14ac:dyDescent="0.4">
      <c r="A792" s="510"/>
      <c r="B792" s="40"/>
      <c r="C792" s="40"/>
      <c r="D792" s="45"/>
      <c r="E792" s="45"/>
      <c r="F792" s="64"/>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row>
    <row r="793" spans="1:58" x14ac:dyDescent="0.4">
      <c r="A793" s="510"/>
      <c r="B793" s="40"/>
      <c r="C793" s="40"/>
      <c r="D793" s="45"/>
      <c r="E793" s="45"/>
      <c r="F793" s="64"/>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row>
    <row r="794" spans="1:58" x14ac:dyDescent="0.4">
      <c r="A794" s="510"/>
      <c r="B794" s="40"/>
      <c r="C794" s="40"/>
      <c r="D794" s="45"/>
      <c r="E794" s="45"/>
      <c r="F794" s="64"/>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row>
    <row r="795" spans="1:58" x14ac:dyDescent="0.4">
      <c r="A795" s="510"/>
      <c r="B795" s="40"/>
      <c r="C795" s="40"/>
      <c r="D795" s="45"/>
      <c r="E795" s="45"/>
      <c r="F795" s="64"/>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row>
    <row r="796" spans="1:58" x14ac:dyDescent="0.4">
      <c r="A796" s="510"/>
      <c r="B796" s="40"/>
      <c r="C796" s="40"/>
      <c r="D796" s="45"/>
      <c r="E796" s="45"/>
      <c r="F796" s="64"/>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row>
    <row r="797" spans="1:58" x14ac:dyDescent="0.4">
      <c r="A797" s="510"/>
      <c r="B797" s="40"/>
      <c r="C797" s="40"/>
      <c r="D797" s="45"/>
      <c r="E797" s="45"/>
      <c r="F797" s="64"/>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row>
    <row r="798" spans="1:58" x14ac:dyDescent="0.4">
      <c r="A798" s="510"/>
      <c r="B798" s="40"/>
      <c r="C798" s="40"/>
      <c r="D798" s="45"/>
      <c r="E798" s="45"/>
      <c r="F798" s="64"/>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row>
    <row r="799" spans="1:58" x14ac:dyDescent="0.4">
      <c r="A799" s="510"/>
      <c r="B799" s="40"/>
      <c r="C799" s="40"/>
      <c r="D799" s="45"/>
      <c r="E799" s="45"/>
      <c r="F799" s="64"/>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row>
    <row r="800" spans="1:58" x14ac:dyDescent="0.4">
      <c r="A800" s="510"/>
      <c r="B800" s="40"/>
      <c r="C800" s="40"/>
      <c r="D800" s="45"/>
      <c r="E800" s="45"/>
      <c r="F800" s="64"/>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row>
    <row r="801" spans="1:58" x14ac:dyDescent="0.4">
      <c r="A801" s="510"/>
      <c r="B801" s="40"/>
      <c r="C801" s="40"/>
      <c r="D801" s="45"/>
      <c r="E801" s="45"/>
      <c r="F801" s="64"/>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row>
    <row r="802" spans="1:58" x14ac:dyDescent="0.4">
      <c r="A802" s="510"/>
      <c r="B802" s="40"/>
      <c r="C802" s="40"/>
      <c r="D802" s="45"/>
      <c r="E802" s="45"/>
      <c r="F802" s="64"/>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row>
    <row r="803" spans="1:58" x14ac:dyDescent="0.4">
      <c r="A803" s="510"/>
      <c r="B803" s="40"/>
      <c r="C803" s="40"/>
      <c r="D803" s="45"/>
      <c r="E803" s="45"/>
      <c r="F803" s="64"/>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row>
    <row r="804" spans="1:58" x14ac:dyDescent="0.4">
      <c r="A804" s="510"/>
      <c r="B804" s="40"/>
      <c r="C804" s="40"/>
      <c r="D804" s="45"/>
      <c r="E804" s="45"/>
      <c r="F804" s="64"/>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row>
    <row r="805" spans="1:58" x14ac:dyDescent="0.4">
      <c r="A805" s="510"/>
      <c r="B805" s="40"/>
      <c r="C805" s="40"/>
      <c r="D805" s="45"/>
      <c r="E805" s="45"/>
      <c r="F805" s="64"/>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row>
    <row r="806" spans="1:58" x14ac:dyDescent="0.4">
      <c r="A806" s="510"/>
      <c r="B806" s="40"/>
      <c r="C806" s="40"/>
      <c r="D806" s="45"/>
      <c r="E806" s="45"/>
      <c r="F806" s="64"/>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row>
    <row r="807" spans="1:58" x14ac:dyDescent="0.4">
      <c r="A807" s="510"/>
      <c r="B807" s="40"/>
      <c r="C807" s="40"/>
      <c r="D807" s="45"/>
      <c r="E807" s="45"/>
      <c r="F807" s="64"/>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row>
    <row r="808" spans="1:58" x14ac:dyDescent="0.4">
      <c r="A808" s="510"/>
      <c r="B808" s="40"/>
      <c r="C808" s="40"/>
      <c r="D808" s="45"/>
      <c r="E808" s="45"/>
      <c r="F808" s="64"/>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row>
    <row r="809" spans="1:58" x14ac:dyDescent="0.4">
      <c r="A809" s="510"/>
      <c r="B809" s="40"/>
      <c r="C809" s="40"/>
      <c r="D809" s="45"/>
      <c r="E809" s="45"/>
      <c r="F809" s="64"/>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row>
    <row r="810" spans="1:58" x14ac:dyDescent="0.4">
      <c r="A810" s="510"/>
      <c r="B810" s="40"/>
      <c r="C810" s="40"/>
      <c r="D810" s="45"/>
      <c r="E810" s="45"/>
      <c r="F810" s="64"/>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row>
    <row r="811" spans="1:58" x14ac:dyDescent="0.4">
      <c r="A811" s="510"/>
      <c r="B811" s="40"/>
      <c r="C811" s="40"/>
      <c r="D811" s="45"/>
      <c r="E811" s="45"/>
      <c r="F811" s="64"/>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row>
    <row r="812" spans="1:58" x14ac:dyDescent="0.4">
      <c r="A812" s="510"/>
      <c r="B812" s="40"/>
      <c r="C812" s="40"/>
      <c r="D812" s="45"/>
      <c r="E812" s="45"/>
      <c r="F812" s="64"/>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row>
    <row r="813" spans="1:58" x14ac:dyDescent="0.4">
      <c r="A813" s="510"/>
      <c r="B813" s="40"/>
      <c r="C813" s="40"/>
      <c r="D813" s="45"/>
      <c r="E813" s="45"/>
      <c r="F813" s="64"/>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row>
    <row r="814" spans="1:58" x14ac:dyDescent="0.4">
      <c r="A814" s="510"/>
      <c r="B814" s="40"/>
      <c r="C814" s="40"/>
      <c r="D814" s="45"/>
      <c r="E814" s="45"/>
      <c r="F814" s="64"/>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row>
    <row r="815" spans="1:58" x14ac:dyDescent="0.4">
      <c r="A815" s="510"/>
      <c r="B815" s="40"/>
      <c r="C815" s="40"/>
      <c r="D815" s="45"/>
      <c r="E815" s="45"/>
      <c r="F815" s="64"/>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row>
    <row r="816" spans="1:58" x14ac:dyDescent="0.4">
      <c r="A816" s="510"/>
      <c r="B816" s="40"/>
      <c r="C816" s="40"/>
      <c r="D816" s="45"/>
      <c r="E816" s="45"/>
      <c r="F816" s="64"/>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row>
    <row r="817" spans="1:58" x14ac:dyDescent="0.4">
      <c r="A817" s="510"/>
      <c r="B817" s="40"/>
      <c r="C817" s="40"/>
      <c r="D817" s="45"/>
      <c r="E817" s="45"/>
      <c r="F817" s="64"/>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row>
    <row r="818" spans="1:58" x14ac:dyDescent="0.4">
      <c r="A818" s="510"/>
      <c r="B818" s="40"/>
      <c r="C818" s="40"/>
      <c r="D818" s="45"/>
      <c r="E818" s="45"/>
      <c r="F818" s="64"/>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row>
    <row r="819" spans="1:58" x14ac:dyDescent="0.4">
      <c r="A819" s="510"/>
      <c r="B819" s="40"/>
      <c r="C819" s="40"/>
      <c r="D819" s="45"/>
      <c r="E819" s="45"/>
      <c r="F819" s="64"/>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row>
    <row r="820" spans="1:58" x14ac:dyDescent="0.4">
      <c r="A820" s="510"/>
      <c r="B820" s="40"/>
      <c r="C820" s="40"/>
      <c r="D820" s="45"/>
      <c r="E820" s="45"/>
      <c r="F820" s="64"/>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row>
    <row r="821" spans="1:58" x14ac:dyDescent="0.4">
      <c r="A821" s="510"/>
      <c r="B821" s="40"/>
      <c r="C821" s="40"/>
      <c r="D821" s="45"/>
      <c r="E821" s="45"/>
      <c r="F821" s="64"/>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row>
    <row r="822" spans="1:58" x14ac:dyDescent="0.4">
      <c r="A822" s="510"/>
      <c r="B822" s="40"/>
      <c r="C822" s="40"/>
      <c r="D822" s="45"/>
      <c r="E822" s="45"/>
      <c r="F822" s="64"/>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row>
    <row r="823" spans="1:58" x14ac:dyDescent="0.4">
      <c r="A823" s="510"/>
      <c r="B823" s="40"/>
      <c r="C823" s="40"/>
      <c r="D823" s="45"/>
      <c r="E823" s="45"/>
      <c r="F823" s="64"/>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row>
    <row r="824" spans="1:58" x14ac:dyDescent="0.4">
      <c r="A824" s="510"/>
      <c r="B824" s="40"/>
      <c r="C824" s="40"/>
      <c r="D824" s="45"/>
      <c r="E824" s="45"/>
      <c r="F824" s="64"/>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row>
    <row r="825" spans="1:58" x14ac:dyDescent="0.4">
      <c r="A825" s="510"/>
      <c r="B825" s="40"/>
      <c r="C825" s="40"/>
      <c r="D825" s="45"/>
      <c r="E825" s="45"/>
      <c r="F825" s="64"/>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row>
    <row r="826" spans="1:58" x14ac:dyDescent="0.4">
      <c r="A826" s="510"/>
      <c r="B826" s="40"/>
      <c r="C826" s="40"/>
      <c r="D826" s="45"/>
      <c r="E826" s="45"/>
      <c r="F826" s="64"/>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row>
    <row r="827" spans="1:58" x14ac:dyDescent="0.4">
      <c r="A827" s="510"/>
      <c r="B827" s="40"/>
      <c r="C827" s="40"/>
      <c r="D827" s="45"/>
      <c r="E827" s="45"/>
      <c r="F827" s="64"/>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row>
    <row r="828" spans="1:58" x14ac:dyDescent="0.4">
      <c r="A828" s="510"/>
      <c r="B828" s="40"/>
      <c r="C828" s="40"/>
      <c r="D828" s="45"/>
      <c r="E828" s="45"/>
      <c r="F828" s="64"/>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row>
    <row r="829" spans="1:58" x14ac:dyDescent="0.4">
      <c r="A829" s="510"/>
      <c r="B829" s="40"/>
      <c r="C829" s="40"/>
      <c r="D829" s="45"/>
      <c r="E829" s="45"/>
      <c r="F829" s="64"/>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row>
    <row r="830" spans="1:58" x14ac:dyDescent="0.4">
      <c r="A830" s="510"/>
      <c r="B830" s="40"/>
      <c r="C830" s="40"/>
      <c r="D830" s="45"/>
      <c r="E830" s="45"/>
      <c r="F830" s="64"/>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row>
    <row r="831" spans="1:58" x14ac:dyDescent="0.4">
      <c r="A831" s="510"/>
      <c r="B831" s="40"/>
      <c r="C831" s="40"/>
      <c r="D831" s="45"/>
      <c r="E831" s="45"/>
      <c r="F831" s="64"/>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row>
    <row r="832" spans="1:58" x14ac:dyDescent="0.4">
      <c r="A832" s="510"/>
      <c r="B832" s="40"/>
      <c r="C832" s="40"/>
      <c r="D832" s="45"/>
      <c r="E832" s="45"/>
      <c r="F832" s="64"/>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row>
    <row r="833" spans="1:58" x14ac:dyDescent="0.4">
      <c r="A833" s="510"/>
      <c r="B833" s="40"/>
      <c r="C833" s="40"/>
      <c r="D833" s="45"/>
      <c r="E833" s="45"/>
      <c r="F833" s="64"/>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row>
    <row r="834" spans="1:58" x14ac:dyDescent="0.4">
      <c r="A834" s="510"/>
      <c r="B834" s="40"/>
      <c r="C834" s="40"/>
      <c r="D834" s="45"/>
      <c r="E834" s="45"/>
      <c r="F834" s="64"/>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row>
    <row r="835" spans="1:58" x14ac:dyDescent="0.4">
      <c r="A835" s="510"/>
      <c r="B835" s="40"/>
      <c r="C835" s="40"/>
      <c r="D835" s="45"/>
      <c r="E835" s="45"/>
      <c r="F835" s="64"/>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row>
    <row r="836" spans="1:58" x14ac:dyDescent="0.4">
      <c r="A836" s="510"/>
      <c r="B836" s="40"/>
      <c r="C836" s="40"/>
      <c r="D836" s="45"/>
      <c r="E836" s="45"/>
      <c r="F836" s="64"/>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row>
    <row r="837" spans="1:58" x14ac:dyDescent="0.4">
      <c r="A837" s="510"/>
      <c r="B837" s="40"/>
      <c r="C837" s="40"/>
      <c r="D837" s="45"/>
      <c r="E837" s="45"/>
      <c r="F837" s="64"/>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row>
    <row r="838" spans="1:58" x14ac:dyDescent="0.4">
      <c r="A838" s="510"/>
      <c r="B838" s="40"/>
      <c r="C838" s="40"/>
      <c r="D838" s="45"/>
      <c r="E838" s="45"/>
      <c r="F838" s="64"/>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row>
    <row r="839" spans="1:58" x14ac:dyDescent="0.4">
      <c r="A839" s="510"/>
      <c r="B839" s="40"/>
      <c r="C839" s="40"/>
      <c r="D839" s="45"/>
      <c r="E839" s="45"/>
      <c r="F839" s="64"/>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row>
    <row r="840" spans="1:58" x14ac:dyDescent="0.4">
      <c r="A840" s="510"/>
      <c r="B840" s="40"/>
      <c r="C840" s="40"/>
      <c r="D840" s="45"/>
      <c r="E840" s="45"/>
      <c r="F840" s="64"/>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row>
    <row r="841" spans="1:58" x14ac:dyDescent="0.4">
      <c r="A841" s="510"/>
      <c r="B841" s="40"/>
      <c r="C841" s="40"/>
      <c r="D841" s="45"/>
      <c r="E841" s="45"/>
      <c r="F841" s="64"/>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row>
    <row r="842" spans="1:58" x14ac:dyDescent="0.4">
      <c r="A842" s="510"/>
      <c r="B842" s="40"/>
      <c r="C842" s="40"/>
      <c r="D842" s="45"/>
      <c r="E842" s="45"/>
      <c r="F842" s="64"/>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row>
    <row r="843" spans="1:58" x14ac:dyDescent="0.4">
      <c r="A843" s="510"/>
      <c r="B843" s="40"/>
      <c r="C843" s="40"/>
      <c r="D843" s="45"/>
      <c r="E843" s="45"/>
      <c r="F843" s="64"/>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row>
    <row r="844" spans="1:58" x14ac:dyDescent="0.4">
      <c r="A844" s="510"/>
      <c r="B844" s="40"/>
      <c r="C844" s="40"/>
      <c r="D844" s="45"/>
      <c r="E844" s="45"/>
      <c r="F844" s="64"/>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row>
    <row r="845" spans="1:58" x14ac:dyDescent="0.4">
      <c r="A845" s="510"/>
      <c r="B845" s="40"/>
      <c r="C845" s="40"/>
      <c r="D845" s="45"/>
      <c r="E845" s="45"/>
      <c r="F845" s="64"/>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row>
    <row r="846" spans="1:58" x14ac:dyDescent="0.4">
      <c r="A846" s="510"/>
      <c r="B846" s="40"/>
      <c r="C846" s="40"/>
      <c r="D846" s="45"/>
      <c r="E846" s="45"/>
      <c r="F846" s="64"/>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row>
    <row r="847" spans="1:58" x14ac:dyDescent="0.4">
      <c r="A847" s="510"/>
      <c r="B847" s="40"/>
      <c r="C847" s="40"/>
      <c r="D847" s="45"/>
      <c r="E847" s="45"/>
      <c r="F847" s="64"/>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row>
    <row r="848" spans="1:58" x14ac:dyDescent="0.4">
      <c r="A848" s="510"/>
      <c r="B848" s="40"/>
      <c r="C848" s="40"/>
      <c r="D848" s="45"/>
      <c r="E848" s="45"/>
      <c r="F848" s="64"/>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row>
    <row r="849" spans="1:58" x14ac:dyDescent="0.4">
      <c r="A849" s="510"/>
      <c r="B849" s="40"/>
      <c r="C849" s="40"/>
      <c r="D849" s="45"/>
      <c r="E849" s="45"/>
      <c r="F849" s="64"/>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row>
    <row r="850" spans="1:58" x14ac:dyDescent="0.4">
      <c r="A850" s="510"/>
      <c r="B850" s="40"/>
      <c r="C850" s="40"/>
      <c r="D850" s="45"/>
      <c r="E850" s="45"/>
      <c r="F850" s="64"/>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row>
    <row r="851" spans="1:58" x14ac:dyDescent="0.4">
      <c r="A851" s="510"/>
      <c r="B851" s="40"/>
      <c r="C851" s="40"/>
      <c r="D851" s="45"/>
      <c r="E851" s="45"/>
      <c r="F851" s="64"/>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row>
    <row r="852" spans="1:58" x14ac:dyDescent="0.4">
      <c r="A852" s="510"/>
      <c r="B852" s="40"/>
      <c r="C852" s="40"/>
      <c r="D852" s="45"/>
      <c r="E852" s="45"/>
      <c r="F852" s="64"/>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row>
    <row r="853" spans="1:58" x14ac:dyDescent="0.4">
      <c r="A853" s="510"/>
      <c r="B853" s="40"/>
      <c r="C853" s="40"/>
      <c r="D853" s="45"/>
      <c r="E853" s="45"/>
      <c r="F853" s="64"/>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row>
    <row r="854" spans="1:58" x14ac:dyDescent="0.4">
      <c r="A854" s="510"/>
      <c r="B854" s="40"/>
      <c r="C854" s="40"/>
      <c r="D854" s="45"/>
      <c r="E854" s="45"/>
      <c r="F854" s="64"/>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row>
    <row r="855" spans="1:58" x14ac:dyDescent="0.4">
      <c r="A855" s="510"/>
      <c r="B855" s="40"/>
      <c r="C855" s="40"/>
      <c r="D855" s="45"/>
      <c r="E855" s="45"/>
      <c r="F855" s="64"/>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row>
    <row r="856" spans="1:58" x14ac:dyDescent="0.4">
      <c r="A856" s="510"/>
      <c r="B856" s="40"/>
      <c r="C856" s="40"/>
      <c r="D856" s="45"/>
      <c r="E856" s="45"/>
      <c r="F856" s="64"/>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row>
    <row r="857" spans="1:58" x14ac:dyDescent="0.4">
      <c r="A857" s="510"/>
      <c r="B857" s="40"/>
      <c r="C857" s="40"/>
      <c r="D857" s="45"/>
      <c r="E857" s="45"/>
      <c r="F857" s="64"/>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row>
    <row r="858" spans="1:58" x14ac:dyDescent="0.4">
      <c r="A858" s="510"/>
      <c r="B858" s="40"/>
      <c r="C858" s="40"/>
      <c r="D858" s="45"/>
      <c r="E858" s="45"/>
      <c r="F858" s="64"/>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row>
    <row r="859" spans="1:58" x14ac:dyDescent="0.4">
      <c r="A859" s="510"/>
      <c r="B859" s="40"/>
      <c r="C859" s="40"/>
      <c r="D859" s="45"/>
      <c r="E859" s="45"/>
      <c r="F859" s="64"/>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row>
    <row r="860" spans="1:58" x14ac:dyDescent="0.4">
      <c r="A860" s="510"/>
      <c r="B860" s="40"/>
      <c r="C860" s="40"/>
      <c r="D860" s="45"/>
      <c r="E860" s="45"/>
      <c r="F860" s="64"/>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row>
    <row r="861" spans="1:58" x14ac:dyDescent="0.4">
      <c r="A861" s="510"/>
      <c r="B861" s="40"/>
      <c r="C861" s="40"/>
      <c r="D861" s="45"/>
      <c r="E861" s="45"/>
      <c r="F861" s="64"/>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row>
    <row r="862" spans="1:58" x14ac:dyDescent="0.4">
      <c r="A862" s="510"/>
      <c r="B862" s="40"/>
      <c r="C862" s="40"/>
      <c r="D862" s="45"/>
      <c r="E862" s="45"/>
      <c r="F862" s="64"/>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row>
    <row r="863" spans="1:58" x14ac:dyDescent="0.4">
      <c r="A863" s="510"/>
      <c r="B863" s="40"/>
      <c r="C863" s="40"/>
      <c r="D863" s="45"/>
      <c r="E863" s="45"/>
      <c r="F863" s="64"/>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row>
    <row r="864" spans="1:58" x14ac:dyDescent="0.4">
      <c r="A864" s="510"/>
      <c r="B864" s="40"/>
      <c r="C864" s="40"/>
      <c r="D864" s="45"/>
      <c r="E864" s="45"/>
      <c r="F864" s="64"/>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row>
    <row r="865" spans="1:58" x14ac:dyDescent="0.4">
      <c r="A865" s="510"/>
      <c r="B865" s="40"/>
      <c r="C865" s="40"/>
      <c r="D865" s="45"/>
      <c r="E865" s="45"/>
      <c r="F865" s="64"/>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row>
    <row r="866" spans="1:58" x14ac:dyDescent="0.4">
      <c r="A866" s="510"/>
      <c r="B866" s="40"/>
      <c r="C866" s="40"/>
      <c r="D866" s="45"/>
      <c r="E866" s="45"/>
      <c r="F866" s="64"/>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row>
    <row r="867" spans="1:58" x14ac:dyDescent="0.4">
      <c r="A867" s="510"/>
      <c r="B867" s="40"/>
      <c r="C867" s="40"/>
      <c r="D867" s="45"/>
      <c r="E867" s="45"/>
      <c r="F867" s="64"/>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row>
    <row r="868" spans="1:58" x14ac:dyDescent="0.4">
      <c r="A868" s="510"/>
      <c r="B868" s="40"/>
      <c r="C868" s="40"/>
      <c r="D868" s="45"/>
      <c r="E868" s="45"/>
      <c r="F868" s="64"/>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row>
    <row r="869" spans="1:58" x14ac:dyDescent="0.4">
      <c r="A869" s="510"/>
      <c r="B869" s="40"/>
      <c r="C869" s="40"/>
      <c r="D869" s="45"/>
      <c r="E869" s="45"/>
      <c r="F869" s="64"/>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row>
    <row r="870" spans="1:58" x14ac:dyDescent="0.4">
      <c r="A870" s="510"/>
      <c r="B870" s="40"/>
      <c r="C870" s="40"/>
      <c r="D870" s="45"/>
      <c r="E870" s="45"/>
      <c r="F870" s="64"/>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row>
    <row r="871" spans="1:58" x14ac:dyDescent="0.4">
      <c r="A871" s="510"/>
      <c r="B871" s="40"/>
      <c r="C871" s="40"/>
      <c r="D871" s="45"/>
      <c r="E871" s="45"/>
      <c r="F871" s="64"/>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row>
    <row r="872" spans="1:58" x14ac:dyDescent="0.4">
      <c r="A872" s="510"/>
      <c r="B872" s="40"/>
      <c r="C872" s="40"/>
      <c r="D872" s="45"/>
      <c r="E872" s="45"/>
      <c r="F872" s="64"/>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row>
    <row r="873" spans="1:58" x14ac:dyDescent="0.4">
      <c r="A873" s="510"/>
      <c r="B873" s="40"/>
      <c r="C873" s="40"/>
      <c r="D873" s="45"/>
      <c r="E873" s="45"/>
      <c r="F873" s="64"/>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row>
    <row r="874" spans="1:58" x14ac:dyDescent="0.4">
      <c r="A874" s="510"/>
      <c r="B874" s="40"/>
      <c r="C874" s="40"/>
      <c r="D874" s="45"/>
      <c r="E874" s="45"/>
      <c r="F874" s="64"/>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row>
    <row r="875" spans="1:58" x14ac:dyDescent="0.4">
      <c r="A875" s="510"/>
      <c r="B875" s="40"/>
      <c r="C875" s="40"/>
      <c r="D875" s="45"/>
      <c r="E875" s="45"/>
      <c r="F875" s="64"/>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row>
    <row r="876" spans="1:58" x14ac:dyDescent="0.4">
      <c r="A876" s="510"/>
      <c r="B876" s="40"/>
      <c r="C876" s="40"/>
      <c r="D876" s="45"/>
      <c r="E876" s="45"/>
      <c r="F876" s="64"/>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row>
    <row r="877" spans="1:58" x14ac:dyDescent="0.4">
      <c r="A877" s="510"/>
      <c r="B877" s="40"/>
      <c r="C877" s="40"/>
      <c r="D877" s="45"/>
      <c r="E877" s="45"/>
      <c r="F877" s="64"/>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row>
    <row r="878" spans="1:58" x14ac:dyDescent="0.4">
      <c r="A878" s="510"/>
      <c r="B878" s="40"/>
      <c r="C878" s="40"/>
      <c r="D878" s="45"/>
      <c r="E878" s="45"/>
      <c r="F878" s="64"/>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row>
    <row r="879" spans="1:58" x14ac:dyDescent="0.4">
      <c r="A879" s="510"/>
      <c r="B879" s="40"/>
      <c r="C879" s="40"/>
      <c r="D879" s="45"/>
      <c r="E879" s="45"/>
      <c r="F879" s="64"/>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row>
    <row r="880" spans="1:58" x14ac:dyDescent="0.4">
      <c r="A880" s="510"/>
      <c r="B880" s="40"/>
      <c r="C880" s="40"/>
      <c r="D880" s="45"/>
      <c r="E880" s="45"/>
      <c r="F880" s="64"/>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row>
    <row r="881" spans="1:58" x14ac:dyDescent="0.4">
      <c r="A881" s="510"/>
      <c r="B881" s="40"/>
      <c r="C881" s="40"/>
      <c r="D881" s="45"/>
      <c r="E881" s="45"/>
      <c r="F881" s="64"/>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row>
    <row r="882" spans="1:58" x14ac:dyDescent="0.4">
      <c r="A882" s="510"/>
      <c r="B882" s="40"/>
      <c r="C882" s="40"/>
      <c r="D882" s="45"/>
      <c r="E882" s="45"/>
      <c r="F882" s="64"/>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row>
    <row r="883" spans="1:58" x14ac:dyDescent="0.4">
      <c r="A883" s="510"/>
      <c r="B883" s="40"/>
      <c r="C883" s="40"/>
      <c r="D883" s="45"/>
      <c r="E883" s="45"/>
      <c r="F883" s="64"/>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row>
    <row r="884" spans="1:58" x14ac:dyDescent="0.4">
      <c r="A884" s="510"/>
      <c r="B884" s="40"/>
      <c r="C884" s="40"/>
      <c r="D884" s="45"/>
      <c r="E884" s="45"/>
      <c r="F884" s="64"/>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row>
    <row r="885" spans="1:58" x14ac:dyDescent="0.4">
      <c r="A885" s="510"/>
      <c r="B885" s="40"/>
      <c r="C885" s="40"/>
      <c r="D885" s="45"/>
      <c r="E885" s="45"/>
      <c r="F885" s="64"/>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row>
    <row r="886" spans="1:58" x14ac:dyDescent="0.4">
      <c r="A886" s="510"/>
      <c r="B886" s="40"/>
      <c r="C886" s="40"/>
      <c r="D886" s="45"/>
      <c r="E886" s="45"/>
      <c r="F886" s="64"/>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row>
    <row r="887" spans="1:58" x14ac:dyDescent="0.4">
      <c r="A887" s="510"/>
      <c r="B887" s="40"/>
      <c r="C887" s="40"/>
      <c r="D887" s="45"/>
      <c r="E887" s="45"/>
      <c r="F887" s="64"/>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row>
    <row r="888" spans="1:58" x14ac:dyDescent="0.4">
      <c r="A888" s="510"/>
      <c r="B888" s="40"/>
      <c r="C888" s="40"/>
      <c r="D888" s="45"/>
      <c r="E888" s="45"/>
      <c r="F888" s="64"/>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row>
    <row r="889" spans="1:58" x14ac:dyDescent="0.4">
      <c r="A889" s="510"/>
      <c r="B889" s="40"/>
      <c r="C889" s="40"/>
      <c r="D889" s="45"/>
      <c r="E889" s="45"/>
      <c r="F889" s="64"/>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row>
    <row r="890" spans="1:58" x14ac:dyDescent="0.4">
      <c r="A890" s="510"/>
      <c r="B890" s="40"/>
      <c r="C890" s="40"/>
      <c r="D890" s="45"/>
      <c r="E890" s="45"/>
      <c r="F890" s="64"/>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row>
    <row r="891" spans="1:58" x14ac:dyDescent="0.4">
      <c r="A891" s="510"/>
      <c r="B891" s="40"/>
      <c r="C891" s="40"/>
      <c r="D891" s="45"/>
      <c r="E891" s="45"/>
      <c r="F891" s="64"/>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row>
    <row r="892" spans="1:58" x14ac:dyDescent="0.4">
      <c r="A892" s="510"/>
      <c r="B892" s="40"/>
      <c r="C892" s="40"/>
      <c r="D892" s="45"/>
      <c r="E892" s="45"/>
      <c r="F892" s="64"/>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row>
    <row r="893" spans="1:58" x14ac:dyDescent="0.4">
      <c r="A893" s="510"/>
      <c r="B893" s="40"/>
      <c r="C893" s="40"/>
      <c r="D893" s="45"/>
      <c r="E893" s="45"/>
      <c r="F893" s="64"/>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row>
    <row r="894" spans="1:58" x14ac:dyDescent="0.4">
      <c r="A894" s="510"/>
      <c r="B894" s="40"/>
      <c r="C894" s="40"/>
      <c r="D894" s="45"/>
      <c r="E894" s="45"/>
      <c r="F894" s="64"/>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row>
    <row r="895" spans="1:58" x14ac:dyDescent="0.4">
      <c r="A895" s="510"/>
      <c r="B895" s="40"/>
      <c r="C895" s="40"/>
      <c r="D895" s="45"/>
      <c r="E895" s="45"/>
      <c r="F895" s="64"/>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row>
    <row r="896" spans="1:58" x14ac:dyDescent="0.4">
      <c r="A896" s="510"/>
      <c r="B896" s="40"/>
      <c r="C896" s="40"/>
      <c r="D896" s="45"/>
      <c r="E896" s="45"/>
      <c r="F896" s="64"/>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row>
    <row r="897" spans="1:58" x14ac:dyDescent="0.4">
      <c r="A897" s="510"/>
      <c r="B897" s="40"/>
      <c r="C897" s="40"/>
      <c r="D897" s="45"/>
      <c r="E897" s="45"/>
      <c r="F897" s="64"/>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row>
    <row r="898" spans="1:58" x14ac:dyDescent="0.4">
      <c r="A898" s="510"/>
      <c r="B898" s="40"/>
      <c r="C898" s="40"/>
      <c r="D898" s="45"/>
      <c r="E898" s="45"/>
      <c r="F898" s="64"/>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row>
    <row r="899" spans="1:58" x14ac:dyDescent="0.4">
      <c r="A899" s="510"/>
      <c r="B899" s="40"/>
      <c r="C899" s="40"/>
      <c r="D899" s="45"/>
      <c r="E899" s="45"/>
      <c r="F899" s="64"/>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row>
    <row r="900" spans="1:58" x14ac:dyDescent="0.4">
      <c r="A900" s="510"/>
      <c r="B900" s="40"/>
      <c r="C900" s="40"/>
      <c r="D900" s="45"/>
      <c r="E900" s="45"/>
      <c r="F900" s="64"/>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row>
    <row r="901" spans="1:58" x14ac:dyDescent="0.4">
      <c r="A901" s="510"/>
      <c r="B901" s="40"/>
      <c r="C901" s="40"/>
      <c r="D901" s="45"/>
      <c r="E901" s="45"/>
      <c r="F901" s="64"/>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row>
    <row r="902" spans="1:58" x14ac:dyDescent="0.4">
      <c r="A902" s="510"/>
      <c r="B902" s="40"/>
      <c r="C902" s="40"/>
      <c r="D902" s="45"/>
      <c r="E902" s="45"/>
      <c r="F902" s="64"/>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row>
    <row r="903" spans="1:58" x14ac:dyDescent="0.4">
      <c r="A903" s="510"/>
      <c r="B903" s="40"/>
      <c r="C903" s="40"/>
      <c r="D903" s="45"/>
      <c r="E903" s="45"/>
      <c r="F903" s="64"/>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row>
    <row r="904" spans="1:58" x14ac:dyDescent="0.4">
      <c r="A904" s="510"/>
      <c r="B904" s="40"/>
      <c r="C904" s="40"/>
      <c r="D904" s="45"/>
      <c r="E904" s="45"/>
      <c r="F904" s="64"/>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row>
    <row r="905" spans="1:58" x14ac:dyDescent="0.4">
      <c r="A905" s="510"/>
      <c r="B905" s="40"/>
      <c r="C905" s="40"/>
      <c r="D905" s="45"/>
      <c r="E905" s="45"/>
      <c r="F905" s="64"/>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row>
    <row r="906" spans="1:58" x14ac:dyDescent="0.4">
      <c r="A906" s="510"/>
      <c r="B906" s="40"/>
      <c r="C906" s="40"/>
      <c r="D906" s="45"/>
      <c r="E906" s="45"/>
      <c r="F906" s="64"/>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row>
    <row r="907" spans="1:58" x14ac:dyDescent="0.4">
      <c r="A907" s="510"/>
      <c r="B907" s="40"/>
      <c r="C907" s="40"/>
      <c r="D907" s="45"/>
      <c r="E907" s="45"/>
      <c r="F907" s="64"/>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row>
    <row r="908" spans="1:58" x14ac:dyDescent="0.4">
      <c r="A908" s="510"/>
      <c r="B908" s="40"/>
      <c r="C908" s="40"/>
      <c r="D908" s="45"/>
      <c r="E908" s="45"/>
      <c r="F908" s="64"/>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row>
    <row r="909" spans="1:58" x14ac:dyDescent="0.4">
      <c r="A909" s="510"/>
      <c r="B909" s="40"/>
      <c r="C909" s="40"/>
      <c r="D909" s="45"/>
      <c r="E909" s="45"/>
      <c r="F909" s="64"/>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row>
    <row r="910" spans="1:58" x14ac:dyDescent="0.4">
      <c r="A910" s="510"/>
      <c r="B910" s="40"/>
      <c r="C910" s="40"/>
      <c r="D910" s="45"/>
      <c r="E910" s="45"/>
      <c r="F910" s="64"/>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row>
    <row r="911" spans="1:58" x14ac:dyDescent="0.4">
      <c r="A911" s="510"/>
      <c r="B911" s="40"/>
      <c r="C911" s="40"/>
      <c r="D911" s="45"/>
      <c r="E911" s="45"/>
      <c r="F911" s="64"/>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row>
    <row r="912" spans="1:58" x14ac:dyDescent="0.4">
      <c r="A912" s="510"/>
      <c r="B912" s="40"/>
      <c r="C912" s="40"/>
      <c r="D912" s="45"/>
      <c r="E912" s="45"/>
      <c r="F912" s="64"/>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row>
    <row r="913" spans="1:58" x14ac:dyDescent="0.4">
      <c r="A913" s="510"/>
      <c r="B913" s="40"/>
      <c r="C913" s="40"/>
      <c r="D913" s="45"/>
      <c r="E913" s="45"/>
      <c r="F913" s="64"/>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row>
    <row r="914" spans="1:58" x14ac:dyDescent="0.4">
      <c r="A914" s="510"/>
      <c r="B914" s="40"/>
      <c r="C914" s="40"/>
      <c r="D914" s="45"/>
      <c r="E914" s="45"/>
      <c r="F914" s="64"/>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row>
    <row r="915" spans="1:58" x14ac:dyDescent="0.4">
      <c r="A915" s="510"/>
      <c r="B915" s="40"/>
      <c r="C915" s="40"/>
      <c r="D915" s="45"/>
      <c r="E915" s="45"/>
      <c r="F915" s="64"/>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row>
    <row r="916" spans="1:58" x14ac:dyDescent="0.4">
      <c r="A916" s="510"/>
      <c r="B916" s="40"/>
      <c r="C916" s="40"/>
      <c r="D916" s="45"/>
      <c r="E916" s="45"/>
      <c r="F916" s="64"/>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row>
    <row r="917" spans="1:58" x14ac:dyDescent="0.4">
      <c r="A917" s="510"/>
      <c r="B917" s="40"/>
      <c r="C917" s="40"/>
      <c r="D917" s="45"/>
      <c r="E917" s="45"/>
      <c r="F917" s="64"/>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row>
    <row r="918" spans="1:58" x14ac:dyDescent="0.4">
      <c r="A918" s="510"/>
      <c r="B918" s="40"/>
      <c r="C918" s="40"/>
      <c r="D918" s="45"/>
      <c r="E918" s="45"/>
      <c r="F918" s="64"/>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row>
    <row r="919" spans="1:58" x14ac:dyDescent="0.4">
      <c r="A919" s="510"/>
      <c r="B919" s="40"/>
      <c r="C919" s="40"/>
      <c r="D919" s="45"/>
      <c r="E919" s="45"/>
      <c r="F919" s="64"/>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row>
    <row r="920" spans="1:58" x14ac:dyDescent="0.4">
      <c r="A920" s="510"/>
      <c r="B920" s="40"/>
      <c r="C920" s="40"/>
      <c r="D920" s="45"/>
      <c r="E920" s="45"/>
      <c r="F920" s="64"/>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row>
    <row r="921" spans="1:58" x14ac:dyDescent="0.4">
      <c r="A921" s="510"/>
      <c r="B921" s="40"/>
      <c r="C921" s="40"/>
      <c r="D921" s="45"/>
      <c r="E921" s="45"/>
      <c r="F921" s="64"/>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row>
    <row r="922" spans="1:58" x14ac:dyDescent="0.4">
      <c r="A922" s="510"/>
      <c r="B922" s="40"/>
      <c r="C922" s="40"/>
      <c r="D922" s="45"/>
      <c r="E922" s="45"/>
      <c r="F922" s="64"/>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row>
    <row r="923" spans="1:58" x14ac:dyDescent="0.4">
      <c r="A923" s="510"/>
      <c r="B923" s="40"/>
      <c r="C923" s="40"/>
      <c r="D923" s="45"/>
      <c r="E923" s="45"/>
      <c r="F923" s="64"/>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row>
    <row r="924" spans="1:58" x14ac:dyDescent="0.4">
      <c r="A924" s="510"/>
      <c r="B924" s="40"/>
      <c r="C924" s="40"/>
      <c r="D924" s="45"/>
      <c r="E924" s="45"/>
      <c r="F924" s="64"/>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row>
    <row r="925" spans="1:58" x14ac:dyDescent="0.4">
      <c r="A925" s="510"/>
      <c r="B925" s="40"/>
      <c r="C925" s="40"/>
      <c r="D925" s="45"/>
      <c r="E925" s="45"/>
      <c r="F925" s="64"/>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row>
    <row r="926" spans="1:58" x14ac:dyDescent="0.4">
      <c r="A926" s="510"/>
      <c r="B926" s="40"/>
      <c r="C926" s="40"/>
      <c r="D926" s="45"/>
      <c r="E926" s="45"/>
      <c r="F926" s="64"/>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row>
    <row r="927" spans="1:58" x14ac:dyDescent="0.4">
      <c r="A927" s="510"/>
      <c r="B927" s="40"/>
      <c r="C927" s="40"/>
      <c r="D927" s="45"/>
      <c r="E927" s="45"/>
      <c r="F927" s="64"/>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row>
    <row r="928" spans="1:58" x14ac:dyDescent="0.4">
      <c r="A928" s="510"/>
      <c r="B928" s="40"/>
      <c r="C928" s="40"/>
      <c r="D928" s="45"/>
      <c r="E928" s="45"/>
      <c r="F928" s="64"/>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row>
    <row r="929" spans="1:58" x14ac:dyDescent="0.4">
      <c r="A929" s="510"/>
      <c r="B929" s="40"/>
      <c r="C929" s="40"/>
      <c r="D929" s="45"/>
      <c r="E929" s="45"/>
      <c r="F929" s="64"/>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row>
    <row r="930" spans="1:58" x14ac:dyDescent="0.4">
      <c r="A930" s="510"/>
      <c r="B930" s="40"/>
      <c r="C930" s="40"/>
      <c r="D930" s="45"/>
      <c r="E930" s="45"/>
      <c r="F930" s="64"/>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row>
    <row r="931" spans="1:58" x14ac:dyDescent="0.4">
      <c r="A931" s="510"/>
      <c r="B931" s="40"/>
      <c r="C931" s="40"/>
      <c r="D931" s="45"/>
      <c r="E931" s="45"/>
      <c r="F931" s="64"/>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row>
    <row r="932" spans="1:58" x14ac:dyDescent="0.4">
      <c r="A932" s="510"/>
      <c r="B932" s="40"/>
      <c r="C932" s="40"/>
      <c r="D932" s="45"/>
      <c r="E932" s="45"/>
      <c r="F932" s="64"/>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row>
    <row r="933" spans="1:58" x14ac:dyDescent="0.4">
      <c r="A933" s="510"/>
      <c r="B933" s="40"/>
      <c r="C933" s="40"/>
      <c r="D933" s="45"/>
      <c r="E933" s="45"/>
      <c r="F933" s="64"/>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row>
    <row r="934" spans="1:58" x14ac:dyDescent="0.4">
      <c r="A934" s="510"/>
      <c r="B934" s="40"/>
      <c r="C934" s="40"/>
      <c r="D934" s="45"/>
      <c r="E934" s="45"/>
      <c r="F934" s="64"/>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row>
    <row r="935" spans="1:58" x14ac:dyDescent="0.4">
      <c r="A935" s="510"/>
      <c r="B935" s="40"/>
      <c r="C935" s="40"/>
      <c r="D935" s="45"/>
      <c r="E935" s="45"/>
      <c r="F935" s="64"/>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row>
    <row r="936" spans="1:58" x14ac:dyDescent="0.4">
      <c r="A936" s="510"/>
      <c r="B936" s="40"/>
      <c r="C936" s="40"/>
      <c r="D936" s="45"/>
      <c r="E936" s="45"/>
      <c r="F936" s="64"/>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row>
    <row r="937" spans="1:58" x14ac:dyDescent="0.4">
      <c r="A937" s="510"/>
      <c r="B937" s="40"/>
      <c r="C937" s="40"/>
      <c r="D937" s="45"/>
      <c r="E937" s="45"/>
      <c r="F937" s="64"/>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row>
    <row r="938" spans="1:58" x14ac:dyDescent="0.4">
      <c r="A938" s="510"/>
      <c r="B938" s="40"/>
      <c r="C938" s="40"/>
      <c r="D938" s="45"/>
      <c r="E938" s="45"/>
      <c r="F938" s="64"/>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row>
    <row r="939" spans="1:58" x14ac:dyDescent="0.4">
      <c r="A939" s="510"/>
      <c r="B939" s="40"/>
      <c r="C939" s="40"/>
      <c r="D939" s="45"/>
      <c r="E939" s="45"/>
      <c r="F939" s="64"/>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row>
    <row r="940" spans="1:58" x14ac:dyDescent="0.4">
      <c r="A940" s="510"/>
      <c r="B940" s="40"/>
      <c r="C940" s="40"/>
      <c r="D940" s="45"/>
      <c r="E940" s="45"/>
      <c r="F940" s="64"/>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row>
    <row r="941" spans="1:58" x14ac:dyDescent="0.4">
      <c r="A941" s="510"/>
      <c r="B941" s="40"/>
      <c r="C941" s="40"/>
      <c r="D941" s="45"/>
      <c r="E941" s="45"/>
      <c r="F941" s="64"/>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row>
    <row r="942" spans="1:58" x14ac:dyDescent="0.4">
      <c r="A942" s="510"/>
      <c r="B942" s="40"/>
      <c r="C942" s="40"/>
      <c r="D942" s="45"/>
      <c r="E942" s="45"/>
      <c r="F942" s="64"/>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row>
    <row r="943" spans="1:58" x14ac:dyDescent="0.4">
      <c r="A943" s="510"/>
      <c r="B943" s="40"/>
      <c r="C943" s="40"/>
      <c r="D943" s="45"/>
      <c r="E943" s="45"/>
      <c r="F943" s="64"/>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row>
    <row r="944" spans="1:58" x14ac:dyDescent="0.4">
      <c r="A944" s="510"/>
      <c r="B944" s="40"/>
      <c r="C944" s="40"/>
      <c r="D944" s="45"/>
      <c r="E944" s="45"/>
      <c r="F944" s="64"/>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row>
    <row r="945" spans="1:58" x14ac:dyDescent="0.4">
      <c r="A945" s="510"/>
      <c r="B945" s="40"/>
      <c r="C945" s="40"/>
      <c r="D945" s="45"/>
      <c r="E945" s="45"/>
      <c r="F945" s="64"/>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row>
    <row r="946" spans="1:58" x14ac:dyDescent="0.4">
      <c r="A946" s="510"/>
      <c r="B946" s="40"/>
      <c r="C946" s="40"/>
      <c r="D946" s="45"/>
      <c r="E946" s="45"/>
      <c r="F946" s="64"/>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row>
    <row r="947" spans="1:58" x14ac:dyDescent="0.4">
      <c r="A947" s="510"/>
      <c r="B947" s="40"/>
      <c r="C947" s="40"/>
      <c r="D947" s="45"/>
      <c r="E947" s="45"/>
      <c r="F947" s="64"/>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row>
    <row r="948" spans="1:58" x14ac:dyDescent="0.4">
      <c r="A948" s="510"/>
      <c r="B948" s="40"/>
      <c r="C948" s="40"/>
      <c r="D948" s="45"/>
      <c r="E948" s="45"/>
      <c r="F948" s="64"/>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row>
    <row r="949" spans="1:58" x14ac:dyDescent="0.4">
      <c r="A949" s="510"/>
      <c r="B949" s="40"/>
      <c r="C949" s="40"/>
      <c r="D949" s="45"/>
      <c r="E949" s="45"/>
      <c r="F949" s="64"/>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row>
    <row r="950" spans="1:58" x14ac:dyDescent="0.4">
      <c r="A950" s="510"/>
      <c r="B950" s="40"/>
      <c r="C950" s="40"/>
      <c r="D950" s="45"/>
      <c r="E950" s="45"/>
      <c r="F950" s="64"/>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row>
    <row r="951" spans="1:58" x14ac:dyDescent="0.4">
      <c r="A951" s="510"/>
      <c r="B951" s="40"/>
      <c r="C951" s="40"/>
      <c r="D951" s="45"/>
      <c r="E951" s="45"/>
      <c r="F951" s="64"/>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row>
    <row r="952" spans="1:58" x14ac:dyDescent="0.4">
      <c r="A952" s="510"/>
      <c r="B952" s="40"/>
      <c r="C952" s="40"/>
      <c r="D952" s="45"/>
      <c r="E952" s="45"/>
      <c r="F952" s="64"/>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row>
    <row r="953" spans="1:58" x14ac:dyDescent="0.4">
      <c r="A953" s="510"/>
      <c r="B953" s="40"/>
      <c r="C953" s="40"/>
      <c r="D953" s="45"/>
      <c r="E953" s="45"/>
      <c r="F953" s="64"/>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row>
    <row r="954" spans="1:58" x14ac:dyDescent="0.4">
      <c r="A954" s="510"/>
      <c r="B954" s="40"/>
      <c r="C954" s="40"/>
      <c r="D954" s="45"/>
      <c r="E954" s="45"/>
      <c r="F954" s="64"/>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row>
    <row r="955" spans="1:58" x14ac:dyDescent="0.4">
      <c r="A955" s="510"/>
      <c r="B955" s="40"/>
      <c r="C955" s="40"/>
      <c r="D955" s="45"/>
      <c r="E955" s="45"/>
      <c r="F955" s="64"/>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row>
    <row r="956" spans="1:58" x14ac:dyDescent="0.4">
      <c r="A956" s="510"/>
      <c r="B956" s="40"/>
      <c r="C956" s="40"/>
      <c r="D956" s="45"/>
      <c r="E956" s="45"/>
      <c r="F956" s="64"/>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row>
    <row r="957" spans="1:58" x14ac:dyDescent="0.4">
      <c r="A957" s="510"/>
      <c r="B957" s="40"/>
      <c r="C957" s="40"/>
      <c r="D957" s="45"/>
      <c r="E957" s="45"/>
      <c r="F957" s="64"/>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row>
    <row r="958" spans="1:58" x14ac:dyDescent="0.4">
      <c r="A958" s="510"/>
      <c r="B958" s="40"/>
      <c r="C958" s="40"/>
      <c r="D958" s="45"/>
      <c r="E958" s="45"/>
      <c r="F958" s="64"/>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row>
    <row r="959" spans="1:58" x14ac:dyDescent="0.4">
      <c r="A959" s="510"/>
      <c r="B959" s="40"/>
      <c r="C959" s="40"/>
      <c r="D959" s="45"/>
      <c r="E959" s="45"/>
      <c r="F959" s="64"/>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row>
    <row r="960" spans="1:58" x14ac:dyDescent="0.4">
      <c r="A960" s="510"/>
      <c r="B960" s="40"/>
      <c r="C960" s="40"/>
      <c r="D960" s="45"/>
      <c r="E960" s="45"/>
      <c r="F960" s="64"/>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row>
    <row r="961" spans="1:58" x14ac:dyDescent="0.4">
      <c r="A961" s="510"/>
      <c r="B961" s="40"/>
      <c r="C961" s="40"/>
      <c r="D961" s="45"/>
      <c r="E961" s="45"/>
      <c r="F961" s="64"/>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row>
    <row r="962" spans="1:58" x14ac:dyDescent="0.4">
      <c r="A962" s="510"/>
      <c r="B962" s="40"/>
      <c r="C962" s="40"/>
      <c r="D962" s="45"/>
      <c r="E962" s="45"/>
      <c r="F962" s="64"/>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row>
    <row r="963" spans="1:58" x14ac:dyDescent="0.4">
      <c r="A963" s="510"/>
      <c r="B963" s="40"/>
      <c r="C963" s="40"/>
      <c r="D963" s="45"/>
      <c r="E963" s="45"/>
      <c r="F963" s="64"/>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row>
    <row r="964" spans="1:58" x14ac:dyDescent="0.4">
      <c r="A964" s="510"/>
      <c r="B964" s="40"/>
      <c r="C964" s="40"/>
      <c r="D964" s="45"/>
      <c r="E964" s="45"/>
      <c r="F964" s="64"/>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row>
    <row r="965" spans="1:58" x14ac:dyDescent="0.4">
      <c r="A965" s="510"/>
      <c r="B965" s="40"/>
      <c r="C965" s="40"/>
      <c r="D965" s="45"/>
      <c r="E965" s="45"/>
      <c r="F965" s="64"/>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row>
    <row r="966" spans="1:58" x14ac:dyDescent="0.4">
      <c r="A966" s="510"/>
      <c r="B966" s="40"/>
      <c r="C966" s="40"/>
      <c r="D966" s="45"/>
      <c r="E966" s="45"/>
      <c r="F966" s="64"/>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row>
    <row r="967" spans="1:58" x14ac:dyDescent="0.4">
      <c r="A967" s="510"/>
      <c r="B967" s="40"/>
      <c r="C967" s="40"/>
      <c r="D967" s="45"/>
      <c r="E967" s="45"/>
      <c r="F967" s="64"/>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row>
    <row r="968" spans="1:58" x14ac:dyDescent="0.4">
      <c r="A968" s="510"/>
      <c r="B968" s="40"/>
      <c r="C968" s="40"/>
      <c r="D968" s="45"/>
      <c r="E968" s="45"/>
      <c r="F968" s="64"/>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row>
    <row r="969" spans="1:58" x14ac:dyDescent="0.4">
      <c r="A969" s="510"/>
      <c r="B969" s="40"/>
      <c r="C969" s="40"/>
      <c r="D969" s="45"/>
      <c r="E969" s="45"/>
      <c r="F969" s="64"/>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row>
    <row r="970" spans="1:58" x14ac:dyDescent="0.4">
      <c r="A970" s="510"/>
      <c r="B970" s="40"/>
      <c r="C970" s="40"/>
      <c r="D970" s="45"/>
      <c r="E970" s="45"/>
      <c r="F970" s="64"/>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row>
    <row r="971" spans="1:58" x14ac:dyDescent="0.4">
      <c r="A971" s="510"/>
      <c r="B971" s="40"/>
      <c r="C971" s="40"/>
      <c r="D971" s="45"/>
      <c r="E971" s="45"/>
      <c r="F971" s="64"/>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row>
    <row r="972" spans="1:58" x14ac:dyDescent="0.4">
      <c r="A972" s="510"/>
      <c r="B972" s="40"/>
      <c r="C972" s="40"/>
      <c r="D972" s="45"/>
      <c r="E972" s="45"/>
      <c r="F972" s="64"/>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row>
    <row r="973" spans="1:58" x14ac:dyDescent="0.4">
      <c r="A973" s="510"/>
      <c r="B973" s="40"/>
      <c r="C973" s="40"/>
      <c r="D973" s="45"/>
      <c r="E973" s="45"/>
      <c r="F973" s="64"/>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row>
    <row r="974" spans="1:58" x14ac:dyDescent="0.4">
      <c r="A974" s="510"/>
      <c r="B974" s="40"/>
      <c r="C974" s="40"/>
      <c r="D974" s="45"/>
      <c r="E974" s="45"/>
      <c r="F974" s="64"/>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row>
    <row r="975" spans="1:58" x14ac:dyDescent="0.4">
      <c r="A975" s="510"/>
      <c r="B975" s="40"/>
      <c r="C975" s="40"/>
      <c r="D975" s="45"/>
      <c r="E975" s="45"/>
      <c r="F975" s="64"/>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row>
    <row r="976" spans="1:58" x14ac:dyDescent="0.4">
      <c r="A976" s="510"/>
      <c r="B976" s="40"/>
      <c r="C976" s="40"/>
      <c r="D976" s="45"/>
      <c r="E976" s="45"/>
      <c r="F976" s="64"/>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row>
    <row r="977" spans="1:58" x14ac:dyDescent="0.4">
      <c r="A977" s="510"/>
      <c r="B977" s="40"/>
      <c r="C977" s="40"/>
      <c r="D977" s="45"/>
      <c r="E977" s="45"/>
      <c r="F977" s="64"/>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row>
    <row r="978" spans="1:58" x14ac:dyDescent="0.4">
      <c r="A978" s="510"/>
      <c r="B978" s="40"/>
      <c r="C978" s="40"/>
      <c r="D978" s="45"/>
      <c r="E978" s="45"/>
      <c r="F978" s="64"/>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row>
    <row r="979" spans="1:58" x14ac:dyDescent="0.4">
      <c r="A979" s="510"/>
      <c r="B979" s="40"/>
      <c r="C979" s="40"/>
      <c r="D979" s="45"/>
      <c r="E979" s="45"/>
      <c r="F979" s="64"/>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row>
    <row r="980" spans="1:58" x14ac:dyDescent="0.4">
      <c r="A980" s="510"/>
      <c r="B980" s="40"/>
      <c r="C980" s="40"/>
      <c r="D980" s="45"/>
      <c r="E980" s="45"/>
      <c r="F980" s="64"/>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row>
    <row r="981" spans="1:58" x14ac:dyDescent="0.4">
      <c r="A981" s="510"/>
      <c r="B981" s="40"/>
      <c r="C981" s="40"/>
      <c r="D981" s="45"/>
      <c r="E981" s="45"/>
      <c r="F981" s="64"/>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row>
    <row r="982" spans="1:58" x14ac:dyDescent="0.4">
      <c r="A982" s="510"/>
      <c r="B982" s="40"/>
      <c r="C982" s="40"/>
      <c r="D982" s="45"/>
      <c r="E982" s="45"/>
      <c r="F982" s="64"/>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row>
    <row r="983" spans="1:58" x14ac:dyDescent="0.4">
      <c r="A983" s="510"/>
      <c r="B983" s="40"/>
      <c r="C983" s="40"/>
      <c r="D983" s="45"/>
      <c r="E983" s="45"/>
      <c r="F983" s="64"/>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row>
    <row r="984" spans="1:58" x14ac:dyDescent="0.4">
      <c r="A984" s="510"/>
      <c r="B984" s="40"/>
      <c r="C984" s="40"/>
      <c r="D984" s="45"/>
      <c r="E984" s="45"/>
      <c r="F984" s="64"/>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row>
    <row r="985" spans="1:58" x14ac:dyDescent="0.4">
      <c r="A985" s="510"/>
      <c r="B985" s="40"/>
      <c r="C985" s="40"/>
      <c r="D985" s="45"/>
      <c r="E985" s="45"/>
      <c r="F985" s="64"/>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row>
    <row r="986" spans="1:58" x14ac:dyDescent="0.4">
      <c r="A986" s="510"/>
      <c r="B986" s="40"/>
      <c r="C986" s="40"/>
      <c r="D986" s="45"/>
      <c r="E986" s="45"/>
      <c r="F986" s="64"/>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row>
    <row r="987" spans="1:58" x14ac:dyDescent="0.4">
      <c r="A987" s="510"/>
      <c r="B987" s="40"/>
      <c r="C987" s="40"/>
      <c r="D987" s="45"/>
      <c r="E987" s="45"/>
      <c r="F987" s="64"/>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row>
    <row r="988" spans="1:58" x14ac:dyDescent="0.4">
      <c r="A988" s="510"/>
      <c r="B988" s="40"/>
      <c r="C988" s="40"/>
      <c r="D988" s="45"/>
      <c r="E988" s="45"/>
      <c r="F988" s="64"/>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row>
    <row r="989" spans="1:58" x14ac:dyDescent="0.4">
      <c r="A989" s="510"/>
      <c r="B989" s="40"/>
      <c r="C989" s="40"/>
      <c r="D989" s="45"/>
      <c r="E989" s="45"/>
      <c r="F989" s="64"/>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row>
    <row r="990" spans="1:58" x14ac:dyDescent="0.4">
      <c r="A990" s="510"/>
      <c r="B990" s="40"/>
      <c r="C990" s="40"/>
      <c r="D990" s="45"/>
      <c r="E990" s="45"/>
      <c r="F990" s="64"/>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row>
    <row r="991" spans="1:58" x14ac:dyDescent="0.4">
      <c r="A991" s="510"/>
      <c r="B991" s="40"/>
      <c r="C991" s="40"/>
      <c r="D991" s="45"/>
      <c r="E991" s="45"/>
      <c r="F991" s="64"/>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row>
    <row r="992" spans="1:58" x14ac:dyDescent="0.4">
      <c r="A992" s="510"/>
      <c r="B992" s="40"/>
      <c r="C992" s="40"/>
      <c r="D992" s="45"/>
      <c r="E992" s="45"/>
      <c r="F992" s="64"/>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row>
    <row r="993" spans="1:58" x14ac:dyDescent="0.4">
      <c r="A993" s="510"/>
      <c r="B993" s="40"/>
      <c r="C993" s="40"/>
      <c r="D993" s="45"/>
      <c r="E993" s="45"/>
      <c r="F993" s="64"/>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row>
    <row r="994" spans="1:58" x14ac:dyDescent="0.4">
      <c r="A994" s="510"/>
      <c r="B994" s="40"/>
      <c r="C994" s="40"/>
      <c r="D994" s="45"/>
      <c r="E994" s="45"/>
      <c r="F994" s="64"/>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row>
    <row r="995" spans="1:58" x14ac:dyDescent="0.4">
      <c r="A995" s="510"/>
      <c r="B995" s="40"/>
      <c r="C995" s="40"/>
      <c r="D995" s="45"/>
      <c r="E995" s="45"/>
      <c r="F995" s="64"/>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row>
    <row r="996" spans="1:58" x14ac:dyDescent="0.4">
      <c r="A996" s="510"/>
      <c r="B996" s="40"/>
      <c r="C996" s="40"/>
      <c r="D996" s="45"/>
      <c r="E996" s="45"/>
      <c r="F996" s="64"/>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row>
    <row r="997" spans="1:58" x14ac:dyDescent="0.4">
      <c r="A997" s="510"/>
      <c r="B997" s="40"/>
      <c r="C997" s="40"/>
      <c r="D997" s="45"/>
      <c r="E997" s="45"/>
      <c r="F997" s="64"/>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row>
    <row r="998" spans="1:58" x14ac:dyDescent="0.4">
      <c r="A998" s="510"/>
      <c r="B998" s="40"/>
      <c r="C998" s="40"/>
      <c r="D998" s="45"/>
      <c r="E998" s="45"/>
      <c r="F998" s="64"/>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row>
    <row r="999" spans="1:58" x14ac:dyDescent="0.4">
      <c r="A999" s="510"/>
      <c r="B999" s="40"/>
      <c r="C999" s="40"/>
      <c r="D999" s="45"/>
      <c r="E999" s="45"/>
      <c r="F999" s="64"/>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row>
    <row r="1000" spans="1:58" x14ac:dyDescent="0.4">
      <c r="A1000" s="510"/>
      <c r="B1000" s="40"/>
      <c r="C1000" s="40"/>
      <c r="D1000" s="45"/>
      <c r="E1000" s="45"/>
      <c r="F1000" s="64"/>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row>
    <row r="1001" spans="1:58" x14ac:dyDescent="0.4">
      <c r="A1001" s="510"/>
      <c r="B1001" s="40"/>
      <c r="C1001" s="40"/>
      <c r="D1001" s="45"/>
      <c r="E1001" s="45"/>
      <c r="F1001" s="64"/>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row>
    <row r="1002" spans="1:58" x14ac:dyDescent="0.4">
      <c r="A1002" s="510"/>
      <c r="B1002" s="40"/>
      <c r="C1002" s="40"/>
      <c r="D1002" s="45"/>
      <c r="E1002" s="45"/>
      <c r="F1002" s="64"/>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row>
    <row r="1003" spans="1:58" x14ac:dyDescent="0.4">
      <c r="A1003" s="510"/>
      <c r="B1003" s="40"/>
      <c r="C1003" s="40"/>
      <c r="D1003" s="45"/>
      <c r="E1003" s="45"/>
      <c r="F1003" s="64"/>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row>
    <row r="1004" spans="1:58" x14ac:dyDescent="0.4">
      <c r="A1004" s="510"/>
      <c r="B1004" s="40"/>
      <c r="C1004" s="40"/>
      <c r="D1004" s="45"/>
      <c r="E1004" s="45"/>
      <c r="F1004" s="64"/>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row>
    <row r="1005" spans="1:58" x14ac:dyDescent="0.4">
      <c r="A1005" s="510"/>
      <c r="B1005" s="40"/>
      <c r="C1005" s="40"/>
      <c r="D1005" s="45"/>
      <c r="E1005" s="45"/>
      <c r="F1005" s="64"/>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row>
    <row r="1006" spans="1:58" x14ac:dyDescent="0.4">
      <c r="A1006" s="510"/>
      <c r="B1006" s="40"/>
      <c r="C1006" s="40"/>
      <c r="D1006" s="45"/>
      <c r="E1006" s="45"/>
      <c r="F1006" s="64"/>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row>
    <row r="1007" spans="1:58" x14ac:dyDescent="0.4">
      <c r="A1007" s="510"/>
      <c r="B1007" s="40"/>
      <c r="C1007" s="40"/>
      <c r="D1007" s="45"/>
      <c r="E1007" s="45"/>
      <c r="F1007" s="64"/>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row>
    <row r="1008" spans="1:58" x14ac:dyDescent="0.4">
      <c r="A1008" s="510"/>
      <c r="B1008" s="40"/>
      <c r="C1008" s="40"/>
      <c r="D1008" s="45"/>
      <c r="E1008" s="45"/>
      <c r="F1008" s="64"/>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row>
    <row r="1009" spans="1:58" x14ac:dyDescent="0.4">
      <c r="A1009" s="510"/>
      <c r="B1009" s="40"/>
      <c r="C1009" s="40"/>
      <c r="D1009" s="45"/>
      <c r="E1009" s="45"/>
      <c r="F1009" s="64"/>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row>
    <row r="1010" spans="1:58" x14ac:dyDescent="0.4">
      <c r="A1010" s="510"/>
      <c r="B1010" s="40"/>
      <c r="C1010" s="40"/>
      <c r="D1010" s="45"/>
      <c r="E1010" s="45"/>
      <c r="F1010" s="64"/>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row>
    <row r="1011" spans="1:58" x14ac:dyDescent="0.4">
      <c r="A1011" s="510"/>
      <c r="B1011" s="40"/>
      <c r="C1011" s="40"/>
      <c r="D1011" s="45"/>
      <c r="E1011" s="45"/>
      <c r="F1011" s="64"/>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row>
    <row r="1012" spans="1:58" x14ac:dyDescent="0.4">
      <c r="A1012" s="510"/>
      <c r="B1012" s="40"/>
      <c r="C1012" s="40"/>
      <c r="D1012" s="45"/>
      <c r="E1012" s="45"/>
      <c r="F1012" s="64"/>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row>
    <row r="1013" spans="1:58" x14ac:dyDescent="0.4">
      <c r="A1013" s="510"/>
      <c r="B1013" s="40"/>
      <c r="C1013" s="40"/>
      <c r="D1013" s="45"/>
      <c r="E1013" s="45"/>
      <c r="F1013" s="64"/>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row>
    <row r="1014" spans="1:58" x14ac:dyDescent="0.4">
      <c r="A1014" s="510"/>
      <c r="B1014" s="40"/>
      <c r="C1014" s="40"/>
      <c r="D1014" s="45"/>
      <c r="E1014" s="45"/>
      <c r="F1014" s="64"/>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row>
    <row r="1015" spans="1:58" x14ac:dyDescent="0.4">
      <c r="A1015" s="510"/>
      <c r="B1015" s="40"/>
      <c r="C1015" s="40"/>
      <c r="D1015" s="45"/>
      <c r="E1015" s="45"/>
      <c r="F1015" s="64"/>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row>
    <row r="1016" spans="1:58" x14ac:dyDescent="0.4">
      <c r="A1016" s="510"/>
      <c r="B1016" s="40"/>
      <c r="C1016" s="40"/>
      <c r="D1016" s="45"/>
      <c r="E1016" s="45"/>
      <c r="F1016" s="64"/>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row>
    <row r="1017" spans="1:58" x14ac:dyDescent="0.4">
      <c r="A1017" s="510"/>
      <c r="B1017" s="40"/>
      <c r="C1017" s="40"/>
      <c r="D1017" s="45"/>
      <c r="E1017" s="45"/>
      <c r="F1017" s="64"/>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row>
    <row r="1018" spans="1:58" x14ac:dyDescent="0.4">
      <c r="A1018" s="510"/>
      <c r="B1018" s="40"/>
      <c r="C1018" s="40"/>
      <c r="D1018" s="45"/>
      <c r="E1018" s="45"/>
      <c r="F1018" s="64"/>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row>
    <row r="1019" spans="1:58" x14ac:dyDescent="0.4">
      <c r="A1019" s="510"/>
      <c r="B1019" s="40"/>
      <c r="C1019" s="40"/>
      <c r="D1019" s="45"/>
      <c r="E1019" s="45"/>
      <c r="F1019" s="64"/>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row>
    <row r="1020" spans="1:58" x14ac:dyDescent="0.4">
      <c r="A1020" s="510"/>
      <c r="B1020" s="40"/>
      <c r="C1020" s="40"/>
      <c r="D1020" s="45"/>
      <c r="E1020" s="45"/>
      <c r="F1020" s="64"/>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row>
    <row r="1021" spans="1:58" x14ac:dyDescent="0.4">
      <c r="A1021" s="510"/>
      <c r="B1021" s="40"/>
      <c r="C1021" s="40"/>
      <c r="D1021" s="45"/>
      <c r="E1021" s="45"/>
      <c r="F1021" s="64"/>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row>
    <row r="1022" spans="1:58" x14ac:dyDescent="0.4">
      <c r="A1022" s="510"/>
      <c r="B1022" s="40"/>
      <c r="C1022" s="40"/>
      <c r="D1022" s="45"/>
      <c r="E1022" s="45"/>
      <c r="F1022" s="64"/>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row>
    <row r="1023" spans="1:58" x14ac:dyDescent="0.4">
      <c r="A1023" s="510"/>
      <c r="B1023" s="40"/>
      <c r="C1023" s="40"/>
      <c r="D1023" s="45"/>
      <c r="E1023" s="45"/>
      <c r="F1023" s="64"/>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row>
    <row r="1024" spans="1:58" x14ac:dyDescent="0.4">
      <c r="A1024" s="510"/>
      <c r="B1024" s="40"/>
      <c r="C1024" s="40"/>
      <c r="D1024" s="45"/>
      <c r="E1024" s="45"/>
      <c r="F1024" s="64"/>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row>
    <row r="1025" spans="1:58" x14ac:dyDescent="0.4">
      <c r="A1025" s="510"/>
      <c r="B1025" s="40"/>
      <c r="C1025" s="40"/>
      <c r="D1025" s="45"/>
      <c r="E1025" s="45"/>
      <c r="F1025" s="64"/>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row>
    <row r="1026" spans="1:58" x14ac:dyDescent="0.4">
      <c r="A1026" s="510"/>
      <c r="B1026" s="40"/>
      <c r="C1026" s="40"/>
      <c r="D1026" s="45"/>
      <c r="E1026" s="45"/>
      <c r="F1026" s="64"/>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row>
    <row r="1027" spans="1:58" x14ac:dyDescent="0.4">
      <c r="A1027" s="510"/>
      <c r="B1027" s="40"/>
      <c r="C1027" s="40"/>
      <c r="D1027" s="45"/>
      <c r="E1027" s="45"/>
      <c r="F1027" s="64"/>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row>
    <row r="1028" spans="1:58" x14ac:dyDescent="0.4">
      <c r="A1028" s="510"/>
      <c r="B1028" s="40"/>
      <c r="C1028" s="40"/>
      <c r="D1028" s="45"/>
      <c r="E1028" s="45"/>
      <c r="F1028" s="64"/>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row>
    <row r="1029" spans="1:58" x14ac:dyDescent="0.4">
      <c r="A1029" s="510"/>
      <c r="B1029" s="40"/>
      <c r="C1029" s="40"/>
      <c r="D1029" s="45"/>
      <c r="E1029" s="45"/>
      <c r="F1029" s="64"/>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row>
    <row r="1030" spans="1:58" x14ac:dyDescent="0.4">
      <c r="A1030" s="510"/>
      <c r="B1030" s="40"/>
      <c r="C1030" s="40"/>
      <c r="D1030" s="45"/>
      <c r="E1030" s="45"/>
      <c r="F1030" s="64"/>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row>
    <row r="1031" spans="1:58" x14ac:dyDescent="0.4">
      <c r="A1031" s="510"/>
      <c r="B1031" s="40"/>
      <c r="C1031" s="40"/>
      <c r="D1031" s="45"/>
      <c r="E1031" s="45"/>
      <c r="F1031" s="64"/>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row>
    <row r="1032" spans="1:58" x14ac:dyDescent="0.4">
      <c r="A1032" s="510"/>
      <c r="B1032" s="40"/>
      <c r="C1032" s="40"/>
      <c r="D1032" s="45"/>
      <c r="E1032" s="45"/>
      <c r="F1032" s="64"/>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row>
    <row r="1033" spans="1:58" x14ac:dyDescent="0.4">
      <c r="A1033" s="510"/>
      <c r="B1033" s="40"/>
      <c r="C1033" s="40"/>
      <c r="D1033" s="45"/>
      <c r="E1033" s="45"/>
      <c r="F1033" s="64"/>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row>
    <row r="1034" spans="1:58" x14ac:dyDescent="0.4">
      <c r="A1034" s="510"/>
      <c r="B1034" s="40"/>
      <c r="C1034" s="40"/>
      <c r="D1034" s="45"/>
      <c r="E1034" s="45"/>
      <c r="F1034" s="64"/>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row>
    <row r="1035" spans="1:58" x14ac:dyDescent="0.4">
      <c r="A1035" s="510"/>
      <c r="B1035" s="40"/>
      <c r="C1035" s="40"/>
      <c r="D1035" s="45"/>
      <c r="E1035" s="45"/>
      <c r="F1035" s="64"/>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row>
    <row r="1036" spans="1:58" x14ac:dyDescent="0.4">
      <c r="A1036" s="510"/>
      <c r="B1036" s="40"/>
      <c r="C1036" s="40"/>
      <c r="D1036" s="45"/>
      <c r="E1036" s="45"/>
      <c r="F1036" s="64"/>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row>
    <row r="1037" spans="1:58" x14ac:dyDescent="0.4">
      <c r="A1037" s="510"/>
      <c r="B1037" s="40"/>
      <c r="C1037" s="40"/>
      <c r="D1037" s="45"/>
      <c r="E1037" s="45"/>
      <c r="F1037" s="64"/>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row>
    <row r="1038" spans="1:58" x14ac:dyDescent="0.4">
      <c r="A1038" s="510"/>
      <c r="B1038" s="40"/>
      <c r="C1038" s="40"/>
      <c r="D1038" s="45"/>
      <c r="E1038" s="45"/>
      <c r="F1038" s="64"/>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row>
    <row r="1039" spans="1:58" x14ac:dyDescent="0.4">
      <c r="A1039" s="510"/>
      <c r="B1039" s="40"/>
      <c r="C1039" s="40"/>
      <c r="D1039" s="45"/>
      <c r="E1039" s="45"/>
      <c r="F1039" s="64"/>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row>
    <row r="1040" spans="1:58" x14ac:dyDescent="0.4">
      <c r="A1040" s="510"/>
      <c r="B1040" s="40"/>
      <c r="C1040" s="40"/>
      <c r="D1040" s="45"/>
      <c r="E1040" s="45"/>
      <c r="F1040" s="64"/>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row>
    <row r="1041" spans="1:58" x14ac:dyDescent="0.4">
      <c r="A1041" s="510"/>
      <c r="B1041" s="40"/>
      <c r="C1041" s="40"/>
      <c r="D1041" s="45"/>
      <c r="E1041" s="45"/>
      <c r="F1041" s="64"/>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row>
    <row r="1042" spans="1:58" x14ac:dyDescent="0.4">
      <c r="A1042" s="510"/>
      <c r="B1042" s="40"/>
      <c r="C1042" s="40"/>
      <c r="D1042" s="45"/>
      <c r="E1042" s="45"/>
      <c r="F1042" s="64"/>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row>
    <row r="1043" spans="1:58" x14ac:dyDescent="0.4">
      <c r="A1043" s="510"/>
      <c r="B1043" s="40"/>
      <c r="C1043" s="40"/>
      <c r="D1043" s="45"/>
      <c r="E1043" s="45"/>
      <c r="F1043" s="64"/>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row>
    <row r="1044" spans="1:58" x14ac:dyDescent="0.4">
      <c r="A1044" s="510"/>
      <c r="B1044" s="40"/>
      <c r="C1044" s="40"/>
      <c r="D1044" s="45"/>
      <c r="E1044" s="45"/>
      <c r="F1044" s="64"/>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row>
    <row r="1045" spans="1:58" x14ac:dyDescent="0.4">
      <c r="A1045" s="510"/>
      <c r="B1045" s="40"/>
      <c r="C1045" s="40"/>
      <c r="D1045" s="45"/>
      <c r="E1045" s="45"/>
      <c r="F1045" s="64"/>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row>
    <row r="1046" spans="1:58" x14ac:dyDescent="0.4">
      <c r="A1046" s="510"/>
      <c r="B1046" s="40"/>
      <c r="C1046" s="40"/>
      <c r="D1046" s="45"/>
      <c r="E1046" s="45"/>
      <c r="F1046" s="64"/>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row>
    <row r="1047" spans="1:58" x14ac:dyDescent="0.4">
      <c r="A1047" s="510"/>
      <c r="B1047" s="40"/>
      <c r="C1047" s="40"/>
      <c r="D1047" s="45"/>
      <c r="E1047" s="45"/>
      <c r="F1047" s="64"/>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row>
    <row r="1048" spans="1:58" x14ac:dyDescent="0.4">
      <c r="A1048" s="510"/>
      <c r="B1048" s="40"/>
      <c r="C1048" s="40"/>
      <c r="D1048" s="45"/>
      <c r="E1048" s="45"/>
      <c r="F1048" s="64"/>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row>
    <row r="1049" spans="1:58" x14ac:dyDescent="0.4">
      <c r="A1049" s="510"/>
      <c r="B1049" s="40"/>
      <c r="C1049" s="40"/>
      <c r="D1049" s="45"/>
      <c r="E1049" s="45"/>
      <c r="F1049" s="64"/>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row>
    <row r="1050" spans="1:58" x14ac:dyDescent="0.4">
      <c r="A1050" s="510"/>
      <c r="B1050" s="40"/>
      <c r="C1050" s="40"/>
      <c r="D1050" s="45"/>
      <c r="E1050" s="45"/>
      <c r="F1050" s="64"/>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row>
    <row r="1051" spans="1:58" x14ac:dyDescent="0.4">
      <c r="A1051" s="510"/>
      <c r="B1051" s="40"/>
      <c r="C1051" s="40"/>
      <c r="D1051" s="45"/>
      <c r="E1051" s="45"/>
      <c r="F1051" s="64"/>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row>
    <row r="1052" spans="1:58" x14ac:dyDescent="0.4">
      <c r="A1052" s="510"/>
      <c r="B1052" s="40"/>
      <c r="C1052" s="40"/>
      <c r="D1052" s="45"/>
      <c r="E1052" s="45"/>
      <c r="F1052" s="64"/>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row>
    <row r="1053" spans="1:58" x14ac:dyDescent="0.4">
      <c r="A1053" s="510"/>
      <c r="B1053" s="40"/>
      <c r="C1053" s="40"/>
      <c r="D1053" s="45"/>
      <c r="E1053" s="45"/>
      <c r="F1053" s="64"/>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row>
    <row r="1054" spans="1:58" x14ac:dyDescent="0.4">
      <c r="A1054" s="510"/>
      <c r="B1054" s="40"/>
      <c r="C1054" s="40"/>
      <c r="D1054" s="45"/>
      <c r="E1054" s="45"/>
      <c r="F1054" s="64"/>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row>
    <row r="1055" spans="1:58" x14ac:dyDescent="0.4">
      <c r="A1055" s="510"/>
      <c r="B1055" s="40"/>
      <c r="C1055" s="40"/>
      <c r="D1055" s="45"/>
      <c r="E1055" s="45"/>
      <c r="F1055" s="64"/>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row>
    <row r="1056" spans="1:58" x14ac:dyDescent="0.4">
      <c r="A1056" s="510"/>
      <c r="B1056" s="40"/>
      <c r="C1056" s="40"/>
      <c r="D1056" s="45"/>
      <c r="E1056" s="45"/>
      <c r="F1056" s="64"/>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row>
    <row r="1057" spans="1:58" x14ac:dyDescent="0.4">
      <c r="A1057" s="510"/>
      <c r="B1057" s="40"/>
      <c r="C1057" s="40"/>
      <c r="D1057" s="45"/>
      <c r="E1057" s="45"/>
      <c r="F1057" s="64"/>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row>
    <row r="1058" spans="1:58" x14ac:dyDescent="0.4">
      <c r="A1058" s="510"/>
      <c r="B1058" s="40"/>
      <c r="C1058" s="40"/>
      <c r="D1058" s="45"/>
      <c r="E1058" s="45"/>
      <c r="F1058" s="64"/>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row>
    <row r="1059" spans="1:58" x14ac:dyDescent="0.4">
      <c r="A1059" s="510"/>
      <c r="B1059" s="40"/>
      <c r="C1059" s="40"/>
      <c r="D1059" s="45"/>
      <c r="E1059" s="45"/>
      <c r="F1059" s="64"/>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row>
    <row r="1060" spans="1:58" x14ac:dyDescent="0.4">
      <c r="A1060" s="510"/>
      <c r="B1060" s="40"/>
      <c r="C1060" s="40"/>
      <c r="D1060" s="45"/>
      <c r="E1060" s="45"/>
      <c r="F1060" s="64"/>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row>
    <row r="1061" spans="1:58" x14ac:dyDescent="0.4">
      <c r="A1061" s="510"/>
      <c r="B1061" s="40"/>
      <c r="C1061" s="40"/>
      <c r="D1061" s="45"/>
      <c r="E1061" s="45"/>
      <c r="F1061" s="64"/>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row>
    <row r="1062" spans="1:58" x14ac:dyDescent="0.4">
      <c r="A1062" s="510"/>
      <c r="B1062" s="40"/>
      <c r="C1062" s="40"/>
      <c r="D1062" s="45"/>
      <c r="E1062" s="45"/>
      <c r="F1062" s="64"/>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row>
    <row r="1063" spans="1:58" x14ac:dyDescent="0.4">
      <c r="A1063" s="510"/>
      <c r="B1063" s="40"/>
      <c r="C1063" s="40"/>
      <c r="D1063" s="45"/>
      <c r="E1063" s="45"/>
      <c r="F1063" s="64"/>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row>
    <row r="1064" spans="1:58" x14ac:dyDescent="0.4">
      <c r="A1064" s="510"/>
      <c r="B1064" s="40"/>
      <c r="C1064" s="40"/>
      <c r="D1064" s="45"/>
      <c r="E1064" s="45"/>
      <c r="F1064" s="64"/>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row>
    <row r="1065" spans="1:58" x14ac:dyDescent="0.4">
      <c r="A1065" s="510"/>
      <c r="B1065" s="40"/>
      <c r="C1065" s="40"/>
      <c r="D1065" s="45"/>
      <c r="E1065" s="45"/>
      <c r="F1065" s="64"/>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row>
    <row r="1066" spans="1:58" x14ac:dyDescent="0.4">
      <c r="A1066" s="510"/>
      <c r="B1066" s="40"/>
      <c r="C1066" s="40"/>
      <c r="D1066" s="45"/>
      <c r="E1066" s="45"/>
      <c r="F1066" s="64"/>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row>
    <row r="1067" spans="1:58" x14ac:dyDescent="0.4">
      <c r="A1067" s="510"/>
      <c r="B1067" s="40"/>
      <c r="C1067" s="40"/>
      <c r="D1067" s="45"/>
      <c r="E1067" s="45"/>
      <c r="F1067" s="64"/>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row>
    <row r="1068" spans="1:58" x14ac:dyDescent="0.4">
      <c r="A1068" s="510"/>
      <c r="B1068" s="40"/>
      <c r="C1068" s="40"/>
      <c r="D1068" s="45"/>
      <c r="E1068" s="45"/>
      <c r="F1068" s="64"/>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row>
    <row r="1069" spans="1:58" x14ac:dyDescent="0.4">
      <c r="A1069" s="510"/>
      <c r="B1069" s="40"/>
      <c r="C1069" s="40"/>
      <c r="D1069" s="45"/>
      <c r="E1069" s="45"/>
      <c r="F1069" s="64"/>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row>
    <row r="1070" spans="1:58" x14ac:dyDescent="0.4">
      <c r="A1070" s="510"/>
      <c r="B1070" s="40"/>
      <c r="C1070" s="40"/>
      <c r="D1070" s="45"/>
      <c r="E1070" s="45"/>
      <c r="F1070" s="64"/>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row>
    <row r="1071" spans="1:58" x14ac:dyDescent="0.4">
      <c r="A1071" s="510"/>
      <c r="B1071" s="40"/>
      <c r="C1071" s="40"/>
      <c r="D1071" s="45"/>
      <c r="E1071" s="45"/>
      <c r="F1071" s="64"/>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row>
    <row r="1072" spans="1:58" x14ac:dyDescent="0.4">
      <c r="A1072" s="510"/>
      <c r="B1072" s="40"/>
      <c r="C1072" s="40"/>
      <c r="D1072" s="45"/>
      <c r="E1072" s="45"/>
      <c r="F1072" s="64"/>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row>
    <row r="1073" spans="1:58" x14ac:dyDescent="0.4">
      <c r="A1073" s="510"/>
      <c r="B1073" s="40"/>
      <c r="C1073" s="40"/>
      <c r="D1073" s="45"/>
      <c r="E1073" s="45"/>
      <c r="F1073" s="64"/>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row>
    <row r="1074" spans="1:58" x14ac:dyDescent="0.4">
      <c r="A1074" s="510"/>
      <c r="B1074" s="40"/>
      <c r="C1074" s="40"/>
      <c r="D1074" s="45"/>
      <c r="E1074" s="45"/>
      <c r="F1074" s="64"/>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row>
    <row r="1075" spans="1:58" x14ac:dyDescent="0.4">
      <c r="A1075" s="510"/>
      <c r="B1075" s="40"/>
      <c r="C1075" s="40"/>
      <c r="D1075" s="45"/>
      <c r="E1075" s="45"/>
      <c r="F1075" s="64"/>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row>
    <row r="1076" spans="1:58" x14ac:dyDescent="0.4">
      <c r="A1076" s="510"/>
      <c r="B1076" s="40"/>
      <c r="C1076" s="40"/>
      <c r="D1076" s="45"/>
      <c r="E1076" s="45"/>
      <c r="F1076" s="64"/>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row>
    <row r="1077" spans="1:58" x14ac:dyDescent="0.4">
      <c r="A1077" s="510"/>
      <c r="B1077" s="40"/>
      <c r="C1077" s="40"/>
      <c r="D1077" s="45"/>
      <c r="E1077" s="45"/>
      <c r="F1077" s="64"/>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row>
    <row r="1078" spans="1:58" x14ac:dyDescent="0.4">
      <c r="A1078" s="510"/>
      <c r="B1078" s="40"/>
      <c r="C1078" s="40"/>
      <c r="D1078" s="45"/>
      <c r="E1078" s="45"/>
      <c r="F1078" s="64"/>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row>
    <row r="1079" spans="1:58" x14ac:dyDescent="0.4">
      <c r="A1079" s="510"/>
      <c r="B1079" s="40"/>
      <c r="C1079" s="40"/>
      <c r="D1079" s="45"/>
      <c r="E1079" s="45"/>
      <c r="F1079" s="64"/>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row>
    <row r="1080" spans="1:58" x14ac:dyDescent="0.4">
      <c r="A1080" s="510"/>
      <c r="B1080" s="40"/>
      <c r="C1080" s="40"/>
      <c r="D1080" s="45"/>
      <c r="E1080" s="45"/>
      <c r="F1080" s="64"/>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row>
    <row r="1081" spans="1:58" x14ac:dyDescent="0.4">
      <c r="A1081" s="510"/>
      <c r="B1081" s="40"/>
      <c r="C1081" s="40"/>
      <c r="D1081" s="45"/>
      <c r="E1081" s="45"/>
      <c r="F1081" s="64"/>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row>
    <row r="1082" spans="1:58" x14ac:dyDescent="0.4">
      <c r="A1082" s="510"/>
      <c r="B1082" s="40"/>
      <c r="C1082" s="40"/>
      <c r="D1082" s="45"/>
      <c r="E1082" s="45"/>
      <c r="F1082" s="64"/>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row>
    <row r="1083" spans="1:58" x14ac:dyDescent="0.4">
      <c r="A1083" s="510"/>
      <c r="B1083" s="40"/>
      <c r="C1083" s="40"/>
      <c r="D1083" s="45"/>
      <c r="E1083" s="45"/>
      <c r="F1083" s="64"/>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row>
    <row r="1084" spans="1:58" x14ac:dyDescent="0.4">
      <c r="A1084" s="510"/>
      <c r="B1084" s="40"/>
      <c r="C1084" s="40"/>
      <c r="D1084" s="45"/>
      <c r="E1084" s="45"/>
      <c r="F1084" s="64"/>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row>
    <row r="1085" spans="1:58" x14ac:dyDescent="0.4">
      <c r="A1085" s="510"/>
      <c r="B1085" s="40"/>
      <c r="C1085" s="40"/>
      <c r="D1085" s="45"/>
      <c r="E1085" s="45"/>
      <c r="F1085" s="64"/>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row>
    <row r="1086" spans="1:58" x14ac:dyDescent="0.4">
      <c r="A1086" s="510"/>
      <c r="B1086" s="40"/>
      <c r="C1086" s="40"/>
      <c r="D1086" s="45"/>
      <c r="E1086" s="45"/>
      <c r="F1086" s="64"/>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row>
    <row r="1087" spans="1:58" x14ac:dyDescent="0.4">
      <c r="A1087" s="510"/>
      <c r="B1087" s="40"/>
      <c r="C1087" s="40"/>
      <c r="D1087" s="45"/>
      <c r="E1087" s="45"/>
      <c r="F1087" s="64"/>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row>
    <row r="1088" spans="1:58" x14ac:dyDescent="0.4">
      <c r="A1088" s="510"/>
      <c r="B1088" s="40"/>
      <c r="C1088" s="40"/>
      <c r="D1088" s="45"/>
      <c r="E1088" s="45"/>
      <c r="F1088" s="64"/>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row>
    <row r="1089" spans="1:58" x14ac:dyDescent="0.4">
      <c r="A1089" s="510"/>
      <c r="B1089" s="40"/>
      <c r="C1089" s="40"/>
      <c r="D1089" s="45"/>
      <c r="E1089" s="45"/>
      <c r="F1089" s="64"/>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row>
    <row r="1090" spans="1:58" x14ac:dyDescent="0.4">
      <c r="A1090" s="510"/>
      <c r="B1090" s="40"/>
      <c r="C1090" s="40"/>
      <c r="D1090" s="45"/>
      <c r="E1090" s="45"/>
      <c r="F1090" s="64"/>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row>
    <row r="1091" spans="1:58" x14ac:dyDescent="0.4">
      <c r="A1091" s="510"/>
      <c r="B1091" s="40"/>
      <c r="C1091" s="40"/>
      <c r="D1091" s="45"/>
      <c r="E1091" s="45"/>
      <c r="F1091" s="64"/>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row>
    <row r="1092" spans="1:58" x14ac:dyDescent="0.4">
      <c r="A1092" s="510"/>
      <c r="B1092" s="40"/>
      <c r="C1092" s="40"/>
      <c r="D1092" s="45"/>
      <c r="E1092" s="45"/>
      <c r="F1092" s="64"/>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row>
    <row r="1093" spans="1:58" x14ac:dyDescent="0.4">
      <c r="A1093" s="510"/>
      <c r="B1093" s="40"/>
      <c r="C1093" s="40"/>
      <c r="D1093" s="45"/>
      <c r="E1093" s="45"/>
      <c r="F1093" s="64"/>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row>
    <row r="1094" spans="1:58" x14ac:dyDescent="0.4">
      <c r="A1094" s="510"/>
      <c r="B1094" s="40"/>
      <c r="C1094" s="40"/>
      <c r="D1094" s="45"/>
      <c r="E1094" s="45"/>
      <c r="F1094" s="64"/>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row>
    <row r="1095" spans="1:58" x14ac:dyDescent="0.4">
      <c r="A1095" s="510"/>
      <c r="B1095" s="40"/>
      <c r="C1095" s="40"/>
      <c r="D1095" s="45"/>
      <c r="E1095" s="45"/>
      <c r="F1095" s="64"/>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row>
    <row r="1096" spans="1:58" x14ac:dyDescent="0.4">
      <c r="A1096" s="510"/>
      <c r="B1096" s="40"/>
      <c r="C1096" s="40"/>
      <c r="D1096" s="45"/>
      <c r="E1096" s="45"/>
      <c r="F1096" s="64"/>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row>
    <row r="1097" spans="1:58" x14ac:dyDescent="0.4">
      <c r="A1097" s="510"/>
      <c r="B1097" s="40"/>
      <c r="C1097" s="40"/>
      <c r="D1097" s="45"/>
      <c r="E1097" s="45"/>
      <c r="F1097" s="64"/>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row>
    <row r="1098" spans="1:58" x14ac:dyDescent="0.4">
      <c r="A1098" s="510"/>
      <c r="B1098" s="40"/>
      <c r="C1098" s="40"/>
      <c r="D1098" s="45"/>
      <c r="E1098" s="45"/>
      <c r="F1098" s="64"/>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row>
    <row r="1099" spans="1:58" x14ac:dyDescent="0.4">
      <c r="A1099" s="510"/>
      <c r="B1099" s="40"/>
      <c r="C1099" s="40"/>
      <c r="D1099" s="45"/>
      <c r="E1099" s="45"/>
      <c r="F1099" s="64"/>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row>
    <row r="1100" spans="1:58" x14ac:dyDescent="0.4">
      <c r="A1100" s="510"/>
      <c r="B1100" s="40"/>
      <c r="C1100" s="40"/>
      <c r="D1100" s="45"/>
      <c r="E1100" s="45"/>
      <c r="F1100" s="64"/>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row>
    <row r="1101" spans="1:58" x14ac:dyDescent="0.4">
      <c r="A1101" s="510"/>
      <c r="B1101" s="40"/>
      <c r="C1101" s="40"/>
      <c r="D1101" s="45"/>
      <c r="E1101" s="45"/>
      <c r="F1101" s="64"/>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row>
    <row r="1102" spans="1:58" x14ac:dyDescent="0.4">
      <c r="A1102" s="510"/>
      <c r="B1102" s="40"/>
      <c r="C1102" s="40"/>
      <c r="D1102" s="45"/>
      <c r="E1102" s="45"/>
      <c r="F1102" s="64"/>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row>
    <row r="1103" spans="1:58" x14ac:dyDescent="0.4">
      <c r="A1103" s="510"/>
      <c r="B1103" s="40"/>
      <c r="C1103" s="40"/>
      <c r="D1103" s="45"/>
      <c r="E1103" s="45"/>
      <c r="F1103" s="64"/>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row>
    <row r="1104" spans="1:58" x14ac:dyDescent="0.4">
      <c r="A1104" s="510"/>
      <c r="B1104" s="40"/>
      <c r="C1104" s="40"/>
      <c r="D1104" s="45"/>
      <c r="E1104" s="45"/>
      <c r="F1104" s="64"/>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row>
    <row r="1105" spans="1:58" x14ac:dyDescent="0.4">
      <c r="A1105" s="510"/>
      <c r="B1105" s="40"/>
      <c r="C1105" s="40"/>
      <c r="D1105" s="45"/>
      <c r="E1105" s="45"/>
      <c r="F1105" s="64"/>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row>
    <row r="1106" spans="1:58" x14ac:dyDescent="0.4">
      <c r="A1106" s="510"/>
      <c r="B1106" s="40"/>
      <c r="C1106" s="40"/>
      <c r="D1106" s="45"/>
      <c r="E1106" s="45"/>
      <c r="F1106" s="64"/>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row>
    <row r="1107" spans="1:58" x14ac:dyDescent="0.4">
      <c r="A1107" s="510"/>
      <c r="B1107" s="40"/>
      <c r="C1107" s="40"/>
      <c r="D1107" s="45"/>
      <c r="E1107" s="45"/>
      <c r="F1107" s="64"/>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row>
    <row r="1108" spans="1:58" x14ac:dyDescent="0.4">
      <c r="A1108" s="510"/>
      <c r="B1108" s="40"/>
      <c r="C1108" s="40"/>
      <c r="D1108" s="45"/>
      <c r="E1108" s="45"/>
      <c r="F1108" s="64"/>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row>
    <row r="1109" spans="1:58" x14ac:dyDescent="0.4">
      <c r="A1109" s="510"/>
      <c r="B1109" s="40"/>
      <c r="C1109" s="40"/>
      <c r="D1109" s="45"/>
      <c r="E1109" s="45"/>
      <c r="F1109" s="64"/>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row>
    <row r="1110" spans="1:58" x14ac:dyDescent="0.4">
      <c r="A1110" s="510"/>
      <c r="B1110" s="40"/>
      <c r="C1110" s="40"/>
      <c r="D1110" s="45"/>
      <c r="E1110" s="45"/>
      <c r="F1110" s="64"/>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row>
    <row r="1111" spans="1:58" x14ac:dyDescent="0.4">
      <c r="A1111" s="510"/>
      <c r="B1111" s="40"/>
      <c r="C1111" s="40"/>
      <c r="D1111" s="45"/>
      <c r="E1111" s="45"/>
      <c r="F1111" s="64"/>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row>
    <row r="1112" spans="1:58" x14ac:dyDescent="0.4">
      <c r="A1112" s="510"/>
      <c r="B1112" s="40"/>
      <c r="C1112" s="40"/>
      <c r="D1112" s="45"/>
      <c r="E1112" s="45"/>
      <c r="F1112" s="64"/>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row>
    <row r="1113" spans="1:58" x14ac:dyDescent="0.4">
      <c r="A1113" s="510"/>
      <c r="B1113" s="40"/>
      <c r="C1113" s="40"/>
      <c r="D1113" s="45"/>
      <c r="E1113" s="45"/>
      <c r="F1113" s="64"/>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row>
    <row r="1114" spans="1:58" x14ac:dyDescent="0.4">
      <c r="A1114" s="510"/>
      <c r="B1114" s="40"/>
      <c r="C1114" s="40"/>
      <c r="D1114" s="45"/>
      <c r="E1114" s="45"/>
      <c r="F1114" s="64"/>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row>
    <row r="1115" spans="1:58" x14ac:dyDescent="0.4">
      <c r="A1115" s="510"/>
      <c r="B1115" s="40"/>
      <c r="C1115" s="40"/>
      <c r="D1115" s="45"/>
      <c r="E1115" s="45"/>
      <c r="F1115" s="64"/>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row>
    <row r="1116" spans="1:58" x14ac:dyDescent="0.4">
      <c r="A1116" s="510"/>
      <c r="B1116" s="40"/>
      <c r="C1116" s="40"/>
      <c r="D1116" s="45"/>
      <c r="E1116" s="45"/>
      <c r="F1116" s="64"/>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row>
    <row r="1117" spans="1:58" x14ac:dyDescent="0.4">
      <c r="A1117" s="510"/>
      <c r="B1117" s="40"/>
      <c r="C1117" s="40"/>
      <c r="D1117" s="45"/>
      <c r="E1117" s="45"/>
      <c r="F1117" s="64"/>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row>
    <row r="1118" spans="1:58" x14ac:dyDescent="0.4">
      <c r="A1118" s="510"/>
      <c r="B1118" s="40"/>
      <c r="C1118" s="40"/>
      <c r="D1118" s="45"/>
      <c r="E1118" s="45"/>
      <c r="F1118" s="64"/>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row>
    <row r="1119" spans="1:58" x14ac:dyDescent="0.4">
      <c r="A1119" s="510"/>
      <c r="B1119" s="40"/>
      <c r="C1119" s="40"/>
      <c r="D1119" s="45"/>
      <c r="E1119" s="45"/>
      <c r="F1119" s="64"/>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row>
    <row r="1120" spans="1:58" x14ac:dyDescent="0.4">
      <c r="A1120" s="510"/>
      <c r="B1120" s="40"/>
      <c r="C1120" s="40"/>
      <c r="D1120" s="45"/>
      <c r="E1120" s="45"/>
      <c r="F1120" s="64"/>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row>
    <row r="1121" spans="1:58" x14ac:dyDescent="0.4">
      <c r="A1121" s="510"/>
      <c r="B1121" s="40"/>
      <c r="C1121" s="40"/>
      <c r="D1121" s="45"/>
      <c r="E1121" s="45"/>
      <c r="F1121" s="64"/>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row>
    <row r="1122" spans="1:58" x14ac:dyDescent="0.4">
      <c r="A1122" s="510"/>
      <c r="B1122" s="40"/>
      <c r="C1122" s="40"/>
      <c r="D1122" s="45"/>
      <c r="E1122" s="45"/>
      <c r="F1122" s="64"/>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row>
    <row r="1123" spans="1:58" x14ac:dyDescent="0.4">
      <c r="A1123" s="510"/>
      <c r="B1123" s="40"/>
      <c r="C1123" s="40"/>
      <c r="D1123" s="45"/>
      <c r="E1123" s="45"/>
      <c r="F1123" s="64"/>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row>
    <row r="1124" spans="1:58" x14ac:dyDescent="0.4">
      <c r="A1124" s="510"/>
      <c r="B1124" s="40"/>
      <c r="C1124" s="40"/>
      <c r="D1124" s="45"/>
      <c r="E1124" s="45"/>
      <c r="F1124" s="64"/>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row>
    <row r="1125" spans="1:58" x14ac:dyDescent="0.4">
      <c r="A1125" s="510"/>
      <c r="B1125" s="40"/>
      <c r="C1125" s="40"/>
      <c r="D1125" s="45"/>
      <c r="E1125" s="45"/>
      <c r="F1125" s="64"/>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row>
    <row r="1126" spans="1:58" x14ac:dyDescent="0.4">
      <c r="A1126" s="510"/>
      <c r="B1126" s="40"/>
      <c r="C1126" s="40"/>
      <c r="D1126" s="45"/>
      <c r="E1126" s="45"/>
      <c r="F1126" s="64"/>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row>
    <row r="1127" spans="1:58" x14ac:dyDescent="0.4">
      <c r="A1127" s="510"/>
      <c r="B1127" s="40"/>
      <c r="C1127" s="40"/>
      <c r="D1127" s="45"/>
      <c r="E1127" s="45"/>
      <c r="F1127" s="64"/>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row>
    <row r="1128" spans="1:58" x14ac:dyDescent="0.4">
      <c r="A1128" s="510"/>
      <c r="B1128" s="40"/>
      <c r="C1128" s="40"/>
      <c r="D1128" s="45"/>
      <c r="E1128" s="45"/>
      <c r="F1128" s="64"/>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row>
    <row r="1129" spans="1:58" x14ac:dyDescent="0.4">
      <c r="A1129" s="510"/>
      <c r="B1129" s="40"/>
      <c r="C1129" s="40"/>
      <c r="D1129" s="45"/>
      <c r="E1129" s="45"/>
      <c r="F1129" s="64"/>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row>
    <row r="1130" spans="1:58" x14ac:dyDescent="0.4">
      <c r="A1130" s="510"/>
      <c r="B1130" s="40"/>
      <c r="C1130" s="40"/>
      <c r="D1130" s="45"/>
      <c r="E1130" s="45"/>
      <c r="F1130" s="64"/>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row>
    <row r="1131" spans="1:58" x14ac:dyDescent="0.4">
      <c r="A1131" s="510"/>
      <c r="B1131" s="40"/>
      <c r="C1131" s="40"/>
      <c r="D1131" s="45"/>
      <c r="E1131" s="45"/>
      <c r="F1131" s="64"/>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row>
    <row r="1132" spans="1:58" x14ac:dyDescent="0.4">
      <c r="A1132" s="510"/>
      <c r="B1132" s="40"/>
      <c r="C1132" s="40"/>
      <c r="D1132" s="45"/>
      <c r="E1132" s="45"/>
      <c r="F1132" s="64"/>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row>
    <row r="1133" spans="1:58" x14ac:dyDescent="0.4">
      <c r="A1133" s="510"/>
      <c r="B1133" s="40"/>
      <c r="C1133" s="40"/>
      <c r="D1133" s="45"/>
      <c r="E1133" s="45"/>
      <c r="F1133" s="64"/>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row>
    <row r="1134" spans="1:58" x14ac:dyDescent="0.4">
      <c r="A1134" s="510"/>
      <c r="B1134" s="40"/>
      <c r="C1134" s="40"/>
      <c r="D1134" s="45"/>
      <c r="E1134" s="45"/>
      <c r="F1134" s="64"/>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row>
    <row r="1135" spans="1:58" x14ac:dyDescent="0.4">
      <c r="A1135" s="510"/>
      <c r="B1135" s="40"/>
      <c r="C1135" s="40"/>
      <c r="D1135" s="45"/>
      <c r="E1135" s="45"/>
      <c r="F1135" s="64"/>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row>
    <row r="1136" spans="1:58" x14ac:dyDescent="0.4">
      <c r="A1136" s="510"/>
      <c r="B1136" s="40"/>
      <c r="C1136" s="40"/>
      <c r="D1136" s="45"/>
      <c r="E1136" s="45"/>
      <c r="F1136" s="64"/>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row>
    <row r="1137" spans="1:58" x14ac:dyDescent="0.4">
      <c r="A1137" s="510"/>
      <c r="B1137" s="40"/>
      <c r="C1137" s="40"/>
      <c r="D1137" s="45"/>
      <c r="E1137" s="45"/>
      <c r="F1137" s="64"/>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row>
    <row r="1138" spans="1:58" x14ac:dyDescent="0.4">
      <c r="A1138" s="510"/>
      <c r="B1138" s="40"/>
      <c r="C1138" s="40"/>
      <c r="D1138" s="45"/>
      <c r="E1138" s="45"/>
      <c r="F1138" s="64"/>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row>
    <row r="1139" spans="1:58" x14ac:dyDescent="0.4">
      <c r="A1139" s="510"/>
      <c r="B1139" s="40"/>
      <c r="C1139" s="40"/>
      <c r="D1139" s="45"/>
      <c r="E1139" s="45"/>
      <c r="F1139" s="64"/>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row>
    <row r="1140" spans="1:58" x14ac:dyDescent="0.4">
      <c r="A1140" s="510"/>
      <c r="B1140" s="40"/>
      <c r="C1140" s="40"/>
      <c r="D1140" s="45"/>
      <c r="E1140" s="45"/>
      <c r="F1140" s="64"/>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row>
    <row r="1141" spans="1:58" x14ac:dyDescent="0.4">
      <c r="A1141" s="510"/>
      <c r="B1141" s="40"/>
      <c r="C1141" s="40"/>
      <c r="D1141" s="45"/>
      <c r="E1141" s="45"/>
      <c r="F1141" s="64"/>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row>
    <row r="1142" spans="1:58" x14ac:dyDescent="0.4">
      <c r="A1142" s="510"/>
      <c r="B1142" s="40"/>
      <c r="C1142" s="40"/>
      <c r="D1142" s="45"/>
      <c r="E1142" s="45"/>
      <c r="F1142" s="64"/>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row>
    <row r="1143" spans="1:58" x14ac:dyDescent="0.4">
      <c r="A1143" s="510"/>
      <c r="B1143" s="40"/>
      <c r="C1143" s="40"/>
      <c r="D1143" s="45"/>
      <c r="E1143" s="45"/>
      <c r="F1143" s="64"/>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row>
    <row r="1144" spans="1:58" x14ac:dyDescent="0.4">
      <c r="A1144" s="510"/>
      <c r="B1144" s="40"/>
      <c r="C1144" s="40"/>
      <c r="D1144" s="45"/>
      <c r="E1144" s="45"/>
      <c r="F1144" s="64"/>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row>
    <row r="1145" spans="1:58" x14ac:dyDescent="0.4">
      <c r="A1145" s="510"/>
      <c r="B1145" s="40"/>
      <c r="C1145" s="40"/>
      <c r="D1145" s="45"/>
      <c r="E1145" s="45"/>
      <c r="F1145" s="64"/>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row>
    <row r="1146" spans="1:58" x14ac:dyDescent="0.4">
      <c r="A1146" s="510"/>
      <c r="B1146" s="40"/>
      <c r="C1146" s="40"/>
      <c r="D1146" s="45"/>
      <c r="E1146" s="45"/>
      <c r="F1146" s="64"/>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row>
    <row r="1147" spans="1:58" x14ac:dyDescent="0.4">
      <c r="A1147" s="510"/>
      <c r="B1147" s="40"/>
      <c r="C1147" s="40"/>
      <c r="D1147" s="45"/>
      <c r="E1147" s="45"/>
      <c r="F1147" s="64"/>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row>
    <row r="1148" spans="1:58" x14ac:dyDescent="0.4">
      <c r="A1148" s="510"/>
      <c r="B1148" s="40"/>
      <c r="C1148" s="40"/>
      <c r="D1148" s="45"/>
      <c r="E1148" s="45"/>
      <c r="F1148" s="64"/>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row>
    <row r="1149" spans="1:58" x14ac:dyDescent="0.4">
      <c r="A1149" s="510"/>
      <c r="B1149" s="40"/>
      <c r="C1149" s="40"/>
      <c r="D1149" s="45"/>
      <c r="E1149" s="45"/>
      <c r="F1149" s="64"/>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row>
    <row r="1150" spans="1:58" x14ac:dyDescent="0.4">
      <c r="A1150" s="510"/>
      <c r="B1150" s="40"/>
      <c r="C1150" s="40"/>
      <c r="D1150" s="45"/>
      <c r="E1150" s="45"/>
      <c r="F1150" s="64"/>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row>
    <row r="1151" spans="1:58" x14ac:dyDescent="0.4">
      <c r="A1151" s="510"/>
      <c r="B1151" s="40"/>
      <c r="C1151" s="40"/>
      <c r="D1151" s="45"/>
      <c r="E1151" s="45"/>
      <c r="F1151" s="64"/>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row>
    <row r="1152" spans="1:58" x14ac:dyDescent="0.4">
      <c r="A1152" s="510"/>
      <c r="B1152" s="40"/>
      <c r="C1152" s="40"/>
      <c r="D1152" s="45"/>
      <c r="E1152" s="45"/>
      <c r="F1152" s="64"/>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row>
    <row r="1153" spans="1:58" x14ac:dyDescent="0.4">
      <c r="A1153" s="510"/>
      <c r="B1153" s="40"/>
      <c r="C1153" s="40"/>
      <c r="D1153" s="45"/>
      <c r="E1153" s="45"/>
      <c r="F1153" s="64"/>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row>
    <row r="1154" spans="1:58" x14ac:dyDescent="0.4">
      <c r="A1154" s="510"/>
      <c r="B1154" s="40"/>
      <c r="C1154" s="40"/>
      <c r="D1154" s="45"/>
      <c r="E1154" s="45"/>
      <c r="F1154" s="64"/>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row>
    <row r="1155" spans="1:58" x14ac:dyDescent="0.4">
      <c r="A1155" s="510"/>
      <c r="B1155" s="40"/>
      <c r="C1155" s="40"/>
      <c r="D1155" s="45"/>
      <c r="E1155" s="45"/>
      <c r="F1155" s="64"/>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row>
    <row r="1156" spans="1:58" x14ac:dyDescent="0.4">
      <c r="A1156" s="510"/>
      <c r="B1156" s="40"/>
      <c r="C1156" s="40"/>
      <c r="D1156" s="45"/>
      <c r="E1156" s="45"/>
      <c r="F1156" s="64"/>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row>
    <row r="1157" spans="1:58" x14ac:dyDescent="0.4">
      <c r="A1157" s="510"/>
      <c r="B1157" s="40"/>
      <c r="C1157" s="40"/>
      <c r="D1157" s="45"/>
      <c r="E1157" s="45"/>
      <c r="F1157" s="64"/>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row>
    <row r="1158" spans="1:58" x14ac:dyDescent="0.4">
      <c r="A1158" s="510"/>
      <c r="B1158" s="40"/>
      <c r="C1158" s="40"/>
      <c r="D1158" s="45"/>
      <c r="E1158" s="45"/>
      <c r="F1158" s="64"/>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row>
    <row r="1159" spans="1:58" x14ac:dyDescent="0.4">
      <c r="A1159" s="510"/>
      <c r="B1159" s="40"/>
      <c r="C1159" s="40"/>
      <c r="D1159" s="45"/>
      <c r="E1159" s="45"/>
      <c r="F1159" s="64"/>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row>
    <row r="1160" spans="1:58" x14ac:dyDescent="0.4">
      <c r="A1160" s="510"/>
      <c r="B1160" s="40"/>
      <c r="C1160" s="40"/>
      <c r="D1160" s="45"/>
      <c r="E1160" s="45"/>
      <c r="F1160" s="64"/>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row>
    <row r="1161" spans="1:58" x14ac:dyDescent="0.4">
      <c r="A1161" s="510"/>
      <c r="B1161" s="40"/>
      <c r="C1161" s="40"/>
      <c r="D1161" s="45"/>
      <c r="E1161" s="45"/>
      <c r="F1161" s="64"/>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row>
    <row r="1162" spans="1:58" x14ac:dyDescent="0.4">
      <c r="A1162" s="510"/>
      <c r="B1162" s="40"/>
      <c r="C1162" s="40"/>
      <c r="D1162" s="45"/>
      <c r="E1162" s="45"/>
      <c r="F1162" s="64"/>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row>
    <row r="1163" spans="1:58" x14ac:dyDescent="0.4">
      <c r="A1163" s="510"/>
      <c r="B1163" s="40"/>
      <c r="C1163" s="40"/>
      <c r="D1163" s="45"/>
      <c r="E1163" s="45"/>
      <c r="F1163" s="64"/>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row>
    <row r="1164" spans="1:58" x14ac:dyDescent="0.4">
      <c r="A1164" s="510"/>
      <c r="B1164" s="40"/>
      <c r="C1164" s="40"/>
      <c r="D1164" s="45"/>
      <c r="E1164" s="45"/>
      <c r="F1164" s="64"/>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row>
    <row r="1165" spans="1:58" x14ac:dyDescent="0.4">
      <c r="A1165" s="510"/>
      <c r="B1165" s="40"/>
      <c r="C1165" s="40"/>
      <c r="D1165" s="45"/>
      <c r="E1165" s="45"/>
      <c r="F1165" s="64"/>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row>
    <row r="1166" spans="1:58" x14ac:dyDescent="0.4">
      <c r="A1166" s="510"/>
      <c r="B1166" s="40"/>
      <c r="C1166" s="40"/>
      <c r="D1166" s="45"/>
      <c r="E1166" s="45"/>
      <c r="F1166" s="64"/>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row>
    <row r="1167" spans="1:58" x14ac:dyDescent="0.4">
      <c r="A1167" s="510"/>
      <c r="B1167" s="40"/>
      <c r="C1167" s="40"/>
      <c r="D1167" s="45"/>
      <c r="E1167" s="45"/>
      <c r="F1167" s="64"/>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row>
    <row r="1168" spans="1:58" x14ac:dyDescent="0.4">
      <c r="A1168" s="510"/>
      <c r="B1168" s="40"/>
      <c r="C1168" s="40"/>
      <c r="D1168" s="45"/>
      <c r="E1168" s="45"/>
      <c r="F1168" s="64"/>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row>
    <row r="1169" spans="1:58" x14ac:dyDescent="0.4">
      <c r="A1169" s="510"/>
      <c r="B1169" s="40"/>
      <c r="C1169" s="40"/>
      <c r="D1169" s="45"/>
      <c r="E1169" s="45"/>
      <c r="F1169" s="64"/>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row>
    <row r="1170" spans="1:58" x14ac:dyDescent="0.4">
      <c r="A1170" s="510"/>
      <c r="B1170" s="40"/>
      <c r="C1170" s="40"/>
      <c r="D1170" s="45"/>
      <c r="E1170" s="45"/>
      <c r="F1170" s="64"/>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row>
    <row r="1171" spans="1:58" x14ac:dyDescent="0.4">
      <c r="A1171" s="510"/>
      <c r="B1171" s="40"/>
      <c r="C1171" s="40"/>
      <c r="D1171" s="45"/>
      <c r="E1171" s="45"/>
      <c r="F1171" s="64"/>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row>
    <row r="1172" spans="1:58" x14ac:dyDescent="0.4">
      <c r="A1172" s="510"/>
      <c r="B1172" s="40"/>
      <c r="C1172" s="40"/>
      <c r="D1172" s="45"/>
      <c r="E1172" s="45"/>
      <c r="F1172" s="64"/>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row>
    <row r="1173" spans="1:58" x14ac:dyDescent="0.4">
      <c r="A1173" s="510"/>
      <c r="B1173" s="40"/>
      <c r="C1173" s="40"/>
      <c r="D1173" s="45"/>
      <c r="E1173" s="45"/>
      <c r="F1173" s="64"/>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row>
    <row r="1174" spans="1:58" x14ac:dyDescent="0.4">
      <c r="A1174" s="510"/>
      <c r="B1174" s="40"/>
      <c r="C1174" s="40"/>
      <c r="D1174" s="45"/>
      <c r="E1174" s="45"/>
      <c r="F1174" s="64"/>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row>
    <row r="1175" spans="1:58" x14ac:dyDescent="0.4">
      <c r="A1175" s="510"/>
      <c r="B1175" s="40"/>
      <c r="C1175" s="40"/>
      <c r="D1175" s="45"/>
      <c r="E1175" s="45"/>
      <c r="F1175" s="64"/>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row>
    <row r="1176" spans="1:58" x14ac:dyDescent="0.4">
      <c r="A1176" s="510"/>
      <c r="B1176" s="40"/>
      <c r="C1176" s="40"/>
      <c r="D1176" s="45"/>
      <c r="E1176" s="45"/>
      <c r="F1176" s="64"/>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row>
    <row r="1177" spans="1:58" x14ac:dyDescent="0.4">
      <c r="A1177" s="510"/>
      <c r="B1177" s="40"/>
      <c r="C1177" s="40"/>
      <c r="D1177" s="45"/>
      <c r="E1177" s="45"/>
      <c r="F1177" s="64"/>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row>
    <row r="1178" spans="1:58" x14ac:dyDescent="0.4">
      <c r="A1178" s="510"/>
      <c r="B1178" s="40"/>
      <c r="C1178" s="40"/>
      <c r="D1178" s="45"/>
      <c r="E1178" s="45"/>
      <c r="F1178" s="64"/>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row>
    <row r="1179" spans="1:58" x14ac:dyDescent="0.4">
      <c r="A1179" s="510"/>
      <c r="B1179" s="40"/>
      <c r="C1179" s="40"/>
      <c r="D1179" s="45"/>
      <c r="E1179" s="45"/>
      <c r="F1179" s="64"/>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row>
    <row r="1180" spans="1:58" x14ac:dyDescent="0.4">
      <c r="A1180" s="510"/>
      <c r="B1180" s="40"/>
      <c r="C1180" s="40"/>
      <c r="D1180" s="45"/>
      <c r="E1180" s="45"/>
      <c r="F1180" s="64"/>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row>
    <row r="1181" spans="1:58" x14ac:dyDescent="0.4">
      <c r="A1181" s="510"/>
      <c r="B1181" s="40"/>
      <c r="C1181" s="40"/>
      <c r="D1181" s="45"/>
      <c r="E1181" s="45"/>
      <c r="F1181" s="64"/>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row>
    <row r="1182" spans="1:58" x14ac:dyDescent="0.4">
      <c r="A1182" s="510"/>
      <c r="B1182" s="40"/>
      <c r="C1182" s="40"/>
      <c r="D1182" s="45"/>
      <c r="E1182" s="45"/>
      <c r="F1182" s="64"/>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row>
    <row r="1183" spans="1:58" x14ac:dyDescent="0.4">
      <c r="A1183" s="510"/>
      <c r="B1183" s="40"/>
      <c r="C1183" s="40"/>
      <c r="D1183" s="45"/>
      <c r="E1183" s="45"/>
      <c r="F1183" s="64"/>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row>
    <row r="1184" spans="1:58" x14ac:dyDescent="0.4">
      <c r="A1184" s="510"/>
      <c r="B1184" s="40"/>
      <c r="C1184" s="40"/>
      <c r="D1184" s="45"/>
      <c r="E1184" s="45"/>
      <c r="F1184" s="64"/>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row>
    <row r="1185" spans="1:58" x14ac:dyDescent="0.4">
      <c r="A1185" s="510"/>
      <c r="B1185" s="40"/>
      <c r="C1185" s="40"/>
      <c r="D1185" s="45"/>
      <c r="E1185" s="45"/>
      <c r="F1185" s="64"/>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row>
    <row r="1186" spans="1:58" x14ac:dyDescent="0.4">
      <c r="A1186" s="510"/>
      <c r="B1186" s="40"/>
      <c r="C1186" s="40"/>
      <c r="D1186" s="45"/>
      <c r="E1186" s="45"/>
      <c r="F1186" s="64"/>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row>
    <row r="1187" spans="1:58" x14ac:dyDescent="0.4">
      <c r="A1187" s="510"/>
      <c r="B1187" s="40"/>
      <c r="C1187" s="40"/>
      <c r="D1187" s="45"/>
      <c r="E1187" s="45"/>
      <c r="F1187" s="64"/>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row>
    <row r="1188" spans="1:58" x14ac:dyDescent="0.4">
      <c r="A1188" s="510"/>
      <c r="B1188" s="40"/>
      <c r="C1188" s="40"/>
      <c r="D1188" s="45"/>
      <c r="E1188" s="45"/>
      <c r="F1188" s="64"/>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row>
    <row r="1189" spans="1:58" x14ac:dyDescent="0.4">
      <c r="A1189" s="510"/>
      <c r="B1189" s="40"/>
      <c r="C1189" s="40"/>
      <c r="D1189" s="45"/>
      <c r="E1189" s="45"/>
      <c r="F1189" s="64"/>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row>
    <row r="1190" spans="1:58" x14ac:dyDescent="0.4">
      <c r="A1190" s="510"/>
      <c r="B1190" s="40"/>
      <c r="C1190" s="40"/>
      <c r="D1190" s="45"/>
      <c r="E1190" s="45"/>
      <c r="F1190" s="64"/>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row>
    <row r="1191" spans="1:58" x14ac:dyDescent="0.4">
      <c r="A1191" s="510"/>
      <c r="B1191" s="40"/>
      <c r="C1191" s="40"/>
      <c r="D1191" s="45"/>
      <c r="E1191" s="45"/>
      <c r="F1191" s="64"/>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row>
    <row r="1192" spans="1:58" x14ac:dyDescent="0.4">
      <c r="A1192" s="510"/>
      <c r="B1192" s="40"/>
      <c r="C1192" s="40"/>
      <c r="D1192" s="45"/>
      <c r="E1192" s="45"/>
      <c r="F1192" s="64"/>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row>
    <row r="1193" spans="1:58" x14ac:dyDescent="0.4">
      <c r="A1193" s="510"/>
      <c r="B1193" s="40"/>
      <c r="C1193" s="40"/>
      <c r="D1193" s="45"/>
      <c r="E1193" s="45"/>
      <c r="F1193" s="64"/>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row>
    <row r="1194" spans="1:58" x14ac:dyDescent="0.4">
      <c r="A1194" s="510"/>
      <c r="B1194" s="40"/>
      <c r="C1194" s="40"/>
      <c r="D1194" s="45"/>
      <c r="E1194" s="45"/>
      <c r="F1194" s="64"/>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row>
    <row r="1195" spans="1:58" x14ac:dyDescent="0.4">
      <c r="A1195" s="510"/>
      <c r="B1195" s="40"/>
      <c r="C1195" s="40"/>
      <c r="D1195" s="45"/>
      <c r="E1195" s="45"/>
      <c r="F1195" s="64"/>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row>
    <row r="1196" spans="1:58" x14ac:dyDescent="0.4">
      <c r="A1196" s="510"/>
      <c r="B1196" s="40"/>
      <c r="C1196" s="40"/>
      <c r="D1196" s="45"/>
      <c r="E1196" s="45"/>
      <c r="F1196" s="64"/>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row>
    <row r="1197" spans="1:58" x14ac:dyDescent="0.4">
      <c r="A1197" s="510"/>
      <c r="B1197" s="40"/>
      <c r="C1197" s="40"/>
      <c r="D1197" s="45"/>
      <c r="E1197" s="45"/>
      <c r="F1197" s="64"/>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row>
    <row r="1198" spans="1:58" x14ac:dyDescent="0.4">
      <c r="A1198" s="510"/>
      <c r="B1198" s="40"/>
      <c r="C1198" s="40"/>
      <c r="D1198" s="45"/>
      <c r="E1198" s="45"/>
      <c r="F1198" s="64"/>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row>
    <row r="1199" spans="1:58" x14ac:dyDescent="0.4">
      <c r="A1199" s="510"/>
      <c r="B1199" s="40"/>
      <c r="C1199" s="40"/>
      <c r="D1199" s="45"/>
      <c r="E1199" s="45"/>
      <c r="F1199" s="64"/>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row>
    <row r="1200" spans="1:58" x14ac:dyDescent="0.4">
      <c r="A1200" s="510"/>
      <c r="B1200" s="40"/>
      <c r="C1200" s="40"/>
      <c r="D1200" s="45"/>
      <c r="E1200" s="45"/>
      <c r="F1200" s="64"/>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row>
    <row r="1201" spans="1:58" x14ac:dyDescent="0.4">
      <c r="A1201" s="510"/>
      <c r="B1201" s="40"/>
      <c r="C1201" s="40"/>
      <c r="D1201" s="45"/>
      <c r="E1201" s="45"/>
      <c r="F1201" s="64"/>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row>
    <row r="1202" spans="1:58" x14ac:dyDescent="0.4">
      <c r="A1202" s="510"/>
      <c r="B1202" s="40"/>
      <c r="C1202" s="40"/>
      <c r="D1202" s="45"/>
      <c r="E1202" s="45"/>
      <c r="F1202" s="64"/>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row>
    <row r="1203" spans="1:58" x14ac:dyDescent="0.4">
      <c r="A1203" s="510"/>
      <c r="B1203" s="40"/>
      <c r="C1203" s="40"/>
      <c r="D1203" s="45"/>
      <c r="E1203" s="45"/>
      <c r="F1203" s="64"/>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row>
    <row r="1204" spans="1:58" x14ac:dyDescent="0.4">
      <c r="A1204" s="510"/>
      <c r="B1204" s="40"/>
      <c r="C1204" s="40"/>
      <c r="D1204" s="45"/>
      <c r="E1204" s="45"/>
      <c r="F1204" s="64"/>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row>
    <row r="1205" spans="1:58" x14ac:dyDescent="0.4">
      <c r="A1205" s="510"/>
      <c r="B1205" s="40"/>
      <c r="C1205" s="40"/>
      <c r="D1205" s="45"/>
      <c r="E1205" s="45"/>
      <c r="F1205" s="64"/>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row>
    <row r="1206" spans="1:58" x14ac:dyDescent="0.4">
      <c r="A1206" s="510"/>
      <c r="B1206" s="40"/>
      <c r="C1206" s="40"/>
      <c r="D1206" s="45"/>
      <c r="E1206" s="45"/>
      <c r="F1206" s="64"/>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row>
    <row r="1207" spans="1:58" x14ac:dyDescent="0.4">
      <c r="A1207" s="510"/>
      <c r="B1207" s="40"/>
      <c r="C1207" s="40"/>
      <c r="D1207" s="45"/>
      <c r="E1207" s="45"/>
      <c r="F1207" s="64"/>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row>
    <row r="1208" spans="1:58" x14ac:dyDescent="0.4">
      <c r="A1208" s="510"/>
      <c r="B1208" s="40"/>
      <c r="C1208" s="40"/>
      <c r="D1208" s="45"/>
      <c r="E1208" s="45"/>
      <c r="F1208" s="64"/>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row>
    <row r="1209" spans="1:58" x14ac:dyDescent="0.4">
      <c r="A1209" s="510"/>
      <c r="B1209" s="40"/>
      <c r="C1209" s="40"/>
      <c r="D1209" s="45"/>
      <c r="E1209" s="45"/>
      <c r="F1209" s="64"/>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row>
    <row r="1210" spans="1:58" x14ac:dyDescent="0.4">
      <c r="A1210" s="510"/>
      <c r="B1210" s="40"/>
      <c r="C1210" s="40"/>
      <c r="D1210" s="45"/>
      <c r="E1210" s="45"/>
      <c r="F1210" s="64"/>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row>
    <row r="1211" spans="1:58" x14ac:dyDescent="0.4">
      <c r="A1211" s="510"/>
      <c r="B1211" s="40"/>
      <c r="C1211" s="40"/>
      <c r="D1211" s="45"/>
      <c r="E1211" s="45"/>
      <c r="F1211" s="64"/>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row>
    <row r="1212" spans="1:58" x14ac:dyDescent="0.4">
      <c r="A1212" s="510"/>
      <c r="B1212" s="40"/>
      <c r="C1212" s="40"/>
      <c r="D1212" s="45"/>
      <c r="E1212" s="45"/>
      <c r="F1212" s="64"/>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row>
    <row r="1213" spans="1:58" x14ac:dyDescent="0.4">
      <c r="A1213" s="510"/>
      <c r="B1213" s="40"/>
      <c r="C1213" s="40"/>
      <c r="D1213" s="45"/>
      <c r="E1213" s="45"/>
      <c r="F1213" s="64"/>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row>
    <row r="1214" spans="1:58" x14ac:dyDescent="0.4">
      <c r="A1214" s="510"/>
      <c r="B1214" s="40"/>
      <c r="C1214" s="40"/>
      <c r="D1214" s="45"/>
      <c r="E1214" s="45"/>
      <c r="F1214" s="64"/>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row>
    <row r="1215" spans="1:58" x14ac:dyDescent="0.4">
      <c r="A1215" s="510"/>
      <c r="B1215" s="40"/>
      <c r="C1215" s="40"/>
      <c r="D1215" s="45"/>
      <c r="E1215" s="45"/>
      <c r="F1215" s="64"/>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row>
    <row r="1216" spans="1:58" x14ac:dyDescent="0.4">
      <c r="A1216" s="510"/>
      <c r="B1216" s="40"/>
      <c r="C1216" s="40"/>
      <c r="D1216" s="45"/>
      <c r="E1216" s="45"/>
      <c r="F1216" s="64"/>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row>
    <row r="1217" spans="1:58" x14ac:dyDescent="0.4">
      <c r="A1217" s="510"/>
      <c r="B1217" s="40"/>
      <c r="C1217" s="40"/>
      <c r="D1217" s="45"/>
      <c r="E1217" s="45"/>
      <c r="F1217" s="64"/>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row>
    <row r="1218" spans="1:58" x14ac:dyDescent="0.4">
      <c r="A1218" s="510"/>
      <c r="B1218" s="40"/>
      <c r="C1218" s="40"/>
      <c r="D1218" s="45"/>
      <c r="E1218" s="45"/>
      <c r="F1218" s="64"/>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row>
    <row r="1219" spans="1:58" x14ac:dyDescent="0.4">
      <c r="A1219" s="510"/>
      <c r="B1219" s="40"/>
      <c r="C1219" s="40"/>
      <c r="D1219" s="45"/>
      <c r="E1219" s="45"/>
      <c r="F1219" s="64"/>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row>
    <row r="1220" spans="1:58" x14ac:dyDescent="0.4">
      <c r="A1220" s="510"/>
      <c r="B1220" s="40"/>
      <c r="C1220" s="40"/>
      <c r="D1220" s="45"/>
      <c r="E1220" s="45"/>
      <c r="F1220" s="64"/>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row>
    <row r="1221" spans="1:58" x14ac:dyDescent="0.4">
      <c r="A1221" s="510"/>
      <c r="B1221" s="40"/>
      <c r="C1221" s="40"/>
      <c r="D1221" s="45"/>
      <c r="E1221" s="45"/>
      <c r="F1221" s="64"/>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row>
    <row r="1222" spans="1:58" x14ac:dyDescent="0.4">
      <c r="A1222" s="510"/>
      <c r="B1222" s="40"/>
      <c r="C1222" s="40"/>
      <c r="D1222" s="45"/>
      <c r="E1222" s="45"/>
      <c r="F1222" s="64"/>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row>
    <row r="1223" spans="1:58" x14ac:dyDescent="0.4">
      <c r="A1223" s="510"/>
      <c r="B1223" s="40"/>
      <c r="C1223" s="40"/>
      <c r="D1223" s="45"/>
      <c r="E1223" s="45"/>
      <c r="F1223" s="64"/>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row>
    <row r="1224" spans="1:58" x14ac:dyDescent="0.4">
      <c r="A1224" s="510"/>
      <c r="B1224" s="40"/>
      <c r="C1224" s="40"/>
      <c r="D1224" s="45"/>
      <c r="E1224" s="45"/>
      <c r="F1224" s="64"/>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row>
    <row r="1225" spans="1:58" x14ac:dyDescent="0.4">
      <c r="A1225" s="510"/>
      <c r="B1225" s="40"/>
      <c r="C1225" s="40"/>
      <c r="D1225" s="45"/>
      <c r="E1225" s="45"/>
      <c r="F1225" s="64"/>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row>
    <row r="1226" spans="1:58" x14ac:dyDescent="0.4">
      <c r="A1226" s="510"/>
      <c r="B1226" s="40"/>
      <c r="C1226" s="40"/>
      <c r="D1226" s="45"/>
      <c r="E1226" s="45"/>
      <c r="F1226" s="64"/>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row>
    <row r="1227" spans="1:58" x14ac:dyDescent="0.4">
      <c r="A1227" s="510"/>
      <c r="B1227" s="40"/>
      <c r="C1227" s="40"/>
      <c r="D1227" s="45"/>
      <c r="E1227" s="45"/>
      <c r="F1227" s="64"/>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row>
    <row r="1228" spans="1:58" x14ac:dyDescent="0.4">
      <c r="A1228" s="510"/>
      <c r="B1228" s="40"/>
      <c r="C1228" s="40"/>
      <c r="D1228" s="45"/>
      <c r="E1228" s="45"/>
      <c r="F1228" s="64"/>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row>
    <row r="1229" spans="1:58" x14ac:dyDescent="0.4">
      <c r="A1229" s="510"/>
      <c r="B1229" s="40"/>
      <c r="C1229" s="40"/>
      <c r="D1229" s="45"/>
      <c r="E1229" s="45"/>
      <c r="F1229" s="64"/>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row>
    <row r="1230" spans="1:58" x14ac:dyDescent="0.4">
      <c r="A1230" s="510"/>
      <c r="B1230" s="40"/>
      <c r="C1230" s="40"/>
      <c r="D1230" s="45"/>
      <c r="E1230" s="45"/>
      <c r="F1230" s="64"/>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row>
    <row r="1231" spans="1:58" x14ac:dyDescent="0.4">
      <c r="A1231" s="510"/>
      <c r="B1231" s="40"/>
      <c r="C1231" s="40"/>
      <c r="D1231" s="45"/>
      <c r="E1231" s="45"/>
      <c r="F1231" s="64"/>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row>
    <row r="1232" spans="1:58" x14ac:dyDescent="0.4">
      <c r="A1232" s="510"/>
      <c r="B1232" s="40"/>
      <c r="C1232" s="40"/>
      <c r="D1232" s="45"/>
      <c r="E1232" s="45"/>
      <c r="F1232" s="64"/>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row>
    <row r="1233" spans="1:58" x14ac:dyDescent="0.4">
      <c r="A1233" s="510"/>
      <c r="B1233" s="40"/>
      <c r="C1233" s="40"/>
      <c r="D1233" s="45"/>
      <c r="E1233" s="45"/>
      <c r="F1233" s="64"/>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row>
    <row r="1234" spans="1:58" x14ac:dyDescent="0.4">
      <c r="A1234" s="510"/>
      <c r="B1234" s="40"/>
      <c r="C1234" s="40"/>
      <c r="D1234" s="45"/>
      <c r="E1234" s="45"/>
      <c r="F1234" s="64"/>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row>
    <row r="1235" spans="1:58" x14ac:dyDescent="0.4">
      <c r="A1235" s="510"/>
      <c r="B1235" s="40"/>
      <c r="C1235" s="40"/>
      <c r="D1235" s="45"/>
      <c r="E1235" s="45"/>
      <c r="F1235" s="64"/>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row>
    <row r="1236" spans="1:58" x14ac:dyDescent="0.4">
      <c r="A1236" s="510"/>
      <c r="B1236" s="40"/>
      <c r="C1236" s="40"/>
      <c r="D1236" s="45"/>
      <c r="E1236" s="45"/>
      <c r="F1236" s="64"/>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row>
    <row r="1237" spans="1:58" x14ac:dyDescent="0.4">
      <c r="A1237" s="510"/>
      <c r="B1237" s="40"/>
      <c r="C1237" s="40"/>
      <c r="D1237" s="45"/>
      <c r="E1237" s="45"/>
      <c r="F1237" s="64"/>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row>
    <row r="1238" spans="1:58" x14ac:dyDescent="0.4">
      <c r="A1238" s="510"/>
      <c r="B1238" s="40"/>
      <c r="C1238" s="40"/>
      <c r="D1238" s="45"/>
      <c r="E1238" s="45"/>
      <c r="F1238" s="64"/>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row>
    <row r="1239" spans="1:58" x14ac:dyDescent="0.4">
      <c r="A1239" s="510"/>
      <c r="B1239" s="40"/>
      <c r="C1239" s="40"/>
      <c r="D1239" s="45"/>
      <c r="E1239" s="45"/>
      <c r="F1239" s="64"/>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row>
    <row r="1240" spans="1:58" x14ac:dyDescent="0.4">
      <c r="A1240" s="510"/>
      <c r="B1240" s="40"/>
      <c r="C1240" s="40"/>
      <c r="D1240" s="45"/>
      <c r="E1240" s="45"/>
      <c r="F1240" s="64"/>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row>
    <row r="1241" spans="1:58" x14ac:dyDescent="0.4">
      <c r="A1241" s="510"/>
      <c r="B1241" s="40"/>
      <c r="C1241" s="40"/>
      <c r="D1241" s="45"/>
      <c r="E1241" s="45"/>
      <c r="F1241" s="64"/>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row>
    <row r="1242" spans="1:58" x14ac:dyDescent="0.4">
      <c r="A1242" s="510"/>
      <c r="B1242" s="40"/>
      <c r="C1242" s="40"/>
      <c r="D1242" s="45"/>
      <c r="E1242" s="45"/>
      <c r="F1242" s="64"/>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row>
    <row r="1243" spans="1:58" x14ac:dyDescent="0.4">
      <c r="A1243" s="510"/>
      <c r="B1243" s="40"/>
      <c r="C1243" s="40"/>
      <c r="D1243" s="45"/>
      <c r="E1243" s="45"/>
      <c r="F1243" s="64"/>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row>
    <row r="1244" spans="1:58" x14ac:dyDescent="0.4">
      <c r="A1244" s="510"/>
      <c r="B1244" s="40"/>
      <c r="C1244" s="40"/>
      <c r="D1244" s="45"/>
      <c r="E1244" s="45"/>
      <c r="F1244" s="64"/>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row>
    <row r="1245" spans="1:58" x14ac:dyDescent="0.4">
      <c r="A1245" s="510"/>
      <c r="B1245" s="40"/>
      <c r="C1245" s="40"/>
      <c r="D1245" s="45"/>
      <c r="E1245" s="45"/>
      <c r="F1245" s="64"/>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row>
    <row r="1246" spans="1:58" x14ac:dyDescent="0.4">
      <c r="A1246" s="510"/>
      <c r="B1246" s="40"/>
      <c r="C1246" s="40"/>
      <c r="D1246" s="45"/>
      <c r="E1246" s="45"/>
      <c r="F1246" s="64"/>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row>
    <row r="1247" spans="1:58" x14ac:dyDescent="0.4">
      <c r="A1247" s="510"/>
      <c r="B1247" s="40"/>
      <c r="C1247" s="40"/>
      <c r="D1247" s="45"/>
      <c r="E1247" s="45"/>
      <c r="F1247" s="64"/>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row>
    <row r="1248" spans="1:58" x14ac:dyDescent="0.4">
      <c r="A1248" s="510"/>
      <c r="B1248" s="40"/>
      <c r="C1248" s="40"/>
      <c r="D1248" s="45"/>
      <c r="E1248" s="45"/>
      <c r="F1248" s="64"/>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row>
    <row r="1249" spans="1:58" x14ac:dyDescent="0.4">
      <c r="A1249" s="510"/>
      <c r="B1249" s="40"/>
      <c r="C1249" s="40"/>
      <c r="D1249" s="45"/>
      <c r="E1249" s="45"/>
      <c r="F1249" s="64"/>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row>
    <row r="1250" spans="1:58" x14ac:dyDescent="0.4">
      <c r="A1250" s="510"/>
      <c r="B1250" s="40"/>
      <c r="C1250" s="40"/>
      <c r="D1250" s="45"/>
      <c r="E1250" s="45"/>
      <c r="F1250" s="64"/>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row>
    <row r="1251" spans="1:58" x14ac:dyDescent="0.4">
      <c r="A1251" s="510"/>
      <c r="B1251" s="40"/>
      <c r="C1251" s="40"/>
      <c r="D1251" s="45"/>
      <c r="E1251" s="45"/>
      <c r="F1251" s="64"/>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row>
    <row r="1252" spans="1:58" x14ac:dyDescent="0.4">
      <c r="A1252" s="510"/>
      <c r="B1252" s="40"/>
      <c r="C1252" s="40"/>
      <c r="D1252" s="45"/>
      <c r="E1252" s="45"/>
      <c r="F1252" s="64"/>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row>
    <row r="1253" spans="1:58" x14ac:dyDescent="0.4">
      <c r="A1253" s="510"/>
      <c r="B1253" s="40"/>
      <c r="C1253" s="40"/>
      <c r="D1253" s="45"/>
      <c r="E1253" s="45"/>
      <c r="F1253" s="64"/>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row>
    <row r="1254" spans="1:58" x14ac:dyDescent="0.4">
      <c r="A1254" s="510"/>
      <c r="B1254" s="40"/>
      <c r="C1254" s="40"/>
      <c r="D1254" s="45"/>
      <c r="E1254" s="45"/>
      <c r="F1254" s="64"/>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row>
    <row r="1255" spans="1:58" x14ac:dyDescent="0.4">
      <c r="A1255" s="510"/>
      <c r="B1255" s="40"/>
      <c r="C1255" s="40"/>
      <c r="D1255" s="45"/>
      <c r="E1255" s="45"/>
      <c r="F1255" s="64"/>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row>
    <row r="1256" spans="1:58" x14ac:dyDescent="0.4">
      <c r="A1256" s="510"/>
      <c r="B1256" s="40"/>
      <c r="C1256" s="40"/>
      <c r="D1256" s="45"/>
      <c r="E1256" s="45"/>
      <c r="F1256" s="64"/>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row>
    <row r="1257" spans="1:58" x14ac:dyDescent="0.4">
      <c r="A1257" s="510"/>
      <c r="B1257" s="40"/>
      <c r="C1257" s="40"/>
      <c r="D1257" s="45"/>
      <c r="E1257" s="45"/>
      <c r="F1257" s="64"/>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row>
    <row r="1258" spans="1:58" x14ac:dyDescent="0.4">
      <c r="A1258" s="510"/>
      <c r="B1258" s="40"/>
      <c r="C1258" s="40"/>
      <c r="D1258" s="45"/>
      <c r="E1258" s="45"/>
      <c r="F1258" s="64"/>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row>
    <row r="1259" spans="1:58" x14ac:dyDescent="0.4">
      <c r="A1259" s="510"/>
      <c r="B1259" s="40"/>
      <c r="C1259" s="40"/>
      <c r="D1259" s="45"/>
      <c r="E1259" s="45"/>
      <c r="F1259" s="64"/>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row>
    <row r="1260" spans="1:58" x14ac:dyDescent="0.4">
      <c r="A1260" s="510"/>
      <c r="B1260" s="40"/>
      <c r="C1260" s="40"/>
      <c r="D1260" s="45"/>
      <c r="E1260" s="45"/>
      <c r="F1260" s="64"/>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row>
    <row r="1261" spans="1:58" x14ac:dyDescent="0.4">
      <c r="A1261" s="510"/>
      <c r="B1261" s="40"/>
      <c r="C1261" s="40"/>
      <c r="D1261" s="45"/>
      <c r="E1261" s="45"/>
      <c r="F1261" s="64"/>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row>
    <row r="1262" spans="1:58" x14ac:dyDescent="0.4">
      <c r="A1262" s="510"/>
      <c r="B1262" s="40"/>
      <c r="C1262" s="40"/>
      <c r="D1262" s="45"/>
      <c r="E1262" s="45"/>
      <c r="F1262" s="64"/>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row>
    <row r="1263" spans="1:58" x14ac:dyDescent="0.4">
      <c r="A1263" s="510"/>
      <c r="B1263" s="40"/>
      <c r="C1263" s="40"/>
      <c r="D1263" s="45"/>
      <c r="E1263" s="45"/>
      <c r="F1263" s="64"/>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row>
    <row r="1264" spans="1:58" x14ac:dyDescent="0.4">
      <c r="A1264" s="510"/>
      <c r="B1264" s="40"/>
      <c r="C1264" s="40"/>
      <c r="D1264" s="45"/>
      <c r="E1264" s="45"/>
      <c r="F1264" s="64"/>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row>
    <row r="1265" spans="1:58" x14ac:dyDescent="0.4">
      <c r="A1265" s="510"/>
      <c r="B1265" s="40"/>
      <c r="C1265" s="40"/>
      <c r="D1265" s="45"/>
      <c r="E1265" s="45"/>
      <c r="F1265" s="64"/>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row>
    <row r="1266" spans="1:58" x14ac:dyDescent="0.4">
      <c r="A1266" s="510"/>
      <c r="B1266" s="40"/>
      <c r="C1266" s="40"/>
      <c r="D1266" s="45"/>
      <c r="E1266" s="45"/>
      <c r="F1266" s="64"/>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row>
    <row r="1267" spans="1:58" x14ac:dyDescent="0.4">
      <c r="A1267" s="510"/>
      <c r="B1267" s="40"/>
      <c r="C1267" s="40"/>
      <c r="D1267" s="45"/>
      <c r="E1267" s="45"/>
      <c r="F1267" s="64"/>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row>
    <row r="1268" spans="1:58" x14ac:dyDescent="0.4">
      <c r="A1268" s="510"/>
      <c r="B1268" s="40"/>
      <c r="C1268" s="40"/>
      <c r="D1268" s="45"/>
      <c r="E1268" s="45"/>
      <c r="F1268" s="64"/>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row>
    <row r="1269" spans="1:58" x14ac:dyDescent="0.4">
      <c r="A1269" s="510"/>
      <c r="B1269" s="40"/>
      <c r="C1269" s="40"/>
      <c r="D1269" s="45"/>
      <c r="E1269" s="45"/>
      <c r="F1269" s="64"/>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row>
    <row r="1270" spans="1:58" x14ac:dyDescent="0.4">
      <c r="A1270" s="510"/>
      <c r="B1270" s="40"/>
      <c r="C1270" s="40"/>
      <c r="D1270" s="45"/>
      <c r="E1270" s="45"/>
      <c r="F1270" s="64"/>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row>
    <row r="1271" spans="1:58" x14ac:dyDescent="0.4">
      <c r="A1271" s="510"/>
      <c r="B1271" s="40"/>
      <c r="C1271" s="40"/>
      <c r="D1271" s="45"/>
      <c r="E1271" s="45"/>
      <c r="F1271" s="64"/>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row>
    <row r="1272" spans="1:58" x14ac:dyDescent="0.4">
      <c r="A1272" s="510"/>
      <c r="B1272" s="40"/>
      <c r="C1272" s="40"/>
      <c r="D1272" s="45"/>
      <c r="E1272" s="45"/>
      <c r="F1272" s="64"/>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row>
    <row r="1273" spans="1:58" x14ac:dyDescent="0.4">
      <c r="A1273" s="510"/>
      <c r="B1273" s="40"/>
      <c r="C1273" s="40"/>
      <c r="D1273" s="45"/>
      <c r="E1273" s="45"/>
      <c r="F1273" s="64"/>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row>
    <row r="1274" spans="1:58" x14ac:dyDescent="0.4">
      <c r="A1274" s="510"/>
      <c r="B1274" s="40"/>
      <c r="C1274" s="40"/>
      <c r="D1274" s="45"/>
      <c r="E1274" s="45"/>
      <c r="F1274" s="64"/>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row>
    <row r="1275" spans="1:58" x14ac:dyDescent="0.4">
      <c r="A1275" s="510"/>
      <c r="B1275" s="40"/>
      <c r="C1275" s="40"/>
      <c r="D1275" s="45"/>
      <c r="E1275" s="45"/>
      <c r="F1275" s="64"/>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row>
    <row r="1276" spans="1:58" x14ac:dyDescent="0.4">
      <c r="A1276" s="510"/>
      <c r="B1276" s="40"/>
      <c r="C1276" s="40"/>
      <c r="D1276" s="45"/>
      <c r="E1276" s="45"/>
      <c r="F1276" s="64"/>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row>
    <row r="1277" spans="1:58" x14ac:dyDescent="0.4">
      <c r="A1277" s="510"/>
      <c r="B1277" s="40"/>
      <c r="C1277" s="40"/>
      <c r="D1277" s="45"/>
      <c r="E1277" s="45"/>
      <c r="F1277" s="64"/>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row>
    <row r="1278" spans="1:58" x14ac:dyDescent="0.4">
      <c r="A1278" s="510"/>
      <c r="B1278" s="40"/>
      <c r="C1278" s="40"/>
      <c r="D1278" s="45"/>
      <c r="E1278" s="45"/>
      <c r="F1278" s="64"/>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row>
    <row r="1279" spans="1:58" x14ac:dyDescent="0.4">
      <c r="A1279" s="510"/>
      <c r="B1279" s="40"/>
      <c r="C1279" s="40"/>
      <c r="D1279" s="45"/>
      <c r="E1279" s="45"/>
      <c r="F1279" s="64"/>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row>
    <row r="1280" spans="1:58" x14ac:dyDescent="0.4">
      <c r="A1280" s="510"/>
      <c r="B1280" s="40"/>
      <c r="C1280" s="40"/>
      <c r="D1280" s="45"/>
      <c r="E1280" s="45"/>
      <c r="F1280" s="64"/>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row>
    <row r="1281" spans="1:58" x14ac:dyDescent="0.4">
      <c r="A1281" s="510"/>
      <c r="B1281" s="40"/>
      <c r="C1281" s="40"/>
      <c r="D1281" s="45"/>
      <c r="E1281" s="45"/>
      <c r="F1281" s="64"/>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row>
    <row r="1282" spans="1:58" x14ac:dyDescent="0.4">
      <c r="A1282" s="510"/>
      <c r="B1282" s="40"/>
      <c r="C1282" s="40"/>
      <c r="D1282" s="45"/>
      <c r="E1282" s="45"/>
      <c r="F1282" s="64"/>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row>
    <row r="1283" spans="1:58" x14ac:dyDescent="0.4">
      <c r="A1283" s="510"/>
      <c r="B1283" s="40"/>
      <c r="C1283" s="40"/>
      <c r="D1283" s="45"/>
      <c r="E1283" s="45"/>
      <c r="F1283" s="64"/>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row>
    <row r="1284" spans="1:58" x14ac:dyDescent="0.4">
      <c r="A1284" s="510"/>
      <c r="B1284" s="40"/>
      <c r="C1284" s="40"/>
      <c r="D1284" s="45"/>
      <c r="E1284" s="45"/>
      <c r="F1284" s="64"/>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row>
    <row r="1285" spans="1:58" x14ac:dyDescent="0.4">
      <c r="A1285" s="510"/>
      <c r="B1285" s="40"/>
      <c r="C1285" s="40"/>
      <c r="D1285" s="45"/>
      <c r="E1285" s="45"/>
      <c r="F1285" s="64"/>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row>
    <row r="1286" spans="1:58" x14ac:dyDescent="0.4">
      <c r="A1286" s="510"/>
      <c r="B1286" s="40"/>
      <c r="C1286" s="40"/>
      <c r="D1286" s="45"/>
      <c r="E1286" s="45"/>
      <c r="F1286" s="64"/>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row>
    <row r="1287" spans="1:58" x14ac:dyDescent="0.4">
      <c r="A1287" s="510"/>
      <c r="B1287" s="40"/>
      <c r="C1287" s="40"/>
      <c r="D1287" s="45"/>
      <c r="E1287" s="45"/>
      <c r="F1287" s="64"/>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row>
    <row r="1288" spans="1:58" x14ac:dyDescent="0.4">
      <c r="A1288" s="510"/>
      <c r="B1288" s="40"/>
      <c r="C1288" s="40"/>
      <c r="D1288" s="45"/>
      <c r="E1288" s="45"/>
      <c r="F1288" s="64"/>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row>
    <row r="1289" spans="1:58" x14ac:dyDescent="0.4">
      <c r="A1289" s="510"/>
      <c r="B1289" s="40"/>
      <c r="C1289" s="40"/>
      <c r="D1289" s="45"/>
      <c r="E1289" s="45"/>
      <c r="F1289" s="64"/>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row>
    <row r="1290" spans="1:58" x14ac:dyDescent="0.4">
      <c r="A1290" s="510"/>
      <c r="B1290" s="40"/>
      <c r="C1290" s="40"/>
      <c r="D1290" s="45"/>
      <c r="E1290" s="45"/>
      <c r="F1290" s="64"/>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row>
    <row r="1291" spans="1:58" x14ac:dyDescent="0.4">
      <c r="A1291" s="510"/>
      <c r="B1291" s="40"/>
      <c r="C1291" s="40"/>
      <c r="D1291" s="45"/>
      <c r="E1291" s="45"/>
      <c r="F1291" s="64"/>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row>
    <row r="1292" spans="1:58" x14ac:dyDescent="0.4">
      <c r="A1292" s="510"/>
      <c r="B1292" s="40"/>
      <c r="C1292" s="40"/>
      <c r="D1292" s="45"/>
      <c r="E1292" s="45"/>
      <c r="F1292" s="64"/>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row>
    <row r="1293" spans="1:58" x14ac:dyDescent="0.4">
      <c r="A1293" s="510"/>
      <c r="B1293" s="40"/>
      <c r="C1293" s="40"/>
      <c r="D1293" s="45"/>
      <c r="E1293" s="45"/>
      <c r="F1293" s="64"/>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row>
    <row r="1294" spans="1:58" x14ac:dyDescent="0.4">
      <c r="A1294" s="510"/>
      <c r="B1294" s="40"/>
      <c r="C1294" s="40"/>
      <c r="D1294" s="45"/>
      <c r="E1294" s="45"/>
      <c r="F1294" s="64"/>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row>
    <row r="1295" spans="1:58" x14ac:dyDescent="0.4">
      <c r="A1295" s="510"/>
      <c r="B1295" s="40"/>
      <c r="C1295" s="40"/>
      <c r="D1295" s="45"/>
      <c r="E1295" s="45"/>
      <c r="F1295" s="64"/>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row>
    <row r="1296" spans="1:58" x14ac:dyDescent="0.4">
      <c r="A1296" s="510"/>
      <c r="B1296" s="40"/>
      <c r="C1296" s="40"/>
      <c r="D1296" s="45"/>
      <c r="E1296" s="45"/>
      <c r="F1296" s="64"/>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row>
    <row r="1297" spans="1:58" x14ac:dyDescent="0.4">
      <c r="A1297" s="510"/>
      <c r="B1297" s="40"/>
      <c r="C1297" s="40"/>
      <c r="D1297" s="45"/>
      <c r="E1297" s="45"/>
      <c r="F1297" s="64"/>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row>
    <row r="1298" spans="1:58" x14ac:dyDescent="0.4">
      <c r="A1298" s="510"/>
      <c r="B1298" s="40"/>
      <c r="C1298" s="40"/>
      <c r="D1298" s="45"/>
      <c r="E1298" s="45"/>
      <c r="F1298" s="64"/>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row>
    <row r="1299" spans="1:58" x14ac:dyDescent="0.4">
      <c r="A1299" s="510"/>
      <c r="B1299" s="40"/>
      <c r="C1299" s="40"/>
      <c r="D1299" s="45"/>
      <c r="E1299" s="45"/>
      <c r="F1299" s="64"/>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row>
    <row r="1300" spans="1:58" x14ac:dyDescent="0.4">
      <c r="A1300" s="510"/>
      <c r="B1300" s="40"/>
      <c r="C1300" s="40"/>
      <c r="D1300" s="45"/>
      <c r="E1300" s="45"/>
      <c r="F1300" s="64"/>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row>
    <row r="1301" spans="1:58" x14ac:dyDescent="0.4">
      <c r="A1301" s="510"/>
      <c r="B1301" s="40"/>
      <c r="C1301" s="40"/>
      <c r="D1301" s="45"/>
      <c r="E1301" s="45"/>
      <c r="F1301" s="64"/>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row>
    <row r="1302" spans="1:58" x14ac:dyDescent="0.4">
      <c r="A1302" s="510"/>
      <c r="B1302" s="40"/>
      <c r="C1302" s="40"/>
      <c r="D1302" s="45"/>
      <c r="E1302" s="45"/>
      <c r="F1302" s="64"/>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row>
    <row r="1303" spans="1:58" x14ac:dyDescent="0.4">
      <c r="A1303" s="510"/>
      <c r="B1303" s="40"/>
      <c r="C1303" s="40"/>
      <c r="D1303" s="45"/>
      <c r="E1303" s="45"/>
      <c r="F1303" s="64"/>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row>
    <row r="1304" spans="1:58" x14ac:dyDescent="0.4">
      <c r="A1304" s="510"/>
      <c r="B1304" s="40"/>
      <c r="C1304" s="40"/>
      <c r="D1304" s="45"/>
      <c r="E1304" s="45"/>
      <c r="F1304" s="64"/>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row>
    <row r="1305" spans="1:58" x14ac:dyDescent="0.4">
      <c r="A1305" s="510"/>
      <c r="B1305" s="40"/>
      <c r="C1305" s="40"/>
      <c r="D1305" s="45"/>
      <c r="E1305" s="45"/>
      <c r="F1305" s="64"/>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row>
    <row r="1306" spans="1:58" x14ac:dyDescent="0.4">
      <c r="A1306" s="510"/>
      <c r="B1306" s="40"/>
      <c r="C1306" s="40"/>
      <c r="D1306" s="45"/>
      <c r="E1306" s="45"/>
      <c r="F1306" s="64"/>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row>
    <row r="1307" spans="1:58" x14ac:dyDescent="0.4">
      <c r="A1307" s="510"/>
      <c r="B1307" s="40"/>
      <c r="C1307" s="40"/>
      <c r="D1307" s="45"/>
      <c r="E1307" s="45"/>
      <c r="F1307" s="64"/>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row>
    <row r="1308" spans="1:58" x14ac:dyDescent="0.4">
      <c r="A1308" s="510"/>
      <c r="B1308" s="40"/>
      <c r="C1308" s="40"/>
      <c r="D1308" s="45"/>
      <c r="E1308" s="45"/>
      <c r="F1308" s="64"/>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row>
    <row r="1309" spans="1:58" x14ac:dyDescent="0.4">
      <c r="A1309" s="510"/>
      <c r="B1309" s="40"/>
      <c r="C1309" s="40"/>
      <c r="D1309" s="45"/>
      <c r="E1309" s="45"/>
      <c r="F1309" s="64"/>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row>
    <row r="1310" spans="1:58" x14ac:dyDescent="0.4">
      <c r="A1310" s="510"/>
      <c r="B1310" s="40"/>
      <c r="C1310" s="40"/>
      <c r="D1310" s="45"/>
      <c r="E1310" s="45"/>
      <c r="F1310" s="64"/>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row>
    <row r="1311" spans="1:58" x14ac:dyDescent="0.4">
      <c r="A1311" s="510"/>
      <c r="B1311" s="40"/>
      <c r="C1311" s="40"/>
      <c r="D1311" s="45"/>
      <c r="E1311" s="45"/>
      <c r="F1311" s="64"/>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row>
    <row r="1312" spans="1:58" x14ac:dyDescent="0.4">
      <c r="A1312" s="510"/>
      <c r="B1312" s="40"/>
      <c r="C1312" s="40"/>
      <c r="D1312" s="45"/>
      <c r="E1312" s="45"/>
      <c r="F1312" s="64"/>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row>
    <row r="1313" spans="1:58" x14ac:dyDescent="0.4">
      <c r="A1313" s="510"/>
      <c r="B1313" s="40"/>
      <c r="C1313" s="40"/>
      <c r="D1313" s="45"/>
      <c r="E1313" s="45"/>
      <c r="F1313" s="64"/>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row>
    <row r="1314" spans="1:58" x14ac:dyDescent="0.4">
      <c r="A1314" s="510"/>
      <c r="B1314" s="40"/>
      <c r="C1314" s="40"/>
      <c r="D1314" s="45"/>
      <c r="E1314" s="45"/>
      <c r="F1314" s="64"/>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row>
    <row r="1315" spans="1:58" x14ac:dyDescent="0.4">
      <c r="A1315" s="510"/>
      <c r="B1315" s="40"/>
      <c r="C1315" s="40"/>
      <c r="D1315" s="45"/>
      <c r="E1315" s="45"/>
      <c r="F1315" s="64"/>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row>
    <row r="1316" spans="1:58" x14ac:dyDescent="0.4">
      <c r="A1316" s="510"/>
      <c r="B1316" s="40"/>
      <c r="C1316" s="40"/>
      <c r="D1316" s="45"/>
      <c r="E1316" s="45"/>
      <c r="F1316" s="64"/>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row>
    <row r="1317" spans="1:58" x14ac:dyDescent="0.4">
      <c r="A1317" s="510"/>
      <c r="B1317" s="40"/>
      <c r="C1317" s="40"/>
      <c r="D1317" s="45"/>
      <c r="E1317" s="45"/>
      <c r="F1317" s="64"/>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row>
    <row r="1318" spans="1:58" x14ac:dyDescent="0.4">
      <c r="A1318" s="510"/>
      <c r="B1318" s="40"/>
      <c r="C1318" s="40"/>
      <c r="D1318" s="45"/>
      <c r="E1318" s="45"/>
      <c r="F1318" s="64"/>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row>
    <row r="1319" spans="1:58" x14ac:dyDescent="0.4">
      <c r="A1319" s="510"/>
      <c r="B1319" s="40"/>
      <c r="C1319" s="40"/>
      <c r="D1319" s="45"/>
      <c r="E1319" s="45"/>
      <c r="F1319" s="64"/>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row>
    <row r="1320" spans="1:58" x14ac:dyDescent="0.4">
      <c r="A1320" s="510"/>
      <c r="B1320" s="40"/>
      <c r="C1320" s="40"/>
      <c r="D1320" s="45"/>
      <c r="E1320" s="45"/>
      <c r="F1320" s="64"/>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row>
    <row r="1321" spans="1:58" x14ac:dyDescent="0.4">
      <c r="A1321" s="510"/>
      <c r="B1321" s="40"/>
      <c r="C1321" s="40"/>
      <c r="D1321" s="45"/>
      <c r="E1321" s="45"/>
      <c r="F1321" s="64"/>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row>
    <row r="1322" spans="1:58" x14ac:dyDescent="0.4">
      <c r="A1322" s="510"/>
      <c r="B1322" s="40"/>
      <c r="C1322" s="40"/>
      <c r="D1322" s="45"/>
      <c r="E1322" s="45"/>
      <c r="F1322" s="64"/>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row>
    <row r="1323" spans="1:58" x14ac:dyDescent="0.4">
      <c r="A1323" s="510"/>
      <c r="B1323" s="40"/>
      <c r="C1323" s="40"/>
      <c r="D1323" s="45"/>
      <c r="E1323" s="45"/>
      <c r="F1323" s="64"/>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row>
    <row r="1324" spans="1:58" x14ac:dyDescent="0.4">
      <c r="A1324" s="510"/>
      <c r="B1324" s="40"/>
      <c r="C1324" s="40"/>
      <c r="D1324" s="45"/>
      <c r="E1324" s="45"/>
      <c r="F1324" s="64"/>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row>
    <row r="1325" spans="1:58" x14ac:dyDescent="0.4">
      <c r="A1325" s="510"/>
      <c r="B1325" s="40"/>
      <c r="C1325" s="40"/>
      <c r="D1325" s="45"/>
      <c r="E1325" s="45"/>
      <c r="F1325" s="64"/>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row>
    <row r="1326" spans="1:58" x14ac:dyDescent="0.4">
      <c r="A1326" s="510"/>
      <c r="B1326" s="40"/>
      <c r="C1326" s="40"/>
      <c r="D1326" s="45"/>
      <c r="E1326" s="45"/>
      <c r="F1326" s="64"/>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row>
    <row r="1327" spans="1:58" x14ac:dyDescent="0.4">
      <c r="A1327" s="510"/>
      <c r="B1327" s="40"/>
      <c r="C1327" s="40"/>
      <c r="D1327" s="45"/>
      <c r="E1327" s="45"/>
      <c r="F1327" s="64"/>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row>
    <row r="1328" spans="1:58" x14ac:dyDescent="0.4">
      <c r="A1328" s="510"/>
      <c r="B1328" s="40"/>
      <c r="C1328" s="40"/>
      <c r="D1328" s="45"/>
      <c r="E1328" s="45"/>
      <c r="F1328" s="64"/>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row>
    <row r="1329" spans="1:58" x14ac:dyDescent="0.4">
      <c r="A1329" s="510"/>
      <c r="B1329" s="40"/>
      <c r="C1329" s="40"/>
      <c r="D1329" s="45"/>
      <c r="E1329" s="45"/>
      <c r="F1329" s="64"/>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row>
    <row r="1330" spans="1:58" x14ac:dyDescent="0.4">
      <c r="A1330" s="510"/>
      <c r="B1330" s="40"/>
      <c r="C1330" s="40"/>
      <c r="D1330" s="45"/>
      <c r="E1330" s="45"/>
      <c r="F1330" s="64"/>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row>
    <row r="1331" spans="1:58" x14ac:dyDescent="0.4">
      <c r="A1331" s="510"/>
      <c r="B1331" s="40"/>
      <c r="C1331" s="40"/>
      <c r="D1331" s="45"/>
      <c r="E1331" s="45"/>
      <c r="F1331" s="64"/>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row>
    <row r="1332" spans="1:58" x14ac:dyDescent="0.4">
      <c r="A1332" s="510"/>
      <c r="B1332" s="40"/>
      <c r="C1332" s="40"/>
      <c r="D1332" s="45"/>
      <c r="E1332" s="45"/>
      <c r="F1332" s="64"/>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row>
    <row r="1333" spans="1:58" x14ac:dyDescent="0.4">
      <c r="A1333" s="510"/>
      <c r="B1333" s="40"/>
      <c r="C1333" s="40"/>
      <c r="D1333" s="45"/>
      <c r="E1333" s="45"/>
      <c r="F1333" s="64"/>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row>
    <row r="1334" spans="1:58" x14ac:dyDescent="0.4">
      <c r="A1334" s="510"/>
      <c r="B1334" s="40"/>
      <c r="C1334" s="40"/>
      <c r="D1334" s="45"/>
      <c r="E1334" s="45"/>
      <c r="F1334" s="64"/>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row>
    <row r="1335" spans="1:58" x14ac:dyDescent="0.4">
      <c r="A1335" s="510"/>
      <c r="B1335" s="40"/>
      <c r="C1335" s="40"/>
      <c r="D1335" s="45"/>
      <c r="E1335" s="45"/>
      <c r="F1335" s="64"/>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row>
    <row r="1336" spans="1:58" x14ac:dyDescent="0.4">
      <c r="A1336" s="510"/>
      <c r="B1336" s="40"/>
      <c r="C1336" s="40"/>
      <c r="D1336" s="45"/>
      <c r="E1336" s="45"/>
      <c r="F1336" s="64"/>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row>
    <row r="1337" spans="1:58" x14ac:dyDescent="0.4">
      <c r="A1337" s="510"/>
      <c r="B1337" s="40"/>
      <c r="C1337" s="40"/>
      <c r="D1337" s="45"/>
      <c r="E1337" s="45"/>
      <c r="F1337" s="64"/>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row>
    <row r="1338" spans="1:58" x14ac:dyDescent="0.4">
      <c r="A1338" s="510"/>
      <c r="B1338" s="40"/>
      <c r="C1338" s="40"/>
      <c r="D1338" s="45"/>
      <c r="E1338" s="45"/>
      <c r="F1338" s="64"/>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row>
    <row r="1339" spans="1:58" x14ac:dyDescent="0.4">
      <c r="A1339" s="510"/>
      <c r="B1339" s="40"/>
      <c r="C1339" s="40"/>
      <c r="D1339" s="45"/>
      <c r="E1339" s="45"/>
      <c r="F1339" s="64"/>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row>
    <row r="1340" spans="1:58" x14ac:dyDescent="0.4">
      <c r="A1340" s="510"/>
      <c r="B1340" s="40"/>
      <c r="C1340" s="40"/>
      <c r="D1340" s="45"/>
      <c r="E1340" s="45"/>
      <c r="F1340" s="64"/>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row>
    <row r="1341" spans="1:58" x14ac:dyDescent="0.4">
      <c r="A1341" s="510"/>
      <c r="B1341" s="40"/>
      <c r="C1341" s="40"/>
      <c r="D1341" s="45"/>
      <c r="E1341" s="45"/>
      <c r="F1341" s="64"/>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row>
    <row r="1342" spans="1:58" x14ac:dyDescent="0.4">
      <c r="A1342" s="510"/>
      <c r="B1342" s="40"/>
      <c r="C1342" s="40"/>
      <c r="D1342" s="45"/>
      <c r="E1342" s="45"/>
      <c r="F1342" s="64"/>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row>
    <row r="1343" spans="1:58" x14ac:dyDescent="0.4">
      <c r="A1343" s="510"/>
      <c r="B1343" s="40"/>
      <c r="C1343" s="40"/>
      <c r="D1343" s="45"/>
      <c r="E1343" s="45"/>
      <c r="F1343" s="64"/>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row>
    <row r="1344" spans="1:58" x14ac:dyDescent="0.4">
      <c r="A1344" s="510"/>
      <c r="B1344" s="40"/>
      <c r="C1344" s="40"/>
      <c r="D1344" s="45"/>
      <c r="E1344" s="45"/>
      <c r="F1344" s="64"/>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row>
    <row r="1345" spans="1:58" x14ac:dyDescent="0.4">
      <c r="A1345" s="510"/>
      <c r="B1345" s="40"/>
      <c r="C1345" s="40"/>
      <c r="D1345" s="45"/>
      <c r="E1345" s="45"/>
      <c r="F1345" s="64"/>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row>
    <row r="1346" spans="1:58" x14ac:dyDescent="0.4">
      <c r="A1346" s="510"/>
      <c r="B1346" s="40"/>
      <c r="C1346" s="40"/>
      <c r="D1346" s="45"/>
      <c r="E1346" s="45"/>
      <c r="F1346" s="64"/>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row>
    <row r="1347" spans="1:58" x14ac:dyDescent="0.4">
      <c r="A1347" s="510"/>
      <c r="B1347" s="40"/>
      <c r="C1347" s="40"/>
      <c r="D1347" s="45"/>
      <c r="E1347" s="45"/>
      <c r="F1347" s="64"/>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row>
    <row r="1348" spans="1:58" x14ac:dyDescent="0.4">
      <c r="A1348" s="510"/>
      <c r="B1348" s="40"/>
      <c r="C1348" s="40"/>
      <c r="D1348" s="45"/>
      <c r="E1348" s="45"/>
      <c r="F1348" s="64"/>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row>
    <row r="1349" spans="1:58" x14ac:dyDescent="0.4">
      <c r="A1349" s="510"/>
      <c r="B1349" s="40"/>
      <c r="C1349" s="40"/>
      <c r="D1349" s="45"/>
      <c r="E1349" s="45"/>
      <c r="F1349" s="64"/>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row>
    <row r="1350" spans="1:58" x14ac:dyDescent="0.4">
      <c r="A1350" s="510"/>
      <c r="B1350" s="40"/>
      <c r="C1350" s="40"/>
      <c r="D1350" s="45"/>
      <c r="E1350" s="45"/>
      <c r="F1350" s="64"/>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row>
    <row r="1351" spans="1:58" x14ac:dyDescent="0.4">
      <c r="A1351" s="510"/>
      <c r="B1351" s="40"/>
      <c r="C1351" s="40"/>
      <c r="D1351" s="45"/>
      <c r="E1351" s="45"/>
      <c r="F1351" s="64"/>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row>
    <row r="1352" spans="1:58" x14ac:dyDescent="0.4">
      <c r="A1352" s="510"/>
      <c r="B1352" s="40"/>
      <c r="C1352" s="40"/>
      <c r="D1352" s="45"/>
      <c r="E1352" s="45"/>
      <c r="F1352" s="64"/>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row>
    <row r="1353" spans="1:58" x14ac:dyDescent="0.4">
      <c r="A1353" s="510"/>
      <c r="B1353" s="40"/>
      <c r="C1353" s="40"/>
      <c r="D1353" s="45"/>
      <c r="E1353" s="45"/>
      <c r="F1353" s="64"/>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row>
    <row r="1354" spans="1:58" x14ac:dyDescent="0.4">
      <c r="A1354" s="510"/>
      <c r="B1354" s="40"/>
      <c r="C1354" s="40"/>
      <c r="D1354" s="45"/>
      <c r="E1354" s="45"/>
      <c r="F1354" s="64"/>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row>
    <row r="1355" spans="1:58" x14ac:dyDescent="0.4">
      <c r="A1355" s="510"/>
      <c r="B1355" s="40"/>
      <c r="C1355" s="40"/>
      <c r="D1355" s="45"/>
      <c r="E1355" s="45"/>
      <c r="F1355" s="64"/>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row>
    <row r="1356" spans="1:58" x14ac:dyDescent="0.4">
      <c r="A1356" s="510"/>
      <c r="B1356" s="40"/>
      <c r="C1356" s="40"/>
      <c r="D1356" s="45"/>
      <c r="E1356" s="45"/>
      <c r="F1356" s="64"/>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row>
    <row r="1357" spans="1:58" x14ac:dyDescent="0.4">
      <c r="A1357" s="510"/>
      <c r="B1357" s="40"/>
      <c r="C1357" s="40"/>
      <c r="D1357" s="45"/>
      <c r="E1357" s="45"/>
      <c r="F1357" s="64"/>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row>
    <row r="1358" spans="1:58" x14ac:dyDescent="0.4">
      <c r="A1358" s="510"/>
      <c r="B1358" s="40"/>
      <c r="C1358" s="40"/>
      <c r="D1358" s="45"/>
      <c r="E1358" s="45"/>
      <c r="F1358" s="64"/>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row>
    <row r="1359" spans="1:58" x14ac:dyDescent="0.4">
      <c r="A1359" s="510"/>
      <c r="B1359" s="40"/>
      <c r="C1359" s="40"/>
      <c r="D1359" s="45"/>
      <c r="E1359" s="45"/>
      <c r="F1359" s="64"/>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row>
    <row r="1360" spans="1:58" x14ac:dyDescent="0.4">
      <c r="A1360" s="510"/>
      <c r="B1360" s="40"/>
      <c r="C1360" s="40"/>
      <c r="D1360" s="45"/>
      <c r="E1360" s="45"/>
      <c r="F1360" s="64"/>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row>
    <row r="1361" spans="1:58" x14ac:dyDescent="0.4">
      <c r="A1361" s="510"/>
      <c r="B1361" s="40"/>
      <c r="C1361" s="40"/>
      <c r="D1361" s="45"/>
      <c r="E1361" s="45"/>
      <c r="F1361" s="64"/>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row>
    <row r="1362" spans="1:58" x14ac:dyDescent="0.4">
      <c r="A1362" s="510"/>
      <c r="B1362" s="40"/>
      <c r="C1362" s="40"/>
      <c r="D1362" s="45"/>
      <c r="E1362" s="45"/>
      <c r="F1362" s="64"/>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row>
    <row r="1363" spans="1:58" x14ac:dyDescent="0.4">
      <c r="A1363" s="510"/>
      <c r="B1363" s="40"/>
      <c r="C1363" s="40"/>
      <c r="D1363" s="45"/>
      <c r="E1363" s="45"/>
      <c r="F1363" s="64"/>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row>
    <row r="1364" spans="1:58" x14ac:dyDescent="0.4">
      <c r="A1364" s="510"/>
      <c r="B1364" s="40"/>
      <c r="C1364" s="40"/>
      <c r="D1364" s="45"/>
      <c r="E1364" s="45"/>
      <c r="F1364" s="64"/>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row>
    <row r="1365" spans="1:58" x14ac:dyDescent="0.4">
      <c r="A1365" s="510"/>
      <c r="B1365" s="40"/>
      <c r="C1365" s="40"/>
      <c r="D1365" s="45"/>
      <c r="E1365" s="45"/>
      <c r="F1365" s="64"/>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row>
    <row r="1366" spans="1:58" x14ac:dyDescent="0.4">
      <c r="A1366" s="510"/>
      <c r="B1366" s="40"/>
      <c r="C1366" s="40"/>
      <c r="D1366" s="45"/>
      <c r="E1366" s="45"/>
      <c r="F1366" s="64"/>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row>
    <row r="1367" spans="1:58" x14ac:dyDescent="0.4">
      <c r="A1367" s="510"/>
      <c r="B1367" s="40"/>
      <c r="C1367" s="40"/>
      <c r="D1367" s="45"/>
      <c r="E1367" s="45"/>
      <c r="F1367" s="64"/>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row>
    <row r="1368" spans="1:58" x14ac:dyDescent="0.4">
      <c r="A1368" s="510"/>
      <c r="B1368" s="40"/>
      <c r="C1368" s="40"/>
      <c r="D1368" s="45"/>
      <c r="E1368" s="45"/>
      <c r="F1368" s="64"/>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row>
    <row r="1369" spans="1:58" x14ac:dyDescent="0.4">
      <c r="A1369" s="510"/>
      <c r="B1369" s="40"/>
      <c r="C1369" s="40"/>
      <c r="D1369" s="45"/>
      <c r="E1369" s="45"/>
      <c r="F1369" s="64"/>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row>
    <row r="1370" spans="1:58" x14ac:dyDescent="0.4">
      <c r="A1370" s="510"/>
      <c r="B1370" s="40"/>
      <c r="C1370" s="40"/>
      <c r="D1370" s="45"/>
      <c r="E1370" s="45"/>
      <c r="F1370" s="64"/>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row>
    <row r="1371" spans="1:58" x14ac:dyDescent="0.4">
      <c r="A1371" s="510"/>
      <c r="B1371" s="40"/>
      <c r="C1371" s="40"/>
      <c r="D1371" s="45"/>
      <c r="E1371" s="45"/>
      <c r="F1371" s="64"/>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row>
    <row r="1372" spans="1:58" x14ac:dyDescent="0.4">
      <c r="A1372" s="510"/>
      <c r="B1372" s="40"/>
      <c r="C1372" s="40"/>
      <c r="D1372" s="45"/>
      <c r="E1372" s="45"/>
      <c r="F1372" s="64"/>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row>
    <row r="1373" spans="1:58" x14ac:dyDescent="0.4">
      <c r="A1373" s="510"/>
      <c r="B1373" s="40"/>
      <c r="C1373" s="40"/>
      <c r="D1373" s="45"/>
      <c r="E1373" s="45"/>
      <c r="F1373" s="64"/>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row>
    <row r="1374" spans="1:58" x14ac:dyDescent="0.4">
      <c r="A1374" s="510"/>
      <c r="B1374" s="40"/>
      <c r="C1374" s="40"/>
      <c r="D1374" s="45"/>
      <c r="E1374" s="45"/>
      <c r="F1374" s="64"/>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row>
    <row r="1375" spans="1:58" x14ac:dyDescent="0.4">
      <c r="A1375" s="510"/>
      <c r="B1375" s="40"/>
      <c r="C1375" s="40"/>
      <c r="D1375" s="45"/>
      <c r="E1375" s="45"/>
      <c r="F1375" s="64"/>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row>
    <row r="1376" spans="1:58" x14ac:dyDescent="0.4">
      <c r="A1376" s="510"/>
      <c r="B1376" s="40"/>
      <c r="C1376" s="40"/>
      <c r="D1376" s="45"/>
      <c r="E1376" s="45"/>
      <c r="F1376" s="64"/>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row>
    <row r="1377" spans="1:58" x14ac:dyDescent="0.4">
      <c r="A1377" s="510"/>
      <c r="B1377" s="40"/>
      <c r="C1377" s="40"/>
      <c r="D1377" s="45"/>
      <c r="E1377" s="45"/>
      <c r="F1377" s="64"/>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row>
    <row r="1378" spans="1:58" x14ac:dyDescent="0.4">
      <c r="A1378" s="510"/>
      <c r="B1378" s="40"/>
      <c r="C1378" s="40"/>
      <c r="D1378" s="45"/>
      <c r="E1378" s="45"/>
      <c r="F1378" s="64"/>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row>
    <row r="1379" spans="1:58" x14ac:dyDescent="0.4">
      <c r="A1379" s="510"/>
      <c r="B1379" s="40"/>
      <c r="C1379" s="40"/>
      <c r="D1379" s="45"/>
      <c r="E1379" s="45"/>
      <c r="F1379" s="64"/>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row>
    <row r="1380" spans="1:58" x14ac:dyDescent="0.4">
      <c r="A1380" s="510"/>
      <c r="B1380" s="40"/>
      <c r="C1380" s="40"/>
      <c r="D1380" s="45"/>
      <c r="E1380" s="45"/>
      <c r="F1380" s="64"/>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row>
    <row r="1381" spans="1:58" x14ac:dyDescent="0.4">
      <c r="A1381" s="510"/>
      <c r="B1381" s="40"/>
      <c r="C1381" s="40"/>
      <c r="D1381" s="45"/>
      <c r="E1381" s="45"/>
      <c r="F1381" s="64"/>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row>
    <row r="1382" spans="1:58" x14ac:dyDescent="0.4">
      <c r="A1382" s="510"/>
      <c r="B1382" s="40"/>
      <c r="C1382" s="40"/>
      <c r="D1382" s="45"/>
      <c r="E1382" s="45"/>
      <c r="F1382" s="64"/>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row>
    <row r="1383" spans="1:58" x14ac:dyDescent="0.4">
      <c r="A1383" s="510"/>
      <c r="B1383" s="40"/>
      <c r="C1383" s="40"/>
      <c r="D1383" s="45"/>
      <c r="E1383" s="45"/>
      <c r="F1383" s="64"/>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row>
    <row r="1384" spans="1:58" x14ac:dyDescent="0.4">
      <c r="A1384" s="510"/>
      <c r="B1384" s="40"/>
      <c r="C1384" s="40"/>
      <c r="D1384" s="45"/>
      <c r="E1384" s="45"/>
      <c r="F1384" s="64"/>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row>
    <row r="1385" spans="1:58" x14ac:dyDescent="0.4">
      <c r="A1385" s="510"/>
      <c r="B1385" s="40"/>
      <c r="C1385" s="40"/>
      <c r="D1385" s="45"/>
      <c r="E1385" s="45"/>
      <c r="F1385" s="64"/>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row>
    <row r="1386" spans="1:58" x14ac:dyDescent="0.4">
      <c r="A1386" s="510"/>
      <c r="B1386" s="40"/>
      <c r="C1386" s="40"/>
      <c r="D1386" s="45"/>
      <c r="E1386" s="45"/>
      <c r="F1386" s="64"/>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row>
    <row r="1387" spans="1:58" x14ac:dyDescent="0.4">
      <c r="A1387" s="510"/>
      <c r="B1387" s="40"/>
      <c r="C1387" s="40"/>
      <c r="D1387" s="45"/>
      <c r="E1387" s="45"/>
      <c r="F1387" s="64"/>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row>
    <row r="1388" spans="1:58" x14ac:dyDescent="0.4">
      <c r="A1388" s="510"/>
      <c r="B1388" s="40"/>
      <c r="C1388" s="40"/>
      <c r="D1388" s="45"/>
      <c r="E1388" s="45"/>
      <c r="F1388" s="64"/>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row>
    <row r="1389" spans="1:58" x14ac:dyDescent="0.4">
      <c r="A1389" s="510"/>
      <c r="B1389" s="40"/>
      <c r="C1389" s="40"/>
      <c r="D1389" s="45"/>
      <c r="E1389" s="45"/>
      <c r="F1389" s="64"/>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row>
    <row r="1390" spans="1:58" x14ac:dyDescent="0.4">
      <c r="A1390" s="510"/>
      <c r="B1390" s="40"/>
      <c r="C1390" s="40"/>
      <c r="D1390" s="45"/>
      <c r="E1390" s="45"/>
      <c r="F1390" s="64"/>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row>
    <row r="1391" spans="1:58" x14ac:dyDescent="0.4">
      <c r="A1391" s="510"/>
      <c r="B1391" s="40"/>
      <c r="C1391" s="40"/>
      <c r="D1391" s="45"/>
      <c r="E1391" s="45"/>
      <c r="F1391" s="64"/>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row>
    <row r="1392" spans="1:58" x14ac:dyDescent="0.4">
      <c r="A1392" s="510"/>
      <c r="B1392" s="40"/>
      <c r="C1392" s="40"/>
      <c r="D1392" s="45"/>
      <c r="E1392" s="45"/>
      <c r="F1392" s="64"/>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row>
    <row r="1393" spans="1:58" x14ac:dyDescent="0.4">
      <c r="A1393" s="510"/>
      <c r="B1393" s="40"/>
      <c r="C1393" s="40"/>
      <c r="D1393" s="45"/>
      <c r="E1393" s="45"/>
      <c r="F1393" s="64"/>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row>
    <row r="1394" spans="1:58" x14ac:dyDescent="0.4">
      <c r="A1394" s="510"/>
      <c r="B1394" s="40"/>
      <c r="C1394" s="40"/>
      <c r="D1394" s="45"/>
      <c r="E1394" s="45"/>
      <c r="F1394" s="64"/>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row>
    <row r="1395" spans="1:58" x14ac:dyDescent="0.4">
      <c r="A1395" s="510"/>
      <c r="B1395" s="40"/>
      <c r="C1395" s="40"/>
      <c r="D1395" s="45"/>
      <c r="E1395" s="45"/>
      <c r="F1395" s="64"/>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row>
    <row r="1396" spans="1:58" x14ac:dyDescent="0.4">
      <c r="A1396" s="510"/>
      <c r="B1396" s="40"/>
      <c r="C1396" s="40"/>
      <c r="D1396" s="45"/>
      <c r="E1396" s="45"/>
      <c r="F1396" s="64"/>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row>
    <row r="1397" spans="1:58" x14ac:dyDescent="0.4">
      <c r="A1397" s="510"/>
      <c r="B1397" s="40"/>
      <c r="C1397" s="40"/>
      <c r="D1397" s="45"/>
      <c r="E1397" s="45"/>
      <c r="F1397" s="64"/>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row>
    <row r="1398" spans="1:58" x14ac:dyDescent="0.4">
      <c r="A1398" s="510"/>
      <c r="B1398" s="40"/>
      <c r="C1398" s="40"/>
      <c r="D1398" s="45"/>
      <c r="E1398" s="45"/>
      <c r="F1398" s="64"/>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row>
    <row r="1399" spans="1:58" x14ac:dyDescent="0.4">
      <c r="A1399" s="510"/>
      <c r="B1399" s="40"/>
      <c r="C1399" s="40"/>
      <c r="D1399" s="45"/>
      <c r="E1399" s="45"/>
      <c r="F1399" s="64"/>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row>
    <row r="1400" spans="1:58" x14ac:dyDescent="0.4">
      <c r="A1400" s="510"/>
      <c r="B1400" s="40"/>
      <c r="C1400" s="40"/>
      <c r="D1400" s="45"/>
      <c r="E1400" s="45"/>
      <c r="F1400" s="64"/>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row>
    <row r="1401" spans="1:58" x14ac:dyDescent="0.4">
      <c r="A1401" s="510"/>
      <c r="B1401" s="40"/>
      <c r="C1401" s="40"/>
      <c r="D1401" s="45"/>
      <c r="E1401" s="45"/>
      <c r="F1401" s="64"/>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row>
    <row r="1402" spans="1:58" x14ac:dyDescent="0.4">
      <c r="A1402" s="510"/>
      <c r="B1402" s="40"/>
      <c r="C1402" s="40"/>
      <c r="D1402" s="45"/>
      <c r="E1402" s="45"/>
      <c r="F1402" s="64"/>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row>
    <row r="1403" spans="1:58" x14ac:dyDescent="0.4">
      <c r="A1403" s="510"/>
      <c r="B1403" s="40"/>
      <c r="C1403" s="40"/>
      <c r="D1403" s="45"/>
      <c r="E1403" s="45"/>
      <c r="F1403" s="64"/>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row>
    <row r="1404" spans="1:58" x14ac:dyDescent="0.4">
      <c r="A1404" s="510"/>
      <c r="B1404" s="40"/>
      <c r="C1404" s="40"/>
      <c r="D1404" s="45"/>
      <c r="E1404" s="45"/>
      <c r="F1404" s="64"/>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row>
    <row r="1405" spans="1:58" x14ac:dyDescent="0.4">
      <c r="A1405" s="510"/>
      <c r="B1405" s="40"/>
      <c r="C1405" s="40"/>
      <c r="D1405" s="45"/>
      <c r="E1405" s="45"/>
      <c r="F1405" s="64"/>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row>
    <row r="1406" spans="1:58" x14ac:dyDescent="0.4">
      <c r="A1406" s="510"/>
      <c r="B1406" s="40"/>
      <c r="C1406" s="40"/>
      <c r="D1406" s="45"/>
      <c r="E1406" s="45"/>
      <c r="F1406" s="64"/>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row>
    <row r="1407" spans="1:58" x14ac:dyDescent="0.4">
      <c r="A1407" s="510"/>
      <c r="B1407" s="40"/>
      <c r="C1407" s="40"/>
      <c r="D1407" s="45"/>
      <c r="E1407" s="45"/>
      <c r="F1407" s="64"/>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row>
    <row r="1408" spans="1:58" x14ac:dyDescent="0.4">
      <c r="A1408" s="510"/>
      <c r="B1408" s="40"/>
      <c r="C1408" s="40"/>
      <c r="D1408" s="45"/>
      <c r="E1408" s="45"/>
      <c r="F1408" s="64"/>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row>
    <row r="1409" spans="1:58" x14ac:dyDescent="0.4">
      <c r="A1409" s="510"/>
      <c r="B1409" s="40"/>
      <c r="C1409" s="40"/>
      <c r="D1409" s="45"/>
      <c r="E1409" s="45"/>
      <c r="F1409" s="64"/>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row>
    <row r="1410" spans="1:58" x14ac:dyDescent="0.4">
      <c r="A1410" s="510"/>
      <c r="B1410" s="40"/>
      <c r="C1410" s="40"/>
      <c r="D1410" s="45"/>
      <c r="E1410" s="45"/>
      <c r="F1410" s="64"/>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row>
    <row r="1411" spans="1:58" x14ac:dyDescent="0.4">
      <c r="A1411" s="510"/>
      <c r="B1411" s="40"/>
      <c r="C1411" s="40"/>
      <c r="D1411" s="45"/>
      <c r="E1411" s="45"/>
      <c r="F1411" s="64"/>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row>
    <row r="1412" spans="1:58" x14ac:dyDescent="0.4">
      <c r="A1412" s="510"/>
      <c r="B1412" s="40"/>
      <c r="C1412" s="40"/>
      <c r="D1412" s="45"/>
      <c r="E1412" s="45"/>
      <c r="F1412" s="64"/>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row>
    <row r="1413" spans="1:58" x14ac:dyDescent="0.4">
      <c r="A1413" s="510"/>
      <c r="B1413" s="40"/>
      <c r="C1413" s="40"/>
      <c r="D1413" s="45"/>
      <c r="E1413" s="45"/>
      <c r="F1413" s="64"/>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row>
    <row r="1414" spans="1:58" x14ac:dyDescent="0.4">
      <c r="A1414" s="510"/>
      <c r="B1414" s="40"/>
      <c r="C1414" s="40"/>
      <c r="D1414" s="45"/>
      <c r="E1414" s="45"/>
      <c r="F1414" s="64"/>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row>
    <row r="1415" spans="1:58" x14ac:dyDescent="0.4">
      <c r="A1415" s="510"/>
      <c r="B1415" s="40"/>
      <c r="C1415" s="40"/>
      <c r="D1415" s="45"/>
      <c r="E1415" s="45"/>
      <c r="F1415" s="64"/>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row>
    <row r="1416" spans="1:58" x14ac:dyDescent="0.4">
      <c r="A1416" s="510"/>
      <c r="B1416" s="40"/>
      <c r="C1416" s="40"/>
      <c r="D1416" s="45"/>
      <c r="E1416" s="45"/>
      <c r="F1416" s="64"/>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row>
    <row r="1417" spans="1:58" x14ac:dyDescent="0.4">
      <c r="A1417" s="510"/>
      <c r="B1417" s="40"/>
      <c r="C1417" s="40"/>
      <c r="D1417" s="45"/>
      <c r="E1417" s="45"/>
      <c r="F1417" s="64"/>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row>
    <row r="1418" spans="1:58" x14ac:dyDescent="0.4">
      <c r="A1418" s="510"/>
      <c r="B1418" s="40"/>
      <c r="C1418" s="40"/>
      <c r="D1418" s="45"/>
      <c r="E1418" s="45"/>
      <c r="F1418" s="64"/>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row>
    <row r="1419" spans="1:58" x14ac:dyDescent="0.4">
      <c r="A1419" s="510"/>
      <c r="B1419" s="40"/>
      <c r="C1419" s="40"/>
      <c r="D1419" s="45"/>
      <c r="E1419" s="45"/>
      <c r="F1419" s="64"/>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row>
    <row r="1420" spans="1:58" x14ac:dyDescent="0.4">
      <c r="A1420" s="510"/>
      <c r="B1420" s="40"/>
      <c r="C1420" s="40"/>
      <c r="D1420" s="45"/>
      <c r="E1420" s="45"/>
      <c r="F1420" s="64"/>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row>
    <row r="1421" spans="1:58" x14ac:dyDescent="0.4">
      <c r="A1421" s="510"/>
      <c r="B1421" s="40"/>
      <c r="C1421" s="40"/>
      <c r="D1421" s="45"/>
      <c r="E1421" s="45"/>
      <c r="F1421" s="64"/>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row>
    <row r="1422" spans="1:58" x14ac:dyDescent="0.4">
      <c r="A1422" s="510"/>
      <c r="B1422" s="40"/>
      <c r="C1422" s="40"/>
      <c r="D1422" s="45"/>
      <c r="E1422" s="45"/>
      <c r="F1422" s="64"/>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row>
    <row r="1423" spans="1:58" x14ac:dyDescent="0.4">
      <c r="A1423" s="510"/>
      <c r="B1423" s="40"/>
      <c r="C1423" s="40"/>
      <c r="D1423" s="45"/>
      <c r="E1423" s="45"/>
      <c r="F1423" s="64"/>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row>
    <row r="1424" spans="1:58" x14ac:dyDescent="0.4">
      <c r="A1424" s="510"/>
      <c r="B1424" s="40"/>
      <c r="C1424" s="40"/>
      <c r="D1424" s="45"/>
      <c r="E1424" s="45"/>
      <c r="F1424" s="64"/>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row>
    <row r="1425" spans="1:58" x14ac:dyDescent="0.4">
      <c r="A1425" s="510"/>
      <c r="B1425" s="40"/>
      <c r="C1425" s="40"/>
      <c r="D1425" s="45"/>
      <c r="E1425" s="45"/>
      <c r="F1425" s="64"/>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row>
    <row r="1426" spans="1:58" x14ac:dyDescent="0.4">
      <c r="A1426" s="510"/>
      <c r="B1426" s="40"/>
      <c r="C1426" s="40"/>
      <c r="D1426" s="45"/>
      <c r="E1426" s="45"/>
      <c r="F1426" s="64"/>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row>
    <row r="1427" spans="1:58" x14ac:dyDescent="0.4">
      <c r="A1427" s="510"/>
      <c r="B1427" s="40"/>
      <c r="C1427" s="40"/>
      <c r="D1427" s="45"/>
      <c r="E1427" s="45"/>
      <c r="F1427" s="64"/>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row>
    <row r="1428" spans="1:58" x14ac:dyDescent="0.4">
      <c r="A1428" s="510"/>
      <c r="B1428" s="40"/>
      <c r="C1428" s="40"/>
      <c r="D1428" s="45"/>
      <c r="E1428" s="45"/>
      <c r="F1428" s="64"/>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row>
    <row r="1429" spans="1:58" x14ac:dyDescent="0.4">
      <c r="A1429" s="510"/>
      <c r="B1429" s="40"/>
      <c r="C1429" s="40"/>
      <c r="D1429" s="45"/>
      <c r="E1429" s="45"/>
      <c r="F1429" s="64"/>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row>
    <row r="1430" spans="1:58" x14ac:dyDescent="0.4">
      <c r="A1430" s="510"/>
      <c r="B1430" s="40"/>
      <c r="C1430" s="40"/>
      <c r="D1430" s="45"/>
      <c r="E1430" s="45"/>
      <c r="F1430" s="64"/>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row>
    <row r="1431" spans="1:58" x14ac:dyDescent="0.4">
      <c r="A1431" s="510"/>
      <c r="B1431" s="40"/>
      <c r="C1431" s="40"/>
      <c r="D1431" s="45"/>
      <c r="E1431" s="45"/>
      <c r="F1431" s="64"/>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row>
    <row r="1432" spans="1:58" x14ac:dyDescent="0.4">
      <c r="A1432" s="510"/>
      <c r="B1432" s="40"/>
      <c r="C1432" s="40"/>
      <c r="D1432" s="45"/>
      <c r="E1432" s="45"/>
      <c r="F1432" s="64"/>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row>
    <row r="1433" spans="1:58" x14ac:dyDescent="0.4">
      <c r="A1433" s="510"/>
      <c r="B1433" s="40"/>
      <c r="C1433" s="40"/>
      <c r="D1433" s="45"/>
      <c r="E1433" s="45"/>
      <c r="F1433" s="64"/>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row>
    <row r="1434" spans="1:58" x14ac:dyDescent="0.4">
      <c r="A1434" s="510"/>
      <c r="B1434" s="40"/>
      <c r="C1434" s="40"/>
      <c r="D1434" s="45"/>
      <c r="E1434" s="45"/>
      <c r="F1434" s="64"/>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row>
    <row r="1435" spans="1:58" x14ac:dyDescent="0.4">
      <c r="A1435" s="510"/>
      <c r="B1435" s="40"/>
      <c r="C1435" s="40"/>
      <c r="D1435" s="45"/>
      <c r="E1435" s="45"/>
      <c r="F1435" s="64"/>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row>
    <row r="1436" spans="1:58" x14ac:dyDescent="0.4">
      <c r="A1436" s="510"/>
      <c r="B1436" s="40"/>
      <c r="C1436" s="40"/>
      <c r="D1436" s="45"/>
      <c r="E1436" s="45"/>
      <c r="F1436" s="64"/>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row>
    <row r="1437" spans="1:58" x14ac:dyDescent="0.4">
      <c r="A1437" s="510"/>
      <c r="B1437" s="40"/>
      <c r="C1437" s="40"/>
      <c r="D1437" s="45"/>
      <c r="E1437" s="45"/>
      <c r="F1437" s="64"/>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row>
    <row r="1438" spans="1:58" x14ac:dyDescent="0.4">
      <c r="A1438" s="510"/>
      <c r="B1438" s="40"/>
      <c r="C1438" s="40"/>
      <c r="D1438" s="45"/>
      <c r="E1438" s="45"/>
      <c r="F1438" s="64"/>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row>
    <row r="1439" spans="1:58" x14ac:dyDescent="0.4">
      <c r="A1439" s="510"/>
      <c r="B1439" s="40"/>
      <c r="C1439" s="40"/>
      <c r="D1439" s="45"/>
      <c r="E1439" s="45"/>
      <c r="F1439" s="64"/>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row>
    <row r="1440" spans="1:58" x14ac:dyDescent="0.4">
      <c r="A1440" s="510"/>
      <c r="B1440" s="40"/>
      <c r="C1440" s="40"/>
      <c r="D1440" s="45"/>
      <c r="E1440" s="45"/>
      <c r="F1440" s="64"/>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row>
    <row r="1441" spans="1:58" x14ac:dyDescent="0.4">
      <c r="A1441" s="510"/>
      <c r="B1441" s="40"/>
      <c r="C1441" s="40"/>
      <c r="D1441" s="45"/>
      <c r="E1441" s="45"/>
      <c r="F1441" s="64"/>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row>
    <row r="1442" spans="1:58" x14ac:dyDescent="0.4">
      <c r="A1442" s="510"/>
      <c r="B1442" s="40"/>
      <c r="C1442" s="40"/>
      <c r="D1442" s="45"/>
      <c r="E1442" s="45"/>
      <c r="F1442" s="64"/>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row>
    <row r="1443" spans="1:58" x14ac:dyDescent="0.4">
      <c r="A1443" s="510"/>
      <c r="B1443" s="40"/>
      <c r="C1443" s="40"/>
      <c r="D1443" s="45"/>
      <c r="E1443" s="45"/>
      <c r="F1443" s="64"/>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row>
    <row r="1444" spans="1:58" x14ac:dyDescent="0.4">
      <c r="A1444" s="510"/>
      <c r="B1444" s="40"/>
      <c r="C1444" s="40"/>
      <c r="D1444" s="45"/>
      <c r="E1444" s="45"/>
      <c r="F1444" s="64"/>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row>
    <row r="1445" spans="1:58" x14ac:dyDescent="0.4">
      <c r="A1445" s="510"/>
      <c r="B1445" s="40"/>
      <c r="C1445" s="40"/>
      <c r="D1445" s="45"/>
      <c r="E1445" s="45"/>
      <c r="F1445" s="64"/>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row>
    <row r="1446" spans="1:58" x14ac:dyDescent="0.4">
      <c r="A1446" s="510"/>
      <c r="B1446" s="40"/>
      <c r="C1446" s="40"/>
      <c r="D1446" s="45"/>
      <c r="E1446" s="45"/>
      <c r="F1446" s="64"/>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row>
    <row r="1447" spans="1:58" x14ac:dyDescent="0.4">
      <c r="A1447" s="510"/>
      <c r="B1447" s="40"/>
      <c r="C1447" s="40"/>
      <c r="D1447" s="45"/>
      <c r="E1447" s="45"/>
      <c r="F1447" s="64"/>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row>
    <row r="1448" spans="1:58" x14ac:dyDescent="0.4">
      <c r="A1448" s="510"/>
      <c r="B1448" s="40"/>
      <c r="C1448" s="40"/>
      <c r="D1448" s="45"/>
      <c r="E1448" s="45"/>
      <c r="F1448" s="64"/>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row>
    <row r="1449" spans="1:58" x14ac:dyDescent="0.4">
      <c r="A1449" s="510"/>
      <c r="B1449" s="40"/>
      <c r="C1449" s="40"/>
      <c r="D1449" s="45"/>
      <c r="E1449" s="45"/>
      <c r="F1449" s="64"/>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row>
    <row r="1450" spans="1:58" x14ac:dyDescent="0.4">
      <c r="A1450" s="510"/>
      <c r="B1450" s="40"/>
      <c r="C1450" s="40"/>
      <c r="D1450" s="45"/>
      <c r="E1450" s="45"/>
      <c r="F1450" s="64"/>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row>
    <row r="1451" spans="1:58" x14ac:dyDescent="0.4">
      <c r="A1451" s="510"/>
      <c r="B1451" s="40"/>
      <c r="C1451" s="40"/>
      <c r="D1451" s="45"/>
      <c r="E1451" s="45"/>
      <c r="F1451" s="64"/>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row>
    <row r="1452" spans="1:58" x14ac:dyDescent="0.4">
      <c r="A1452" s="510"/>
      <c r="B1452" s="40"/>
      <c r="C1452" s="40"/>
      <c r="D1452" s="45"/>
      <c r="E1452" s="45"/>
      <c r="F1452" s="64"/>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row>
    <row r="1453" spans="1:58" x14ac:dyDescent="0.4">
      <c r="A1453" s="510"/>
      <c r="B1453" s="40"/>
      <c r="C1453" s="40"/>
      <c r="D1453" s="45"/>
      <c r="E1453" s="45"/>
      <c r="F1453" s="64"/>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row>
    <row r="1454" spans="1:58" x14ac:dyDescent="0.4">
      <c r="A1454" s="510"/>
      <c r="B1454" s="40"/>
      <c r="C1454" s="40"/>
      <c r="D1454" s="45"/>
      <c r="E1454" s="45"/>
      <c r="F1454" s="64"/>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row>
    <row r="1455" spans="1:58" x14ac:dyDescent="0.4">
      <c r="A1455" s="510"/>
      <c r="B1455" s="40"/>
      <c r="C1455" s="40"/>
      <c r="D1455" s="45"/>
      <c r="E1455" s="45"/>
      <c r="F1455" s="64"/>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row>
    <row r="1456" spans="1:58" x14ac:dyDescent="0.4">
      <c r="A1456" s="510"/>
      <c r="B1456" s="40"/>
      <c r="C1456" s="40"/>
      <c r="D1456" s="45"/>
      <c r="E1456" s="45"/>
      <c r="F1456" s="64"/>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row>
    <row r="1457" spans="1:58" x14ac:dyDescent="0.4">
      <c r="A1457" s="510"/>
      <c r="B1457" s="40"/>
      <c r="C1457" s="40"/>
      <c r="D1457" s="45"/>
      <c r="E1457" s="45"/>
      <c r="F1457" s="64"/>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row>
    <row r="1458" spans="1:58" x14ac:dyDescent="0.4">
      <c r="A1458" s="510"/>
      <c r="B1458" s="40"/>
      <c r="C1458" s="40"/>
      <c r="D1458" s="45"/>
      <c r="E1458" s="45"/>
      <c r="F1458" s="64"/>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row>
    <row r="1459" spans="1:58" x14ac:dyDescent="0.4">
      <c r="A1459" s="510"/>
      <c r="B1459" s="40"/>
      <c r="C1459" s="40"/>
      <c r="D1459" s="45"/>
      <c r="E1459" s="45"/>
      <c r="F1459" s="64"/>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row>
    <row r="1460" spans="1:58" x14ac:dyDescent="0.4">
      <c r="A1460" s="510"/>
      <c r="B1460" s="40"/>
      <c r="C1460" s="40"/>
      <c r="D1460" s="45"/>
      <c r="E1460" s="45"/>
      <c r="F1460" s="64"/>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row>
    <row r="1461" spans="1:58" x14ac:dyDescent="0.4">
      <c r="A1461" s="510"/>
      <c r="B1461" s="40"/>
      <c r="C1461" s="40"/>
      <c r="D1461" s="45"/>
      <c r="E1461" s="45"/>
      <c r="F1461" s="64"/>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row>
    <row r="1462" spans="1:58" x14ac:dyDescent="0.4">
      <c r="A1462" s="510"/>
      <c r="B1462" s="40"/>
      <c r="C1462" s="40"/>
      <c r="D1462" s="45"/>
      <c r="E1462" s="45"/>
      <c r="F1462" s="64"/>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row>
    <row r="1463" spans="1:58" x14ac:dyDescent="0.4">
      <c r="A1463" s="510"/>
      <c r="B1463" s="40"/>
      <c r="C1463" s="40"/>
      <c r="D1463" s="45"/>
      <c r="E1463" s="45"/>
      <c r="F1463" s="64"/>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row>
    <row r="1464" spans="1:58" x14ac:dyDescent="0.4">
      <c r="A1464" s="510"/>
      <c r="B1464" s="40"/>
      <c r="C1464" s="40"/>
      <c r="D1464" s="45"/>
      <c r="E1464" s="45"/>
      <c r="F1464" s="64"/>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row>
    <row r="1465" spans="1:58" x14ac:dyDescent="0.4">
      <c r="A1465" s="510"/>
      <c r="B1465" s="40"/>
      <c r="C1465" s="40"/>
      <c r="D1465" s="45"/>
      <c r="E1465" s="45"/>
      <c r="F1465" s="64"/>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row>
    <row r="1466" spans="1:58" x14ac:dyDescent="0.4">
      <c r="A1466" s="510"/>
      <c r="B1466" s="40"/>
      <c r="C1466" s="40"/>
      <c r="D1466" s="45"/>
      <c r="E1466" s="45"/>
      <c r="F1466" s="64"/>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row>
    <row r="1467" spans="1:58" x14ac:dyDescent="0.4">
      <c r="A1467" s="510"/>
      <c r="B1467" s="40"/>
      <c r="C1467" s="40"/>
      <c r="D1467" s="45"/>
      <c r="E1467" s="45"/>
      <c r="F1467" s="64"/>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row>
    <row r="1468" spans="1:58" x14ac:dyDescent="0.4">
      <c r="A1468" s="510"/>
      <c r="B1468" s="40"/>
      <c r="C1468" s="40"/>
      <c r="D1468" s="45"/>
      <c r="E1468" s="45"/>
      <c r="F1468" s="64"/>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row>
    <row r="1469" spans="1:58" x14ac:dyDescent="0.4">
      <c r="A1469" s="510"/>
      <c r="B1469" s="40"/>
      <c r="C1469" s="40"/>
      <c r="D1469" s="45"/>
      <c r="E1469" s="45"/>
      <c r="F1469" s="64"/>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row>
    <row r="1470" spans="1:58" x14ac:dyDescent="0.4">
      <c r="A1470" s="510"/>
      <c r="B1470" s="40"/>
      <c r="C1470" s="40"/>
      <c r="D1470" s="45"/>
      <c r="E1470" s="45"/>
      <c r="F1470" s="64"/>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row>
    <row r="1471" spans="1:58" x14ac:dyDescent="0.4">
      <c r="A1471" s="510"/>
      <c r="B1471" s="40"/>
      <c r="C1471" s="40"/>
      <c r="D1471" s="45"/>
      <c r="E1471" s="45"/>
      <c r="F1471" s="64"/>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row>
    <row r="1472" spans="1:58" x14ac:dyDescent="0.4">
      <c r="A1472" s="510"/>
      <c r="B1472" s="40"/>
      <c r="C1472" s="40"/>
      <c r="D1472" s="45"/>
      <c r="E1472" s="45"/>
      <c r="F1472" s="64"/>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row>
    <row r="1473" spans="1:58" x14ac:dyDescent="0.4">
      <c r="A1473" s="510"/>
      <c r="B1473" s="40"/>
      <c r="C1473" s="40"/>
      <c r="D1473" s="45"/>
      <c r="E1473" s="45"/>
      <c r="F1473" s="64"/>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row>
    <row r="1474" spans="1:58" x14ac:dyDescent="0.4">
      <c r="A1474" s="510"/>
      <c r="B1474" s="40"/>
      <c r="C1474" s="40"/>
      <c r="D1474" s="45"/>
      <c r="E1474" s="45"/>
      <c r="F1474" s="64"/>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row>
    <row r="1475" spans="1:58" x14ac:dyDescent="0.4">
      <c r="A1475" s="510"/>
      <c r="B1475" s="40"/>
      <c r="C1475" s="40"/>
      <c r="D1475" s="45"/>
      <c r="E1475" s="45"/>
      <c r="F1475" s="64"/>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row>
    <row r="1476" spans="1:58" x14ac:dyDescent="0.4">
      <c r="A1476" s="510"/>
      <c r="B1476" s="40"/>
      <c r="C1476" s="40"/>
      <c r="D1476" s="45"/>
      <c r="E1476" s="45"/>
      <c r="F1476" s="64"/>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row>
    <row r="1477" spans="1:58" x14ac:dyDescent="0.4">
      <c r="A1477" s="510"/>
      <c r="B1477" s="40"/>
      <c r="C1477" s="40"/>
      <c r="D1477" s="45"/>
      <c r="E1477" s="45"/>
      <c r="F1477" s="64"/>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row>
    <row r="1478" spans="1:58" x14ac:dyDescent="0.4">
      <c r="A1478" s="510"/>
      <c r="B1478" s="40"/>
      <c r="C1478" s="40"/>
      <c r="D1478" s="45"/>
      <c r="E1478" s="45"/>
      <c r="F1478" s="64"/>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row>
    <row r="1479" spans="1:58" x14ac:dyDescent="0.4">
      <c r="A1479" s="510"/>
      <c r="B1479" s="40"/>
      <c r="C1479" s="40"/>
      <c r="D1479" s="45"/>
      <c r="E1479" s="45"/>
      <c r="F1479" s="64"/>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row>
    <row r="1480" spans="1:58" x14ac:dyDescent="0.4">
      <c r="A1480" s="510"/>
      <c r="B1480" s="40"/>
      <c r="C1480" s="40"/>
      <c r="D1480" s="45"/>
      <c r="E1480" s="45"/>
      <c r="F1480" s="64"/>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row>
    <row r="1481" spans="1:58" x14ac:dyDescent="0.4">
      <c r="A1481" s="510"/>
      <c r="B1481" s="40"/>
      <c r="C1481" s="40"/>
      <c r="D1481" s="45"/>
      <c r="E1481" s="45"/>
      <c r="F1481" s="64"/>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row>
    <row r="1482" spans="1:58" x14ac:dyDescent="0.4">
      <c r="A1482" s="510"/>
      <c r="B1482" s="40"/>
      <c r="C1482" s="40"/>
      <c r="D1482" s="45"/>
      <c r="E1482" s="45"/>
      <c r="F1482" s="64"/>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row>
    <row r="1483" spans="1:58" x14ac:dyDescent="0.4">
      <c r="A1483" s="510"/>
      <c r="B1483" s="40"/>
      <c r="C1483" s="40"/>
      <c r="D1483" s="45"/>
      <c r="E1483" s="45"/>
      <c r="F1483" s="64"/>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row>
    <row r="1484" spans="1:58" x14ac:dyDescent="0.4">
      <c r="A1484" s="510"/>
      <c r="B1484" s="40"/>
      <c r="C1484" s="40"/>
      <c r="D1484" s="45"/>
      <c r="E1484" s="45"/>
      <c r="F1484" s="64"/>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row>
    <row r="1485" spans="1:58" x14ac:dyDescent="0.4">
      <c r="A1485" s="510"/>
      <c r="B1485" s="40"/>
      <c r="C1485" s="40"/>
      <c r="D1485" s="45"/>
      <c r="E1485" s="45"/>
      <c r="F1485" s="64"/>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row>
    <row r="1486" spans="1:58" x14ac:dyDescent="0.4">
      <c r="A1486" s="510"/>
      <c r="B1486" s="40"/>
      <c r="C1486" s="40"/>
      <c r="D1486" s="45"/>
      <c r="E1486" s="45"/>
      <c r="F1486" s="64"/>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row>
    <row r="1487" spans="1:58" x14ac:dyDescent="0.4">
      <c r="A1487" s="510"/>
      <c r="B1487" s="40"/>
      <c r="C1487" s="40"/>
      <c r="D1487" s="45"/>
      <c r="E1487" s="45"/>
      <c r="F1487" s="64"/>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row>
    <row r="1488" spans="1:58" x14ac:dyDescent="0.4">
      <c r="A1488" s="510"/>
      <c r="B1488" s="40"/>
      <c r="C1488" s="40"/>
      <c r="D1488" s="45"/>
      <c r="E1488" s="45"/>
      <c r="F1488" s="64"/>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row>
    <row r="1489" spans="1:58" x14ac:dyDescent="0.4">
      <c r="A1489" s="510"/>
      <c r="B1489" s="40"/>
      <c r="C1489" s="40"/>
      <c r="D1489" s="45"/>
      <c r="E1489" s="45"/>
      <c r="F1489" s="64"/>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row>
    <row r="1490" spans="1:58" x14ac:dyDescent="0.4">
      <c r="A1490" s="510"/>
      <c r="B1490" s="40"/>
      <c r="C1490" s="40"/>
      <c r="D1490" s="45"/>
      <c r="E1490" s="45"/>
      <c r="F1490" s="64"/>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row>
    <row r="1491" spans="1:58" x14ac:dyDescent="0.4">
      <c r="A1491" s="510"/>
      <c r="B1491" s="40"/>
      <c r="C1491" s="40"/>
      <c r="D1491" s="45"/>
      <c r="E1491" s="45"/>
      <c r="F1491" s="64"/>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row>
    <row r="1492" spans="1:58" x14ac:dyDescent="0.4">
      <c r="A1492" s="510"/>
      <c r="B1492" s="40"/>
      <c r="C1492" s="40"/>
      <c r="D1492" s="45"/>
      <c r="E1492" s="45"/>
      <c r="F1492" s="64"/>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row>
    <row r="1493" spans="1:58" x14ac:dyDescent="0.4">
      <c r="A1493" s="510"/>
      <c r="B1493" s="40"/>
      <c r="C1493" s="40"/>
      <c r="D1493" s="45"/>
      <c r="E1493" s="45"/>
      <c r="F1493" s="64"/>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row>
    <row r="1494" spans="1:58" x14ac:dyDescent="0.4">
      <c r="A1494" s="510"/>
      <c r="B1494" s="40"/>
      <c r="C1494" s="40"/>
      <c r="D1494" s="45"/>
      <c r="E1494" s="45"/>
      <c r="F1494" s="64"/>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row>
    <row r="1495" spans="1:58" x14ac:dyDescent="0.4">
      <c r="A1495" s="510"/>
      <c r="B1495" s="40"/>
      <c r="C1495" s="40"/>
      <c r="D1495" s="45"/>
      <c r="E1495" s="45"/>
      <c r="F1495" s="64"/>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row>
    <row r="1496" spans="1:58" x14ac:dyDescent="0.4">
      <c r="A1496" s="510"/>
      <c r="B1496" s="40"/>
      <c r="C1496" s="40"/>
      <c r="D1496" s="45"/>
      <c r="E1496" s="45"/>
      <c r="F1496" s="64"/>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row>
    <row r="1497" spans="1:58" x14ac:dyDescent="0.4">
      <c r="A1497" s="510"/>
      <c r="B1497" s="40"/>
      <c r="C1497" s="40"/>
      <c r="D1497" s="45"/>
      <c r="E1497" s="45"/>
      <c r="F1497" s="64"/>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row>
    <row r="1498" spans="1:58" x14ac:dyDescent="0.4">
      <c r="A1498" s="510"/>
      <c r="B1498" s="40"/>
      <c r="C1498" s="40"/>
      <c r="D1498" s="45"/>
      <c r="E1498" s="45"/>
      <c r="F1498" s="64"/>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row>
    <row r="1499" spans="1:58" x14ac:dyDescent="0.4">
      <c r="A1499" s="510"/>
      <c r="B1499" s="40"/>
      <c r="C1499" s="40"/>
      <c r="D1499" s="45"/>
      <c r="E1499" s="45"/>
      <c r="F1499" s="64"/>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row>
    <row r="1500" spans="1:58" x14ac:dyDescent="0.4">
      <c r="A1500" s="510"/>
      <c r="B1500" s="40"/>
      <c r="C1500" s="40"/>
      <c r="D1500" s="45"/>
      <c r="E1500" s="45"/>
      <c r="F1500" s="64"/>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row>
    <row r="1501" spans="1:58" x14ac:dyDescent="0.4">
      <c r="A1501" s="510"/>
      <c r="B1501" s="40"/>
      <c r="C1501" s="40"/>
      <c r="D1501" s="45"/>
      <c r="E1501" s="45"/>
      <c r="F1501" s="64"/>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row>
    <row r="1502" spans="1:58" x14ac:dyDescent="0.4">
      <c r="A1502" s="510"/>
      <c r="B1502" s="40"/>
      <c r="C1502" s="40"/>
      <c r="D1502" s="45"/>
      <c r="E1502" s="45"/>
      <c r="F1502" s="64"/>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row>
    <row r="1503" spans="1:58" x14ac:dyDescent="0.4">
      <c r="A1503" s="510"/>
      <c r="B1503" s="40"/>
      <c r="C1503" s="40"/>
      <c r="D1503" s="45"/>
      <c r="E1503" s="45"/>
      <c r="F1503" s="64"/>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row>
    <row r="1504" spans="1:58" x14ac:dyDescent="0.4">
      <c r="A1504" s="510"/>
      <c r="B1504" s="40"/>
      <c r="C1504" s="40"/>
      <c r="D1504" s="45"/>
      <c r="E1504" s="45"/>
      <c r="F1504" s="64"/>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row>
    <row r="1505" spans="1:58" x14ac:dyDescent="0.4">
      <c r="A1505" s="510"/>
      <c r="B1505" s="40"/>
      <c r="C1505" s="40"/>
      <c r="D1505" s="45"/>
      <c r="E1505" s="45"/>
      <c r="F1505" s="64"/>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row>
    <row r="1506" spans="1:58" x14ac:dyDescent="0.4">
      <c r="A1506" s="510"/>
      <c r="B1506" s="40"/>
      <c r="C1506" s="40"/>
      <c r="D1506" s="45"/>
      <c r="E1506" s="45"/>
      <c r="F1506" s="64"/>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row>
    <row r="1507" spans="1:58" x14ac:dyDescent="0.4">
      <c r="A1507" s="510"/>
      <c r="B1507" s="40"/>
      <c r="C1507" s="40"/>
      <c r="D1507" s="45"/>
      <c r="E1507" s="45"/>
      <c r="F1507" s="64"/>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row>
    <row r="1508" spans="1:58" x14ac:dyDescent="0.4">
      <c r="A1508" s="510"/>
      <c r="B1508" s="40"/>
      <c r="C1508" s="40"/>
      <c r="D1508" s="45"/>
      <c r="E1508" s="45"/>
      <c r="F1508" s="64"/>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row>
    <row r="1509" spans="1:58" x14ac:dyDescent="0.4">
      <c r="A1509" s="510"/>
      <c r="B1509" s="40"/>
      <c r="C1509" s="40"/>
      <c r="D1509" s="45"/>
      <c r="E1509" s="45"/>
      <c r="F1509" s="64"/>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row>
    <row r="1510" spans="1:58" x14ac:dyDescent="0.4">
      <c r="A1510" s="510"/>
      <c r="B1510" s="40"/>
      <c r="C1510" s="40"/>
      <c r="D1510" s="45"/>
      <c r="E1510" s="45"/>
      <c r="F1510" s="64"/>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row>
    <row r="1511" spans="1:58" x14ac:dyDescent="0.4">
      <c r="A1511" s="510"/>
      <c r="B1511" s="40"/>
      <c r="C1511" s="40"/>
      <c r="D1511" s="45"/>
      <c r="E1511" s="45"/>
      <c r="F1511" s="64"/>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row>
    <row r="1512" spans="1:58" x14ac:dyDescent="0.4">
      <c r="A1512" s="510"/>
      <c r="B1512" s="40"/>
      <c r="C1512" s="40"/>
      <c r="D1512" s="45"/>
      <c r="E1512" s="45"/>
      <c r="F1512" s="64"/>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row>
    <row r="1513" spans="1:58" x14ac:dyDescent="0.4">
      <c r="A1513" s="510"/>
      <c r="B1513" s="40"/>
      <c r="C1513" s="40"/>
      <c r="D1513" s="45"/>
      <c r="E1513" s="45"/>
      <c r="F1513" s="64"/>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row>
    <row r="1514" spans="1:58" x14ac:dyDescent="0.4">
      <c r="A1514" s="510"/>
      <c r="B1514" s="40"/>
      <c r="C1514" s="40"/>
      <c r="D1514" s="45"/>
      <c r="E1514" s="45"/>
      <c r="F1514" s="64"/>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row>
    <row r="1515" spans="1:58" x14ac:dyDescent="0.4">
      <c r="A1515" s="510"/>
      <c r="B1515" s="40"/>
      <c r="C1515" s="40"/>
      <c r="D1515" s="45"/>
      <c r="E1515" s="45"/>
      <c r="F1515" s="64"/>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row>
    <row r="1516" spans="1:58" x14ac:dyDescent="0.4">
      <c r="A1516" s="510"/>
      <c r="B1516" s="40"/>
      <c r="C1516" s="40"/>
      <c r="D1516" s="45"/>
      <c r="E1516" s="45"/>
      <c r="F1516" s="64"/>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row>
    <row r="1517" spans="1:58" x14ac:dyDescent="0.4">
      <c r="A1517" s="510"/>
      <c r="B1517" s="40"/>
      <c r="C1517" s="40"/>
      <c r="D1517" s="45"/>
      <c r="E1517" s="45"/>
      <c r="F1517" s="64"/>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row>
    <row r="1518" spans="1:58" x14ac:dyDescent="0.4">
      <c r="A1518" s="510"/>
      <c r="B1518" s="40"/>
      <c r="C1518" s="40"/>
      <c r="D1518" s="45"/>
      <c r="E1518" s="45"/>
      <c r="F1518" s="64"/>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row>
    <row r="1519" spans="1:58" x14ac:dyDescent="0.4">
      <c r="A1519" s="510"/>
      <c r="B1519" s="40"/>
      <c r="C1519" s="40"/>
      <c r="D1519" s="45"/>
      <c r="E1519" s="45"/>
      <c r="F1519" s="64"/>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row>
    <row r="1520" spans="1:58" x14ac:dyDescent="0.4">
      <c r="A1520" s="510"/>
      <c r="B1520" s="40"/>
      <c r="C1520" s="40"/>
      <c r="D1520" s="45"/>
      <c r="E1520" s="45"/>
      <c r="F1520" s="64"/>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row>
    <row r="1521" spans="1:58" x14ac:dyDescent="0.4">
      <c r="A1521" s="510"/>
      <c r="B1521" s="40"/>
      <c r="C1521" s="40"/>
      <c r="D1521" s="45"/>
      <c r="E1521" s="45"/>
      <c r="F1521" s="64"/>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row>
    <row r="1522" spans="1:58" x14ac:dyDescent="0.4">
      <c r="A1522" s="510"/>
      <c r="B1522" s="40"/>
      <c r="C1522" s="40"/>
      <c r="D1522" s="45"/>
      <c r="E1522" s="45"/>
      <c r="F1522" s="64"/>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row>
    <row r="1523" spans="1:58" x14ac:dyDescent="0.4">
      <c r="A1523" s="510"/>
      <c r="B1523" s="40"/>
      <c r="C1523" s="40"/>
      <c r="D1523" s="45"/>
      <c r="E1523" s="45"/>
      <c r="F1523" s="64"/>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row>
    <row r="1524" spans="1:58" x14ac:dyDescent="0.4">
      <c r="A1524" s="510"/>
      <c r="B1524" s="40"/>
      <c r="C1524" s="40"/>
      <c r="D1524" s="45"/>
      <c r="E1524" s="45"/>
      <c r="F1524" s="64"/>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row>
    <row r="1525" spans="1:58" x14ac:dyDescent="0.4">
      <c r="A1525" s="510"/>
      <c r="B1525" s="40"/>
      <c r="C1525" s="40"/>
      <c r="D1525" s="45"/>
      <c r="E1525" s="45"/>
      <c r="F1525" s="64"/>
      <c r="G1525" s="40"/>
      <c r="H1525" s="40"/>
      <c r="I1525" s="40"/>
      <c r="J1525" s="40"/>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0"/>
      <c r="BD1525" s="40"/>
      <c r="BE1525" s="40"/>
      <c r="BF1525" s="40"/>
    </row>
    <row r="1526" spans="1:58" x14ac:dyDescent="0.4">
      <c r="A1526" s="510"/>
      <c r="B1526" s="40"/>
      <c r="C1526" s="40"/>
      <c r="D1526" s="45"/>
      <c r="E1526" s="45"/>
      <c r="F1526" s="64"/>
      <c r="G1526" s="40"/>
      <c r="H1526" s="40"/>
      <c r="I1526" s="40"/>
      <c r="J1526" s="40"/>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0"/>
      <c r="BD1526" s="40"/>
      <c r="BE1526" s="40"/>
      <c r="BF1526" s="40"/>
    </row>
    <row r="1527" spans="1:58" x14ac:dyDescent="0.4">
      <c r="A1527" s="510"/>
      <c r="B1527" s="40"/>
      <c r="C1527" s="40"/>
      <c r="D1527" s="45"/>
      <c r="E1527" s="45"/>
      <c r="F1527" s="64"/>
      <c r="G1527" s="40"/>
      <c r="H1527" s="40"/>
      <c r="I1527" s="40"/>
      <c r="J1527" s="40"/>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0"/>
      <c r="BD1527" s="40"/>
      <c r="BE1527" s="40"/>
      <c r="BF1527" s="40"/>
    </row>
    <row r="1528" spans="1:58" x14ac:dyDescent="0.4">
      <c r="A1528" s="510"/>
      <c r="B1528" s="40"/>
      <c r="C1528" s="40"/>
      <c r="D1528" s="45"/>
      <c r="E1528" s="45"/>
      <c r="F1528" s="64"/>
      <c r="G1528" s="40"/>
      <c r="H1528" s="40"/>
      <c r="I1528" s="40"/>
      <c r="J1528" s="40"/>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0"/>
      <c r="BD1528" s="40"/>
      <c r="BE1528" s="40"/>
      <c r="BF1528" s="40"/>
    </row>
    <row r="1529" spans="1:58" x14ac:dyDescent="0.4">
      <c r="A1529" s="510"/>
      <c r="B1529" s="40"/>
      <c r="C1529" s="40"/>
      <c r="D1529" s="45"/>
      <c r="E1529" s="45"/>
      <c r="F1529" s="64"/>
      <c r="G1529" s="40"/>
      <c r="H1529" s="40"/>
      <c r="I1529" s="40"/>
      <c r="J1529" s="40"/>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0"/>
      <c r="BD1529" s="40"/>
      <c r="BE1529" s="40"/>
      <c r="BF1529" s="40"/>
    </row>
    <row r="1530" spans="1:58" x14ac:dyDescent="0.4">
      <c r="A1530" s="510"/>
      <c r="B1530" s="40"/>
      <c r="C1530" s="40"/>
      <c r="D1530" s="45"/>
      <c r="E1530" s="45"/>
      <c r="F1530" s="64"/>
      <c r="G1530" s="40"/>
      <c r="H1530" s="40"/>
      <c r="I1530" s="40"/>
      <c r="J1530" s="40"/>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0"/>
      <c r="BD1530" s="40"/>
      <c r="BE1530" s="40"/>
      <c r="BF1530" s="40"/>
    </row>
    <row r="1531" spans="1:58" x14ac:dyDescent="0.4">
      <c r="A1531" s="510"/>
      <c r="B1531" s="40"/>
      <c r="C1531" s="40"/>
      <c r="D1531" s="45"/>
      <c r="E1531" s="45"/>
      <c r="F1531" s="64"/>
      <c r="G1531" s="40"/>
      <c r="H1531" s="40"/>
      <c r="I1531" s="40"/>
      <c r="J1531" s="40"/>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0"/>
      <c r="BD1531" s="40"/>
      <c r="BE1531" s="40"/>
      <c r="BF1531" s="40"/>
    </row>
    <row r="1532" spans="1:58" x14ac:dyDescent="0.4">
      <c r="A1532" s="510"/>
      <c r="B1532" s="40"/>
      <c r="C1532" s="40"/>
      <c r="D1532" s="45"/>
      <c r="E1532" s="45"/>
      <c r="F1532" s="64"/>
      <c r="G1532" s="40"/>
      <c r="H1532" s="40"/>
      <c r="I1532" s="40"/>
      <c r="J1532" s="40"/>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0"/>
      <c r="BD1532" s="40"/>
      <c r="BE1532" s="40"/>
      <c r="BF1532" s="40"/>
    </row>
    <row r="1533" spans="1:58" x14ac:dyDescent="0.4">
      <c r="A1533" s="510"/>
      <c r="B1533" s="40"/>
      <c r="C1533" s="40"/>
      <c r="D1533" s="45"/>
      <c r="E1533" s="45"/>
      <c r="F1533" s="64"/>
      <c r="G1533" s="40"/>
      <c r="H1533" s="40"/>
      <c r="I1533" s="40"/>
      <c r="J1533" s="40"/>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0"/>
      <c r="BD1533" s="40"/>
      <c r="BE1533" s="40"/>
      <c r="BF1533" s="40"/>
    </row>
    <row r="1534" spans="1:58" x14ac:dyDescent="0.4">
      <c r="A1534" s="510"/>
      <c r="B1534" s="40"/>
      <c r="C1534" s="40"/>
      <c r="D1534" s="45"/>
      <c r="E1534" s="45"/>
      <c r="F1534" s="64"/>
      <c r="G1534" s="40"/>
      <c r="H1534" s="40"/>
      <c r="I1534" s="40"/>
      <c r="J1534" s="40"/>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0"/>
      <c r="BD1534" s="40"/>
      <c r="BE1534" s="40"/>
      <c r="BF1534" s="40"/>
    </row>
    <row r="1535" spans="1:58" x14ac:dyDescent="0.4">
      <c r="A1535" s="510"/>
      <c r="B1535" s="40"/>
      <c r="C1535" s="40"/>
      <c r="D1535" s="45"/>
      <c r="E1535" s="45"/>
      <c r="F1535" s="64"/>
      <c r="G1535" s="40"/>
      <c r="H1535" s="40"/>
      <c r="I1535" s="40"/>
      <c r="J1535" s="40"/>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0"/>
      <c r="BD1535" s="40"/>
      <c r="BE1535" s="40"/>
      <c r="BF1535" s="40"/>
    </row>
    <row r="1536" spans="1:58" x14ac:dyDescent="0.4">
      <c r="A1536" s="510"/>
      <c r="B1536" s="40"/>
      <c r="C1536" s="40"/>
      <c r="D1536" s="45"/>
      <c r="E1536" s="45"/>
      <c r="F1536" s="64"/>
      <c r="G1536" s="40"/>
      <c r="H1536" s="40"/>
      <c r="I1536" s="40"/>
      <c r="J1536" s="40"/>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row>
    <row r="1537" spans="1:58" x14ac:dyDescent="0.4">
      <c r="A1537" s="510"/>
      <c r="B1537" s="40"/>
      <c r="C1537" s="40"/>
      <c r="D1537" s="45"/>
      <c r="E1537" s="45"/>
      <c r="F1537" s="64"/>
      <c r="G1537" s="40"/>
      <c r="H1537" s="40"/>
      <c r="I1537" s="40"/>
      <c r="J1537" s="40"/>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row>
    <row r="1538" spans="1:58" x14ac:dyDescent="0.4">
      <c r="A1538" s="510"/>
      <c r="B1538" s="40"/>
      <c r="C1538" s="40"/>
      <c r="D1538" s="45"/>
      <c r="E1538" s="45"/>
      <c r="F1538" s="64"/>
      <c r="G1538" s="40"/>
      <c r="H1538" s="40"/>
      <c r="I1538" s="40"/>
      <c r="J1538" s="40"/>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row>
    <row r="1539" spans="1:58" x14ac:dyDescent="0.4">
      <c r="A1539" s="510"/>
      <c r="B1539" s="40"/>
      <c r="C1539" s="40"/>
      <c r="D1539" s="45"/>
      <c r="E1539" s="45"/>
      <c r="F1539" s="64"/>
      <c r="G1539" s="40"/>
      <c r="H1539" s="40"/>
      <c r="I1539" s="40"/>
      <c r="J1539" s="40"/>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row>
    <row r="1540" spans="1:58" x14ac:dyDescent="0.4">
      <c r="A1540" s="510"/>
      <c r="B1540" s="40"/>
      <c r="C1540" s="40"/>
      <c r="D1540" s="45"/>
      <c r="E1540" s="45"/>
      <c r="F1540" s="64"/>
      <c r="G1540" s="40"/>
      <c r="H1540" s="40"/>
      <c r="I1540" s="40"/>
      <c r="J1540" s="40"/>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row>
    <row r="1541" spans="1:58" x14ac:dyDescent="0.4">
      <c r="A1541" s="510"/>
      <c r="B1541" s="40"/>
      <c r="C1541" s="40"/>
      <c r="D1541" s="45"/>
      <c r="E1541" s="45"/>
      <c r="F1541" s="64"/>
      <c r="G1541" s="40"/>
      <c r="H1541" s="40"/>
      <c r="I1541" s="40"/>
      <c r="J1541" s="40"/>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row>
    <row r="1542" spans="1:58" x14ac:dyDescent="0.4">
      <c r="A1542" s="510"/>
      <c r="B1542" s="40"/>
      <c r="C1542" s="40"/>
      <c r="D1542" s="45"/>
      <c r="E1542" s="45"/>
      <c r="F1542" s="64"/>
      <c r="G1542" s="40"/>
      <c r="H1542" s="40"/>
      <c r="I1542" s="40"/>
      <c r="J1542" s="40"/>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row>
    <row r="1543" spans="1:58" x14ac:dyDescent="0.4">
      <c r="A1543" s="510"/>
      <c r="B1543" s="40"/>
      <c r="C1543" s="40"/>
      <c r="D1543" s="45"/>
      <c r="E1543" s="45"/>
      <c r="F1543" s="64"/>
      <c r="G1543" s="40"/>
      <c r="H1543" s="40"/>
      <c r="I1543" s="40"/>
      <c r="J1543" s="40"/>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row>
    <row r="1544" spans="1:58" x14ac:dyDescent="0.4">
      <c r="A1544" s="510"/>
      <c r="B1544" s="40"/>
      <c r="C1544" s="40"/>
      <c r="D1544" s="45"/>
      <c r="E1544" s="45"/>
      <c r="F1544" s="64"/>
      <c r="G1544" s="40"/>
      <c r="H1544" s="40"/>
      <c r="I1544" s="40"/>
      <c r="J1544" s="40"/>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row>
    <row r="1545" spans="1:58" x14ac:dyDescent="0.4">
      <c r="A1545" s="510"/>
      <c r="B1545" s="40"/>
      <c r="C1545" s="40"/>
      <c r="D1545" s="45"/>
      <c r="E1545" s="45"/>
      <c r="F1545" s="64"/>
      <c r="G1545" s="40"/>
      <c r="H1545" s="40"/>
      <c r="I1545" s="40"/>
      <c r="J1545" s="40"/>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row>
    <row r="1546" spans="1:58" x14ac:dyDescent="0.4">
      <c r="A1546" s="510"/>
      <c r="B1546" s="40"/>
      <c r="C1546" s="40"/>
      <c r="D1546" s="45"/>
      <c r="E1546" s="45"/>
      <c r="F1546" s="64"/>
      <c r="G1546" s="40"/>
      <c r="H1546" s="40"/>
      <c r="I1546" s="40"/>
      <c r="J1546" s="40"/>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row>
    <row r="1547" spans="1:58" x14ac:dyDescent="0.4">
      <c r="A1547" s="510"/>
      <c r="B1547" s="40"/>
      <c r="C1547" s="40"/>
      <c r="D1547" s="45"/>
      <c r="E1547" s="45"/>
      <c r="F1547" s="64"/>
      <c r="G1547" s="40"/>
      <c r="H1547" s="40"/>
      <c r="I1547" s="40"/>
      <c r="J1547" s="40"/>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row>
    <row r="1548" spans="1:58" x14ac:dyDescent="0.4">
      <c r="A1548" s="510"/>
      <c r="B1548" s="40"/>
      <c r="C1548" s="40"/>
      <c r="D1548" s="45"/>
      <c r="E1548" s="45"/>
      <c r="F1548" s="64"/>
      <c r="G1548" s="40"/>
      <c r="H1548" s="40"/>
      <c r="I1548" s="40"/>
      <c r="J1548" s="40"/>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row>
    <row r="1549" spans="1:58" x14ac:dyDescent="0.4">
      <c r="A1549" s="510"/>
      <c r="B1549" s="40"/>
      <c r="C1549" s="40"/>
      <c r="D1549" s="45"/>
      <c r="E1549" s="45"/>
      <c r="F1549" s="64"/>
      <c r="G1549" s="40"/>
      <c r="H1549" s="40"/>
      <c r="I1549" s="40"/>
      <c r="J1549" s="40"/>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row>
    <row r="1550" spans="1:58" x14ac:dyDescent="0.4">
      <c r="A1550" s="510"/>
      <c r="B1550" s="40"/>
      <c r="C1550" s="40"/>
      <c r="D1550" s="45"/>
      <c r="E1550" s="45"/>
      <c r="F1550" s="64"/>
      <c r="G1550" s="40"/>
      <c r="H1550" s="40"/>
      <c r="I1550" s="40"/>
      <c r="J1550" s="40"/>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row>
    <row r="1551" spans="1:58" x14ac:dyDescent="0.4">
      <c r="A1551" s="510"/>
      <c r="B1551" s="40"/>
      <c r="C1551" s="40"/>
      <c r="D1551" s="45"/>
      <c r="E1551" s="45"/>
      <c r="F1551" s="64"/>
      <c r="G1551" s="40"/>
      <c r="H1551" s="40"/>
      <c r="I1551" s="40"/>
      <c r="J1551" s="40"/>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row>
    <row r="1552" spans="1:58" x14ac:dyDescent="0.4">
      <c r="A1552" s="510"/>
      <c r="B1552" s="40"/>
      <c r="C1552" s="40"/>
      <c r="D1552" s="45"/>
      <c r="E1552" s="45"/>
      <c r="F1552" s="64"/>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row>
    <row r="1553" spans="1:58" x14ac:dyDescent="0.4">
      <c r="A1553" s="510"/>
      <c r="B1553" s="40"/>
      <c r="C1553" s="40"/>
      <c r="D1553" s="45"/>
      <c r="E1553" s="45"/>
      <c r="F1553" s="64"/>
      <c r="G1553" s="40"/>
      <c r="H1553" s="40"/>
      <c r="I1553" s="40"/>
      <c r="J1553" s="40"/>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row>
    <row r="1554" spans="1:58" x14ac:dyDescent="0.4">
      <c r="A1554" s="510"/>
      <c r="B1554" s="40"/>
      <c r="C1554" s="40"/>
      <c r="D1554" s="45"/>
      <c r="E1554" s="45"/>
      <c r="F1554" s="64"/>
      <c r="G1554" s="40"/>
      <c r="H1554" s="40"/>
      <c r="I1554" s="40"/>
      <c r="J1554" s="40"/>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row>
    <row r="1555" spans="1:58" x14ac:dyDescent="0.4">
      <c r="A1555" s="510"/>
      <c r="B1555" s="40"/>
      <c r="C1555" s="40"/>
      <c r="D1555" s="45"/>
      <c r="E1555" s="45"/>
      <c r="F1555" s="64"/>
      <c r="G1555" s="40"/>
      <c r="H1555" s="40"/>
      <c r="I1555" s="40"/>
      <c r="J1555" s="40"/>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row>
    <row r="1556" spans="1:58" x14ac:dyDescent="0.4">
      <c r="A1556" s="510"/>
      <c r="B1556" s="40"/>
      <c r="C1556" s="40"/>
      <c r="D1556" s="45"/>
      <c r="E1556" s="45"/>
      <c r="F1556" s="64"/>
      <c r="G1556" s="40"/>
      <c r="H1556" s="40"/>
      <c r="I1556" s="40"/>
      <c r="J1556" s="40"/>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0"/>
      <c r="BD1556" s="40"/>
      <c r="BE1556" s="40"/>
      <c r="BF1556" s="40"/>
    </row>
    <row r="1557" spans="1:58" x14ac:dyDescent="0.4">
      <c r="A1557" s="510"/>
      <c r="B1557" s="40"/>
      <c r="C1557" s="40"/>
      <c r="D1557" s="45"/>
      <c r="E1557" s="45"/>
      <c r="F1557" s="64"/>
      <c r="G1557" s="40"/>
      <c r="H1557" s="40"/>
      <c r="I1557" s="40"/>
      <c r="J1557" s="40"/>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0"/>
      <c r="BD1557" s="40"/>
      <c r="BE1557" s="40"/>
      <c r="BF1557" s="40"/>
    </row>
    <row r="1558" spans="1:58" x14ac:dyDescent="0.4">
      <c r="A1558" s="510"/>
      <c r="B1558" s="40"/>
      <c r="C1558" s="40"/>
      <c r="D1558" s="45"/>
      <c r="E1558" s="45"/>
      <c r="F1558" s="64"/>
      <c r="G1558" s="40"/>
      <c r="H1558" s="40"/>
      <c r="I1558" s="40"/>
      <c r="J1558" s="40"/>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0"/>
      <c r="BD1558" s="40"/>
      <c r="BE1558" s="40"/>
      <c r="BF1558" s="40"/>
    </row>
    <row r="1559" spans="1:58" x14ac:dyDescent="0.4">
      <c r="A1559" s="510"/>
      <c r="B1559" s="40"/>
      <c r="C1559" s="40"/>
      <c r="D1559" s="45"/>
      <c r="E1559" s="45"/>
      <c r="F1559" s="64"/>
      <c r="G1559" s="40"/>
      <c r="H1559" s="40"/>
      <c r="I1559" s="40"/>
      <c r="J1559" s="40"/>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0"/>
      <c r="BD1559" s="40"/>
      <c r="BE1559" s="40"/>
      <c r="BF1559" s="40"/>
    </row>
    <row r="1560" spans="1:58" x14ac:dyDescent="0.4">
      <c r="A1560" s="510"/>
      <c r="B1560" s="40"/>
      <c r="C1560" s="40"/>
      <c r="D1560" s="45"/>
      <c r="E1560" s="45"/>
      <c r="F1560" s="64"/>
      <c r="G1560" s="40"/>
      <c r="H1560" s="40"/>
      <c r="I1560" s="40"/>
      <c r="J1560" s="40"/>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0"/>
      <c r="BD1560" s="40"/>
      <c r="BE1560" s="40"/>
      <c r="BF1560" s="40"/>
    </row>
    <row r="1561" spans="1:58" x14ac:dyDescent="0.4">
      <c r="A1561" s="510"/>
      <c r="B1561" s="40"/>
      <c r="C1561" s="40"/>
      <c r="D1561" s="45"/>
      <c r="E1561" s="45"/>
      <c r="F1561" s="64"/>
      <c r="G1561" s="40"/>
      <c r="H1561" s="40"/>
      <c r="I1561" s="40"/>
      <c r="J1561" s="40"/>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0"/>
      <c r="BD1561" s="40"/>
      <c r="BE1561" s="40"/>
      <c r="BF1561" s="40"/>
    </row>
    <row r="1562" spans="1:58" x14ac:dyDescent="0.4">
      <c r="A1562" s="510"/>
      <c r="B1562" s="40"/>
      <c r="C1562" s="40"/>
      <c r="D1562" s="45"/>
      <c r="E1562" s="45"/>
      <c r="F1562" s="64"/>
      <c r="G1562" s="40"/>
      <c r="H1562" s="40"/>
      <c r="I1562" s="40"/>
      <c r="J1562" s="40"/>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0"/>
      <c r="BD1562" s="40"/>
      <c r="BE1562" s="40"/>
      <c r="BF1562" s="40"/>
    </row>
    <row r="1563" spans="1:58" x14ac:dyDescent="0.4">
      <c r="A1563" s="510"/>
      <c r="B1563" s="40"/>
      <c r="C1563" s="40"/>
      <c r="D1563" s="45"/>
      <c r="E1563" s="45"/>
      <c r="F1563" s="64"/>
      <c r="G1563" s="40"/>
      <c r="H1563" s="40"/>
      <c r="I1563" s="40"/>
      <c r="J1563" s="40"/>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0"/>
      <c r="BD1563" s="40"/>
      <c r="BE1563" s="40"/>
      <c r="BF1563" s="40"/>
    </row>
    <row r="1564" spans="1:58" x14ac:dyDescent="0.4">
      <c r="A1564" s="510"/>
      <c r="B1564" s="40"/>
      <c r="C1564" s="40"/>
      <c r="D1564" s="45"/>
      <c r="E1564" s="45"/>
      <c r="F1564" s="64"/>
      <c r="G1564" s="40"/>
      <c r="H1564" s="40"/>
      <c r="I1564" s="40"/>
      <c r="J1564" s="40"/>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0"/>
      <c r="BD1564" s="40"/>
      <c r="BE1564" s="40"/>
      <c r="BF1564" s="40"/>
    </row>
    <row r="1565" spans="1:58" x14ac:dyDescent="0.4">
      <c r="A1565" s="510"/>
      <c r="B1565" s="40"/>
      <c r="C1565" s="40"/>
      <c r="D1565" s="45"/>
      <c r="E1565" s="45"/>
      <c r="F1565" s="64"/>
      <c r="G1565" s="40"/>
      <c r="H1565" s="40"/>
      <c r="I1565" s="40"/>
      <c r="J1565" s="40"/>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0"/>
      <c r="BD1565" s="40"/>
      <c r="BE1565" s="40"/>
      <c r="BF1565" s="40"/>
    </row>
    <row r="1566" spans="1:58" x14ac:dyDescent="0.4">
      <c r="A1566" s="510"/>
      <c r="B1566" s="40"/>
      <c r="C1566" s="40"/>
      <c r="D1566" s="45"/>
      <c r="E1566" s="45"/>
      <c r="F1566" s="64"/>
      <c r="G1566" s="40"/>
      <c r="H1566" s="40"/>
      <c r="I1566" s="40"/>
      <c r="J1566" s="40"/>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0"/>
      <c r="BD1566" s="40"/>
      <c r="BE1566" s="40"/>
      <c r="BF1566" s="40"/>
    </row>
    <row r="1567" spans="1:58" x14ac:dyDescent="0.4">
      <c r="A1567" s="510"/>
      <c r="B1567" s="40"/>
      <c r="C1567" s="40"/>
      <c r="D1567" s="45"/>
      <c r="E1567" s="45"/>
      <c r="F1567" s="64"/>
      <c r="G1567" s="40"/>
      <c r="H1567" s="40"/>
      <c r="I1567" s="40"/>
      <c r="J1567" s="40"/>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0"/>
      <c r="BD1567" s="40"/>
      <c r="BE1567" s="40"/>
      <c r="BF1567" s="40"/>
    </row>
    <row r="1568" spans="1:58" x14ac:dyDescent="0.4">
      <c r="A1568" s="510"/>
      <c r="B1568" s="40"/>
      <c r="C1568" s="40"/>
      <c r="D1568" s="45"/>
      <c r="E1568" s="45"/>
      <c r="F1568" s="64"/>
      <c r="G1568" s="40"/>
      <c r="H1568" s="40"/>
      <c r="I1568" s="40"/>
      <c r="J1568" s="40"/>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row>
    <row r="1569" spans="1:58" x14ac:dyDescent="0.4">
      <c r="A1569" s="510"/>
      <c r="B1569" s="40"/>
      <c r="C1569" s="40"/>
      <c r="D1569" s="45"/>
      <c r="E1569" s="45"/>
      <c r="F1569" s="64"/>
      <c r="G1569" s="40"/>
      <c r="H1569" s="40"/>
      <c r="I1569" s="40"/>
      <c r="J1569" s="40"/>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0"/>
      <c r="BD1569" s="40"/>
      <c r="BE1569" s="40"/>
      <c r="BF1569" s="40"/>
    </row>
    <row r="1570" spans="1:58" x14ac:dyDescent="0.4">
      <c r="A1570" s="510"/>
      <c r="B1570" s="40"/>
      <c r="C1570" s="40"/>
      <c r="D1570" s="45"/>
      <c r="E1570" s="45"/>
      <c r="F1570" s="64"/>
      <c r="G1570" s="40"/>
      <c r="H1570" s="40"/>
      <c r="I1570" s="40"/>
      <c r="J1570" s="40"/>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0"/>
      <c r="BD1570" s="40"/>
      <c r="BE1570" s="40"/>
      <c r="BF1570" s="40"/>
    </row>
    <row r="1571" spans="1:58" x14ac:dyDescent="0.4">
      <c r="A1571" s="510"/>
      <c r="B1571" s="40"/>
      <c r="C1571" s="40"/>
      <c r="D1571" s="45"/>
      <c r="E1571" s="45"/>
      <c r="F1571" s="64"/>
      <c r="G1571" s="40"/>
      <c r="H1571" s="40"/>
      <c r="I1571" s="40"/>
      <c r="J1571" s="40"/>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0"/>
      <c r="BD1571" s="40"/>
      <c r="BE1571" s="40"/>
      <c r="BF1571" s="40"/>
    </row>
    <row r="1572" spans="1:58" x14ac:dyDescent="0.4">
      <c r="A1572" s="510"/>
      <c r="B1572" s="40"/>
      <c r="C1572" s="40"/>
      <c r="D1572" s="45"/>
      <c r="E1572" s="45"/>
      <c r="F1572" s="64"/>
      <c r="G1572" s="40"/>
      <c r="H1572" s="40"/>
      <c r="I1572" s="40"/>
      <c r="J1572" s="40"/>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0"/>
      <c r="BD1572" s="40"/>
      <c r="BE1572" s="40"/>
      <c r="BF1572" s="40"/>
    </row>
    <row r="1573" spans="1:58" x14ac:dyDescent="0.4">
      <c r="A1573" s="510"/>
      <c r="B1573" s="40"/>
      <c r="C1573" s="40"/>
      <c r="D1573" s="45"/>
      <c r="E1573" s="45"/>
      <c r="F1573" s="64"/>
      <c r="G1573" s="40"/>
      <c r="H1573" s="40"/>
      <c r="I1573" s="40"/>
      <c r="J1573" s="40"/>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0"/>
      <c r="BD1573" s="40"/>
      <c r="BE1573" s="40"/>
      <c r="BF1573" s="40"/>
    </row>
    <row r="1574" spans="1:58" x14ac:dyDescent="0.4">
      <c r="A1574" s="510"/>
      <c r="B1574" s="40"/>
      <c r="C1574" s="40"/>
      <c r="D1574" s="45"/>
      <c r="E1574" s="45"/>
      <c r="F1574" s="64"/>
      <c r="G1574" s="40"/>
      <c r="H1574" s="40"/>
      <c r="I1574" s="40"/>
      <c r="J1574" s="40"/>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0"/>
      <c r="BD1574" s="40"/>
      <c r="BE1574" s="40"/>
      <c r="BF1574" s="40"/>
    </row>
    <row r="1575" spans="1:58" x14ac:dyDescent="0.4">
      <c r="A1575" s="510"/>
      <c r="B1575" s="40"/>
      <c r="C1575" s="40"/>
      <c r="D1575" s="45"/>
      <c r="E1575" s="45"/>
      <c r="F1575" s="64"/>
      <c r="G1575" s="40"/>
      <c r="H1575" s="40"/>
      <c r="I1575" s="40"/>
      <c r="J1575" s="40"/>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0"/>
      <c r="BD1575" s="40"/>
      <c r="BE1575" s="40"/>
      <c r="BF1575" s="40"/>
    </row>
    <row r="1576" spans="1:58" x14ac:dyDescent="0.4">
      <c r="A1576" s="510"/>
      <c r="B1576" s="40"/>
      <c r="C1576" s="40"/>
      <c r="D1576" s="45"/>
      <c r="E1576" s="45"/>
      <c r="F1576" s="64"/>
      <c r="G1576" s="40"/>
      <c r="H1576" s="40"/>
      <c r="I1576" s="40"/>
      <c r="J1576" s="40"/>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0"/>
      <c r="BD1576" s="40"/>
      <c r="BE1576" s="40"/>
      <c r="BF1576" s="40"/>
    </row>
    <row r="1577" spans="1:58" x14ac:dyDescent="0.4">
      <c r="A1577" s="510"/>
      <c r="B1577" s="40"/>
      <c r="C1577" s="40"/>
      <c r="D1577" s="45"/>
      <c r="E1577" s="45"/>
      <c r="F1577" s="64"/>
      <c r="G1577" s="40"/>
      <c r="H1577" s="40"/>
      <c r="I1577" s="40"/>
      <c r="J1577" s="40"/>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0"/>
      <c r="BD1577" s="40"/>
      <c r="BE1577" s="40"/>
      <c r="BF1577" s="40"/>
    </row>
    <row r="1578" spans="1:58" x14ac:dyDescent="0.4">
      <c r="A1578" s="510"/>
      <c r="B1578" s="40"/>
      <c r="C1578" s="40"/>
      <c r="D1578" s="45"/>
      <c r="E1578" s="45"/>
      <c r="F1578" s="64"/>
      <c r="G1578" s="40"/>
      <c r="H1578" s="40"/>
      <c r="I1578" s="40"/>
      <c r="J1578" s="40"/>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row>
    <row r="1579" spans="1:58" x14ac:dyDescent="0.4">
      <c r="A1579" s="510"/>
      <c r="B1579" s="40"/>
      <c r="C1579" s="40"/>
      <c r="D1579" s="45"/>
      <c r="E1579" s="45"/>
      <c r="F1579" s="64"/>
      <c r="G1579" s="40"/>
      <c r="H1579" s="40"/>
      <c r="I1579" s="40"/>
      <c r="J1579" s="40"/>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row>
    <row r="1580" spans="1:58" x14ac:dyDescent="0.4">
      <c r="A1580" s="510"/>
      <c r="B1580" s="40"/>
      <c r="C1580" s="40"/>
      <c r="D1580" s="45"/>
      <c r="E1580" s="45"/>
      <c r="F1580" s="64"/>
      <c r="G1580" s="40"/>
      <c r="H1580" s="40"/>
      <c r="I1580" s="40"/>
      <c r="J1580" s="40"/>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0"/>
      <c r="BD1580" s="40"/>
      <c r="BE1580" s="40"/>
      <c r="BF1580" s="40"/>
    </row>
    <row r="1581" spans="1:58" x14ac:dyDescent="0.4">
      <c r="A1581" s="510"/>
      <c r="B1581" s="40"/>
      <c r="C1581" s="40"/>
      <c r="D1581" s="45"/>
      <c r="E1581" s="45"/>
      <c r="F1581" s="64"/>
      <c r="G1581" s="40"/>
      <c r="H1581" s="40"/>
      <c r="I1581" s="40"/>
      <c r="J1581" s="40"/>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0"/>
      <c r="BD1581" s="40"/>
      <c r="BE1581" s="40"/>
      <c r="BF1581" s="40"/>
    </row>
    <row r="1582" spans="1:58" x14ac:dyDescent="0.4">
      <c r="A1582" s="510"/>
      <c r="B1582" s="40"/>
      <c r="C1582" s="40"/>
      <c r="D1582" s="45"/>
      <c r="E1582" s="45"/>
      <c r="F1582" s="64"/>
      <c r="G1582" s="40"/>
      <c r="H1582" s="40"/>
      <c r="I1582" s="40"/>
      <c r="J1582" s="40"/>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0"/>
      <c r="BD1582" s="40"/>
      <c r="BE1582" s="40"/>
      <c r="BF1582" s="40"/>
    </row>
    <row r="1583" spans="1:58" x14ac:dyDescent="0.4">
      <c r="A1583" s="510"/>
      <c r="B1583" s="40"/>
      <c r="C1583" s="40"/>
      <c r="D1583" s="45"/>
      <c r="E1583" s="45"/>
      <c r="F1583" s="64"/>
      <c r="G1583" s="40"/>
      <c r="H1583" s="40"/>
      <c r="I1583" s="40"/>
      <c r="J1583" s="40"/>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row>
    <row r="1584" spans="1:58" x14ac:dyDescent="0.4">
      <c r="A1584" s="510"/>
      <c r="B1584" s="40"/>
      <c r="C1584" s="40"/>
      <c r="D1584" s="45"/>
      <c r="E1584" s="45"/>
      <c r="F1584" s="64"/>
      <c r="G1584" s="40"/>
      <c r="H1584" s="40"/>
      <c r="I1584" s="40"/>
      <c r="J1584" s="40"/>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0"/>
      <c r="BD1584" s="40"/>
      <c r="BE1584" s="40"/>
      <c r="BF1584" s="40"/>
    </row>
    <row r="1585" spans="1:58" x14ac:dyDescent="0.4">
      <c r="A1585" s="510"/>
      <c r="B1585" s="40"/>
      <c r="C1585" s="40"/>
      <c r="D1585" s="45"/>
      <c r="E1585" s="45"/>
      <c r="F1585" s="64"/>
      <c r="G1585" s="40"/>
      <c r="H1585" s="40"/>
      <c r="I1585" s="40"/>
      <c r="J1585" s="40"/>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0"/>
      <c r="BD1585" s="40"/>
      <c r="BE1585" s="40"/>
      <c r="BF1585" s="40"/>
    </row>
    <row r="1586" spans="1:58" x14ac:dyDescent="0.4">
      <c r="A1586" s="510"/>
      <c r="B1586" s="40"/>
      <c r="C1586" s="40"/>
      <c r="D1586" s="45"/>
      <c r="E1586" s="45"/>
      <c r="F1586" s="64"/>
      <c r="G1586" s="40"/>
      <c r="H1586" s="40"/>
      <c r="I1586" s="40"/>
      <c r="J1586" s="40"/>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0"/>
      <c r="BD1586" s="40"/>
      <c r="BE1586" s="40"/>
      <c r="BF1586" s="40"/>
    </row>
    <row r="1587" spans="1:58" x14ac:dyDescent="0.4">
      <c r="A1587" s="510"/>
      <c r="B1587" s="40"/>
      <c r="C1587" s="40"/>
      <c r="D1587" s="45"/>
      <c r="E1587" s="45"/>
      <c r="F1587" s="64"/>
      <c r="G1587" s="40"/>
      <c r="H1587" s="40"/>
      <c r="I1587" s="40"/>
      <c r="J1587" s="40"/>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0"/>
      <c r="BD1587" s="40"/>
      <c r="BE1587" s="40"/>
      <c r="BF1587" s="40"/>
    </row>
    <row r="1588" spans="1:58" x14ac:dyDescent="0.4">
      <c r="A1588" s="510"/>
      <c r="B1588" s="40"/>
      <c r="C1588" s="40"/>
      <c r="D1588" s="45"/>
      <c r="E1588" s="45"/>
      <c r="F1588" s="64"/>
      <c r="G1588" s="40"/>
      <c r="H1588" s="40"/>
      <c r="I1588" s="40"/>
      <c r="J1588" s="40"/>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0"/>
      <c r="BD1588" s="40"/>
      <c r="BE1588" s="40"/>
      <c r="BF1588" s="40"/>
    </row>
    <row r="1589" spans="1:58" x14ac:dyDescent="0.4">
      <c r="A1589" s="510"/>
      <c r="B1589" s="40"/>
      <c r="C1589" s="40"/>
      <c r="D1589" s="45"/>
      <c r="E1589" s="45"/>
      <c r="F1589" s="64"/>
      <c r="G1589" s="40"/>
      <c r="H1589" s="40"/>
      <c r="I1589" s="40"/>
      <c r="J1589" s="40"/>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0"/>
      <c r="BD1589" s="40"/>
      <c r="BE1589" s="40"/>
      <c r="BF1589" s="40"/>
    </row>
    <row r="1590" spans="1:58" x14ac:dyDescent="0.4">
      <c r="A1590" s="510"/>
      <c r="B1590" s="40"/>
      <c r="C1590" s="40"/>
      <c r="D1590" s="45"/>
      <c r="E1590" s="45"/>
      <c r="F1590" s="64"/>
      <c r="G1590" s="40"/>
      <c r="H1590" s="40"/>
      <c r="I1590" s="40"/>
      <c r="J1590" s="40"/>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0"/>
      <c r="BD1590" s="40"/>
      <c r="BE1590" s="40"/>
      <c r="BF1590" s="40"/>
    </row>
    <row r="1591" spans="1:58" x14ac:dyDescent="0.4">
      <c r="A1591" s="510"/>
      <c r="B1591" s="40"/>
      <c r="C1591" s="40"/>
      <c r="D1591" s="45"/>
      <c r="E1591" s="45"/>
      <c r="F1591" s="64"/>
      <c r="G1591" s="40"/>
      <c r="H1591" s="40"/>
      <c r="I1591" s="40"/>
      <c r="J1591" s="40"/>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0"/>
      <c r="BD1591" s="40"/>
      <c r="BE1591" s="40"/>
      <c r="BF1591" s="40"/>
    </row>
    <row r="1592" spans="1:58" x14ac:dyDescent="0.4">
      <c r="A1592" s="510"/>
      <c r="B1592" s="40"/>
      <c r="C1592" s="40"/>
      <c r="D1592" s="45"/>
      <c r="E1592" s="45"/>
      <c r="F1592" s="64"/>
      <c r="G1592" s="40"/>
      <c r="H1592" s="40"/>
      <c r="I1592" s="40"/>
      <c r="J1592" s="40"/>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0"/>
      <c r="BD1592" s="40"/>
      <c r="BE1592" s="40"/>
      <c r="BF1592" s="40"/>
    </row>
    <row r="1593" spans="1:58" x14ac:dyDescent="0.4">
      <c r="A1593" s="510"/>
      <c r="B1593" s="40"/>
      <c r="C1593" s="40"/>
      <c r="D1593" s="45"/>
      <c r="E1593" s="45"/>
      <c r="F1593" s="64"/>
      <c r="G1593" s="40"/>
      <c r="H1593" s="40"/>
      <c r="I1593" s="40"/>
      <c r="J1593" s="40"/>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0"/>
      <c r="BD1593" s="40"/>
      <c r="BE1593" s="40"/>
      <c r="BF1593" s="40"/>
    </row>
    <row r="1594" spans="1:58" x14ac:dyDescent="0.4">
      <c r="A1594" s="510"/>
      <c r="B1594" s="40"/>
      <c r="C1594" s="40"/>
      <c r="D1594" s="45"/>
      <c r="E1594" s="45"/>
      <c r="F1594" s="64"/>
      <c r="G1594" s="40"/>
      <c r="H1594" s="40"/>
      <c r="I1594" s="40"/>
      <c r="J1594" s="40"/>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0"/>
      <c r="BD1594" s="40"/>
      <c r="BE1594" s="40"/>
      <c r="BF1594" s="40"/>
    </row>
    <row r="1595" spans="1:58" x14ac:dyDescent="0.4">
      <c r="A1595" s="510"/>
      <c r="B1595" s="40"/>
      <c r="C1595" s="40"/>
      <c r="D1595" s="45"/>
      <c r="E1595" s="45"/>
      <c r="F1595" s="64"/>
      <c r="G1595" s="40"/>
      <c r="H1595" s="40"/>
      <c r="I1595" s="40"/>
      <c r="J1595" s="40"/>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0"/>
      <c r="BD1595" s="40"/>
      <c r="BE1595" s="40"/>
      <c r="BF1595" s="40"/>
    </row>
    <row r="1596" spans="1:58" x14ac:dyDescent="0.4">
      <c r="A1596" s="510"/>
      <c r="B1596" s="40"/>
      <c r="C1596" s="40"/>
      <c r="D1596" s="45"/>
      <c r="E1596" s="45"/>
      <c r="F1596" s="64"/>
      <c r="G1596" s="40"/>
      <c r="H1596" s="40"/>
      <c r="I1596" s="40"/>
      <c r="J1596" s="40"/>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0"/>
      <c r="BD1596" s="40"/>
      <c r="BE1596" s="40"/>
      <c r="BF1596" s="40"/>
    </row>
    <row r="1597" spans="1:58" x14ac:dyDescent="0.4">
      <c r="A1597" s="510"/>
      <c r="B1597" s="40"/>
      <c r="C1597" s="40"/>
      <c r="D1597" s="45"/>
      <c r="E1597" s="45"/>
      <c r="F1597" s="64"/>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0"/>
      <c r="BD1597" s="40"/>
      <c r="BE1597" s="40"/>
      <c r="BF1597" s="40"/>
    </row>
    <row r="1598" spans="1:58" x14ac:dyDescent="0.4">
      <c r="A1598" s="510"/>
      <c r="B1598" s="40"/>
      <c r="C1598" s="40"/>
      <c r="D1598" s="45"/>
      <c r="E1598" s="45"/>
      <c r="F1598" s="64"/>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0"/>
      <c r="BD1598" s="40"/>
      <c r="BE1598" s="40"/>
      <c r="BF1598" s="40"/>
    </row>
    <row r="1599" spans="1:58" x14ac:dyDescent="0.4">
      <c r="A1599" s="510"/>
      <c r="B1599" s="40"/>
      <c r="C1599" s="40"/>
      <c r="D1599" s="45"/>
      <c r="E1599" s="45"/>
      <c r="F1599" s="64"/>
      <c r="G1599" s="40"/>
      <c r="H1599" s="40"/>
      <c r="I1599" s="40"/>
      <c r="J1599" s="40"/>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0"/>
      <c r="BD1599" s="40"/>
      <c r="BE1599" s="40"/>
      <c r="BF1599" s="40"/>
    </row>
    <row r="1600" spans="1:58" x14ac:dyDescent="0.4">
      <c r="A1600" s="510"/>
      <c r="B1600" s="40"/>
      <c r="C1600" s="40"/>
      <c r="D1600" s="45"/>
      <c r="E1600" s="45"/>
      <c r="F1600" s="64"/>
      <c r="G1600" s="40"/>
      <c r="H1600" s="40"/>
      <c r="I1600" s="40"/>
      <c r="J1600" s="40"/>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0"/>
      <c r="BD1600" s="40"/>
      <c r="BE1600" s="40"/>
      <c r="BF1600" s="40"/>
    </row>
    <row r="1601" spans="1:58" x14ac:dyDescent="0.4">
      <c r="A1601" s="510"/>
      <c r="B1601" s="40"/>
      <c r="C1601" s="40"/>
      <c r="D1601" s="45"/>
      <c r="E1601" s="45"/>
      <c r="F1601" s="64"/>
      <c r="G1601" s="40"/>
      <c r="H1601" s="40"/>
      <c r="I1601" s="40"/>
      <c r="J1601" s="40"/>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0"/>
      <c r="BD1601" s="40"/>
      <c r="BE1601" s="40"/>
      <c r="BF1601" s="40"/>
    </row>
    <row r="1602" spans="1:58" x14ac:dyDescent="0.4">
      <c r="A1602" s="510"/>
      <c r="B1602" s="40"/>
      <c r="C1602" s="40"/>
      <c r="D1602" s="45"/>
      <c r="E1602" s="45"/>
      <c r="F1602" s="64"/>
      <c r="G1602" s="40"/>
      <c r="H1602" s="40"/>
      <c r="I1602" s="40"/>
      <c r="J1602" s="40"/>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0"/>
      <c r="BD1602" s="40"/>
      <c r="BE1602" s="40"/>
      <c r="BF1602" s="40"/>
    </row>
    <row r="1603" spans="1:58" x14ac:dyDescent="0.4">
      <c r="A1603" s="510"/>
      <c r="B1603" s="40"/>
      <c r="C1603" s="40"/>
      <c r="D1603" s="45"/>
      <c r="E1603" s="45"/>
      <c r="F1603" s="64"/>
      <c r="G1603" s="40"/>
      <c r="H1603" s="40"/>
      <c r="I1603" s="40"/>
      <c r="J1603" s="40"/>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0"/>
      <c r="BD1603" s="40"/>
      <c r="BE1603" s="40"/>
      <c r="BF1603" s="40"/>
    </row>
    <row r="1604" spans="1:58" x14ac:dyDescent="0.4">
      <c r="A1604" s="510"/>
      <c r="B1604" s="40"/>
      <c r="C1604" s="40"/>
      <c r="D1604" s="45"/>
      <c r="E1604" s="45"/>
      <c r="F1604" s="64"/>
      <c r="G1604" s="40"/>
      <c r="H1604" s="40"/>
      <c r="I1604" s="40"/>
      <c r="J1604" s="40"/>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0"/>
      <c r="BD1604" s="40"/>
      <c r="BE1604" s="40"/>
      <c r="BF1604" s="40"/>
    </row>
    <row r="1605" spans="1:58" x14ac:dyDescent="0.4">
      <c r="A1605" s="510"/>
      <c r="B1605" s="40"/>
      <c r="C1605" s="40"/>
      <c r="D1605" s="45"/>
      <c r="E1605" s="45"/>
      <c r="F1605" s="64"/>
      <c r="G1605" s="40"/>
      <c r="H1605" s="40"/>
      <c r="I1605" s="40"/>
      <c r="J1605" s="40"/>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row>
    <row r="1606" spans="1:58" x14ac:dyDescent="0.4">
      <c r="A1606" s="510"/>
      <c r="B1606" s="40"/>
      <c r="C1606" s="40"/>
      <c r="D1606" s="45"/>
      <c r="E1606" s="45"/>
      <c r="F1606" s="64"/>
      <c r="G1606" s="40"/>
      <c r="H1606" s="40"/>
      <c r="I1606" s="40"/>
      <c r="J1606" s="40"/>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row>
    <row r="1607" spans="1:58" x14ac:dyDescent="0.4">
      <c r="A1607" s="510"/>
      <c r="B1607" s="40"/>
      <c r="C1607" s="40"/>
      <c r="D1607" s="45"/>
      <c r="E1607" s="45"/>
      <c r="F1607" s="64"/>
      <c r="G1607" s="40"/>
      <c r="H1607" s="40"/>
      <c r="I1607" s="40"/>
      <c r="J1607" s="40"/>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row>
    <row r="1608" spans="1:58" x14ac:dyDescent="0.4">
      <c r="A1608" s="510"/>
      <c r="B1608" s="40"/>
      <c r="C1608" s="40"/>
      <c r="D1608" s="45"/>
      <c r="E1608" s="45"/>
      <c r="F1608" s="64"/>
      <c r="G1608" s="40"/>
      <c r="H1608" s="40"/>
      <c r="I1608" s="40"/>
      <c r="J1608" s="40"/>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row>
    <row r="1609" spans="1:58" x14ac:dyDescent="0.4">
      <c r="A1609" s="510"/>
      <c r="B1609" s="40"/>
      <c r="C1609" s="40"/>
      <c r="D1609" s="45"/>
      <c r="E1609" s="45"/>
      <c r="F1609" s="64"/>
      <c r="G1609" s="40"/>
      <c r="H1609" s="40"/>
      <c r="I1609" s="40"/>
      <c r="J1609" s="40"/>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row>
    <row r="1610" spans="1:58" x14ac:dyDescent="0.4">
      <c r="A1610" s="510"/>
      <c r="B1610" s="40"/>
      <c r="C1610" s="40"/>
      <c r="D1610" s="45"/>
      <c r="E1610" s="45"/>
      <c r="F1610" s="64"/>
      <c r="G1610" s="40"/>
      <c r="H1610" s="40"/>
      <c r="I1610" s="40"/>
      <c r="J1610" s="40"/>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0"/>
      <c r="BD1610" s="40"/>
      <c r="BE1610" s="40"/>
      <c r="BF1610" s="40"/>
    </row>
    <row r="1611" spans="1:58" x14ac:dyDescent="0.4">
      <c r="A1611" s="510"/>
      <c r="B1611" s="40"/>
      <c r="C1611" s="40"/>
      <c r="D1611" s="45"/>
      <c r="E1611" s="45"/>
      <c r="F1611" s="64"/>
      <c r="G1611" s="40"/>
      <c r="H1611" s="40"/>
      <c r="I1611" s="40"/>
      <c r="J1611" s="40"/>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row>
    <row r="1612" spans="1:58" x14ac:dyDescent="0.4">
      <c r="A1612" s="510"/>
      <c r="B1612" s="40"/>
      <c r="C1612" s="40"/>
      <c r="D1612" s="45"/>
      <c r="E1612" s="45"/>
      <c r="F1612" s="64"/>
      <c r="G1612" s="40"/>
      <c r="H1612" s="40"/>
      <c r="I1612" s="40"/>
      <c r="J1612" s="40"/>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0"/>
      <c r="BD1612" s="40"/>
      <c r="BE1612" s="40"/>
      <c r="BF1612" s="40"/>
    </row>
    <row r="1613" spans="1:58" x14ac:dyDescent="0.4">
      <c r="A1613" s="510"/>
      <c r="B1613" s="40"/>
      <c r="C1613" s="40"/>
      <c r="D1613" s="45"/>
      <c r="E1613" s="45"/>
      <c r="F1613" s="64"/>
      <c r="G1613" s="40"/>
      <c r="H1613" s="40"/>
      <c r="I1613" s="40"/>
      <c r="J1613" s="40"/>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0"/>
      <c r="BD1613" s="40"/>
      <c r="BE1613" s="40"/>
      <c r="BF1613" s="40"/>
    </row>
    <row r="1614" spans="1:58" x14ac:dyDescent="0.4">
      <c r="A1614" s="510"/>
      <c r="B1614" s="40"/>
      <c r="C1614" s="40"/>
      <c r="D1614" s="45"/>
      <c r="E1614" s="45"/>
      <c r="F1614" s="64"/>
      <c r="G1614" s="40"/>
      <c r="H1614" s="40"/>
      <c r="I1614" s="40"/>
      <c r="J1614" s="40"/>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row>
    <row r="1615" spans="1:58" x14ac:dyDescent="0.4">
      <c r="A1615" s="510"/>
      <c r="B1615" s="40"/>
      <c r="C1615" s="40"/>
      <c r="D1615" s="45"/>
      <c r="E1615" s="45"/>
      <c r="F1615" s="64"/>
      <c r="G1615" s="40"/>
      <c r="H1615" s="40"/>
      <c r="I1615" s="40"/>
      <c r="J1615" s="40"/>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0"/>
      <c r="BD1615" s="40"/>
      <c r="BE1615" s="40"/>
      <c r="BF1615" s="40"/>
    </row>
    <row r="1616" spans="1:58" x14ac:dyDescent="0.4">
      <c r="A1616" s="510"/>
      <c r="B1616" s="40"/>
      <c r="C1616" s="40"/>
      <c r="D1616" s="45"/>
      <c r="E1616" s="45"/>
      <c r="F1616" s="64"/>
      <c r="G1616" s="40"/>
      <c r="H1616" s="40"/>
      <c r="I1616" s="40"/>
      <c r="J1616" s="40"/>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row>
    <row r="1617" spans="1:58" x14ac:dyDescent="0.4">
      <c r="A1617" s="510"/>
      <c r="B1617" s="40"/>
      <c r="C1617" s="40"/>
      <c r="D1617" s="45"/>
      <c r="E1617" s="45"/>
      <c r="F1617" s="64"/>
      <c r="G1617" s="40"/>
      <c r="H1617" s="40"/>
      <c r="I1617" s="40"/>
      <c r="J1617" s="40"/>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0"/>
      <c r="BD1617" s="40"/>
      <c r="BE1617" s="40"/>
      <c r="BF1617" s="40"/>
    </row>
    <row r="1618" spans="1:58" x14ac:dyDescent="0.4">
      <c r="A1618" s="510"/>
      <c r="B1618" s="40"/>
      <c r="C1618" s="40"/>
      <c r="D1618" s="45"/>
      <c r="E1618" s="45"/>
      <c r="F1618" s="64"/>
      <c r="G1618" s="40"/>
      <c r="H1618" s="40"/>
      <c r="I1618" s="40"/>
      <c r="J1618" s="40"/>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row>
    <row r="1619" spans="1:58" x14ac:dyDescent="0.4">
      <c r="A1619" s="510"/>
      <c r="B1619" s="40"/>
      <c r="C1619" s="40"/>
      <c r="D1619" s="45"/>
      <c r="E1619" s="45"/>
      <c r="F1619" s="64"/>
      <c r="G1619" s="40"/>
      <c r="H1619" s="40"/>
      <c r="I1619" s="40"/>
      <c r="J1619" s="40"/>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0"/>
      <c r="BD1619" s="40"/>
      <c r="BE1619" s="40"/>
      <c r="BF1619" s="40"/>
    </row>
    <row r="1620" spans="1:58" x14ac:dyDescent="0.4">
      <c r="A1620" s="510"/>
      <c r="B1620" s="40"/>
      <c r="C1620" s="40"/>
      <c r="D1620" s="45"/>
      <c r="E1620" s="45"/>
      <c r="F1620" s="64"/>
      <c r="G1620" s="40"/>
      <c r="H1620" s="40"/>
      <c r="I1620" s="40"/>
      <c r="J1620" s="40"/>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0"/>
      <c r="BD1620" s="40"/>
      <c r="BE1620" s="40"/>
      <c r="BF1620" s="40"/>
    </row>
    <row r="1621" spans="1:58" x14ac:dyDescent="0.4">
      <c r="A1621" s="510"/>
      <c r="B1621" s="40"/>
      <c r="C1621" s="40"/>
      <c r="D1621" s="45"/>
      <c r="E1621" s="45"/>
      <c r="F1621" s="64"/>
      <c r="G1621" s="40"/>
      <c r="H1621" s="40"/>
      <c r="I1621" s="40"/>
      <c r="J1621" s="40"/>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0"/>
      <c r="BD1621" s="40"/>
      <c r="BE1621" s="40"/>
      <c r="BF1621" s="40"/>
    </row>
    <row r="1622" spans="1:58" x14ac:dyDescent="0.4">
      <c r="A1622" s="510"/>
      <c r="B1622" s="40"/>
      <c r="C1622" s="40"/>
      <c r="D1622" s="45"/>
      <c r="E1622" s="45"/>
      <c r="F1622" s="64"/>
      <c r="G1622" s="40"/>
      <c r="H1622" s="40"/>
      <c r="I1622" s="40"/>
      <c r="J1622" s="40"/>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row>
    <row r="1623" spans="1:58" x14ac:dyDescent="0.4">
      <c r="A1623" s="510"/>
      <c r="B1623" s="40"/>
      <c r="C1623" s="40"/>
      <c r="D1623" s="45"/>
      <c r="E1623" s="45"/>
      <c r="F1623" s="64"/>
      <c r="G1623" s="40"/>
      <c r="H1623" s="40"/>
      <c r="I1623" s="40"/>
      <c r="J1623" s="40"/>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0"/>
      <c r="BD1623" s="40"/>
      <c r="BE1623" s="40"/>
      <c r="BF1623" s="40"/>
    </row>
    <row r="1624" spans="1:58" x14ac:dyDescent="0.4">
      <c r="A1624" s="510"/>
      <c r="B1624" s="40"/>
      <c r="C1624" s="40"/>
      <c r="D1624" s="45"/>
      <c r="E1624" s="45"/>
      <c r="F1624" s="64"/>
      <c r="G1624" s="40"/>
      <c r="H1624" s="40"/>
      <c r="I1624" s="40"/>
      <c r="J1624" s="40"/>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0"/>
      <c r="BD1624" s="40"/>
      <c r="BE1624" s="40"/>
      <c r="BF1624" s="40"/>
    </row>
    <row r="1625" spans="1:58" x14ac:dyDescent="0.4">
      <c r="A1625" s="510"/>
      <c r="B1625" s="40"/>
      <c r="C1625" s="40"/>
      <c r="D1625" s="45"/>
      <c r="E1625" s="45"/>
      <c r="F1625" s="64"/>
      <c r="G1625" s="40"/>
      <c r="H1625" s="40"/>
      <c r="I1625" s="40"/>
      <c r="J1625" s="40"/>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0"/>
      <c r="BD1625" s="40"/>
      <c r="BE1625" s="40"/>
      <c r="BF1625" s="40"/>
    </row>
    <row r="1626" spans="1:58" x14ac:dyDescent="0.4">
      <c r="A1626" s="510"/>
      <c r="B1626" s="40"/>
      <c r="C1626" s="40"/>
      <c r="D1626" s="45"/>
      <c r="E1626" s="45"/>
      <c r="F1626" s="64"/>
      <c r="G1626" s="40"/>
      <c r="H1626" s="40"/>
      <c r="I1626" s="40"/>
      <c r="J1626" s="40"/>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0"/>
      <c r="BD1626" s="40"/>
      <c r="BE1626" s="40"/>
      <c r="BF1626" s="40"/>
    </row>
    <row r="1627" spans="1:58" x14ac:dyDescent="0.4">
      <c r="A1627" s="510"/>
      <c r="B1627" s="40"/>
      <c r="C1627" s="40"/>
      <c r="D1627" s="45"/>
      <c r="E1627" s="45"/>
      <c r="F1627" s="64"/>
      <c r="G1627" s="40"/>
      <c r="H1627" s="40"/>
      <c r="I1627" s="40"/>
      <c r="J1627" s="40"/>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0"/>
      <c r="BD1627" s="40"/>
      <c r="BE1627" s="40"/>
      <c r="BF1627" s="40"/>
    </row>
    <row r="1628" spans="1:58" x14ac:dyDescent="0.4">
      <c r="A1628" s="510"/>
      <c r="B1628" s="40"/>
      <c r="C1628" s="40"/>
      <c r="D1628" s="45"/>
      <c r="E1628" s="45"/>
      <c r="F1628" s="64"/>
      <c r="G1628" s="40"/>
      <c r="H1628" s="40"/>
      <c r="I1628" s="40"/>
      <c r="J1628" s="40"/>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0"/>
      <c r="BD1628" s="40"/>
      <c r="BE1628" s="40"/>
      <c r="BF1628" s="40"/>
    </row>
    <row r="1629" spans="1:58" x14ac:dyDescent="0.4">
      <c r="A1629" s="510"/>
      <c r="B1629" s="40"/>
      <c r="C1629" s="40"/>
      <c r="D1629" s="45"/>
      <c r="E1629" s="45"/>
      <c r="F1629" s="64"/>
      <c r="G1629" s="40"/>
      <c r="H1629" s="40"/>
      <c r="I1629" s="40"/>
      <c r="J1629" s="40"/>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0"/>
      <c r="BD1629" s="40"/>
      <c r="BE1629" s="40"/>
      <c r="BF1629" s="40"/>
    </row>
    <row r="1630" spans="1:58" x14ac:dyDescent="0.4">
      <c r="A1630" s="510"/>
      <c r="B1630" s="40"/>
      <c r="C1630" s="40"/>
      <c r="D1630" s="45"/>
      <c r="E1630" s="45"/>
      <c r="F1630" s="64"/>
      <c r="G1630" s="40"/>
      <c r="H1630" s="40"/>
      <c r="I1630" s="40"/>
      <c r="J1630" s="40"/>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0"/>
      <c r="BD1630" s="40"/>
      <c r="BE1630" s="40"/>
      <c r="BF1630" s="40"/>
    </row>
    <row r="1631" spans="1:58" x14ac:dyDescent="0.4">
      <c r="A1631" s="510"/>
      <c r="B1631" s="40"/>
      <c r="C1631" s="40"/>
      <c r="D1631" s="45"/>
      <c r="E1631" s="45"/>
      <c r="F1631" s="64"/>
      <c r="G1631" s="40"/>
      <c r="H1631" s="40"/>
      <c r="I1631" s="40"/>
      <c r="J1631" s="40"/>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0"/>
      <c r="BD1631" s="40"/>
      <c r="BE1631" s="40"/>
      <c r="BF1631" s="40"/>
    </row>
    <row r="1632" spans="1:58" x14ac:dyDescent="0.4">
      <c r="A1632" s="510"/>
      <c r="B1632" s="40"/>
      <c r="C1632" s="40"/>
      <c r="D1632" s="45"/>
      <c r="E1632" s="45"/>
      <c r="F1632" s="64"/>
      <c r="G1632" s="40"/>
      <c r="H1632" s="40"/>
      <c r="I1632" s="40"/>
      <c r="J1632" s="40"/>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0"/>
      <c r="BD1632" s="40"/>
      <c r="BE1632" s="40"/>
      <c r="BF1632" s="40"/>
    </row>
    <row r="1633" spans="1:58" x14ac:dyDescent="0.4">
      <c r="A1633" s="510"/>
      <c r="B1633" s="40"/>
      <c r="C1633" s="40"/>
      <c r="D1633" s="45"/>
      <c r="E1633" s="45"/>
      <c r="F1633" s="64"/>
      <c r="G1633" s="40"/>
      <c r="H1633" s="40"/>
      <c r="I1633" s="40"/>
      <c r="J1633" s="40"/>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0"/>
      <c r="BD1633" s="40"/>
      <c r="BE1633" s="40"/>
      <c r="BF1633" s="40"/>
    </row>
    <row r="1634" spans="1:58" x14ac:dyDescent="0.4">
      <c r="A1634" s="510"/>
      <c r="B1634" s="40"/>
      <c r="C1634" s="40"/>
      <c r="D1634" s="45"/>
      <c r="E1634" s="45"/>
      <c r="F1634" s="64"/>
      <c r="G1634" s="40"/>
      <c r="H1634" s="40"/>
      <c r="I1634" s="40"/>
      <c r="J1634" s="40"/>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0"/>
      <c r="BD1634" s="40"/>
      <c r="BE1634" s="40"/>
      <c r="BF1634" s="40"/>
    </row>
    <row r="1635" spans="1:58" x14ac:dyDescent="0.4">
      <c r="A1635" s="510"/>
      <c r="B1635" s="40"/>
      <c r="C1635" s="40"/>
      <c r="D1635" s="45"/>
      <c r="E1635" s="45"/>
      <c r="F1635" s="64"/>
      <c r="G1635" s="40"/>
      <c r="H1635" s="40"/>
      <c r="I1635" s="40"/>
      <c r="J1635" s="40"/>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0"/>
      <c r="BD1635" s="40"/>
      <c r="BE1635" s="40"/>
      <c r="BF1635" s="40"/>
    </row>
    <row r="1636" spans="1:58" x14ac:dyDescent="0.4">
      <c r="A1636" s="510"/>
      <c r="B1636" s="40"/>
      <c r="C1636" s="40"/>
      <c r="D1636" s="45"/>
      <c r="E1636" s="45"/>
      <c r="F1636" s="64"/>
      <c r="G1636" s="40"/>
      <c r="H1636" s="40"/>
      <c r="I1636" s="40"/>
      <c r="J1636" s="40"/>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0"/>
      <c r="BD1636" s="40"/>
      <c r="BE1636" s="40"/>
      <c r="BF1636" s="40"/>
    </row>
    <row r="1637" spans="1:58" x14ac:dyDescent="0.4">
      <c r="A1637" s="510"/>
      <c r="B1637" s="40"/>
      <c r="C1637" s="40"/>
      <c r="D1637" s="45"/>
      <c r="E1637" s="45"/>
      <c r="F1637" s="64"/>
      <c r="G1637" s="40"/>
      <c r="H1637" s="40"/>
      <c r="I1637" s="40"/>
      <c r="J1637" s="40"/>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0"/>
      <c r="BD1637" s="40"/>
      <c r="BE1637" s="40"/>
      <c r="BF1637" s="40"/>
    </row>
    <row r="1638" spans="1:58" x14ac:dyDescent="0.4">
      <c r="A1638" s="510"/>
      <c r="B1638" s="40"/>
      <c r="C1638" s="40"/>
      <c r="D1638" s="45"/>
      <c r="E1638" s="45"/>
      <c r="F1638" s="64"/>
      <c r="G1638" s="40"/>
      <c r="H1638" s="40"/>
      <c r="I1638" s="40"/>
      <c r="J1638" s="40"/>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0"/>
      <c r="BD1638" s="40"/>
      <c r="BE1638" s="40"/>
      <c r="BF1638" s="40"/>
    </row>
    <row r="1639" spans="1:58" x14ac:dyDescent="0.4">
      <c r="A1639" s="510"/>
      <c r="B1639" s="40"/>
      <c r="C1639" s="40"/>
      <c r="D1639" s="45"/>
      <c r="E1639" s="45"/>
      <c r="F1639" s="64"/>
      <c r="G1639" s="40"/>
      <c r="H1639" s="40"/>
      <c r="I1639" s="40"/>
      <c r="J1639" s="40"/>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0"/>
      <c r="BD1639" s="40"/>
      <c r="BE1639" s="40"/>
      <c r="BF1639" s="40"/>
    </row>
    <row r="1640" spans="1:58" x14ac:dyDescent="0.4">
      <c r="A1640" s="510"/>
      <c r="B1640" s="40"/>
      <c r="C1640" s="40"/>
      <c r="D1640" s="45"/>
      <c r="E1640" s="45"/>
      <c r="F1640" s="64"/>
      <c r="G1640" s="40"/>
      <c r="H1640" s="40"/>
      <c r="I1640" s="40"/>
      <c r="J1640" s="40"/>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0"/>
      <c r="BD1640" s="40"/>
      <c r="BE1640" s="40"/>
      <c r="BF1640" s="40"/>
    </row>
    <row r="1641" spans="1:58" x14ac:dyDescent="0.4">
      <c r="A1641" s="510"/>
      <c r="B1641" s="40"/>
      <c r="C1641" s="40"/>
      <c r="D1641" s="45"/>
      <c r="E1641" s="45"/>
      <c r="F1641" s="64"/>
      <c r="G1641" s="40"/>
      <c r="H1641" s="40"/>
      <c r="I1641" s="40"/>
      <c r="J1641" s="40"/>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0"/>
      <c r="BD1641" s="40"/>
      <c r="BE1641" s="40"/>
      <c r="BF1641" s="40"/>
    </row>
    <row r="1642" spans="1:58" x14ac:dyDescent="0.4">
      <c r="A1642" s="510"/>
      <c r="B1642" s="40"/>
      <c r="C1642" s="40"/>
      <c r="D1642" s="45"/>
      <c r="E1642" s="45"/>
      <c r="F1642" s="64"/>
      <c r="G1642" s="40"/>
      <c r="H1642" s="40"/>
      <c r="I1642" s="40"/>
      <c r="J1642" s="40"/>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0"/>
      <c r="BD1642" s="40"/>
      <c r="BE1642" s="40"/>
      <c r="BF1642" s="40"/>
    </row>
    <row r="1643" spans="1:58" x14ac:dyDescent="0.4">
      <c r="A1643" s="510"/>
      <c r="B1643" s="40"/>
      <c r="C1643" s="40"/>
      <c r="D1643" s="45"/>
      <c r="E1643" s="45"/>
      <c r="F1643" s="64"/>
      <c r="G1643" s="40"/>
      <c r="H1643" s="40"/>
      <c r="I1643" s="40"/>
      <c r="J1643" s="40"/>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0"/>
      <c r="BD1643" s="40"/>
      <c r="BE1643" s="40"/>
      <c r="BF1643" s="40"/>
    </row>
    <row r="1644" spans="1:58" x14ac:dyDescent="0.4">
      <c r="A1644" s="510"/>
      <c r="B1644" s="40"/>
      <c r="C1644" s="40"/>
      <c r="D1644" s="45"/>
      <c r="E1644" s="45"/>
      <c r="F1644" s="64"/>
      <c r="G1644" s="40"/>
      <c r="H1644" s="40"/>
      <c r="I1644" s="40"/>
      <c r="J1644" s="40"/>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0"/>
      <c r="BD1644" s="40"/>
      <c r="BE1644" s="40"/>
      <c r="BF1644" s="40"/>
    </row>
    <row r="1645" spans="1:58" x14ac:dyDescent="0.4">
      <c r="A1645" s="510"/>
      <c r="B1645" s="40"/>
      <c r="C1645" s="40"/>
      <c r="D1645" s="45"/>
      <c r="E1645" s="45"/>
      <c r="F1645" s="64"/>
      <c r="G1645" s="40"/>
      <c r="H1645" s="40"/>
      <c r="I1645" s="40"/>
      <c r="J1645" s="40"/>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0"/>
      <c r="BD1645" s="40"/>
      <c r="BE1645" s="40"/>
      <c r="BF1645" s="40"/>
    </row>
    <row r="1646" spans="1:58" x14ac:dyDescent="0.4">
      <c r="A1646" s="510"/>
      <c r="B1646" s="40"/>
      <c r="C1646" s="40"/>
      <c r="D1646" s="45"/>
      <c r="E1646" s="45"/>
      <c r="F1646" s="64"/>
      <c r="G1646" s="40"/>
      <c r="H1646" s="40"/>
      <c r="I1646" s="40"/>
      <c r="J1646" s="40"/>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0"/>
      <c r="BD1646" s="40"/>
      <c r="BE1646" s="40"/>
      <c r="BF1646" s="40"/>
    </row>
    <row r="1647" spans="1:58" x14ac:dyDescent="0.4">
      <c r="A1647" s="510"/>
      <c r="B1647" s="40"/>
      <c r="C1647" s="40"/>
      <c r="D1647" s="45"/>
      <c r="E1647" s="45"/>
      <c r="F1647" s="64"/>
      <c r="G1647" s="40"/>
      <c r="H1647" s="40"/>
      <c r="I1647" s="40"/>
      <c r="J1647" s="40"/>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0"/>
      <c r="BD1647" s="40"/>
      <c r="BE1647" s="40"/>
      <c r="BF1647" s="40"/>
    </row>
    <row r="1648" spans="1:58" x14ac:dyDescent="0.4">
      <c r="A1648" s="510"/>
      <c r="B1648" s="40"/>
      <c r="C1648" s="40"/>
      <c r="D1648" s="45"/>
      <c r="E1648" s="45"/>
      <c r="F1648" s="64"/>
      <c r="G1648" s="40"/>
      <c r="H1648" s="40"/>
      <c r="I1648" s="40"/>
      <c r="J1648" s="40"/>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0"/>
      <c r="BD1648" s="40"/>
      <c r="BE1648" s="40"/>
      <c r="BF1648" s="40"/>
    </row>
    <row r="1649" spans="1:58" x14ac:dyDescent="0.4">
      <c r="A1649" s="510"/>
      <c r="B1649" s="40"/>
      <c r="C1649" s="40"/>
      <c r="D1649" s="45"/>
      <c r="E1649" s="45"/>
      <c r="F1649" s="64"/>
      <c r="G1649" s="40"/>
      <c r="H1649" s="40"/>
      <c r="I1649" s="40"/>
      <c r="J1649" s="40"/>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0"/>
      <c r="BD1649" s="40"/>
      <c r="BE1649" s="40"/>
      <c r="BF1649" s="40"/>
    </row>
    <row r="1650" spans="1:58" x14ac:dyDescent="0.4">
      <c r="A1650" s="510"/>
      <c r="B1650" s="40"/>
      <c r="C1650" s="40"/>
      <c r="D1650" s="45"/>
      <c r="E1650" s="45"/>
      <c r="F1650" s="64"/>
      <c r="G1650" s="40"/>
      <c r="H1650" s="40"/>
      <c r="I1650" s="40"/>
      <c r="J1650" s="40"/>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0"/>
      <c r="BD1650" s="40"/>
      <c r="BE1650" s="40"/>
      <c r="BF1650" s="40"/>
    </row>
    <row r="1651" spans="1:58" x14ac:dyDescent="0.4">
      <c r="A1651" s="510"/>
      <c r="B1651" s="40"/>
      <c r="C1651" s="40"/>
      <c r="D1651" s="45"/>
      <c r="E1651" s="45"/>
      <c r="F1651" s="64"/>
      <c r="G1651" s="40"/>
      <c r="H1651" s="40"/>
      <c r="I1651" s="40"/>
      <c r="J1651" s="40"/>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0"/>
      <c r="BD1651" s="40"/>
      <c r="BE1651" s="40"/>
      <c r="BF1651" s="40"/>
    </row>
    <row r="1652" spans="1:58" x14ac:dyDescent="0.4">
      <c r="A1652" s="510"/>
      <c r="B1652" s="40"/>
      <c r="C1652" s="40"/>
      <c r="D1652" s="45"/>
      <c r="E1652" s="45"/>
      <c r="F1652" s="64"/>
      <c r="G1652" s="40"/>
      <c r="H1652" s="40"/>
      <c r="I1652" s="40"/>
      <c r="J1652" s="40"/>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0"/>
      <c r="BD1652" s="40"/>
      <c r="BE1652" s="40"/>
      <c r="BF1652" s="40"/>
    </row>
    <row r="1653" spans="1:58" x14ac:dyDescent="0.4">
      <c r="A1653" s="510"/>
      <c r="B1653" s="40"/>
      <c r="C1653" s="40"/>
      <c r="D1653" s="45"/>
      <c r="E1653" s="45"/>
      <c r="F1653" s="64"/>
      <c r="G1653" s="40"/>
      <c r="H1653" s="40"/>
      <c r="I1653" s="40"/>
      <c r="J1653" s="40"/>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0"/>
      <c r="BD1653" s="40"/>
      <c r="BE1653" s="40"/>
      <c r="BF1653" s="40"/>
    </row>
    <row r="1654" spans="1:58" x14ac:dyDescent="0.4">
      <c r="A1654" s="510"/>
      <c r="B1654" s="40"/>
      <c r="C1654" s="40"/>
      <c r="D1654" s="45"/>
      <c r="E1654" s="45"/>
      <c r="F1654" s="64"/>
      <c r="G1654" s="40"/>
      <c r="H1654" s="40"/>
      <c r="I1654" s="40"/>
      <c r="J1654" s="40"/>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0"/>
      <c r="BD1654" s="40"/>
      <c r="BE1654" s="40"/>
      <c r="BF1654" s="40"/>
    </row>
    <row r="1655" spans="1:58" x14ac:dyDescent="0.4">
      <c r="A1655" s="510"/>
      <c r="B1655" s="40"/>
      <c r="C1655" s="40"/>
      <c r="D1655" s="45"/>
      <c r="E1655" s="45"/>
      <c r="F1655" s="64"/>
      <c r="G1655" s="40"/>
      <c r="H1655" s="40"/>
      <c r="I1655" s="40"/>
      <c r="J1655" s="40"/>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0"/>
      <c r="BD1655" s="40"/>
      <c r="BE1655" s="40"/>
      <c r="BF1655" s="40"/>
    </row>
    <row r="1656" spans="1:58" x14ac:dyDescent="0.4">
      <c r="A1656" s="510"/>
      <c r="B1656" s="40"/>
      <c r="C1656" s="40"/>
      <c r="D1656" s="45"/>
      <c r="E1656" s="45"/>
      <c r="F1656" s="64"/>
      <c r="G1656" s="40"/>
      <c r="H1656" s="40"/>
      <c r="I1656" s="40"/>
      <c r="J1656" s="40"/>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0"/>
      <c r="BD1656" s="40"/>
      <c r="BE1656" s="40"/>
      <c r="BF1656" s="40"/>
    </row>
    <row r="1657" spans="1:58" x14ac:dyDescent="0.4">
      <c r="A1657" s="510"/>
      <c r="B1657" s="40"/>
      <c r="C1657" s="40"/>
      <c r="D1657" s="45"/>
      <c r="E1657" s="45"/>
      <c r="F1657" s="64"/>
      <c r="G1657" s="40"/>
      <c r="H1657" s="40"/>
      <c r="I1657" s="40"/>
      <c r="J1657" s="40"/>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0"/>
      <c r="BD1657" s="40"/>
      <c r="BE1657" s="40"/>
      <c r="BF1657" s="40"/>
    </row>
    <row r="1658" spans="1:58" x14ac:dyDescent="0.4">
      <c r="A1658" s="510"/>
      <c r="B1658" s="40"/>
      <c r="C1658" s="40"/>
      <c r="D1658" s="45"/>
      <c r="E1658" s="45"/>
      <c r="F1658" s="64"/>
      <c r="G1658" s="40"/>
      <c r="H1658" s="40"/>
      <c r="I1658" s="40"/>
      <c r="J1658" s="40"/>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0"/>
      <c r="BD1658" s="40"/>
      <c r="BE1658" s="40"/>
      <c r="BF1658" s="40"/>
    </row>
    <row r="1659" spans="1:58" x14ac:dyDescent="0.4">
      <c r="A1659" s="510"/>
      <c r="B1659" s="40"/>
      <c r="C1659" s="40"/>
      <c r="D1659" s="45"/>
      <c r="E1659" s="45"/>
      <c r="F1659" s="64"/>
      <c r="G1659" s="40"/>
      <c r="H1659" s="40"/>
      <c r="I1659" s="40"/>
      <c r="J1659" s="40"/>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0"/>
      <c r="BD1659" s="40"/>
      <c r="BE1659" s="40"/>
      <c r="BF1659" s="40"/>
    </row>
    <row r="1660" spans="1:58" x14ac:dyDescent="0.4">
      <c r="A1660" s="510"/>
      <c r="B1660" s="40"/>
      <c r="C1660" s="40"/>
      <c r="D1660" s="45"/>
      <c r="E1660" s="45"/>
      <c r="F1660" s="64"/>
      <c r="G1660" s="40"/>
      <c r="H1660" s="40"/>
      <c r="I1660" s="40"/>
      <c r="J1660" s="40"/>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0"/>
      <c r="BD1660" s="40"/>
      <c r="BE1660" s="40"/>
      <c r="BF1660" s="40"/>
    </row>
    <row r="1661" spans="1:58" x14ac:dyDescent="0.4">
      <c r="A1661" s="510"/>
      <c r="B1661" s="40"/>
      <c r="C1661" s="40"/>
      <c r="D1661" s="45"/>
      <c r="E1661" s="45"/>
      <c r="F1661" s="64"/>
      <c r="G1661" s="40"/>
      <c r="H1661" s="40"/>
      <c r="I1661" s="40"/>
      <c r="J1661" s="40"/>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0"/>
      <c r="BD1661" s="40"/>
      <c r="BE1661" s="40"/>
      <c r="BF1661" s="40"/>
    </row>
    <row r="1662" spans="1:58" x14ac:dyDescent="0.4">
      <c r="A1662" s="510"/>
      <c r="B1662" s="40"/>
      <c r="C1662" s="40"/>
      <c r="D1662" s="45"/>
      <c r="E1662" s="45"/>
      <c r="F1662" s="64"/>
      <c r="G1662" s="40"/>
      <c r="H1662" s="40"/>
      <c r="I1662" s="40"/>
      <c r="J1662" s="40"/>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0"/>
      <c r="BD1662" s="40"/>
      <c r="BE1662" s="40"/>
      <c r="BF1662" s="40"/>
    </row>
    <row r="1663" spans="1:58" x14ac:dyDescent="0.4">
      <c r="A1663" s="510"/>
      <c r="B1663" s="40"/>
      <c r="C1663" s="40"/>
      <c r="D1663" s="45"/>
      <c r="E1663" s="45"/>
      <c r="F1663" s="64"/>
      <c r="G1663" s="40"/>
      <c r="H1663" s="40"/>
      <c r="I1663" s="40"/>
      <c r="J1663" s="40"/>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0"/>
      <c r="BD1663" s="40"/>
      <c r="BE1663" s="40"/>
      <c r="BF1663" s="40"/>
    </row>
    <row r="1664" spans="1:58" x14ac:dyDescent="0.4">
      <c r="A1664" s="510"/>
      <c r="B1664" s="40"/>
      <c r="C1664" s="40"/>
      <c r="D1664" s="45"/>
      <c r="E1664" s="45"/>
      <c r="F1664" s="64"/>
      <c r="G1664" s="40"/>
      <c r="H1664" s="40"/>
      <c r="I1664" s="40"/>
      <c r="J1664" s="40"/>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0"/>
      <c r="BD1664" s="40"/>
      <c r="BE1664" s="40"/>
      <c r="BF1664" s="40"/>
    </row>
    <row r="1665" spans="1:58" x14ac:dyDescent="0.4">
      <c r="A1665" s="510"/>
      <c r="B1665" s="40"/>
      <c r="C1665" s="40"/>
      <c r="D1665" s="45"/>
      <c r="E1665" s="45"/>
      <c r="F1665" s="64"/>
      <c r="G1665" s="40"/>
      <c r="H1665" s="40"/>
      <c r="I1665" s="40"/>
      <c r="J1665" s="40"/>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c r="AH1665" s="40"/>
      <c r="AI1665" s="40"/>
      <c r="AJ1665" s="40"/>
      <c r="AK1665" s="40"/>
      <c r="AL1665" s="40"/>
      <c r="AM1665" s="40"/>
      <c r="AN1665" s="40"/>
      <c r="AO1665" s="40"/>
      <c r="AP1665" s="40"/>
      <c r="AQ1665" s="40"/>
      <c r="AR1665" s="40"/>
      <c r="AS1665" s="40"/>
      <c r="AT1665" s="40"/>
      <c r="AU1665" s="40"/>
      <c r="AV1665" s="40"/>
      <c r="AW1665" s="40"/>
      <c r="AX1665" s="40"/>
      <c r="AY1665" s="40"/>
      <c r="AZ1665" s="40"/>
      <c r="BA1665" s="40"/>
      <c r="BB1665" s="40"/>
      <c r="BC1665" s="40"/>
      <c r="BD1665" s="40"/>
      <c r="BE1665" s="40"/>
      <c r="BF1665" s="40"/>
    </row>
    <row r="1666" spans="1:58" x14ac:dyDescent="0.4">
      <c r="A1666" s="510"/>
      <c r="B1666" s="40"/>
      <c r="C1666" s="40"/>
      <c r="D1666" s="45"/>
      <c r="E1666" s="45"/>
      <c r="F1666" s="64"/>
      <c r="G1666" s="40"/>
      <c r="H1666" s="40"/>
      <c r="I1666" s="40"/>
      <c r="J1666" s="40"/>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c r="AH1666" s="40"/>
      <c r="AI1666" s="40"/>
      <c r="AJ1666" s="40"/>
      <c r="AK1666" s="40"/>
      <c r="AL1666" s="40"/>
      <c r="AM1666" s="40"/>
      <c r="AN1666" s="40"/>
      <c r="AO1666" s="40"/>
      <c r="AP1666" s="40"/>
      <c r="AQ1666" s="40"/>
      <c r="AR1666" s="40"/>
      <c r="AS1666" s="40"/>
      <c r="AT1666" s="40"/>
      <c r="AU1666" s="40"/>
      <c r="AV1666" s="40"/>
      <c r="AW1666" s="40"/>
      <c r="AX1666" s="40"/>
      <c r="AY1666" s="40"/>
      <c r="AZ1666" s="40"/>
      <c r="BA1666" s="40"/>
      <c r="BB1666" s="40"/>
      <c r="BC1666" s="40"/>
      <c r="BD1666" s="40"/>
      <c r="BE1666" s="40"/>
      <c r="BF1666" s="40"/>
    </row>
    <row r="1667" spans="1:58" x14ac:dyDescent="0.4">
      <c r="A1667" s="510"/>
      <c r="B1667" s="40"/>
      <c r="C1667" s="40"/>
      <c r="D1667" s="45"/>
      <c r="E1667" s="45"/>
      <c r="F1667" s="64"/>
      <c r="G1667" s="40"/>
      <c r="H1667" s="40"/>
      <c r="I1667" s="40"/>
      <c r="J1667" s="40"/>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c r="AH1667" s="40"/>
      <c r="AI1667" s="40"/>
      <c r="AJ1667" s="40"/>
      <c r="AK1667" s="40"/>
      <c r="AL1667" s="40"/>
      <c r="AM1667" s="40"/>
      <c r="AN1667" s="40"/>
      <c r="AO1667" s="40"/>
      <c r="AP1667" s="40"/>
      <c r="AQ1667" s="40"/>
      <c r="AR1667" s="40"/>
      <c r="AS1667" s="40"/>
      <c r="AT1667" s="40"/>
      <c r="AU1667" s="40"/>
      <c r="AV1667" s="40"/>
      <c r="AW1667" s="40"/>
      <c r="AX1667" s="40"/>
      <c r="AY1667" s="40"/>
      <c r="AZ1667" s="40"/>
      <c r="BA1667" s="40"/>
      <c r="BB1667" s="40"/>
      <c r="BC1667" s="40"/>
      <c r="BD1667" s="40"/>
      <c r="BE1667" s="40"/>
      <c r="BF1667" s="40"/>
    </row>
    <row r="1668" spans="1:58" x14ac:dyDescent="0.4">
      <c r="A1668" s="510"/>
      <c r="B1668" s="40"/>
      <c r="C1668" s="40"/>
      <c r="D1668" s="45"/>
      <c r="E1668" s="45"/>
      <c r="F1668" s="64"/>
      <c r="G1668" s="40"/>
      <c r="H1668" s="40"/>
      <c r="I1668" s="40"/>
      <c r="J1668" s="40"/>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c r="AH1668" s="40"/>
      <c r="AI1668" s="40"/>
      <c r="AJ1668" s="40"/>
      <c r="AK1668" s="40"/>
      <c r="AL1668" s="40"/>
      <c r="AM1668" s="40"/>
      <c r="AN1668" s="40"/>
      <c r="AO1668" s="40"/>
      <c r="AP1668" s="40"/>
      <c r="AQ1668" s="40"/>
      <c r="AR1668" s="40"/>
      <c r="AS1668" s="40"/>
      <c r="AT1668" s="40"/>
      <c r="AU1668" s="40"/>
      <c r="AV1668" s="40"/>
      <c r="AW1668" s="40"/>
      <c r="AX1668" s="40"/>
      <c r="AY1668" s="40"/>
      <c r="AZ1668" s="40"/>
      <c r="BA1668" s="40"/>
      <c r="BB1668" s="40"/>
      <c r="BC1668" s="40"/>
      <c r="BD1668" s="40"/>
      <c r="BE1668" s="40"/>
      <c r="BF1668" s="40"/>
    </row>
    <row r="1669" spans="1:58" x14ac:dyDescent="0.4">
      <c r="A1669" s="510"/>
      <c r="B1669" s="40"/>
      <c r="C1669" s="40"/>
      <c r="D1669" s="45"/>
      <c r="E1669" s="45"/>
      <c r="F1669" s="64"/>
      <c r="G1669" s="40"/>
      <c r="H1669" s="40"/>
      <c r="I1669" s="40"/>
      <c r="J1669" s="40"/>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c r="AH1669" s="40"/>
      <c r="AI1669" s="40"/>
      <c r="AJ1669" s="40"/>
      <c r="AK1669" s="40"/>
      <c r="AL1669" s="40"/>
      <c r="AM1669" s="40"/>
      <c r="AN1669" s="40"/>
      <c r="AO1669" s="40"/>
      <c r="AP1669" s="40"/>
      <c r="AQ1669" s="40"/>
      <c r="AR1669" s="40"/>
      <c r="AS1669" s="40"/>
      <c r="AT1669" s="40"/>
      <c r="AU1669" s="40"/>
      <c r="AV1669" s="40"/>
      <c r="AW1669" s="40"/>
      <c r="AX1669" s="40"/>
      <c r="AY1669" s="40"/>
      <c r="AZ1669" s="40"/>
      <c r="BA1669" s="40"/>
      <c r="BB1669" s="40"/>
      <c r="BC1669" s="40"/>
      <c r="BD1669" s="40"/>
      <c r="BE1669" s="40"/>
      <c r="BF1669" s="40"/>
    </row>
    <row r="1670" spans="1:58" x14ac:dyDescent="0.4">
      <c r="A1670" s="510"/>
      <c r="B1670" s="40"/>
      <c r="C1670" s="40"/>
      <c r="D1670" s="45"/>
      <c r="E1670" s="45"/>
      <c r="F1670" s="64"/>
      <c r="G1670" s="40"/>
      <c r="H1670" s="40"/>
      <c r="I1670" s="40"/>
      <c r="J1670" s="40"/>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c r="AH1670" s="40"/>
      <c r="AI1670" s="40"/>
      <c r="AJ1670" s="40"/>
      <c r="AK1670" s="40"/>
      <c r="AL1670" s="40"/>
      <c r="AM1670" s="40"/>
      <c r="AN1670" s="40"/>
      <c r="AO1670" s="40"/>
      <c r="AP1670" s="40"/>
      <c r="AQ1670" s="40"/>
      <c r="AR1670" s="40"/>
      <c r="AS1670" s="40"/>
      <c r="AT1670" s="40"/>
      <c r="AU1670" s="40"/>
      <c r="AV1670" s="40"/>
      <c r="AW1670" s="40"/>
      <c r="AX1670" s="40"/>
      <c r="AY1670" s="40"/>
      <c r="AZ1670" s="40"/>
      <c r="BA1670" s="40"/>
      <c r="BB1670" s="40"/>
      <c r="BC1670" s="40"/>
      <c r="BD1670" s="40"/>
      <c r="BE1670" s="40"/>
      <c r="BF1670" s="40"/>
    </row>
    <row r="1671" spans="1:58" x14ac:dyDescent="0.4">
      <c r="A1671" s="510"/>
      <c r="B1671" s="40"/>
      <c r="C1671" s="40"/>
      <c r="D1671" s="45"/>
      <c r="E1671" s="45"/>
      <c r="F1671" s="64"/>
      <c r="G1671" s="40"/>
      <c r="H1671" s="40"/>
      <c r="I1671" s="40"/>
      <c r="J1671" s="40"/>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c r="AH1671" s="40"/>
      <c r="AI1671" s="40"/>
      <c r="AJ1671" s="40"/>
      <c r="AK1671" s="40"/>
      <c r="AL1671" s="40"/>
      <c r="AM1671" s="40"/>
      <c r="AN1671" s="40"/>
      <c r="AO1671" s="40"/>
      <c r="AP1671" s="40"/>
      <c r="AQ1671" s="40"/>
      <c r="AR1671" s="40"/>
      <c r="AS1671" s="40"/>
      <c r="AT1671" s="40"/>
      <c r="AU1671" s="40"/>
      <c r="AV1671" s="40"/>
      <c r="AW1671" s="40"/>
      <c r="AX1671" s="40"/>
      <c r="AY1671" s="40"/>
      <c r="AZ1671" s="40"/>
      <c r="BA1671" s="40"/>
      <c r="BB1671" s="40"/>
      <c r="BC1671" s="40"/>
      <c r="BD1671" s="40"/>
      <c r="BE1671" s="40"/>
      <c r="BF1671" s="40"/>
    </row>
    <row r="1672" spans="1:58" x14ac:dyDescent="0.4">
      <c r="A1672" s="510"/>
      <c r="B1672" s="40"/>
      <c r="C1672" s="40"/>
      <c r="D1672" s="45"/>
      <c r="E1672" s="45"/>
      <c r="F1672" s="64"/>
      <c r="G1672" s="40"/>
      <c r="H1672" s="40"/>
      <c r="I1672" s="40"/>
      <c r="J1672" s="40"/>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c r="AH1672" s="40"/>
      <c r="AI1672" s="40"/>
      <c r="AJ1672" s="40"/>
      <c r="AK1672" s="40"/>
      <c r="AL1672" s="40"/>
      <c r="AM1672" s="40"/>
      <c r="AN1672" s="40"/>
      <c r="AO1672" s="40"/>
      <c r="AP1672" s="40"/>
      <c r="AQ1672" s="40"/>
      <c r="AR1672" s="40"/>
      <c r="AS1672" s="40"/>
      <c r="AT1672" s="40"/>
      <c r="AU1672" s="40"/>
      <c r="AV1672" s="40"/>
      <c r="AW1672" s="40"/>
      <c r="AX1672" s="40"/>
      <c r="AY1672" s="40"/>
      <c r="AZ1672" s="40"/>
      <c r="BA1672" s="40"/>
      <c r="BB1672" s="40"/>
      <c r="BC1672" s="40"/>
      <c r="BD1672" s="40"/>
      <c r="BE1672" s="40"/>
      <c r="BF1672" s="40"/>
    </row>
    <row r="1673" spans="1:58" x14ac:dyDescent="0.4">
      <c r="A1673" s="510"/>
      <c r="B1673" s="40"/>
      <c r="C1673" s="40"/>
      <c r="D1673" s="45"/>
      <c r="E1673" s="45"/>
      <c r="F1673" s="64"/>
      <c r="G1673" s="40"/>
      <c r="H1673" s="40"/>
      <c r="I1673" s="40"/>
      <c r="J1673" s="40"/>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c r="AH1673" s="40"/>
      <c r="AI1673" s="40"/>
      <c r="AJ1673" s="40"/>
      <c r="AK1673" s="40"/>
      <c r="AL1673" s="40"/>
      <c r="AM1673" s="40"/>
      <c r="AN1673" s="40"/>
      <c r="AO1673" s="40"/>
      <c r="AP1673" s="40"/>
      <c r="AQ1673" s="40"/>
      <c r="AR1673" s="40"/>
      <c r="AS1673" s="40"/>
      <c r="AT1673" s="40"/>
      <c r="AU1673" s="40"/>
      <c r="AV1673" s="40"/>
      <c r="AW1673" s="40"/>
      <c r="AX1673" s="40"/>
      <c r="AY1673" s="40"/>
      <c r="AZ1673" s="40"/>
      <c r="BA1673" s="40"/>
      <c r="BB1673" s="40"/>
      <c r="BC1673" s="40"/>
      <c r="BD1673" s="40"/>
      <c r="BE1673" s="40"/>
      <c r="BF1673" s="40"/>
    </row>
    <row r="1674" spans="1:58" x14ac:dyDescent="0.4">
      <c r="A1674" s="510"/>
      <c r="B1674" s="40"/>
      <c r="C1674" s="40"/>
      <c r="D1674" s="45"/>
      <c r="E1674" s="45"/>
      <c r="F1674" s="64"/>
      <c r="G1674" s="40"/>
      <c r="H1674" s="40"/>
      <c r="I1674" s="40"/>
      <c r="J1674" s="40"/>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c r="AH1674" s="40"/>
      <c r="AI1674" s="40"/>
      <c r="AJ1674" s="40"/>
      <c r="AK1674" s="40"/>
      <c r="AL1674" s="40"/>
      <c r="AM1674" s="40"/>
      <c r="AN1674" s="40"/>
      <c r="AO1674" s="40"/>
      <c r="AP1674" s="40"/>
      <c r="AQ1674" s="40"/>
      <c r="AR1674" s="40"/>
      <c r="AS1674" s="40"/>
      <c r="AT1674" s="40"/>
      <c r="AU1674" s="40"/>
      <c r="AV1674" s="40"/>
      <c r="AW1674" s="40"/>
      <c r="AX1674" s="40"/>
      <c r="AY1674" s="40"/>
      <c r="AZ1674" s="40"/>
      <c r="BA1674" s="40"/>
      <c r="BB1674" s="40"/>
      <c r="BC1674" s="40"/>
      <c r="BD1674" s="40"/>
      <c r="BE1674" s="40"/>
      <c r="BF1674" s="40"/>
    </row>
    <row r="1675" spans="1:58" x14ac:dyDescent="0.4">
      <c r="A1675" s="510"/>
      <c r="B1675" s="40"/>
      <c r="C1675" s="40"/>
      <c r="D1675" s="45"/>
      <c r="E1675" s="45"/>
      <c r="F1675" s="64"/>
      <c r="G1675" s="40"/>
      <c r="H1675" s="40"/>
      <c r="I1675" s="40"/>
      <c r="J1675" s="40"/>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c r="AH1675" s="40"/>
      <c r="AI1675" s="40"/>
      <c r="AJ1675" s="40"/>
      <c r="AK1675" s="40"/>
      <c r="AL1675" s="40"/>
      <c r="AM1675" s="40"/>
      <c r="AN1675" s="40"/>
      <c r="AO1675" s="40"/>
      <c r="AP1675" s="40"/>
      <c r="AQ1675" s="40"/>
      <c r="AR1675" s="40"/>
      <c r="AS1675" s="40"/>
      <c r="AT1675" s="40"/>
      <c r="AU1675" s="40"/>
      <c r="AV1675" s="40"/>
      <c r="AW1675" s="40"/>
      <c r="AX1675" s="40"/>
      <c r="AY1675" s="40"/>
      <c r="AZ1675" s="40"/>
      <c r="BA1675" s="40"/>
      <c r="BB1675" s="40"/>
      <c r="BC1675" s="40"/>
      <c r="BD1675" s="40"/>
      <c r="BE1675" s="40"/>
      <c r="BF1675" s="40"/>
    </row>
    <row r="1676" spans="1:58" x14ac:dyDescent="0.4">
      <c r="A1676" s="510"/>
      <c r="B1676" s="40"/>
      <c r="C1676" s="40"/>
      <c r="D1676" s="45"/>
      <c r="E1676" s="45"/>
      <c r="F1676" s="64"/>
      <c r="G1676" s="40"/>
      <c r="H1676" s="40"/>
      <c r="I1676" s="40"/>
      <c r="J1676" s="40"/>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c r="AH1676" s="40"/>
      <c r="AI1676" s="40"/>
      <c r="AJ1676" s="40"/>
      <c r="AK1676" s="40"/>
      <c r="AL1676" s="40"/>
      <c r="AM1676" s="40"/>
      <c r="AN1676" s="40"/>
      <c r="AO1676" s="40"/>
      <c r="AP1676" s="40"/>
      <c r="AQ1676" s="40"/>
      <c r="AR1676" s="40"/>
      <c r="AS1676" s="40"/>
      <c r="AT1676" s="40"/>
      <c r="AU1676" s="40"/>
      <c r="AV1676" s="40"/>
      <c r="AW1676" s="40"/>
      <c r="AX1676" s="40"/>
      <c r="AY1676" s="40"/>
      <c r="AZ1676" s="40"/>
      <c r="BA1676" s="40"/>
      <c r="BB1676" s="40"/>
      <c r="BC1676" s="40"/>
      <c r="BD1676" s="40"/>
      <c r="BE1676" s="40"/>
      <c r="BF1676" s="40"/>
    </row>
    <row r="1677" spans="1:58" x14ac:dyDescent="0.4">
      <c r="A1677" s="510"/>
      <c r="B1677" s="40"/>
      <c r="C1677" s="40"/>
      <c r="D1677" s="45"/>
      <c r="E1677" s="45"/>
      <c r="F1677" s="64"/>
      <c r="G1677" s="40"/>
      <c r="H1677" s="40"/>
      <c r="I1677" s="40"/>
      <c r="J1677" s="40"/>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c r="AH1677" s="40"/>
      <c r="AI1677" s="40"/>
      <c r="AJ1677" s="40"/>
      <c r="AK1677" s="40"/>
      <c r="AL1677" s="40"/>
      <c r="AM1677" s="40"/>
      <c r="AN1677" s="40"/>
      <c r="AO1677" s="40"/>
      <c r="AP1677" s="40"/>
      <c r="AQ1677" s="40"/>
      <c r="AR1677" s="40"/>
      <c r="AS1677" s="40"/>
      <c r="AT1677" s="40"/>
      <c r="AU1677" s="40"/>
      <c r="AV1677" s="40"/>
      <c r="AW1677" s="40"/>
      <c r="AX1677" s="40"/>
      <c r="AY1677" s="40"/>
      <c r="AZ1677" s="40"/>
      <c r="BA1677" s="40"/>
      <c r="BB1677" s="40"/>
      <c r="BC1677" s="40"/>
      <c r="BD1677" s="40"/>
      <c r="BE1677" s="40"/>
      <c r="BF1677" s="40"/>
    </row>
    <row r="1678" spans="1:58" x14ac:dyDescent="0.4">
      <c r="A1678" s="510"/>
      <c r="B1678" s="40"/>
      <c r="C1678" s="40"/>
      <c r="D1678" s="45"/>
      <c r="E1678" s="45"/>
      <c r="F1678" s="64"/>
      <c r="G1678" s="40"/>
      <c r="H1678" s="40"/>
      <c r="I1678" s="40"/>
      <c r="J1678" s="40"/>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c r="AH1678" s="40"/>
      <c r="AI1678" s="40"/>
      <c r="AJ1678" s="40"/>
      <c r="AK1678" s="40"/>
      <c r="AL1678" s="40"/>
      <c r="AM1678" s="40"/>
      <c r="AN1678" s="40"/>
      <c r="AO1678" s="40"/>
      <c r="AP1678" s="40"/>
      <c r="AQ1678" s="40"/>
      <c r="AR1678" s="40"/>
      <c r="AS1678" s="40"/>
      <c r="AT1678" s="40"/>
      <c r="AU1678" s="40"/>
      <c r="AV1678" s="40"/>
      <c r="AW1678" s="40"/>
      <c r="AX1678" s="40"/>
      <c r="AY1678" s="40"/>
      <c r="AZ1678" s="40"/>
      <c r="BA1678" s="40"/>
      <c r="BB1678" s="40"/>
      <c r="BC1678" s="40"/>
      <c r="BD1678" s="40"/>
      <c r="BE1678" s="40"/>
      <c r="BF1678" s="40"/>
    </row>
    <row r="1679" spans="1:58" x14ac:dyDescent="0.4">
      <c r="A1679" s="510"/>
      <c r="B1679" s="40"/>
      <c r="C1679" s="40"/>
      <c r="D1679" s="45"/>
      <c r="E1679" s="45"/>
      <c r="F1679" s="64"/>
      <c r="G1679" s="40"/>
      <c r="H1679" s="40"/>
      <c r="I1679" s="40"/>
      <c r="J1679" s="40"/>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c r="AH1679" s="40"/>
      <c r="AI1679" s="40"/>
      <c r="AJ1679" s="40"/>
      <c r="AK1679" s="40"/>
      <c r="AL1679" s="40"/>
      <c r="AM1679" s="40"/>
      <c r="AN1679" s="40"/>
      <c r="AO1679" s="40"/>
      <c r="AP1679" s="40"/>
      <c r="AQ1679" s="40"/>
      <c r="AR1679" s="40"/>
      <c r="AS1679" s="40"/>
      <c r="AT1679" s="40"/>
      <c r="AU1679" s="40"/>
      <c r="AV1679" s="40"/>
      <c r="AW1679" s="40"/>
      <c r="AX1679" s="40"/>
      <c r="AY1679" s="40"/>
      <c r="AZ1679" s="40"/>
      <c r="BA1679" s="40"/>
      <c r="BB1679" s="40"/>
      <c r="BC1679" s="40"/>
      <c r="BD1679" s="40"/>
      <c r="BE1679" s="40"/>
      <c r="BF1679" s="40"/>
    </row>
    <row r="1680" spans="1:58" x14ac:dyDescent="0.4">
      <c r="A1680" s="510"/>
      <c r="B1680" s="40"/>
      <c r="C1680" s="40"/>
      <c r="D1680" s="45"/>
      <c r="E1680" s="45"/>
      <c r="F1680" s="64"/>
      <c r="G1680" s="40"/>
      <c r="H1680" s="40"/>
      <c r="I1680" s="40"/>
      <c r="J1680" s="40"/>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c r="AH1680" s="40"/>
      <c r="AI1680" s="40"/>
      <c r="AJ1680" s="40"/>
      <c r="AK1680" s="40"/>
      <c r="AL1680" s="40"/>
      <c r="AM1680" s="40"/>
      <c r="AN1680" s="40"/>
      <c r="AO1680" s="40"/>
      <c r="AP1680" s="40"/>
      <c r="AQ1680" s="40"/>
      <c r="AR1680" s="40"/>
      <c r="AS1680" s="40"/>
      <c r="AT1680" s="40"/>
      <c r="AU1680" s="40"/>
      <c r="AV1680" s="40"/>
      <c r="AW1680" s="40"/>
      <c r="AX1680" s="40"/>
      <c r="AY1680" s="40"/>
      <c r="AZ1680" s="40"/>
      <c r="BA1680" s="40"/>
      <c r="BB1680" s="40"/>
      <c r="BC1680" s="40"/>
      <c r="BD1680" s="40"/>
      <c r="BE1680" s="40"/>
      <c r="BF1680" s="40"/>
    </row>
    <row r="1681" spans="1:58" x14ac:dyDescent="0.4">
      <c r="A1681" s="510"/>
      <c r="B1681" s="40"/>
      <c r="C1681" s="40"/>
      <c r="D1681" s="45"/>
      <c r="E1681" s="45"/>
      <c r="F1681" s="64"/>
      <c r="G1681" s="40"/>
      <c r="H1681" s="40"/>
      <c r="I1681" s="40"/>
      <c r="J1681" s="40"/>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c r="AH1681" s="40"/>
      <c r="AI1681" s="40"/>
      <c r="AJ1681" s="40"/>
      <c r="AK1681" s="40"/>
      <c r="AL1681" s="40"/>
      <c r="AM1681" s="40"/>
      <c r="AN1681" s="40"/>
      <c r="AO1681" s="40"/>
      <c r="AP1681" s="40"/>
      <c r="AQ1681" s="40"/>
      <c r="AR1681" s="40"/>
      <c r="AS1681" s="40"/>
      <c r="AT1681" s="40"/>
      <c r="AU1681" s="40"/>
      <c r="AV1681" s="40"/>
      <c r="AW1681" s="40"/>
      <c r="AX1681" s="40"/>
      <c r="AY1681" s="40"/>
      <c r="AZ1681" s="40"/>
      <c r="BA1681" s="40"/>
      <c r="BB1681" s="40"/>
      <c r="BC1681" s="40"/>
      <c r="BD1681" s="40"/>
      <c r="BE1681" s="40"/>
      <c r="BF1681" s="40"/>
    </row>
    <row r="1682" spans="1:58" x14ac:dyDescent="0.4">
      <c r="A1682" s="510"/>
      <c r="B1682" s="40"/>
      <c r="C1682" s="40"/>
      <c r="D1682" s="45"/>
      <c r="E1682" s="45"/>
      <c r="F1682" s="64"/>
      <c r="G1682" s="40"/>
      <c r="H1682" s="40"/>
      <c r="I1682" s="40"/>
      <c r="J1682" s="40"/>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c r="AH1682" s="40"/>
      <c r="AI1682" s="40"/>
      <c r="AJ1682" s="40"/>
      <c r="AK1682" s="40"/>
      <c r="AL1682" s="40"/>
      <c r="AM1682" s="40"/>
      <c r="AN1682" s="40"/>
      <c r="AO1682" s="40"/>
      <c r="AP1682" s="40"/>
      <c r="AQ1682" s="40"/>
      <c r="AR1682" s="40"/>
      <c r="AS1682" s="40"/>
      <c r="AT1682" s="40"/>
      <c r="AU1682" s="40"/>
      <c r="AV1682" s="40"/>
      <c r="AW1682" s="40"/>
      <c r="AX1682" s="40"/>
      <c r="AY1682" s="40"/>
      <c r="AZ1682" s="40"/>
      <c r="BA1682" s="40"/>
      <c r="BB1682" s="40"/>
      <c r="BC1682" s="40"/>
      <c r="BD1682" s="40"/>
      <c r="BE1682" s="40"/>
      <c r="BF1682" s="40"/>
    </row>
    <row r="1683" spans="1:58" x14ac:dyDescent="0.4">
      <c r="A1683" s="510"/>
      <c r="B1683" s="40"/>
      <c r="C1683" s="40"/>
      <c r="D1683" s="45"/>
      <c r="E1683" s="45"/>
      <c r="F1683" s="64"/>
      <c r="G1683" s="40"/>
      <c r="H1683" s="40"/>
      <c r="I1683" s="40"/>
      <c r="J1683" s="40"/>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c r="AH1683" s="40"/>
      <c r="AI1683" s="40"/>
      <c r="AJ1683" s="40"/>
      <c r="AK1683" s="40"/>
      <c r="AL1683" s="40"/>
      <c r="AM1683" s="40"/>
      <c r="AN1683" s="40"/>
      <c r="AO1683" s="40"/>
      <c r="AP1683" s="40"/>
      <c r="AQ1683" s="40"/>
      <c r="AR1683" s="40"/>
      <c r="AS1683" s="40"/>
      <c r="AT1683" s="40"/>
      <c r="AU1683" s="40"/>
      <c r="AV1683" s="40"/>
      <c r="AW1683" s="40"/>
      <c r="AX1683" s="40"/>
      <c r="AY1683" s="40"/>
      <c r="AZ1683" s="40"/>
      <c r="BA1683" s="40"/>
      <c r="BB1683" s="40"/>
      <c r="BC1683" s="40"/>
      <c r="BD1683" s="40"/>
      <c r="BE1683" s="40"/>
      <c r="BF1683" s="40"/>
    </row>
    <row r="1684" spans="1:58" x14ac:dyDescent="0.4">
      <c r="A1684" s="510"/>
      <c r="B1684" s="40"/>
      <c r="C1684" s="40"/>
      <c r="D1684" s="45"/>
      <c r="E1684" s="45"/>
      <c r="F1684" s="64"/>
      <c r="G1684" s="40"/>
      <c r="H1684" s="40"/>
      <c r="I1684" s="40"/>
      <c r="J1684" s="40"/>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c r="AH1684" s="40"/>
      <c r="AI1684" s="40"/>
      <c r="AJ1684" s="40"/>
      <c r="AK1684" s="40"/>
      <c r="AL1684" s="40"/>
      <c r="AM1684" s="40"/>
      <c r="AN1684" s="40"/>
      <c r="AO1684" s="40"/>
      <c r="AP1684" s="40"/>
      <c r="AQ1684" s="40"/>
      <c r="AR1684" s="40"/>
      <c r="AS1684" s="40"/>
      <c r="AT1684" s="40"/>
      <c r="AU1684" s="40"/>
      <c r="AV1684" s="40"/>
      <c r="AW1684" s="40"/>
      <c r="AX1684" s="40"/>
      <c r="AY1684" s="40"/>
      <c r="AZ1684" s="40"/>
      <c r="BA1684" s="40"/>
      <c r="BB1684" s="40"/>
      <c r="BC1684" s="40"/>
      <c r="BD1684" s="40"/>
      <c r="BE1684" s="40"/>
      <c r="BF1684" s="40"/>
    </row>
    <row r="1685" spans="1:58" x14ac:dyDescent="0.4">
      <c r="A1685" s="510"/>
      <c r="B1685" s="40"/>
      <c r="C1685" s="40"/>
      <c r="D1685" s="45"/>
      <c r="E1685" s="45"/>
      <c r="F1685" s="64"/>
      <c r="G1685" s="40"/>
      <c r="H1685" s="40"/>
      <c r="I1685" s="40"/>
      <c r="J1685" s="40"/>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c r="AH1685" s="40"/>
      <c r="AI1685" s="40"/>
      <c r="AJ1685" s="40"/>
      <c r="AK1685" s="40"/>
      <c r="AL1685" s="40"/>
      <c r="AM1685" s="40"/>
      <c r="AN1685" s="40"/>
      <c r="AO1685" s="40"/>
      <c r="AP1685" s="40"/>
      <c r="AQ1685" s="40"/>
      <c r="AR1685" s="40"/>
      <c r="AS1685" s="40"/>
      <c r="AT1685" s="40"/>
      <c r="AU1685" s="40"/>
      <c r="AV1685" s="40"/>
      <c r="AW1685" s="40"/>
      <c r="AX1685" s="40"/>
      <c r="AY1685" s="40"/>
      <c r="AZ1685" s="40"/>
      <c r="BA1685" s="40"/>
      <c r="BB1685" s="40"/>
      <c r="BC1685" s="40"/>
      <c r="BD1685" s="40"/>
      <c r="BE1685" s="40"/>
      <c r="BF1685" s="40"/>
    </row>
    <row r="1686" spans="1:58" x14ac:dyDescent="0.4">
      <c r="A1686" s="510"/>
      <c r="B1686" s="40"/>
      <c r="C1686" s="40"/>
      <c r="D1686" s="45"/>
      <c r="E1686" s="45"/>
      <c r="F1686" s="64"/>
      <c r="G1686" s="40"/>
      <c r="H1686" s="40"/>
      <c r="I1686" s="40"/>
      <c r="J1686" s="40"/>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c r="AH1686" s="40"/>
      <c r="AI1686" s="40"/>
      <c r="AJ1686" s="40"/>
      <c r="AK1686" s="40"/>
      <c r="AL1686" s="40"/>
      <c r="AM1686" s="40"/>
      <c r="AN1686" s="40"/>
      <c r="AO1686" s="40"/>
      <c r="AP1686" s="40"/>
      <c r="AQ1686" s="40"/>
      <c r="AR1686" s="40"/>
      <c r="AS1686" s="40"/>
      <c r="AT1686" s="40"/>
      <c r="AU1686" s="40"/>
      <c r="AV1686" s="40"/>
      <c r="AW1686" s="40"/>
      <c r="AX1686" s="40"/>
      <c r="AY1686" s="40"/>
      <c r="AZ1686" s="40"/>
      <c r="BA1686" s="40"/>
      <c r="BB1686" s="40"/>
      <c r="BC1686" s="40"/>
      <c r="BD1686" s="40"/>
      <c r="BE1686" s="40"/>
      <c r="BF1686" s="40"/>
    </row>
    <row r="1687" spans="1:58" x14ac:dyDescent="0.4">
      <c r="A1687" s="510"/>
      <c r="B1687" s="40"/>
      <c r="C1687" s="40"/>
      <c r="D1687" s="45"/>
      <c r="E1687" s="45"/>
      <c r="F1687" s="64"/>
      <c r="G1687" s="40"/>
      <c r="H1687" s="40"/>
      <c r="I1687" s="40"/>
      <c r="J1687" s="40"/>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c r="AH1687" s="40"/>
      <c r="AI1687" s="40"/>
      <c r="AJ1687" s="40"/>
      <c r="AK1687" s="40"/>
      <c r="AL1687" s="40"/>
      <c r="AM1687" s="40"/>
      <c r="AN1687" s="40"/>
      <c r="AO1687" s="40"/>
      <c r="AP1687" s="40"/>
      <c r="AQ1687" s="40"/>
      <c r="AR1687" s="40"/>
      <c r="AS1687" s="40"/>
      <c r="AT1687" s="40"/>
      <c r="AU1687" s="40"/>
      <c r="AV1687" s="40"/>
      <c r="AW1687" s="40"/>
      <c r="AX1687" s="40"/>
      <c r="AY1687" s="40"/>
      <c r="AZ1687" s="40"/>
      <c r="BA1687" s="40"/>
      <c r="BB1687" s="40"/>
      <c r="BC1687" s="40"/>
      <c r="BD1687" s="40"/>
      <c r="BE1687" s="40"/>
      <c r="BF1687" s="40"/>
    </row>
    <row r="1688" spans="1:58" x14ac:dyDescent="0.4">
      <c r="A1688" s="510"/>
      <c r="B1688" s="40"/>
      <c r="C1688" s="40"/>
      <c r="D1688" s="45"/>
      <c r="E1688" s="45"/>
      <c r="F1688" s="64"/>
      <c r="G1688" s="40"/>
      <c r="H1688" s="40"/>
      <c r="I1688" s="40"/>
      <c r="J1688" s="40"/>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c r="AH1688" s="40"/>
      <c r="AI1688" s="40"/>
      <c r="AJ1688" s="40"/>
      <c r="AK1688" s="40"/>
      <c r="AL1688" s="40"/>
      <c r="AM1688" s="40"/>
      <c r="AN1688" s="40"/>
      <c r="AO1688" s="40"/>
      <c r="AP1688" s="40"/>
      <c r="AQ1688" s="40"/>
      <c r="AR1688" s="40"/>
      <c r="AS1688" s="40"/>
      <c r="AT1688" s="40"/>
      <c r="AU1688" s="40"/>
      <c r="AV1688" s="40"/>
      <c r="AW1688" s="40"/>
      <c r="AX1688" s="40"/>
      <c r="AY1688" s="40"/>
      <c r="AZ1688" s="40"/>
      <c r="BA1688" s="40"/>
      <c r="BB1688" s="40"/>
      <c r="BC1688" s="40"/>
      <c r="BD1688" s="40"/>
      <c r="BE1688" s="40"/>
      <c r="BF1688" s="40"/>
    </row>
    <row r="1689" spans="1:58" x14ac:dyDescent="0.4">
      <c r="A1689" s="510"/>
      <c r="B1689" s="40"/>
      <c r="C1689" s="40"/>
      <c r="D1689" s="45"/>
      <c r="E1689" s="45"/>
      <c r="F1689" s="64"/>
      <c r="G1689" s="40"/>
      <c r="H1689" s="40"/>
      <c r="I1689" s="40"/>
      <c r="J1689" s="40"/>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c r="AH1689" s="40"/>
      <c r="AI1689" s="40"/>
      <c r="AJ1689" s="40"/>
      <c r="AK1689" s="40"/>
      <c r="AL1689" s="40"/>
      <c r="AM1689" s="40"/>
      <c r="AN1689" s="40"/>
      <c r="AO1689" s="40"/>
      <c r="AP1689" s="40"/>
      <c r="AQ1689" s="40"/>
      <c r="AR1689" s="40"/>
      <c r="AS1689" s="40"/>
      <c r="AT1689" s="40"/>
      <c r="AU1689" s="40"/>
      <c r="AV1689" s="40"/>
      <c r="AW1689" s="40"/>
      <c r="AX1689" s="40"/>
      <c r="AY1689" s="40"/>
      <c r="AZ1689" s="40"/>
      <c r="BA1689" s="40"/>
      <c r="BB1689" s="40"/>
      <c r="BC1689" s="40"/>
      <c r="BD1689" s="40"/>
      <c r="BE1689" s="40"/>
      <c r="BF1689" s="40"/>
    </row>
    <row r="1690" spans="1:58" x14ac:dyDescent="0.4">
      <c r="A1690" s="510"/>
      <c r="B1690" s="40"/>
      <c r="C1690" s="40"/>
      <c r="D1690" s="45"/>
      <c r="E1690" s="45"/>
      <c r="F1690" s="64"/>
      <c r="G1690" s="40"/>
      <c r="H1690" s="40"/>
      <c r="I1690" s="40"/>
      <c r="J1690" s="40"/>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c r="AH1690" s="40"/>
      <c r="AI1690" s="40"/>
      <c r="AJ1690" s="40"/>
      <c r="AK1690" s="40"/>
      <c r="AL1690" s="40"/>
      <c r="AM1690" s="40"/>
      <c r="AN1690" s="40"/>
      <c r="AO1690" s="40"/>
      <c r="AP1690" s="40"/>
      <c r="AQ1690" s="40"/>
      <c r="AR1690" s="40"/>
      <c r="AS1690" s="40"/>
      <c r="AT1690" s="40"/>
      <c r="AU1690" s="40"/>
      <c r="AV1690" s="40"/>
      <c r="AW1690" s="40"/>
      <c r="AX1690" s="40"/>
      <c r="AY1690" s="40"/>
      <c r="AZ1690" s="40"/>
      <c r="BA1690" s="40"/>
      <c r="BB1690" s="40"/>
      <c r="BC1690" s="40"/>
      <c r="BD1690" s="40"/>
      <c r="BE1690" s="40"/>
      <c r="BF1690" s="40"/>
    </row>
    <row r="1691" spans="1:58" x14ac:dyDescent="0.4">
      <c r="A1691" s="510"/>
      <c r="B1691" s="40"/>
      <c r="C1691" s="40"/>
      <c r="D1691" s="45"/>
      <c r="E1691" s="45"/>
      <c r="F1691" s="64"/>
      <c r="G1691" s="40"/>
      <c r="H1691" s="40"/>
      <c r="I1691" s="40"/>
      <c r="J1691" s="40"/>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c r="AH1691" s="40"/>
      <c r="AI1691" s="40"/>
      <c r="AJ1691" s="40"/>
      <c r="AK1691" s="40"/>
      <c r="AL1691" s="40"/>
      <c r="AM1691" s="40"/>
      <c r="AN1691" s="40"/>
      <c r="AO1691" s="40"/>
      <c r="AP1691" s="40"/>
      <c r="AQ1691" s="40"/>
      <c r="AR1691" s="40"/>
      <c r="AS1691" s="40"/>
      <c r="AT1691" s="40"/>
      <c r="AU1691" s="40"/>
      <c r="AV1691" s="40"/>
      <c r="AW1691" s="40"/>
      <c r="AX1691" s="40"/>
      <c r="AY1691" s="40"/>
      <c r="AZ1691" s="40"/>
      <c r="BA1691" s="40"/>
      <c r="BB1691" s="40"/>
      <c r="BC1691" s="40"/>
      <c r="BD1691" s="40"/>
      <c r="BE1691" s="40"/>
      <c r="BF1691" s="40"/>
    </row>
    <row r="1692" spans="1:58" x14ac:dyDescent="0.4">
      <c r="A1692" s="510"/>
      <c r="B1692" s="40"/>
      <c r="C1692" s="40"/>
      <c r="D1692" s="45"/>
      <c r="E1692" s="45"/>
      <c r="F1692" s="64"/>
      <c r="G1692" s="40"/>
      <c r="H1692" s="40"/>
      <c r="I1692" s="40"/>
      <c r="J1692" s="40"/>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c r="AH1692" s="40"/>
      <c r="AI1692" s="40"/>
      <c r="AJ1692" s="40"/>
      <c r="AK1692" s="40"/>
      <c r="AL1692" s="40"/>
      <c r="AM1692" s="40"/>
      <c r="AN1692" s="40"/>
      <c r="AO1692" s="40"/>
      <c r="AP1692" s="40"/>
      <c r="AQ1692" s="40"/>
      <c r="AR1692" s="40"/>
      <c r="AS1692" s="40"/>
      <c r="AT1692" s="40"/>
      <c r="AU1692" s="40"/>
      <c r="AV1692" s="40"/>
      <c r="AW1692" s="40"/>
      <c r="AX1692" s="40"/>
      <c r="AY1692" s="40"/>
      <c r="AZ1692" s="40"/>
      <c r="BA1692" s="40"/>
      <c r="BB1692" s="40"/>
      <c r="BC1692" s="40"/>
      <c r="BD1692" s="40"/>
      <c r="BE1692" s="40"/>
      <c r="BF1692" s="40"/>
    </row>
    <row r="1693" spans="1:58" x14ac:dyDescent="0.4">
      <c r="A1693" s="510"/>
      <c r="B1693" s="40"/>
      <c r="C1693" s="40"/>
      <c r="D1693" s="45"/>
      <c r="E1693" s="45"/>
      <c r="F1693" s="64"/>
      <c r="G1693" s="40"/>
      <c r="H1693" s="40"/>
      <c r="I1693" s="40"/>
      <c r="J1693" s="40"/>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c r="AH1693" s="40"/>
      <c r="AI1693" s="40"/>
      <c r="AJ1693" s="40"/>
      <c r="AK1693" s="40"/>
      <c r="AL1693" s="40"/>
      <c r="AM1693" s="40"/>
      <c r="AN1693" s="40"/>
      <c r="AO1693" s="40"/>
      <c r="AP1693" s="40"/>
      <c r="AQ1693" s="40"/>
      <c r="AR1693" s="40"/>
      <c r="AS1693" s="40"/>
      <c r="AT1693" s="40"/>
      <c r="AU1693" s="40"/>
      <c r="AV1693" s="40"/>
      <c r="AW1693" s="40"/>
      <c r="AX1693" s="40"/>
      <c r="AY1693" s="40"/>
      <c r="AZ1693" s="40"/>
      <c r="BA1693" s="40"/>
      <c r="BB1693" s="40"/>
      <c r="BC1693" s="40"/>
      <c r="BD1693" s="40"/>
      <c r="BE1693" s="40"/>
      <c r="BF1693" s="40"/>
    </row>
    <row r="1694" spans="1:58" x14ac:dyDescent="0.4">
      <c r="A1694" s="510"/>
      <c r="B1694" s="40"/>
      <c r="C1694" s="40"/>
      <c r="D1694" s="45"/>
      <c r="E1694" s="45"/>
      <c r="F1694" s="64"/>
      <c r="G1694" s="40"/>
      <c r="H1694" s="40"/>
      <c r="I1694" s="40"/>
      <c r="J1694" s="40"/>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c r="AH1694" s="40"/>
      <c r="AI1694" s="40"/>
      <c r="AJ1694" s="40"/>
      <c r="AK1694" s="40"/>
      <c r="AL1694" s="40"/>
      <c r="AM1694" s="40"/>
      <c r="AN1694" s="40"/>
      <c r="AO1694" s="40"/>
      <c r="AP1694" s="40"/>
      <c r="AQ1694" s="40"/>
      <c r="AR1694" s="40"/>
      <c r="AS1694" s="40"/>
      <c r="AT1694" s="40"/>
      <c r="AU1694" s="40"/>
      <c r="AV1694" s="40"/>
      <c r="AW1694" s="40"/>
      <c r="AX1694" s="40"/>
      <c r="AY1694" s="40"/>
      <c r="AZ1694" s="40"/>
      <c r="BA1694" s="40"/>
      <c r="BB1694" s="40"/>
      <c r="BC1694" s="40"/>
      <c r="BD1694" s="40"/>
      <c r="BE1694" s="40"/>
      <c r="BF1694" s="40"/>
    </row>
    <row r="1695" spans="1:58" x14ac:dyDescent="0.4">
      <c r="A1695" s="510"/>
      <c r="B1695" s="40"/>
      <c r="C1695" s="40"/>
      <c r="D1695" s="45"/>
      <c r="E1695" s="45"/>
      <c r="F1695" s="64"/>
      <c r="G1695" s="40"/>
      <c r="H1695" s="40"/>
      <c r="I1695" s="40"/>
      <c r="J1695" s="40"/>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c r="AH1695" s="40"/>
      <c r="AI1695" s="40"/>
      <c r="AJ1695" s="40"/>
      <c r="AK1695" s="40"/>
      <c r="AL1695" s="40"/>
      <c r="AM1695" s="40"/>
      <c r="AN1695" s="40"/>
      <c r="AO1695" s="40"/>
      <c r="AP1695" s="40"/>
      <c r="AQ1695" s="40"/>
      <c r="AR1695" s="40"/>
      <c r="AS1695" s="40"/>
      <c r="AT1695" s="40"/>
      <c r="AU1695" s="40"/>
      <c r="AV1695" s="40"/>
      <c r="AW1695" s="40"/>
      <c r="AX1695" s="40"/>
      <c r="AY1695" s="40"/>
      <c r="AZ1695" s="40"/>
      <c r="BA1695" s="40"/>
      <c r="BB1695" s="40"/>
      <c r="BC1695" s="40"/>
      <c r="BD1695" s="40"/>
      <c r="BE1695" s="40"/>
      <c r="BF1695" s="40"/>
    </row>
    <row r="1696" spans="1:58" x14ac:dyDescent="0.4">
      <c r="A1696" s="510"/>
      <c r="B1696" s="40"/>
      <c r="C1696" s="40"/>
      <c r="D1696" s="45"/>
      <c r="E1696" s="45"/>
      <c r="F1696" s="64"/>
      <c r="G1696" s="40"/>
      <c r="H1696" s="40"/>
      <c r="I1696" s="40"/>
      <c r="J1696" s="40"/>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c r="AH1696" s="40"/>
      <c r="AI1696" s="40"/>
      <c r="AJ1696" s="40"/>
      <c r="AK1696" s="40"/>
      <c r="AL1696" s="40"/>
      <c r="AM1696" s="40"/>
      <c r="AN1696" s="40"/>
      <c r="AO1696" s="40"/>
      <c r="AP1696" s="40"/>
      <c r="AQ1696" s="40"/>
      <c r="AR1696" s="40"/>
      <c r="AS1696" s="40"/>
      <c r="AT1696" s="40"/>
      <c r="AU1696" s="40"/>
      <c r="AV1696" s="40"/>
      <c r="AW1696" s="40"/>
      <c r="AX1696" s="40"/>
      <c r="AY1696" s="40"/>
      <c r="AZ1696" s="40"/>
      <c r="BA1696" s="40"/>
      <c r="BB1696" s="40"/>
      <c r="BC1696" s="40"/>
      <c r="BD1696" s="40"/>
      <c r="BE1696" s="40"/>
      <c r="BF1696" s="40"/>
    </row>
    <row r="1697" spans="1:58" x14ac:dyDescent="0.4">
      <c r="A1697" s="510"/>
      <c r="B1697" s="40"/>
      <c r="C1697" s="40"/>
      <c r="D1697" s="45"/>
      <c r="E1697" s="45"/>
      <c r="F1697" s="64"/>
      <c r="G1697" s="40"/>
      <c r="H1697" s="40"/>
      <c r="I1697" s="40"/>
      <c r="J1697" s="40"/>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c r="AH1697" s="40"/>
      <c r="AI1697" s="40"/>
      <c r="AJ1697" s="40"/>
      <c r="AK1697" s="40"/>
      <c r="AL1697" s="40"/>
      <c r="AM1697" s="40"/>
      <c r="AN1697" s="40"/>
      <c r="AO1697" s="40"/>
      <c r="AP1697" s="40"/>
      <c r="AQ1697" s="40"/>
      <c r="AR1697" s="40"/>
      <c r="AS1697" s="40"/>
      <c r="AT1697" s="40"/>
      <c r="AU1697" s="40"/>
      <c r="AV1697" s="40"/>
      <c r="AW1697" s="40"/>
      <c r="AX1697" s="40"/>
      <c r="AY1697" s="40"/>
      <c r="AZ1697" s="40"/>
      <c r="BA1697" s="40"/>
      <c r="BB1697" s="40"/>
      <c r="BC1697" s="40"/>
      <c r="BD1697" s="40"/>
      <c r="BE1697" s="40"/>
      <c r="BF1697" s="40"/>
    </row>
    <row r="1698" spans="1:58" x14ac:dyDescent="0.4">
      <c r="A1698" s="510"/>
      <c r="B1698" s="40"/>
      <c r="C1698" s="40"/>
      <c r="D1698" s="45"/>
      <c r="E1698" s="45"/>
      <c r="F1698" s="64"/>
      <c r="G1698" s="40"/>
      <c r="H1698" s="40"/>
      <c r="I1698" s="40"/>
      <c r="J1698" s="40"/>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c r="AH1698" s="40"/>
      <c r="AI1698" s="40"/>
      <c r="AJ1698" s="40"/>
      <c r="AK1698" s="40"/>
      <c r="AL1698" s="40"/>
      <c r="AM1698" s="40"/>
      <c r="AN1698" s="40"/>
      <c r="AO1698" s="40"/>
      <c r="AP1698" s="40"/>
      <c r="AQ1698" s="40"/>
      <c r="AR1698" s="40"/>
      <c r="AS1698" s="40"/>
      <c r="AT1698" s="40"/>
      <c r="AU1698" s="40"/>
      <c r="AV1698" s="40"/>
      <c r="AW1698" s="40"/>
      <c r="AX1698" s="40"/>
      <c r="AY1698" s="40"/>
      <c r="AZ1698" s="40"/>
      <c r="BA1698" s="40"/>
      <c r="BB1698" s="40"/>
      <c r="BC1698" s="40"/>
      <c r="BD1698" s="40"/>
      <c r="BE1698" s="40"/>
      <c r="BF1698" s="40"/>
    </row>
    <row r="1699" spans="1:58" x14ac:dyDescent="0.4">
      <c r="A1699" s="510"/>
      <c r="B1699" s="40"/>
      <c r="C1699" s="40"/>
      <c r="D1699" s="45"/>
      <c r="E1699" s="45"/>
      <c r="F1699" s="64"/>
      <c r="G1699" s="40"/>
      <c r="H1699" s="40"/>
      <c r="I1699" s="40"/>
      <c r="J1699" s="40"/>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c r="AH1699" s="40"/>
      <c r="AI1699" s="40"/>
      <c r="AJ1699" s="40"/>
      <c r="AK1699" s="40"/>
      <c r="AL1699" s="40"/>
      <c r="AM1699" s="40"/>
      <c r="AN1699" s="40"/>
      <c r="AO1699" s="40"/>
      <c r="AP1699" s="40"/>
      <c r="AQ1699" s="40"/>
      <c r="AR1699" s="40"/>
      <c r="AS1699" s="40"/>
      <c r="AT1699" s="40"/>
      <c r="AU1699" s="40"/>
      <c r="AV1699" s="40"/>
      <c r="AW1699" s="40"/>
      <c r="AX1699" s="40"/>
      <c r="AY1699" s="40"/>
      <c r="AZ1699" s="40"/>
      <c r="BA1699" s="40"/>
      <c r="BB1699" s="40"/>
      <c r="BC1699" s="40"/>
      <c r="BD1699" s="40"/>
      <c r="BE1699" s="40"/>
      <c r="BF1699" s="40"/>
    </row>
    <row r="1700" spans="1:58" x14ac:dyDescent="0.4">
      <c r="A1700" s="510"/>
      <c r="B1700" s="40"/>
      <c r="C1700" s="40"/>
      <c r="D1700" s="45"/>
      <c r="E1700" s="45"/>
      <c r="F1700" s="64"/>
      <c r="G1700" s="40"/>
      <c r="H1700" s="40"/>
      <c r="I1700" s="40"/>
      <c r="J1700" s="40"/>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c r="AH1700" s="40"/>
      <c r="AI1700" s="40"/>
      <c r="AJ1700" s="40"/>
      <c r="AK1700" s="40"/>
      <c r="AL1700" s="40"/>
      <c r="AM1700" s="40"/>
      <c r="AN1700" s="40"/>
      <c r="AO1700" s="40"/>
      <c r="AP1700" s="40"/>
      <c r="AQ1700" s="40"/>
      <c r="AR1700" s="40"/>
      <c r="AS1700" s="40"/>
      <c r="AT1700" s="40"/>
      <c r="AU1700" s="40"/>
      <c r="AV1700" s="40"/>
      <c r="AW1700" s="40"/>
      <c r="AX1700" s="40"/>
      <c r="AY1700" s="40"/>
      <c r="AZ1700" s="40"/>
      <c r="BA1700" s="40"/>
      <c r="BB1700" s="40"/>
      <c r="BC1700" s="40"/>
      <c r="BD1700" s="40"/>
      <c r="BE1700" s="40"/>
      <c r="BF1700" s="40"/>
    </row>
    <row r="1701" spans="1:58" x14ac:dyDescent="0.4">
      <c r="A1701" s="510"/>
      <c r="B1701" s="40"/>
      <c r="C1701" s="40"/>
      <c r="D1701" s="45"/>
      <c r="E1701" s="45"/>
      <c r="F1701" s="64"/>
      <c r="G1701" s="40"/>
      <c r="H1701" s="40"/>
      <c r="I1701" s="40"/>
      <c r="J1701" s="40"/>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c r="AH1701" s="40"/>
      <c r="AI1701" s="40"/>
      <c r="AJ1701" s="40"/>
      <c r="AK1701" s="40"/>
      <c r="AL1701" s="40"/>
      <c r="AM1701" s="40"/>
      <c r="AN1701" s="40"/>
      <c r="AO1701" s="40"/>
      <c r="AP1701" s="40"/>
      <c r="AQ1701" s="40"/>
      <c r="AR1701" s="40"/>
      <c r="AS1701" s="40"/>
      <c r="AT1701" s="40"/>
      <c r="AU1701" s="40"/>
      <c r="AV1701" s="40"/>
      <c r="AW1701" s="40"/>
      <c r="AX1701" s="40"/>
      <c r="AY1701" s="40"/>
      <c r="AZ1701" s="40"/>
      <c r="BA1701" s="40"/>
      <c r="BB1701" s="40"/>
      <c r="BC1701" s="40"/>
      <c r="BD1701" s="40"/>
      <c r="BE1701" s="40"/>
      <c r="BF1701" s="40"/>
    </row>
    <row r="1702" spans="1:58" x14ac:dyDescent="0.4">
      <c r="A1702" s="510"/>
      <c r="B1702" s="40"/>
      <c r="C1702" s="40"/>
      <c r="D1702" s="45"/>
      <c r="E1702" s="45"/>
      <c r="F1702" s="64"/>
      <c r="G1702" s="40"/>
      <c r="H1702" s="40"/>
      <c r="I1702" s="40"/>
      <c r="J1702" s="40"/>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c r="AH1702" s="40"/>
      <c r="AI1702" s="40"/>
      <c r="AJ1702" s="40"/>
      <c r="AK1702" s="40"/>
      <c r="AL1702" s="40"/>
      <c r="AM1702" s="40"/>
      <c r="AN1702" s="40"/>
      <c r="AO1702" s="40"/>
      <c r="AP1702" s="40"/>
      <c r="AQ1702" s="40"/>
      <c r="AR1702" s="40"/>
      <c r="AS1702" s="40"/>
      <c r="AT1702" s="40"/>
      <c r="AU1702" s="40"/>
      <c r="AV1702" s="40"/>
      <c r="AW1702" s="40"/>
      <c r="AX1702" s="40"/>
      <c r="AY1702" s="40"/>
      <c r="AZ1702" s="40"/>
      <c r="BA1702" s="40"/>
      <c r="BB1702" s="40"/>
      <c r="BC1702" s="40"/>
      <c r="BD1702" s="40"/>
      <c r="BE1702" s="40"/>
      <c r="BF1702" s="40"/>
    </row>
    <row r="1703" spans="1:58" x14ac:dyDescent="0.4">
      <c r="A1703" s="510"/>
      <c r="B1703" s="40"/>
      <c r="C1703" s="40"/>
      <c r="D1703" s="45"/>
      <c r="E1703" s="45"/>
      <c r="F1703" s="64"/>
      <c r="G1703" s="40"/>
      <c r="H1703" s="40"/>
      <c r="I1703" s="40"/>
      <c r="J1703" s="40"/>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c r="AH1703" s="40"/>
      <c r="AI1703" s="40"/>
      <c r="AJ1703" s="40"/>
      <c r="AK1703" s="40"/>
      <c r="AL1703" s="40"/>
      <c r="AM1703" s="40"/>
      <c r="AN1703" s="40"/>
      <c r="AO1703" s="40"/>
      <c r="AP1703" s="40"/>
      <c r="AQ1703" s="40"/>
      <c r="AR1703" s="40"/>
      <c r="AS1703" s="40"/>
      <c r="AT1703" s="40"/>
      <c r="AU1703" s="40"/>
      <c r="AV1703" s="40"/>
      <c r="AW1703" s="40"/>
      <c r="AX1703" s="40"/>
      <c r="AY1703" s="40"/>
      <c r="AZ1703" s="40"/>
      <c r="BA1703" s="40"/>
      <c r="BB1703" s="40"/>
      <c r="BC1703" s="40"/>
      <c r="BD1703" s="40"/>
      <c r="BE1703" s="40"/>
      <c r="BF1703" s="40"/>
    </row>
    <row r="1704" spans="1:58" x14ac:dyDescent="0.4">
      <c r="A1704" s="510"/>
      <c r="B1704" s="40"/>
      <c r="C1704" s="40"/>
      <c r="D1704" s="45"/>
      <c r="E1704" s="45"/>
      <c r="F1704" s="64"/>
      <c r="G1704" s="40"/>
      <c r="H1704" s="40"/>
      <c r="I1704" s="40"/>
      <c r="J1704" s="40"/>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c r="AH1704" s="40"/>
      <c r="AI1704" s="40"/>
      <c r="AJ1704" s="40"/>
      <c r="AK1704" s="40"/>
      <c r="AL1704" s="40"/>
      <c r="AM1704" s="40"/>
      <c r="AN1704" s="40"/>
      <c r="AO1704" s="40"/>
      <c r="AP1704" s="40"/>
      <c r="AQ1704" s="40"/>
      <c r="AR1704" s="40"/>
      <c r="AS1704" s="40"/>
      <c r="AT1704" s="40"/>
      <c r="AU1704" s="40"/>
      <c r="AV1704" s="40"/>
      <c r="AW1704" s="40"/>
      <c r="AX1704" s="40"/>
      <c r="AY1704" s="40"/>
      <c r="AZ1704" s="40"/>
      <c r="BA1704" s="40"/>
      <c r="BB1704" s="40"/>
      <c r="BC1704" s="40"/>
      <c r="BD1704" s="40"/>
      <c r="BE1704" s="40"/>
      <c r="BF1704" s="40"/>
    </row>
    <row r="1705" spans="1:58" x14ac:dyDescent="0.4">
      <c r="A1705" s="510"/>
      <c r="B1705" s="40"/>
      <c r="C1705" s="40"/>
      <c r="D1705" s="45"/>
      <c r="E1705" s="45"/>
      <c r="F1705" s="64"/>
      <c r="G1705" s="40"/>
      <c r="H1705" s="40"/>
      <c r="I1705" s="40"/>
      <c r="J1705" s="40"/>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c r="AH1705" s="40"/>
      <c r="AI1705" s="40"/>
      <c r="AJ1705" s="40"/>
      <c r="AK1705" s="40"/>
      <c r="AL1705" s="40"/>
      <c r="AM1705" s="40"/>
      <c r="AN1705" s="40"/>
      <c r="AO1705" s="40"/>
      <c r="AP1705" s="40"/>
      <c r="AQ1705" s="40"/>
      <c r="AR1705" s="40"/>
      <c r="AS1705" s="40"/>
      <c r="AT1705" s="40"/>
      <c r="AU1705" s="40"/>
      <c r="AV1705" s="40"/>
      <c r="AW1705" s="40"/>
      <c r="AX1705" s="40"/>
      <c r="AY1705" s="40"/>
      <c r="AZ1705" s="40"/>
      <c r="BA1705" s="40"/>
      <c r="BB1705" s="40"/>
      <c r="BC1705" s="40"/>
      <c r="BD1705" s="40"/>
      <c r="BE1705" s="40"/>
      <c r="BF1705" s="40"/>
    </row>
    <row r="1706" spans="1:58" x14ac:dyDescent="0.4">
      <c r="A1706" s="510"/>
      <c r="B1706" s="40"/>
      <c r="C1706" s="40"/>
      <c r="D1706" s="45"/>
      <c r="E1706" s="45"/>
      <c r="F1706" s="64"/>
      <c r="G1706" s="40"/>
      <c r="H1706" s="40"/>
      <c r="I1706" s="40"/>
      <c r="J1706" s="40"/>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c r="AH1706" s="40"/>
      <c r="AI1706" s="40"/>
      <c r="AJ1706" s="40"/>
      <c r="AK1706" s="40"/>
      <c r="AL1706" s="40"/>
      <c r="AM1706" s="40"/>
      <c r="AN1706" s="40"/>
      <c r="AO1706" s="40"/>
      <c r="AP1706" s="40"/>
      <c r="AQ1706" s="40"/>
      <c r="AR1706" s="40"/>
      <c r="AS1706" s="40"/>
      <c r="AT1706" s="40"/>
      <c r="AU1706" s="40"/>
      <c r="AV1706" s="40"/>
      <c r="AW1706" s="40"/>
      <c r="AX1706" s="40"/>
      <c r="AY1706" s="40"/>
      <c r="AZ1706" s="40"/>
      <c r="BA1706" s="40"/>
      <c r="BB1706" s="40"/>
      <c r="BC1706" s="40"/>
      <c r="BD1706" s="40"/>
      <c r="BE1706" s="40"/>
      <c r="BF1706" s="40"/>
    </row>
    <row r="1707" spans="1:58" x14ac:dyDescent="0.4">
      <c r="A1707" s="510"/>
      <c r="B1707" s="40"/>
      <c r="C1707" s="40"/>
      <c r="D1707" s="45"/>
      <c r="E1707" s="45"/>
      <c r="F1707" s="64"/>
      <c r="G1707" s="40"/>
      <c r="H1707" s="40"/>
      <c r="I1707" s="40"/>
      <c r="J1707" s="40"/>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c r="AH1707" s="40"/>
      <c r="AI1707" s="40"/>
      <c r="AJ1707" s="40"/>
      <c r="AK1707" s="40"/>
      <c r="AL1707" s="40"/>
      <c r="AM1707" s="40"/>
      <c r="AN1707" s="40"/>
      <c r="AO1707" s="40"/>
      <c r="AP1707" s="40"/>
      <c r="AQ1707" s="40"/>
      <c r="AR1707" s="40"/>
      <c r="AS1707" s="40"/>
      <c r="AT1707" s="40"/>
      <c r="AU1707" s="40"/>
      <c r="AV1707" s="40"/>
      <c r="AW1707" s="40"/>
      <c r="AX1707" s="40"/>
      <c r="AY1707" s="40"/>
      <c r="AZ1707" s="40"/>
      <c r="BA1707" s="40"/>
      <c r="BB1707" s="40"/>
      <c r="BC1707" s="40"/>
      <c r="BD1707" s="40"/>
      <c r="BE1707" s="40"/>
      <c r="BF1707" s="40"/>
    </row>
    <row r="1708" spans="1:58" x14ac:dyDescent="0.4">
      <c r="A1708" s="510"/>
      <c r="B1708" s="40"/>
      <c r="C1708" s="40"/>
      <c r="D1708" s="45"/>
      <c r="E1708" s="45"/>
      <c r="F1708" s="64"/>
      <c r="G1708" s="40"/>
      <c r="H1708" s="40"/>
      <c r="I1708" s="40"/>
      <c r="J1708" s="40"/>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c r="AH1708" s="40"/>
      <c r="AI1708" s="40"/>
      <c r="AJ1708" s="40"/>
      <c r="AK1708" s="40"/>
      <c r="AL1708" s="40"/>
      <c r="AM1708" s="40"/>
      <c r="AN1708" s="40"/>
      <c r="AO1708" s="40"/>
      <c r="AP1708" s="40"/>
      <c r="AQ1708" s="40"/>
      <c r="AR1708" s="40"/>
      <c r="AS1708" s="40"/>
      <c r="AT1708" s="40"/>
      <c r="AU1708" s="40"/>
      <c r="AV1708" s="40"/>
      <c r="AW1708" s="40"/>
      <c r="AX1708" s="40"/>
      <c r="AY1708" s="40"/>
      <c r="AZ1708" s="40"/>
      <c r="BA1708" s="40"/>
      <c r="BB1708" s="40"/>
      <c r="BC1708" s="40"/>
      <c r="BD1708" s="40"/>
      <c r="BE1708" s="40"/>
      <c r="BF1708" s="40"/>
    </row>
    <row r="1709" spans="1:58" x14ac:dyDescent="0.4">
      <c r="A1709" s="510"/>
      <c r="B1709" s="40"/>
      <c r="C1709" s="40"/>
      <c r="D1709" s="45"/>
      <c r="E1709" s="45"/>
      <c r="F1709" s="64"/>
      <c r="G1709" s="40"/>
      <c r="H1709" s="40"/>
      <c r="I1709" s="40"/>
      <c r="J1709" s="40"/>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c r="AH1709" s="40"/>
      <c r="AI1709" s="40"/>
      <c r="AJ1709" s="40"/>
      <c r="AK1709" s="40"/>
      <c r="AL1709" s="40"/>
      <c r="AM1709" s="40"/>
      <c r="AN1709" s="40"/>
      <c r="AO1709" s="40"/>
      <c r="AP1709" s="40"/>
      <c r="AQ1709" s="40"/>
      <c r="AR1709" s="40"/>
      <c r="AS1709" s="40"/>
      <c r="AT1709" s="40"/>
      <c r="AU1709" s="40"/>
      <c r="AV1709" s="40"/>
      <c r="AW1709" s="40"/>
      <c r="AX1709" s="40"/>
      <c r="AY1709" s="40"/>
      <c r="AZ1709" s="40"/>
      <c r="BA1709" s="40"/>
      <c r="BB1709" s="40"/>
      <c r="BC1709" s="40"/>
      <c r="BD1709" s="40"/>
      <c r="BE1709" s="40"/>
      <c r="BF1709" s="40"/>
    </row>
    <row r="1710" spans="1:58" x14ac:dyDescent="0.4">
      <c r="A1710" s="510"/>
      <c r="B1710" s="40"/>
      <c r="C1710" s="40"/>
      <c r="D1710" s="45"/>
      <c r="E1710" s="45"/>
      <c r="F1710" s="64"/>
      <c r="G1710" s="40"/>
      <c r="H1710" s="40"/>
      <c r="I1710" s="40"/>
      <c r="J1710" s="40"/>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c r="AH1710" s="40"/>
      <c r="AI1710" s="40"/>
      <c r="AJ1710" s="40"/>
      <c r="AK1710" s="40"/>
      <c r="AL1710" s="40"/>
      <c r="AM1710" s="40"/>
      <c r="AN1710" s="40"/>
      <c r="AO1710" s="40"/>
      <c r="AP1710" s="40"/>
      <c r="AQ1710" s="40"/>
      <c r="AR1710" s="40"/>
      <c r="AS1710" s="40"/>
      <c r="AT1710" s="40"/>
      <c r="AU1710" s="40"/>
      <c r="AV1710" s="40"/>
      <c r="AW1710" s="40"/>
      <c r="AX1710" s="40"/>
      <c r="AY1710" s="40"/>
      <c r="AZ1710" s="40"/>
      <c r="BA1710" s="40"/>
      <c r="BB1710" s="40"/>
      <c r="BC1710" s="40"/>
      <c r="BD1710" s="40"/>
      <c r="BE1710" s="40"/>
      <c r="BF1710" s="40"/>
    </row>
    <row r="1711" spans="1:58" x14ac:dyDescent="0.4">
      <c r="A1711" s="510"/>
      <c r="B1711" s="40"/>
      <c r="C1711" s="40"/>
      <c r="D1711" s="45"/>
      <c r="E1711" s="45"/>
      <c r="F1711" s="64"/>
      <c r="G1711" s="40"/>
      <c r="H1711" s="40"/>
      <c r="I1711" s="40"/>
      <c r="J1711" s="40"/>
      <c r="K1711" s="40"/>
      <c r="L1711" s="40"/>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c r="AH1711" s="40"/>
      <c r="AI1711" s="40"/>
      <c r="AJ1711" s="40"/>
      <c r="AK1711" s="40"/>
      <c r="AL1711" s="40"/>
      <c r="AM1711" s="40"/>
      <c r="AN1711" s="40"/>
      <c r="AO1711" s="40"/>
      <c r="AP1711" s="40"/>
      <c r="AQ1711" s="40"/>
      <c r="AR1711" s="40"/>
      <c r="AS1711" s="40"/>
      <c r="AT1711" s="40"/>
      <c r="AU1711" s="40"/>
      <c r="AV1711" s="40"/>
      <c r="AW1711" s="40"/>
      <c r="AX1711" s="40"/>
      <c r="AY1711" s="40"/>
      <c r="AZ1711" s="40"/>
      <c r="BA1711" s="40"/>
      <c r="BB1711" s="40"/>
      <c r="BC1711" s="40"/>
      <c r="BD1711" s="40"/>
      <c r="BE1711" s="40"/>
      <c r="BF1711" s="40"/>
    </row>
    <row r="1712" spans="1:58" x14ac:dyDescent="0.4">
      <c r="A1712" s="510"/>
      <c r="B1712" s="40"/>
      <c r="C1712" s="40"/>
      <c r="D1712" s="45"/>
      <c r="E1712" s="45"/>
      <c r="F1712" s="64"/>
      <c r="G1712" s="40"/>
      <c r="H1712" s="40"/>
      <c r="I1712" s="40"/>
      <c r="J1712" s="40"/>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c r="AH1712" s="40"/>
      <c r="AI1712" s="40"/>
      <c r="AJ1712" s="40"/>
      <c r="AK1712" s="40"/>
      <c r="AL1712" s="40"/>
      <c r="AM1712" s="40"/>
      <c r="AN1712" s="40"/>
      <c r="AO1712" s="40"/>
      <c r="AP1712" s="40"/>
      <c r="AQ1712" s="40"/>
      <c r="AR1712" s="40"/>
      <c r="AS1712" s="40"/>
      <c r="AT1712" s="40"/>
      <c r="AU1712" s="40"/>
      <c r="AV1712" s="40"/>
      <c r="AW1712" s="40"/>
      <c r="AX1712" s="40"/>
      <c r="AY1712" s="40"/>
      <c r="AZ1712" s="40"/>
      <c r="BA1712" s="40"/>
      <c r="BB1712" s="40"/>
      <c r="BC1712" s="40"/>
      <c r="BD1712" s="40"/>
      <c r="BE1712" s="40"/>
      <c r="BF1712" s="40"/>
    </row>
    <row r="1713" spans="1:58" x14ac:dyDescent="0.4">
      <c r="A1713" s="510"/>
      <c r="B1713" s="40"/>
      <c r="C1713" s="40"/>
      <c r="D1713" s="45"/>
      <c r="E1713" s="45"/>
      <c r="F1713" s="64"/>
      <c r="G1713" s="40"/>
      <c r="H1713" s="40"/>
      <c r="I1713" s="40"/>
      <c r="J1713" s="40"/>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c r="AH1713" s="40"/>
      <c r="AI1713" s="40"/>
      <c r="AJ1713" s="40"/>
      <c r="AK1713" s="40"/>
      <c r="AL1713" s="40"/>
      <c r="AM1713" s="40"/>
      <c r="AN1713" s="40"/>
      <c r="AO1713" s="40"/>
      <c r="AP1713" s="40"/>
      <c r="AQ1713" s="40"/>
      <c r="AR1713" s="40"/>
      <c r="AS1713" s="40"/>
      <c r="AT1713" s="40"/>
      <c r="AU1713" s="40"/>
      <c r="AV1713" s="40"/>
      <c r="AW1713" s="40"/>
      <c r="AX1713" s="40"/>
      <c r="AY1713" s="40"/>
      <c r="AZ1713" s="40"/>
      <c r="BA1713" s="40"/>
      <c r="BB1713" s="40"/>
      <c r="BC1713" s="40"/>
      <c r="BD1713" s="40"/>
      <c r="BE1713" s="40"/>
      <c r="BF1713" s="40"/>
    </row>
    <row r="1714" spans="1:58" x14ac:dyDescent="0.4">
      <c r="A1714" s="510"/>
      <c r="B1714" s="40"/>
      <c r="C1714" s="40"/>
      <c r="D1714" s="45"/>
      <c r="E1714" s="45"/>
      <c r="F1714" s="64"/>
      <c r="G1714" s="40"/>
      <c r="H1714" s="40"/>
      <c r="I1714" s="40"/>
      <c r="J1714" s="40"/>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c r="AH1714" s="40"/>
      <c r="AI1714" s="40"/>
      <c r="AJ1714" s="40"/>
      <c r="AK1714" s="40"/>
      <c r="AL1714" s="40"/>
      <c r="AM1714" s="40"/>
      <c r="AN1714" s="40"/>
      <c r="AO1714" s="40"/>
      <c r="AP1714" s="40"/>
      <c r="AQ1714" s="40"/>
      <c r="AR1714" s="40"/>
      <c r="AS1714" s="40"/>
      <c r="AT1714" s="40"/>
      <c r="AU1714" s="40"/>
      <c r="AV1714" s="40"/>
      <c r="AW1714" s="40"/>
      <c r="AX1714" s="40"/>
      <c r="AY1714" s="40"/>
      <c r="AZ1714" s="40"/>
      <c r="BA1714" s="40"/>
      <c r="BB1714" s="40"/>
      <c r="BC1714" s="40"/>
      <c r="BD1714" s="40"/>
      <c r="BE1714" s="40"/>
      <c r="BF1714" s="40"/>
    </row>
    <row r="1715" spans="1:58" x14ac:dyDescent="0.4">
      <c r="A1715" s="510"/>
      <c r="B1715" s="40"/>
      <c r="C1715" s="40"/>
      <c r="D1715" s="45"/>
      <c r="E1715" s="45"/>
      <c r="F1715" s="64"/>
      <c r="G1715" s="40"/>
      <c r="H1715" s="40"/>
      <c r="I1715" s="40"/>
      <c r="J1715" s="40"/>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c r="AH1715" s="40"/>
      <c r="AI1715" s="40"/>
      <c r="AJ1715" s="40"/>
      <c r="AK1715" s="40"/>
      <c r="AL1715" s="40"/>
      <c r="AM1715" s="40"/>
      <c r="AN1715" s="40"/>
      <c r="AO1715" s="40"/>
      <c r="AP1715" s="40"/>
      <c r="AQ1715" s="40"/>
      <c r="AR1715" s="40"/>
      <c r="AS1715" s="40"/>
      <c r="AT1715" s="40"/>
      <c r="AU1715" s="40"/>
      <c r="AV1715" s="40"/>
      <c r="AW1715" s="40"/>
      <c r="AX1715" s="40"/>
      <c r="AY1715" s="40"/>
      <c r="AZ1715" s="40"/>
      <c r="BA1715" s="40"/>
      <c r="BB1715" s="40"/>
      <c r="BC1715" s="40"/>
      <c r="BD1715" s="40"/>
      <c r="BE1715" s="40"/>
      <c r="BF1715" s="40"/>
    </row>
    <row r="1716" spans="1:58" x14ac:dyDescent="0.4">
      <c r="A1716" s="510"/>
      <c r="B1716" s="40"/>
      <c r="C1716" s="40"/>
      <c r="D1716" s="45"/>
      <c r="E1716" s="45"/>
      <c r="F1716" s="64"/>
      <c r="G1716" s="40"/>
      <c r="H1716" s="40"/>
      <c r="I1716" s="40"/>
      <c r="J1716" s="40"/>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c r="AH1716" s="40"/>
      <c r="AI1716" s="40"/>
      <c r="AJ1716" s="40"/>
      <c r="AK1716" s="40"/>
      <c r="AL1716" s="40"/>
      <c r="AM1716" s="40"/>
      <c r="AN1716" s="40"/>
      <c r="AO1716" s="40"/>
      <c r="AP1716" s="40"/>
      <c r="AQ1716" s="40"/>
      <c r="AR1716" s="40"/>
      <c r="AS1716" s="40"/>
      <c r="AT1716" s="40"/>
      <c r="AU1716" s="40"/>
      <c r="AV1716" s="40"/>
      <c r="AW1716" s="40"/>
      <c r="AX1716" s="40"/>
      <c r="AY1716" s="40"/>
      <c r="AZ1716" s="40"/>
      <c r="BA1716" s="40"/>
      <c r="BB1716" s="40"/>
      <c r="BC1716" s="40"/>
      <c r="BD1716" s="40"/>
      <c r="BE1716" s="40"/>
      <c r="BF1716" s="40"/>
    </row>
    <row r="1717" spans="1:58" x14ac:dyDescent="0.4">
      <c r="A1717" s="510"/>
      <c r="B1717" s="40"/>
      <c r="C1717" s="40"/>
      <c r="D1717" s="45"/>
      <c r="E1717" s="45"/>
      <c r="F1717" s="64"/>
      <c r="G1717" s="40"/>
      <c r="H1717" s="40"/>
      <c r="I1717" s="40"/>
      <c r="J1717" s="40"/>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c r="AH1717" s="40"/>
      <c r="AI1717" s="40"/>
      <c r="AJ1717" s="40"/>
      <c r="AK1717" s="40"/>
      <c r="AL1717" s="40"/>
      <c r="AM1717" s="40"/>
      <c r="AN1717" s="40"/>
      <c r="AO1717" s="40"/>
      <c r="AP1717" s="40"/>
      <c r="AQ1717" s="40"/>
      <c r="AR1717" s="40"/>
      <c r="AS1717" s="40"/>
      <c r="AT1717" s="40"/>
      <c r="AU1717" s="40"/>
      <c r="AV1717" s="40"/>
      <c r="AW1717" s="40"/>
      <c r="AX1717" s="40"/>
      <c r="AY1717" s="40"/>
      <c r="AZ1717" s="40"/>
      <c r="BA1717" s="40"/>
      <c r="BB1717" s="40"/>
      <c r="BC1717" s="40"/>
      <c r="BD1717" s="40"/>
      <c r="BE1717" s="40"/>
      <c r="BF1717" s="40"/>
    </row>
    <row r="1718" spans="1:58" x14ac:dyDescent="0.4">
      <c r="A1718" s="510"/>
      <c r="B1718" s="40"/>
      <c r="C1718" s="40"/>
      <c r="D1718" s="45"/>
      <c r="E1718" s="45"/>
      <c r="F1718" s="64"/>
      <c r="G1718" s="40"/>
      <c r="H1718" s="40"/>
      <c r="I1718" s="40"/>
      <c r="J1718" s="40"/>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c r="AH1718" s="40"/>
      <c r="AI1718" s="40"/>
      <c r="AJ1718" s="40"/>
      <c r="AK1718" s="40"/>
      <c r="AL1718" s="40"/>
      <c r="AM1718" s="40"/>
      <c r="AN1718" s="40"/>
      <c r="AO1718" s="40"/>
      <c r="AP1718" s="40"/>
      <c r="AQ1718" s="40"/>
      <c r="AR1718" s="40"/>
      <c r="AS1718" s="40"/>
      <c r="AT1718" s="40"/>
      <c r="AU1718" s="40"/>
      <c r="AV1718" s="40"/>
      <c r="AW1718" s="40"/>
      <c r="AX1718" s="40"/>
      <c r="AY1718" s="40"/>
      <c r="AZ1718" s="40"/>
      <c r="BA1718" s="40"/>
      <c r="BB1718" s="40"/>
      <c r="BC1718" s="40"/>
      <c r="BD1718" s="40"/>
      <c r="BE1718" s="40"/>
      <c r="BF1718" s="40"/>
    </row>
    <row r="1719" spans="1:58" x14ac:dyDescent="0.4">
      <c r="A1719" s="510"/>
      <c r="B1719" s="40"/>
      <c r="C1719" s="40"/>
      <c r="D1719" s="45"/>
      <c r="E1719" s="45"/>
      <c r="F1719" s="64"/>
      <c r="G1719" s="40"/>
      <c r="H1719" s="40"/>
      <c r="I1719" s="40"/>
      <c r="J1719" s="40"/>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c r="AH1719" s="40"/>
      <c r="AI1719" s="40"/>
      <c r="AJ1719" s="40"/>
      <c r="AK1719" s="40"/>
      <c r="AL1719" s="40"/>
      <c r="AM1719" s="40"/>
      <c r="AN1719" s="40"/>
      <c r="AO1719" s="40"/>
      <c r="AP1719" s="40"/>
      <c r="AQ1719" s="40"/>
      <c r="AR1719" s="40"/>
      <c r="AS1719" s="40"/>
      <c r="AT1719" s="40"/>
      <c r="AU1719" s="40"/>
      <c r="AV1719" s="40"/>
      <c r="AW1719" s="40"/>
      <c r="AX1719" s="40"/>
      <c r="AY1719" s="40"/>
      <c r="AZ1719" s="40"/>
      <c r="BA1719" s="40"/>
      <c r="BB1719" s="40"/>
      <c r="BC1719" s="40"/>
      <c r="BD1719" s="40"/>
      <c r="BE1719" s="40"/>
      <c r="BF1719" s="40"/>
    </row>
    <row r="1720" spans="1:58" x14ac:dyDescent="0.4">
      <c r="A1720" s="510"/>
      <c r="B1720" s="40"/>
      <c r="C1720" s="40"/>
      <c r="D1720" s="45"/>
      <c r="E1720" s="45"/>
      <c r="F1720" s="64"/>
      <c r="G1720" s="40"/>
      <c r="H1720" s="40"/>
      <c r="I1720" s="40"/>
      <c r="J1720" s="40"/>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c r="AH1720" s="40"/>
      <c r="AI1720" s="40"/>
      <c r="AJ1720" s="40"/>
      <c r="AK1720" s="40"/>
      <c r="AL1720" s="40"/>
      <c r="AM1720" s="40"/>
      <c r="AN1720" s="40"/>
      <c r="AO1720" s="40"/>
      <c r="AP1720" s="40"/>
      <c r="AQ1720" s="40"/>
      <c r="AR1720" s="40"/>
      <c r="AS1720" s="40"/>
      <c r="AT1720" s="40"/>
      <c r="AU1720" s="40"/>
      <c r="AV1720" s="40"/>
      <c r="AW1720" s="40"/>
      <c r="AX1720" s="40"/>
      <c r="AY1720" s="40"/>
      <c r="AZ1720" s="40"/>
      <c r="BA1720" s="40"/>
      <c r="BB1720" s="40"/>
      <c r="BC1720" s="40"/>
      <c r="BD1720" s="40"/>
      <c r="BE1720" s="40"/>
      <c r="BF1720" s="40"/>
    </row>
    <row r="1721" spans="1:58" x14ac:dyDescent="0.4">
      <c r="A1721" s="510"/>
      <c r="B1721" s="40"/>
      <c r="C1721" s="40"/>
      <c r="D1721" s="45"/>
      <c r="E1721" s="45"/>
      <c r="F1721" s="64"/>
      <c r="G1721" s="40"/>
      <c r="H1721" s="40"/>
      <c r="I1721" s="40"/>
      <c r="J1721" s="40"/>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c r="AH1721" s="40"/>
      <c r="AI1721" s="40"/>
      <c r="AJ1721" s="40"/>
      <c r="AK1721" s="40"/>
      <c r="AL1721" s="40"/>
      <c r="AM1721" s="40"/>
      <c r="AN1721" s="40"/>
      <c r="AO1721" s="40"/>
      <c r="AP1721" s="40"/>
      <c r="AQ1721" s="40"/>
      <c r="AR1721" s="40"/>
      <c r="AS1721" s="40"/>
      <c r="AT1721" s="40"/>
      <c r="AU1721" s="40"/>
      <c r="AV1721" s="40"/>
      <c r="AW1721" s="40"/>
      <c r="AX1721" s="40"/>
      <c r="AY1721" s="40"/>
      <c r="AZ1721" s="40"/>
      <c r="BA1721" s="40"/>
      <c r="BB1721" s="40"/>
      <c r="BC1721" s="40"/>
      <c r="BD1721" s="40"/>
      <c r="BE1721" s="40"/>
      <c r="BF1721" s="40"/>
    </row>
    <row r="1722" spans="1:58" x14ac:dyDescent="0.4">
      <c r="A1722" s="510"/>
      <c r="B1722" s="40"/>
      <c r="C1722" s="40"/>
      <c r="D1722" s="45"/>
      <c r="E1722" s="45"/>
      <c r="F1722" s="64"/>
      <c r="G1722" s="40"/>
      <c r="H1722" s="40"/>
      <c r="I1722" s="40"/>
      <c r="J1722" s="40"/>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c r="AH1722" s="40"/>
      <c r="AI1722" s="40"/>
      <c r="AJ1722" s="40"/>
      <c r="AK1722" s="40"/>
      <c r="AL1722" s="40"/>
      <c r="AM1722" s="40"/>
      <c r="AN1722" s="40"/>
      <c r="AO1722" s="40"/>
      <c r="AP1722" s="40"/>
      <c r="AQ1722" s="40"/>
      <c r="AR1722" s="40"/>
      <c r="AS1722" s="40"/>
      <c r="AT1722" s="40"/>
      <c r="AU1722" s="40"/>
      <c r="AV1722" s="40"/>
      <c r="AW1722" s="40"/>
      <c r="AX1722" s="40"/>
      <c r="AY1722" s="40"/>
      <c r="AZ1722" s="40"/>
      <c r="BA1722" s="40"/>
      <c r="BB1722" s="40"/>
      <c r="BC1722" s="40"/>
      <c r="BD1722" s="40"/>
      <c r="BE1722" s="40"/>
      <c r="BF1722" s="40"/>
    </row>
    <row r="1723" spans="1:58" x14ac:dyDescent="0.4">
      <c r="A1723" s="510"/>
      <c r="B1723" s="40"/>
      <c r="C1723" s="40"/>
      <c r="D1723" s="45"/>
      <c r="E1723" s="45"/>
      <c r="F1723" s="64"/>
      <c r="G1723" s="40"/>
      <c r="H1723" s="40"/>
      <c r="I1723" s="40"/>
      <c r="J1723" s="40"/>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c r="AH1723" s="40"/>
      <c r="AI1723" s="40"/>
      <c r="AJ1723" s="40"/>
      <c r="AK1723" s="40"/>
      <c r="AL1723" s="40"/>
      <c r="AM1723" s="40"/>
      <c r="AN1723" s="40"/>
      <c r="AO1723" s="40"/>
      <c r="AP1723" s="40"/>
      <c r="AQ1723" s="40"/>
      <c r="AR1723" s="40"/>
      <c r="AS1723" s="40"/>
      <c r="AT1723" s="40"/>
      <c r="AU1723" s="40"/>
      <c r="AV1723" s="40"/>
      <c r="AW1723" s="40"/>
      <c r="AX1723" s="40"/>
      <c r="AY1723" s="40"/>
      <c r="AZ1723" s="40"/>
      <c r="BA1723" s="40"/>
      <c r="BB1723" s="40"/>
      <c r="BC1723" s="40"/>
      <c r="BD1723" s="40"/>
      <c r="BE1723" s="40"/>
      <c r="BF1723" s="40"/>
    </row>
    <row r="1724" spans="1:58" x14ac:dyDescent="0.4">
      <c r="A1724" s="510"/>
      <c r="B1724" s="40"/>
      <c r="C1724" s="40"/>
      <c r="D1724" s="45"/>
      <c r="E1724" s="45"/>
      <c r="F1724" s="64"/>
      <c r="G1724" s="40"/>
      <c r="H1724" s="40"/>
      <c r="I1724" s="40"/>
      <c r="J1724" s="40"/>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c r="AH1724" s="40"/>
      <c r="AI1724" s="40"/>
      <c r="AJ1724" s="40"/>
      <c r="AK1724" s="40"/>
      <c r="AL1724" s="40"/>
      <c r="AM1724" s="40"/>
      <c r="AN1724" s="40"/>
      <c r="AO1724" s="40"/>
      <c r="AP1724" s="40"/>
      <c r="AQ1724" s="40"/>
      <c r="AR1724" s="40"/>
      <c r="AS1724" s="40"/>
      <c r="AT1724" s="40"/>
      <c r="AU1724" s="40"/>
      <c r="AV1724" s="40"/>
      <c r="AW1724" s="40"/>
      <c r="AX1724" s="40"/>
      <c r="AY1724" s="40"/>
      <c r="AZ1724" s="40"/>
      <c r="BA1724" s="40"/>
      <c r="BB1724" s="40"/>
      <c r="BC1724" s="40"/>
      <c r="BD1724" s="40"/>
      <c r="BE1724" s="40"/>
      <c r="BF1724" s="40"/>
    </row>
    <row r="1725" spans="1:58" x14ac:dyDescent="0.4">
      <c r="A1725" s="510"/>
      <c r="B1725" s="40"/>
      <c r="C1725" s="40"/>
      <c r="D1725" s="45"/>
      <c r="E1725" s="45"/>
      <c r="F1725" s="64"/>
      <c r="G1725" s="40"/>
      <c r="H1725" s="40"/>
      <c r="I1725" s="40"/>
      <c r="J1725" s="40"/>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c r="AH1725" s="40"/>
      <c r="AI1725" s="40"/>
      <c r="AJ1725" s="40"/>
      <c r="AK1725" s="40"/>
      <c r="AL1725" s="40"/>
      <c r="AM1725" s="40"/>
      <c r="AN1725" s="40"/>
      <c r="AO1725" s="40"/>
      <c r="AP1725" s="40"/>
      <c r="AQ1725" s="40"/>
      <c r="AR1725" s="40"/>
      <c r="AS1725" s="40"/>
      <c r="AT1725" s="40"/>
      <c r="AU1725" s="40"/>
      <c r="AV1725" s="40"/>
      <c r="AW1725" s="40"/>
      <c r="AX1725" s="40"/>
      <c r="AY1725" s="40"/>
      <c r="AZ1725" s="40"/>
      <c r="BA1725" s="40"/>
      <c r="BB1725" s="40"/>
      <c r="BC1725" s="40"/>
      <c r="BD1725" s="40"/>
      <c r="BE1725" s="40"/>
      <c r="BF1725" s="40"/>
    </row>
    <row r="1726" spans="1:58" x14ac:dyDescent="0.4">
      <c r="A1726" s="510"/>
      <c r="B1726" s="40"/>
      <c r="C1726" s="40"/>
      <c r="D1726" s="45"/>
      <c r="E1726" s="45"/>
      <c r="F1726" s="64"/>
      <c r="G1726" s="40"/>
      <c r="H1726" s="40"/>
      <c r="I1726" s="40"/>
      <c r="J1726" s="40"/>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c r="AH1726" s="40"/>
      <c r="AI1726" s="40"/>
      <c r="AJ1726" s="40"/>
      <c r="AK1726" s="40"/>
      <c r="AL1726" s="40"/>
      <c r="AM1726" s="40"/>
      <c r="AN1726" s="40"/>
      <c r="AO1726" s="40"/>
      <c r="AP1726" s="40"/>
      <c r="AQ1726" s="40"/>
      <c r="AR1726" s="40"/>
      <c r="AS1726" s="40"/>
      <c r="AT1726" s="40"/>
      <c r="AU1726" s="40"/>
      <c r="AV1726" s="40"/>
      <c r="AW1726" s="40"/>
      <c r="AX1726" s="40"/>
      <c r="AY1726" s="40"/>
      <c r="AZ1726" s="40"/>
      <c r="BA1726" s="40"/>
      <c r="BB1726" s="40"/>
      <c r="BC1726" s="40"/>
      <c r="BD1726" s="40"/>
      <c r="BE1726" s="40"/>
      <c r="BF1726" s="40"/>
    </row>
    <row r="1727" spans="1:58" x14ac:dyDescent="0.4">
      <c r="A1727" s="510"/>
      <c r="B1727" s="40"/>
      <c r="C1727" s="40"/>
      <c r="D1727" s="45"/>
      <c r="E1727" s="45"/>
      <c r="F1727" s="64"/>
      <c r="G1727" s="40"/>
      <c r="H1727" s="40"/>
      <c r="I1727" s="40"/>
      <c r="J1727" s="40"/>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c r="AH1727" s="40"/>
      <c r="AI1727" s="40"/>
      <c r="AJ1727" s="40"/>
      <c r="AK1727" s="40"/>
      <c r="AL1727" s="40"/>
      <c r="AM1727" s="40"/>
      <c r="AN1727" s="40"/>
      <c r="AO1727" s="40"/>
      <c r="AP1727" s="40"/>
      <c r="AQ1727" s="40"/>
      <c r="AR1727" s="40"/>
      <c r="AS1727" s="40"/>
      <c r="AT1727" s="40"/>
      <c r="AU1727" s="40"/>
      <c r="AV1727" s="40"/>
      <c r="AW1727" s="40"/>
      <c r="AX1727" s="40"/>
      <c r="AY1727" s="40"/>
      <c r="AZ1727" s="40"/>
      <c r="BA1727" s="40"/>
      <c r="BB1727" s="40"/>
      <c r="BC1727" s="40"/>
      <c r="BD1727" s="40"/>
      <c r="BE1727" s="40"/>
      <c r="BF1727" s="40"/>
    </row>
    <row r="1728" spans="1:58" x14ac:dyDescent="0.4">
      <c r="A1728" s="510"/>
      <c r="B1728" s="40"/>
      <c r="C1728" s="40"/>
      <c r="D1728" s="45"/>
      <c r="E1728" s="45"/>
      <c r="F1728" s="64"/>
      <c r="G1728" s="40"/>
      <c r="H1728" s="40"/>
      <c r="I1728" s="40"/>
      <c r="J1728" s="40"/>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c r="AH1728" s="40"/>
      <c r="AI1728" s="40"/>
      <c r="AJ1728" s="40"/>
      <c r="AK1728" s="40"/>
      <c r="AL1728" s="40"/>
      <c r="AM1728" s="40"/>
      <c r="AN1728" s="40"/>
      <c r="AO1728" s="40"/>
      <c r="AP1728" s="40"/>
      <c r="AQ1728" s="40"/>
      <c r="AR1728" s="40"/>
      <c r="AS1728" s="40"/>
      <c r="AT1728" s="40"/>
      <c r="AU1728" s="40"/>
      <c r="AV1728" s="40"/>
      <c r="AW1728" s="40"/>
      <c r="AX1728" s="40"/>
      <c r="AY1728" s="40"/>
      <c r="AZ1728" s="40"/>
      <c r="BA1728" s="40"/>
      <c r="BB1728" s="40"/>
      <c r="BC1728" s="40"/>
      <c r="BD1728" s="40"/>
      <c r="BE1728" s="40"/>
      <c r="BF1728" s="40"/>
    </row>
    <row r="1729" spans="1:58" x14ac:dyDescent="0.4">
      <c r="A1729" s="510"/>
      <c r="B1729" s="40"/>
      <c r="C1729" s="40"/>
      <c r="D1729" s="45"/>
      <c r="E1729" s="45"/>
      <c r="F1729" s="64"/>
      <c r="G1729" s="40"/>
      <c r="H1729" s="40"/>
      <c r="I1729" s="40"/>
      <c r="J1729" s="40"/>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c r="AH1729" s="40"/>
      <c r="AI1729" s="40"/>
      <c r="AJ1729" s="40"/>
      <c r="AK1729" s="40"/>
      <c r="AL1729" s="40"/>
      <c r="AM1729" s="40"/>
      <c r="AN1729" s="40"/>
      <c r="AO1729" s="40"/>
      <c r="AP1729" s="40"/>
      <c r="AQ1729" s="40"/>
      <c r="AR1729" s="40"/>
      <c r="AS1729" s="40"/>
      <c r="AT1729" s="40"/>
      <c r="AU1729" s="40"/>
      <c r="AV1729" s="40"/>
      <c r="AW1729" s="40"/>
      <c r="AX1729" s="40"/>
      <c r="AY1729" s="40"/>
      <c r="AZ1729" s="40"/>
      <c r="BA1729" s="40"/>
      <c r="BB1729" s="40"/>
      <c r="BC1729" s="40"/>
      <c r="BD1729" s="40"/>
      <c r="BE1729" s="40"/>
      <c r="BF1729" s="40"/>
    </row>
    <row r="1730" spans="1:58" x14ac:dyDescent="0.4">
      <c r="A1730" s="510"/>
      <c r="B1730" s="40"/>
      <c r="C1730" s="40"/>
      <c r="D1730" s="45"/>
      <c r="E1730" s="45"/>
      <c r="F1730" s="64"/>
      <c r="G1730" s="40"/>
      <c r="H1730" s="40"/>
      <c r="I1730" s="40"/>
      <c r="J1730" s="40"/>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c r="AH1730" s="40"/>
      <c r="AI1730" s="40"/>
      <c r="AJ1730" s="40"/>
      <c r="AK1730" s="40"/>
      <c r="AL1730" s="40"/>
      <c r="AM1730" s="40"/>
      <c r="AN1730" s="40"/>
      <c r="AO1730" s="40"/>
      <c r="AP1730" s="40"/>
      <c r="AQ1730" s="40"/>
      <c r="AR1730" s="40"/>
      <c r="AS1730" s="40"/>
      <c r="AT1730" s="40"/>
      <c r="AU1730" s="40"/>
      <c r="AV1730" s="40"/>
      <c r="AW1730" s="40"/>
      <c r="AX1730" s="40"/>
      <c r="AY1730" s="40"/>
      <c r="AZ1730" s="40"/>
      <c r="BA1730" s="40"/>
      <c r="BB1730" s="40"/>
      <c r="BC1730" s="40"/>
      <c r="BD1730" s="40"/>
      <c r="BE1730" s="40"/>
      <c r="BF1730" s="40"/>
    </row>
    <row r="1731" spans="1:58" x14ac:dyDescent="0.4">
      <c r="A1731" s="510"/>
      <c r="B1731" s="40"/>
      <c r="C1731" s="40"/>
      <c r="D1731" s="45"/>
      <c r="E1731" s="45"/>
      <c r="F1731" s="64"/>
      <c r="G1731" s="40"/>
      <c r="H1731" s="40"/>
      <c r="I1731" s="40"/>
      <c r="J1731" s="40"/>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c r="AH1731" s="40"/>
      <c r="AI1731" s="40"/>
      <c r="AJ1731" s="40"/>
      <c r="AK1731" s="40"/>
      <c r="AL1731" s="40"/>
      <c r="AM1731" s="40"/>
      <c r="AN1731" s="40"/>
      <c r="AO1731" s="40"/>
      <c r="AP1731" s="40"/>
      <c r="AQ1731" s="40"/>
      <c r="AR1731" s="40"/>
      <c r="AS1731" s="40"/>
      <c r="AT1731" s="40"/>
      <c r="AU1731" s="40"/>
      <c r="AV1731" s="40"/>
      <c r="AW1731" s="40"/>
      <c r="AX1731" s="40"/>
      <c r="AY1731" s="40"/>
      <c r="AZ1731" s="40"/>
      <c r="BA1731" s="40"/>
      <c r="BB1731" s="40"/>
      <c r="BC1731" s="40"/>
      <c r="BD1731" s="40"/>
      <c r="BE1731" s="40"/>
      <c r="BF1731" s="40"/>
    </row>
    <row r="1732" spans="1:58" x14ac:dyDescent="0.4">
      <c r="A1732" s="510"/>
      <c r="B1732" s="40"/>
      <c r="C1732" s="40"/>
      <c r="D1732" s="45"/>
      <c r="E1732" s="45"/>
      <c r="F1732" s="64"/>
      <c r="G1732" s="40"/>
      <c r="H1732" s="40"/>
      <c r="I1732" s="40"/>
      <c r="J1732" s="40"/>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c r="AH1732" s="40"/>
      <c r="AI1732" s="40"/>
      <c r="AJ1732" s="40"/>
      <c r="AK1732" s="40"/>
      <c r="AL1732" s="40"/>
      <c r="AM1732" s="40"/>
      <c r="AN1732" s="40"/>
      <c r="AO1732" s="40"/>
      <c r="AP1732" s="40"/>
      <c r="AQ1732" s="40"/>
      <c r="AR1732" s="40"/>
      <c r="AS1732" s="40"/>
      <c r="AT1732" s="40"/>
      <c r="AU1732" s="40"/>
      <c r="AV1732" s="40"/>
      <c r="AW1732" s="40"/>
      <c r="AX1732" s="40"/>
      <c r="AY1732" s="40"/>
      <c r="AZ1732" s="40"/>
      <c r="BA1732" s="40"/>
      <c r="BB1732" s="40"/>
      <c r="BC1732" s="40"/>
      <c r="BD1732" s="40"/>
      <c r="BE1732" s="40"/>
      <c r="BF1732" s="40"/>
    </row>
    <row r="1733" spans="1:58" x14ac:dyDescent="0.4">
      <c r="A1733" s="510"/>
      <c r="B1733" s="40"/>
      <c r="C1733" s="40"/>
      <c r="D1733" s="45"/>
      <c r="E1733" s="45"/>
      <c r="F1733" s="64"/>
      <c r="G1733" s="40"/>
      <c r="H1733" s="40"/>
      <c r="I1733" s="40"/>
      <c r="J1733" s="40"/>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c r="AH1733" s="40"/>
      <c r="AI1733" s="40"/>
      <c r="AJ1733" s="40"/>
      <c r="AK1733" s="40"/>
      <c r="AL1733" s="40"/>
      <c r="AM1733" s="40"/>
      <c r="AN1733" s="40"/>
      <c r="AO1733" s="40"/>
      <c r="AP1733" s="40"/>
      <c r="AQ1733" s="40"/>
      <c r="AR1733" s="40"/>
      <c r="AS1733" s="40"/>
      <c r="AT1733" s="40"/>
      <c r="AU1733" s="40"/>
      <c r="AV1733" s="40"/>
      <c r="AW1733" s="40"/>
      <c r="AX1733" s="40"/>
      <c r="AY1733" s="40"/>
      <c r="AZ1733" s="40"/>
      <c r="BA1733" s="40"/>
      <c r="BB1733" s="40"/>
      <c r="BC1733" s="40"/>
      <c r="BD1733" s="40"/>
      <c r="BE1733" s="40"/>
      <c r="BF1733" s="40"/>
    </row>
    <row r="1734" spans="1:58" x14ac:dyDescent="0.4">
      <c r="A1734" s="510"/>
      <c r="B1734" s="40"/>
      <c r="C1734" s="40"/>
      <c r="D1734" s="45"/>
      <c r="E1734" s="45"/>
      <c r="F1734" s="64"/>
      <c r="G1734" s="40"/>
      <c r="H1734" s="40"/>
      <c r="I1734" s="40"/>
      <c r="J1734" s="40"/>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c r="AH1734" s="40"/>
      <c r="AI1734" s="40"/>
      <c r="AJ1734" s="40"/>
      <c r="AK1734" s="40"/>
      <c r="AL1734" s="40"/>
      <c r="AM1734" s="40"/>
      <c r="AN1734" s="40"/>
      <c r="AO1734" s="40"/>
      <c r="AP1734" s="40"/>
      <c r="AQ1734" s="40"/>
      <c r="AR1734" s="40"/>
      <c r="AS1734" s="40"/>
      <c r="AT1734" s="40"/>
      <c r="AU1734" s="40"/>
      <c r="AV1734" s="40"/>
      <c r="AW1734" s="40"/>
      <c r="AX1734" s="40"/>
      <c r="AY1734" s="40"/>
      <c r="AZ1734" s="40"/>
      <c r="BA1734" s="40"/>
      <c r="BB1734" s="40"/>
      <c r="BC1734" s="40"/>
      <c r="BD1734" s="40"/>
      <c r="BE1734" s="40"/>
      <c r="BF1734" s="40"/>
    </row>
    <row r="1735" spans="1:58" x14ac:dyDescent="0.4">
      <c r="A1735" s="510"/>
      <c r="B1735" s="40"/>
      <c r="C1735" s="40"/>
      <c r="D1735" s="45"/>
      <c r="E1735" s="45"/>
      <c r="F1735" s="64"/>
      <c r="G1735" s="40"/>
      <c r="H1735" s="40"/>
      <c r="I1735" s="40"/>
      <c r="J1735" s="40"/>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c r="AH1735" s="40"/>
      <c r="AI1735" s="40"/>
      <c r="AJ1735" s="40"/>
      <c r="AK1735" s="40"/>
      <c r="AL1735" s="40"/>
      <c r="AM1735" s="40"/>
      <c r="AN1735" s="40"/>
      <c r="AO1735" s="40"/>
      <c r="AP1735" s="40"/>
      <c r="AQ1735" s="40"/>
      <c r="AR1735" s="40"/>
      <c r="AS1735" s="40"/>
      <c r="AT1735" s="40"/>
      <c r="AU1735" s="40"/>
      <c r="AV1735" s="40"/>
      <c r="AW1735" s="40"/>
      <c r="AX1735" s="40"/>
      <c r="AY1735" s="40"/>
      <c r="AZ1735" s="40"/>
      <c r="BA1735" s="40"/>
      <c r="BB1735" s="40"/>
      <c r="BC1735" s="40"/>
      <c r="BD1735" s="40"/>
      <c r="BE1735" s="40"/>
      <c r="BF1735" s="40"/>
    </row>
    <row r="1736" spans="1:58" x14ac:dyDescent="0.4">
      <c r="A1736" s="510"/>
      <c r="B1736" s="40"/>
      <c r="C1736" s="40"/>
      <c r="D1736" s="45"/>
      <c r="E1736" s="45"/>
      <c r="F1736" s="64"/>
      <c r="G1736" s="40"/>
      <c r="H1736" s="40"/>
      <c r="I1736" s="40"/>
      <c r="J1736" s="40"/>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c r="AH1736" s="40"/>
      <c r="AI1736" s="40"/>
      <c r="AJ1736" s="40"/>
      <c r="AK1736" s="40"/>
      <c r="AL1736" s="40"/>
      <c r="AM1736" s="40"/>
      <c r="AN1736" s="40"/>
      <c r="AO1736" s="40"/>
      <c r="AP1736" s="40"/>
      <c r="AQ1736" s="40"/>
      <c r="AR1736" s="40"/>
      <c r="AS1736" s="40"/>
      <c r="AT1736" s="40"/>
      <c r="AU1736" s="40"/>
      <c r="AV1736" s="40"/>
      <c r="AW1736" s="40"/>
      <c r="AX1736" s="40"/>
      <c r="AY1736" s="40"/>
      <c r="AZ1736" s="40"/>
      <c r="BA1736" s="40"/>
      <c r="BB1736" s="40"/>
      <c r="BC1736" s="40"/>
      <c r="BD1736" s="40"/>
      <c r="BE1736" s="40"/>
      <c r="BF1736" s="40"/>
    </row>
    <row r="1737" spans="1:58" x14ac:dyDescent="0.4">
      <c r="A1737" s="510"/>
      <c r="B1737" s="40"/>
      <c r="C1737" s="40"/>
      <c r="D1737" s="45"/>
      <c r="E1737" s="45"/>
      <c r="F1737" s="64"/>
      <c r="G1737" s="40"/>
      <c r="H1737" s="40"/>
      <c r="I1737" s="40"/>
      <c r="J1737" s="40"/>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c r="AH1737" s="40"/>
      <c r="AI1737" s="40"/>
      <c r="AJ1737" s="40"/>
      <c r="AK1737" s="40"/>
      <c r="AL1737" s="40"/>
      <c r="AM1737" s="40"/>
      <c r="AN1737" s="40"/>
      <c r="AO1737" s="40"/>
      <c r="AP1737" s="40"/>
      <c r="AQ1737" s="40"/>
      <c r="AR1737" s="40"/>
      <c r="AS1737" s="40"/>
      <c r="AT1737" s="40"/>
      <c r="AU1737" s="40"/>
      <c r="AV1737" s="40"/>
      <c r="AW1737" s="40"/>
      <c r="AX1737" s="40"/>
      <c r="AY1737" s="40"/>
      <c r="AZ1737" s="40"/>
      <c r="BA1737" s="40"/>
      <c r="BB1737" s="40"/>
      <c r="BC1737" s="40"/>
      <c r="BD1737" s="40"/>
      <c r="BE1737" s="40"/>
      <c r="BF1737" s="40"/>
    </row>
    <row r="1738" spans="1:58" x14ac:dyDescent="0.4">
      <c r="A1738" s="510"/>
      <c r="B1738" s="40"/>
      <c r="C1738" s="40"/>
      <c r="D1738" s="45"/>
      <c r="E1738" s="45"/>
      <c r="F1738" s="64"/>
      <c r="G1738" s="40"/>
      <c r="H1738" s="40"/>
      <c r="I1738" s="40"/>
      <c r="J1738" s="40"/>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c r="AH1738" s="40"/>
      <c r="AI1738" s="40"/>
      <c r="AJ1738" s="40"/>
      <c r="AK1738" s="40"/>
      <c r="AL1738" s="40"/>
      <c r="AM1738" s="40"/>
      <c r="AN1738" s="40"/>
      <c r="AO1738" s="40"/>
      <c r="AP1738" s="40"/>
      <c r="AQ1738" s="40"/>
      <c r="AR1738" s="40"/>
      <c r="AS1738" s="40"/>
      <c r="AT1738" s="40"/>
      <c r="AU1738" s="40"/>
      <c r="AV1738" s="40"/>
      <c r="AW1738" s="40"/>
      <c r="AX1738" s="40"/>
      <c r="AY1738" s="40"/>
      <c r="AZ1738" s="40"/>
      <c r="BA1738" s="40"/>
      <c r="BB1738" s="40"/>
      <c r="BC1738" s="40"/>
      <c r="BD1738" s="40"/>
      <c r="BE1738" s="40"/>
      <c r="BF1738" s="40"/>
    </row>
    <row r="1739" spans="1:58" x14ac:dyDescent="0.4">
      <c r="A1739" s="510"/>
      <c r="B1739" s="40"/>
      <c r="C1739" s="40"/>
      <c r="D1739" s="45"/>
      <c r="E1739" s="45"/>
      <c r="F1739" s="64"/>
      <c r="G1739" s="40"/>
      <c r="H1739" s="40"/>
      <c r="I1739" s="40"/>
      <c r="J1739" s="40"/>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c r="AH1739" s="40"/>
      <c r="AI1739" s="40"/>
      <c r="AJ1739" s="40"/>
      <c r="AK1739" s="40"/>
      <c r="AL1739" s="40"/>
      <c r="AM1739" s="40"/>
      <c r="AN1739" s="40"/>
      <c r="AO1739" s="40"/>
      <c r="AP1739" s="40"/>
      <c r="AQ1739" s="40"/>
      <c r="AR1739" s="40"/>
      <c r="AS1739" s="40"/>
      <c r="AT1739" s="40"/>
      <c r="AU1739" s="40"/>
      <c r="AV1739" s="40"/>
      <c r="AW1739" s="40"/>
      <c r="AX1739" s="40"/>
      <c r="AY1739" s="40"/>
      <c r="AZ1739" s="40"/>
      <c r="BA1739" s="40"/>
      <c r="BB1739" s="40"/>
      <c r="BC1739" s="40"/>
      <c r="BD1739" s="40"/>
      <c r="BE1739" s="40"/>
      <c r="BF1739" s="40"/>
    </row>
    <row r="1740" spans="1:58" x14ac:dyDescent="0.4">
      <c r="A1740" s="510"/>
      <c r="B1740" s="40"/>
      <c r="C1740" s="40"/>
      <c r="D1740" s="45"/>
      <c r="E1740" s="45"/>
      <c r="F1740" s="64"/>
      <c r="G1740" s="40"/>
      <c r="H1740" s="40"/>
      <c r="I1740" s="40"/>
      <c r="J1740" s="40"/>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c r="AH1740" s="40"/>
      <c r="AI1740" s="40"/>
      <c r="AJ1740" s="40"/>
      <c r="AK1740" s="40"/>
      <c r="AL1740" s="40"/>
      <c r="AM1740" s="40"/>
      <c r="AN1740" s="40"/>
      <c r="AO1740" s="40"/>
      <c r="AP1740" s="40"/>
      <c r="AQ1740" s="40"/>
      <c r="AR1740" s="40"/>
      <c r="AS1740" s="40"/>
      <c r="AT1740" s="40"/>
      <c r="AU1740" s="40"/>
      <c r="AV1740" s="40"/>
      <c r="AW1740" s="40"/>
      <c r="AX1740" s="40"/>
      <c r="AY1740" s="40"/>
      <c r="AZ1740" s="40"/>
      <c r="BA1740" s="40"/>
      <c r="BB1740" s="40"/>
      <c r="BC1740" s="40"/>
      <c r="BD1740" s="40"/>
      <c r="BE1740" s="40"/>
      <c r="BF1740" s="40"/>
    </row>
    <row r="1741" spans="1:58" x14ac:dyDescent="0.4">
      <c r="A1741" s="510"/>
      <c r="B1741" s="40"/>
      <c r="C1741" s="40"/>
      <c r="D1741" s="45"/>
      <c r="E1741" s="45"/>
      <c r="F1741" s="64"/>
      <c r="G1741" s="40"/>
      <c r="H1741" s="40"/>
      <c r="I1741" s="40"/>
      <c r="J1741" s="40"/>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c r="AH1741" s="40"/>
      <c r="AI1741" s="40"/>
      <c r="AJ1741" s="40"/>
      <c r="AK1741" s="40"/>
      <c r="AL1741" s="40"/>
      <c r="AM1741" s="40"/>
      <c r="AN1741" s="40"/>
      <c r="AO1741" s="40"/>
      <c r="AP1741" s="40"/>
      <c r="AQ1741" s="40"/>
      <c r="AR1741" s="40"/>
      <c r="AS1741" s="40"/>
      <c r="AT1741" s="40"/>
      <c r="AU1741" s="40"/>
      <c r="AV1741" s="40"/>
      <c r="AW1741" s="40"/>
      <c r="AX1741" s="40"/>
      <c r="AY1741" s="40"/>
      <c r="AZ1741" s="40"/>
      <c r="BA1741" s="40"/>
      <c r="BB1741" s="40"/>
      <c r="BC1741" s="40"/>
      <c r="BD1741" s="40"/>
      <c r="BE1741" s="40"/>
      <c r="BF1741" s="40"/>
    </row>
    <row r="1742" spans="1:58" x14ac:dyDescent="0.4">
      <c r="A1742" s="510"/>
      <c r="B1742" s="40"/>
      <c r="C1742" s="40"/>
      <c r="D1742" s="45"/>
      <c r="E1742" s="45"/>
      <c r="F1742" s="64"/>
      <c r="G1742" s="40"/>
      <c r="H1742" s="40"/>
      <c r="I1742" s="40"/>
      <c r="J1742" s="40"/>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c r="AH1742" s="40"/>
      <c r="AI1742" s="40"/>
      <c r="AJ1742" s="40"/>
      <c r="AK1742" s="40"/>
      <c r="AL1742" s="40"/>
      <c r="AM1742" s="40"/>
      <c r="AN1742" s="40"/>
      <c r="AO1742" s="40"/>
      <c r="AP1742" s="40"/>
      <c r="AQ1742" s="40"/>
      <c r="AR1742" s="40"/>
      <c r="AS1742" s="40"/>
      <c r="AT1742" s="40"/>
      <c r="AU1742" s="40"/>
      <c r="AV1742" s="40"/>
      <c r="AW1742" s="40"/>
      <c r="AX1742" s="40"/>
      <c r="AY1742" s="40"/>
      <c r="AZ1742" s="40"/>
      <c r="BA1742" s="40"/>
      <c r="BB1742" s="40"/>
      <c r="BC1742" s="40"/>
      <c r="BD1742" s="40"/>
      <c r="BE1742" s="40"/>
      <c r="BF1742" s="40"/>
    </row>
    <row r="1743" spans="1:58" x14ac:dyDescent="0.4">
      <c r="A1743" s="510"/>
      <c r="B1743" s="40"/>
      <c r="C1743" s="40"/>
      <c r="D1743" s="45"/>
      <c r="E1743" s="45"/>
      <c r="F1743" s="64"/>
      <c r="G1743" s="40"/>
      <c r="H1743" s="40"/>
      <c r="I1743" s="40"/>
      <c r="J1743" s="40"/>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c r="AH1743" s="40"/>
      <c r="AI1743" s="40"/>
      <c r="AJ1743" s="40"/>
      <c r="AK1743" s="40"/>
      <c r="AL1743" s="40"/>
      <c r="AM1743" s="40"/>
      <c r="AN1743" s="40"/>
      <c r="AO1743" s="40"/>
      <c r="AP1743" s="40"/>
      <c r="AQ1743" s="40"/>
      <c r="AR1743" s="40"/>
      <c r="AS1743" s="40"/>
      <c r="AT1743" s="40"/>
      <c r="AU1743" s="40"/>
      <c r="AV1743" s="40"/>
      <c r="AW1743" s="40"/>
      <c r="AX1743" s="40"/>
      <c r="AY1743" s="40"/>
      <c r="AZ1743" s="40"/>
      <c r="BA1743" s="40"/>
      <c r="BB1743" s="40"/>
      <c r="BC1743" s="40"/>
      <c r="BD1743" s="40"/>
      <c r="BE1743" s="40"/>
      <c r="BF1743" s="40"/>
    </row>
    <row r="1744" spans="1:58" x14ac:dyDescent="0.4">
      <c r="A1744" s="510"/>
      <c r="B1744" s="40"/>
      <c r="C1744" s="40"/>
      <c r="D1744" s="45"/>
      <c r="E1744" s="45"/>
      <c r="F1744" s="64"/>
      <c r="G1744" s="40"/>
      <c r="H1744" s="40"/>
      <c r="I1744" s="40"/>
      <c r="J1744" s="40"/>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c r="AH1744" s="40"/>
      <c r="AI1744" s="40"/>
      <c r="AJ1744" s="40"/>
      <c r="AK1744" s="40"/>
      <c r="AL1744" s="40"/>
      <c r="AM1744" s="40"/>
      <c r="AN1744" s="40"/>
      <c r="AO1744" s="40"/>
      <c r="AP1744" s="40"/>
      <c r="AQ1744" s="40"/>
      <c r="AR1744" s="40"/>
      <c r="AS1744" s="40"/>
      <c r="AT1744" s="40"/>
      <c r="AU1744" s="40"/>
      <c r="AV1744" s="40"/>
      <c r="AW1744" s="40"/>
      <c r="AX1744" s="40"/>
      <c r="AY1744" s="40"/>
      <c r="AZ1744" s="40"/>
      <c r="BA1744" s="40"/>
      <c r="BB1744" s="40"/>
      <c r="BC1744" s="40"/>
      <c r="BD1744" s="40"/>
      <c r="BE1744" s="40"/>
      <c r="BF1744" s="40"/>
    </row>
    <row r="1745" spans="1:58" x14ac:dyDescent="0.4">
      <c r="A1745" s="510"/>
      <c r="B1745" s="40"/>
      <c r="C1745" s="40"/>
      <c r="D1745" s="45"/>
      <c r="E1745" s="45"/>
      <c r="F1745" s="64"/>
      <c r="G1745" s="40"/>
      <c r="H1745" s="40"/>
      <c r="I1745" s="40"/>
      <c r="J1745" s="40"/>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c r="AH1745" s="40"/>
      <c r="AI1745" s="40"/>
      <c r="AJ1745" s="40"/>
      <c r="AK1745" s="40"/>
      <c r="AL1745" s="40"/>
      <c r="AM1745" s="40"/>
      <c r="AN1745" s="40"/>
      <c r="AO1745" s="40"/>
      <c r="AP1745" s="40"/>
      <c r="AQ1745" s="40"/>
      <c r="AR1745" s="40"/>
      <c r="AS1745" s="40"/>
      <c r="AT1745" s="40"/>
      <c r="AU1745" s="40"/>
      <c r="AV1745" s="40"/>
      <c r="AW1745" s="40"/>
      <c r="AX1745" s="40"/>
      <c r="AY1745" s="40"/>
      <c r="AZ1745" s="40"/>
      <c r="BA1745" s="40"/>
      <c r="BB1745" s="40"/>
      <c r="BC1745" s="40"/>
      <c r="BD1745" s="40"/>
      <c r="BE1745" s="40"/>
      <c r="BF1745" s="40"/>
    </row>
    <row r="1746" spans="1:58" x14ac:dyDescent="0.4">
      <c r="A1746" s="510"/>
      <c r="B1746" s="40"/>
      <c r="C1746" s="40"/>
      <c r="D1746" s="45"/>
      <c r="E1746" s="45"/>
      <c r="F1746" s="64"/>
      <c r="G1746" s="40"/>
      <c r="H1746" s="40"/>
      <c r="I1746" s="40"/>
      <c r="J1746" s="40"/>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c r="AH1746" s="40"/>
      <c r="AI1746" s="40"/>
      <c r="AJ1746" s="40"/>
      <c r="AK1746" s="40"/>
      <c r="AL1746" s="40"/>
      <c r="AM1746" s="40"/>
      <c r="AN1746" s="40"/>
      <c r="AO1746" s="40"/>
      <c r="AP1746" s="40"/>
      <c r="AQ1746" s="40"/>
      <c r="AR1746" s="40"/>
      <c r="AS1746" s="40"/>
      <c r="AT1746" s="40"/>
      <c r="AU1746" s="40"/>
      <c r="AV1746" s="40"/>
      <c r="AW1746" s="40"/>
      <c r="AX1746" s="40"/>
      <c r="AY1746" s="40"/>
      <c r="AZ1746" s="40"/>
      <c r="BA1746" s="40"/>
      <c r="BB1746" s="40"/>
      <c r="BC1746" s="40"/>
      <c r="BD1746" s="40"/>
      <c r="BE1746" s="40"/>
      <c r="BF1746" s="40"/>
    </row>
    <row r="1747" spans="1:58" x14ac:dyDescent="0.4">
      <c r="A1747" s="510"/>
      <c r="B1747" s="40"/>
      <c r="C1747" s="40"/>
      <c r="D1747" s="45"/>
      <c r="E1747" s="45"/>
      <c r="F1747" s="64"/>
      <c r="G1747" s="40"/>
      <c r="H1747" s="40"/>
      <c r="I1747" s="40"/>
      <c r="J1747" s="40"/>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c r="AH1747" s="40"/>
      <c r="AI1747" s="40"/>
      <c r="AJ1747" s="40"/>
      <c r="AK1747" s="40"/>
      <c r="AL1747" s="40"/>
      <c r="AM1747" s="40"/>
      <c r="AN1747" s="40"/>
      <c r="AO1747" s="40"/>
      <c r="AP1747" s="40"/>
      <c r="AQ1747" s="40"/>
      <c r="AR1747" s="40"/>
      <c r="AS1747" s="40"/>
      <c r="AT1747" s="40"/>
      <c r="AU1747" s="40"/>
      <c r="AV1747" s="40"/>
      <c r="AW1747" s="40"/>
      <c r="AX1747" s="40"/>
      <c r="AY1747" s="40"/>
      <c r="AZ1747" s="40"/>
      <c r="BA1747" s="40"/>
      <c r="BB1747" s="40"/>
      <c r="BC1747" s="40"/>
      <c r="BD1747" s="40"/>
      <c r="BE1747" s="40"/>
      <c r="BF1747" s="40"/>
    </row>
    <row r="1748" spans="1:58" x14ac:dyDescent="0.4">
      <c r="A1748" s="510"/>
      <c r="B1748" s="40"/>
      <c r="C1748" s="40"/>
      <c r="D1748" s="45"/>
      <c r="E1748" s="45"/>
      <c r="F1748" s="64"/>
      <c r="G1748" s="40"/>
      <c r="H1748" s="40"/>
      <c r="I1748" s="40"/>
      <c r="J1748" s="40"/>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c r="AH1748" s="40"/>
      <c r="AI1748" s="40"/>
      <c r="AJ1748" s="40"/>
      <c r="AK1748" s="40"/>
      <c r="AL1748" s="40"/>
      <c r="AM1748" s="40"/>
      <c r="AN1748" s="40"/>
      <c r="AO1748" s="40"/>
      <c r="AP1748" s="40"/>
      <c r="AQ1748" s="40"/>
      <c r="AR1748" s="40"/>
      <c r="AS1748" s="40"/>
      <c r="AT1748" s="40"/>
      <c r="AU1748" s="40"/>
      <c r="AV1748" s="40"/>
      <c r="AW1748" s="40"/>
      <c r="AX1748" s="40"/>
      <c r="AY1748" s="40"/>
      <c r="AZ1748" s="40"/>
      <c r="BA1748" s="40"/>
      <c r="BB1748" s="40"/>
      <c r="BC1748" s="40"/>
      <c r="BD1748" s="40"/>
      <c r="BE1748" s="40"/>
      <c r="BF1748" s="40"/>
    </row>
    <row r="1749" spans="1:58" x14ac:dyDescent="0.4">
      <c r="A1749" s="510"/>
      <c r="B1749" s="40"/>
      <c r="C1749" s="40"/>
      <c r="D1749" s="45"/>
      <c r="E1749" s="45"/>
      <c r="F1749" s="64"/>
      <c r="G1749" s="40"/>
      <c r="H1749" s="40"/>
      <c r="I1749" s="40"/>
      <c r="J1749" s="40"/>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c r="AH1749" s="40"/>
      <c r="AI1749" s="40"/>
      <c r="AJ1749" s="40"/>
      <c r="AK1749" s="40"/>
      <c r="AL1749" s="40"/>
      <c r="AM1749" s="40"/>
      <c r="AN1749" s="40"/>
      <c r="AO1749" s="40"/>
      <c r="AP1749" s="40"/>
      <c r="AQ1749" s="40"/>
      <c r="AR1749" s="40"/>
      <c r="AS1749" s="40"/>
      <c r="AT1749" s="40"/>
      <c r="AU1749" s="40"/>
      <c r="AV1749" s="40"/>
      <c r="AW1749" s="40"/>
      <c r="AX1749" s="40"/>
      <c r="AY1749" s="40"/>
      <c r="AZ1749" s="40"/>
      <c r="BA1749" s="40"/>
      <c r="BB1749" s="40"/>
      <c r="BC1749" s="40"/>
      <c r="BD1749" s="40"/>
      <c r="BE1749" s="40"/>
      <c r="BF1749" s="40"/>
    </row>
    <row r="1750" spans="1:58" x14ac:dyDescent="0.4">
      <c r="A1750" s="510"/>
      <c r="B1750" s="40"/>
      <c r="C1750" s="40"/>
      <c r="D1750" s="45"/>
      <c r="E1750" s="45"/>
      <c r="F1750" s="64"/>
      <c r="G1750" s="40"/>
      <c r="H1750" s="40"/>
      <c r="I1750" s="40"/>
      <c r="J1750" s="40"/>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c r="AH1750" s="40"/>
      <c r="AI1750" s="40"/>
      <c r="AJ1750" s="40"/>
      <c r="AK1750" s="40"/>
      <c r="AL1750" s="40"/>
      <c r="AM1750" s="40"/>
      <c r="AN1750" s="40"/>
      <c r="AO1750" s="40"/>
      <c r="AP1750" s="40"/>
      <c r="AQ1750" s="40"/>
      <c r="AR1750" s="40"/>
      <c r="AS1750" s="40"/>
      <c r="AT1750" s="40"/>
      <c r="AU1750" s="40"/>
      <c r="AV1750" s="40"/>
      <c r="AW1750" s="40"/>
      <c r="AX1750" s="40"/>
      <c r="AY1750" s="40"/>
      <c r="AZ1750" s="40"/>
      <c r="BA1750" s="40"/>
      <c r="BB1750" s="40"/>
      <c r="BC1750" s="40"/>
      <c r="BD1750" s="40"/>
      <c r="BE1750" s="40"/>
      <c r="BF1750" s="40"/>
    </row>
    <row r="1751" spans="1:58" x14ac:dyDescent="0.4">
      <c r="A1751" s="510"/>
      <c r="B1751" s="40"/>
      <c r="C1751" s="40"/>
      <c r="D1751" s="45"/>
      <c r="E1751" s="45"/>
      <c r="F1751" s="64"/>
      <c r="G1751" s="40"/>
      <c r="H1751" s="40"/>
      <c r="I1751" s="40"/>
      <c r="J1751" s="40"/>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c r="AH1751" s="40"/>
      <c r="AI1751" s="40"/>
      <c r="AJ1751" s="40"/>
      <c r="AK1751" s="40"/>
      <c r="AL1751" s="40"/>
      <c r="AM1751" s="40"/>
      <c r="AN1751" s="40"/>
      <c r="AO1751" s="40"/>
      <c r="AP1751" s="40"/>
      <c r="AQ1751" s="40"/>
      <c r="AR1751" s="40"/>
      <c r="AS1751" s="40"/>
      <c r="AT1751" s="40"/>
      <c r="AU1751" s="40"/>
      <c r="AV1751" s="40"/>
      <c r="AW1751" s="40"/>
      <c r="AX1751" s="40"/>
      <c r="AY1751" s="40"/>
      <c r="AZ1751" s="40"/>
      <c r="BA1751" s="40"/>
      <c r="BB1751" s="40"/>
      <c r="BC1751" s="40"/>
      <c r="BD1751" s="40"/>
      <c r="BE1751" s="40"/>
      <c r="BF1751" s="40"/>
    </row>
    <row r="1752" spans="1:58" x14ac:dyDescent="0.4">
      <c r="A1752" s="510"/>
      <c r="B1752" s="40"/>
      <c r="C1752" s="40"/>
      <c r="D1752" s="45"/>
      <c r="E1752" s="45"/>
      <c r="F1752" s="64"/>
      <c r="G1752" s="40"/>
      <c r="H1752" s="40"/>
      <c r="I1752" s="40"/>
      <c r="J1752" s="40"/>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c r="AH1752" s="40"/>
      <c r="AI1752" s="40"/>
      <c r="AJ1752" s="40"/>
      <c r="AK1752" s="40"/>
      <c r="AL1752" s="40"/>
      <c r="AM1752" s="40"/>
      <c r="AN1752" s="40"/>
      <c r="AO1752" s="40"/>
      <c r="AP1752" s="40"/>
      <c r="AQ1752" s="40"/>
      <c r="AR1752" s="40"/>
      <c r="AS1752" s="40"/>
      <c r="AT1752" s="40"/>
      <c r="AU1752" s="40"/>
      <c r="AV1752" s="40"/>
      <c r="AW1752" s="40"/>
      <c r="AX1752" s="40"/>
      <c r="AY1752" s="40"/>
      <c r="AZ1752" s="40"/>
      <c r="BA1752" s="40"/>
      <c r="BB1752" s="40"/>
      <c r="BC1752" s="40"/>
      <c r="BD1752" s="40"/>
      <c r="BE1752" s="40"/>
      <c r="BF1752" s="40"/>
    </row>
    <row r="1753" spans="1:58" x14ac:dyDescent="0.4">
      <c r="A1753" s="510"/>
      <c r="B1753" s="40"/>
      <c r="C1753" s="40"/>
      <c r="D1753" s="45"/>
      <c r="E1753" s="45"/>
      <c r="F1753" s="64"/>
      <c r="G1753" s="40"/>
      <c r="H1753" s="40"/>
      <c r="I1753" s="40"/>
      <c r="J1753" s="40"/>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c r="AH1753" s="40"/>
      <c r="AI1753" s="40"/>
      <c r="AJ1753" s="40"/>
      <c r="AK1753" s="40"/>
      <c r="AL1753" s="40"/>
      <c r="AM1753" s="40"/>
      <c r="AN1753" s="40"/>
      <c r="AO1753" s="40"/>
      <c r="AP1753" s="40"/>
      <c r="AQ1753" s="40"/>
      <c r="AR1753" s="40"/>
      <c r="AS1753" s="40"/>
      <c r="AT1753" s="40"/>
      <c r="AU1753" s="40"/>
      <c r="AV1753" s="40"/>
      <c r="AW1753" s="40"/>
      <c r="AX1753" s="40"/>
      <c r="AY1753" s="40"/>
      <c r="AZ1753" s="40"/>
      <c r="BA1753" s="40"/>
      <c r="BB1753" s="40"/>
      <c r="BC1753" s="40"/>
      <c r="BD1753" s="40"/>
      <c r="BE1753" s="40"/>
      <c r="BF1753" s="40"/>
    </row>
    <row r="1754" spans="1:58" x14ac:dyDescent="0.4">
      <c r="A1754" s="510"/>
      <c r="B1754" s="40"/>
      <c r="C1754" s="40"/>
      <c r="D1754" s="45"/>
      <c r="E1754" s="45"/>
      <c r="F1754" s="64"/>
      <c r="G1754" s="40"/>
      <c r="H1754" s="40"/>
      <c r="I1754" s="40"/>
      <c r="J1754" s="40"/>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c r="AH1754" s="40"/>
      <c r="AI1754" s="40"/>
      <c r="AJ1754" s="40"/>
      <c r="AK1754" s="40"/>
      <c r="AL1754" s="40"/>
      <c r="AM1754" s="40"/>
      <c r="AN1754" s="40"/>
      <c r="AO1754" s="40"/>
      <c r="AP1754" s="40"/>
      <c r="AQ1754" s="40"/>
      <c r="AR1754" s="40"/>
      <c r="AS1754" s="40"/>
      <c r="AT1754" s="40"/>
      <c r="AU1754" s="40"/>
      <c r="AV1754" s="40"/>
      <c r="AW1754" s="40"/>
      <c r="AX1754" s="40"/>
      <c r="AY1754" s="40"/>
      <c r="AZ1754" s="40"/>
      <c r="BA1754" s="40"/>
      <c r="BB1754" s="40"/>
      <c r="BC1754" s="40"/>
      <c r="BD1754" s="40"/>
      <c r="BE1754" s="40"/>
      <c r="BF1754" s="40"/>
    </row>
    <row r="1755" spans="1:58" x14ac:dyDescent="0.4">
      <c r="A1755" s="510"/>
      <c r="B1755" s="40"/>
      <c r="C1755" s="40"/>
      <c r="D1755" s="45"/>
      <c r="E1755" s="45"/>
      <c r="F1755" s="64"/>
      <c r="G1755" s="40"/>
      <c r="H1755" s="40"/>
      <c r="I1755" s="40"/>
      <c r="J1755" s="40"/>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c r="AH1755" s="40"/>
      <c r="AI1755" s="40"/>
      <c r="AJ1755" s="40"/>
      <c r="AK1755" s="40"/>
      <c r="AL1755" s="40"/>
      <c r="AM1755" s="40"/>
      <c r="AN1755" s="40"/>
      <c r="AO1755" s="40"/>
      <c r="AP1755" s="40"/>
      <c r="AQ1755" s="40"/>
      <c r="AR1755" s="40"/>
      <c r="AS1755" s="40"/>
      <c r="AT1755" s="40"/>
      <c r="AU1755" s="40"/>
      <c r="AV1755" s="40"/>
      <c r="AW1755" s="40"/>
      <c r="AX1755" s="40"/>
      <c r="AY1755" s="40"/>
      <c r="AZ1755" s="40"/>
      <c r="BA1755" s="40"/>
      <c r="BB1755" s="40"/>
      <c r="BC1755" s="40"/>
      <c r="BD1755" s="40"/>
      <c r="BE1755" s="40"/>
      <c r="BF1755" s="40"/>
    </row>
    <row r="1756" spans="1:58" x14ac:dyDescent="0.4">
      <c r="A1756" s="510"/>
      <c r="B1756" s="40"/>
      <c r="C1756" s="40"/>
      <c r="D1756" s="45"/>
      <c r="E1756" s="45"/>
      <c r="F1756" s="64"/>
      <c r="G1756" s="40"/>
      <c r="H1756" s="40"/>
      <c r="I1756" s="40"/>
      <c r="J1756" s="40"/>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c r="AH1756" s="40"/>
      <c r="AI1756" s="40"/>
      <c r="AJ1756" s="40"/>
      <c r="AK1756" s="40"/>
      <c r="AL1756" s="40"/>
      <c r="AM1756" s="40"/>
      <c r="AN1756" s="40"/>
      <c r="AO1756" s="40"/>
      <c r="AP1756" s="40"/>
      <c r="AQ1756" s="40"/>
      <c r="AR1756" s="40"/>
      <c r="AS1756" s="40"/>
      <c r="AT1756" s="40"/>
      <c r="AU1756" s="40"/>
      <c r="AV1756" s="40"/>
      <c r="AW1756" s="40"/>
      <c r="AX1756" s="40"/>
      <c r="AY1756" s="40"/>
      <c r="AZ1756" s="40"/>
      <c r="BA1756" s="40"/>
      <c r="BB1756" s="40"/>
      <c r="BC1756" s="40"/>
      <c r="BD1756" s="40"/>
      <c r="BE1756" s="40"/>
      <c r="BF1756" s="40"/>
    </row>
    <row r="1757" spans="1:58" x14ac:dyDescent="0.4">
      <c r="A1757" s="510"/>
      <c r="B1757" s="40"/>
      <c r="C1757" s="40"/>
      <c r="D1757" s="45"/>
      <c r="E1757" s="45"/>
      <c r="F1757" s="64"/>
      <c r="G1757" s="40"/>
      <c r="H1757" s="40"/>
      <c r="I1757" s="40"/>
      <c r="J1757" s="40"/>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c r="AH1757" s="40"/>
      <c r="AI1757" s="40"/>
      <c r="AJ1757" s="40"/>
      <c r="AK1757" s="40"/>
      <c r="AL1757" s="40"/>
      <c r="AM1757" s="40"/>
      <c r="AN1757" s="40"/>
      <c r="AO1757" s="40"/>
      <c r="AP1757" s="40"/>
      <c r="AQ1757" s="40"/>
      <c r="AR1757" s="40"/>
      <c r="AS1757" s="40"/>
      <c r="AT1757" s="40"/>
      <c r="AU1757" s="40"/>
      <c r="AV1757" s="40"/>
      <c r="AW1757" s="40"/>
      <c r="AX1757" s="40"/>
      <c r="AY1757" s="40"/>
      <c r="AZ1757" s="40"/>
      <c r="BA1757" s="40"/>
      <c r="BB1757" s="40"/>
      <c r="BC1757" s="40"/>
      <c r="BD1757" s="40"/>
      <c r="BE1757" s="40"/>
      <c r="BF1757" s="40"/>
    </row>
    <row r="1758" spans="1:58" x14ac:dyDescent="0.4">
      <c r="A1758" s="510"/>
      <c r="B1758" s="40"/>
      <c r="C1758" s="40"/>
      <c r="D1758" s="45"/>
      <c r="E1758" s="45"/>
      <c r="F1758" s="64"/>
      <c r="G1758" s="40"/>
      <c r="H1758" s="40"/>
      <c r="I1758" s="40"/>
      <c r="J1758" s="40"/>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c r="AH1758" s="40"/>
      <c r="AI1758" s="40"/>
      <c r="AJ1758" s="40"/>
      <c r="AK1758" s="40"/>
      <c r="AL1758" s="40"/>
      <c r="AM1758" s="40"/>
      <c r="AN1758" s="40"/>
      <c r="AO1758" s="40"/>
      <c r="AP1758" s="40"/>
      <c r="AQ1758" s="40"/>
      <c r="AR1758" s="40"/>
      <c r="AS1758" s="40"/>
      <c r="AT1758" s="40"/>
      <c r="AU1758" s="40"/>
      <c r="AV1758" s="40"/>
      <c r="AW1758" s="40"/>
      <c r="AX1758" s="40"/>
      <c r="AY1758" s="40"/>
      <c r="AZ1758" s="40"/>
      <c r="BA1758" s="40"/>
      <c r="BB1758" s="40"/>
      <c r="BC1758" s="40"/>
      <c r="BD1758" s="40"/>
      <c r="BE1758" s="40"/>
      <c r="BF1758" s="40"/>
    </row>
    <row r="1759" spans="1:58" x14ac:dyDescent="0.4">
      <c r="A1759" s="510"/>
      <c r="B1759" s="40"/>
      <c r="C1759" s="40"/>
      <c r="D1759" s="45"/>
      <c r="E1759" s="45"/>
      <c r="F1759" s="64"/>
      <c r="G1759" s="40"/>
      <c r="H1759" s="40"/>
      <c r="I1759" s="40"/>
      <c r="J1759" s="40"/>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c r="AH1759" s="40"/>
      <c r="AI1759" s="40"/>
      <c r="AJ1759" s="40"/>
      <c r="AK1759" s="40"/>
      <c r="AL1759" s="40"/>
      <c r="AM1759" s="40"/>
      <c r="AN1759" s="40"/>
      <c r="AO1759" s="40"/>
      <c r="AP1759" s="40"/>
      <c r="AQ1759" s="40"/>
      <c r="AR1759" s="40"/>
      <c r="AS1759" s="40"/>
      <c r="AT1759" s="40"/>
      <c r="AU1759" s="40"/>
      <c r="AV1759" s="40"/>
      <c r="AW1759" s="40"/>
      <c r="AX1759" s="40"/>
      <c r="AY1759" s="40"/>
      <c r="AZ1759" s="40"/>
      <c r="BA1759" s="40"/>
      <c r="BB1759" s="40"/>
      <c r="BC1759" s="40"/>
      <c r="BD1759" s="40"/>
      <c r="BE1759" s="40"/>
      <c r="BF1759" s="40"/>
    </row>
    <row r="1760" spans="1:58" x14ac:dyDescent="0.4">
      <c r="A1760" s="510"/>
      <c r="B1760" s="40"/>
      <c r="C1760" s="40"/>
      <c r="D1760" s="45"/>
      <c r="E1760" s="45"/>
      <c r="F1760" s="64"/>
      <c r="G1760" s="40"/>
      <c r="H1760" s="40"/>
      <c r="I1760" s="40"/>
      <c r="J1760" s="40"/>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c r="AH1760" s="40"/>
      <c r="AI1760" s="40"/>
      <c r="AJ1760" s="40"/>
      <c r="AK1760" s="40"/>
      <c r="AL1760" s="40"/>
      <c r="AM1760" s="40"/>
      <c r="AN1760" s="40"/>
      <c r="AO1760" s="40"/>
      <c r="AP1760" s="40"/>
      <c r="AQ1760" s="40"/>
      <c r="AR1760" s="40"/>
      <c r="AS1760" s="40"/>
      <c r="AT1760" s="40"/>
      <c r="AU1760" s="40"/>
      <c r="AV1760" s="40"/>
      <c r="AW1760" s="40"/>
      <c r="AX1760" s="40"/>
      <c r="AY1760" s="40"/>
      <c r="AZ1760" s="40"/>
      <c r="BA1760" s="40"/>
      <c r="BB1760" s="40"/>
      <c r="BC1760" s="40"/>
      <c r="BD1760" s="40"/>
      <c r="BE1760" s="40"/>
      <c r="BF1760" s="40"/>
    </row>
    <row r="1761" spans="1:58" x14ac:dyDescent="0.4">
      <c r="A1761" s="510"/>
      <c r="B1761" s="40"/>
      <c r="C1761" s="40"/>
      <c r="D1761" s="45"/>
      <c r="E1761" s="45"/>
      <c r="F1761" s="64"/>
      <c r="G1761" s="40"/>
      <c r="H1761" s="40"/>
      <c r="I1761" s="40"/>
      <c r="J1761" s="40"/>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c r="AH1761" s="40"/>
      <c r="AI1761" s="40"/>
      <c r="AJ1761" s="40"/>
      <c r="AK1761" s="40"/>
      <c r="AL1761" s="40"/>
      <c r="AM1761" s="40"/>
      <c r="AN1761" s="40"/>
      <c r="AO1761" s="40"/>
      <c r="AP1761" s="40"/>
      <c r="AQ1761" s="40"/>
      <c r="AR1761" s="40"/>
      <c r="AS1761" s="40"/>
      <c r="AT1761" s="40"/>
      <c r="AU1761" s="40"/>
      <c r="AV1761" s="40"/>
      <c r="AW1761" s="40"/>
      <c r="AX1761" s="40"/>
      <c r="AY1761" s="40"/>
      <c r="AZ1761" s="40"/>
      <c r="BA1761" s="40"/>
      <c r="BB1761" s="40"/>
      <c r="BC1761" s="40"/>
      <c r="BD1761" s="40"/>
      <c r="BE1761" s="40"/>
      <c r="BF1761" s="40"/>
    </row>
    <row r="1762" spans="1:58" x14ac:dyDescent="0.4">
      <c r="A1762" s="510"/>
      <c r="B1762" s="40"/>
      <c r="C1762" s="40"/>
      <c r="D1762" s="45"/>
      <c r="E1762" s="45"/>
      <c r="F1762" s="64"/>
      <c r="G1762" s="40"/>
      <c r="H1762" s="40"/>
      <c r="I1762" s="40"/>
      <c r="J1762" s="40"/>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c r="AH1762" s="40"/>
      <c r="AI1762" s="40"/>
      <c r="AJ1762" s="40"/>
      <c r="AK1762" s="40"/>
      <c r="AL1762" s="40"/>
      <c r="AM1762" s="40"/>
      <c r="AN1762" s="40"/>
      <c r="AO1762" s="40"/>
      <c r="AP1762" s="40"/>
      <c r="AQ1762" s="40"/>
      <c r="AR1762" s="40"/>
      <c r="AS1762" s="40"/>
      <c r="AT1762" s="40"/>
      <c r="AU1762" s="40"/>
      <c r="AV1762" s="40"/>
      <c r="AW1762" s="40"/>
      <c r="AX1762" s="40"/>
      <c r="AY1762" s="40"/>
      <c r="AZ1762" s="40"/>
      <c r="BA1762" s="40"/>
      <c r="BB1762" s="40"/>
      <c r="BC1762" s="40"/>
      <c r="BD1762" s="40"/>
      <c r="BE1762" s="40"/>
      <c r="BF1762" s="40"/>
    </row>
    <row r="1763" spans="1:58" x14ac:dyDescent="0.4">
      <c r="A1763" s="510"/>
      <c r="B1763" s="40"/>
      <c r="C1763" s="40"/>
      <c r="D1763" s="45"/>
      <c r="E1763" s="45"/>
      <c r="F1763" s="64"/>
      <c r="G1763" s="40"/>
      <c r="H1763" s="40"/>
      <c r="I1763" s="40"/>
      <c r="J1763" s="40"/>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c r="AH1763" s="40"/>
      <c r="AI1763" s="40"/>
      <c r="AJ1763" s="40"/>
      <c r="AK1763" s="40"/>
      <c r="AL1763" s="40"/>
      <c r="AM1763" s="40"/>
      <c r="AN1763" s="40"/>
      <c r="AO1763" s="40"/>
      <c r="AP1763" s="40"/>
      <c r="AQ1763" s="40"/>
      <c r="AR1763" s="40"/>
      <c r="AS1763" s="40"/>
      <c r="AT1763" s="40"/>
      <c r="AU1763" s="40"/>
      <c r="AV1763" s="40"/>
      <c r="AW1763" s="40"/>
      <c r="AX1763" s="40"/>
      <c r="AY1763" s="40"/>
      <c r="AZ1763" s="40"/>
      <c r="BA1763" s="40"/>
      <c r="BB1763" s="40"/>
      <c r="BC1763" s="40"/>
      <c r="BD1763" s="40"/>
      <c r="BE1763" s="40"/>
      <c r="BF1763" s="40"/>
    </row>
    <row r="1764" spans="1:58" x14ac:dyDescent="0.4">
      <c r="A1764" s="510"/>
      <c r="B1764" s="40"/>
      <c r="C1764" s="40"/>
      <c r="D1764" s="45"/>
      <c r="E1764" s="45"/>
      <c r="F1764" s="64"/>
      <c r="G1764" s="40"/>
      <c r="H1764" s="40"/>
      <c r="I1764" s="40"/>
      <c r="J1764" s="40"/>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c r="AH1764" s="40"/>
      <c r="AI1764" s="40"/>
      <c r="AJ1764" s="40"/>
      <c r="AK1764" s="40"/>
      <c r="AL1764" s="40"/>
      <c r="AM1764" s="40"/>
      <c r="AN1764" s="40"/>
      <c r="AO1764" s="40"/>
      <c r="AP1764" s="40"/>
      <c r="AQ1764" s="40"/>
      <c r="AR1764" s="40"/>
      <c r="AS1764" s="40"/>
      <c r="AT1764" s="40"/>
      <c r="AU1764" s="40"/>
      <c r="AV1764" s="40"/>
      <c r="AW1764" s="40"/>
      <c r="AX1764" s="40"/>
      <c r="AY1764" s="40"/>
      <c r="AZ1764" s="40"/>
      <c r="BA1764" s="40"/>
      <c r="BB1764" s="40"/>
      <c r="BC1764" s="40"/>
      <c r="BD1764" s="40"/>
      <c r="BE1764" s="40"/>
      <c r="BF1764" s="40"/>
    </row>
    <row r="1765" spans="1:58" x14ac:dyDescent="0.4">
      <c r="A1765" s="510"/>
      <c r="B1765" s="40"/>
      <c r="C1765" s="40"/>
      <c r="D1765" s="45"/>
      <c r="E1765" s="45"/>
      <c r="F1765" s="64"/>
      <c r="G1765" s="40"/>
      <c r="H1765" s="40"/>
      <c r="I1765" s="40"/>
      <c r="J1765" s="40"/>
      <c r="K1765" s="40"/>
      <c r="L1765" s="40"/>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c r="AH1765" s="40"/>
      <c r="AI1765" s="40"/>
      <c r="AJ1765" s="40"/>
      <c r="AK1765" s="40"/>
      <c r="AL1765" s="40"/>
      <c r="AM1765" s="40"/>
      <c r="AN1765" s="40"/>
      <c r="AO1765" s="40"/>
      <c r="AP1765" s="40"/>
      <c r="AQ1765" s="40"/>
      <c r="AR1765" s="40"/>
      <c r="AS1765" s="40"/>
      <c r="AT1765" s="40"/>
      <c r="AU1765" s="40"/>
      <c r="AV1765" s="40"/>
      <c r="AW1765" s="40"/>
      <c r="AX1765" s="40"/>
      <c r="AY1765" s="40"/>
      <c r="AZ1765" s="40"/>
      <c r="BA1765" s="40"/>
      <c r="BB1765" s="40"/>
      <c r="BC1765" s="40"/>
      <c r="BD1765" s="40"/>
      <c r="BE1765" s="40"/>
      <c r="BF1765" s="40"/>
    </row>
    <row r="1766" spans="1:58" x14ac:dyDescent="0.4">
      <c r="A1766" s="510"/>
      <c r="B1766" s="40"/>
      <c r="C1766" s="40"/>
      <c r="D1766" s="45"/>
      <c r="E1766" s="45"/>
      <c r="F1766" s="64"/>
      <c r="G1766" s="40"/>
      <c r="H1766" s="40"/>
      <c r="I1766" s="40"/>
      <c r="J1766" s="40"/>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c r="AH1766" s="40"/>
      <c r="AI1766" s="40"/>
      <c r="AJ1766" s="40"/>
      <c r="AK1766" s="40"/>
      <c r="AL1766" s="40"/>
      <c r="AM1766" s="40"/>
      <c r="AN1766" s="40"/>
      <c r="AO1766" s="40"/>
      <c r="AP1766" s="40"/>
      <c r="AQ1766" s="40"/>
      <c r="AR1766" s="40"/>
      <c r="AS1766" s="40"/>
      <c r="AT1766" s="40"/>
      <c r="AU1766" s="40"/>
      <c r="AV1766" s="40"/>
      <c r="AW1766" s="40"/>
      <c r="AX1766" s="40"/>
      <c r="AY1766" s="40"/>
      <c r="AZ1766" s="40"/>
      <c r="BA1766" s="40"/>
      <c r="BB1766" s="40"/>
      <c r="BC1766" s="40"/>
      <c r="BD1766" s="40"/>
      <c r="BE1766" s="40"/>
      <c r="BF1766" s="40"/>
    </row>
    <row r="1767" spans="1:58" x14ac:dyDescent="0.4">
      <c r="A1767" s="510"/>
      <c r="B1767" s="40"/>
      <c r="C1767" s="40"/>
      <c r="D1767" s="45"/>
      <c r="E1767" s="45"/>
      <c r="F1767" s="64"/>
      <c r="G1767" s="40"/>
      <c r="H1767" s="40"/>
      <c r="I1767" s="40"/>
      <c r="J1767" s="40"/>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c r="AH1767" s="40"/>
      <c r="AI1767" s="40"/>
      <c r="AJ1767" s="40"/>
      <c r="AK1767" s="40"/>
      <c r="AL1767" s="40"/>
      <c r="AM1767" s="40"/>
      <c r="AN1767" s="40"/>
      <c r="AO1767" s="40"/>
      <c r="AP1767" s="40"/>
      <c r="AQ1767" s="40"/>
      <c r="AR1767" s="40"/>
      <c r="AS1767" s="40"/>
      <c r="AT1767" s="40"/>
      <c r="AU1767" s="40"/>
      <c r="AV1767" s="40"/>
      <c r="AW1767" s="40"/>
      <c r="AX1767" s="40"/>
      <c r="AY1767" s="40"/>
      <c r="AZ1767" s="40"/>
      <c r="BA1767" s="40"/>
      <c r="BB1767" s="40"/>
      <c r="BC1767" s="40"/>
      <c r="BD1767" s="40"/>
      <c r="BE1767" s="40"/>
      <c r="BF1767" s="40"/>
    </row>
    <row r="1768" spans="1:58" x14ac:dyDescent="0.4">
      <c r="A1768" s="510"/>
      <c r="B1768" s="40"/>
      <c r="C1768" s="40"/>
      <c r="D1768" s="45"/>
      <c r="E1768" s="45"/>
      <c r="F1768" s="64"/>
      <c r="G1768" s="40"/>
      <c r="H1768" s="40"/>
      <c r="I1768" s="40"/>
      <c r="J1768" s="40"/>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c r="AH1768" s="40"/>
      <c r="AI1768" s="40"/>
      <c r="AJ1768" s="40"/>
      <c r="AK1768" s="40"/>
      <c r="AL1768" s="40"/>
      <c r="AM1768" s="40"/>
      <c r="AN1768" s="40"/>
      <c r="AO1768" s="40"/>
      <c r="AP1768" s="40"/>
      <c r="AQ1768" s="40"/>
      <c r="AR1768" s="40"/>
      <c r="AS1768" s="40"/>
      <c r="AT1768" s="40"/>
      <c r="AU1768" s="40"/>
      <c r="AV1768" s="40"/>
      <c r="AW1768" s="40"/>
      <c r="AX1768" s="40"/>
      <c r="AY1768" s="40"/>
      <c r="AZ1768" s="40"/>
      <c r="BA1768" s="40"/>
      <c r="BB1768" s="40"/>
      <c r="BC1768" s="40"/>
      <c r="BD1768" s="40"/>
      <c r="BE1768" s="40"/>
      <c r="BF1768" s="40"/>
    </row>
    <row r="1769" spans="1:58" x14ac:dyDescent="0.4">
      <c r="A1769" s="510"/>
      <c r="B1769" s="40"/>
      <c r="C1769" s="40"/>
      <c r="D1769" s="45"/>
      <c r="E1769" s="45"/>
      <c r="F1769" s="64"/>
      <c r="G1769" s="40"/>
      <c r="H1769" s="40"/>
      <c r="I1769" s="40"/>
      <c r="J1769" s="40"/>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c r="AH1769" s="40"/>
      <c r="AI1769" s="40"/>
      <c r="AJ1769" s="40"/>
      <c r="AK1769" s="40"/>
      <c r="AL1769" s="40"/>
      <c r="AM1769" s="40"/>
      <c r="AN1769" s="40"/>
      <c r="AO1769" s="40"/>
      <c r="AP1769" s="40"/>
      <c r="AQ1769" s="40"/>
      <c r="AR1769" s="40"/>
      <c r="AS1769" s="40"/>
      <c r="AT1769" s="40"/>
      <c r="AU1769" s="40"/>
      <c r="AV1769" s="40"/>
      <c r="AW1769" s="40"/>
      <c r="AX1769" s="40"/>
      <c r="AY1769" s="40"/>
      <c r="AZ1769" s="40"/>
      <c r="BA1769" s="40"/>
      <c r="BB1769" s="40"/>
      <c r="BC1769" s="40"/>
      <c r="BD1769" s="40"/>
      <c r="BE1769" s="40"/>
      <c r="BF1769" s="40"/>
    </row>
    <row r="1770" spans="1:58" x14ac:dyDescent="0.4">
      <c r="A1770" s="510"/>
      <c r="B1770" s="40"/>
      <c r="C1770" s="40"/>
      <c r="D1770" s="45"/>
      <c r="E1770" s="45"/>
      <c r="F1770" s="64"/>
      <c r="G1770" s="40"/>
      <c r="H1770" s="40"/>
      <c r="I1770" s="40"/>
      <c r="J1770" s="40"/>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c r="AH1770" s="40"/>
      <c r="AI1770" s="40"/>
      <c r="AJ1770" s="40"/>
      <c r="AK1770" s="40"/>
      <c r="AL1770" s="40"/>
      <c r="AM1770" s="40"/>
      <c r="AN1770" s="40"/>
      <c r="AO1770" s="40"/>
      <c r="AP1770" s="40"/>
      <c r="AQ1770" s="40"/>
      <c r="AR1770" s="40"/>
      <c r="AS1770" s="40"/>
      <c r="AT1770" s="40"/>
      <c r="AU1770" s="40"/>
      <c r="AV1770" s="40"/>
      <c r="AW1770" s="40"/>
      <c r="AX1770" s="40"/>
      <c r="AY1770" s="40"/>
      <c r="AZ1770" s="40"/>
      <c r="BA1770" s="40"/>
      <c r="BB1770" s="40"/>
      <c r="BC1770" s="40"/>
      <c r="BD1770" s="40"/>
      <c r="BE1770" s="40"/>
      <c r="BF1770" s="40"/>
    </row>
    <row r="1771" spans="1:58" x14ac:dyDescent="0.4">
      <c r="A1771" s="510"/>
      <c r="B1771" s="40"/>
      <c r="C1771" s="40"/>
      <c r="D1771" s="45"/>
      <c r="E1771" s="45"/>
      <c r="F1771" s="64"/>
      <c r="G1771" s="40"/>
      <c r="H1771" s="40"/>
      <c r="I1771" s="40"/>
      <c r="J1771" s="40"/>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c r="AH1771" s="40"/>
      <c r="AI1771" s="40"/>
      <c r="AJ1771" s="40"/>
      <c r="AK1771" s="40"/>
      <c r="AL1771" s="40"/>
      <c r="AM1771" s="40"/>
      <c r="AN1771" s="40"/>
      <c r="AO1771" s="40"/>
      <c r="AP1771" s="40"/>
      <c r="AQ1771" s="40"/>
      <c r="AR1771" s="40"/>
      <c r="AS1771" s="40"/>
      <c r="AT1771" s="40"/>
      <c r="AU1771" s="40"/>
      <c r="AV1771" s="40"/>
      <c r="AW1771" s="40"/>
      <c r="AX1771" s="40"/>
      <c r="AY1771" s="40"/>
      <c r="AZ1771" s="40"/>
      <c r="BA1771" s="40"/>
      <c r="BB1771" s="40"/>
      <c r="BC1771" s="40"/>
      <c r="BD1771" s="40"/>
      <c r="BE1771" s="40"/>
      <c r="BF1771" s="40"/>
    </row>
    <row r="1772" spans="1:58" x14ac:dyDescent="0.4">
      <c r="A1772" s="510"/>
      <c r="B1772" s="40"/>
      <c r="C1772" s="40"/>
      <c r="D1772" s="45"/>
      <c r="E1772" s="45"/>
      <c r="F1772" s="64"/>
      <c r="G1772" s="40"/>
      <c r="H1772" s="40"/>
      <c r="I1772" s="40"/>
      <c r="J1772" s="40"/>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c r="AH1772" s="40"/>
      <c r="AI1772" s="40"/>
      <c r="AJ1772" s="40"/>
      <c r="AK1772" s="40"/>
      <c r="AL1772" s="40"/>
      <c r="AM1772" s="40"/>
      <c r="AN1772" s="40"/>
      <c r="AO1772" s="40"/>
      <c r="AP1772" s="40"/>
      <c r="AQ1772" s="40"/>
      <c r="AR1772" s="40"/>
      <c r="AS1772" s="40"/>
      <c r="AT1772" s="40"/>
      <c r="AU1772" s="40"/>
      <c r="AV1772" s="40"/>
      <c r="AW1772" s="40"/>
      <c r="AX1772" s="40"/>
      <c r="AY1772" s="40"/>
      <c r="AZ1772" s="40"/>
      <c r="BA1772" s="40"/>
      <c r="BB1772" s="40"/>
      <c r="BC1772" s="40"/>
      <c r="BD1772" s="40"/>
      <c r="BE1772" s="40"/>
      <c r="BF1772" s="40"/>
    </row>
    <row r="1773" spans="1:58" x14ac:dyDescent="0.4">
      <c r="A1773" s="510"/>
      <c r="B1773" s="40"/>
      <c r="C1773" s="40"/>
      <c r="D1773" s="45"/>
      <c r="E1773" s="45"/>
      <c r="F1773" s="64"/>
      <c r="G1773" s="40"/>
      <c r="H1773" s="40"/>
      <c r="I1773" s="40"/>
      <c r="J1773" s="40"/>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c r="AH1773" s="40"/>
      <c r="AI1773" s="40"/>
      <c r="AJ1773" s="40"/>
      <c r="AK1773" s="40"/>
      <c r="AL1773" s="40"/>
      <c r="AM1773" s="40"/>
      <c r="AN1773" s="40"/>
      <c r="AO1773" s="40"/>
      <c r="AP1773" s="40"/>
      <c r="AQ1773" s="40"/>
      <c r="AR1773" s="40"/>
      <c r="AS1773" s="40"/>
      <c r="AT1773" s="40"/>
      <c r="AU1773" s="40"/>
      <c r="AV1773" s="40"/>
      <c r="AW1773" s="40"/>
      <c r="AX1773" s="40"/>
      <c r="AY1773" s="40"/>
      <c r="AZ1773" s="40"/>
      <c r="BA1773" s="40"/>
      <c r="BB1773" s="40"/>
      <c r="BC1773" s="40"/>
      <c r="BD1773" s="40"/>
      <c r="BE1773" s="40"/>
      <c r="BF1773" s="40"/>
    </row>
    <row r="1774" spans="1:58" x14ac:dyDescent="0.4">
      <c r="A1774" s="510"/>
      <c r="B1774" s="40"/>
      <c r="C1774" s="40"/>
      <c r="D1774" s="45"/>
      <c r="E1774" s="45"/>
      <c r="F1774" s="64"/>
      <c r="G1774" s="40"/>
      <c r="H1774" s="40"/>
      <c r="I1774" s="40"/>
      <c r="J1774" s="40"/>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c r="AH1774" s="40"/>
      <c r="AI1774" s="40"/>
      <c r="AJ1774" s="40"/>
      <c r="AK1774" s="40"/>
      <c r="AL1774" s="40"/>
      <c r="AM1774" s="40"/>
      <c r="AN1774" s="40"/>
      <c r="AO1774" s="40"/>
      <c r="AP1774" s="40"/>
      <c r="AQ1774" s="40"/>
      <c r="AR1774" s="40"/>
      <c r="AS1774" s="40"/>
      <c r="AT1774" s="40"/>
      <c r="AU1774" s="40"/>
      <c r="AV1774" s="40"/>
      <c r="AW1774" s="40"/>
      <c r="AX1774" s="40"/>
      <c r="AY1774" s="40"/>
      <c r="AZ1774" s="40"/>
      <c r="BA1774" s="40"/>
      <c r="BB1774" s="40"/>
      <c r="BC1774" s="40"/>
      <c r="BD1774" s="40"/>
      <c r="BE1774" s="40"/>
      <c r="BF1774" s="40"/>
    </row>
    <row r="1775" spans="1:58" x14ac:dyDescent="0.4">
      <c r="A1775" s="510"/>
      <c r="B1775" s="40"/>
      <c r="C1775" s="40"/>
      <c r="D1775" s="45"/>
      <c r="E1775" s="45"/>
      <c r="F1775" s="64"/>
      <c r="G1775" s="40"/>
      <c r="H1775" s="40"/>
      <c r="I1775" s="40"/>
      <c r="J1775" s="40"/>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c r="AH1775" s="40"/>
      <c r="AI1775" s="40"/>
      <c r="AJ1775" s="40"/>
      <c r="AK1775" s="40"/>
      <c r="AL1775" s="40"/>
      <c r="AM1775" s="40"/>
      <c r="AN1775" s="40"/>
      <c r="AO1775" s="40"/>
      <c r="AP1775" s="40"/>
      <c r="AQ1775" s="40"/>
      <c r="AR1775" s="40"/>
      <c r="AS1775" s="40"/>
      <c r="AT1775" s="40"/>
      <c r="AU1775" s="40"/>
      <c r="AV1775" s="40"/>
      <c r="AW1775" s="40"/>
      <c r="AX1775" s="40"/>
      <c r="AY1775" s="40"/>
      <c r="AZ1775" s="40"/>
      <c r="BA1775" s="40"/>
      <c r="BB1775" s="40"/>
      <c r="BC1775" s="40"/>
      <c r="BD1775" s="40"/>
      <c r="BE1775" s="40"/>
      <c r="BF1775" s="40"/>
    </row>
    <row r="1776" spans="1:58" x14ac:dyDescent="0.4">
      <c r="A1776" s="510"/>
      <c r="B1776" s="40"/>
      <c r="C1776" s="40"/>
      <c r="D1776" s="45"/>
      <c r="E1776" s="45"/>
      <c r="F1776" s="64"/>
      <c r="G1776" s="40"/>
      <c r="H1776" s="40"/>
      <c r="I1776" s="40"/>
      <c r="J1776" s="40"/>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c r="AH1776" s="40"/>
      <c r="AI1776" s="40"/>
      <c r="AJ1776" s="40"/>
      <c r="AK1776" s="40"/>
      <c r="AL1776" s="40"/>
      <c r="AM1776" s="40"/>
      <c r="AN1776" s="40"/>
      <c r="AO1776" s="40"/>
      <c r="AP1776" s="40"/>
      <c r="AQ1776" s="40"/>
      <c r="AR1776" s="40"/>
      <c r="AS1776" s="40"/>
      <c r="AT1776" s="40"/>
      <c r="AU1776" s="40"/>
      <c r="AV1776" s="40"/>
      <c r="AW1776" s="40"/>
      <c r="AX1776" s="40"/>
      <c r="AY1776" s="40"/>
      <c r="AZ1776" s="40"/>
      <c r="BA1776" s="40"/>
      <c r="BB1776" s="40"/>
      <c r="BC1776" s="40"/>
      <c r="BD1776" s="40"/>
      <c r="BE1776" s="40"/>
      <c r="BF1776" s="40"/>
    </row>
    <row r="1777" spans="1:58" x14ac:dyDescent="0.4">
      <c r="A1777" s="510"/>
      <c r="B1777" s="40"/>
      <c r="C1777" s="40"/>
      <c r="D1777" s="45"/>
      <c r="E1777" s="45"/>
      <c r="F1777" s="64"/>
      <c r="G1777" s="40"/>
      <c r="H1777" s="40"/>
      <c r="I1777" s="40"/>
      <c r="J1777" s="40"/>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c r="AH1777" s="40"/>
      <c r="AI1777" s="40"/>
      <c r="AJ1777" s="40"/>
      <c r="AK1777" s="40"/>
      <c r="AL1777" s="40"/>
      <c r="AM1777" s="40"/>
      <c r="AN1777" s="40"/>
      <c r="AO1777" s="40"/>
      <c r="AP1777" s="40"/>
      <c r="AQ1777" s="40"/>
      <c r="AR1777" s="40"/>
      <c r="AS1777" s="40"/>
      <c r="AT1777" s="40"/>
      <c r="AU1777" s="40"/>
      <c r="AV1777" s="40"/>
      <c r="AW1777" s="40"/>
      <c r="AX1777" s="40"/>
      <c r="AY1777" s="40"/>
      <c r="AZ1777" s="40"/>
      <c r="BA1777" s="40"/>
      <c r="BB1777" s="40"/>
      <c r="BC1777" s="40"/>
      <c r="BD1777" s="40"/>
      <c r="BE1777" s="40"/>
      <c r="BF1777" s="40"/>
    </row>
    <row r="1778" spans="1:58" x14ac:dyDescent="0.4">
      <c r="A1778" s="510"/>
      <c r="B1778" s="40"/>
      <c r="C1778" s="40"/>
      <c r="D1778" s="45"/>
      <c r="E1778" s="45"/>
      <c r="F1778" s="64"/>
      <c r="G1778" s="40"/>
      <c r="H1778" s="40"/>
      <c r="I1778" s="40"/>
      <c r="J1778" s="40"/>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c r="AH1778" s="40"/>
      <c r="AI1778" s="40"/>
      <c r="AJ1778" s="40"/>
      <c r="AK1778" s="40"/>
      <c r="AL1778" s="40"/>
      <c r="AM1778" s="40"/>
      <c r="AN1778" s="40"/>
      <c r="AO1778" s="40"/>
      <c r="AP1778" s="40"/>
      <c r="AQ1778" s="40"/>
      <c r="AR1778" s="40"/>
      <c r="AS1778" s="40"/>
      <c r="AT1778" s="40"/>
      <c r="AU1778" s="40"/>
      <c r="AV1778" s="40"/>
      <c r="AW1778" s="40"/>
      <c r="AX1778" s="40"/>
      <c r="AY1778" s="40"/>
      <c r="AZ1778" s="40"/>
      <c r="BA1778" s="40"/>
      <c r="BB1778" s="40"/>
      <c r="BC1778" s="40"/>
      <c r="BD1778" s="40"/>
      <c r="BE1778" s="40"/>
      <c r="BF1778" s="40"/>
    </row>
    <row r="1779" spans="1:58" x14ac:dyDescent="0.4">
      <c r="A1779" s="510"/>
      <c r="B1779" s="40"/>
      <c r="C1779" s="40"/>
      <c r="D1779" s="45"/>
      <c r="E1779" s="45"/>
      <c r="F1779" s="64"/>
      <c r="G1779" s="40"/>
      <c r="H1779" s="40"/>
      <c r="I1779" s="40"/>
      <c r="J1779" s="40"/>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c r="AH1779" s="40"/>
      <c r="AI1779" s="40"/>
      <c r="AJ1779" s="40"/>
      <c r="AK1779" s="40"/>
      <c r="AL1779" s="40"/>
      <c r="AM1779" s="40"/>
      <c r="AN1779" s="40"/>
      <c r="AO1779" s="40"/>
      <c r="AP1779" s="40"/>
      <c r="AQ1779" s="40"/>
      <c r="AR1779" s="40"/>
      <c r="AS1779" s="40"/>
      <c r="AT1779" s="40"/>
      <c r="AU1779" s="40"/>
      <c r="AV1779" s="40"/>
      <c r="AW1779" s="40"/>
      <c r="AX1779" s="40"/>
      <c r="AY1779" s="40"/>
      <c r="AZ1779" s="40"/>
      <c r="BA1779" s="40"/>
      <c r="BB1779" s="40"/>
      <c r="BC1779" s="40"/>
      <c r="BD1779" s="40"/>
      <c r="BE1779" s="40"/>
      <c r="BF1779" s="40"/>
    </row>
    <row r="1780" spans="1:58" x14ac:dyDescent="0.4">
      <c r="A1780" s="510"/>
      <c r="B1780" s="40"/>
      <c r="C1780" s="40"/>
      <c r="D1780" s="45"/>
      <c r="E1780" s="45"/>
      <c r="F1780" s="64"/>
      <c r="G1780" s="40"/>
      <c r="H1780" s="40"/>
      <c r="I1780" s="40"/>
      <c r="J1780" s="40"/>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c r="AH1780" s="40"/>
      <c r="AI1780" s="40"/>
      <c r="AJ1780" s="40"/>
      <c r="AK1780" s="40"/>
      <c r="AL1780" s="40"/>
      <c r="AM1780" s="40"/>
      <c r="AN1780" s="40"/>
      <c r="AO1780" s="40"/>
      <c r="AP1780" s="40"/>
      <c r="AQ1780" s="40"/>
      <c r="AR1780" s="40"/>
      <c r="AS1780" s="40"/>
      <c r="AT1780" s="40"/>
      <c r="AU1780" s="40"/>
      <c r="AV1780" s="40"/>
      <c r="AW1780" s="40"/>
      <c r="AX1780" s="40"/>
      <c r="AY1780" s="40"/>
      <c r="AZ1780" s="40"/>
      <c r="BA1780" s="40"/>
      <c r="BB1780" s="40"/>
      <c r="BC1780" s="40"/>
      <c r="BD1780" s="40"/>
      <c r="BE1780" s="40"/>
      <c r="BF1780" s="40"/>
    </row>
    <row r="1781" spans="1:58" x14ac:dyDescent="0.4">
      <c r="A1781" s="510"/>
      <c r="B1781" s="40"/>
      <c r="C1781" s="40"/>
      <c r="D1781" s="45"/>
      <c r="E1781" s="45"/>
      <c r="F1781" s="64"/>
      <c r="G1781" s="40"/>
      <c r="H1781" s="40"/>
      <c r="I1781" s="40"/>
      <c r="J1781" s="40"/>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c r="AH1781" s="40"/>
      <c r="AI1781" s="40"/>
      <c r="AJ1781" s="40"/>
      <c r="AK1781" s="40"/>
      <c r="AL1781" s="40"/>
      <c r="AM1781" s="40"/>
      <c r="AN1781" s="40"/>
      <c r="AO1781" s="40"/>
      <c r="AP1781" s="40"/>
      <c r="AQ1781" s="40"/>
      <c r="AR1781" s="40"/>
      <c r="AS1781" s="40"/>
      <c r="AT1781" s="40"/>
      <c r="AU1781" s="40"/>
      <c r="AV1781" s="40"/>
      <c r="AW1781" s="40"/>
      <c r="AX1781" s="40"/>
      <c r="AY1781" s="40"/>
      <c r="AZ1781" s="40"/>
      <c r="BA1781" s="40"/>
      <c r="BB1781" s="40"/>
      <c r="BC1781" s="40"/>
      <c r="BD1781" s="40"/>
      <c r="BE1781" s="40"/>
      <c r="BF1781" s="40"/>
    </row>
    <row r="1782" spans="1:58" x14ac:dyDescent="0.4">
      <c r="A1782" s="510"/>
      <c r="B1782" s="40"/>
      <c r="C1782" s="40"/>
      <c r="D1782" s="45"/>
      <c r="E1782" s="45"/>
      <c r="F1782" s="64"/>
      <c r="G1782" s="40"/>
      <c r="H1782" s="40"/>
      <c r="I1782" s="40"/>
      <c r="J1782" s="40"/>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c r="AH1782" s="40"/>
      <c r="AI1782" s="40"/>
      <c r="AJ1782" s="40"/>
      <c r="AK1782" s="40"/>
      <c r="AL1782" s="40"/>
      <c r="AM1782" s="40"/>
      <c r="AN1782" s="40"/>
      <c r="AO1782" s="40"/>
      <c r="AP1782" s="40"/>
      <c r="AQ1782" s="40"/>
      <c r="AR1782" s="40"/>
      <c r="AS1782" s="40"/>
      <c r="AT1782" s="40"/>
      <c r="AU1782" s="40"/>
      <c r="AV1782" s="40"/>
      <c r="AW1782" s="40"/>
      <c r="AX1782" s="40"/>
      <c r="AY1782" s="40"/>
      <c r="AZ1782" s="40"/>
      <c r="BA1782" s="40"/>
      <c r="BB1782" s="40"/>
      <c r="BC1782" s="40"/>
      <c r="BD1782" s="40"/>
      <c r="BE1782" s="40"/>
      <c r="BF1782" s="40"/>
    </row>
    <row r="1783" spans="1:58" x14ac:dyDescent="0.4">
      <c r="A1783" s="510"/>
      <c r="B1783" s="40"/>
      <c r="C1783" s="40"/>
      <c r="D1783" s="45"/>
      <c r="E1783" s="45"/>
      <c r="F1783" s="64"/>
      <c r="G1783" s="40"/>
      <c r="H1783" s="40"/>
      <c r="I1783" s="40"/>
      <c r="J1783" s="40"/>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c r="AH1783" s="40"/>
      <c r="AI1783" s="40"/>
      <c r="AJ1783" s="40"/>
      <c r="AK1783" s="40"/>
      <c r="AL1783" s="40"/>
      <c r="AM1783" s="40"/>
      <c r="AN1783" s="40"/>
      <c r="AO1783" s="40"/>
      <c r="AP1783" s="40"/>
      <c r="AQ1783" s="40"/>
      <c r="AR1783" s="40"/>
      <c r="AS1783" s="40"/>
      <c r="AT1783" s="40"/>
      <c r="AU1783" s="40"/>
      <c r="AV1783" s="40"/>
      <c r="AW1783" s="40"/>
      <c r="AX1783" s="40"/>
      <c r="AY1783" s="40"/>
      <c r="AZ1783" s="40"/>
      <c r="BA1783" s="40"/>
      <c r="BB1783" s="40"/>
      <c r="BC1783" s="40"/>
      <c r="BD1783" s="40"/>
      <c r="BE1783" s="40"/>
      <c r="BF1783" s="40"/>
    </row>
    <row r="1784" spans="1:58" x14ac:dyDescent="0.4">
      <c r="A1784" s="510"/>
      <c r="B1784" s="40"/>
      <c r="C1784" s="40"/>
      <c r="D1784" s="45"/>
      <c r="E1784" s="45"/>
      <c r="F1784" s="64"/>
      <c r="G1784" s="40"/>
      <c r="H1784" s="40"/>
      <c r="I1784" s="40"/>
      <c r="J1784" s="40"/>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c r="AH1784" s="40"/>
      <c r="AI1784" s="40"/>
      <c r="AJ1784" s="40"/>
      <c r="AK1784" s="40"/>
      <c r="AL1784" s="40"/>
      <c r="AM1784" s="40"/>
      <c r="AN1784" s="40"/>
      <c r="AO1784" s="40"/>
      <c r="AP1784" s="40"/>
      <c r="AQ1784" s="40"/>
      <c r="AR1784" s="40"/>
      <c r="AS1784" s="40"/>
      <c r="AT1784" s="40"/>
      <c r="AU1784" s="40"/>
      <c r="AV1784" s="40"/>
      <c r="AW1784" s="40"/>
      <c r="AX1784" s="40"/>
      <c r="AY1784" s="40"/>
      <c r="AZ1784" s="40"/>
      <c r="BA1784" s="40"/>
      <c r="BB1784" s="40"/>
      <c r="BC1784" s="40"/>
      <c r="BD1784" s="40"/>
      <c r="BE1784" s="40"/>
      <c r="BF1784" s="40"/>
    </row>
    <row r="1785" spans="1:58" x14ac:dyDescent="0.4">
      <c r="A1785" s="510"/>
      <c r="B1785" s="40"/>
      <c r="C1785" s="40"/>
      <c r="D1785" s="45"/>
      <c r="E1785" s="45"/>
      <c r="F1785" s="64"/>
      <c r="G1785" s="40"/>
      <c r="H1785" s="40"/>
      <c r="I1785" s="40"/>
      <c r="J1785" s="40"/>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c r="AH1785" s="40"/>
      <c r="AI1785" s="40"/>
      <c r="AJ1785" s="40"/>
      <c r="AK1785" s="40"/>
      <c r="AL1785" s="40"/>
      <c r="AM1785" s="40"/>
      <c r="AN1785" s="40"/>
      <c r="AO1785" s="40"/>
      <c r="AP1785" s="40"/>
      <c r="AQ1785" s="40"/>
      <c r="AR1785" s="40"/>
      <c r="AS1785" s="40"/>
      <c r="AT1785" s="40"/>
      <c r="AU1785" s="40"/>
      <c r="AV1785" s="40"/>
      <c r="AW1785" s="40"/>
      <c r="AX1785" s="40"/>
      <c r="AY1785" s="40"/>
      <c r="AZ1785" s="40"/>
      <c r="BA1785" s="40"/>
      <c r="BB1785" s="40"/>
      <c r="BC1785" s="40"/>
      <c r="BD1785" s="40"/>
      <c r="BE1785" s="40"/>
      <c r="BF1785" s="40"/>
    </row>
    <row r="1786" spans="1:58" x14ac:dyDescent="0.4">
      <c r="A1786" s="510"/>
      <c r="B1786" s="40"/>
      <c r="C1786" s="40"/>
      <c r="D1786" s="45"/>
      <c r="E1786" s="45"/>
      <c r="F1786" s="64"/>
      <c r="G1786" s="40"/>
      <c r="H1786" s="40"/>
      <c r="I1786" s="40"/>
      <c r="J1786" s="40"/>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c r="AH1786" s="40"/>
      <c r="AI1786" s="40"/>
      <c r="AJ1786" s="40"/>
      <c r="AK1786" s="40"/>
      <c r="AL1786" s="40"/>
      <c r="AM1786" s="40"/>
      <c r="AN1786" s="40"/>
      <c r="AO1786" s="40"/>
      <c r="AP1786" s="40"/>
      <c r="AQ1786" s="40"/>
      <c r="AR1786" s="40"/>
      <c r="AS1786" s="40"/>
      <c r="AT1786" s="40"/>
      <c r="AU1786" s="40"/>
      <c r="AV1786" s="40"/>
      <c r="AW1786" s="40"/>
      <c r="AX1786" s="40"/>
      <c r="AY1786" s="40"/>
      <c r="AZ1786" s="40"/>
      <c r="BA1786" s="40"/>
      <c r="BB1786" s="40"/>
      <c r="BC1786" s="40"/>
      <c r="BD1786" s="40"/>
      <c r="BE1786" s="40"/>
      <c r="BF1786" s="40"/>
    </row>
    <row r="1787" spans="1:58" x14ac:dyDescent="0.4">
      <c r="A1787" s="510"/>
      <c r="B1787" s="40"/>
      <c r="C1787" s="40"/>
      <c r="D1787" s="45"/>
      <c r="E1787" s="45"/>
      <c r="F1787" s="64"/>
      <c r="G1787" s="40"/>
      <c r="H1787" s="40"/>
      <c r="I1787" s="40"/>
      <c r="J1787" s="40"/>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c r="AH1787" s="40"/>
      <c r="AI1787" s="40"/>
      <c r="AJ1787" s="40"/>
      <c r="AK1787" s="40"/>
      <c r="AL1787" s="40"/>
      <c r="AM1787" s="40"/>
      <c r="AN1787" s="40"/>
      <c r="AO1787" s="40"/>
      <c r="AP1787" s="40"/>
      <c r="AQ1787" s="40"/>
      <c r="AR1787" s="40"/>
      <c r="AS1787" s="40"/>
      <c r="AT1787" s="40"/>
      <c r="AU1787" s="40"/>
      <c r="AV1787" s="40"/>
      <c r="AW1787" s="40"/>
      <c r="AX1787" s="40"/>
      <c r="AY1787" s="40"/>
      <c r="AZ1787" s="40"/>
      <c r="BA1787" s="40"/>
      <c r="BB1787" s="40"/>
      <c r="BC1787" s="40"/>
      <c r="BD1787" s="40"/>
      <c r="BE1787" s="40"/>
      <c r="BF1787" s="40"/>
    </row>
    <row r="1788" spans="1:58" x14ac:dyDescent="0.4">
      <c r="A1788" s="510"/>
      <c r="B1788" s="40"/>
      <c r="C1788" s="40"/>
      <c r="D1788" s="45"/>
      <c r="E1788" s="45"/>
      <c r="F1788" s="64"/>
      <c r="G1788" s="40"/>
      <c r="H1788" s="40"/>
      <c r="I1788" s="40"/>
      <c r="J1788" s="40"/>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c r="AH1788" s="40"/>
      <c r="AI1788" s="40"/>
      <c r="AJ1788" s="40"/>
      <c r="AK1788" s="40"/>
      <c r="AL1788" s="40"/>
      <c r="AM1788" s="40"/>
      <c r="AN1788" s="40"/>
      <c r="AO1788" s="40"/>
      <c r="AP1788" s="40"/>
      <c r="AQ1788" s="40"/>
      <c r="AR1788" s="40"/>
      <c r="AS1788" s="40"/>
      <c r="AT1788" s="40"/>
      <c r="AU1788" s="40"/>
      <c r="AV1788" s="40"/>
      <c r="AW1788" s="40"/>
      <c r="AX1788" s="40"/>
      <c r="AY1788" s="40"/>
      <c r="AZ1788" s="40"/>
      <c r="BA1788" s="40"/>
      <c r="BB1788" s="40"/>
      <c r="BC1788" s="40"/>
      <c r="BD1788" s="40"/>
      <c r="BE1788" s="40"/>
      <c r="BF1788" s="40"/>
    </row>
    <row r="1789" spans="1:58" x14ac:dyDescent="0.4">
      <c r="A1789" s="510"/>
      <c r="B1789" s="40"/>
      <c r="C1789" s="40"/>
      <c r="D1789" s="45"/>
      <c r="E1789" s="45"/>
      <c r="F1789" s="64"/>
      <c r="G1789" s="40"/>
      <c r="H1789" s="40"/>
      <c r="I1789" s="40"/>
      <c r="J1789" s="40"/>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c r="AH1789" s="40"/>
      <c r="AI1789" s="40"/>
      <c r="AJ1789" s="40"/>
      <c r="AK1789" s="40"/>
      <c r="AL1789" s="40"/>
      <c r="AM1789" s="40"/>
      <c r="AN1789" s="40"/>
      <c r="AO1789" s="40"/>
      <c r="AP1789" s="40"/>
      <c r="AQ1789" s="40"/>
      <c r="AR1789" s="40"/>
      <c r="AS1789" s="40"/>
      <c r="AT1789" s="40"/>
      <c r="AU1789" s="40"/>
      <c r="AV1789" s="40"/>
      <c r="AW1789" s="40"/>
      <c r="AX1789" s="40"/>
      <c r="AY1789" s="40"/>
      <c r="AZ1789" s="40"/>
      <c r="BA1789" s="40"/>
      <c r="BB1789" s="40"/>
      <c r="BC1789" s="40"/>
      <c r="BD1789" s="40"/>
      <c r="BE1789" s="40"/>
      <c r="BF1789" s="40"/>
    </row>
    <row r="1790" spans="1:58" x14ac:dyDescent="0.4">
      <c r="A1790" s="510"/>
      <c r="B1790" s="40"/>
      <c r="C1790" s="40"/>
      <c r="D1790" s="45"/>
      <c r="E1790" s="45"/>
      <c r="F1790" s="64"/>
      <c r="G1790" s="40"/>
      <c r="H1790" s="40"/>
      <c r="I1790" s="40"/>
      <c r="J1790" s="40"/>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c r="AH1790" s="40"/>
      <c r="AI1790" s="40"/>
      <c r="AJ1790" s="40"/>
      <c r="AK1790" s="40"/>
      <c r="AL1790" s="40"/>
      <c r="AM1790" s="40"/>
      <c r="AN1790" s="40"/>
      <c r="AO1790" s="40"/>
      <c r="AP1790" s="40"/>
      <c r="AQ1790" s="40"/>
      <c r="AR1790" s="40"/>
      <c r="AS1790" s="40"/>
      <c r="AT1790" s="40"/>
      <c r="AU1790" s="40"/>
      <c r="AV1790" s="40"/>
      <c r="AW1790" s="40"/>
      <c r="AX1790" s="40"/>
      <c r="AY1790" s="40"/>
      <c r="AZ1790" s="40"/>
      <c r="BA1790" s="40"/>
      <c r="BB1790" s="40"/>
      <c r="BC1790" s="40"/>
      <c r="BD1790" s="40"/>
      <c r="BE1790" s="40"/>
      <c r="BF1790" s="40"/>
    </row>
    <row r="1791" spans="1:58" x14ac:dyDescent="0.4">
      <c r="A1791" s="510"/>
      <c r="B1791" s="40"/>
      <c r="C1791" s="40"/>
      <c r="D1791" s="45"/>
      <c r="E1791" s="45"/>
      <c r="F1791" s="64"/>
      <c r="G1791" s="40"/>
      <c r="H1791" s="40"/>
      <c r="I1791" s="40"/>
      <c r="J1791" s="40"/>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c r="AH1791" s="40"/>
      <c r="AI1791" s="40"/>
      <c r="AJ1791" s="40"/>
      <c r="AK1791" s="40"/>
      <c r="AL1791" s="40"/>
      <c r="AM1791" s="40"/>
      <c r="AN1791" s="40"/>
      <c r="AO1791" s="40"/>
      <c r="AP1791" s="40"/>
      <c r="AQ1791" s="40"/>
      <c r="AR1791" s="40"/>
      <c r="AS1791" s="40"/>
      <c r="AT1791" s="40"/>
      <c r="AU1791" s="40"/>
      <c r="AV1791" s="40"/>
      <c r="AW1791" s="40"/>
      <c r="AX1791" s="40"/>
      <c r="AY1791" s="40"/>
      <c r="AZ1791" s="40"/>
      <c r="BA1791" s="40"/>
      <c r="BB1791" s="40"/>
      <c r="BC1791" s="40"/>
      <c r="BD1791" s="40"/>
      <c r="BE1791" s="40"/>
      <c r="BF1791" s="40"/>
    </row>
    <row r="1792" spans="1:58" x14ac:dyDescent="0.4">
      <c r="A1792" s="510"/>
      <c r="B1792" s="40"/>
      <c r="C1792" s="40"/>
      <c r="D1792" s="45"/>
      <c r="E1792" s="45"/>
      <c r="F1792" s="64"/>
      <c r="G1792" s="40"/>
      <c r="H1792" s="40"/>
      <c r="I1792" s="40"/>
      <c r="J1792" s="40"/>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c r="AH1792" s="40"/>
      <c r="AI1792" s="40"/>
      <c r="AJ1792" s="40"/>
      <c r="AK1792" s="40"/>
      <c r="AL1792" s="40"/>
      <c r="AM1792" s="40"/>
      <c r="AN1792" s="40"/>
      <c r="AO1792" s="40"/>
      <c r="AP1792" s="40"/>
      <c r="AQ1792" s="40"/>
      <c r="AR1792" s="40"/>
      <c r="AS1792" s="40"/>
      <c r="AT1792" s="40"/>
      <c r="AU1792" s="40"/>
      <c r="AV1792" s="40"/>
      <c r="AW1792" s="40"/>
      <c r="AX1792" s="40"/>
      <c r="AY1792" s="40"/>
      <c r="AZ1792" s="40"/>
      <c r="BA1792" s="40"/>
      <c r="BB1792" s="40"/>
      <c r="BC1792" s="40"/>
      <c r="BD1792" s="40"/>
      <c r="BE1792" s="40"/>
      <c r="BF1792" s="40"/>
    </row>
    <row r="1793" spans="1:58" x14ac:dyDescent="0.4">
      <c r="A1793" s="510"/>
      <c r="B1793" s="40"/>
      <c r="C1793" s="40"/>
      <c r="D1793" s="45"/>
      <c r="E1793" s="45"/>
      <c r="F1793" s="64"/>
      <c r="G1793" s="40"/>
      <c r="H1793" s="40"/>
      <c r="I1793" s="40"/>
      <c r="J1793" s="40"/>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c r="AH1793" s="40"/>
      <c r="AI1793" s="40"/>
      <c r="AJ1793" s="40"/>
      <c r="AK1793" s="40"/>
      <c r="AL1793" s="40"/>
      <c r="AM1793" s="40"/>
      <c r="AN1793" s="40"/>
      <c r="AO1793" s="40"/>
      <c r="AP1793" s="40"/>
      <c r="AQ1793" s="40"/>
      <c r="AR1793" s="40"/>
      <c r="AS1793" s="40"/>
      <c r="AT1793" s="40"/>
      <c r="AU1793" s="40"/>
      <c r="AV1793" s="40"/>
      <c r="AW1793" s="40"/>
      <c r="AX1793" s="40"/>
      <c r="AY1793" s="40"/>
      <c r="AZ1793" s="40"/>
      <c r="BA1793" s="40"/>
      <c r="BB1793" s="40"/>
      <c r="BC1793" s="40"/>
      <c r="BD1793" s="40"/>
      <c r="BE1793" s="40"/>
      <c r="BF1793" s="40"/>
    </row>
    <row r="1794" spans="1:58" x14ac:dyDescent="0.4">
      <c r="A1794" s="510"/>
      <c r="B1794" s="40"/>
      <c r="C1794" s="40"/>
      <c r="D1794" s="45"/>
      <c r="E1794" s="45"/>
      <c r="F1794" s="64"/>
      <c r="G1794" s="40"/>
      <c r="H1794" s="40"/>
      <c r="I1794" s="40"/>
      <c r="J1794" s="40"/>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c r="AH1794" s="40"/>
      <c r="AI1794" s="40"/>
      <c r="AJ1794" s="40"/>
      <c r="AK1794" s="40"/>
      <c r="AL1794" s="40"/>
      <c r="AM1794" s="40"/>
      <c r="AN1794" s="40"/>
      <c r="AO1794" s="40"/>
      <c r="AP1794" s="40"/>
      <c r="AQ1794" s="40"/>
      <c r="AR1794" s="40"/>
      <c r="AS1794" s="40"/>
      <c r="AT1794" s="40"/>
      <c r="AU1794" s="40"/>
      <c r="AV1794" s="40"/>
      <c r="AW1794" s="40"/>
      <c r="AX1794" s="40"/>
      <c r="AY1794" s="40"/>
      <c r="AZ1794" s="40"/>
      <c r="BA1794" s="40"/>
      <c r="BB1794" s="40"/>
      <c r="BC1794" s="40"/>
      <c r="BD1794" s="40"/>
      <c r="BE1794" s="40"/>
      <c r="BF1794" s="40"/>
    </row>
    <row r="1795" spans="1:58" x14ac:dyDescent="0.4">
      <c r="A1795" s="510"/>
      <c r="B1795" s="40"/>
      <c r="C1795" s="40"/>
      <c r="D1795" s="45"/>
      <c r="E1795" s="45"/>
      <c r="F1795" s="64"/>
      <c r="G1795" s="40"/>
      <c r="H1795" s="40"/>
      <c r="I1795" s="40"/>
      <c r="J1795" s="40"/>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c r="AH1795" s="40"/>
      <c r="AI1795" s="40"/>
      <c r="AJ1795" s="40"/>
      <c r="AK1795" s="40"/>
      <c r="AL1795" s="40"/>
      <c r="AM1795" s="40"/>
      <c r="AN1795" s="40"/>
      <c r="AO1795" s="40"/>
      <c r="AP1795" s="40"/>
      <c r="AQ1795" s="40"/>
      <c r="AR1795" s="40"/>
      <c r="AS1795" s="40"/>
      <c r="AT1795" s="40"/>
      <c r="AU1795" s="40"/>
      <c r="AV1795" s="40"/>
      <c r="AW1795" s="40"/>
      <c r="AX1795" s="40"/>
      <c r="AY1795" s="40"/>
      <c r="AZ1795" s="40"/>
      <c r="BA1795" s="40"/>
      <c r="BB1795" s="40"/>
      <c r="BC1795" s="40"/>
      <c r="BD1795" s="40"/>
      <c r="BE1795" s="40"/>
      <c r="BF1795" s="40"/>
    </row>
    <row r="1796" spans="1:58" x14ac:dyDescent="0.4">
      <c r="A1796" s="510"/>
      <c r="B1796" s="40"/>
      <c r="C1796" s="40"/>
      <c r="D1796" s="45"/>
      <c r="E1796" s="45"/>
      <c r="F1796" s="64"/>
      <c r="G1796" s="40"/>
      <c r="H1796" s="40"/>
      <c r="I1796" s="40"/>
      <c r="J1796" s="40"/>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c r="AH1796" s="40"/>
      <c r="AI1796" s="40"/>
      <c r="AJ1796" s="40"/>
      <c r="AK1796" s="40"/>
      <c r="AL1796" s="40"/>
      <c r="AM1796" s="40"/>
      <c r="AN1796" s="40"/>
      <c r="AO1796" s="40"/>
      <c r="AP1796" s="40"/>
      <c r="AQ1796" s="40"/>
      <c r="AR1796" s="40"/>
      <c r="AS1796" s="40"/>
      <c r="AT1796" s="40"/>
      <c r="AU1796" s="40"/>
      <c r="AV1796" s="40"/>
      <c r="AW1796" s="40"/>
      <c r="AX1796" s="40"/>
      <c r="AY1796" s="40"/>
      <c r="AZ1796" s="40"/>
      <c r="BA1796" s="40"/>
      <c r="BB1796" s="40"/>
      <c r="BC1796" s="40"/>
      <c r="BD1796" s="40"/>
      <c r="BE1796" s="40"/>
      <c r="BF1796" s="40"/>
    </row>
    <row r="1797" spans="1:58" x14ac:dyDescent="0.4">
      <c r="A1797" s="510"/>
      <c r="B1797" s="40"/>
      <c r="C1797" s="40"/>
      <c r="D1797" s="45"/>
      <c r="E1797" s="45"/>
      <c r="F1797" s="64"/>
      <c r="G1797" s="40"/>
      <c r="H1797" s="40"/>
      <c r="I1797" s="40"/>
      <c r="J1797" s="40"/>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c r="AH1797" s="40"/>
      <c r="AI1797" s="40"/>
      <c r="AJ1797" s="40"/>
      <c r="AK1797" s="40"/>
      <c r="AL1797" s="40"/>
      <c r="AM1797" s="40"/>
      <c r="AN1797" s="40"/>
      <c r="AO1797" s="40"/>
      <c r="AP1797" s="40"/>
      <c r="AQ1797" s="40"/>
      <c r="AR1797" s="40"/>
      <c r="AS1797" s="40"/>
      <c r="AT1797" s="40"/>
      <c r="AU1797" s="40"/>
      <c r="AV1797" s="40"/>
      <c r="AW1797" s="40"/>
      <c r="AX1797" s="40"/>
      <c r="AY1797" s="40"/>
      <c r="AZ1797" s="40"/>
      <c r="BA1797" s="40"/>
      <c r="BB1797" s="40"/>
      <c r="BC1797" s="40"/>
      <c r="BD1797" s="40"/>
      <c r="BE1797" s="40"/>
      <c r="BF1797" s="40"/>
    </row>
    <row r="1798" spans="1:58" x14ac:dyDescent="0.4">
      <c r="A1798" s="510"/>
      <c r="B1798" s="40"/>
      <c r="C1798" s="40"/>
      <c r="D1798" s="45"/>
      <c r="E1798" s="45"/>
      <c r="F1798" s="64"/>
      <c r="G1798" s="40"/>
      <c r="H1798" s="40"/>
      <c r="I1798" s="40"/>
      <c r="J1798" s="40"/>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c r="AH1798" s="40"/>
      <c r="AI1798" s="40"/>
      <c r="AJ1798" s="40"/>
      <c r="AK1798" s="40"/>
      <c r="AL1798" s="40"/>
      <c r="AM1798" s="40"/>
      <c r="AN1798" s="40"/>
      <c r="AO1798" s="40"/>
      <c r="AP1798" s="40"/>
      <c r="AQ1798" s="40"/>
      <c r="AR1798" s="40"/>
      <c r="AS1798" s="40"/>
      <c r="AT1798" s="40"/>
      <c r="AU1798" s="40"/>
      <c r="AV1798" s="40"/>
      <c r="AW1798" s="40"/>
      <c r="AX1798" s="40"/>
      <c r="AY1798" s="40"/>
      <c r="AZ1798" s="40"/>
      <c r="BA1798" s="40"/>
      <c r="BB1798" s="40"/>
      <c r="BC1798" s="40"/>
      <c r="BD1798" s="40"/>
      <c r="BE1798" s="40"/>
      <c r="BF1798" s="40"/>
    </row>
    <row r="1799" spans="1:58" x14ac:dyDescent="0.4">
      <c r="A1799" s="510"/>
      <c r="B1799" s="40"/>
      <c r="C1799" s="40"/>
      <c r="D1799" s="45"/>
      <c r="E1799" s="45"/>
      <c r="F1799" s="64"/>
      <c r="G1799" s="40"/>
      <c r="H1799" s="40"/>
      <c r="I1799" s="40"/>
      <c r="J1799" s="40"/>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c r="AH1799" s="40"/>
      <c r="AI1799" s="40"/>
      <c r="AJ1799" s="40"/>
      <c r="AK1799" s="40"/>
      <c r="AL1799" s="40"/>
      <c r="AM1799" s="40"/>
      <c r="AN1799" s="40"/>
      <c r="AO1799" s="40"/>
      <c r="AP1799" s="40"/>
      <c r="AQ1799" s="40"/>
      <c r="AR1799" s="40"/>
      <c r="AS1799" s="40"/>
      <c r="AT1799" s="40"/>
      <c r="AU1799" s="40"/>
      <c r="AV1799" s="40"/>
      <c r="AW1799" s="40"/>
      <c r="AX1799" s="40"/>
      <c r="AY1799" s="40"/>
      <c r="AZ1799" s="40"/>
      <c r="BA1799" s="40"/>
      <c r="BB1799" s="40"/>
      <c r="BC1799" s="40"/>
      <c r="BD1799" s="40"/>
      <c r="BE1799" s="40"/>
      <c r="BF1799" s="40"/>
    </row>
    <row r="1800" spans="1:58" x14ac:dyDescent="0.4">
      <c r="A1800" s="510"/>
      <c r="B1800" s="40"/>
      <c r="C1800" s="40"/>
      <c r="D1800" s="45"/>
      <c r="E1800" s="45"/>
      <c r="F1800" s="64"/>
      <c r="G1800" s="40"/>
      <c r="H1800" s="40"/>
      <c r="I1800" s="40"/>
      <c r="J1800" s="40"/>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c r="AH1800" s="40"/>
      <c r="AI1800" s="40"/>
      <c r="AJ1800" s="40"/>
      <c r="AK1800" s="40"/>
      <c r="AL1800" s="40"/>
      <c r="AM1800" s="40"/>
      <c r="AN1800" s="40"/>
      <c r="AO1800" s="40"/>
      <c r="AP1800" s="40"/>
      <c r="AQ1800" s="40"/>
      <c r="AR1800" s="40"/>
      <c r="AS1800" s="40"/>
      <c r="AT1800" s="40"/>
      <c r="AU1800" s="40"/>
      <c r="AV1800" s="40"/>
      <c r="AW1800" s="40"/>
      <c r="AX1800" s="40"/>
      <c r="AY1800" s="40"/>
      <c r="AZ1800" s="40"/>
      <c r="BA1800" s="40"/>
      <c r="BB1800" s="40"/>
      <c r="BC1800" s="40"/>
      <c r="BD1800" s="40"/>
      <c r="BE1800" s="40"/>
      <c r="BF1800" s="40"/>
    </row>
    <row r="1801" spans="1:58" x14ac:dyDescent="0.4">
      <c r="A1801" s="510"/>
      <c r="B1801" s="40"/>
      <c r="C1801" s="40"/>
      <c r="D1801" s="45"/>
      <c r="E1801" s="45"/>
      <c r="F1801" s="64"/>
      <c r="G1801" s="40"/>
      <c r="H1801" s="40"/>
      <c r="I1801" s="40"/>
      <c r="J1801" s="40"/>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c r="AH1801" s="40"/>
      <c r="AI1801" s="40"/>
      <c r="AJ1801" s="40"/>
      <c r="AK1801" s="40"/>
      <c r="AL1801" s="40"/>
      <c r="AM1801" s="40"/>
      <c r="AN1801" s="40"/>
      <c r="AO1801" s="40"/>
      <c r="AP1801" s="40"/>
      <c r="AQ1801" s="40"/>
      <c r="AR1801" s="40"/>
      <c r="AS1801" s="40"/>
      <c r="AT1801" s="40"/>
      <c r="AU1801" s="40"/>
      <c r="AV1801" s="40"/>
      <c r="AW1801" s="40"/>
      <c r="AX1801" s="40"/>
      <c r="AY1801" s="40"/>
      <c r="AZ1801" s="40"/>
      <c r="BA1801" s="40"/>
      <c r="BB1801" s="40"/>
      <c r="BC1801" s="40"/>
      <c r="BD1801" s="40"/>
      <c r="BE1801" s="40"/>
      <c r="BF1801" s="40"/>
    </row>
    <row r="1802" spans="1:58" x14ac:dyDescent="0.4">
      <c r="A1802" s="510"/>
      <c r="B1802" s="40"/>
      <c r="C1802" s="40"/>
      <c r="D1802" s="45"/>
      <c r="E1802" s="45"/>
      <c r="F1802" s="64"/>
      <c r="G1802" s="40"/>
      <c r="H1802" s="40"/>
      <c r="I1802" s="40"/>
      <c r="J1802" s="40"/>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c r="AH1802" s="40"/>
      <c r="AI1802" s="40"/>
      <c r="AJ1802" s="40"/>
      <c r="AK1802" s="40"/>
      <c r="AL1802" s="40"/>
      <c r="AM1802" s="40"/>
      <c r="AN1802" s="40"/>
      <c r="AO1802" s="40"/>
      <c r="AP1802" s="40"/>
      <c r="AQ1802" s="40"/>
      <c r="AR1802" s="40"/>
      <c r="AS1802" s="40"/>
      <c r="AT1802" s="40"/>
      <c r="AU1802" s="40"/>
      <c r="AV1802" s="40"/>
      <c r="AW1802" s="40"/>
      <c r="AX1802" s="40"/>
      <c r="AY1802" s="40"/>
      <c r="AZ1802" s="40"/>
      <c r="BA1802" s="40"/>
      <c r="BB1802" s="40"/>
      <c r="BC1802" s="40"/>
      <c r="BD1802" s="40"/>
      <c r="BE1802" s="40"/>
      <c r="BF1802" s="40"/>
    </row>
    <row r="1803" spans="1:58" x14ac:dyDescent="0.4">
      <c r="A1803" s="510"/>
      <c r="B1803" s="40"/>
      <c r="C1803" s="40"/>
      <c r="D1803" s="45"/>
      <c r="E1803" s="45"/>
      <c r="F1803" s="64"/>
      <c r="G1803" s="40"/>
      <c r="H1803" s="40"/>
      <c r="I1803" s="40"/>
      <c r="J1803" s="40"/>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c r="AH1803" s="40"/>
      <c r="AI1803" s="40"/>
      <c r="AJ1803" s="40"/>
      <c r="AK1803" s="40"/>
      <c r="AL1803" s="40"/>
      <c r="AM1803" s="40"/>
      <c r="AN1803" s="40"/>
      <c r="AO1803" s="40"/>
      <c r="AP1803" s="40"/>
      <c r="AQ1803" s="40"/>
      <c r="AR1803" s="40"/>
      <c r="AS1803" s="40"/>
      <c r="AT1803" s="40"/>
      <c r="AU1803" s="40"/>
      <c r="AV1803" s="40"/>
      <c r="AW1803" s="40"/>
      <c r="AX1803" s="40"/>
      <c r="AY1803" s="40"/>
      <c r="AZ1803" s="40"/>
      <c r="BA1803" s="40"/>
      <c r="BB1803" s="40"/>
      <c r="BC1803" s="40"/>
      <c r="BD1803" s="40"/>
      <c r="BE1803" s="40"/>
      <c r="BF1803" s="40"/>
    </row>
    <row r="1804" spans="1:58" x14ac:dyDescent="0.4">
      <c r="A1804" s="510"/>
      <c r="B1804" s="40"/>
      <c r="C1804" s="40"/>
      <c r="D1804" s="45"/>
      <c r="E1804" s="45"/>
      <c r="F1804" s="64"/>
      <c r="G1804" s="40"/>
      <c r="H1804" s="40"/>
      <c r="I1804" s="40"/>
      <c r="J1804" s="40"/>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c r="AH1804" s="40"/>
      <c r="AI1804" s="40"/>
      <c r="AJ1804" s="40"/>
      <c r="AK1804" s="40"/>
      <c r="AL1804" s="40"/>
      <c r="AM1804" s="40"/>
      <c r="AN1804" s="40"/>
      <c r="AO1804" s="40"/>
      <c r="AP1804" s="40"/>
      <c r="AQ1804" s="40"/>
      <c r="AR1804" s="40"/>
      <c r="AS1804" s="40"/>
      <c r="AT1804" s="40"/>
      <c r="AU1804" s="40"/>
      <c r="AV1804" s="40"/>
      <c r="AW1804" s="40"/>
      <c r="AX1804" s="40"/>
      <c r="AY1804" s="40"/>
      <c r="AZ1804" s="40"/>
      <c r="BA1804" s="40"/>
      <c r="BB1804" s="40"/>
      <c r="BC1804" s="40"/>
      <c r="BD1804" s="40"/>
      <c r="BE1804" s="40"/>
      <c r="BF1804" s="40"/>
    </row>
    <row r="1805" spans="1:58" x14ac:dyDescent="0.4">
      <c r="A1805" s="510"/>
      <c r="B1805" s="40"/>
      <c r="C1805" s="40"/>
      <c r="D1805" s="45"/>
      <c r="E1805" s="45"/>
      <c r="F1805" s="64"/>
      <c r="G1805" s="40"/>
      <c r="H1805" s="40"/>
      <c r="I1805" s="40"/>
      <c r="J1805" s="40"/>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c r="AH1805" s="40"/>
      <c r="AI1805" s="40"/>
      <c r="AJ1805" s="40"/>
      <c r="AK1805" s="40"/>
      <c r="AL1805" s="40"/>
      <c r="AM1805" s="40"/>
      <c r="AN1805" s="40"/>
      <c r="AO1805" s="40"/>
      <c r="AP1805" s="40"/>
      <c r="AQ1805" s="40"/>
      <c r="AR1805" s="40"/>
      <c r="AS1805" s="40"/>
      <c r="AT1805" s="40"/>
      <c r="AU1805" s="40"/>
      <c r="AV1805" s="40"/>
      <c r="AW1805" s="40"/>
      <c r="AX1805" s="40"/>
      <c r="AY1805" s="40"/>
      <c r="AZ1805" s="40"/>
      <c r="BA1805" s="40"/>
      <c r="BB1805" s="40"/>
      <c r="BC1805" s="40"/>
      <c r="BD1805" s="40"/>
      <c r="BE1805" s="40"/>
      <c r="BF1805" s="40"/>
    </row>
    <row r="1806" spans="1:58" x14ac:dyDescent="0.4">
      <c r="A1806" s="510"/>
      <c r="B1806" s="40"/>
      <c r="C1806" s="40"/>
      <c r="D1806" s="45"/>
      <c r="E1806" s="45"/>
      <c r="F1806" s="64"/>
      <c r="G1806" s="40"/>
      <c r="H1806" s="40"/>
      <c r="I1806" s="40"/>
      <c r="J1806" s="40"/>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c r="AH1806" s="40"/>
      <c r="AI1806" s="40"/>
      <c r="AJ1806" s="40"/>
      <c r="AK1806" s="40"/>
      <c r="AL1806" s="40"/>
      <c r="AM1806" s="40"/>
      <c r="AN1806" s="40"/>
      <c r="AO1806" s="40"/>
      <c r="AP1806" s="40"/>
      <c r="AQ1806" s="40"/>
      <c r="AR1806" s="40"/>
      <c r="AS1806" s="40"/>
      <c r="AT1806" s="40"/>
      <c r="AU1806" s="40"/>
      <c r="AV1806" s="40"/>
      <c r="AW1806" s="40"/>
      <c r="AX1806" s="40"/>
      <c r="AY1806" s="40"/>
      <c r="AZ1806" s="40"/>
      <c r="BA1806" s="40"/>
      <c r="BB1806" s="40"/>
      <c r="BC1806" s="40"/>
      <c r="BD1806" s="40"/>
      <c r="BE1806" s="40"/>
      <c r="BF1806" s="40"/>
    </row>
    <row r="1807" spans="1:58" x14ac:dyDescent="0.4">
      <c r="A1807" s="510"/>
      <c r="B1807" s="40"/>
      <c r="C1807" s="40"/>
      <c r="D1807" s="45"/>
      <c r="E1807" s="45"/>
      <c r="F1807" s="64"/>
      <c r="G1807" s="40"/>
      <c r="H1807" s="40"/>
      <c r="I1807" s="40"/>
      <c r="J1807" s="40"/>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c r="AH1807" s="40"/>
      <c r="AI1807" s="40"/>
      <c r="AJ1807" s="40"/>
      <c r="AK1807" s="40"/>
      <c r="AL1807" s="40"/>
      <c r="AM1807" s="40"/>
      <c r="AN1807" s="40"/>
      <c r="AO1807" s="40"/>
      <c r="AP1807" s="40"/>
      <c r="AQ1807" s="40"/>
      <c r="AR1807" s="40"/>
      <c r="AS1807" s="40"/>
      <c r="AT1807" s="40"/>
      <c r="AU1807" s="40"/>
      <c r="AV1807" s="40"/>
      <c r="AW1807" s="40"/>
      <c r="AX1807" s="40"/>
      <c r="AY1807" s="40"/>
      <c r="AZ1807" s="40"/>
      <c r="BA1807" s="40"/>
      <c r="BB1807" s="40"/>
      <c r="BC1807" s="40"/>
      <c r="BD1807" s="40"/>
      <c r="BE1807" s="40"/>
      <c r="BF1807" s="40"/>
    </row>
    <row r="1808" spans="1:58" x14ac:dyDescent="0.4">
      <c r="A1808" s="510"/>
      <c r="B1808" s="40"/>
      <c r="C1808" s="40"/>
      <c r="D1808" s="45"/>
      <c r="E1808" s="45"/>
      <c r="F1808" s="64"/>
      <c r="G1808" s="40"/>
      <c r="H1808" s="40"/>
      <c r="I1808" s="40"/>
      <c r="J1808" s="40"/>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c r="AH1808" s="40"/>
      <c r="AI1808" s="40"/>
      <c r="AJ1808" s="40"/>
      <c r="AK1808" s="40"/>
      <c r="AL1808" s="40"/>
      <c r="AM1808" s="40"/>
      <c r="AN1808" s="40"/>
      <c r="AO1808" s="40"/>
      <c r="AP1808" s="40"/>
      <c r="AQ1808" s="40"/>
      <c r="AR1808" s="40"/>
      <c r="AS1808" s="40"/>
      <c r="AT1808" s="40"/>
      <c r="AU1808" s="40"/>
      <c r="AV1808" s="40"/>
      <c r="AW1808" s="40"/>
      <c r="AX1808" s="40"/>
      <c r="AY1808" s="40"/>
      <c r="AZ1808" s="40"/>
      <c r="BA1808" s="40"/>
      <c r="BB1808" s="40"/>
      <c r="BC1808" s="40"/>
      <c r="BD1808" s="40"/>
      <c r="BE1808" s="40"/>
      <c r="BF1808" s="40"/>
    </row>
    <row r="1809" spans="1:58" x14ac:dyDescent="0.4">
      <c r="A1809" s="510"/>
      <c r="B1809" s="40"/>
      <c r="C1809" s="40"/>
      <c r="D1809" s="45"/>
      <c r="E1809" s="45"/>
      <c r="F1809" s="64"/>
      <c r="G1809" s="40"/>
      <c r="H1809" s="40"/>
      <c r="I1809" s="40"/>
      <c r="J1809" s="40"/>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c r="AH1809" s="40"/>
      <c r="AI1809" s="40"/>
      <c r="AJ1809" s="40"/>
      <c r="AK1809" s="40"/>
      <c r="AL1809" s="40"/>
      <c r="AM1809" s="40"/>
      <c r="AN1809" s="40"/>
      <c r="AO1809" s="40"/>
      <c r="AP1809" s="40"/>
      <c r="AQ1809" s="40"/>
      <c r="AR1809" s="40"/>
      <c r="AS1809" s="40"/>
      <c r="AT1809" s="40"/>
      <c r="AU1809" s="40"/>
      <c r="AV1809" s="40"/>
      <c r="AW1809" s="40"/>
      <c r="AX1809" s="40"/>
      <c r="AY1809" s="40"/>
      <c r="AZ1809" s="40"/>
      <c r="BA1809" s="40"/>
      <c r="BB1809" s="40"/>
      <c r="BC1809" s="40"/>
      <c r="BD1809" s="40"/>
      <c r="BE1809" s="40"/>
      <c r="BF1809" s="40"/>
    </row>
    <row r="1810" spans="1:58" x14ac:dyDescent="0.4">
      <c r="A1810" s="510"/>
      <c r="B1810" s="40"/>
      <c r="C1810" s="40"/>
      <c r="D1810" s="45"/>
      <c r="E1810" s="45"/>
      <c r="F1810" s="64"/>
      <c r="G1810" s="40"/>
      <c r="H1810" s="40"/>
      <c r="I1810" s="40"/>
      <c r="J1810" s="40"/>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c r="AH1810" s="40"/>
      <c r="AI1810" s="40"/>
      <c r="AJ1810" s="40"/>
      <c r="AK1810" s="40"/>
      <c r="AL1810" s="40"/>
      <c r="AM1810" s="40"/>
      <c r="AN1810" s="40"/>
      <c r="AO1810" s="40"/>
      <c r="AP1810" s="40"/>
      <c r="AQ1810" s="40"/>
      <c r="AR1810" s="40"/>
      <c r="AS1810" s="40"/>
      <c r="AT1810" s="40"/>
      <c r="AU1810" s="40"/>
      <c r="AV1810" s="40"/>
      <c r="AW1810" s="40"/>
      <c r="AX1810" s="40"/>
      <c r="AY1810" s="40"/>
      <c r="AZ1810" s="40"/>
      <c r="BA1810" s="40"/>
      <c r="BB1810" s="40"/>
      <c r="BC1810" s="40"/>
      <c r="BD1810" s="40"/>
      <c r="BE1810" s="40"/>
      <c r="BF1810" s="40"/>
    </row>
    <row r="1811" spans="1:58" x14ac:dyDescent="0.4">
      <c r="A1811" s="510"/>
      <c r="B1811" s="40"/>
      <c r="C1811" s="40"/>
      <c r="D1811" s="45"/>
      <c r="E1811" s="45"/>
      <c r="F1811" s="64"/>
      <c r="G1811" s="40"/>
      <c r="H1811" s="40"/>
      <c r="I1811" s="40"/>
      <c r="J1811" s="40"/>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c r="AH1811" s="40"/>
      <c r="AI1811" s="40"/>
      <c r="AJ1811" s="40"/>
      <c r="AK1811" s="40"/>
      <c r="AL1811" s="40"/>
      <c r="AM1811" s="40"/>
      <c r="AN1811" s="40"/>
      <c r="AO1811" s="40"/>
      <c r="AP1811" s="40"/>
      <c r="AQ1811" s="40"/>
      <c r="AR1811" s="40"/>
      <c r="AS1811" s="40"/>
      <c r="AT1811" s="40"/>
      <c r="AU1811" s="40"/>
      <c r="AV1811" s="40"/>
      <c r="AW1811" s="40"/>
      <c r="AX1811" s="40"/>
      <c r="AY1811" s="40"/>
      <c r="AZ1811" s="40"/>
      <c r="BA1811" s="40"/>
      <c r="BB1811" s="40"/>
      <c r="BC1811" s="40"/>
      <c r="BD1811" s="40"/>
      <c r="BE1811" s="40"/>
      <c r="BF1811" s="40"/>
    </row>
    <row r="1812" spans="1:58" x14ac:dyDescent="0.4">
      <c r="A1812" s="510"/>
      <c r="B1812" s="40"/>
      <c r="C1812" s="40"/>
      <c r="D1812" s="45"/>
      <c r="E1812" s="45"/>
      <c r="F1812" s="64"/>
      <c r="G1812" s="40"/>
      <c r="H1812" s="40"/>
      <c r="I1812" s="40"/>
      <c r="J1812" s="40"/>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c r="AH1812" s="40"/>
      <c r="AI1812" s="40"/>
      <c r="AJ1812" s="40"/>
      <c r="AK1812" s="40"/>
      <c r="AL1812" s="40"/>
      <c r="AM1812" s="40"/>
      <c r="AN1812" s="40"/>
      <c r="AO1812" s="40"/>
      <c r="AP1812" s="40"/>
      <c r="AQ1812" s="40"/>
      <c r="AR1812" s="40"/>
      <c r="AS1812" s="40"/>
      <c r="AT1812" s="40"/>
      <c r="AU1812" s="40"/>
      <c r="AV1812" s="40"/>
      <c r="AW1812" s="40"/>
      <c r="AX1812" s="40"/>
      <c r="AY1812" s="40"/>
      <c r="AZ1812" s="40"/>
      <c r="BA1812" s="40"/>
      <c r="BB1812" s="40"/>
      <c r="BC1812" s="40"/>
      <c r="BD1812" s="40"/>
      <c r="BE1812" s="40"/>
      <c r="BF1812" s="40"/>
    </row>
    <row r="1813" spans="1:58" x14ac:dyDescent="0.4">
      <c r="A1813" s="510"/>
      <c r="B1813" s="40"/>
      <c r="C1813" s="40"/>
      <c r="D1813" s="45"/>
      <c r="E1813" s="45"/>
      <c r="F1813" s="64"/>
      <c r="G1813" s="40"/>
      <c r="H1813" s="40"/>
      <c r="I1813" s="40"/>
      <c r="J1813" s="40"/>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c r="AH1813" s="40"/>
      <c r="AI1813" s="40"/>
      <c r="AJ1813" s="40"/>
      <c r="AK1813" s="40"/>
      <c r="AL1813" s="40"/>
      <c r="AM1813" s="40"/>
      <c r="AN1813" s="40"/>
      <c r="AO1813" s="40"/>
      <c r="AP1813" s="40"/>
      <c r="AQ1813" s="40"/>
      <c r="AR1813" s="40"/>
      <c r="AS1813" s="40"/>
      <c r="AT1813" s="40"/>
      <c r="AU1813" s="40"/>
      <c r="AV1813" s="40"/>
      <c r="AW1813" s="40"/>
      <c r="AX1813" s="40"/>
      <c r="AY1813" s="40"/>
      <c r="AZ1813" s="40"/>
      <c r="BA1813" s="40"/>
      <c r="BB1813" s="40"/>
      <c r="BC1813" s="40"/>
      <c r="BD1813" s="40"/>
      <c r="BE1813" s="40"/>
      <c r="BF1813" s="40"/>
    </row>
    <row r="1814" spans="1:58" x14ac:dyDescent="0.4">
      <c r="A1814" s="510"/>
      <c r="B1814" s="40"/>
      <c r="C1814" s="40"/>
      <c r="D1814" s="45"/>
      <c r="E1814" s="45"/>
      <c r="F1814" s="64"/>
      <c r="G1814" s="40"/>
      <c r="H1814" s="40"/>
      <c r="I1814" s="40"/>
      <c r="J1814" s="40"/>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c r="AH1814" s="40"/>
      <c r="AI1814" s="40"/>
      <c r="AJ1814" s="40"/>
      <c r="AK1814" s="40"/>
      <c r="AL1814" s="40"/>
      <c r="AM1814" s="40"/>
      <c r="AN1814" s="40"/>
      <c r="AO1814" s="40"/>
      <c r="AP1814" s="40"/>
      <c r="AQ1814" s="40"/>
      <c r="AR1814" s="40"/>
      <c r="AS1814" s="40"/>
      <c r="AT1814" s="40"/>
      <c r="AU1814" s="40"/>
      <c r="AV1814" s="40"/>
      <c r="AW1814" s="40"/>
      <c r="AX1814" s="40"/>
      <c r="AY1814" s="40"/>
      <c r="AZ1814" s="40"/>
      <c r="BA1814" s="40"/>
      <c r="BB1814" s="40"/>
      <c r="BC1814" s="40"/>
      <c r="BD1814" s="40"/>
      <c r="BE1814" s="40"/>
      <c r="BF1814" s="40"/>
    </row>
    <row r="1815" spans="1:58" x14ac:dyDescent="0.4">
      <c r="A1815" s="510"/>
      <c r="B1815" s="40"/>
      <c r="C1815" s="40"/>
      <c r="D1815" s="45"/>
      <c r="E1815" s="45"/>
      <c r="F1815" s="64"/>
      <c r="G1815" s="40"/>
      <c r="H1815" s="40"/>
      <c r="I1815" s="40"/>
      <c r="J1815" s="40"/>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c r="AH1815" s="40"/>
      <c r="AI1815" s="40"/>
      <c r="AJ1815" s="40"/>
      <c r="AK1815" s="40"/>
      <c r="AL1815" s="40"/>
      <c r="AM1815" s="40"/>
      <c r="AN1815" s="40"/>
      <c r="AO1815" s="40"/>
      <c r="AP1815" s="40"/>
      <c r="AQ1815" s="40"/>
      <c r="AR1815" s="40"/>
      <c r="AS1815" s="40"/>
      <c r="AT1815" s="40"/>
      <c r="AU1815" s="40"/>
      <c r="AV1815" s="40"/>
      <c r="AW1815" s="40"/>
      <c r="AX1815" s="40"/>
      <c r="AY1815" s="40"/>
      <c r="AZ1815" s="40"/>
      <c r="BA1815" s="40"/>
      <c r="BB1815" s="40"/>
      <c r="BC1815" s="40"/>
      <c r="BD1815" s="40"/>
      <c r="BE1815" s="40"/>
      <c r="BF1815" s="40"/>
    </row>
    <row r="1816" spans="1:58" x14ac:dyDescent="0.4">
      <c r="A1816" s="510"/>
      <c r="B1816" s="40"/>
      <c r="C1816" s="40"/>
      <c r="D1816" s="45"/>
      <c r="E1816" s="45"/>
      <c r="F1816" s="64"/>
      <c r="G1816" s="40"/>
      <c r="H1816" s="40"/>
      <c r="I1816" s="40"/>
      <c r="J1816" s="40"/>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c r="AH1816" s="40"/>
      <c r="AI1816" s="40"/>
      <c r="AJ1816" s="40"/>
      <c r="AK1816" s="40"/>
      <c r="AL1816" s="40"/>
      <c r="AM1816" s="40"/>
      <c r="AN1816" s="40"/>
      <c r="AO1816" s="40"/>
      <c r="AP1816" s="40"/>
      <c r="AQ1816" s="40"/>
      <c r="AR1816" s="40"/>
      <c r="AS1816" s="40"/>
      <c r="AT1816" s="40"/>
      <c r="AU1816" s="40"/>
      <c r="AV1816" s="40"/>
      <c r="AW1816" s="40"/>
      <c r="AX1816" s="40"/>
      <c r="AY1816" s="40"/>
      <c r="AZ1816" s="40"/>
      <c r="BA1816" s="40"/>
      <c r="BB1816" s="40"/>
      <c r="BC1816" s="40"/>
      <c r="BD1816" s="40"/>
      <c r="BE1816" s="40"/>
      <c r="BF1816" s="40"/>
    </row>
    <row r="1817" spans="1:58" x14ac:dyDescent="0.4">
      <c r="A1817" s="510"/>
      <c r="B1817" s="40"/>
      <c r="C1817" s="40"/>
      <c r="D1817" s="45"/>
      <c r="E1817" s="45"/>
      <c r="F1817" s="64"/>
      <c r="G1817" s="40"/>
      <c r="H1817" s="40"/>
      <c r="I1817" s="40"/>
      <c r="J1817" s="40"/>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c r="AH1817" s="40"/>
      <c r="AI1817" s="40"/>
      <c r="AJ1817" s="40"/>
      <c r="AK1817" s="40"/>
      <c r="AL1817" s="40"/>
      <c r="AM1817" s="40"/>
      <c r="AN1817" s="40"/>
      <c r="AO1817" s="40"/>
      <c r="AP1817" s="40"/>
      <c r="AQ1817" s="40"/>
      <c r="AR1817" s="40"/>
      <c r="AS1817" s="40"/>
      <c r="AT1817" s="40"/>
      <c r="AU1817" s="40"/>
      <c r="AV1817" s="40"/>
      <c r="AW1817" s="40"/>
      <c r="AX1817" s="40"/>
      <c r="AY1817" s="40"/>
      <c r="AZ1817" s="40"/>
      <c r="BA1817" s="40"/>
      <c r="BB1817" s="40"/>
      <c r="BC1817" s="40"/>
      <c r="BD1817" s="40"/>
      <c r="BE1817" s="40"/>
      <c r="BF1817" s="40"/>
    </row>
    <row r="1818" spans="1:58" x14ac:dyDescent="0.4">
      <c r="A1818" s="510"/>
      <c r="B1818" s="40"/>
      <c r="C1818" s="40"/>
      <c r="D1818" s="45"/>
      <c r="E1818" s="45"/>
      <c r="F1818" s="64"/>
      <c r="G1818" s="40"/>
      <c r="H1818" s="40"/>
      <c r="I1818" s="40"/>
      <c r="J1818" s="40"/>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c r="AH1818" s="40"/>
      <c r="AI1818" s="40"/>
      <c r="AJ1818" s="40"/>
      <c r="AK1818" s="40"/>
      <c r="AL1818" s="40"/>
      <c r="AM1818" s="40"/>
      <c r="AN1818" s="40"/>
      <c r="AO1818" s="40"/>
      <c r="AP1818" s="40"/>
      <c r="AQ1818" s="40"/>
      <c r="AR1818" s="40"/>
      <c r="AS1818" s="40"/>
      <c r="AT1818" s="40"/>
      <c r="AU1818" s="40"/>
      <c r="AV1818" s="40"/>
      <c r="AW1818" s="40"/>
      <c r="AX1818" s="40"/>
      <c r="AY1818" s="40"/>
      <c r="AZ1818" s="40"/>
      <c r="BA1818" s="40"/>
      <c r="BB1818" s="40"/>
      <c r="BC1818" s="40"/>
      <c r="BD1818" s="40"/>
      <c r="BE1818" s="40"/>
      <c r="BF1818" s="40"/>
    </row>
    <row r="1819" spans="1:58" x14ac:dyDescent="0.4">
      <c r="A1819" s="510"/>
      <c r="B1819" s="40"/>
      <c r="C1819" s="40"/>
      <c r="D1819" s="45"/>
      <c r="E1819" s="45"/>
      <c r="F1819" s="64"/>
      <c r="G1819" s="40"/>
      <c r="H1819" s="40"/>
      <c r="I1819" s="40"/>
      <c r="J1819" s="40"/>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c r="AH1819" s="40"/>
      <c r="AI1819" s="40"/>
      <c r="AJ1819" s="40"/>
      <c r="AK1819" s="40"/>
      <c r="AL1819" s="40"/>
      <c r="AM1819" s="40"/>
      <c r="AN1819" s="40"/>
      <c r="AO1819" s="40"/>
      <c r="AP1819" s="40"/>
      <c r="AQ1819" s="40"/>
      <c r="AR1819" s="40"/>
      <c r="AS1819" s="40"/>
      <c r="AT1819" s="40"/>
      <c r="AU1819" s="40"/>
      <c r="AV1819" s="40"/>
      <c r="AW1819" s="40"/>
      <c r="AX1819" s="40"/>
      <c r="AY1819" s="40"/>
      <c r="AZ1819" s="40"/>
      <c r="BA1819" s="40"/>
      <c r="BB1819" s="40"/>
      <c r="BC1819" s="40"/>
      <c r="BD1819" s="40"/>
      <c r="BE1819" s="40"/>
      <c r="BF1819" s="40"/>
    </row>
    <row r="1820" spans="1:58" x14ac:dyDescent="0.4">
      <c r="A1820" s="510"/>
      <c r="B1820" s="40"/>
      <c r="C1820" s="40"/>
      <c r="D1820" s="45"/>
      <c r="E1820" s="45"/>
      <c r="F1820" s="64"/>
      <c r="G1820" s="40"/>
      <c r="H1820" s="40"/>
      <c r="I1820" s="40"/>
      <c r="J1820" s="40"/>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c r="AH1820" s="40"/>
      <c r="AI1820" s="40"/>
      <c r="AJ1820" s="40"/>
      <c r="AK1820" s="40"/>
      <c r="AL1820" s="40"/>
      <c r="AM1820" s="40"/>
      <c r="AN1820" s="40"/>
      <c r="AO1820" s="40"/>
      <c r="AP1820" s="40"/>
      <c r="AQ1820" s="40"/>
      <c r="AR1820" s="40"/>
      <c r="AS1820" s="40"/>
      <c r="AT1820" s="40"/>
      <c r="AU1820" s="40"/>
      <c r="AV1820" s="40"/>
      <c r="AW1820" s="40"/>
      <c r="AX1820" s="40"/>
      <c r="AY1820" s="40"/>
      <c r="AZ1820" s="40"/>
      <c r="BA1820" s="40"/>
      <c r="BB1820" s="40"/>
      <c r="BC1820" s="40"/>
      <c r="BD1820" s="40"/>
      <c r="BE1820" s="40"/>
      <c r="BF1820" s="40"/>
    </row>
    <row r="1821" spans="1:58" x14ac:dyDescent="0.4">
      <c r="A1821" s="510"/>
      <c r="B1821" s="40"/>
      <c r="C1821" s="40"/>
      <c r="D1821" s="45"/>
      <c r="E1821" s="45"/>
      <c r="F1821" s="64"/>
      <c r="G1821" s="40"/>
      <c r="H1821" s="40"/>
      <c r="I1821" s="40"/>
      <c r="J1821" s="40"/>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c r="AH1821" s="40"/>
      <c r="AI1821" s="40"/>
      <c r="AJ1821" s="40"/>
      <c r="AK1821" s="40"/>
      <c r="AL1821" s="40"/>
      <c r="AM1821" s="40"/>
      <c r="AN1821" s="40"/>
      <c r="AO1821" s="40"/>
      <c r="AP1821" s="40"/>
      <c r="AQ1821" s="40"/>
      <c r="AR1821" s="40"/>
      <c r="AS1821" s="40"/>
      <c r="AT1821" s="40"/>
      <c r="AU1821" s="40"/>
      <c r="AV1821" s="40"/>
      <c r="AW1821" s="40"/>
      <c r="AX1821" s="40"/>
      <c r="AY1821" s="40"/>
      <c r="AZ1821" s="40"/>
      <c r="BA1821" s="40"/>
      <c r="BB1821" s="40"/>
      <c r="BC1821" s="40"/>
      <c r="BD1821" s="40"/>
      <c r="BE1821" s="40"/>
      <c r="BF1821" s="40"/>
    </row>
    <row r="1822" spans="1:58" x14ac:dyDescent="0.4">
      <c r="A1822" s="510"/>
      <c r="B1822" s="40"/>
      <c r="C1822" s="40"/>
      <c r="D1822" s="45"/>
      <c r="E1822" s="45"/>
      <c r="F1822" s="64"/>
      <c r="G1822" s="40"/>
      <c r="H1822" s="40"/>
      <c r="I1822" s="40"/>
      <c r="J1822" s="40"/>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c r="AH1822" s="40"/>
      <c r="AI1822" s="40"/>
      <c r="AJ1822" s="40"/>
      <c r="AK1822" s="40"/>
      <c r="AL1822" s="40"/>
      <c r="AM1822" s="40"/>
      <c r="AN1822" s="40"/>
      <c r="AO1822" s="40"/>
      <c r="AP1822" s="40"/>
      <c r="AQ1822" s="40"/>
      <c r="AR1822" s="40"/>
      <c r="AS1822" s="40"/>
      <c r="AT1822" s="40"/>
      <c r="AU1822" s="40"/>
      <c r="AV1822" s="40"/>
      <c r="AW1822" s="40"/>
      <c r="AX1822" s="40"/>
      <c r="AY1822" s="40"/>
      <c r="AZ1822" s="40"/>
      <c r="BA1822" s="40"/>
      <c r="BB1822" s="40"/>
      <c r="BC1822" s="40"/>
      <c r="BD1822" s="40"/>
      <c r="BE1822" s="40"/>
      <c r="BF1822" s="40"/>
    </row>
    <row r="1823" spans="1:58" x14ac:dyDescent="0.4">
      <c r="A1823" s="510"/>
      <c r="B1823" s="40"/>
      <c r="C1823" s="40"/>
      <c r="D1823" s="45"/>
      <c r="E1823" s="45"/>
      <c r="F1823" s="64"/>
      <c r="G1823" s="40"/>
      <c r="H1823" s="40"/>
      <c r="I1823" s="40"/>
      <c r="J1823" s="40"/>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c r="AH1823" s="40"/>
      <c r="AI1823" s="40"/>
      <c r="AJ1823" s="40"/>
      <c r="AK1823" s="40"/>
      <c r="AL1823" s="40"/>
      <c r="AM1823" s="40"/>
      <c r="AN1823" s="40"/>
      <c r="AO1823" s="40"/>
      <c r="AP1823" s="40"/>
      <c r="AQ1823" s="40"/>
      <c r="AR1823" s="40"/>
      <c r="AS1823" s="40"/>
      <c r="AT1823" s="40"/>
      <c r="AU1823" s="40"/>
      <c r="AV1823" s="40"/>
      <c r="AW1823" s="40"/>
      <c r="AX1823" s="40"/>
      <c r="AY1823" s="40"/>
      <c r="AZ1823" s="40"/>
      <c r="BA1823" s="40"/>
      <c r="BB1823" s="40"/>
      <c r="BC1823" s="40"/>
      <c r="BD1823" s="40"/>
      <c r="BE1823" s="40"/>
      <c r="BF1823" s="40"/>
    </row>
    <row r="1824" spans="1:58" x14ac:dyDescent="0.4">
      <c r="A1824" s="510"/>
      <c r="B1824" s="40"/>
      <c r="C1824" s="40"/>
      <c r="D1824" s="45"/>
      <c r="E1824" s="45"/>
      <c r="F1824" s="64"/>
      <c r="G1824" s="40"/>
      <c r="H1824" s="40"/>
      <c r="I1824" s="40"/>
      <c r="J1824" s="40"/>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c r="AH1824" s="40"/>
      <c r="AI1824" s="40"/>
      <c r="AJ1824" s="40"/>
      <c r="AK1824" s="40"/>
      <c r="AL1824" s="40"/>
      <c r="AM1824" s="40"/>
      <c r="AN1824" s="40"/>
      <c r="AO1824" s="40"/>
      <c r="AP1824" s="40"/>
      <c r="AQ1824" s="40"/>
      <c r="AR1824" s="40"/>
      <c r="AS1824" s="40"/>
      <c r="AT1824" s="40"/>
      <c r="AU1824" s="40"/>
      <c r="AV1824" s="40"/>
      <c r="AW1824" s="40"/>
      <c r="AX1824" s="40"/>
      <c r="AY1824" s="40"/>
      <c r="AZ1824" s="40"/>
      <c r="BA1824" s="40"/>
      <c r="BB1824" s="40"/>
      <c r="BC1824" s="40"/>
      <c r="BD1824" s="40"/>
      <c r="BE1824" s="40"/>
      <c r="BF1824" s="40"/>
    </row>
    <row r="1825" spans="1:58" x14ac:dyDescent="0.4">
      <c r="A1825" s="510"/>
      <c r="B1825" s="40"/>
      <c r="C1825" s="40"/>
      <c r="D1825" s="45"/>
      <c r="E1825" s="45"/>
      <c r="F1825" s="64"/>
      <c r="G1825" s="40"/>
      <c r="H1825" s="40"/>
      <c r="I1825" s="40"/>
      <c r="J1825" s="40"/>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c r="AH1825" s="40"/>
      <c r="AI1825" s="40"/>
      <c r="AJ1825" s="40"/>
      <c r="AK1825" s="40"/>
      <c r="AL1825" s="40"/>
      <c r="AM1825" s="40"/>
      <c r="AN1825" s="40"/>
      <c r="AO1825" s="40"/>
      <c r="AP1825" s="40"/>
      <c r="AQ1825" s="40"/>
      <c r="AR1825" s="40"/>
      <c r="AS1825" s="40"/>
      <c r="AT1825" s="40"/>
      <c r="AU1825" s="40"/>
      <c r="AV1825" s="40"/>
      <c r="AW1825" s="40"/>
      <c r="AX1825" s="40"/>
      <c r="AY1825" s="40"/>
      <c r="AZ1825" s="40"/>
      <c r="BA1825" s="40"/>
      <c r="BB1825" s="40"/>
      <c r="BC1825" s="40"/>
      <c r="BD1825" s="40"/>
      <c r="BE1825" s="40"/>
      <c r="BF1825" s="40"/>
    </row>
    <row r="1826" spans="1:58" x14ac:dyDescent="0.4">
      <c r="A1826" s="510"/>
      <c r="B1826" s="40"/>
      <c r="C1826" s="40"/>
      <c r="D1826" s="45"/>
      <c r="E1826" s="45"/>
      <c r="F1826" s="64"/>
      <c r="G1826" s="40"/>
      <c r="H1826" s="40"/>
      <c r="I1826" s="40"/>
      <c r="J1826" s="40"/>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c r="AH1826" s="40"/>
      <c r="AI1826" s="40"/>
      <c r="AJ1826" s="40"/>
      <c r="AK1826" s="40"/>
      <c r="AL1826" s="40"/>
      <c r="AM1826" s="40"/>
      <c r="AN1826" s="40"/>
      <c r="AO1826" s="40"/>
      <c r="AP1826" s="40"/>
      <c r="AQ1826" s="40"/>
      <c r="AR1826" s="40"/>
      <c r="AS1826" s="40"/>
      <c r="AT1826" s="40"/>
      <c r="AU1826" s="40"/>
      <c r="AV1826" s="40"/>
      <c r="AW1826" s="40"/>
      <c r="AX1826" s="40"/>
      <c r="AY1826" s="40"/>
      <c r="AZ1826" s="40"/>
      <c r="BA1826" s="40"/>
      <c r="BB1826" s="40"/>
      <c r="BC1826" s="40"/>
      <c r="BD1826" s="40"/>
      <c r="BE1826" s="40"/>
      <c r="BF1826" s="40"/>
    </row>
    <row r="1827" spans="1:58" x14ac:dyDescent="0.4">
      <c r="A1827" s="510"/>
      <c r="B1827" s="40"/>
      <c r="C1827" s="40"/>
      <c r="D1827" s="45"/>
      <c r="E1827" s="45"/>
      <c r="F1827" s="64"/>
      <c r="G1827" s="40"/>
      <c r="H1827" s="40"/>
      <c r="I1827" s="40"/>
      <c r="J1827" s="40"/>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c r="AH1827" s="40"/>
      <c r="AI1827" s="40"/>
      <c r="AJ1827" s="40"/>
      <c r="AK1827" s="40"/>
      <c r="AL1827" s="40"/>
      <c r="AM1827" s="40"/>
      <c r="AN1827" s="40"/>
      <c r="AO1827" s="40"/>
      <c r="AP1827" s="40"/>
      <c r="AQ1827" s="40"/>
      <c r="AR1827" s="40"/>
      <c r="AS1827" s="40"/>
      <c r="AT1827" s="40"/>
      <c r="AU1827" s="40"/>
      <c r="AV1827" s="40"/>
      <c r="AW1827" s="40"/>
      <c r="AX1827" s="40"/>
      <c r="AY1827" s="40"/>
      <c r="AZ1827" s="40"/>
      <c r="BA1827" s="40"/>
      <c r="BB1827" s="40"/>
      <c r="BC1827" s="40"/>
      <c r="BD1827" s="40"/>
      <c r="BE1827" s="40"/>
      <c r="BF1827" s="40"/>
    </row>
    <row r="1828" spans="1:58" x14ac:dyDescent="0.4">
      <c r="A1828" s="510"/>
      <c r="B1828" s="40"/>
      <c r="C1828" s="40"/>
      <c r="D1828" s="45"/>
      <c r="E1828" s="45"/>
      <c r="F1828" s="64"/>
      <c r="G1828" s="40"/>
      <c r="H1828" s="40"/>
      <c r="I1828" s="40"/>
      <c r="J1828" s="40"/>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c r="AH1828" s="40"/>
      <c r="AI1828" s="40"/>
      <c r="AJ1828" s="40"/>
      <c r="AK1828" s="40"/>
      <c r="AL1828" s="40"/>
      <c r="AM1828" s="40"/>
      <c r="AN1828" s="40"/>
      <c r="AO1828" s="40"/>
      <c r="AP1828" s="40"/>
      <c r="AQ1828" s="40"/>
      <c r="AR1828" s="40"/>
      <c r="AS1828" s="40"/>
      <c r="AT1828" s="40"/>
      <c r="AU1828" s="40"/>
      <c r="AV1828" s="40"/>
      <c r="AW1828" s="40"/>
      <c r="AX1828" s="40"/>
      <c r="AY1828" s="40"/>
      <c r="AZ1828" s="40"/>
      <c r="BA1828" s="40"/>
      <c r="BB1828" s="40"/>
      <c r="BC1828" s="40"/>
      <c r="BD1828" s="40"/>
      <c r="BE1828" s="40"/>
      <c r="BF1828" s="40"/>
    </row>
    <row r="1829" spans="1:58" x14ac:dyDescent="0.4">
      <c r="A1829" s="510"/>
      <c r="B1829" s="40"/>
      <c r="C1829" s="40"/>
      <c r="D1829" s="45"/>
      <c r="E1829" s="45"/>
      <c r="F1829" s="64"/>
      <c r="G1829" s="40"/>
      <c r="H1829" s="40"/>
      <c r="I1829" s="40"/>
      <c r="J1829" s="40"/>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c r="AH1829" s="40"/>
      <c r="AI1829" s="40"/>
      <c r="AJ1829" s="40"/>
      <c r="AK1829" s="40"/>
      <c r="AL1829" s="40"/>
      <c r="AM1829" s="40"/>
      <c r="AN1829" s="40"/>
      <c r="AO1829" s="40"/>
      <c r="AP1829" s="40"/>
      <c r="AQ1829" s="40"/>
      <c r="AR1829" s="40"/>
      <c r="AS1829" s="40"/>
      <c r="AT1829" s="40"/>
      <c r="AU1829" s="40"/>
      <c r="AV1829" s="40"/>
      <c r="AW1829" s="40"/>
      <c r="AX1829" s="40"/>
      <c r="AY1829" s="40"/>
      <c r="AZ1829" s="40"/>
      <c r="BA1829" s="40"/>
      <c r="BB1829" s="40"/>
      <c r="BC1829" s="40"/>
      <c r="BD1829" s="40"/>
      <c r="BE1829" s="40"/>
      <c r="BF1829" s="40"/>
    </row>
    <row r="1830" spans="1:58" x14ac:dyDescent="0.4">
      <c r="A1830" s="510"/>
      <c r="B1830" s="40"/>
      <c r="C1830" s="40"/>
      <c r="D1830" s="45"/>
      <c r="E1830" s="45"/>
      <c r="F1830" s="64"/>
      <c r="G1830" s="40"/>
      <c r="H1830" s="40"/>
      <c r="I1830" s="40"/>
      <c r="J1830" s="40"/>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c r="AH1830" s="40"/>
      <c r="AI1830" s="40"/>
      <c r="AJ1830" s="40"/>
      <c r="AK1830" s="40"/>
      <c r="AL1830" s="40"/>
      <c r="AM1830" s="40"/>
      <c r="AN1830" s="40"/>
      <c r="AO1830" s="40"/>
      <c r="AP1830" s="40"/>
      <c r="AQ1830" s="40"/>
      <c r="AR1830" s="40"/>
      <c r="AS1830" s="40"/>
      <c r="AT1830" s="40"/>
      <c r="AU1830" s="40"/>
      <c r="AV1830" s="40"/>
      <c r="AW1830" s="40"/>
      <c r="AX1830" s="40"/>
      <c r="AY1830" s="40"/>
      <c r="AZ1830" s="40"/>
      <c r="BA1830" s="40"/>
      <c r="BB1830" s="40"/>
      <c r="BC1830" s="40"/>
      <c r="BD1830" s="40"/>
      <c r="BE1830" s="40"/>
      <c r="BF1830" s="40"/>
    </row>
    <row r="1831" spans="1:58" x14ac:dyDescent="0.4">
      <c r="A1831" s="510"/>
      <c r="B1831" s="40"/>
      <c r="C1831" s="40"/>
      <c r="D1831" s="45"/>
      <c r="E1831" s="45"/>
      <c r="F1831" s="64"/>
      <c r="G1831" s="40"/>
      <c r="H1831" s="40"/>
      <c r="I1831" s="40"/>
      <c r="J1831" s="40"/>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c r="AH1831" s="40"/>
      <c r="AI1831" s="40"/>
      <c r="AJ1831" s="40"/>
      <c r="AK1831" s="40"/>
      <c r="AL1831" s="40"/>
      <c r="AM1831" s="40"/>
      <c r="AN1831" s="40"/>
      <c r="AO1831" s="40"/>
      <c r="AP1831" s="40"/>
      <c r="AQ1831" s="40"/>
      <c r="AR1831" s="40"/>
      <c r="AS1831" s="40"/>
      <c r="AT1831" s="40"/>
      <c r="AU1831" s="40"/>
      <c r="AV1831" s="40"/>
      <c r="AW1831" s="40"/>
      <c r="AX1831" s="40"/>
      <c r="AY1831" s="40"/>
      <c r="AZ1831" s="40"/>
      <c r="BA1831" s="40"/>
      <c r="BB1831" s="40"/>
      <c r="BC1831" s="40"/>
      <c r="BD1831" s="40"/>
      <c r="BE1831" s="40"/>
      <c r="BF1831" s="40"/>
    </row>
    <row r="1832" spans="1:58" x14ac:dyDescent="0.4">
      <c r="A1832" s="510"/>
      <c r="B1832" s="40"/>
      <c r="C1832" s="40"/>
      <c r="D1832" s="45"/>
      <c r="E1832" s="45"/>
      <c r="F1832" s="64"/>
      <c r="G1832" s="40"/>
      <c r="H1832" s="40"/>
      <c r="I1832" s="40"/>
      <c r="J1832" s="40"/>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c r="AH1832" s="40"/>
      <c r="AI1832" s="40"/>
      <c r="AJ1832" s="40"/>
      <c r="AK1832" s="40"/>
      <c r="AL1832" s="40"/>
      <c r="AM1832" s="40"/>
      <c r="AN1832" s="40"/>
      <c r="AO1832" s="40"/>
      <c r="AP1832" s="40"/>
      <c r="AQ1832" s="40"/>
      <c r="AR1832" s="40"/>
      <c r="AS1832" s="40"/>
      <c r="AT1832" s="40"/>
      <c r="AU1832" s="40"/>
      <c r="AV1832" s="40"/>
      <c r="AW1832" s="40"/>
      <c r="AX1832" s="40"/>
      <c r="AY1832" s="40"/>
      <c r="AZ1832" s="40"/>
      <c r="BA1832" s="40"/>
      <c r="BB1832" s="40"/>
      <c r="BC1832" s="40"/>
      <c r="BD1832" s="40"/>
      <c r="BE1832" s="40"/>
      <c r="BF1832" s="40"/>
    </row>
    <row r="1833" spans="1:58" x14ac:dyDescent="0.4">
      <c r="A1833" s="510"/>
      <c r="B1833" s="40"/>
      <c r="C1833" s="40"/>
      <c r="D1833" s="45"/>
      <c r="E1833" s="45"/>
      <c r="F1833" s="64"/>
      <c r="G1833" s="40"/>
      <c r="H1833" s="40"/>
      <c r="I1833" s="40"/>
      <c r="J1833" s="40"/>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c r="AH1833" s="40"/>
      <c r="AI1833" s="40"/>
      <c r="AJ1833" s="40"/>
      <c r="AK1833" s="40"/>
      <c r="AL1833" s="40"/>
      <c r="AM1833" s="40"/>
      <c r="AN1833" s="40"/>
      <c r="AO1833" s="40"/>
      <c r="AP1833" s="40"/>
      <c r="AQ1833" s="40"/>
      <c r="AR1833" s="40"/>
      <c r="AS1833" s="40"/>
      <c r="AT1833" s="40"/>
      <c r="AU1833" s="40"/>
      <c r="AV1833" s="40"/>
      <c r="AW1833" s="40"/>
      <c r="AX1833" s="40"/>
      <c r="AY1833" s="40"/>
      <c r="AZ1833" s="40"/>
      <c r="BA1833" s="40"/>
      <c r="BB1833" s="40"/>
      <c r="BC1833" s="40"/>
      <c r="BD1833" s="40"/>
      <c r="BE1833" s="40"/>
      <c r="BF1833" s="40"/>
    </row>
    <row r="1834" spans="1:58" x14ac:dyDescent="0.4">
      <c r="A1834" s="510"/>
      <c r="B1834" s="40"/>
      <c r="C1834" s="40"/>
      <c r="D1834" s="45"/>
      <c r="E1834" s="45"/>
      <c r="F1834" s="64"/>
      <c r="G1834" s="40"/>
      <c r="H1834" s="40"/>
      <c r="I1834" s="40"/>
      <c r="J1834" s="40"/>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c r="AH1834" s="40"/>
      <c r="AI1834" s="40"/>
      <c r="AJ1834" s="40"/>
      <c r="AK1834" s="40"/>
      <c r="AL1834" s="40"/>
      <c r="AM1834" s="40"/>
      <c r="AN1834" s="40"/>
      <c r="AO1834" s="40"/>
      <c r="AP1834" s="40"/>
      <c r="AQ1834" s="40"/>
      <c r="AR1834" s="40"/>
      <c r="AS1834" s="40"/>
      <c r="AT1834" s="40"/>
      <c r="AU1834" s="40"/>
      <c r="AV1834" s="40"/>
      <c r="AW1834" s="40"/>
      <c r="AX1834" s="40"/>
      <c r="AY1834" s="40"/>
      <c r="AZ1834" s="40"/>
      <c r="BA1834" s="40"/>
      <c r="BB1834" s="40"/>
      <c r="BC1834" s="40"/>
      <c r="BD1834" s="40"/>
      <c r="BE1834" s="40"/>
      <c r="BF1834" s="40"/>
    </row>
    <row r="1835" spans="1:58" x14ac:dyDescent="0.4">
      <c r="A1835" s="510"/>
      <c r="B1835" s="40"/>
      <c r="C1835" s="40"/>
      <c r="D1835" s="45"/>
      <c r="E1835" s="45"/>
      <c r="F1835" s="64"/>
      <c r="G1835" s="40"/>
      <c r="H1835" s="40"/>
      <c r="I1835" s="40"/>
      <c r="J1835" s="40"/>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c r="AH1835" s="40"/>
      <c r="AI1835" s="40"/>
      <c r="AJ1835" s="40"/>
      <c r="AK1835" s="40"/>
      <c r="AL1835" s="40"/>
      <c r="AM1835" s="40"/>
      <c r="AN1835" s="40"/>
      <c r="AO1835" s="40"/>
      <c r="AP1835" s="40"/>
      <c r="AQ1835" s="40"/>
      <c r="AR1835" s="40"/>
      <c r="AS1835" s="40"/>
      <c r="AT1835" s="40"/>
      <c r="AU1835" s="40"/>
      <c r="AV1835" s="40"/>
      <c r="AW1835" s="40"/>
      <c r="AX1835" s="40"/>
      <c r="AY1835" s="40"/>
      <c r="AZ1835" s="40"/>
      <c r="BA1835" s="40"/>
      <c r="BB1835" s="40"/>
      <c r="BC1835" s="40"/>
      <c r="BD1835" s="40"/>
      <c r="BE1835" s="40"/>
      <c r="BF1835" s="40"/>
    </row>
    <row r="1836" spans="1:58" x14ac:dyDescent="0.4">
      <c r="A1836" s="510"/>
      <c r="B1836" s="40"/>
      <c r="C1836" s="40"/>
      <c r="D1836" s="45"/>
      <c r="E1836" s="45"/>
      <c r="F1836" s="64"/>
      <c r="G1836" s="40"/>
      <c r="H1836" s="40"/>
      <c r="I1836" s="40"/>
      <c r="J1836" s="40"/>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c r="AH1836" s="40"/>
      <c r="AI1836" s="40"/>
      <c r="AJ1836" s="40"/>
      <c r="AK1836" s="40"/>
      <c r="AL1836" s="40"/>
      <c r="AM1836" s="40"/>
      <c r="AN1836" s="40"/>
      <c r="AO1836" s="40"/>
      <c r="AP1836" s="40"/>
      <c r="AQ1836" s="40"/>
      <c r="AR1836" s="40"/>
      <c r="AS1836" s="40"/>
      <c r="AT1836" s="40"/>
      <c r="AU1836" s="40"/>
      <c r="AV1836" s="40"/>
      <c r="AW1836" s="40"/>
      <c r="AX1836" s="40"/>
      <c r="AY1836" s="40"/>
      <c r="AZ1836" s="40"/>
      <c r="BA1836" s="40"/>
      <c r="BB1836" s="40"/>
      <c r="BC1836" s="40"/>
      <c r="BD1836" s="40"/>
      <c r="BE1836" s="40"/>
      <c r="BF1836" s="40"/>
    </row>
    <row r="1837" spans="1:58" x14ac:dyDescent="0.4">
      <c r="A1837" s="510"/>
      <c r="B1837" s="40"/>
      <c r="C1837" s="40"/>
      <c r="D1837" s="45"/>
      <c r="E1837" s="45"/>
      <c r="F1837" s="64"/>
      <c r="G1837" s="40"/>
      <c r="H1837" s="40"/>
      <c r="I1837" s="40"/>
      <c r="J1837" s="40"/>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c r="AH1837" s="40"/>
      <c r="AI1837" s="40"/>
      <c r="AJ1837" s="40"/>
      <c r="AK1837" s="40"/>
      <c r="AL1837" s="40"/>
      <c r="AM1837" s="40"/>
      <c r="AN1837" s="40"/>
      <c r="AO1837" s="40"/>
      <c r="AP1837" s="40"/>
      <c r="AQ1837" s="40"/>
      <c r="AR1837" s="40"/>
      <c r="AS1837" s="40"/>
      <c r="AT1837" s="40"/>
      <c r="AU1837" s="40"/>
      <c r="AV1837" s="40"/>
      <c r="AW1837" s="40"/>
      <c r="AX1837" s="40"/>
      <c r="AY1837" s="40"/>
      <c r="AZ1837" s="40"/>
      <c r="BA1837" s="40"/>
      <c r="BB1837" s="40"/>
      <c r="BC1837" s="40"/>
      <c r="BD1837" s="40"/>
      <c r="BE1837" s="40"/>
      <c r="BF1837" s="40"/>
    </row>
    <row r="1838" spans="1:58" x14ac:dyDescent="0.4">
      <c r="A1838" s="510"/>
      <c r="B1838" s="40"/>
      <c r="C1838" s="40"/>
      <c r="D1838" s="45"/>
      <c r="E1838" s="45"/>
      <c r="F1838" s="64"/>
      <c r="G1838" s="40"/>
      <c r="H1838" s="40"/>
      <c r="I1838" s="40"/>
      <c r="J1838" s="40"/>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c r="AH1838" s="40"/>
      <c r="AI1838" s="40"/>
      <c r="AJ1838" s="40"/>
      <c r="AK1838" s="40"/>
      <c r="AL1838" s="40"/>
      <c r="AM1838" s="40"/>
      <c r="AN1838" s="40"/>
      <c r="AO1838" s="40"/>
      <c r="AP1838" s="40"/>
      <c r="AQ1838" s="40"/>
      <c r="AR1838" s="40"/>
      <c r="AS1838" s="40"/>
      <c r="AT1838" s="40"/>
      <c r="AU1838" s="40"/>
      <c r="AV1838" s="40"/>
      <c r="AW1838" s="40"/>
      <c r="AX1838" s="40"/>
      <c r="AY1838" s="40"/>
      <c r="AZ1838" s="40"/>
      <c r="BA1838" s="40"/>
      <c r="BB1838" s="40"/>
      <c r="BC1838" s="40"/>
      <c r="BD1838" s="40"/>
      <c r="BE1838" s="40"/>
      <c r="BF1838" s="40"/>
    </row>
    <row r="1839" spans="1:58" x14ac:dyDescent="0.4">
      <c r="A1839" s="510"/>
      <c r="B1839" s="40"/>
      <c r="C1839" s="40"/>
      <c r="D1839" s="45"/>
      <c r="E1839" s="45"/>
      <c r="F1839" s="64"/>
      <c r="G1839" s="40"/>
      <c r="H1839" s="40"/>
      <c r="I1839" s="40"/>
      <c r="J1839" s="40"/>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c r="AH1839" s="40"/>
      <c r="AI1839" s="40"/>
      <c r="AJ1839" s="40"/>
      <c r="AK1839" s="40"/>
      <c r="AL1839" s="40"/>
      <c r="AM1839" s="40"/>
      <c r="AN1839" s="40"/>
      <c r="AO1839" s="40"/>
      <c r="AP1839" s="40"/>
      <c r="AQ1839" s="40"/>
      <c r="AR1839" s="40"/>
      <c r="AS1839" s="40"/>
      <c r="AT1839" s="40"/>
      <c r="AU1839" s="40"/>
      <c r="AV1839" s="40"/>
      <c r="AW1839" s="40"/>
      <c r="AX1839" s="40"/>
      <c r="AY1839" s="40"/>
      <c r="AZ1839" s="40"/>
      <c r="BA1839" s="40"/>
      <c r="BB1839" s="40"/>
      <c r="BC1839" s="40"/>
      <c r="BD1839" s="40"/>
      <c r="BE1839" s="40"/>
      <c r="BF1839" s="40"/>
    </row>
    <row r="1840" spans="1:58" x14ac:dyDescent="0.4">
      <c r="A1840" s="510"/>
      <c r="B1840" s="40"/>
      <c r="C1840" s="40"/>
      <c r="D1840" s="45"/>
      <c r="E1840" s="45"/>
      <c r="F1840" s="64"/>
      <c r="G1840" s="40"/>
      <c r="H1840" s="40"/>
      <c r="I1840" s="40"/>
      <c r="J1840" s="40"/>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c r="AH1840" s="40"/>
      <c r="AI1840" s="40"/>
      <c r="AJ1840" s="40"/>
      <c r="AK1840" s="40"/>
      <c r="AL1840" s="40"/>
      <c r="AM1840" s="40"/>
      <c r="AN1840" s="40"/>
      <c r="AO1840" s="40"/>
      <c r="AP1840" s="40"/>
      <c r="AQ1840" s="40"/>
      <c r="AR1840" s="40"/>
      <c r="AS1840" s="40"/>
      <c r="AT1840" s="40"/>
      <c r="AU1840" s="40"/>
      <c r="AV1840" s="40"/>
      <c r="AW1840" s="40"/>
      <c r="AX1840" s="40"/>
      <c r="AY1840" s="40"/>
      <c r="AZ1840" s="40"/>
      <c r="BA1840" s="40"/>
      <c r="BB1840" s="40"/>
      <c r="BC1840" s="40"/>
      <c r="BD1840" s="40"/>
      <c r="BE1840" s="40"/>
      <c r="BF1840" s="40"/>
    </row>
    <row r="1841" spans="1:58" x14ac:dyDescent="0.4">
      <c r="A1841" s="510"/>
      <c r="B1841" s="40"/>
      <c r="C1841" s="40"/>
      <c r="D1841" s="45"/>
      <c r="E1841" s="45"/>
      <c r="F1841" s="64"/>
      <c r="G1841" s="40"/>
      <c r="H1841" s="40"/>
      <c r="I1841" s="40"/>
      <c r="J1841" s="40"/>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c r="AH1841" s="40"/>
      <c r="AI1841" s="40"/>
      <c r="AJ1841" s="40"/>
      <c r="AK1841" s="40"/>
      <c r="AL1841" s="40"/>
      <c r="AM1841" s="40"/>
      <c r="AN1841" s="40"/>
      <c r="AO1841" s="40"/>
      <c r="AP1841" s="40"/>
      <c r="AQ1841" s="40"/>
      <c r="AR1841" s="40"/>
      <c r="AS1841" s="40"/>
      <c r="AT1841" s="40"/>
      <c r="AU1841" s="40"/>
      <c r="AV1841" s="40"/>
      <c r="AW1841" s="40"/>
      <c r="AX1841" s="40"/>
      <c r="AY1841" s="40"/>
      <c r="AZ1841" s="40"/>
      <c r="BA1841" s="40"/>
      <c r="BB1841" s="40"/>
      <c r="BC1841" s="40"/>
      <c r="BD1841" s="40"/>
      <c r="BE1841" s="40"/>
      <c r="BF1841" s="40"/>
    </row>
    <row r="1842" spans="1:58" x14ac:dyDescent="0.4">
      <c r="A1842" s="510"/>
      <c r="B1842" s="40"/>
      <c r="C1842" s="40"/>
      <c r="D1842" s="45"/>
      <c r="E1842" s="45"/>
      <c r="F1842" s="64"/>
      <c r="G1842" s="40"/>
      <c r="H1842" s="40"/>
      <c r="I1842" s="40"/>
      <c r="J1842" s="40"/>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c r="AH1842" s="40"/>
      <c r="AI1842" s="40"/>
      <c r="AJ1842" s="40"/>
      <c r="AK1842" s="40"/>
      <c r="AL1842" s="40"/>
      <c r="AM1842" s="40"/>
      <c r="AN1842" s="40"/>
      <c r="AO1842" s="40"/>
      <c r="AP1842" s="40"/>
      <c r="AQ1842" s="40"/>
      <c r="AR1842" s="40"/>
      <c r="AS1842" s="40"/>
      <c r="AT1842" s="40"/>
      <c r="AU1842" s="40"/>
      <c r="AV1842" s="40"/>
      <c r="AW1842" s="40"/>
      <c r="AX1842" s="40"/>
      <c r="AY1842" s="40"/>
      <c r="AZ1842" s="40"/>
      <c r="BA1842" s="40"/>
      <c r="BB1842" s="40"/>
      <c r="BC1842" s="40"/>
      <c r="BD1842" s="40"/>
      <c r="BE1842" s="40"/>
      <c r="BF1842" s="40"/>
    </row>
    <row r="1843" spans="1:58" x14ac:dyDescent="0.4">
      <c r="A1843" s="510"/>
      <c r="B1843" s="40"/>
      <c r="C1843" s="40"/>
      <c r="D1843" s="45"/>
      <c r="E1843" s="45"/>
      <c r="F1843" s="64"/>
      <c r="G1843" s="40"/>
      <c r="H1843" s="40"/>
      <c r="I1843" s="40"/>
      <c r="J1843" s="40"/>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c r="AH1843" s="40"/>
      <c r="AI1843" s="40"/>
      <c r="AJ1843" s="40"/>
      <c r="AK1843" s="40"/>
      <c r="AL1843" s="40"/>
      <c r="AM1843" s="40"/>
      <c r="AN1843" s="40"/>
      <c r="AO1843" s="40"/>
      <c r="AP1843" s="40"/>
      <c r="AQ1843" s="40"/>
      <c r="AR1843" s="40"/>
      <c r="AS1843" s="40"/>
      <c r="AT1843" s="40"/>
      <c r="AU1843" s="40"/>
      <c r="AV1843" s="40"/>
      <c r="AW1843" s="40"/>
      <c r="AX1843" s="40"/>
      <c r="AY1843" s="40"/>
      <c r="AZ1843" s="40"/>
      <c r="BA1843" s="40"/>
      <c r="BB1843" s="40"/>
      <c r="BC1843" s="40"/>
      <c r="BD1843" s="40"/>
      <c r="BE1843" s="40"/>
      <c r="BF1843" s="40"/>
    </row>
    <row r="1844" spans="1:58" x14ac:dyDescent="0.4">
      <c r="A1844" s="510"/>
      <c r="B1844" s="40"/>
      <c r="C1844" s="40"/>
      <c r="D1844" s="45"/>
      <c r="E1844" s="45"/>
      <c r="F1844" s="64"/>
      <c r="G1844" s="40"/>
      <c r="H1844" s="40"/>
      <c r="I1844" s="40"/>
      <c r="J1844" s="40"/>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c r="AH1844" s="40"/>
      <c r="AI1844" s="40"/>
      <c r="AJ1844" s="40"/>
      <c r="AK1844" s="40"/>
      <c r="AL1844" s="40"/>
      <c r="AM1844" s="40"/>
      <c r="AN1844" s="40"/>
      <c r="AO1844" s="40"/>
      <c r="AP1844" s="40"/>
      <c r="AQ1844" s="40"/>
      <c r="AR1844" s="40"/>
      <c r="AS1844" s="40"/>
      <c r="AT1844" s="40"/>
      <c r="AU1844" s="40"/>
      <c r="AV1844" s="40"/>
      <c r="AW1844" s="40"/>
      <c r="AX1844" s="40"/>
      <c r="AY1844" s="40"/>
      <c r="AZ1844" s="40"/>
      <c r="BA1844" s="40"/>
      <c r="BB1844" s="40"/>
      <c r="BC1844" s="40"/>
      <c r="BD1844" s="40"/>
      <c r="BE1844" s="40"/>
      <c r="BF1844" s="40"/>
    </row>
    <row r="1845" spans="1:58" x14ac:dyDescent="0.4">
      <c r="A1845" s="510"/>
      <c r="B1845" s="40"/>
      <c r="C1845" s="40"/>
      <c r="D1845" s="45"/>
      <c r="E1845" s="45"/>
      <c r="F1845" s="64"/>
      <c r="G1845" s="40"/>
      <c r="H1845" s="40"/>
      <c r="I1845" s="40"/>
      <c r="J1845" s="40"/>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c r="AH1845" s="40"/>
      <c r="AI1845" s="40"/>
      <c r="AJ1845" s="40"/>
      <c r="AK1845" s="40"/>
      <c r="AL1845" s="40"/>
      <c r="AM1845" s="40"/>
      <c r="AN1845" s="40"/>
      <c r="AO1845" s="40"/>
      <c r="AP1845" s="40"/>
      <c r="AQ1845" s="40"/>
      <c r="AR1845" s="40"/>
      <c r="AS1845" s="40"/>
      <c r="AT1845" s="40"/>
      <c r="AU1845" s="40"/>
      <c r="AV1845" s="40"/>
      <c r="AW1845" s="40"/>
      <c r="AX1845" s="40"/>
      <c r="AY1845" s="40"/>
      <c r="AZ1845" s="40"/>
      <c r="BA1845" s="40"/>
      <c r="BB1845" s="40"/>
      <c r="BC1845" s="40"/>
      <c r="BD1845" s="40"/>
      <c r="BE1845" s="40"/>
      <c r="BF1845" s="40"/>
    </row>
    <row r="1846" spans="1:58" x14ac:dyDescent="0.4">
      <c r="A1846" s="510"/>
      <c r="B1846" s="40"/>
      <c r="C1846" s="40"/>
      <c r="D1846" s="45"/>
      <c r="E1846" s="45"/>
      <c r="F1846" s="64"/>
      <c r="G1846" s="40"/>
      <c r="H1846" s="40"/>
      <c r="I1846" s="40"/>
      <c r="J1846" s="40"/>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c r="AH1846" s="40"/>
      <c r="AI1846" s="40"/>
      <c r="AJ1846" s="40"/>
      <c r="AK1846" s="40"/>
      <c r="AL1846" s="40"/>
      <c r="AM1846" s="40"/>
      <c r="AN1846" s="40"/>
      <c r="AO1846" s="40"/>
      <c r="AP1846" s="40"/>
      <c r="AQ1846" s="40"/>
      <c r="AR1846" s="40"/>
      <c r="AS1846" s="40"/>
      <c r="AT1846" s="40"/>
      <c r="AU1846" s="40"/>
      <c r="AV1846" s="40"/>
      <c r="AW1846" s="40"/>
      <c r="AX1846" s="40"/>
      <c r="AY1846" s="40"/>
      <c r="AZ1846" s="40"/>
      <c r="BA1846" s="40"/>
      <c r="BB1846" s="40"/>
      <c r="BC1846" s="40"/>
      <c r="BD1846" s="40"/>
      <c r="BE1846" s="40"/>
      <c r="BF1846" s="40"/>
    </row>
    <row r="1847" spans="1:58" x14ac:dyDescent="0.4">
      <c r="A1847" s="510"/>
      <c r="B1847" s="40"/>
      <c r="C1847" s="40"/>
      <c r="D1847" s="45"/>
      <c r="E1847" s="45"/>
      <c r="F1847" s="64"/>
      <c r="G1847" s="40"/>
      <c r="H1847" s="40"/>
      <c r="I1847" s="40"/>
      <c r="J1847" s="40"/>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c r="AH1847" s="40"/>
      <c r="AI1847" s="40"/>
      <c r="AJ1847" s="40"/>
      <c r="AK1847" s="40"/>
      <c r="AL1847" s="40"/>
      <c r="AM1847" s="40"/>
      <c r="AN1847" s="40"/>
      <c r="AO1847" s="40"/>
      <c r="AP1847" s="40"/>
      <c r="AQ1847" s="40"/>
      <c r="AR1847" s="40"/>
      <c r="AS1847" s="40"/>
      <c r="AT1847" s="40"/>
      <c r="AU1847" s="40"/>
      <c r="AV1847" s="40"/>
      <c r="AW1847" s="40"/>
      <c r="AX1847" s="40"/>
      <c r="AY1847" s="40"/>
      <c r="AZ1847" s="40"/>
      <c r="BA1847" s="40"/>
      <c r="BB1847" s="40"/>
      <c r="BC1847" s="40"/>
      <c r="BD1847" s="40"/>
      <c r="BE1847" s="40"/>
      <c r="BF1847" s="40"/>
    </row>
    <row r="1848" spans="1:58" x14ac:dyDescent="0.4">
      <c r="A1848" s="510"/>
      <c r="B1848" s="40"/>
      <c r="C1848" s="40"/>
      <c r="D1848" s="45"/>
      <c r="E1848" s="45"/>
      <c r="F1848" s="64"/>
      <c r="G1848" s="40"/>
      <c r="H1848" s="40"/>
      <c r="I1848" s="40"/>
      <c r="J1848" s="40"/>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c r="AH1848" s="40"/>
      <c r="AI1848" s="40"/>
      <c r="AJ1848" s="40"/>
      <c r="AK1848" s="40"/>
      <c r="AL1848" s="40"/>
      <c r="AM1848" s="40"/>
      <c r="AN1848" s="40"/>
      <c r="AO1848" s="40"/>
      <c r="AP1848" s="40"/>
      <c r="AQ1848" s="40"/>
      <c r="AR1848" s="40"/>
      <c r="AS1848" s="40"/>
      <c r="AT1848" s="40"/>
      <c r="AU1848" s="40"/>
      <c r="AV1848" s="40"/>
      <c r="AW1848" s="40"/>
      <c r="AX1848" s="40"/>
      <c r="AY1848" s="40"/>
      <c r="AZ1848" s="40"/>
      <c r="BA1848" s="40"/>
      <c r="BB1848" s="40"/>
      <c r="BC1848" s="40"/>
      <c r="BD1848" s="40"/>
      <c r="BE1848" s="40"/>
      <c r="BF1848" s="40"/>
    </row>
    <row r="1849" spans="1:58" x14ac:dyDescent="0.4">
      <c r="A1849" s="510"/>
      <c r="B1849" s="40"/>
      <c r="C1849" s="40"/>
      <c r="D1849" s="45"/>
      <c r="E1849" s="45"/>
      <c r="F1849" s="64"/>
      <c r="G1849" s="40"/>
      <c r="H1849" s="40"/>
      <c r="I1849" s="40"/>
      <c r="J1849" s="40"/>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c r="AH1849" s="40"/>
      <c r="AI1849" s="40"/>
      <c r="AJ1849" s="40"/>
      <c r="AK1849" s="40"/>
      <c r="AL1849" s="40"/>
      <c r="AM1849" s="40"/>
      <c r="AN1849" s="40"/>
      <c r="AO1849" s="40"/>
      <c r="AP1849" s="40"/>
      <c r="AQ1849" s="40"/>
      <c r="AR1849" s="40"/>
      <c r="AS1849" s="40"/>
      <c r="AT1849" s="40"/>
      <c r="AU1849" s="40"/>
      <c r="AV1849" s="40"/>
      <c r="AW1849" s="40"/>
      <c r="AX1849" s="40"/>
      <c r="AY1849" s="40"/>
      <c r="AZ1849" s="40"/>
      <c r="BA1849" s="40"/>
      <c r="BB1849" s="40"/>
      <c r="BC1849" s="40"/>
      <c r="BD1849" s="40"/>
      <c r="BE1849" s="40"/>
      <c r="BF1849" s="40"/>
    </row>
    <row r="1850" spans="1:58" x14ac:dyDescent="0.4">
      <c r="A1850" s="510"/>
      <c r="B1850" s="40"/>
      <c r="C1850" s="40"/>
      <c r="D1850" s="45"/>
      <c r="E1850" s="45"/>
      <c r="F1850" s="64"/>
      <c r="G1850" s="40"/>
      <c r="H1850" s="40"/>
      <c r="I1850" s="40"/>
      <c r="J1850" s="40"/>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c r="AH1850" s="40"/>
      <c r="AI1850" s="40"/>
      <c r="AJ1850" s="40"/>
      <c r="AK1850" s="40"/>
      <c r="AL1850" s="40"/>
      <c r="AM1850" s="40"/>
      <c r="AN1850" s="40"/>
      <c r="AO1850" s="40"/>
      <c r="AP1850" s="40"/>
      <c r="AQ1850" s="40"/>
      <c r="AR1850" s="40"/>
      <c r="AS1850" s="40"/>
      <c r="AT1850" s="40"/>
      <c r="AU1850" s="40"/>
      <c r="AV1850" s="40"/>
      <c r="AW1850" s="40"/>
      <c r="AX1850" s="40"/>
      <c r="AY1850" s="40"/>
      <c r="AZ1850" s="40"/>
      <c r="BA1850" s="40"/>
      <c r="BB1850" s="40"/>
      <c r="BC1850" s="40"/>
      <c r="BD1850" s="40"/>
      <c r="BE1850" s="40"/>
      <c r="BF1850" s="40"/>
    </row>
    <row r="1851" spans="1:58" x14ac:dyDescent="0.4">
      <c r="A1851" s="510"/>
      <c r="B1851" s="40"/>
      <c r="C1851" s="40"/>
      <c r="D1851" s="45"/>
      <c r="E1851" s="45"/>
      <c r="F1851" s="64"/>
      <c r="G1851" s="40"/>
      <c r="H1851" s="40"/>
      <c r="I1851" s="40"/>
      <c r="J1851" s="40"/>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c r="AH1851" s="40"/>
      <c r="AI1851" s="40"/>
      <c r="AJ1851" s="40"/>
      <c r="AK1851" s="40"/>
      <c r="AL1851" s="40"/>
      <c r="AM1851" s="40"/>
      <c r="AN1851" s="40"/>
      <c r="AO1851" s="40"/>
      <c r="AP1851" s="40"/>
      <c r="AQ1851" s="40"/>
      <c r="AR1851" s="40"/>
      <c r="AS1851" s="40"/>
      <c r="AT1851" s="40"/>
      <c r="AU1851" s="40"/>
      <c r="AV1851" s="40"/>
      <c r="AW1851" s="40"/>
      <c r="AX1851" s="40"/>
      <c r="AY1851" s="40"/>
      <c r="AZ1851" s="40"/>
      <c r="BA1851" s="40"/>
      <c r="BB1851" s="40"/>
      <c r="BC1851" s="40"/>
      <c r="BD1851" s="40"/>
      <c r="BE1851" s="40"/>
      <c r="BF1851" s="40"/>
    </row>
    <row r="1852" spans="1:58" x14ac:dyDescent="0.4">
      <c r="A1852" s="510"/>
      <c r="B1852" s="40"/>
      <c r="C1852" s="40"/>
      <c r="D1852" s="45"/>
      <c r="E1852" s="45"/>
      <c r="F1852" s="64"/>
      <c r="G1852" s="40"/>
      <c r="H1852" s="40"/>
      <c r="I1852" s="40"/>
      <c r="J1852" s="40"/>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c r="AH1852" s="40"/>
      <c r="AI1852" s="40"/>
      <c r="AJ1852" s="40"/>
      <c r="AK1852" s="40"/>
      <c r="AL1852" s="40"/>
      <c r="AM1852" s="40"/>
      <c r="AN1852" s="40"/>
      <c r="AO1852" s="40"/>
      <c r="AP1852" s="40"/>
      <c r="AQ1852" s="40"/>
      <c r="AR1852" s="40"/>
      <c r="AS1852" s="40"/>
      <c r="AT1852" s="40"/>
      <c r="AU1852" s="40"/>
      <c r="AV1852" s="40"/>
      <c r="AW1852" s="40"/>
      <c r="AX1852" s="40"/>
      <c r="AY1852" s="40"/>
      <c r="AZ1852" s="40"/>
      <c r="BA1852" s="40"/>
      <c r="BB1852" s="40"/>
      <c r="BC1852" s="40"/>
      <c r="BD1852" s="40"/>
      <c r="BE1852" s="40"/>
      <c r="BF1852" s="40"/>
    </row>
    <row r="1853" spans="1:58" x14ac:dyDescent="0.4">
      <c r="A1853" s="510"/>
      <c r="B1853" s="40"/>
      <c r="C1853" s="40"/>
      <c r="D1853" s="45"/>
      <c r="E1853" s="45"/>
      <c r="F1853" s="64"/>
      <c r="G1853" s="40"/>
      <c r="H1853" s="40"/>
      <c r="I1853" s="40"/>
      <c r="J1853" s="40"/>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c r="AH1853" s="40"/>
      <c r="AI1853" s="40"/>
      <c r="AJ1853" s="40"/>
      <c r="AK1853" s="40"/>
      <c r="AL1853" s="40"/>
      <c r="AM1853" s="40"/>
      <c r="AN1853" s="40"/>
      <c r="AO1853" s="40"/>
      <c r="AP1853" s="40"/>
      <c r="AQ1853" s="40"/>
      <c r="AR1853" s="40"/>
      <c r="AS1853" s="40"/>
      <c r="AT1853" s="40"/>
      <c r="AU1853" s="40"/>
      <c r="AV1853" s="40"/>
      <c r="AW1853" s="40"/>
      <c r="AX1853" s="40"/>
      <c r="AY1853" s="40"/>
      <c r="AZ1853" s="40"/>
      <c r="BA1853" s="40"/>
      <c r="BB1853" s="40"/>
      <c r="BC1853" s="40"/>
      <c r="BD1853" s="40"/>
      <c r="BE1853" s="40"/>
      <c r="BF1853" s="40"/>
    </row>
    <row r="1854" spans="1:58" x14ac:dyDescent="0.4">
      <c r="A1854" s="510"/>
      <c r="B1854" s="40"/>
      <c r="C1854" s="40"/>
      <c r="D1854" s="45"/>
      <c r="E1854" s="45"/>
      <c r="F1854" s="64"/>
      <c r="G1854" s="40"/>
      <c r="H1854" s="40"/>
      <c r="I1854" s="40"/>
      <c r="J1854" s="40"/>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c r="AH1854" s="40"/>
      <c r="AI1854" s="40"/>
      <c r="AJ1854" s="40"/>
      <c r="AK1854" s="40"/>
      <c r="AL1854" s="40"/>
      <c r="AM1854" s="40"/>
      <c r="AN1854" s="40"/>
      <c r="AO1854" s="40"/>
      <c r="AP1854" s="40"/>
      <c r="AQ1854" s="40"/>
      <c r="AR1854" s="40"/>
      <c r="AS1854" s="40"/>
      <c r="AT1854" s="40"/>
      <c r="AU1854" s="40"/>
      <c r="AV1854" s="40"/>
      <c r="AW1854" s="40"/>
      <c r="AX1854" s="40"/>
      <c r="AY1854" s="40"/>
      <c r="AZ1854" s="40"/>
      <c r="BA1854" s="40"/>
      <c r="BB1854" s="40"/>
      <c r="BC1854" s="40"/>
      <c r="BD1854" s="40"/>
      <c r="BE1854" s="40"/>
      <c r="BF1854" s="40"/>
    </row>
    <row r="1855" spans="1:58" x14ac:dyDescent="0.4">
      <c r="A1855" s="510"/>
      <c r="B1855" s="40"/>
      <c r="C1855" s="40"/>
      <c r="D1855" s="45"/>
      <c r="E1855" s="45"/>
      <c r="F1855" s="64"/>
      <c r="G1855" s="40"/>
      <c r="H1855" s="40"/>
      <c r="I1855" s="40"/>
      <c r="J1855" s="40"/>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c r="AH1855" s="40"/>
      <c r="AI1855" s="40"/>
      <c r="AJ1855" s="40"/>
      <c r="AK1855" s="40"/>
      <c r="AL1855" s="40"/>
      <c r="AM1855" s="40"/>
      <c r="AN1855" s="40"/>
      <c r="AO1855" s="40"/>
      <c r="AP1855" s="40"/>
      <c r="AQ1855" s="40"/>
      <c r="AR1855" s="40"/>
      <c r="AS1855" s="40"/>
      <c r="AT1855" s="40"/>
      <c r="AU1855" s="40"/>
      <c r="AV1855" s="40"/>
      <c r="AW1855" s="40"/>
      <c r="AX1855" s="40"/>
      <c r="AY1855" s="40"/>
      <c r="AZ1855" s="40"/>
      <c r="BA1855" s="40"/>
      <c r="BB1855" s="40"/>
      <c r="BC1855" s="40"/>
      <c r="BD1855" s="40"/>
      <c r="BE1855" s="40"/>
      <c r="BF1855" s="40"/>
    </row>
    <row r="1856" spans="1:58" x14ac:dyDescent="0.4">
      <c r="A1856" s="510"/>
      <c r="B1856" s="40"/>
      <c r="C1856" s="40"/>
      <c r="D1856" s="45"/>
      <c r="E1856" s="45"/>
      <c r="F1856" s="64"/>
      <c r="G1856" s="40"/>
      <c r="H1856" s="40"/>
      <c r="I1856" s="40"/>
      <c r="J1856" s="40"/>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c r="AH1856" s="40"/>
      <c r="AI1856" s="40"/>
      <c r="AJ1856" s="40"/>
      <c r="AK1856" s="40"/>
      <c r="AL1856" s="40"/>
      <c r="AM1856" s="40"/>
      <c r="AN1856" s="40"/>
      <c r="AO1856" s="40"/>
      <c r="AP1856" s="40"/>
      <c r="AQ1856" s="40"/>
      <c r="AR1856" s="40"/>
      <c r="AS1856" s="40"/>
      <c r="AT1856" s="40"/>
      <c r="AU1856" s="40"/>
      <c r="AV1856" s="40"/>
      <c r="AW1856" s="40"/>
      <c r="AX1856" s="40"/>
      <c r="AY1856" s="40"/>
      <c r="AZ1856" s="40"/>
      <c r="BA1856" s="40"/>
      <c r="BB1856" s="40"/>
      <c r="BC1856" s="40"/>
      <c r="BD1856" s="40"/>
      <c r="BE1856" s="40"/>
      <c r="BF1856" s="40"/>
    </row>
    <row r="1857" spans="1:58" x14ac:dyDescent="0.4">
      <c r="A1857" s="510"/>
      <c r="B1857" s="40"/>
      <c r="C1857" s="40"/>
      <c r="D1857" s="45"/>
      <c r="E1857" s="45"/>
      <c r="F1857" s="64"/>
      <c r="G1857" s="40"/>
      <c r="H1857" s="40"/>
      <c r="I1857" s="40"/>
      <c r="J1857" s="40"/>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c r="AH1857" s="40"/>
      <c r="AI1857" s="40"/>
      <c r="AJ1857" s="40"/>
      <c r="AK1857" s="40"/>
      <c r="AL1857" s="40"/>
      <c r="AM1857" s="40"/>
      <c r="AN1857" s="40"/>
      <c r="AO1857" s="40"/>
      <c r="AP1857" s="40"/>
      <c r="AQ1857" s="40"/>
      <c r="AR1857" s="40"/>
      <c r="AS1857" s="40"/>
      <c r="AT1857" s="40"/>
      <c r="AU1857" s="40"/>
      <c r="AV1857" s="40"/>
      <c r="AW1857" s="40"/>
      <c r="AX1857" s="40"/>
      <c r="AY1857" s="40"/>
      <c r="AZ1857" s="40"/>
      <c r="BA1857" s="40"/>
      <c r="BB1857" s="40"/>
      <c r="BC1857" s="40"/>
      <c r="BD1857" s="40"/>
      <c r="BE1857" s="40"/>
      <c r="BF1857" s="40"/>
    </row>
    <row r="1858" spans="1:58" x14ac:dyDescent="0.4">
      <c r="A1858" s="510"/>
      <c r="B1858" s="40"/>
      <c r="C1858" s="40"/>
      <c r="D1858" s="45"/>
      <c r="E1858" s="45"/>
      <c r="F1858" s="64"/>
      <c r="G1858" s="40"/>
      <c r="H1858" s="40"/>
      <c r="I1858" s="40"/>
      <c r="J1858" s="40"/>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c r="AH1858" s="40"/>
      <c r="AI1858" s="40"/>
      <c r="AJ1858" s="40"/>
      <c r="AK1858" s="40"/>
      <c r="AL1858" s="40"/>
      <c r="AM1858" s="40"/>
      <c r="AN1858" s="40"/>
      <c r="AO1858" s="40"/>
      <c r="AP1858" s="40"/>
      <c r="AQ1858" s="40"/>
      <c r="AR1858" s="40"/>
      <c r="AS1858" s="40"/>
      <c r="AT1858" s="40"/>
      <c r="AU1858" s="40"/>
      <c r="AV1858" s="40"/>
      <c r="AW1858" s="40"/>
      <c r="AX1858" s="40"/>
      <c r="AY1858" s="40"/>
      <c r="AZ1858" s="40"/>
      <c r="BA1858" s="40"/>
      <c r="BB1858" s="40"/>
      <c r="BC1858" s="40"/>
      <c r="BD1858" s="40"/>
      <c r="BE1858" s="40"/>
      <c r="BF1858" s="40"/>
    </row>
    <row r="1859" spans="1:58" x14ac:dyDescent="0.4">
      <c r="A1859" s="510"/>
      <c r="B1859" s="40"/>
      <c r="C1859" s="40"/>
      <c r="D1859" s="45"/>
      <c r="E1859" s="45"/>
      <c r="F1859" s="64"/>
      <c r="G1859" s="40"/>
      <c r="H1859" s="40"/>
      <c r="I1859" s="40"/>
      <c r="J1859" s="40"/>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c r="AH1859" s="40"/>
      <c r="AI1859" s="40"/>
      <c r="AJ1859" s="40"/>
      <c r="AK1859" s="40"/>
      <c r="AL1859" s="40"/>
      <c r="AM1859" s="40"/>
      <c r="AN1859" s="40"/>
      <c r="AO1859" s="40"/>
      <c r="AP1859" s="40"/>
      <c r="AQ1859" s="40"/>
      <c r="AR1859" s="40"/>
      <c r="AS1859" s="40"/>
      <c r="AT1859" s="40"/>
      <c r="AU1859" s="40"/>
      <c r="AV1859" s="40"/>
      <c r="AW1859" s="40"/>
      <c r="AX1859" s="40"/>
      <c r="AY1859" s="40"/>
      <c r="AZ1859" s="40"/>
      <c r="BA1859" s="40"/>
      <c r="BB1859" s="40"/>
      <c r="BC1859" s="40"/>
      <c r="BD1859" s="40"/>
      <c r="BE1859" s="40"/>
      <c r="BF1859" s="40"/>
    </row>
    <row r="1860" spans="1:58" x14ac:dyDescent="0.4">
      <c r="A1860" s="510"/>
      <c r="B1860" s="40"/>
      <c r="C1860" s="40"/>
      <c r="D1860" s="45"/>
      <c r="E1860" s="45"/>
      <c r="F1860" s="64"/>
      <c r="G1860" s="40"/>
      <c r="H1860" s="40"/>
      <c r="I1860" s="40"/>
      <c r="J1860" s="40"/>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c r="AH1860" s="40"/>
      <c r="AI1860" s="40"/>
      <c r="AJ1860" s="40"/>
      <c r="AK1860" s="40"/>
      <c r="AL1860" s="40"/>
      <c r="AM1860" s="40"/>
      <c r="AN1860" s="40"/>
      <c r="AO1860" s="40"/>
      <c r="AP1860" s="40"/>
      <c r="AQ1860" s="40"/>
      <c r="AR1860" s="40"/>
      <c r="AS1860" s="40"/>
      <c r="AT1860" s="40"/>
      <c r="AU1860" s="40"/>
      <c r="AV1860" s="40"/>
      <c r="AW1860" s="40"/>
      <c r="AX1860" s="40"/>
      <c r="AY1860" s="40"/>
      <c r="AZ1860" s="40"/>
      <c r="BA1860" s="40"/>
      <c r="BB1860" s="40"/>
      <c r="BC1860" s="40"/>
      <c r="BD1860" s="40"/>
      <c r="BE1860" s="40"/>
      <c r="BF1860" s="40"/>
    </row>
    <row r="1861" spans="1:58" x14ac:dyDescent="0.4">
      <c r="A1861" s="510"/>
      <c r="B1861" s="40"/>
      <c r="C1861" s="40"/>
      <c r="D1861" s="45"/>
      <c r="E1861" s="45"/>
      <c r="F1861" s="64"/>
      <c r="G1861" s="40"/>
      <c r="H1861" s="40"/>
      <c r="I1861" s="40"/>
      <c r="J1861" s="40"/>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c r="AH1861" s="40"/>
      <c r="AI1861" s="40"/>
      <c r="AJ1861" s="40"/>
      <c r="AK1861" s="40"/>
      <c r="AL1861" s="40"/>
      <c r="AM1861" s="40"/>
      <c r="AN1861" s="40"/>
      <c r="AO1861" s="40"/>
      <c r="AP1861" s="40"/>
      <c r="AQ1861" s="40"/>
      <c r="AR1861" s="40"/>
      <c r="AS1861" s="40"/>
      <c r="AT1861" s="40"/>
      <c r="AU1861" s="40"/>
      <c r="AV1861" s="40"/>
      <c r="AW1861" s="40"/>
      <c r="AX1861" s="40"/>
      <c r="AY1861" s="40"/>
      <c r="AZ1861" s="40"/>
      <c r="BA1861" s="40"/>
      <c r="BB1861" s="40"/>
      <c r="BC1861" s="40"/>
      <c r="BD1861" s="40"/>
      <c r="BE1861" s="40"/>
      <c r="BF1861" s="40"/>
    </row>
    <row r="1862" spans="1:58" x14ac:dyDescent="0.4">
      <c r="A1862" s="510"/>
      <c r="B1862" s="40"/>
      <c r="C1862" s="40"/>
      <c r="D1862" s="45"/>
      <c r="E1862" s="45"/>
      <c r="F1862" s="64"/>
      <c r="G1862" s="40"/>
      <c r="H1862" s="40"/>
      <c r="I1862" s="40"/>
      <c r="J1862" s="40"/>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c r="AH1862" s="40"/>
      <c r="AI1862" s="40"/>
      <c r="AJ1862" s="40"/>
      <c r="AK1862" s="40"/>
      <c r="AL1862" s="40"/>
      <c r="AM1862" s="40"/>
      <c r="AN1862" s="40"/>
      <c r="AO1862" s="40"/>
      <c r="AP1862" s="40"/>
      <c r="AQ1862" s="40"/>
      <c r="AR1862" s="40"/>
      <c r="AS1862" s="40"/>
      <c r="AT1862" s="40"/>
      <c r="AU1862" s="40"/>
      <c r="AV1862" s="40"/>
      <c r="AW1862" s="40"/>
      <c r="AX1862" s="40"/>
      <c r="AY1862" s="40"/>
      <c r="AZ1862" s="40"/>
      <c r="BA1862" s="40"/>
      <c r="BB1862" s="40"/>
      <c r="BC1862" s="40"/>
      <c r="BD1862" s="40"/>
      <c r="BE1862" s="40"/>
      <c r="BF1862" s="40"/>
    </row>
    <row r="1863" spans="1:58" x14ac:dyDescent="0.4">
      <c r="A1863" s="510"/>
      <c r="B1863" s="40"/>
      <c r="C1863" s="40"/>
      <c r="D1863" s="45"/>
      <c r="E1863" s="45"/>
      <c r="F1863" s="64"/>
      <c r="G1863" s="40"/>
      <c r="H1863" s="40"/>
      <c r="I1863" s="40"/>
      <c r="J1863" s="40"/>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c r="AH1863" s="40"/>
      <c r="AI1863" s="40"/>
      <c r="AJ1863" s="40"/>
      <c r="AK1863" s="40"/>
      <c r="AL1863" s="40"/>
      <c r="AM1863" s="40"/>
      <c r="AN1863" s="40"/>
      <c r="AO1863" s="40"/>
      <c r="AP1863" s="40"/>
      <c r="AQ1863" s="40"/>
      <c r="AR1863" s="40"/>
      <c r="AS1863" s="40"/>
      <c r="AT1863" s="40"/>
      <c r="AU1863" s="40"/>
      <c r="AV1863" s="40"/>
      <c r="AW1863" s="40"/>
      <c r="AX1863" s="40"/>
      <c r="AY1863" s="40"/>
      <c r="AZ1863" s="40"/>
      <c r="BA1863" s="40"/>
      <c r="BB1863" s="40"/>
      <c r="BC1863" s="40"/>
      <c r="BD1863" s="40"/>
      <c r="BE1863" s="40"/>
      <c r="BF1863" s="40"/>
    </row>
    <row r="1864" spans="1:58" x14ac:dyDescent="0.4">
      <c r="A1864" s="510"/>
      <c r="B1864" s="40"/>
      <c r="C1864" s="40"/>
      <c r="D1864" s="45"/>
      <c r="E1864" s="45"/>
      <c r="F1864" s="64"/>
      <c r="G1864" s="40"/>
      <c r="H1864" s="40"/>
      <c r="I1864" s="40"/>
      <c r="J1864" s="40"/>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c r="AH1864" s="40"/>
      <c r="AI1864" s="40"/>
      <c r="AJ1864" s="40"/>
      <c r="AK1864" s="40"/>
      <c r="AL1864" s="40"/>
      <c r="AM1864" s="40"/>
      <c r="AN1864" s="40"/>
      <c r="AO1864" s="40"/>
      <c r="AP1864" s="40"/>
      <c r="AQ1864" s="40"/>
      <c r="AR1864" s="40"/>
      <c r="AS1864" s="40"/>
      <c r="AT1864" s="40"/>
      <c r="AU1864" s="40"/>
      <c r="AV1864" s="40"/>
      <c r="AW1864" s="40"/>
      <c r="AX1864" s="40"/>
      <c r="AY1864" s="40"/>
      <c r="AZ1864" s="40"/>
      <c r="BA1864" s="40"/>
      <c r="BB1864" s="40"/>
      <c r="BC1864" s="40"/>
      <c r="BD1864" s="40"/>
      <c r="BE1864" s="40"/>
      <c r="BF1864" s="40"/>
    </row>
    <row r="1865" spans="1:58" x14ac:dyDescent="0.4">
      <c r="A1865" s="510"/>
      <c r="B1865" s="40"/>
      <c r="C1865" s="40"/>
      <c r="D1865" s="45"/>
      <c r="E1865" s="45"/>
      <c r="F1865" s="64"/>
      <c r="G1865" s="40"/>
      <c r="H1865" s="40"/>
      <c r="I1865" s="40"/>
      <c r="J1865" s="40"/>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c r="AH1865" s="40"/>
      <c r="AI1865" s="40"/>
      <c r="AJ1865" s="40"/>
      <c r="AK1865" s="40"/>
      <c r="AL1865" s="40"/>
      <c r="AM1865" s="40"/>
      <c r="AN1865" s="40"/>
      <c r="AO1865" s="40"/>
      <c r="AP1865" s="40"/>
      <c r="AQ1865" s="40"/>
      <c r="AR1865" s="40"/>
      <c r="AS1865" s="40"/>
      <c r="AT1865" s="40"/>
      <c r="AU1865" s="40"/>
      <c r="AV1865" s="40"/>
      <c r="AW1865" s="40"/>
      <c r="AX1865" s="40"/>
      <c r="AY1865" s="40"/>
      <c r="AZ1865" s="40"/>
      <c r="BA1865" s="40"/>
      <c r="BB1865" s="40"/>
      <c r="BC1865" s="40"/>
      <c r="BD1865" s="40"/>
      <c r="BE1865" s="40"/>
      <c r="BF1865" s="40"/>
    </row>
    <row r="1866" spans="1:58" x14ac:dyDescent="0.4">
      <c r="A1866" s="510"/>
      <c r="B1866" s="40"/>
      <c r="C1866" s="40"/>
      <c r="D1866" s="45"/>
      <c r="E1866" s="45"/>
      <c r="F1866" s="64"/>
      <c r="G1866" s="40"/>
      <c r="H1866" s="40"/>
      <c r="I1866" s="40"/>
      <c r="J1866" s="40"/>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c r="AH1866" s="40"/>
      <c r="AI1866" s="40"/>
      <c r="AJ1866" s="40"/>
      <c r="AK1866" s="40"/>
      <c r="AL1866" s="40"/>
      <c r="AM1866" s="40"/>
      <c r="AN1866" s="40"/>
      <c r="AO1866" s="40"/>
      <c r="AP1866" s="40"/>
      <c r="AQ1866" s="40"/>
      <c r="AR1866" s="40"/>
      <c r="AS1866" s="40"/>
      <c r="AT1866" s="40"/>
      <c r="AU1866" s="40"/>
      <c r="AV1866" s="40"/>
      <c r="AW1866" s="40"/>
      <c r="AX1866" s="40"/>
      <c r="AY1866" s="40"/>
      <c r="AZ1866" s="40"/>
      <c r="BA1866" s="40"/>
      <c r="BB1866" s="40"/>
      <c r="BC1866" s="40"/>
      <c r="BD1866" s="40"/>
      <c r="BE1866" s="40"/>
      <c r="BF1866" s="40"/>
    </row>
    <row r="1867" spans="1:58" x14ac:dyDescent="0.4">
      <c r="A1867" s="510"/>
      <c r="B1867" s="40"/>
      <c r="C1867" s="40"/>
      <c r="D1867" s="45"/>
      <c r="E1867" s="45"/>
      <c r="F1867" s="64"/>
      <c r="G1867" s="40"/>
      <c r="H1867" s="40"/>
      <c r="I1867" s="40"/>
      <c r="J1867" s="40"/>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c r="AH1867" s="40"/>
      <c r="AI1867" s="40"/>
      <c r="AJ1867" s="40"/>
      <c r="AK1867" s="40"/>
      <c r="AL1867" s="40"/>
      <c r="AM1867" s="40"/>
      <c r="AN1867" s="40"/>
      <c r="AO1867" s="40"/>
      <c r="AP1867" s="40"/>
      <c r="AQ1867" s="40"/>
      <c r="AR1867" s="40"/>
      <c r="AS1867" s="40"/>
      <c r="AT1867" s="40"/>
      <c r="AU1867" s="40"/>
      <c r="AV1867" s="40"/>
      <c r="AW1867" s="40"/>
      <c r="AX1867" s="40"/>
      <c r="AY1867" s="40"/>
      <c r="AZ1867" s="40"/>
      <c r="BA1867" s="40"/>
      <c r="BB1867" s="40"/>
      <c r="BC1867" s="40"/>
      <c r="BD1867" s="40"/>
      <c r="BE1867" s="40"/>
      <c r="BF1867" s="40"/>
    </row>
    <row r="1868" spans="1:58" x14ac:dyDescent="0.4">
      <c r="A1868" s="510"/>
      <c r="B1868" s="40"/>
      <c r="C1868" s="40"/>
      <c r="D1868" s="45"/>
      <c r="E1868" s="45"/>
      <c r="F1868" s="64"/>
      <c r="G1868" s="40"/>
      <c r="H1868" s="40"/>
      <c r="I1868" s="40"/>
      <c r="J1868" s="40"/>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c r="AH1868" s="40"/>
      <c r="AI1868" s="40"/>
      <c r="AJ1868" s="40"/>
      <c r="AK1868" s="40"/>
      <c r="AL1868" s="40"/>
      <c r="AM1868" s="40"/>
      <c r="AN1868" s="40"/>
      <c r="AO1868" s="40"/>
      <c r="AP1868" s="40"/>
      <c r="AQ1868" s="40"/>
      <c r="AR1868" s="40"/>
      <c r="AS1868" s="40"/>
      <c r="AT1868" s="40"/>
      <c r="AU1868" s="40"/>
      <c r="AV1868" s="40"/>
      <c r="AW1868" s="40"/>
      <c r="AX1868" s="40"/>
      <c r="AY1868" s="40"/>
      <c r="AZ1868" s="40"/>
      <c r="BA1868" s="40"/>
      <c r="BB1868" s="40"/>
      <c r="BC1868" s="40"/>
      <c r="BD1868" s="40"/>
      <c r="BE1868" s="40"/>
      <c r="BF1868" s="40"/>
    </row>
    <row r="1869" spans="1:58" x14ac:dyDescent="0.4">
      <c r="A1869" s="510"/>
      <c r="B1869" s="40"/>
      <c r="C1869" s="40"/>
      <c r="D1869" s="45"/>
      <c r="E1869" s="45"/>
      <c r="F1869" s="64"/>
      <c r="G1869" s="40"/>
      <c r="H1869" s="40"/>
      <c r="I1869" s="40"/>
      <c r="J1869" s="40"/>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c r="AH1869" s="40"/>
      <c r="AI1869" s="40"/>
      <c r="AJ1869" s="40"/>
      <c r="AK1869" s="40"/>
      <c r="AL1869" s="40"/>
      <c r="AM1869" s="40"/>
      <c r="AN1869" s="40"/>
      <c r="AO1869" s="40"/>
      <c r="AP1869" s="40"/>
      <c r="AQ1869" s="40"/>
      <c r="AR1869" s="40"/>
      <c r="AS1869" s="40"/>
      <c r="AT1869" s="40"/>
      <c r="AU1869" s="40"/>
      <c r="AV1869" s="40"/>
      <c r="AW1869" s="40"/>
      <c r="AX1869" s="40"/>
      <c r="AY1869" s="40"/>
      <c r="AZ1869" s="40"/>
      <c r="BA1869" s="40"/>
      <c r="BB1869" s="40"/>
      <c r="BC1869" s="40"/>
      <c r="BD1869" s="40"/>
      <c r="BE1869" s="40"/>
      <c r="BF1869" s="40"/>
    </row>
    <row r="1870" spans="1:58" x14ac:dyDescent="0.4">
      <c r="A1870" s="510"/>
      <c r="B1870" s="40"/>
      <c r="C1870" s="40"/>
      <c r="D1870" s="45"/>
      <c r="E1870" s="45"/>
      <c r="F1870" s="64"/>
      <c r="G1870" s="40"/>
      <c r="H1870" s="40"/>
      <c r="I1870" s="40"/>
      <c r="J1870" s="40"/>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c r="AH1870" s="40"/>
      <c r="AI1870" s="40"/>
      <c r="AJ1870" s="40"/>
      <c r="AK1870" s="40"/>
      <c r="AL1870" s="40"/>
      <c r="AM1870" s="40"/>
      <c r="AN1870" s="40"/>
      <c r="AO1870" s="40"/>
      <c r="AP1870" s="40"/>
      <c r="AQ1870" s="40"/>
      <c r="AR1870" s="40"/>
      <c r="AS1870" s="40"/>
      <c r="AT1870" s="40"/>
      <c r="AU1870" s="40"/>
      <c r="AV1870" s="40"/>
      <c r="AW1870" s="40"/>
      <c r="AX1870" s="40"/>
      <c r="AY1870" s="40"/>
      <c r="AZ1870" s="40"/>
      <c r="BA1870" s="40"/>
      <c r="BB1870" s="40"/>
      <c r="BC1870" s="40"/>
      <c r="BD1870" s="40"/>
      <c r="BE1870" s="40"/>
      <c r="BF1870" s="40"/>
    </row>
    <row r="1871" spans="1:58" x14ac:dyDescent="0.4">
      <c r="A1871" s="510"/>
      <c r="B1871" s="40"/>
      <c r="C1871" s="40"/>
      <c r="D1871" s="45"/>
      <c r="E1871" s="45"/>
      <c r="F1871" s="64"/>
      <c r="G1871" s="40"/>
      <c r="H1871" s="40"/>
      <c r="I1871" s="40"/>
      <c r="J1871" s="40"/>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c r="AH1871" s="40"/>
      <c r="AI1871" s="40"/>
      <c r="AJ1871" s="40"/>
      <c r="AK1871" s="40"/>
      <c r="AL1871" s="40"/>
      <c r="AM1871" s="40"/>
      <c r="AN1871" s="40"/>
      <c r="AO1871" s="40"/>
      <c r="AP1871" s="40"/>
      <c r="AQ1871" s="40"/>
      <c r="AR1871" s="40"/>
      <c r="AS1871" s="40"/>
      <c r="AT1871" s="40"/>
      <c r="AU1871" s="40"/>
      <c r="AV1871" s="40"/>
      <c r="AW1871" s="40"/>
      <c r="AX1871" s="40"/>
      <c r="AY1871" s="40"/>
      <c r="AZ1871" s="40"/>
      <c r="BA1871" s="40"/>
      <c r="BB1871" s="40"/>
      <c r="BC1871" s="40"/>
      <c r="BD1871" s="40"/>
      <c r="BE1871" s="40"/>
      <c r="BF1871" s="40"/>
    </row>
    <row r="1872" spans="1:58" x14ac:dyDescent="0.4">
      <c r="A1872" s="510"/>
      <c r="B1872" s="40"/>
      <c r="C1872" s="40"/>
      <c r="D1872" s="45"/>
      <c r="E1872" s="45"/>
      <c r="F1872" s="64"/>
      <c r="G1872" s="40"/>
      <c r="H1872" s="40"/>
      <c r="I1872" s="40"/>
      <c r="J1872" s="40"/>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c r="AH1872" s="40"/>
      <c r="AI1872" s="40"/>
      <c r="AJ1872" s="40"/>
      <c r="AK1872" s="40"/>
      <c r="AL1872" s="40"/>
      <c r="AM1872" s="40"/>
      <c r="AN1872" s="40"/>
      <c r="AO1872" s="40"/>
      <c r="AP1872" s="40"/>
      <c r="AQ1872" s="40"/>
      <c r="AR1872" s="40"/>
      <c r="AS1872" s="40"/>
      <c r="AT1872" s="40"/>
      <c r="AU1872" s="40"/>
      <c r="AV1872" s="40"/>
      <c r="AW1872" s="40"/>
      <c r="AX1872" s="40"/>
      <c r="AY1872" s="40"/>
      <c r="AZ1872" s="40"/>
      <c r="BA1872" s="40"/>
      <c r="BB1872" s="40"/>
      <c r="BC1872" s="40"/>
      <c r="BD1872" s="40"/>
      <c r="BE1872" s="40"/>
      <c r="BF1872" s="40"/>
    </row>
    <row r="1873" spans="1:58" x14ac:dyDescent="0.4">
      <c r="A1873" s="510"/>
      <c r="B1873" s="40"/>
      <c r="C1873" s="40"/>
      <c r="D1873" s="45"/>
      <c r="E1873" s="45"/>
      <c r="F1873" s="64"/>
      <c r="G1873" s="40"/>
      <c r="H1873" s="40"/>
      <c r="I1873" s="40"/>
      <c r="J1873" s="40"/>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c r="AH1873" s="40"/>
      <c r="AI1873" s="40"/>
      <c r="AJ1873" s="40"/>
      <c r="AK1873" s="40"/>
      <c r="AL1873" s="40"/>
      <c r="AM1873" s="40"/>
      <c r="AN1873" s="40"/>
      <c r="AO1873" s="40"/>
      <c r="AP1873" s="40"/>
      <c r="AQ1873" s="40"/>
      <c r="AR1873" s="40"/>
      <c r="AS1873" s="40"/>
      <c r="AT1873" s="40"/>
      <c r="AU1873" s="40"/>
      <c r="AV1873" s="40"/>
      <c r="AW1873" s="40"/>
      <c r="AX1873" s="40"/>
      <c r="AY1873" s="40"/>
      <c r="AZ1873" s="40"/>
      <c r="BA1873" s="40"/>
      <c r="BB1873" s="40"/>
      <c r="BC1873" s="40"/>
      <c r="BD1873" s="40"/>
      <c r="BE1873" s="40"/>
      <c r="BF1873" s="40"/>
    </row>
    <row r="1874" spans="1:58" x14ac:dyDescent="0.4">
      <c r="A1874" s="510"/>
      <c r="B1874" s="40"/>
      <c r="C1874" s="40"/>
      <c r="D1874" s="45"/>
      <c r="E1874" s="45"/>
      <c r="F1874" s="64"/>
      <c r="G1874" s="40"/>
      <c r="H1874" s="40"/>
      <c r="I1874" s="40"/>
      <c r="J1874" s="40"/>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c r="AH1874" s="40"/>
      <c r="AI1874" s="40"/>
      <c r="AJ1874" s="40"/>
      <c r="AK1874" s="40"/>
      <c r="AL1874" s="40"/>
      <c r="AM1874" s="40"/>
      <c r="AN1874" s="40"/>
      <c r="AO1874" s="40"/>
      <c r="AP1874" s="40"/>
      <c r="AQ1874" s="40"/>
      <c r="AR1874" s="40"/>
      <c r="AS1874" s="40"/>
      <c r="AT1874" s="40"/>
      <c r="AU1874" s="40"/>
      <c r="AV1874" s="40"/>
      <c r="AW1874" s="40"/>
      <c r="AX1874" s="40"/>
      <c r="AY1874" s="40"/>
      <c r="AZ1874" s="40"/>
      <c r="BA1874" s="40"/>
      <c r="BB1874" s="40"/>
      <c r="BC1874" s="40"/>
      <c r="BD1874" s="40"/>
      <c r="BE1874" s="40"/>
      <c r="BF1874" s="40"/>
    </row>
    <row r="1875" spans="1:58" x14ac:dyDescent="0.4">
      <c r="A1875" s="510"/>
      <c r="B1875" s="40"/>
      <c r="C1875" s="40"/>
      <c r="D1875" s="45"/>
      <c r="E1875" s="45"/>
      <c r="F1875" s="64"/>
      <c r="G1875" s="40"/>
      <c r="H1875" s="40"/>
      <c r="I1875" s="40"/>
      <c r="J1875" s="40"/>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c r="AH1875" s="40"/>
      <c r="AI1875" s="40"/>
      <c r="AJ1875" s="40"/>
      <c r="AK1875" s="40"/>
      <c r="AL1875" s="40"/>
      <c r="AM1875" s="40"/>
      <c r="AN1875" s="40"/>
      <c r="AO1875" s="40"/>
      <c r="AP1875" s="40"/>
      <c r="AQ1875" s="40"/>
      <c r="AR1875" s="40"/>
      <c r="AS1875" s="40"/>
      <c r="AT1875" s="40"/>
      <c r="AU1875" s="40"/>
      <c r="AV1875" s="40"/>
      <c r="AW1875" s="40"/>
      <c r="AX1875" s="40"/>
      <c r="AY1875" s="40"/>
      <c r="AZ1875" s="40"/>
      <c r="BA1875" s="40"/>
      <c r="BB1875" s="40"/>
      <c r="BC1875" s="40"/>
      <c r="BD1875" s="40"/>
      <c r="BE1875" s="40"/>
      <c r="BF1875" s="40"/>
    </row>
    <row r="1876" spans="1:58" x14ac:dyDescent="0.4">
      <c r="A1876" s="510"/>
      <c r="B1876" s="40"/>
      <c r="C1876" s="40"/>
      <c r="D1876" s="45"/>
      <c r="E1876" s="45"/>
      <c r="F1876" s="64"/>
      <c r="G1876" s="40"/>
      <c r="H1876" s="40"/>
      <c r="I1876" s="40"/>
      <c r="J1876" s="40"/>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c r="AH1876" s="40"/>
      <c r="AI1876" s="40"/>
      <c r="AJ1876" s="40"/>
      <c r="AK1876" s="40"/>
      <c r="AL1876" s="40"/>
      <c r="AM1876" s="40"/>
      <c r="AN1876" s="40"/>
      <c r="AO1876" s="40"/>
      <c r="AP1876" s="40"/>
      <c r="AQ1876" s="40"/>
      <c r="AR1876" s="40"/>
      <c r="AS1876" s="40"/>
      <c r="AT1876" s="40"/>
      <c r="AU1876" s="40"/>
      <c r="AV1876" s="40"/>
      <c r="AW1876" s="40"/>
      <c r="AX1876" s="40"/>
      <c r="AY1876" s="40"/>
      <c r="AZ1876" s="40"/>
      <c r="BA1876" s="40"/>
      <c r="BB1876" s="40"/>
      <c r="BC1876" s="40"/>
      <c r="BD1876" s="40"/>
      <c r="BE1876" s="40"/>
      <c r="BF1876" s="40"/>
    </row>
    <row r="1877" spans="1:58" x14ac:dyDescent="0.4">
      <c r="A1877" s="510"/>
      <c r="B1877" s="40"/>
      <c r="C1877" s="40"/>
      <c r="D1877" s="45"/>
      <c r="E1877" s="45"/>
      <c r="F1877" s="64"/>
      <c r="G1877" s="40"/>
      <c r="H1877" s="40"/>
      <c r="I1877" s="40"/>
      <c r="J1877" s="40"/>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c r="AH1877" s="40"/>
      <c r="AI1877" s="40"/>
      <c r="AJ1877" s="40"/>
      <c r="AK1877" s="40"/>
      <c r="AL1877" s="40"/>
      <c r="AM1877" s="40"/>
      <c r="AN1877" s="40"/>
      <c r="AO1877" s="40"/>
      <c r="AP1877" s="40"/>
      <c r="AQ1877" s="40"/>
      <c r="AR1877" s="40"/>
      <c r="AS1877" s="40"/>
      <c r="AT1877" s="40"/>
      <c r="AU1877" s="40"/>
      <c r="AV1877" s="40"/>
      <c r="AW1877" s="40"/>
      <c r="AX1877" s="40"/>
      <c r="AY1877" s="40"/>
      <c r="AZ1877" s="40"/>
      <c r="BA1877" s="40"/>
      <c r="BB1877" s="40"/>
      <c r="BC1877" s="40"/>
      <c r="BD1877" s="40"/>
      <c r="BE1877" s="40"/>
      <c r="BF1877" s="40"/>
    </row>
    <row r="1878" spans="1:58" x14ac:dyDescent="0.4">
      <c r="A1878" s="510"/>
      <c r="B1878" s="40"/>
      <c r="C1878" s="40"/>
      <c r="D1878" s="45"/>
      <c r="E1878" s="45"/>
      <c r="F1878" s="64"/>
      <c r="G1878" s="40"/>
      <c r="H1878" s="40"/>
      <c r="I1878" s="40"/>
      <c r="J1878" s="40"/>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c r="AH1878" s="40"/>
      <c r="AI1878" s="40"/>
      <c r="AJ1878" s="40"/>
      <c r="AK1878" s="40"/>
      <c r="AL1878" s="40"/>
      <c r="AM1878" s="40"/>
      <c r="AN1878" s="40"/>
      <c r="AO1878" s="40"/>
      <c r="AP1878" s="40"/>
      <c r="AQ1878" s="40"/>
      <c r="AR1878" s="40"/>
      <c r="AS1878" s="40"/>
      <c r="AT1878" s="40"/>
      <c r="AU1878" s="40"/>
      <c r="AV1878" s="40"/>
      <c r="AW1878" s="40"/>
      <c r="AX1878" s="40"/>
      <c r="AY1878" s="40"/>
      <c r="AZ1878" s="40"/>
      <c r="BA1878" s="40"/>
      <c r="BB1878" s="40"/>
      <c r="BC1878" s="40"/>
      <c r="BD1878" s="40"/>
      <c r="BE1878" s="40"/>
      <c r="BF1878" s="40"/>
    </row>
    <row r="1879" spans="1:58" x14ac:dyDescent="0.4">
      <c r="A1879" s="510"/>
      <c r="B1879" s="40"/>
      <c r="C1879" s="40"/>
      <c r="D1879" s="45"/>
      <c r="E1879" s="45"/>
      <c r="F1879" s="64"/>
      <c r="G1879" s="40"/>
      <c r="H1879" s="40"/>
      <c r="I1879" s="40"/>
      <c r="J1879" s="40"/>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c r="AH1879" s="40"/>
      <c r="AI1879" s="40"/>
      <c r="AJ1879" s="40"/>
      <c r="AK1879" s="40"/>
      <c r="AL1879" s="40"/>
      <c r="AM1879" s="40"/>
      <c r="AN1879" s="40"/>
      <c r="AO1879" s="40"/>
      <c r="AP1879" s="40"/>
      <c r="AQ1879" s="40"/>
      <c r="AR1879" s="40"/>
      <c r="AS1879" s="40"/>
      <c r="AT1879" s="40"/>
      <c r="AU1879" s="40"/>
      <c r="AV1879" s="40"/>
      <c r="AW1879" s="40"/>
      <c r="AX1879" s="40"/>
      <c r="AY1879" s="40"/>
      <c r="AZ1879" s="40"/>
      <c r="BA1879" s="40"/>
      <c r="BB1879" s="40"/>
      <c r="BC1879" s="40"/>
      <c r="BD1879" s="40"/>
      <c r="BE1879" s="40"/>
      <c r="BF1879" s="40"/>
    </row>
    <row r="1880" spans="1:58" x14ac:dyDescent="0.4">
      <c r="A1880" s="510"/>
      <c r="B1880" s="40"/>
      <c r="C1880" s="40"/>
      <c r="D1880" s="45"/>
      <c r="E1880" s="45"/>
      <c r="F1880" s="64"/>
      <c r="G1880" s="40"/>
      <c r="H1880" s="40"/>
      <c r="I1880" s="40"/>
      <c r="J1880" s="40"/>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c r="AH1880" s="40"/>
      <c r="AI1880" s="40"/>
      <c r="AJ1880" s="40"/>
      <c r="AK1880" s="40"/>
      <c r="AL1880" s="40"/>
      <c r="AM1880" s="40"/>
      <c r="AN1880" s="40"/>
      <c r="AO1880" s="40"/>
      <c r="AP1880" s="40"/>
      <c r="AQ1880" s="40"/>
      <c r="AR1880" s="40"/>
      <c r="AS1880" s="40"/>
      <c r="AT1880" s="40"/>
      <c r="AU1880" s="40"/>
      <c r="AV1880" s="40"/>
      <c r="AW1880" s="40"/>
      <c r="AX1880" s="40"/>
      <c r="AY1880" s="40"/>
      <c r="AZ1880" s="40"/>
      <c r="BA1880" s="40"/>
      <c r="BB1880" s="40"/>
      <c r="BC1880" s="40"/>
      <c r="BD1880" s="40"/>
      <c r="BE1880" s="40"/>
      <c r="BF1880" s="40"/>
    </row>
    <row r="1881" spans="1:58" x14ac:dyDescent="0.4">
      <c r="A1881" s="510"/>
      <c r="B1881" s="40"/>
      <c r="C1881" s="40"/>
      <c r="D1881" s="45"/>
      <c r="E1881" s="45"/>
      <c r="F1881" s="64"/>
      <c r="G1881" s="40"/>
      <c r="H1881" s="40"/>
      <c r="I1881" s="40"/>
      <c r="J1881" s="40"/>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c r="AH1881" s="40"/>
      <c r="AI1881" s="40"/>
      <c r="AJ1881" s="40"/>
      <c r="AK1881" s="40"/>
      <c r="AL1881" s="40"/>
      <c r="AM1881" s="40"/>
      <c r="AN1881" s="40"/>
      <c r="AO1881" s="40"/>
      <c r="AP1881" s="40"/>
      <c r="AQ1881" s="40"/>
      <c r="AR1881" s="40"/>
      <c r="AS1881" s="40"/>
      <c r="AT1881" s="40"/>
      <c r="AU1881" s="40"/>
      <c r="AV1881" s="40"/>
      <c r="AW1881" s="40"/>
      <c r="AX1881" s="40"/>
      <c r="AY1881" s="40"/>
      <c r="AZ1881" s="40"/>
      <c r="BA1881" s="40"/>
      <c r="BB1881" s="40"/>
      <c r="BC1881" s="40"/>
      <c r="BD1881" s="40"/>
      <c r="BE1881" s="40"/>
      <c r="BF1881" s="40"/>
    </row>
    <row r="1882" spans="1:58" x14ac:dyDescent="0.4">
      <c r="A1882" s="510"/>
      <c r="B1882" s="40"/>
      <c r="C1882" s="40"/>
      <c r="D1882" s="45"/>
      <c r="E1882" s="45"/>
      <c r="F1882" s="64"/>
      <c r="G1882" s="40"/>
      <c r="H1882" s="40"/>
      <c r="I1882" s="40"/>
      <c r="J1882" s="40"/>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c r="AH1882" s="40"/>
      <c r="AI1882" s="40"/>
      <c r="AJ1882" s="40"/>
      <c r="AK1882" s="40"/>
      <c r="AL1882" s="40"/>
      <c r="AM1882" s="40"/>
      <c r="AN1882" s="40"/>
      <c r="AO1882" s="40"/>
      <c r="AP1882" s="40"/>
      <c r="AQ1882" s="40"/>
      <c r="AR1882" s="40"/>
      <c r="AS1882" s="40"/>
      <c r="AT1882" s="40"/>
      <c r="AU1882" s="40"/>
      <c r="AV1882" s="40"/>
      <c r="AW1882" s="40"/>
      <c r="AX1882" s="40"/>
      <c r="AY1882" s="40"/>
      <c r="AZ1882" s="40"/>
      <c r="BA1882" s="40"/>
      <c r="BB1882" s="40"/>
      <c r="BC1882" s="40"/>
      <c r="BD1882" s="40"/>
      <c r="BE1882" s="40"/>
      <c r="BF1882" s="40"/>
    </row>
    <row r="1883" spans="1:58" x14ac:dyDescent="0.4">
      <c r="A1883" s="510"/>
      <c r="B1883" s="40"/>
      <c r="C1883" s="40"/>
      <c r="D1883" s="45"/>
      <c r="E1883" s="45"/>
      <c r="F1883" s="64"/>
      <c r="G1883" s="40"/>
      <c r="H1883" s="40"/>
      <c r="I1883" s="40"/>
      <c r="J1883" s="40"/>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c r="AH1883" s="40"/>
      <c r="AI1883" s="40"/>
      <c r="AJ1883" s="40"/>
      <c r="AK1883" s="40"/>
      <c r="AL1883" s="40"/>
      <c r="AM1883" s="40"/>
      <c r="AN1883" s="40"/>
      <c r="AO1883" s="40"/>
      <c r="AP1883" s="40"/>
      <c r="AQ1883" s="40"/>
      <c r="AR1883" s="40"/>
      <c r="AS1883" s="40"/>
      <c r="AT1883" s="40"/>
      <c r="AU1883" s="40"/>
      <c r="AV1883" s="40"/>
      <c r="AW1883" s="40"/>
      <c r="AX1883" s="40"/>
      <c r="AY1883" s="40"/>
      <c r="AZ1883" s="40"/>
      <c r="BA1883" s="40"/>
      <c r="BB1883" s="40"/>
      <c r="BC1883" s="40"/>
      <c r="BD1883" s="40"/>
      <c r="BE1883" s="40"/>
      <c r="BF1883" s="40"/>
    </row>
    <row r="1884" spans="1:58" x14ac:dyDescent="0.4">
      <c r="A1884" s="510"/>
      <c r="B1884" s="40"/>
      <c r="C1884" s="40"/>
      <c r="D1884" s="45"/>
      <c r="E1884" s="45"/>
      <c r="F1884" s="64"/>
      <c r="G1884" s="40"/>
      <c r="H1884" s="40"/>
      <c r="I1884" s="40"/>
      <c r="J1884" s="40"/>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c r="AH1884" s="40"/>
      <c r="AI1884" s="40"/>
      <c r="AJ1884" s="40"/>
      <c r="AK1884" s="40"/>
      <c r="AL1884" s="40"/>
      <c r="AM1884" s="40"/>
      <c r="AN1884" s="40"/>
      <c r="AO1884" s="40"/>
      <c r="AP1884" s="40"/>
      <c r="AQ1884" s="40"/>
      <c r="AR1884" s="40"/>
      <c r="AS1884" s="40"/>
      <c r="AT1884" s="40"/>
      <c r="AU1884" s="40"/>
      <c r="AV1884" s="40"/>
      <c r="AW1884" s="40"/>
      <c r="AX1884" s="40"/>
      <c r="AY1884" s="40"/>
      <c r="AZ1884" s="40"/>
      <c r="BA1884" s="40"/>
      <c r="BB1884" s="40"/>
      <c r="BC1884" s="40"/>
      <c r="BD1884" s="40"/>
      <c r="BE1884" s="40"/>
      <c r="BF1884" s="40"/>
    </row>
    <row r="1885" spans="1:58" x14ac:dyDescent="0.4">
      <c r="A1885" s="510"/>
      <c r="B1885" s="40"/>
      <c r="C1885" s="40"/>
      <c r="D1885" s="45"/>
      <c r="E1885" s="45"/>
      <c r="F1885" s="64"/>
      <c r="G1885" s="40"/>
      <c r="H1885" s="40"/>
      <c r="I1885" s="40"/>
      <c r="J1885" s="40"/>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c r="AH1885" s="40"/>
      <c r="AI1885" s="40"/>
      <c r="AJ1885" s="40"/>
      <c r="AK1885" s="40"/>
      <c r="AL1885" s="40"/>
      <c r="AM1885" s="40"/>
      <c r="AN1885" s="40"/>
      <c r="AO1885" s="40"/>
      <c r="AP1885" s="40"/>
      <c r="AQ1885" s="40"/>
      <c r="AR1885" s="40"/>
      <c r="AS1885" s="40"/>
      <c r="AT1885" s="40"/>
      <c r="AU1885" s="40"/>
      <c r="AV1885" s="40"/>
      <c r="AW1885" s="40"/>
      <c r="AX1885" s="40"/>
      <c r="AY1885" s="40"/>
      <c r="AZ1885" s="40"/>
      <c r="BA1885" s="40"/>
      <c r="BB1885" s="40"/>
      <c r="BC1885" s="40"/>
      <c r="BD1885" s="40"/>
      <c r="BE1885" s="40"/>
      <c r="BF1885" s="40"/>
    </row>
    <row r="1886" spans="1:58" x14ac:dyDescent="0.4">
      <c r="A1886" s="510"/>
      <c r="B1886" s="40"/>
      <c r="C1886" s="40"/>
      <c r="D1886" s="45"/>
      <c r="E1886" s="45"/>
      <c r="F1886" s="64"/>
      <c r="G1886" s="40"/>
      <c r="H1886" s="40"/>
      <c r="I1886" s="40"/>
      <c r="J1886" s="40"/>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c r="AH1886" s="40"/>
      <c r="AI1886" s="40"/>
      <c r="AJ1886" s="40"/>
      <c r="AK1886" s="40"/>
      <c r="AL1886" s="40"/>
      <c r="AM1886" s="40"/>
      <c r="AN1886" s="40"/>
      <c r="AO1886" s="40"/>
      <c r="AP1886" s="40"/>
      <c r="AQ1886" s="40"/>
      <c r="AR1886" s="40"/>
      <c r="AS1886" s="40"/>
      <c r="AT1886" s="40"/>
      <c r="AU1886" s="40"/>
      <c r="AV1886" s="40"/>
      <c r="AW1886" s="40"/>
      <c r="AX1886" s="40"/>
      <c r="AY1886" s="40"/>
      <c r="AZ1886" s="40"/>
      <c r="BA1886" s="40"/>
      <c r="BB1886" s="40"/>
      <c r="BC1886" s="40"/>
      <c r="BD1886" s="40"/>
      <c r="BE1886" s="40"/>
      <c r="BF1886" s="40"/>
    </row>
    <row r="1887" spans="1:58" x14ac:dyDescent="0.4">
      <c r="A1887" s="510"/>
      <c r="B1887" s="40"/>
      <c r="C1887" s="40"/>
      <c r="D1887" s="45"/>
      <c r="E1887" s="45"/>
      <c r="F1887" s="64"/>
      <c r="G1887" s="40"/>
      <c r="H1887" s="40"/>
      <c r="I1887" s="40"/>
      <c r="J1887" s="40"/>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c r="AH1887" s="40"/>
      <c r="AI1887" s="40"/>
      <c r="AJ1887" s="40"/>
      <c r="AK1887" s="40"/>
      <c r="AL1887" s="40"/>
      <c r="AM1887" s="40"/>
      <c r="AN1887" s="40"/>
      <c r="AO1887" s="40"/>
      <c r="AP1887" s="40"/>
      <c r="AQ1887" s="40"/>
      <c r="AR1887" s="40"/>
      <c r="AS1887" s="40"/>
      <c r="AT1887" s="40"/>
      <c r="AU1887" s="40"/>
      <c r="AV1887" s="40"/>
      <c r="AW1887" s="40"/>
      <c r="AX1887" s="40"/>
      <c r="AY1887" s="40"/>
      <c r="AZ1887" s="40"/>
      <c r="BA1887" s="40"/>
      <c r="BB1887" s="40"/>
      <c r="BC1887" s="40"/>
      <c r="BD1887" s="40"/>
      <c r="BE1887" s="40"/>
      <c r="BF1887" s="40"/>
    </row>
    <row r="1888" spans="1:58" x14ac:dyDescent="0.4">
      <c r="A1888" s="510"/>
      <c r="B1888" s="40"/>
      <c r="C1888" s="40"/>
      <c r="D1888" s="45"/>
      <c r="E1888" s="45"/>
      <c r="F1888" s="64"/>
      <c r="G1888" s="40"/>
      <c r="H1888" s="40"/>
      <c r="I1888" s="40"/>
      <c r="J1888" s="40"/>
      <c r="K1888" s="40"/>
      <c r="L1888" s="40"/>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c r="AH1888" s="40"/>
      <c r="AI1888" s="40"/>
      <c r="AJ1888" s="40"/>
      <c r="AK1888" s="40"/>
      <c r="AL1888" s="40"/>
      <c r="AM1888" s="40"/>
      <c r="AN1888" s="40"/>
      <c r="AO1888" s="40"/>
      <c r="AP1888" s="40"/>
      <c r="AQ1888" s="40"/>
      <c r="AR1888" s="40"/>
      <c r="AS1888" s="40"/>
      <c r="AT1888" s="40"/>
      <c r="AU1888" s="40"/>
      <c r="AV1888" s="40"/>
      <c r="AW1888" s="40"/>
      <c r="AX1888" s="40"/>
      <c r="AY1888" s="40"/>
      <c r="AZ1888" s="40"/>
      <c r="BA1888" s="40"/>
      <c r="BB1888" s="40"/>
      <c r="BC1888" s="40"/>
      <c r="BD1888" s="40"/>
      <c r="BE1888" s="40"/>
      <c r="BF1888" s="40"/>
    </row>
    <row r="1889" spans="1:58" x14ac:dyDescent="0.4">
      <c r="A1889" s="510"/>
      <c r="B1889" s="40"/>
      <c r="C1889" s="40"/>
      <c r="D1889" s="45"/>
      <c r="E1889" s="45"/>
      <c r="F1889" s="64"/>
      <c r="G1889" s="40"/>
      <c r="H1889" s="40"/>
      <c r="I1889" s="40"/>
      <c r="J1889" s="40"/>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c r="AH1889" s="40"/>
      <c r="AI1889" s="40"/>
      <c r="AJ1889" s="40"/>
      <c r="AK1889" s="40"/>
      <c r="AL1889" s="40"/>
      <c r="AM1889" s="40"/>
      <c r="AN1889" s="40"/>
      <c r="AO1889" s="40"/>
      <c r="AP1889" s="40"/>
      <c r="AQ1889" s="40"/>
      <c r="AR1889" s="40"/>
      <c r="AS1889" s="40"/>
      <c r="AT1889" s="40"/>
      <c r="AU1889" s="40"/>
      <c r="AV1889" s="40"/>
      <c r="AW1889" s="40"/>
      <c r="AX1889" s="40"/>
      <c r="AY1889" s="40"/>
      <c r="AZ1889" s="40"/>
      <c r="BA1889" s="40"/>
      <c r="BB1889" s="40"/>
      <c r="BC1889" s="40"/>
      <c r="BD1889" s="40"/>
      <c r="BE1889" s="40"/>
      <c r="BF1889" s="40"/>
    </row>
    <row r="1890" spans="1:58" x14ac:dyDescent="0.4">
      <c r="A1890" s="510"/>
      <c r="B1890" s="40"/>
      <c r="C1890" s="40"/>
      <c r="D1890" s="45"/>
      <c r="E1890" s="45"/>
      <c r="F1890" s="64"/>
      <c r="G1890" s="40"/>
      <c r="H1890" s="40"/>
      <c r="I1890" s="40"/>
      <c r="J1890" s="40"/>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c r="AH1890" s="40"/>
      <c r="AI1890" s="40"/>
      <c r="AJ1890" s="40"/>
      <c r="AK1890" s="40"/>
      <c r="AL1890" s="40"/>
      <c r="AM1890" s="40"/>
      <c r="AN1890" s="40"/>
      <c r="AO1890" s="40"/>
      <c r="AP1890" s="40"/>
      <c r="AQ1890" s="40"/>
      <c r="AR1890" s="40"/>
      <c r="AS1890" s="40"/>
      <c r="AT1890" s="40"/>
      <c r="AU1890" s="40"/>
      <c r="AV1890" s="40"/>
      <c r="AW1890" s="40"/>
      <c r="AX1890" s="40"/>
      <c r="AY1890" s="40"/>
      <c r="AZ1890" s="40"/>
      <c r="BA1890" s="40"/>
      <c r="BB1890" s="40"/>
      <c r="BC1890" s="40"/>
      <c r="BD1890" s="40"/>
      <c r="BE1890" s="40"/>
      <c r="BF1890" s="40"/>
    </row>
    <row r="1891" spans="1:58" x14ac:dyDescent="0.4">
      <c r="A1891" s="510"/>
      <c r="B1891" s="40"/>
      <c r="C1891" s="40"/>
      <c r="D1891" s="45"/>
      <c r="E1891" s="45"/>
      <c r="F1891" s="64"/>
      <c r="G1891" s="40"/>
      <c r="H1891" s="40"/>
      <c r="I1891" s="40"/>
      <c r="J1891" s="40"/>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c r="AH1891" s="40"/>
      <c r="AI1891" s="40"/>
      <c r="AJ1891" s="40"/>
      <c r="AK1891" s="40"/>
      <c r="AL1891" s="40"/>
      <c r="AM1891" s="40"/>
      <c r="AN1891" s="40"/>
      <c r="AO1891" s="40"/>
      <c r="AP1891" s="40"/>
      <c r="AQ1891" s="40"/>
      <c r="AR1891" s="40"/>
      <c r="AS1891" s="40"/>
      <c r="AT1891" s="40"/>
      <c r="AU1891" s="40"/>
      <c r="AV1891" s="40"/>
      <c r="AW1891" s="40"/>
      <c r="AX1891" s="40"/>
      <c r="AY1891" s="40"/>
      <c r="AZ1891" s="40"/>
      <c r="BA1891" s="40"/>
      <c r="BB1891" s="40"/>
      <c r="BC1891" s="40"/>
      <c r="BD1891" s="40"/>
      <c r="BE1891" s="40"/>
      <c r="BF1891" s="40"/>
    </row>
    <row r="1892" spans="1:58" x14ac:dyDescent="0.4">
      <c r="A1892" s="510"/>
      <c r="B1892" s="40"/>
      <c r="C1892" s="40"/>
      <c r="D1892" s="45"/>
      <c r="E1892" s="45"/>
      <c r="F1892" s="64"/>
      <c r="G1892" s="40"/>
      <c r="H1892" s="40"/>
      <c r="I1892" s="40"/>
      <c r="J1892" s="40"/>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c r="AH1892" s="40"/>
      <c r="AI1892" s="40"/>
      <c r="AJ1892" s="40"/>
      <c r="AK1892" s="40"/>
      <c r="AL1892" s="40"/>
      <c r="AM1892" s="40"/>
      <c r="AN1892" s="40"/>
      <c r="AO1892" s="40"/>
      <c r="AP1892" s="40"/>
      <c r="AQ1892" s="40"/>
      <c r="AR1892" s="40"/>
      <c r="AS1892" s="40"/>
      <c r="AT1892" s="40"/>
      <c r="AU1892" s="40"/>
      <c r="AV1892" s="40"/>
      <c r="AW1892" s="40"/>
      <c r="AX1892" s="40"/>
      <c r="AY1892" s="40"/>
      <c r="AZ1892" s="40"/>
      <c r="BA1892" s="40"/>
      <c r="BB1892" s="40"/>
      <c r="BC1892" s="40"/>
      <c r="BD1892" s="40"/>
      <c r="BE1892" s="40"/>
      <c r="BF1892" s="40"/>
    </row>
    <row r="1893" spans="1:58" x14ac:dyDescent="0.4">
      <c r="A1893" s="510"/>
      <c r="B1893" s="40"/>
      <c r="C1893" s="40"/>
      <c r="D1893" s="45"/>
      <c r="E1893" s="45"/>
      <c r="F1893" s="64"/>
      <c r="G1893" s="40"/>
      <c r="H1893" s="40"/>
      <c r="I1893" s="40"/>
      <c r="J1893" s="40"/>
      <c r="K1893" s="40"/>
      <c r="L1893" s="40"/>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c r="AH1893" s="40"/>
      <c r="AI1893" s="40"/>
      <c r="AJ1893" s="40"/>
      <c r="AK1893" s="40"/>
      <c r="AL1893" s="40"/>
      <c r="AM1893" s="40"/>
      <c r="AN1893" s="40"/>
      <c r="AO1893" s="40"/>
      <c r="AP1893" s="40"/>
      <c r="AQ1893" s="40"/>
      <c r="AR1893" s="40"/>
      <c r="AS1893" s="40"/>
      <c r="AT1893" s="40"/>
      <c r="AU1893" s="40"/>
      <c r="AV1893" s="40"/>
      <c r="AW1893" s="40"/>
      <c r="AX1893" s="40"/>
      <c r="AY1893" s="40"/>
      <c r="AZ1893" s="40"/>
      <c r="BA1893" s="40"/>
      <c r="BB1893" s="40"/>
      <c r="BC1893" s="40"/>
      <c r="BD1893" s="40"/>
      <c r="BE1893" s="40"/>
      <c r="BF1893" s="40"/>
    </row>
    <row r="1894" spans="1:58" x14ac:dyDescent="0.4">
      <c r="A1894" s="510"/>
      <c r="B1894" s="40"/>
      <c r="C1894" s="40"/>
      <c r="D1894" s="45"/>
      <c r="E1894" s="45"/>
      <c r="F1894" s="64"/>
      <c r="G1894" s="40"/>
      <c r="H1894" s="40"/>
      <c r="I1894" s="40"/>
      <c r="J1894" s="40"/>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c r="AH1894" s="40"/>
      <c r="AI1894" s="40"/>
      <c r="AJ1894" s="40"/>
      <c r="AK1894" s="40"/>
      <c r="AL1894" s="40"/>
      <c r="AM1894" s="40"/>
      <c r="AN1894" s="40"/>
      <c r="AO1894" s="40"/>
      <c r="AP1894" s="40"/>
      <c r="AQ1894" s="40"/>
      <c r="AR1894" s="40"/>
      <c r="AS1894" s="40"/>
      <c r="AT1894" s="40"/>
      <c r="AU1894" s="40"/>
      <c r="AV1894" s="40"/>
      <c r="AW1894" s="40"/>
      <c r="AX1894" s="40"/>
      <c r="AY1894" s="40"/>
      <c r="AZ1894" s="40"/>
      <c r="BA1894" s="40"/>
      <c r="BB1894" s="40"/>
      <c r="BC1894" s="40"/>
      <c r="BD1894" s="40"/>
      <c r="BE1894" s="40"/>
      <c r="BF1894" s="40"/>
    </row>
    <row r="1895" spans="1:58" x14ac:dyDescent="0.4">
      <c r="A1895" s="510"/>
      <c r="B1895" s="40"/>
      <c r="C1895" s="40"/>
      <c r="D1895" s="45"/>
      <c r="E1895" s="45"/>
      <c r="F1895" s="64"/>
      <c r="G1895" s="40"/>
      <c r="H1895" s="40"/>
      <c r="I1895" s="40"/>
      <c r="J1895" s="40"/>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c r="AH1895" s="40"/>
      <c r="AI1895" s="40"/>
      <c r="AJ1895" s="40"/>
      <c r="AK1895" s="40"/>
      <c r="AL1895" s="40"/>
      <c r="AM1895" s="40"/>
      <c r="AN1895" s="40"/>
      <c r="AO1895" s="40"/>
      <c r="AP1895" s="40"/>
      <c r="AQ1895" s="40"/>
      <c r="AR1895" s="40"/>
      <c r="AS1895" s="40"/>
      <c r="AT1895" s="40"/>
      <c r="AU1895" s="40"/>
      <c r="AV1895" s="40"/>
      <c r="AW1895" s="40"/>
      <c r="AX1895" s="40"/>
      <c r="AY1895" s="40"/>
      <c r="AZ1895" s="40"/>
      <c r="BA1895" s="40"/>
      <c r="BB1895" s="40"/>
      <c r="BC1895" s="40"/>
      <c r="BD1895" s="40"/>
      <c r="BE1895" s="40"/>
      <c r="BF1895" s="40"/>
    </row>
    <row r="1896" spans="1:58" x14ac:dyDescent="0.4">
      <c r="A1896" s="510"/>
      <c r="B1896" s="40"/>
      <c r="C1896" s="40"/>
      <c r="D1896" s="45"/>
      <c r="E1896" s="45"/>
      <c r="F1896" s="64"/>
      <c r="G1896" s="40"/>
      <c r="H1896" s="40"/>
      <c r="I1896" s="40"/>
      <c r="J1896" s="40"/>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c r="AH1896" s="40"/>
      <c r="AI1896" s="40"/>
      <c r="AJ1896" s="40"/>
      <c r="AK1896" s="40"/>
      <c r="AL1896" s="40"/>
      <c r="AM1896" s="40"/>
      <c r="AN1896" s="40"/>
      <c r="AO1896" s="40"/>
      <c r="AP1896" s="40"/>
      <c r="AQ1896" s="40"/>
      <c r="AR1896" s="40"/>
      <c r="AS1896" s="40"/>
      <c r="AT1896" s="40"/>
      <c r="AU1896" s="40"/>
      <c r="AV1896" s="40"/>
      <c r="AW1896" s="40"/>
      <c r="AX1896" s="40"/>
      <c r="AY1896" s="40"/>
      <c r="AZ1896" s="40"/>
      <c r="BA1896" s="40"/>
      <c r="BB1896" s="40"/>
      <c r="BC1896" s="40"/>
      <c r="BD1896" s="40"/>
      <c r="BE1896" s="40"/>
      <c r="BF1896" s="40"/>
    </row>
    <row r="1897" spans="1:58" x14ac:dyDescent="0.4">
      <c r="A1897" s="510"/>
      <c r="B1897" s="40"/>
      <c r="C1897" s="40"/>
      <c r="D1897" s="45"/>
      <c r="E1897" s="45"/>
      <c r="F1897" s="64"/>
      <c r="G1897" s="40"/>
      <c r="H1897" s="40"/>
      <c r="I1897" s="40"/>
      <c r="J1897" s="40"/>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c r="AH1897" s="40"/>
      <c r="AI1897" s="40"/>
      <c r="AJ1897" s="40"/>
      <c r="AK1897" s="40"/>
      <c r="AL1897" s="40"/>
      <c r="AM1897" s="40"/>
      <c r="AN1897" s="40"/>
      <c r="AO1897" s="40"/>
      <c r="AP1897" s="40"/>
      <c r="AQ1897" s="40"/>
      <c r="AR1897" s="40"/>
      <c r="AS1897" s="40"/>
      <c r="AT1897" s="40"/>
      <c r="AU1897" s="40"/>
      <c r="AV1897" s="40"/>
      <c r="AW1897" s="40"/>
      <c r="AX1897" s="40"/>
      <c r="AY1897" s="40"/>
      <c r="AZ1897" s="40"/>
      <c r="BA1897" s="40"/>
      <c r="BB1897" s="40"/>
      <c r="BC1897" s="40"/>
      <c r="BD1897" s="40"/>
      <c r="BE1897" s="40"/>
      <c r="BF1897" s="40"/>
    </row>
    <row r="1898" spans="1:58" x14ac:dyDescent="0.4">
      <c r="A1898" s="510"/>
      <c r="B1898" s="40"/>
      <c r="C1898" s="40"/>
      <c r="D1898" s="45"/>
      <c r="E1898" s="45"/>
      <c r="F1898" s="64"/>
      <c r="G1898" s="40"/>
      <c r="H1898" s="40"/>
      <c r="I1898" s="40"/>
      <c r="J1898" s="40"/>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c r="AH1898" s="40"/>
      <c r="AI1898" s="40"/>
      <c r="AJ1898" s="40"/>
      <c r="AK1898" s="40"/>
      <c r="AL1898" s="40"/>
      <c r="AM1898" s="40"/>
      <c r="AN1898" s="40"/>
      <c r="AO1898" s="40"/>
      <c r="AP1898" s="40"/>
      <c r="AQ1898" s="40"/>
      <c r="AR1898" s="40"/>
      <c r="AS1898" s="40"/>
      <c r="AT1898" s="40"/>
      <c r="AU1898" s="40"/>
      <c r="AV1898" s="40"/>
      <c r="AW1898" s="40"/>
      <c r="AX1898" s="40"/>
      <c r="AY1898" s="40"/>
      <c r="AZ1898" s="40"/>
      <c r="BA1898" s="40"/>
      <c r="BB1898" s="40"/>
      <c r="BC1898" s="40"/>
      <c r="BD1898" s="40"/>
      <c r="BE1898" s="40"/>
      <c r="BF1898" s="40"/>
    </row>
    <row r="1899" spans="1:58" x14ac:dyDescent="0.4">
      <c r="A1899" s="510"/>
      <c r="B1899" s="40"/>
      <c r="C1899" s="40"/>
      <c r="D1899" s="45"/>
      <c r="E1899" s="45"/>
      <c r="F1899" s="64"/>
      <c r="G1899" s="40"/>
      <c r="H1899" s="40"/>
      <c r="I1899" s="40"/>
      <c r="J1899" s="40"/>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c r="AH1899" s="40"/>
      <c r="AI1899" s="40"/>
      <c r="AJ1899" s="40"/>
      <c r="AK1899" s="40"/>
      <c r="AL1899" s="40"/>
      <c r="AM1899" s="40"/>
      <c r="AN1899" s="40"/>
      <c r="AO1899" s="40"/>
      <c r="AP1899" s="40"/>
      <c r="AQ1899" s="40"/>
      <c r="AR1899" s="40"/>
      <c r="AS1899" s="40"/>
      <c r="AT1899" s="40"/>
      <c r="AU1899" s="40"/>
      <c r="AV1899" s="40"/>
      <c r="AW1899" s="40"/>
      <c r="AX1899" s="40"/>
      <c r="AY1899" s="40"/>
      <c r="AZ1899" s="40"/>
      <c r="BA1899" s="40"/>
      <c r="BB1899" s="40"/>
      <c r="BC1899" s="40"/>
      <c r="BD1899" s="40"/>
      <c r="BE1899" s="40"/>
      <c r="BF1899" s="40"/>
    </row>
    <row r="1900" spans="1:58" x14ac:dyDescent="0.4">
      <c r="A1900" s="510"/>
      <c r="B1900" s="40"/>
      <c r="C1900" s="40"/>
      <c r="D1900" s="45"/>
      <c r="E1900" s="45"/>
      <c r="F1900" s="64"/>
      <c r="G1900" s="40"/>
      <c r="H1900" s="40"/>
      <c r="I1900" s="40"/>
      <c r="J1900" s="40"/>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c r="AH1900" s="40"/>
      <c r="AI1900" s="40"/>
      <c r="AJ1900" s="40"/>
      <c r="AK1900" s="40"/>
      <c r="AL1900" s="40"/>
      <c r="AM1900" s="40"/>
      <c r="AN1900" s="40"/>
      <c r="AO1900" s="40"/>
      <c r="AP1900" s="40"/>
      <c r="AQ1900" s="40"/>
      <c r="AR1900" s="40"/>
      <c r="AS1900" s="40"/>
      <c r="AT1900" s="40"/>
      <c r="AU1900" s="40"/>
      <c r="AV1900" s="40"/>
      <c r="AW1900" s="40"/>
      <c r="AX1900" s="40"/>
      <c r="AY1900" s="40"/>
      <c r="AZ1900" s="40"/>
      <c r="BA1900" s="40"/>
      <c r="BB1900" s="40"/>
      <c r="BC1900" s="40"/>
      <c r="BD1900" s="40"/>
      <c r="BE1900" s="40"/>
      <c r="BF1900" s="40"/>
    </row>
    <row r="1901" spans="1:58" x14ac:dyDescent="0.4">
      <c r="A1901" s="510"/>
      <c r="B1901" s="40"/>
      <c r="C1901" s="40"/>
      <c r="D1901" s="45"/>
      <c r="E1901" s="45"/>
      <c r="F1901" s="64"/>
      <c r="G1901" s="40"/>
      <c r="H1901" s="40"/>
      <c r="I1901" s="40"/>
      <c r="J1901" s="40"/>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c r="AH1901" s="40"/>
      <c r="AI1901" s="40"/>
      <c r="AJ1901" s="40"/>
      <c r="AK1901" s="40"/>
      <c r="AL1901" s="40"/>
      <c r="AM1901" s="40"/>
      <c r="AN1901" s="40"/>
      <c r="AO1901" s="40"/>
      <c r="AP1901" s="40"/>
      <c r="AQ1901" s="40"/>
      <c r="AR1901" s="40"/>
      <c r="AS1901" s="40"/>
      <c r="AT1901" s="40"/>
      <c r="AU1901" s="40"/>
      <c r="AV1901" s="40"/>
      <c r="AW1901" s="40"/>
      <c r="AX1901" s="40"/>
      <c r="AY1901" s="40"/>
      <c r="AZ1901" s="40"/>
      <c r="BA1901" s="40"/>
      <c r="BB1901" s="40"/>
      <c r="BC1901" s="40"/>
      <c r="BD1901" s="40"/>
      <c r="BE1901" s="40"/>
      <c r="BF1901" s="40"/>
    </row>
    <row r="1902" spans="1:58" x14ac:dyDescent="0.4">
      <c r="A1902" s="510"/>
      <c r="B1902" s="40"/>
      <c r="C1902" s="40"/>
      <c r="D1902" s="45"/>
      <c r="E1902" s="45"/>
      <c r="F1902" s="64"/>
      <c r="G1902" s="40"/>
      <c r="H1902" s="40"/>
      <c r="I1902" s="40"/>
      <c r="J1902" s="40"/>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c r="AH1902" s="40"/>
      <c r="AI1902" s="40"/>
      <c r="AJ1902" s="40"/>
      <c r="AK1902" s="40"/>
      <c r="AL1902" s="40"/>
      <c r="AM1902" s="40"/>
      <c r="AN1902" s="40"/>
      <c r="AO1902" s="40"/>
      <c r="AP1902" s="40"/>
      <c r="AQ1902" s="40"/>
      <c r="AR1902" s="40"/>
      <c r="AS1902" s="40"/>
      <c r="AT1902" s="40"/>
      <c r="AU1902" s="40"/>
      <c r="AV1902" s="40"/>
      <c r="AW1902" s="40"/>
      <c r="AX1902" s="40"/>
      <c r="AY1902" s="40"/>
      <c r="AZ1902" s="40"/>
      <c r="BA1902" s="40"/>
      <c r="BB1902" s="40"/>
      <c r="BC1902" s="40"/>
      <c r="BD1902" s="40"/>
      <c r="BE1902" s="40"/>
      <c r="BF1902" s="40"/>
    </row>
    <row r="1903" spans="1:58" x14ac:dyDescent="0.4">
      <c r="A1903" s="510"/>
      <c r="B1903" s="40"/>
      <c r="C1903" s="40"/>
      <c r="D1903" s="45"/>
      <c r="E1903" s="45"/>
      <c r="F1903" s="64"/>
      <c r="G1903" s="40"/>
      <c r="H1903" s="40"/>
      <c r="I1903" s="40"/>
      <c r="J1903" s="40"/>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c r="AH1903" s="40"/>
      <c r="AI1903" s="40"/>
      <c r="AJ1903" s="40"/>
      <c r="AK1903" s="40"/>
      <c r="AL1903" s="40"/>
      <c r="AM1903" s="40"/>
      <c r="AN1903" s="40"/>
      <c r="AO1903" s="40"/>
      <c r="AP1903" s="40"/>
      <c r="AQ1903" s="40"/>
      <c r="AR1903" s="40"/>
      <c r="AS1903" s="40"/>
      <c r="AT1903" s="40"/>
      <c r="AU1903" s="40"/>
      <c r="AV1903" s="40"/>
      <c r="AW1903" s="40"/>
      <c r="AX1903" s="40"/>
      <c r="AY1903" s="40"/>
      <c r="AZ1903" s="40"/>
      <c r="BA1903" s="40"/>
      <c r="BB1903" s="40"/>
      <c r="BC1903" s="40"/>
      <c r="BD1903" s="40"/>
      <c r="BE1903" s="40"/>
      <c r="BF1903" s="40"/>
    </row>
    <row r="1904" spans="1:58" x14ac:dyDescent="0.4">
      <c r="A1904" s="510"/>
      <c r="B1904" s="40"/>
      <c r="C1904" s="40"/>
      <c r="D1904" s="45"/>
      <c r="E1904" s="45"/>
      <c r="F1904" s="64"/>
      <c r="G1904" s="40"/>
      <c r="H1904" s="40"/>
      <c r="I1904" s="40"/>
      <c r="J1904" s="40"/>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c r="AH1904" s="40"/>
      <c r="AI1904" s="40"/>
      <c r="AJ1904" s="40"/>
      <c r="AK1904" s="40"/>
      <c r="AL1904" s="40"/>
      <c r="AM1904" s="40"/>
      <c r="AN1904" s="40"/>
      <c r="AO1904" s="40"/>
      <c r="AP1904" s="40"/>
      <c r="AQ1904" s="40"/>
      <c r="AR1904" s="40"/>
      <c r="AS1904" s="40"/>
      <c r="AT1904" s="40"/>
      <c r="AU1904" s="40"/>
      <c r="AV1904" s="40"/>
      <c r="AW1904" s="40"/>
      <c r="AX1904" s="40"/>
      <c r="AY1904" s="40"/>
      <c r="AZ1904" s="40"/>
      <c r="BA1904" s="40"/>
      <c r="BB1904" s="40"/>
      <c r="BC1904" s="40"/>
      <c r="BD1904" s="40"/>
      <c r="BE1904" s="40"/>
      <c r="BF1904" s="40"/>
    </row>
    <row r="1905" spans="1:58" x14ac:dyDescent="0.4">
      <c r="A1905" s="510"/>
      <c r="B1905" s="40"/>
      <c r="C1905" s="40"/>
      <c r="D1905" s="45"/>
      <c r="E1905" s="45"/>
      <c r="F1905" s="64"/>
      <c r="G1905" s="40"/>
      <c r="H1905" s="40"/>
      <c r="I1905" s="40"/>
      <c r="J1905" s="40"/>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c r="AH1905" s="40"/>
      <c r="AI1905" s="40"/>
      <c r="AJ1905" s="40"/>
      <c r="AK1905" s="40"/>
      <c r="AL1905" s="40"/>
      <c r="AM1905" s="40"/>
      <c r="AN1905" s="40"/>
      <c r="AO1905" s="40"/>
      <c r="AP1905" s="40"/>
      <c r="AQ1905" s="40"/>
      <c r="AR1905" s="40"/>
      <c r="AS1905" s="40"/>
      <c r="AT1905" s="40"/>
      <c r="AU1905" s="40"/>
      <c r="AV1905" s="40"/>
      <c r="AW1905" s="40"/>
      <c r="AX1905" s="40"/>
      <c r="AY1905" s="40"/>
      <c r="AZ1905" s="40"/>
      <c r="BA1905" s="40"/>
      <c r="BB1905" s="40"/>
      <c r="BC1905" s="40"/>
      <c r="BD1905" s="40"/>
      <c r="BE1905" s="40"/>
      <c r="BF1905" s="40"/>
    </row>
    <row r="1906" spans="1:58" x14ac:dyDescent="0.4">
      <c r="A1906" s="510"/>
      <c r="B1906" s="40"/>
      <c r="C1906" s="40"/>
      <c r="D1906" s="45"/>
      <c r="E1906" s="45"/>
      <c r="F1906" s="64"/>
      <c r="G1906" s="40"/>
      <c r="H1906" s="40"/>
      <c r="I1906" s="40"/>
      <c r="J1906" s="40"/>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c r="AH1906" s="40"/>
      <c r="AI1906" s="40"/>
      <c r="AJ1906" s="40"/>
      <c r="AK1906" s="40"/>
      <c r="AL1906" s="40"/>
      <c r="AM1906" s="40"/>
      <c r="AN1906" s="40"/>
      <c r="AO1906" s="40"/>
      <c r="AP1906" s="40"/>
      <c r="AQ1906" s="40"/>
      <c r="AR1906" s="40"/>
      <c r="AS1906" s="40"/>
      <c r="AT1906" s="40"/>
      <c r="AU1906" s="40"/>
      <c r="AV1906" s="40"/>
      <c r="AW1906" s="40"/>
      <c r="AX1906" s="40"/>
      <c r="AY1906" s="40"/>
      <c r="AZ1906" s="40"/>
      <c r="BA1906" s="40"/>
      <c r="BB1906" s="40"/>
      <c r="BC1906" s="40"/>
      <c r="BD1906" s="40"/>
      <c r="BE1906" s="40"/>
      <c r="BF1906" s="40"/>
    </row>
    <row r="1907" spans="1:58" x14ac:dyDescent="0.4">
      <c r="A1907" s="510"/>
      <c r="B1907" s="40"/>
      <c r="C1907" s="40"/>
      <c r="D1907" s="45"/>
      <c r="E1907" s="45"/>
      <c r="F1907" s="64"/>
      <c r="G1907" s="40"/>
      <c r="H1907" s="40"/>
      <c r="I1907" s="40"/>
      <c r="J1907" s="40"/>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c r="AH1907" s="40"/>
      <c r="AI1907" s="40"/>
      <c r="AJ1907" s="40"/>
      <c r="AK1907" s="40"/>
      <c r="AL1907" s="40"/>
      <c r="AM1907" s="40"/>
      <c r="AN1907" s="40"/>
      <c r="AO1907" s="40"/>
      <c r="AP1907" s="40"/>
      <c r="AQ1907" s="40"/>
      <c r="AR1907" s="40"/>
      <c r="AS1907" s="40"/>
      <c r="AT1907" s="40"/>
      <c r="AU1907" s="40"/>
      <c r="AV1907" s="40"/>
      <c r="AW1907" s="40"/>
      <c r="AX1907" s="40"/>
      <c r="AY1907" s="40"/>
      <c r="AZ1907" s="40"/>
      <c r="BA1907" s="40"/>
      <c r="BB1907" s="40"/>
      <c r="BC1907" s="40"/>
      <c r="BD1907" s="40"/>
      <c r="BE1907" s="40"/>
      <c r="BF1907" s="40"/>
    </row>
    <row r="1908" spans="1:58" x14ac:dyDescent="0.4">
      <c r="A1908" s="510"/>
      <c r="B1908" s="40"/>
      <c r="C1908" s="40"/>
      <c r="D1908" s="45"/>
      <c r="E1908" s="45"/>
      <c r="F1908" s="64"/>
      <c r="G1908" s="40"/>
      <c r="H1908" s="40"/>
      <c r="I1908" s="40"/>
      <c r="J1908" s="40"/>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c r="AH1908" s="40"/>
      <c r="AI1908" s="40"/>
      <c r="AJ1908" s="40"/>
      <c r="AK1908" s="40"/>
      <c r="AL1908" s="40"/>
      <c r="AM1908" s="40"/>
      <c r="AN1908" s="40"/>
      <c r="AO1908" s="40"/>
      <c r="AP1908" s="40"/>
      <c r="AQ1908" s="40"/>
      <c r="AR1908" s="40"/>
      <c r="AS1908" s="40"/>
      <c r="AT1908" s="40"/>
      <c r="AU1908" s="40"/>
      <c r="AV1908" s="40"/>
      <c r="AW1908" s="40"/>
      <c r="AX1908" s="40"/>
      <c r="AY1908" s="40"/>
      <c r="AZ1908" s="40"/>
      <c r="BA1908" s="40"/>
      <c r="BB1908" s="40"/>
      <c r="BC1908" s="40"/>
      <c r="BD1908" s="40"/>
      <c r="BE1908" s="40"/>
      <c r="BF1908" s="40"/>
    </row>
    <row r="1909" spans="1:58" x14ac:dyDescent="0.4">
      <c r="A1909" s="510"/>
      <c r="B1909" s="40"/>
      <c r="C1909" s="40"/>
      <c r="D1909" s="45"/>
      <c r="E1909" s="45"/>
      <c r="F1909" s="64"/>
      <c r="G1909" s="40"/>
      <c r="H1909" s="40"/>
      <c r="I1909" s="40"/>
      <c r="J1909" s="40"/>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c r="AH1909" s="40"/>
      <c r="AI1909" s="40"/>
      <c r="AJ1909" s="40"/>
      <c r="AK1909" s="40"/>
      <c r="AL1909" s="40"/>
      <c r="AM1909" s="40"/>
      <c r="AN1909" s="40"/>
      <c r="AO1909" s="40"/>
      <c r="AP1909" s="40"/>
      <c r="AQ1909" s="40"/>
      <c r="AR1909" s="40"/>
      <c r="AS1909" s="40"/>
      <c r="AT1909" s="40"/>
      <c r="AU1909" s="40"/>
      <c r="AV1909" s="40"/>
      <c r="AW1909" s="40"/>
      <c r="AX1909" s="40"/>
      <c r="AY1909" s="40"/>
      <c r="AZ1909" s="40"/>
      <c r="BA1909" s="40"/>
      <c r="BB1909" s="40"/>
      <c r="BC1909" s="40"/>
      <c r="BD1909" s="40"/>
      <c r="BE1909" s="40"/>
      <c r="BF1909" s="40"/>
    </row>
    <row r="1910" spans="1:58" x14ac:dyDescent="0.4">
      <c r="A1910" s="510"/>
      <c r="B1910" s="40"/>
      <c r="C1910" s="40"/>
      <c r="D1910" s="45"/>
      <c r="E1910" s="45"/>
      <c r="F1910" s="64"/>
      <c r="G1910" s="40"/>
      <c r="H1910" s="40"/>
      <c r="I1910" s="40"/>
      <c r="J1910" s="40"/>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c r="AH1910" s="40"/>
      <c r="AI1910" s="40"/>
      <c r="AJ1910" s="40"/>
      <c r="AK1910" s="40"/>
      <c r="AL1910" s="40"/>
      <c r="AM1910" s="40"/>
      <c r="AN1910" s="40"/>
      <c r="AO1910" s="40"/>
      <c r="AP1910" s="40"/>
      <c r="AQ1910" s="40"/>
      <c r="AR1910" s="40"/>
      <c r="AS1910" s="40"/>
      <c r="AT1910" s="40"/>
      <c r="AU1910" s="40"/>
      <c r="AV1910" s="40"/>
      <c r="AW1910" s="40"/>
      <c r="AX1910" s="40"/>
      <c r="AY1910" s="40"/>
      <c r="AZ1910" s="40"/>
      <c r="BA1910" s="40"/>
      <c r="BB1910" s="40"/>
      <c r="BC1910" s="40"/>
      <c r="BD1910" s="40"/>
      <c r="BE1910" s="40"/>
      <c r="BF1910" s="40"/>
    </row>
    <row r="1911" spans="1:58" x14ac:dyDescent="0.4">
      <c r="A1911" s="510"/>
      <c r="B1911" s="40"/>
      <c r="C1911" s="40"/>
      <c r="D1911" s="45"/>
      <c r="E1911" s="45"/>
      <c r="F1911" s="64"/>
      <c r="G1911" s="40"/>
      <c r="H1911" s="40"/>
      <c r="I1911" s="40"/>
      <c r="J1911" s="40"/>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c r="AH1911" s="40"/>
      <c r="AI1911" s="40"/>
      <c r="AJ1911" s="40"/>
      <c r="AK1911" s="40"/>
      <c r="AL1911" s="40"/>
      <c r="AM1911" s="40"/>
      <c r="AN1911" s="40"/>
      <c r="AO1911" s="40"/>
      <c r="AP1911" s="40"/>
      <c r="AQ1911" s="40"/>
      <c r="AR1911" s="40"/>
      <c r="AS1911" s="40"/>
      <c r="AT1911" s="40"/>
      <c r="AU1911" s="40"/>
      <c r="AV1911" s="40"/>
      <c r="AW1911" s="40"/>
      <c r="AX1911" s="40"/>
      <c r="AY1911" s="40"/>
      <c r="AZ1911" s="40"/>
      <c r="BA1911" s="40"/>
      <c r="BB1911" s="40"/>
      <c r="BC1911" s="40"/>
      <c r="BD1911" s="40"/>
      <c r="BE1911" s="40"/>
      <c r="BF1911" s="40"/>
    </row>
    <row r="1912" spans="1:58" x14ac:dyDescent="0.4">
      <c r="A1912" s="510"/>
      <c r="B1912" s="40"/>
      <c r="C1912" s="40"/>
      <c r="D1912" s="45"/>
      <c r="E1912" s="45"/>
      <c r="F1912" s="64"/>
      <c r="G1912" s="40"/>
      <c r="H1912" s="40"/>
      <c r="I1912" s="40"/>
      <c r="J1912" s="40"/>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c r="AH1912" s="40"/>
      <c r="AI1912" s="40"/>
      <c r="AJ1912" s="40"/>
      <c r="AK1912" s="40"/>
      <c r="AL1912" s="40"/>
      <c r="AM1912" s="40"/>
      <c r="AN1912" s="40"/>
      <c r="AO1912" s="40"/>
      <c r="AP1912" s="40"/>
      <c r="AQ1912" s="40"/>
      <c r="AR1912" s="40"/>
      <c r="AS1912" s="40"/>
      <c r="AT1912" s="40"/>
      <c r="AU1912" s="40"/>
      <c r="AV1912" s="40"/>
      <c r="AW1912" s="40"/>
      <c r="AX1912" s="40"/>
      <c r="AY1912" s="40"/>
      <c r="AZ1912" s="40"/>
      <c r="BA1912" s="40"/>
      <c r="BB1912" s="40"/>
      <c r="BC1912" s="40"/>
      <c r="BD1912" s="40"/>
      <c r="BE1912" s="40"/>
      <c r="BF1912" s="40"/>
    </row>
    <row r="1913" spans="1:58" x14ac:dyDescent="0.4">
      <c r="A1913" s="510"/>
      <c r="B1913" s="40"/>
      <c r="C1913" s="40"/>
      <c r="D1913" s="45"/>
      <c r="E1913" s="45"/>
      <c r="F1913" s="64"/>
      <c r="G1913" s="40"/>
      <c r="H1913" s="40"/>
      <c r="I1913" s="40"/>
      <c r="J1913" s="40"/>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c r="AH1913" s="40"/>
      <c r="AI1913" s="40"/>
      <c r="AJ1913" s="40"/>
      <c r="AK1913" s="40"/>
      <c r="AL1913" s="40"/>
      <c r="AM1913" s="40"/>
      <c r="AN1913" s="40"/>
      <c r="AO1913" s="40"/>
      <c r="AP1913" s="40"/>
      <c r="AQ1913" s="40"/>
      <c r="AR1913" s="40"/>
      <c r="AS1913" s="40"/>
      <c r="AT1913" s="40"/>
      <c r="AU1913" s="40"/>
      <c r="AV1913" s="40"/>
      <c r="AW1913" s="40"/>
      <c r="AX1913" s="40"/>
      <c r="AY1913" s="40"/>
      <c r="AZ1913" s="40"/>
      <c r="BA1913" s="40"/>
      <c r="BB1913" s="40"/>
      <c r="BC1913" s="40"/>
      <c r="BD1913" s="40"/>
      <c r="BE1913" s="40"/>
      <c r="BF1913" s="40"/>
    </row>
    <row r="1914" spans="1:58" x14ac:dyDescent="0.4">
      <c r="A1914" s="510"/>
      <c r="B1914" s="40"/>
      <c r="C1914" s="40"/>
      <c r="D1914" s="45"/>
      <c r="E1914" s="45"/>
      <c r="F1914" s="64"/>
      <c r="G1914" s="40"/>
      <c r="H1914" s="40"/>
      <c r="I1914" s="40"/>
      <c r="J1914" s="40"/>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c r="AH1914" s="40"/>
      <c r="AI1914" s="40"/>
      <c r="AJ1914" s="40"/>
      <c r="AK1914" s="40"/>
      <c r="AL1914" s="40"/>
      <c r="AM1914" s="40"/>
      <c r="AN1914" s="40"/>
      <c r="AO1914" s="40"/>
      <c r="AP1914" s="40"/>
      <c r="AQ1914" s="40"/>
      <c r="AR1914" s="40"/>
      <c r="AS1914" s="40"/>
      <c r="AT1914" s="40"/>
      <c r="AU1914" s="40"/>
      <c r="AV1914" s="40"/>
      <c r="AW1914" s="40"/>
      <c r="AX1914" s="40"/>
      <c r="AY1914" s="40"/>
      <c r="AZ1914" s="40"/>
      <c r="BA1914" s="40"/>
      <c r="BB1914" s="40"/>
      <c r="BC1914" s="40"/>
      <c r="BD1914" s="40"/>
      <c r="BE1914" s="40"/>
      <c r="BF1914" s="40"/>
    </row>
    <row r="1915" spans="1:58" x14ac:dyDescent="0.4">
      <c r="A1915" s="510"/>
      <c r="B1915" s="40"/>
      <c r="C1915" s="40"/>
      <c r="D1915" s="45"/>
      <c r="E1915" s="45"/>
      <c r="F1915" s="64"/>
      <c r="G1915" s="40"/>
      <c r="H1915" s="40"/>
      <c r="I1915" s="40"/>
      <c r="J1915" s="40"/>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c r="AH1915" s="40"/>
      <c r="AI1915" s="40"/>
      <c r="AJ1915" s="40"/>
      <c r="AK1915" s="40"/>
      <c r="AL1915" s="40"/>
      <c r="AM1915" s="40"/>
      <c r="AN1915" s="40"/>
      <c r="AO1915" s="40"/>
      <c r="AP1915" s="40"/>
      <c r="AQ1915" s="40"/>
      <c r="AR1915" s="40"/>
      <c r="AS1915" s="40"/>
      <c r="AT1915" s="40"/>
      <c r="AU1915" s="40"/>
      <c r="AV1915" s="40"/>
      <c r="AW1915" s="40"/>
      <c r="AX1915" s="40"/>
      <c r="AY1915" s="40"/>
      <c r="AZ1915" s="40"/>
      <c r="BA1915" s="40"/>
      <c r="BB1915" s="40"/>
      <c r="BC1915" s="40"/>
      <c r="BD1915" s="40"/>
      <c r="BE1915" s="40"/>
      <c r="BF1915" s="40"/>
    </row>
    <row r="1916" spans="1:58" x14ac:dyDescent="0.4">
      <c r="A1916" s="510"/>
      <c r="B1916" s="40"/>
      <c r="C1916" s="40"/>
      <c r="D1916" s="45"/>
      <c r="E1916" s="45"/>
      <c r="F1916" s="64"/>
      <c r="G1916" s="40"/>
      <c r="H1916" s="40"/>
      <c r="I1916" s="40"/>
      <c r="J1916" s="40"/>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c r="AH1916" s="40"/>
      <c r="AI1916" s="40"/>
      <c r="AJ1916" s="40"/>
      <c r="AK1916" s="40"/>
      <c r="AL1916" s="40"/>
      <c r="AM1916" s="40"/>
      <c r="AN1916" s="40"/>
      <c r="AO1916" s="40"/>
      <c r="AP1916" s="40"/>
      <c r="AQ1916" s="40"/>
      <c r="AR1916" s="40"/>
      <c r="AS1916" s="40"/>
      <c r="AT1916" s="40"/>
      <c r="AU1916" s="40"/>
      <c r="AV1916" s="40"/>
      <c r="AW1916" s="40"/>
      <c r="AX1916" s="40"/>
      <c r="AY1916" s="40"/>
      <c r="AZ1916" s="40"/>
      <c r="BA1916" s="40"/>
      <c r="BB1916" s="40"/>
      <c r="BC1916" s="40"/>
      <c r="BD1916" s="40"/>
      <c r="BE1916" s="40"/>
      <c r="BF1916" s="40"/>
    </row>
    <row r="1917" spans="1:58" x14ac:dyDescent="0.4">
      <c r="A1917" s="510"/>
      <c r="B1917" s="40"/>
      <c r="C1917" s="40"/>
      <c r="D1917" s="45"/>
      <c r="E1917" s="45"/>
      <c r="F1917" s="64"/>
      <c r="G1917" s="40"/>
      <c r="H1917" s="40"/>
      <c r="I1917" s="40"/>
      <c r="J1917" s="40"/>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c r="AH1917" s="40"/>
      <c r="AI1917" s="40"/>
      <c r="AJ1917" s="40"/>
      <c r="AK1917" s="40"/>
      <c r="AL1917" s="40"/>
      <c r="AM1917" s="40"/>
      <c r="AN1917" s="40"/>
      <c r="AO1917" s="40"/>
      <c r="AP1917" s="40"/>
      <c r="AQ1917" s="40"/>
      <c r="AR1917" s="40"/>
      <c r="AS1917" s="40"/>
      <c r="AT1917" s="40"/>
      <c r="AU1917" s="40"/>
      <c r="AV1917" s="40"/>
      <c r="AW1917" s="40"/>
      <c r="AX1917" s="40"/>
      <c r="AY1917" s="40"/>
      <c r="AZ1917" s="40"/>
      <c r="BA1917" s="40"/>
      <c r="BB1917" s="40"/>
      <c r="BC1917" s="40"/>
      <c r="BD1917" s="40"/>
      <c r="BE1917" s="40"/>
      <c r="BF1917" s="40"/>
    </row>
    <row r="1918" spans="1:58" x14ac:dyDescent="0.4">
      <c r="A1918" s="510"/>
      <c r="B1918" s="40"/>
      <c r="C1918" s="40"/>
      <c r="D1918" s="45"/>
      <c r="E1918" s="45"/>
      <c r="F1918" s="64"/>
      <c r="G1918" s="40"/>
      <c r="H1918" s="40"/>
      <c r="I1918" s="40"/>
      <c r="J1918" s="40"/>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c r="AH1918" s="40"/>
      <c r="AI1918" s="40"/>
      <c r="AJ1918" s="40"/>
      <c r="AK1918" s="40"/>
      <c r="AL1918" s="40"/>
      <c r="AM1918" s="40"/>
      <c r="AN1918" s="40"/>
      <c r="AO1918" s="40"/>
      <c r="AP1918" s="40"/>
      <c r="AQ1918" s="40"/>
      <c r="AR1918" s="40"/>
      <c r="AS1918" s="40"/>
      <c r="AT1918" s="40"/>
      <c r="AU1918" s="40"/>
      <c r="AV1918" s="40"/>
      <c r="AW1918" s="40"/>
      <c r="AX1918" s="40"/>
      <c r="AY1918" s="40"/>
      <c r="AZ1918" s="40"/>
      <c r="BA1918" s="40"/>
      <c r="BB1918" s="40"/>
      <c r="BC1918" s="40"/>
      <c r="BD1918" s="40"/>
      <c r="BE1918" s="40"/>
      <c r="BF1918" s="40"/>
    </row>
    <row r="1919" spans="1:58" x14ac:dyDescent="0.4">
      <c r="A1919" s="510"/>
      <c r="B1919" s="40"/>
      <c r="C1919" s="40"/>
      <c r="D1919" s="45"/>
      <c r="E1919" s="45"/>
      <c r="F1919" s="64"/>
      <c r="G1919" s="40"/>
      <c r="H1919" s="40"/>
      <c r="I1919" s="40"/>
      <c r="J1919" s="40"/>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c r="AH1919" s="40"/>
      <c r="AI1919" s="40"/>
      <c r="AJ1919" s="40"/>
      <c r="AK1919" s="40"/>
      <c r="AL1919" s="40"/>
      <c r="AM1919" s="40"/>
      <c r="AN1919" s="40"/>
      <c r="AO1919" s="40"/>
      <c r="AP1919" s="40"/>
      <c r="AQ1919" s="40"/>
      <c r="AR1919" s="40"/>
      <c r="AS1919" s="40"/>
      <c r="AT1919" s="40"/>
      <c r="AU1919" s="40"/>
      <c r="AV1919" s="40"/>
      <c r="AW1919" s="40"/>
      <c r="AX1919" s="40"/>
      <c r="AY1919" s="40"/>
      <c r="AZ1919" s="40"/>
      <c r="BA1919" s="40"/>
      <c r="BB1919" s="40"/>
      <c r="BC1919" s="40"/>
      <c r="BD1919" s="40"/>
      <c r="BE1919" s="40"/>
      <c r="BF1919" s="40"/>
    </row>
    <row r="1920" spans="1:58" x14ac:dyDescent="0.4">
      <c r="A1920" s="510"/>
      <c r="B1920" s="40"/>
      <c r="C1920" s="40"/>
      <c r="D1920" s="45"/>
      <c r="E1920" s="45"/>
      <c r="F1920" s="64"/>
      <c r="G1920" s="40"/>
      <c r="H1920" s="40"/>
      <c r="I1920" s="40"/>
      <c r="J1920" s="40"/>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c r="AH1920" s="40"/>
      <c r="AI1920" s="40"/>
      <c r="AJ1920" s="40"/>
      <c r="AK1920" s="40"/>
      <c r="AL1920" s="40"/>
      <c r="AM1920" s="40"/>
      <c r="AN1920" s="40"/>
      <c r="AO1920" s="40"/>
      <c r="AP1920" s="40"/>
      <c r="AQ1920" s="40"/>
      <c r="AR1920" s="40"/>
      <c r="AS1920" s="40"/>
      <c r="AT1920" s="40"/>
      <c r="AU1920" s="40"/>
      <c r="AV1920" s="40"/>
      <c r="AW1920" s="40"/>
      <c r="AX1920" s="40"/>
      <c r="AY1920" s="40"/>
      <c r="AZ1920" s="40"/>
      <c r="BA1920" s="40"/>
      <c r="BB1920" s="40"/>
      <c r="BC1920" s="40"/>
      <c r="BD1920" s="40"/>
      <c r="BE1920" s="40"/>
      <c r="BF1920" s="40"/>
    </row>
    <row r="1921" spans="1:58" x14ac:dyDescent="0.4">
      <c r="A1921" s="510"/>
      <c r="B1921" s="40"/>
      <c r="C1921" s="40"/>
      <c r="D1921" s="45"/>
      <c r="E1921" s="45"/>
      <c r="F1921" s="64"/>
      <c r="G1921" s="40"/>
      <c r="H1921" s="40"/>
      <c r="I1921" s="40"/>
      <c r="J1921" s="40"/>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c r="AH1921" s="40"/>
      <c r="AI1921" s="40"/>
      <c r="AJ1921" s="40"/>
      <c r="AK1921" s="40"/>
      <c r="AL1921" s="40"/>
      <c r="AM1921" s="40"/>
      <c r="AN1921" s="40"/>
      <c r="AO1921" s="40"/>
      <c r="AP1921" s="40"/>
      <c r="AQ1921" s="40"/>
      <c r="AR1921" s="40"/>
      <c r="AS1921" s="40"/>
      <c r="AT1921" s="40"/>
      <c r="AU1921" s="40"/>
      <c r="AV1921" s="40"/>
      <c r="AW1921" s="40"/>
      <c r="AX1921" s="40"/>
      <c r="AY1921" s="40"/>
      <c r="AZ1921" s="40"/>
      <c r="BA1921" s="40"/>
      <c r="BB1921" s="40"/>
      <c r="BC1921" s="40"/>
      <c r="BD1921" s="40"/>
      <c r="BE1921" s="40"/>
      <c r="BF1921" s="40"/>
    </row>
    <row r="1922" spans="1:58" x14ac:dyDescent="0.4">
      <c r="A1922" s="510"/>
      <c r="B1922" s="40"/>
      <c r="C1922" s="40"/>
      <c r="D1922" s="45"/>
      <c r="E1922" s="45"/>
      <c r="F1922" s="64"/>
      <c r="G1922" s="40"/>
      <c r="H1922" s="40"/>
      <c r="I1922" s="40"/>
      <c r="J1922" s="40"/>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c r="AH1922" s="40"/>
      <c r="AI1922" s="40"/>
      <c r="AJ1922" s="40"/>
      <c r="AK1922" s="40"/>
      <c r="AL1922" s="40"/>
      <c r="AM1922" s="40"/>
      <c r="AN1922" s="40"/>
      <c r="AO1922" s="40"/>
      <c r="AP1922" s="40"/>
      <c r="AQ1922" s="40"/>
      <c r="AR1922" s="40"/>
      <c r="AS1922" s="40"/>
      <c r="AT1922" s="40"/>
      <c r="AU1922" s="40"/>
      <c r="AV1922" s="40"/>
      <c r="AW1922" s="40"/>
      <c r="AX1922" s="40"/>
      <c r="AY1922" s="40"/>
      <c r="AZ1922" s="40"/>
      <c r="BA1922" s="40"/>
      <c r="BB1922" s="40"/>
      <c r="BC1922" s="40"/>
      <c r="BD1922" s="40"/>
      <c r="BE1922" s="40"/>
      <c r="BF1922" s="40"/>
    </row>
    <row r="1923" spans="1:58" x14ac:dyDescent="0.4">
      <c r="A1923" s="510"/>
      <c r="B1923" s="40"/>
      <c r="C1923" s="40"/>
      <c r="D1923" s="45"/>
      <c r="E1923" s="45"/>
      <c r="F1923" s="64"/>
      <c r="G1923" s="40"/>
      <c r="H1923" s="40"/>
      <c r="I1923" s="40"/>
      <c r="J1923" s="40"/>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c r="AH1923" s="40"/>
      <c r="AI1923" s="40"/>
      <c r="AJ1923" s="40"/>
      <c r="AK1923" s="40"/>
      <c r="AL1923" s="40"/>
      <c r="AM1923" s="40"/>
      <c r="AN1923" s="40"/>
      <c r="AO1923" s="40"/>
      <c r="AP1923" s="40"/>
      <c r="AQ1923" s="40"/>
      <c r="AR1923" s="40"/>
      <c r="AS1923" s="40"/>
      <c r="AT1923" s="40"/>
      <c r="AU1923" s="40"/>
      <c r="AV1923" s="40"/>
      <c r="AW1923" s="40"/>
      <c r="AX1923" s="40"/>
      <c r="AY1923" s="40"/>
      <c r="AZ1923" s="40"/>
      <c r="BA1923" s="40"/>
      <c r="BB1923" s="40"/>
      <c r="BC1923" s="40"/>
      <c r="BD1923" s="40"/>
      <c r="BE1923" s="40"/>
      <c r="BF1923" s="40"/>
    </row>
    <row r="1924" spans="1:58" x14ac:dyDescent="0.4">
      <c r="A1924" s="510"/>
      <c r="B1924" s="40"/>
      <c r="C1924" s="40"/>
      <c r="D1924" s="45"/>
      <c r="E1924" s="45"/>
      <c r="F1924" s="64"/>
      <c r="G1924" s="40"/>
      <c r="H1924" s="40"/>
      <c r="I1924" s="40"/>
      <c r="J1924" s="40"/>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c r="AH1924" s="40"/>
      <c r="AI1924" s="40"/>
      <c r="AJ1924" s="40"/>
      <c r="AK1924" s="40"/>
      <c r="AL1924" s="40"/>
      <c r="AM1924" s="40"/>
      <c r="AN1924" s="40"/>
      <c r="AO1924" s="40"/>
      <c r="AP1924" s="40"/>
      <c r="AQ1924" s="40"/>
      <c r="AR1924" s="40"/>
      <c r="AS1924" s="40"/>
      <c r="AT1924" s="40"/>
      <c r="AU1924" s="40"/>
      <c r="AV1924" s="40"/>
      <c r="AW1924" s="40"/>
      <c r="AX1924" s="40"/>
      <c r="AY1924" s="40"/>
      <c r="AZ1924" s="40"/>
      <c r="BA1924" s="40"/>
      <c r="BB1924" s="40"/>
      <c r="BC1924" s="40"/>
      <c r="BD1924" s="40"/>
      <c r="BE1924" s="40"/>
      <c r="BF1924" s="40"/>
    </row>
    <row r="1925" spans="1:58" x14ac:dyDescent="0.4">
      <c r="A1925" s="510"/>
      <c r="B1925" s="40"/>
      <c r="C1925" s="40"/>
      <c r="D1925" s="45"/>
      <c r="E1925" s="45"/>
      <c r="F1925" s="64"/>
      <c r="G1925" s="40"/>
      <c r="H1925" s="40"/>
      <c r="I1925" s="40"/>
      <c r="J1925" s="40"/>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c r="AH1925" s="40"/>
      <c r="AI1925" s="40"/>
      <c r="AJ1925" s="40"/>
      <c r="AK1925" s="40"/>
      <c r="AL1925" s="40"/>
      <c r="AM1925" s="40"/>
      <c r="AN1925" s="40"/>
      <c r="AO1925" s="40"/>
      <c r="AP1925" s="40"/>
      <c r="AQ1925" s="40"/>
      <c r="AR1925" s="40"/>
      <c r="AS1925" s="40"/>
      <c r="AT1925" s="40"/>
      <c r="AU1925" s="40"/>
      <c r="AV1925" s="40"/>
      <c r="AW1925" s="40"/>
      <c r="AX1925" s="40"/>
      <c r="AY1925" s="40"/>
      <c r="AZ1925" s="40"/>
      <c r="BA1925" s="40"/>
      <c r="BB1925" s="40"/>
      <c r="BC1925" s="40"/>
      <c r="BD1925" s="40"/>
      <c r="BE1925" s="40"/>
      <c r="BF1925" s="40"/>
    </row>
    <row r="1926" spans="1:58" x14ac:dyDescent="0.4">
      <c r="A1926" s="510"/>
      <c r="B1926" s="40"/>
      <c r="C1926" s="40"/>
      <c r="D1926" s="45"/>
      <c r="E1926" s="45"/>
      <c r="F1926" s="64"/>
      <c r="G1926" s="40"/>
      <c r="H1926" s="40"/>
      <c r="I1926" s="40"/>
      <c r="J1926" s="40"/>
      <c r="K1926" s="40"/>
      <c r="L1926" s="40"/>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c r="AH1926" s="40"/>
      <c r="AI1926" s="40"/>
      <c r="AJ1926" s="40"/>
      <c r="AK1926" s="40"/>
      <c r="AL1926" s="40"/>
      <c r="AM1926" s="40"/>
      <c r="AN1926" s="40"/>
      <c r="AO1926" s="40"/>
      <c r="AP1926" s="40"/>
      <c r="AQ1926" s="40"/>
      <c r="AR1926" s="40"/>
      <c r="AS1926" s="40"/>
      <c r="AT1926" s="40"/>
      <c r="AU1926" s="40"/>
      <c r="AV1926" s="40"/>
      <c r="AW1926" s="40"/>
      <c r="AX1926" s="40"/>
      <c r="AY1926" s="40"/>
      <c r="AZ1926" s="40"/>
      <c r="BA1926" s="40"/>
      <c r="BB1926" s="40"/>
      <c r="BC1926" s="40"/>
      <c r="BD1926" s="40"/>
      <c r="BE1926" s="40"/>
      <c r="BF1926" s="40"/>
    </row>
    <row r="1927" spans="1:58" x14ac:dyDescent="0.4">
      <c r="A1927" s="510"/>
      <c r="B1927" s="40"/>
      <c r="C1927" s="40"/>
      <c r="D1927" s="45"/>
      <c r="E1927" s="45"/>
      <c r="F1927" s="64"/>
      <c r="G1927" s="40"/>
      <c r="H1927" s="40"/>
      <c r="I1927" s="40"/>
      <c r="J1927" s="40"/>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c r="AH1927" s="40"/>
      <c r="AI1927" s="40"/>
      <c r="AJ1927" s="40"/>
      <c r="AK1927" s="40"/>
      <c r="AL1927" s="40"/>
      <c r="AM1927" s="40"/>
      <c r="AN1927" s="40"/>
      <c r="AO1927" s="40"/>
      <c r="AP1927" s="40"/>
      <c r="AQ1927" s="40"/>
      <c r="AR1927" s="40"/>
      <c r="AS1927" s="40"/>
      <c r="AT1927" s="40"/>
      <c r="AU1927" s="40"/>
      <c r="AV1927" s="40"/>
      <c r="AW1927" s="40"/>
      <c r="AX1927" s="40"/>
      <c r="AY1927" s="40"/>
      <c r="AZ1927" s="40"/>
      <c r="BA1927" s="40"/>
      <c r="BB1927" s="40"/>
      <c r="BC1927" s="40"/>
      <c r="BD1927" s="40"/>
      <c r="BE1927" s="40"/>
      <c r="BF1927" s="40"/>
    </row>
    <row r="1928" spans="1:58" x14ac:dyDescent="0.4">
      <c r="A1928" s="510"/>
      <c r="B1928" s="40"/>
      <c r="C1928" s="40"/>
      <c r="D1928" s="45"/>
      <c r="E1928" s="45"/>
      <c r="F1928" s="64"/>
      <c r="G1928" s="40"/>
      <c r="H1928" s="40"/>
      <c r="I1928" s="40"/>
      <c r="J1928" s="40"/>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c r="AH1928" s="40"/>
      <c r="AI1928" s="40"/>
      <c r="AJ1928" s="40"/>
      <c r="AK1928" s="40"/>
      <c r="AL1928" s="40"/>
      <c r="AM1928" s="40"/>
      <c r="AN1928" s="40"/>
      <c r="AO1928" s="40"/>
      <c r="AP1928" s="40"/>
      <c r="AQ1928" s="40"/>
      <c r="AR1928" s="40"/>
      <c r="AS1928" s="40"/>
      <c r="AT1928" s="40"/>
      <c r="AU1928" s="40"/>
      <c r="AV1928" s="40"/>
      <c r="AW1928" s="40"/>
      <c r="AX1928" s="40"/>
      <c r="AY1928" s="40"/>
      <c r="AZ1928" s="40"/>
      <c r="BA1928" s="40"/>
      <c r="BB1928" s="40"/>
      <c r="BC1928" s="40"/>
      <c r="BD1928" s="40"/>
      <c r="BE1928" s="40"/>
      <c r="BF1928" s="40"/>
    </row>
    <row r="1929" spans="1:58" x14ac:dyDescent="0.4">
      <c r="A1929" s="510"/>
      <c r="B1929" s="40"/>
      <c r="C1929" s="40"/>
      <c r="D1929" s="45"/>
      <c r="E1929" s="45"/>
      <c r="F1929" s="64"/>
      <c r="G1929" s="40"/>
      <c r="H1929" s="40"/>
      <c r="I1929" s="40"/>
      <c r="J1929" s="40"/>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c r="AH1929" s="40"/>
      <c r="AI1929" s="40"/>
      <c r="AJ1929" s="40"/>
      <c r="AK1929" s="40"/>
      <c r="AL1929" s="40"/>
      <c r="AM1929" s="40"/>
      <c r="AN1929" s="40"/>
      <c r="AO1929" s="40"/>
      <c r="AP1929" s="40"/>
      <c r="AQ1929" s="40"/>
      <c r="AR1929" s="40"/>
      <c r="AS1929" s="40"/>
      <c r="AT1929" s="40"/>
      <c r="AU1929" s="40"/>
      <c r="AV1929" s="40"/>
      <c r="AW1929" s="40"/>
      <c r="AX1929" s="40"/>
      <c r="AY1929" s="40"/>
      <c r="AZ1929" s="40"/>
      <c r="BA1929" s="40"/>
      <c r="BB1929" s="40"/>
      <c r="BC1929" s="40"/>
      <c r="BD1929" s="40"/>
      <c r="BE1929" s="40"/>
      <c r="BF1929" s="40"/>
    </row>
    <row r="1930" spans="1:58" x14ac:dyDescent="0.4">
      <c r="A1930" s="510"/>
      <c r="B1930" s="40"/>
      <c r="C1930" s="40"/>
      <c r="D1930" s="45"/>
      <c r="E1930" s="45"/>
      <c r="F1930" s="64"/>
      <c r="G1930" s="40"/>
      <c r="H1930" s="40"/>
      <c r="I1930" s="40"/>
      <c r="J1930" s="40"/>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c r="AH1930" s="40"/>
      <c r="AI1930" s="40"/>
      <c r="AJ1930" s="40"/>
      <c r="AK1930" s="40"/>
      <c r="AL1930" s="40"/>
      <c r="AM1930" s="40"/>
      <c r="AN1930" s="40"/>
      <c r="AO1930" s="40"/>
      <c r="AP1930" s="40"/>
      <c r="AQ1930" s="40"/>
      <c r="AR1930" s="40"/>
      <c r="AS1930" s="40"/>
      <c r="AT1930" s="40"/>
      <c r="AU1930" s="40"/>
      <c r="AV1930" s="40"/>
      <c r="AW1930" s="40"/>
      <c r="AX1930" s="40"/>
      <c r="AY1930" s="40"/>
      <c r="AZ1930" s="40"/>
      <c r="BA1930" s="40"/>
      <c r="BB1930" s="40"/>
      <c r="BC1930" s="40"/>
      <c r="BD1930" s="40"/>
      <c r="BE1930" s="40"/>
      <c r="BF1930" s="40"/>
    </row>
    <row r="1931" spans="1:58" x14ac:dyDescent="0.4">
      <c r="A1931" s="510"/>
      <c r="B1931" s="40"/>
      <c r="C1931" s="40"/>
      <c r="D1931" s="45"/>
      <c r="E1931" s="45"/>
      <c r="F1931" s="64"/>
      <c r="G1931" s="40"/>
      <c r="H1931" s="40"/>
      <c r="I1931" s="40"/>
      <c r="J1931" s="40"/>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c r="AH1931" s="40"/>
      <c r="AI1931" s="40"/>
      <c r="AJ1931" s="40"/>
      <c r="AK1931" s="40"/>
      <c r="AL1931" s="40"/>
      <c r="AM1931" s="40"/>
      <c r="AN1931" s="40"/>
      <c r="AO1931" s="40"/>
      <c r="AP1931" s="40"/>
      <c r="AQ1931" s="40"/>
      <c r="AR1931" s="40"/>
      <c r="AS1931" s="40"/>
      <c r="AT1931" s="40"/>
      <c r="AU1931" s="40"/>
      <c r="AV1931" s="40"/>
      <c r="AW1931" s="40"/>
      <c r="AX1931" s="40"/>
      <c r="AY1931" s="40"/>
      <c r="AZ1931" s="40"/>
      <c r="BA1931" s="40"/>
      <c r="BB1931" s="40"/>
      <c r="BC1931" s="40"/>
      <c r="BD1931" s="40"/>
      <c r="BE1931" s="40"/>
      <c r="BF1931" s="40"/>
    </row>
    <row r="1932" spans="1:58" x14ac:dyDescent="0.4">
      <c r="A1932" s="510"/>
      <c r="B1932" s="40"/>
      <c r="C1932" s="40"/>
      <c r="D1932" s="45"/>
      <c r="E1932" s="45"/>
      <c r="F1932" s="64"/>
      <c r="G1932" s="40"/>
      <c r="H1932" s="40"/>
      <c r="I1932" s="40"/>
      <c r="J1932" s="40"/>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c r="AH1932" s="40"/>
      <c r="AI1932" s="40"/>
      <c r="AJ1932" s="40"/>
      <c r="AK1932" s="40"/>
      <c r="AL1932" s="40"/>
      <c r="AM1932" s="40"/>
      <c r="AN1932" s="40"/>
      <c r="AO1932" s="40"/>
      <c r="AP1932" s="40"/>
      <c r="AQ1932" s="40"/>
      <c r="AR1932" s="40"/>
      <c r="AS1932" s="40"/>
      <c r="AT1932" s="40"/>
      <c r="AU1932" s="40"/>
      <c r="AV1932" s="40"/>
      <c r="AW1932" s="40"/>
      <c r="AX1932" s="40"/>
      <c r="AY1932" s="40"/>
      <c r="AZ1932" s="40"/>
      <c r="BA1932" s="40"/>
      <c r="BB1932" s="40"/>
      <c r="BC1932" s="40"/>
      <c r="BD1932" s="40"/>
      <c r="BE1932" s="40"/>
      <c r="BF1932" s="40"/>
    </row>
    <row r="1933" spans="1:58" x14ac:dyDescent="0.4">
      <c r="A1933" s="510"/>
      <c r="B1933" s="40"/>
      <c r="C1933" s="40"/>
      <c r="D1933" s="45"/>
      <c r="E1933" s="45"/>
      <c r="F1933" s="64"/>
      <c r="G1933" s="40"/>
      <c r="H1933" s="40"/>
      <c r="I1933" s="40"/>
      <c r="J1933" s="40"/>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c r="AH1933" s="40"/>
      <c r="AI1933" s="40"/>
      <c r="AJ1933" s="40"/>
      <c r="AK1933" s="40"/>
      <c r="AL1933" s="40"/>
      <c r="AM1933" s="40"/>
      <c r="AN1933" s="40"/>
      <c r="AO1933" s="40"/>
      <c r="AP1933" s="40"/>
      <c r="AQ1933" s="40"/>
      <c r="AR1933" s="40"/>
      <c r="AS1933" s="40"/>
      <c r="AT1933" s="40"/>
      <c r="AU1933" s="40"/>
      <c r="AV1933" s="40"/>
      <c r="AW1933" s="40"/>
      <c r="AX1933" s="40"/>
      <c r="AY1933" s="40"/>
      <c r="AZ1933" s="40"/>
      <c r="BA1933" s="40"/>
      <c r="BB1933" s="40"/>
      <c r="BC1933" s="40"/>
      <c r="BD1933" s="40"/>
      <c r="BE1933" s="40"/>
      <c r="BF1933" s="40"/>
    </row>
    <row r="1934" spans="1:58" x14ac:dyDescent="0.4">
      <c r="A1934" s="510"/>
      <c r="B1934" s="40"/>
      <c r="C1934" s="40"/>
      <c r="D1934" s="45"/>
      <c r="E1934" s="45"/>
      <c r="F1934" s="64"/>
      <c r="G1934" s="40"/>
      <c r="H1934" s="40"/>
      <c r="I1934" s="40"/>
      <c r="J1934" s="40"/>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c r="AH1934" s="40"/>
      <c r="AI1934" s="40"/>
      <c r="AJ1934" s="40"/>
      <c r="AK1934" s="40"/>
      <c r="AL1934" s="40"/>
      <c r="AM1934" s="40"/>
      <c r="AN1934" s="40"/>
      <c r="AO1934" s="40"/>
      <c r="AP1934" s="40"/>
      <c r="AQ1934" s="40"/>
      <c r="AR1934" s="40"/>
      <c r="AS1934" s="40"/>
      <c r="AT1934" s="40"/>
      <c r="AU1934" s="40"/>
      <c r="AV1934" s="40"/>
      <c r="AW1934" s="40"/>
      <c r="AX1934" s="40"/>
      <c r="AY1934" s="40"/>
      <c r="AZ1934" s="40"/>
      <c r="BA1934" s="40"/>
      <c r="BB1934" s="40"/>
      <c r="BC1934" s="40"/>
      <c r="BD1934" s="40"/>
      <c r="BE1934" s="40"/>
      <c r="BF1934" s="40"/>
    </row>
    <row r="1935" spans="1:58" x14ac:dyDescent="0.4">
      <c r="A1935" s="510"/>
      <c r="B1935" s="40"/>
      <c r="C1935" s="40"/>
      <c r="D1935" s="45"/>
      <c r="E1935" s="45"/>
      <c r="F1935" s="64"/>
      <c r="G1935" s="40"/>
      <c r="H1935" s="40"/>
      <c r="I1935" s="40"/>
      <c r="J1935" s="40"/>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c r="AH1935" s="40"/>
      <c r="AI1935" s="40"/>
      <c r="AJ1935" s="40"/>
      <c r="AK1935" s="40"/>
      <c r="AL1935" s="40"/>
      <c r="AM1935" s="40"/>
      <c r="AN1935" s="40"/>
      <c r="AO1935" s="40"/>
      <c r="AP1935" s="40"/>
      <c r="AQ1935" s="40"/>
      <c r="AR1935" s="40"/>
      <c r="AS1935" s="40"/>
      <c r="AT1935" s="40"/>
      <c r="AU1935" s="40"/>
      <c r="AV1935" s="40"/>
      <c r="AW1935" s="40"/>
      <c r="AX1935" s="40"/>
      <c r="AY1935" s="40"/>
      <c r="AZ1935" s="40"/>
      <c r="BA1935" s="40"/>
      <c r="BB1935" s="40"/>
      <c r="BC1935" s="40"/>
      <c r="BD1935" s="40"/>
      <c r="BE1935" s="40"/>
      <c r="BF1935" s="40"/>
    </row>
    <row r="1936" spans="1:58" x14ac:dyDescent="0.4">
      <c r="A1936" s="510"/>
      <c r="B1936" s="40"/>
      <c r="C1936" s="40"/>
      <c r="D1936" s="45"/>
      <c r="E1936" s="45"/>
      <c r="F1936" s="64"/>
      <c r="G1936" s="40"/>
      <c r="H1936" s="40"/>
      <c r="I1936" s="40"/>
      <c r="J1936" s="40"/>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c r="AH1936" s="40"/>
      <c r="AI1936" s="40"/>
      <c r="AJ1936" s="40"/>
      <c r="AK1936" s="40"/>
      <c r="AL1936" s="40"/>
      <c r="AM1936" s="40"/>
      <c r="AN1936" s="40"/>
      <c r="AO1936" s="40"/>
      <c r="AP1936" s="40"/>
      <c r="AQ1936" s="40"/>
      <c r="AR1936" s="40"/>
      <c r="AS1936" s="40"/>
      <c r="AT1936" s="40"/>
      <c r="AU1936" s="40"/>
      <c r="AV1936" s="40"/>
      <c r="AW1936" s="40"/>
      <c r="AX1936" s="40"/>
      <c r="AY1936" s="40"/>
      <c r="AZ1936" s="40"/>
      <c r="BA1936" s="40"/>
      <c r="BB1936" s="40"/>
      <c r="BC1936" s="40"/>
      <c r="BD1936" s="40"/>
      <c r="BE1936" s="40"/>
      <c r="BF1936" s="40"/>
    </row>
    <row r="1937" spans="1:58" x14ac:dyDescent="0.4">
      <c r="A1937" s="510"/>
      <c r="B1937" s="40"/>
      <c r="C1937" s="40"/>
      <c r="D1937" s="45"/>
      <c r="E1937" s="45"/>
      <c r="F1937" s="64"/>
      <c r="G1937" s="40"/>
      <c r="H1937" s="40"/>
      <c r="I1937" s="40"/>
      <c r="J1937" s="40"/>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c r="AH1937" s="40"/>
      <c r="AI1937" s="40"/>
      <c r="AJ1937" s="40"/>
      <c r="AK1937" s="40"/>
      <c r="AL1937" s="40"/>
      <c r="AM1937" s="40"/>
      <c r="AN1937" s="40"/>
      <c r="AO1937" s="40"/>
      <c r="AP1937" s="40"/>
      <c r="AQ1937" s="40"/>
      <c r="AR1937" s="40"/>
      <c r="AS1937" s="40"/>
      <c r="AT1937" s="40"/>
      <c r="AU1937" s="40"/>
      <c r="AV1937" s="40"/>
      <c r="AW1937" s="40"/>
      <c r="AX1937" s="40"/>
      <c r="AY1937" s="40"/>
      <c r="AZ1937" s="40"/>
      <c r="BA1937" s="40"/>
      <c r="BB1937" s="40"/>
      <c r="BC1937" s="40"/>
      <c r="BD1937" s="40"/>
      <c r="BE1937" s="40"/>
      <c r="BF1937" s="40"/>
    </row>
    <row r="1938" spans="1:58" x14ac:dyDescent="0.4">
      <c r="A1938" s="510"/>
      <c r="B1938" s="40"/>
      <c r="C1938" s="40"/>
      <c r="D1938" s="45"/>
      <c r="E1938" s="45"/>
      <c r="F1938" s="64"/>
      <c r="G1938" s="40"/>
      <c r="H1938" s="40"/>
      <c r="I1938" s="40"/>
      <c r="J1938" s="40"/>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c r="AH1938" s="40"/>
      <c r="AI1938" s="40"/>
      <c r="AJ1938" s="40"/>
      <c r="AK1938" s="40"/>
      <c r="AL1938" s="40"/>
      <c r="AM1938" s="40"/>
      <c r="AN1938" s="40"/>
      <c r="AO1938" s="40"/>
      <c r="AP1938" s="40"/>
      <c r="AQ1938" s="40"/>
      <c r="AR1938" s="40"/>
      <c r="AS1938" s="40"/>
      <c r="AT1938" s="40"/>
      <c r="AU1938" s="40"/>
      <c r="AV1938" s="40"/>
      <c r="AW1938" s="40"/>
      <c r="AX1938" s="40"/>
      <c r="AY1938" s="40"/>
      <c r="AZ1938" s="40"/>
      <c r="BA1938" s="40"/>
      <c r="BB1938" s="40"/>
      <c r="BC1938" s="40"/>
      <c r="BD1938" s="40"/>
      <c r="BE1938" s="40"/>
      <c r="BF1938" s="40"/>
    </row>
    <row r="1939" spans="1:58" x14ac:dyDescent="0.4">
      <c r="A1939" s="510"/>
      <c r="B1939" s="40"/>
      <c r="C1939" s="40"/>
      <c r="D1939" s="45"/>
      <c r="E1939" s="45"/>
      <c r="F1939" s="64"/>
      <c r="G1939" s="40"/>
      <c r="H1939" s="40"/>
      <c r="I1939" s="40"/>
      <c r="J1939" s="40"/>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c r="AH1939" s="40"/>
      <c r="AI1939" s="40"/>
      <c r="AJ1939" s="40"/>
      <c r="AK1939" s="40"/>
      <c r="AL1939" s="40"/>
      <c r="AM1939" s="40"/>
      <c r="AN1939" s="40"/>
      <c r="AO1939" s="40"/>
      <c r="AP1939" s="40"/>
      <c r="AQ1939" s="40"/>
      <c r="AR1939" s="40"/>
      <c r="AS1939" s="40"/>
      <c r="AT1939" s="40"/>
      <c r="AU1939" s="40"/>
      <c r="AV1939" s="40"/>
      <c r="AW1939" s="40"/>
      <c r="AX1939" s="40"/>
      <c r="AY1939" s="40"/>
      <c r="AZ1939" s="40"/>
      <c r="BA1939" s="40"/>
      <c r="BB1939" s="40"/>
      <c r="BC1939" s="40"/>
      <c r="BD1939" s="40"/>
      <c r="BE1939" s="40"/>
      <c r="BF1939" s="40"/>
    </row>
    <row r="1940" spans="1:58" x14ac:dyDescent="0.4">
      <c r="A1940" s="510"/>
      <c r="B1940" s="40"/>
      <c r="C1940" s="40"/>
      <c r="D1940" s="45"/>
      <c r="E1940" s="45"/>
      <c r="F1940" s="64"/>
      <c r="G1940" s="40"/>
      <c r="H1940" s="40"/>
      <c r="I1940" s="40"/>
      <c r="J1940" s="40"/>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c r="AH1940" s="40"/>
      <c r="AI1940" s="40"/>
      <c r="AJ1940" s="40"/>
      <c r="AK1940" s="40"/>
      <c r="AL1940" s="40"/>
      <c r="AM1940" s="40"/>
      <c r="AN1940" s="40"/>
      <c r="AO1940" s="40"/>
      <c r="AP1940" s="40"/>
      <c r="AQ1940" s="40"/>
      <c r="AR1940" s="40"/>
      <c r="AS1940" s="40"/>
      <c r="AT1940" s="40"/>
      <c r="AU1940" s="40"/>
      <c r="AV1940" s="40"/>
      <c r="AW1940" s="40"/>
      <c r="AX1940" s="40"/>
      <c r="AY1940" s="40"/>
      <c r="AZ1940" s="40"/>
      <c r="BA1940" s="40"/>
      <c r="BB1940" s="40"/>
      <c r="BC1940" s="40"/>
      <c r="BD1940" s="40"/>
      <c r="BE1940" s="40"/>
      <c r="BF1940" s="40"/>
    </row>
    <row r="1941" spans="1:58" x14ac:dyDescent="0.4">
      <c r="A1941" s="510"/>
      <c r="B1941" s="40"/>
      <c r="C1941" s="40"/>
      <c r="D1941" s="45"/>
      <c r="E1941" s="45"/>
      <c r="F1941" s="64"/>
      <c r="G1941" s="40"/>
      <c r="H1941" s="40"/>
      <c r="I1941" s="40"/>
      <c r="J1941" s="40"/>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c r="AH1941" s="40"/>
      <c r="AI1941" s="40"/>
      <c r="AJ1941" s="40"/>
      <c r="AK1941" s="40"/>
      <c r="AL1941" s="40"/>
      <c r="AM1941" s="40"/>
      <c r="AN1941" s="40"/>
      <c r="AO1941" s="40"/>
      <c r="AP1941" s="40"/>
      <c r="AQ1941" s="40"/>
      <c r="AR1941" s="40"/>
      <c r="AS1941" s="40"/>
      <c r="AT1941" s="40"/>
      <c r="AU1941" s="40"/>
      <c r="AV1941" s="40"/>
      <c r="AW1941" s="40"/>
      <c r="AX1941" s="40"/>
      <c r="AY1941" s="40"/>
      <c r="AZ1941" s="40"/>
      <c r="BA1941" s="40"/>
      <c r="BB1941" s="40"/>
      <c r="BC1941" s="40"/>
      <c r="BD1941" s="40"/>
      <c r="BE1941" s="40"/>
      <c r="BF1941" s="40"/>
    </row>
    <row r="1942" spans="1:58" x14ac:dyDescent="0.4">
      <c r="A1942" s="510"/>
      <c r="B1942" s="40"/>
      <c r="C1942" s="40"/>
      <c r="D1942" s="45"/>
      <c r="E1942" s="45"/>
      <c r="F1942" s="64"/>
      <c r="G1942" s="40"/>
      <c r="H1942" s="40"/>
      <c r="I1942" s="40"/>
      <c r="J1942" s="40"/>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c r="AH1942" s="40"/>
      <c r="AI1942" s="40"/>
      <c r="AJ1942" s="40"/>
      <c r="AK1942" s="40"/>
      <c r="AL1942" s="40"/>
      <c r="AM1942" s="40"/>
      <c r="AN1942" s="40"/>
      <c r="AO1942" s="40"/>
      <c r="AP1942" s="40"/>
      <c r="AQ1942" s="40"/>
      <c r="AR1942" s="40"/>
      <c r="AS1942" s="40"/>
      <c r="AT1942" s="40"/>
      <c r="AU1942" s="40"/>
      <c r="AV1942" s="40"/>
      <c r="AW1942" s="40"/>
      <c r="AX1942" s="40"/>
      <c r="AY1942" s="40"/>
      <c r="AZ1942" s="40"/>
      <c r="BA1942" s="40"/>
      <c r="BB1942" s="40"/>
      <c r="BC1942" s="40"/>
      <c r="BD1942" s="40"/>
      <c r="BE1942" s="40"/>
      <c r="BF1942" s="40"/>
    </row>
    <row r="1943" spans="1:58" x14ac:dyDescent="0.4">
      <c r="A1943" s="510"/>
      <c r="B1943" s="40"/>
      <c r="C1943" s="40"/>
      <c r="D1943" s="45"/>
      <c r="E1943" s="45"/>
      <c r="F1943" s="64"/>
      <c r="G1943" s="40"/>
      <c r="H1943" s="40"/>
      <c r="I1943" s="40"/>
      <c r="J1943" s="40"/>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c r="AH1943" s="40"/>
      <c r="AI1943" s="40"/>
      <c r="AJ1943" s="40"/>
      <c r="AK1943" s="40"/>
      <c r="AL1943" s="40"/>
      <c r="AM1943" s="40"/>
      <c r="AN1943" s="40"/>
      <c r="AO1943" s="40"/>
      <c r="AP1943" s="40"/>
      <c r="AQ1943" s="40"/>
      <c r="AR1943" s="40"/>
      <c r="AS1943" s="40"/>
      <c r="AT1943" s="40"/>
      <c r="AU1943" s="40"/>
      <c r="AV1943" s="40"/>
      <c r="AW1943" s="40"/>
      <c r="AX1943" s="40"/>
      <c r="AY1943" s="40"/>
      <c r="AZ1943" s="40"/>
      <c r="BA1943" s="40"/>
      <c r="BB1943" s="40"/>
      <c r="BC1943" s="40"/>
      <c r="BD1943" s="40"/>
      <c r="BE1943" s="40"/>
      <c r="BF1943" s="40"/>
    </row>
    <row r="1944" spans="1:58" x14ac:dyDescent="0.4">
      <c r="A1944" s="510"/>
      <c r="B1944" s="40"/>
      <c r="C1944" s="40"/>
      <c r="D1944" s="45"/>
      <c r="E1944" s="45"/>
      <c r="F1944" s="64"/>
      <c r="G1944" s="40"/>
      <c r="H1944" s="40"/>
      <c r="I1944" s="40"/>
      <c r="J1944" s="40"/>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c r="AH1944" s="40"/>
      <c r="AI1944" s="40"/>
      <c r="AJ1944" s="40"/>
      <c r="AK1944" s="40"/>
      <c r="AL1944" s="40"/>
      <c r="AM1944" s="40"/>
      <c r="AN1944" s="40"/>
      <c r="AO1944" s="40"/>
      <c r="AP1944" s="40"/>
      <c r="AQ1944" s="40"/>
      <c r="AR1944" s="40"/>
      <c r="AS1944" s="40"/>
      <c r="AT1944" s="40"/>
      <c r="AU1944" s="40"/>
      <c r="AV1944" s="40"/>
      <c r="AW1944" s="40"/>
      <c r="AX1944" s="40"/>
      <c r="AY1944" s="40"/>
      <c r="AZ1944" s="40"/>
      <c r="BA1944" s="40"/>
      <c r="BB1944" s="40"/>
      <c r="BC1944" s="40"/>
      <c r="BD1944" s="40"/>
      <c r="BE1944" s="40"/>
      <c r="BF1944" s="40"/>
    </row>
    <row r="1945" spans="1:58" x14ac:dyDescent="0.4">
      <c r="A1945" s="510"/>
      <c r="B1945" s="40"/>
      <c r="C1945" s="40"/>
      <c r="D1945" s="45"/>
      <c r="E1945" s="45"/>
      <c r="F1945" s="64"/>
      <c r="G1945" s="40"/>
      <c r="H1945" s="40"/>
      <c r="I1945" s="40"/>
      <c r="J1945" s="40"/>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c r="AH1945" s="40"/>
      <c r="AI1945" s="40"/>
      <c r="AJ1945" s="40"/>
      <c r="AK1945" s="40"/>
      <c r="AL1945" s="40"/>
      <c r="AM1945" s="40"/>
      <c r="AN1945" s="40"/>
      <c r="AO1945" s="40"/>
      <c r="AP1945" s="40"/>
      <c r="AQ1945" s="40"/>
      <c r="AR1945" s="40"/>
      <c r="AS1945" s="40"/>
      <c r="AT1945" s="40"/>
      <c r="AU1945" s="40"/>
      <c r="AV1945" s="40"/>
      <c r="AW1945" s="40"/>
      <c r="AX1945" s="40"/>
      <c r="AY1945" s="40"/>
      <c r="AZ1945" s="40"/>
      <c r="BA1945" s="40"/>
      <c r="BB1945" s="40"/>
      <c r="BC1945" s="40"/>
      <c r="BD1945" s="40"/>
      <c r="BE1945" s="40"/>
      <c r="BF1945" s="40"/>
    </row>
    <row r="1946" spans="1:58" x14ac:dyDescent="0.4">
      <c r="A1946" s="510"/>
      <c r="B1946" s="40"/>
      <c r="C1946" s="40"/>
      <c r="D1946" s="45"/>
      <c r="E1946" s="45"/>
      <c r="F1946" s="64"/>
      <c r="G1946" s="40"/>
      <c r="H1946" s="40"/>
      <c r="I1946" s="40"/>
      <c r="J1946" s="40"/>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c r="AH1946" s="40"/>
      <c r="AI1946" s="40"/>
      <c r="AJ1946" s="40"/>
      <c r="AK1946" s="40"/>
      <c r="AL1946" s="40"/>
      <c r="AM1946" s="40"/>
      <c r="AN1946" s="40"/>
      <c r="AO1946" s="40"/>
      <c r="AP1946" s="40"/>
      <c r="AQ1946" s="40"/>
      <c r="AR1946" s="40"/>
      <c r="AS1946" s="40"/>
      <c r="AT1946" s="40"/>
      <c r="AU1946" s="40"/>
      <c r="AV1946" s="40"/>
      <c r="AW1946" s="40"/>
      <c r="AX1946" s="40"/>
      <c r="AY1946" s="40"/>
      <c r="AZ1946" s="40"/>
      <c r="BA1946" s="40"/>
      <c r="BB1946" s="40"/>
      <c r="BC1946" s="40"/>
      <c r="BD1946" s="40"/>
      <c r="BE1946" s="40"/>
      <c r="BF1946" s="40"/>
    </row>
    <row r="1947" spans="1:58" x14ac:dyDescent="0.4">
      <c r="A1947" s="510"/>
      <c r="B1947" s="40"/>
      <c r="C1947" s="40"/>
      <c r="D1947" s="45"/>
      <c r="E1947" s="45"/>
      <c r="F1947" s="64"/>
      <c r="G1947" s="40"/>
      <c r="H1947" s="40"/>
      <c r="I1947" s="40"/>
      <c r="J1947" s="40"/>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c r="AH1947" s="40"/>
      <c r="AI1947" s="40"/>
      <c r="AJ1947" s="40"/>
      <c r="AK1947" s="40"/>
      <c r="AL1947" s="40"/>
      <c r="AM1947" s="40"/>
      <c r="AN1947" s="40"/>
      <c r="AO1947" s="40"/>
      <c r="AP1947" s="40"/>
      <c r="AQ1947" s="40"/>
      <c r="AR1947" s="40"/>
      <c r="AS1947" s="40"/>
      <c r="AT1947" s="40"/>
      <c r="AU1947" s="40"/>
      <c r="AV1947" s="40"/>
      <c r="AW1947" s="40"/>
      <c r="AX1947" s="40"/>
      <c r="AY1947" s="40"/>
      <c r="AZ1947" s="40"/>
      <c r="BA1947" s="40"/>
      <c r="BB1947" s="40"/>
      <c r="BC1947" s="40"/>
      <c r="BD1947" s="40"/>
      <c r="BE1947" s="40"/>
      <c r="BF1947" s="40"/>
    </row>
    <row r="1948" spans="1:58" x14ac:dyDescent="0.4">
      <c r="A1948" s="510"/>
      <c r="B1948" s="40"/>
      <c r="C1948" s="40"/>
      <c r="D1948" s="45"/>
      <c r="E1948" s="45"/>
      <c r="F1948" s="64"/>
      <c r="G1948" s="40"/>
      <c r="H1948" s="40"/>
      <c r="I1948" s="40"/>
      <c r="J1948" s="40"/>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c r="AH1948" s="40"/>
      <c r="AI1948" s="40"/>
      <c r="AJ1948" s="40"/>
      <c r="AK1948" s="40"/>
      <c r="AL1948" s="40"/>
      <c r="AM1948" s="40"/>
      <c r="AN1948" s="40"/>
      <c r="AO1948" s="40"/>
      <c r="AP1948" s="40"/>
      <c r="AQ1948" s="40"/>
      <c r="AR1948" s="40"/>
      <c r="AS1948" s="40"/>
      <c r="AT1948" s="40"/>
      <c r="AU1948" s="40"/>
      <c r="AV1948" s="40"/>
      <c r="AW1948" s="40"/>
      <c r="AX1948" s="40"/>
      <c r="AY1948" s="40"/>
      <c r="AZ1948" s="40"/>
      <c r="BA1948" s="40"/>
      <c r="BB1948" s="40"/>
      <c r="BC1948" s="40"/>
      <c r="BD1948" s="40"/>
      <c r="BE1948" s="40"/>
      <c r="BF1948" s="40"/>
    </row>
    <row r="1949" spans="1:58" x14ac:dyDescent="0.4">
      <c r="A1949" s="510"/>
      <c r="B1949" s="40"/>
      <c r="C1949" s="40"/>
      <c r="D1949" s="45"/>
      <c r="E1949" s="45"/>
      <c r="F1949" s="64"/>
      <c r="G1949" s="40"/>
      <c r="H1949" s="40"/>
      <c r="I1949" s="40"/>
      <c r="J1949" s="40"/>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c r="AH1949" s="40"/>
      <c r="AI1949" s="40"/>
      <c r="AJ1949" s="40"/>
      <c r="AK1949" s="40"/>
      <c r="AL1949" s="40"/>
      <c r="AM1949" s="40"/>
      <c r="AN1949" s="40"/>
      <c r="AO1949" s="40"/>
      <c r="AP1949" s="40"/>
      <c r="AQ1949" s="40"/>
      <c r="AR1949" s="40"/>
      <c r="AS1949" s="40"/>
      <c r="AT1949" s="40"/>
      <c r="AU1949" s="40"/>
      <c r="AV1949" s="40"/>
      <c r="AW1949" s="40"/>
      <c r="AX1949" s="40"/>
      <c r="AY1949" s="40"/>
      <c r="AZ1949" s="40"/>
      <c r="BA1949" s="40"/>
      <c r="BB1949" s="40"/>
      <c r="BC1949" s="40"/>
      <c r="BD1949" s="40"/>
      <c r="BE1949" s="40"/>
      <c r="BF1949" s="40"/>
    </row>
    <row r="1950" spans="1:58" x14ac:dyDescent="0.4">
      <c r="A1950" s="510"/>
      <c r="B1950" s="40"/>
      <c r="C1950" s="40"/>
      <c r="D1950" s="45"/>
      <c r="E1950" s="45"/>
      <c r="F1950" s="64"/>
      <c r="G1950" s="40"/>
      <c r="H1950" s="40"/>
      <c r="I1950" s="40"/>
      <c r="J1950" s="40"/>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c r="AH1950" s="40"/>
      <c r="AI1950" s="40"/>
      <c r="AJ1950" s="40"/>
      <c r="AK1950" s="40"/>
      <c r="AL1950" s="40"/>
      <c r="AM1950" s="40"/>
      <c r="AN1950" s="40"/>
      <c r="AO1950" s="40"/>
      <c r="AP1950" s="40"/>
      <c r="AQ1950" s="40"/>
      <c r="AR1950" s="40"/>
      <c r="AS1950" s="40"/>
      <c r="AT1950" s="40"/>
      <c r="AU1950" s="40"/>
      <c r="AV1950" s="40"/>
      <c r="AW1950" s="40"/>
      <c r="AX1950" s="40"/>
      <c r="AY1950" s="40"/>
      <c r="AZ1950" s="40"/>
      <c r="BA1950" s="40"/>
      <c r="BB1950" s="40"/>
      <c r="BC1950" s="40"/>
      <c r="BD1950" s="40"/>
      <c r="BE1950" s="40"/>
      <c r="BF1950" s="40"/>
    </row>
    <row r="1951" spans="1:58" x14ac:dyDescent="0.4">
      <c r="A1951" s="510"/>
      <c r="B1951" s="40"/>
      <c r="C1951" s="40"/>
      <c r="D1951" s="45"/>
      <c r="E1951" s="45"/>
      <c r="F1951" s="64"/>
      <c r="G1951" s="40"/>
      <c r="H1951" s="40"/>
      <c r="I1951" s="40"/>
      <c r="J1951" s="40"/>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c r="AH1951" s="40"/>
      <c r="AI1951" s="40"/>
      <c r="AJ1951" s="40"/>
      <c r="AK1951" s="40"/>
      <c r="AL1951" s="40"/>
      <c r="AM1951" s="40"/>
      <c r="AN1951" s="40"/>
      <c r="AO1951" s="40"/>
      <c r="AP1951" s="40"/>
      <c r="AQ1951" s="40"/>
      <c r="AR1951" s="40"/>
      <c r="AS1951" s="40"/>
      <c r="AT1951" s="40"/>
      <c r="AU1951" s="40"/>
      <c r="AV1951" s="40"/>
      <c r="AW1951" s="40"/>
      <c r="AX1951" s="40"/>
      <c r="AY1951" s="40"/>
      <c r="AZ1951" s="40"/>
      <c r="BA1951" s="40"/>
      <c r="BB1951" s="40"/>
      <c r="BC1951" s="40"/>
      <c r="BD1951" s="40"/>
      <c r="BE1951" s="40"/>
      <c r="BF1951" s="40"/>
    </row>
    <row r="1952" spans="1:58" x14ac:dyDescent="0.4">
      <c r="A1952" s="510"/>
      <c r="B1952" s="40"/>
      <c r="C1952" s="40"/>
      <c r="D1952" s="45"/>
      <c r="E1952" s="45"/>
      <c r="F1952" s="64"/>
      <c r="G1952" s="40"/>
      <c r="H1952" s="40"/>
      <c r="I1952" s="40"/>
      <c r="J1952" s="40"/>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c r="AH1952" s="40"/>
      <c r="AI1952" s="40"/>
      <c r="AJ1952" s="40"/>
      <c r="AK1952" s="40"/>
      <c r="AL1952" s="40"/>
      <c r="AM1952" s="40"/>
      <c r="AN1952" s="40"/>
      <c r="AO1952" s="40"/>
      <c r="AP1952" s="40"/>
      <c r="AQ1952" s="40"/>
      <c r="AR1952" s="40"/>
      <c r="AS1952" s="40"/>
      <c r="AT1952" s="40"/>
      <c r="AU1952" s="40"/>
      <c r="AV1952" s="40"/>
      <c r="AW1952" s="40"/>
      <c r="AX1952" s="40"/>
      <c r="AY1952" s="40"/>
      <c r="AZ1952" s="40"/>
      <c r="BA1952" s="40"/>
      <c r="BB1952" s="40"/>
      <c r="BC1952" s="40"/>
      <c r="BD1952" s="40"/>
      <c r="BE1952" s="40"/>
      <c r="BF1952" s="40"/>
    </row>
    <row r="1953" spans="1:58" x14ac:dyDescent="0.4">
      <c r="A1953" s="510"/>
      <c r="B1953" s="40"/>
      <c r="C1953" s="40"/>
      <c r="D1953" s="45"/>
      <c r="E1953" s="45"/>
      <c r="F1953" s="64"/>
      <c r="G1953" s="40"/>
      <c r="H1953" s="40"/>
      <c r="I1953" s="40"/>
      <c r="J1953" s="40"/>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c r="AH1953" s="40"/>
      <c r="AI1953" s="40"/>
      <c r="AJ1953" s="40"/>
      <c r="AK1953" s="40"/>
      <c r="AL1953" s="40"/>
      <c r="AM1953" s="40"/>
      <c r="AN1953" s="40"/>
      <c r="AO1953" s="40"/>
      <c r="AP1953" s="40"/>
      <c r="AQ1953" s="40"/>
      <c r="AR1953" s="40"/>
      <c r="AS1953" s="40"/>
      <c r="AT1953" s="40"/>
      <c r="AU1953" s="40"/>
      <c r="AV1953" s="40"/>
      <c r="AW1953" s="40"/>
      <c r="AX1953" s="40"/>
      <c r="AY1953" s="40"/>
      <c r="AZ1953" s="40"/>
      <c r="BA1953" s="40"/>
      <c r="BB1953" s="40"/>
      <c r="BC1953" s="40"/>
      <c r="BD1953" s="40"/>
      <c r="BE1953" s="40"/>
      <c r="BF1953" s="40"/>
    </row>
    <row r="1954" spans="1:58" x14ac:dyDescent="0.4">
      <c r="A1954" s="510"/>
      <c r="B1954" s="40"/>
      <c r="C1954" s="40"/>
      <c r="D1954" s="45"/>
      <c r="E1954" s="45"/>
      <c r="F1954" s="64"/>
      <c r="G1954" s="40"/>
      <c r="H1954" s="40"/>
      <c r="I1954" s="40"/>
      <c r="J1954" s="40"/>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c r="AH1954" s="40"/>
      <c r="AI1954" s="40"/>
      <c r="AJ1954" s="40"/>
      <c r="AK1954" s="40"/>
      <c r="AL1954" s="40"/>
      <c r="AM1954" s="40"/>
      <c r="AN1954" s="40"/>
      <c r="AO1954" s="40"/>
      <c r="AP1954" s="40"/>
      <c r="AQ1954" s="40"/>
      <c r="AR1954" s="40"/>
      <c r="AS1954" s="40"/>
      <c r="AT1954" s="40"/>
      <c r="AU1954" s="40"/>
      <c r="AV1954" s="40"/>
      <c r="AW1954" s="40"/>
      <c r="AX1954" s="40"/>
      <c r="AY1954" s="40"/>
      <c r="AZ1954" s="40"/>
      <c r="BA1954" s="40"/>
      <c r="BB1954" s="40"/>
      <c r="BC1954" s="40"/>
      <c r="BD1954" s="40"/>
      <c r="BE1954" s="40"/>
      <c r="BF1954" s="40"/>
    </row>
    <row r="1955" spans="1:58" x14ac:dyDescent="0.4">
      <c r="A1955" s="510"/>
      <c r="B1955" s="40"/>
      <c r="C1955" s="40"/>
      <c r="D1955" s="45"/>
      <c r="E1955" s="45"/>
      <c r="F1955" s="64"/>
      <c r="G1955" s="40"/>
      <c r="H1955" s="40"/>
      <c r="I1955" s="40"/>
      <c r="J1955" s="40"/>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c r="AH1955" s="40"/>
      <c r="AI1955" s="40"/>
      <c r="AJ1955" s="40"/>
      <c r="AK1955" s="40"/>
      <c r="AL1955" s="40"/>
      <c r="AM1955" s="40"/>
      <c r="AN1955" s="40"/>
      <c r="AO1955" s="40"/>
      <c r="AP1955" s="40"/>
      <c r="AQ1955" s="40"/>
      <c r="AR1955" s="40"/>
      <c r="AS1955" s="40"/>
      <c r="AT1955" s="40"/>
      <c r="AU1955" s="40"/>
      <c r="AV1955" s="40"/>
      <c r="AW1955" s="40"/>
      <c r="AX1955" s="40"/>
      <c r="AY1955" s="40"/>
      <c r="AZ1955" s="40"/>
      <c r="BA1955" s="40"/>
      <c r="BB1955" s="40"/>
      <c r="BC1955" s="40"/>
      <c r="BD1955" s="40"/>
      <c r="BE1955" s="40"/>
      <c r="BF1955" s="40"/>
    </row>
    <row r="1956" spans="1:58" x14ac:dyDescent="0.4">
      <c r="A1956" s="510"/>
      <c r="B1956" s="40"/>
      <c r="C1956" s="40"/>
      <c r="D1956" s="45"/>
      <c r="E1956" s="45"/>
      <c r="F1956" s="64"/>
      <c r="G1956" s="40"/>
      <c r="H1956" s="40"/>
      <c r="I1956" s="40"/>
      <c r="J1956" s="40"/>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c r="AH1956" s="40"/>
      <c r="AI1956" s="40"/>
      <c r="AJ1956" s="40"/>
      <c r="AK1956" s="40"/>
      <c r="AL1956" s="40"/>
      <c r="AM1956" s="40"/>
      <c r="AN1956" s="40"/>
      <c r="AO1956" s="40"/>
      <c r="AP1956" s="40"/>
      <c r="AQ1956" s="40"/>
      <c r="AR1956" s="40"/>
      <c r="AS1956" s="40"/>
      <c r="AT1956" s="40"/>
      <c r="AU1956" s="40"/>
      <c r="AV1956" s="40"/>
      <c r="AW1956" s="40"/>
      <c r="AX1956" s="40"/>
      <c r="AY1956" s="40"/>
      <c r="AZ1956" s="40"/>
      <c r="BA1956" s="40"/>
      <c r="BB1956" s="40"/>
      <c r="BC1956" s="40"/>
      <c r="BD1956" s="40"/>
      <c r="BE1956" s="40"/>
      <c r="BF1956" s="40"/>
    </row>
    <row r="1957" spans="1:58" x14ac:dyDescent="0.4">
      <c r="A1957" s="510"/>
      <c r="B1957" s="40"/>
      <c r="C1957" s="40"/>
      <c r="D1957" s="45"/>
      <c r="E1957" s="45"/>
      <c r="F1957" s="64"/>
      <c r="G1957" s="40"/>
      <c r="H1957" s="40"/>
      <c r="I1957" s="40"/>
      <c r="J1957" s="40"/>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c r="AH1957" s="40"/>
      <c r="AI1957" s="40"/>
      <c r="AJ1957" s="40"/>
      <c r="AK1957" s="40"/>
      <c r="AL1957" s="40"/>
      <c r="AM1957" s="40"/>
      <c r="AN1957" s="40"/>
      <c r="AO1957" s="40"/>
      <c r="AP1957" s="40"/>
      <c r="AQ1957" s="40"/>
      <c r="AR1957" s="40"/>
      <c r="AS1957" s="40"/>
      <c r="AT1957" s="40"/>
      <c r="AU1957" s="40"/>
      <c r="AV1957" s="40"/>
      <c r="AW1957" s="40"/>
      <c r="AX1957" s="40"/>
      <c r="AY1957" s="40"/>
      <c r="AZ1957" s="40"/>
      <c r="BA1957" s="40"/>
      <c r="BB1957" s="40"/>
      <c r="BC1957" s="40"/>
      <c r="BD1957" s="40"/>
      <c r="BE1957" s="40"/>
      <c r="BF1957" s="40"/>
    </row>
    <row r="1958" spans="1:58" x14ac:dyDescent="0.4">
      <c r="A1958" s="510"/>
      <c r="B1958" s="40"/>
      <c r="C1958" s="40"/>
      <c r="D1958" s="45"/>
      <c r="E1958" s="45"/>
      <c r="F1958" s="64"/>
      <c r="G1958" s="40"/>
      <c r="H1958" s="40"/>
      <c r="I1958" s="40"/>
      <c r="J1958" s="40"/>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c r="AH1958" s="40"/>
      <c r="AI1958" s="40"/>
      <c r="AJ1958" s="40"/>
      <c r="AK1958" s="40"/>
      <c r="AL1958" s="40"/>
      <c r="AM1958" s="40"/>
      <c r="AN1958" s="40"/>
      <c r="AO1958" s="40"/>
      <c r="AP1958" s="40"/>
      <c r="AQ1958" s="40"/>
      <c r="AR1958" s="40"/>
      <c r="AS1958" s="40"/>
      <c r="AT1958" s="40"/>
      <c r="AU1958" s="40"/>
      <c r="AV1958" s="40"/>
      <c r="AW1958" s="40"/>
      <c r="AX1958" s="40"/>
      <c r="AY1958" s="40"/>
      <c r="AZ1958" s="40"/>
      <c r="BA1958" s="40"/>
      <c r="BB1958" s="40"/>
      <c r="BC1958" s="40"/>
      <c r="BD1958" s="40"/>
      <c r="BE1958" s="40"/>
      <c r="BF1958" s="40"/>
    </row>
    <row r="1959" spans="1:58" x14ac:dyDescent="0.4">
      <c r="A1959" s="510"/>
      <c r="B1959" s="40"/>
      <c r="C1959" s="40"/>
      <c r="D1959" s="45"/>
      <c r="E1959" s="45"/>
      <c r="F1959" s="64"/>
      <c r="G1959" s="40"/>
      <c r="H1959" s="40"/>
      <c r="I1959" s="40"/>
      <c r="J1959" s="40"/>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c r="AH1959" s="40"/>
      <c r="AI1959" s="40"/>
      <c r="AJ1959" s="40"/>
      <c r="AK1959" s="40"/>
      <c r="AL1959" s="40"/>
      <c r="AM1959" s="40"/>
      <c r="AN1959" s="40"/>
      <c r="AO1959" s="40"/>
      <c r="AP1959" s="40"/>
      <c r="AQ1959" s="40"/>
      <c r="AR1959" s="40"/>
      <c r="AS1959" s="40"/>
      <c r="AT1959" s="40"/>
      <c r="AU1959" s="40"/>
      <c r="AV1959" s="40"/>
      <c r="AW1959" s="40"/>
      <c r="AX1959" s="40"/>
      <c r="AY1959" s="40"/>
      <c r="AZ1959" s="40"/>
      <c r="BA1959" s="40"/>
      <c r="BB1959" s="40"/>
      <c r="BC1959" s="40"/>
      <c r="BD1959" s="40"/>
      <c r="BE1959" s="40"/>
      <c r="BF1959" s="40"/>
    </row>
    <row r="1960" spans="1:58" x14ac:dyDescent="0.4">
      <c r="A1960" s="510"/>
      <c r="B1960" s="40"/>
      <c r="C1960" s="40"/>
      <c r="D1960" s="45"/>
      <c r="E1960" s="45"/>
      <c r="F1960" s="64"/>
      <c r="G1960" s="40"/>
      <c r="H1960" s="40"/>
      <c r="I1960" s="40"/>
      <c r="J1960" s="40"/>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c r="AH1960" s="40"/>
      <c r="AI1960" s="40"/>
      <c r="AJ1960" s="40"/>
      <c r="AK1960" s="40"/>
      <c r="AL1960" s="40"/>
      <c r="AM1960" s="40"/>
      <c r="AN1960" s="40"/>
      <c r="AO1960" s="40"/>
      <c r="AP1960" s="40"/>
      <c r="AQ1960" s="40"/>
      <c r="AR1960" s="40"/>
      <c r="AS1960" s="40"/>
      <c r="AT1960" s="40"/>
      <c r="AU1960" s="40"/>
      <c r="AV1960" s="40"/>
      <c r="AW1960" s="40"/>
      <c r="AX1960" s="40"/>
      <c r="AY1960" s="40"/>
      <c r="AZ1960" s="40"/>
      <c r="BA1960" s="40"/>
      <c r="BB1960" s="40"/>
      <c r="BC1960" s="40"/>
      <c r="BD1960" s="40"/>
      <c r="BE1960" s="40"/>
      <c r="BF1960" s="40"/>
    </row>
    <row r="1961" spans="1:58" x14ac:dyDescent="0.4">
      <c r="A1961" s="510"/>
      <c r="B1961" s="40"/>
      <c r="C1961" s="40"/>
      <c r="D1961" s="45"/>
      <c r="E1961" s="45"/>
      <c r="F1961" s="64"/>
      <c r="G1961" s="40"/>
      <c r="H1961" s="40"/>
      <c r="I1961" s="40"/>
      <c r="J1961" s="40"/>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c r="AH1961" s="40"/>
      <c r="AI1961" s="40"/>
      <c r="AJ1961" s="40"/>
      <c r="AK1961" s="40"/>
      <c r="AL1961" s="40"/>
      <c r="AM1961" s="40"/>
      <c r="AN1961" s="40"/>
      <c r="AO1961" s="40"/>
      <c r="AP1961" s="40"/>
      <c r="AQ1961" s="40"/>
      <c r="AR1961" s="40"/>
      <c r="AS1961" s="40"/>
      <c r="AT1961" s="40"/>
      <c r="AU1961" s="40"/>
      <c r="AV1961" s="40"/>
      <c r="AW1961" s="40"/>
      <c r="AX1961" s="40"/>
      <c r="AY1961" s="40"/>
      <c r="AZ1961" s="40"/>
      <c r="BA1961" s="40"/>
      <c r="BB1961" s="40"/>
      <c r="BC1961" s="40"/>
      <c r="BD1961" s="40"/>
      <c r="BE1961" s="40"/>
      <c r="BF1961" s="40"/>
    </row>
    <row r="1962" spans="1:58" x14ac:dyDescent="0.4">
      <c r="A1962" s="510"/>
      <c r="B1962" s="40"/>
      <c r="C1962" s="40"/>
      <c r="D1962" s="45"/>
      <c r="E1962" s="45"/>
      <c r="F1962" s="64"/>
      <c r="G1962" s="40"/>
      <c r="H1962" s="40"/>
      <c r="I1962" s="40"/>
      <c r="J1962" s="40"/>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c r="AH1962" s="40"/>
      <c r="AI1962" s="40"/>
      <c r="AJ1962" s="40"/>
      <c r="AK1962" s="40"/>
      <c r="AL1962" s="40"/>
      <c r="AM1962" s="40"/>
      <c r="AN1962" s="40"/>
      <c r="AO1962" s="40"/>
      <c r="AP1962" s="40"/>
      <c r="AQ1962" s="40"/>
      <c r="AR1962" s="40"/>
      <c r="AS1962" s="40"/>
      <c r="AT1962" s="40"/>
      <c r="AU1962" s="40"/>
      <c r="AV1962" s="40"/>
      <c r="AW1962" s="40"/>
      <c r="AX1962" s="40"/>
      <c r="AY1962" s="40"/>
      <c r="AZ1962" s="40"/>
      <c r="BA1962" s="40"/>
      <c r="BB1962" s="40"/>
      <c r="BC1962" s="40"/>
      <c r="BD1962" s="40"/>
      <c r="BE1962" s="40"/>
      <c r="BF1962" s="40"/>
    </row>
    <row r="1963" spans="1:58" x14ac:dyDescent="0.4">
      <c r="A1963" s="510"/>
      <c r="B1963" s="40"/>
      <c r="C1963" s="40"/>
      <c r="D1963" s="45"/>
      <c r="E1963" s="45"/>
      <c r="F1963" s="64"/>
      <c r="G1963" s="40"/>
      <c r="H1963" s="40"/>
      <c r="I1963" s="40"/>
      <c r="J1963" s="40"/>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c r="AH1963" s="40"/>
      <c r="AI1963" s="40"/>
      <c r="AJ1963" s="40"/>
      <c r="AK1963" s="40"/>
      <c r="AL1963" s="40"/>
      <c r="AM1963" s="40"/>
      <c r="AN1963" s="40"/>
      <c r="AO1963" s="40"/>
      <c r="AP1963" s="40"/>
      <c r="AQ1963" s="40"/>
      <c r="AR1963" s="40"/>
      <c r="AS1963" s="40"/>
      <c r="AT1963" s="40"/>
      <c r="AU1963" s="40"/>
      <c r="AV1963" s="40"/>
      <c r="AW1963" s="40"/>
      <c r="AX1963" s="40"/>
      <c r="AY1963" s="40"/>
      <c r="AZ1963" s="40"/>
      <c r="BA1963" s="40"/>
      <c r="BB1963" s="40"/>
      <c r="BC1963" s="40"/>
      <c r="BD1963" s="40"/>
      <c r="BE1963" s="40"/>
      <c r="BF1963" s="40"/>
    </row>
    <row r="1964" spans="1:58" x14ac:dyDescent="0.4">
      <c r="A1964" s="510"/>
      <c r="B1964" s="40"/>
      <c r="C1964" s="40"/>
      <c r="D1964" s="45"/>
      <c r="E1964" s="45"/>
      <c r="F1964" s="64"/>
      <c r="G1964" s="40"/>
      <c r="H1964" s="40"/>
      <c r="I1964" s="40"/>
      <c r="J1964" s="40"/>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c r="AH1964" s="40"/>
      <c r="AI1964" s="40"/>
      <c r="AJ1964" s="40"/>
      <c r="AK1964" s="40"/>
      <c r="AL1964" s="40"/>
      <c r="AM1964" s="40"/>
      <c r="AN1964" s="40"/>
      <c r="AO1964" s="40"/>
      <c r="AP1964" s="40"/>
      <c r="AQ1964" s="40"/>
      <c r="AR1964" s="40"/>
      <c r="AS1964" s="40"/>
      <c r="AT1964" s="40"/>
      <c r="AU1964" s="40"/>
      <c r="AV1964" s="40"/>
      <c r="AW1964" s="40"/>
      <c r="AX1964" s="40"/>
      <c r="AY1964" s="40"/>
      <c r="AZ1964" s="40"/>
      <c r="BA1964" s="40"/>
      <c r="BB1964" s="40"/>
      <c r="BC1964" s="40"/>
      <c r="BD1964" s="40"/>
      <c r="BE1964" s="40"/>
      <c r="BF1964" s="40"/>
    </row>
    <row r="1965" spans="1:58" x14ac:dyDescent="0.4">
      <c r="A1965" s="510"/>
      <c r="B1965" s="40"/>
      <c r="C1965" s="40"/>
      <c r="D1965" s="45"/>
      <c r="E1965" s="45"/>
      <c r="F1965" s="64"/>
      <c r="G1965" s="40"/>
      <c r="H1965" s="40"/>
      <c r="I1965" s="40"/>
      <c r="J1965" s="40"/>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c r="AH1965" s="40"/>
      <c r="AI1965" s="40"/>
      <c r="AJ1965" s="40"/>
      <c r="AK1965" s="40"/>
      <c r="AL1965" s="40"/>
      <c r="AM1965" s="40"/>
      <c r="AN1965" s="40"/>
      <c r="AO1965" s="40"/>
      <c r="AP1965" s="40"/>
      <c r="AQ1965" s="40"/>
      <c r="AR1965" s="40"/>
      <c r="AS1965" s="40"/>
      <c r="AT1965" s="40"/>
      <c r="AU1965" s="40"/>
      <c r="AV1965" s="40"/>
      <c r="AW1965" s="40"/>
      <c r="AX1965" s="40"/>
      <c r="AY1965" s="40"/>
      <c r="AZ1965" s="40"/>
      <c r="BA1965" s="40"/>
      <c r="BB1965" s="40"/>
      <c r="BC1965" s="40"/>
      <c r="BD1965" s="40"/>
      <c r="BE1965" s="40"/>
      <c r="BF1965" s="40"/>
    </row>
    <row r="1966" spans="1:58" x14ac:dyDescent="0.4">
      <c r="A1966" s="510"/>
      <c r="B1966" s="40"/>
      <c r="C1966" s="40"/>
      <c r="D1966" s="45"/>
      <c r="E1966" s="45"/>
      <c r="F1966" s="64"/>
      <c r="G1966" s="40"/>
      <c r="H1966" s="40"/>
      <c r="I1966" s="40"/>
      <c r="J1966" s="40"/>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c r="AH1966" s="40"/>
      <c r="AI1966" s="40"/>
      <c r="AJ1966" s="40"/>
      <c r="AK1966" s="40"/>
      <c r="AL1966" s="40"/>
      <c r="AM1966" s="40"/>
      <c r="AN1966" s="40"/>
      <c r="AO1966" s="40"/>
      <c r="AP1966" s="40"/>
      <c r="AQ1966" s="40"/>
      <c r="AR1966" s="40"/>
      <c r="AS1966" s="40"/>
      <c r="AT1966" s="40"/>
      <c r="AU1966" s="40"/>
      <c r="AV1966" s="40"/>
      <c r="AW1966" s="40"/>
      <c r="AX1966" s="40"/>
      <c r="AY1966" s="40"/>
      <c r="AZ1966" s="40"/>
      <c r="BA1966" s="40"/>
      <c r="BB1966" s="40"/>
      <c r="BC1966" s="40"/>
      <c r="BD1966" s="40"/>
      <c r="BE1966" s="40"/>
      <c r="BF1966" s="40"/>
    </row>
    <row r="1967" spans="1:58" x14ac:dyDescent="0.4">
      <c r="A1967" s="510"/>
      <c r="B1967" s="40"/>
      <c r="C1967" s="40"/>
      <c r="D1967" s="45"/>
      <c r="E1967" s="45"/>
      <c r="F1967" s="64"/>
      <c r="G1967" s="40"/>
      <c r="H1967" s="40"/>
      <c r="I1967" s="40"/>
      <c r="J1967" s="40"/>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c r="AH1967" s="40"/>
      <c r="AI1967" s="40"/>
      <c r="AJ1967" s="40"/>
      <c r="AK1967" s="40"/>
      <c r="AL1967" s="40"/>
      <c r="AM1967" s="40"/>
      <c r="AN1967" s="40"/>
      <c r="AO1967" s="40"/>
      <c r="AP1967" s="40"/>
      <c r="AQ1967" s="40"/>
      <c r="AR1967" s="40"/>
      <c r="AS1967" s="40"/>
      <c r="AT1967" s="40"/>
      <c r="AU1967" s="40"/>
      <c r="AV1967" s="40"/>
      <c r="AW1967" s="40"/>
      <c r="AX1967" s="40"/>
      <c r="AY1967" s="40"/>
      <c r="AZ1967" s="40"/>
      <c r="BA1967" s="40"/>
      <c r="BB1967" s="40"/>
      <c r="BC1967" s="40"/>
      <c r="BD1967" s="40"/>
      <c r="BE1967" s="40"/>
      <c r="BF1967" s="40"/>
    </row>
    <row r="1968" spans="1:58" x14ac:dyDescent="0.4">
      <c r="A1968" s="510"/>
      <c r="B1968" s="40"/>
      <c r="C1968" s="40"/>
      <c r="D1968" s="45"/>
      <c r="E1968" s="45"/>
      <c r="F1968" s="64"/>
      <c r="G1968" s="40"/>
      <c r="H1968" s="40"/>
      <c r="I1968" s="40"/>
      <c r="J1968" s="40"/>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c r="AH1968" s="40"/>
      <c r="AI1968" s="40"/>
      <c r="AJ1968" s="40"/>
      <c r="AK1968" s="40"/>
      <c r="AL1968" s="40"/>
      <c r="AM1968" s="40"/>
      <c r="AN1968" s="40"/>
      <c r="AO1968" s="40"/>
      <c r="AP1968" s="40"/>
      <c r="AQ1968" s="40"/>
      <c r="AR1968" s="40"/>
      <c r="AS1968" s="40"/>
      <c r="AT1968" s="40"/>
      <c r="AU1968" s="40"/>
      <c r="AV1968" s="40"/>
      <c r="AW1968" s="40"/>
      <c r="AX1968" s="40"/>
      <c r="AY1968" s="40"/>
      <c r="AZ1968" s="40"/>
      <c r="BA1968" s="40"/>
      <c r="BB1968" s="40"/>
      <c r="BC1968" s="40"/>
      <c r="BD1968" s="40"/>
      <c r="BE1968" s="40"/>
      <c r="BF1968" s="40"/>
    </row>
    <row r="1969" spans="1:58" x14ac:dyDescent="0.4">
      <c r="A1969" s="510"/>
      <c r="B1969" s="40"/>
      <c r="C1969" s="40"/>
      <c r="D1969" s="45"/>
      <c r="E1969" s="45"/>
      <c r="F1969" s="64"/>
      <c r="G1969" s="40"/>
      <c r="H1969" s="40"/>
      <c r="I1969" s="40"/>
      <c r="J1969" s="40"/>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c r="AH1969" s="40"/>
      <c r="AI1969" s="40"/>
      <c r="AJ1969" s="40"/>
      <c r="AK1969" s="40"/>
      <c r="AL1969" s="40"/>
      <c r="AM1969" s="40"/>
      <c r="AN1969" s="40"/>
      <c r="AO1969" s="40"/>
      <c r="AP1969" s="40"/>
      <c r="AQ1969" s="40"/>
      <c r="AR1969" s="40"/>
      <c r="AS1969" s="40"/>
      <c r="AT1969" s="40"/>
      <c r="AU1969" s="40"/>
      <c r="AV1969" s="40"/>
      <c r="AW1969" s="40"/>
      <c r="AX1969" s="40"/>
      <c r="AY1969" s="40"/>
      <c r="AZ1969" s="40"/>
      <c r="BA1969" s="40"/>
      <c r="BB1969" s="40"/>
      <c r="BC1969" s="40"/>
      <c r="BD1969" s="40"/>
      <c r="BE1969" s="40"/>
      <c r="BF1969" s="40"/>
    </row>
    <row r="1970" spans="1:58" x14ac:dyDescent="0.4">
      <c r="A1970" s="510"/>
      <c r="B1970" s="40"/>
      <c r="C1970" s="40"/>
      <c r="D1970" s="45"/>
      <c r="E1970" s="45"/>
      <c r="F1970" s="64"/>
      <c r="G1970" s="40"/>
      <c r="H1970" s="40"/>
      <c r="I1970" s="40"/>
      <c r="J1970" s="40"/>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c r="AH1970" s="40"/>
      <c r="AI1970" s="40"/>
      <c r="AJ1970" s="40"/>
      <c r="AK1970" s="40"/>
      <c r="AL1970" s="40"/>
      <c r="AM1970" s="40"/>
      <c r="AN1970" s="40"/>
      <c r="AO1970" s="40"/>
      <c r="AP1970" s="40"/>
      <c r="AQ1970" s="40"/>
      <c r="AR1970" s="40"/>
      <c r="AS1970" s="40"/>
      <c r="AT1970" s="40"/>
      <c r="AU1970" s="40"/>
      <c r="AV1970" s="40"/>
      <c r="AW1970" s="40"/>
      <c r="AX1970" s="40"/>
      <c r="AY1970" s="40"/>
      <c r="AZ1970" s="40"/>
      <c r="BA1970" s="40"/>
      <c r="BB1970" s="40"/>
      <c r="BC1970" s="40"/>
      <c r="BD1970" s="40"/>
      <c r="BE1970" s="40"/>
      <c r="BF1970" s="40"/>
    </row>
    <row r="1971" spans="1:58" x14ac:dyDescent="0.4">
      <c r="A1971" s="510"/>
      <c r="B1971" s="40"/>
      <c r="C1971" s="40"/>
      <c r="D1971" s="45"/>
      <c r="E1971" s="45"/>
      <c r="F1971" s="64"/>
      <c r="G1971" s="40"/>
      <c r="H1971" s="40"/>
      <c r="I1971" s="40"/>
      <c r="J1971" s="40"/>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c r="AH1971" s="40"/>
      <c r="AI1971" s="40"/>
      <c r="AJ1971" s="40"/>
      <c r="AK1971" s="40"/>
      <c r="AL1971" s="40"/>
      <c r="AM1971" s="40"/>
      <c r="AN1971" s="40"/>
      <c r="AO1971" s="40"/>
      <c r="AP1971" s="40"/>
      <c r="AQ1971" s="40"/>
      <c r="AR1971" s="40"/>
      <c r="AS1971" s="40"/>
      <c r="AT1971" s="40"/>
      <c r="AU1971" s="40"/>
      <c r="AV1971" s="40"/>
      <c r="AW1971" s="40"/>
      <c r="AX1971" s="40"/>
      <c r="AY1971" s="40"/>
      <c r="AZ1971" s="40"/>
      <c r="BA1971" s="40"/>
      <c r="BB1971" s="40"/>
      <c r="BC1971" s="40"/>
      <c r="BD1971" s="40"/>
      <c r="BE1971" s="40"/>
      <c r="BF1971" s="40"/>
    </row>
    <row r="1972" spans="1:58" x14ac:dyDescent="0.4">
      <c r="A1972" s="510"/>
      <c r="B1972" s="40"/>
      <c r="C1972" s="40"/>
      <c r="D1972" s="45"/>
      <c r="E1972" s="45"/>
      <c r="F1972" s="64"/>
      <c r="G1972" s="40"/>
      <c r="H1972" s="40"/>
      <c r="I1972" s="40"/>
      <c r="J1972" s="40"/>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c r="AH1972" s="40"/>
      <c r="AI1972" s="40"/>
      <c r="AJ1972" s="40"/>
      <c r="AK1972" s="40"/>
      <c r="AL1972" s="40"/>
      <c r="AM1972" s="40"/>
      <c r="AN1972" s="40"/>
      <c r="AO1972" s="40"/>
      <c r="AP1972" s="40"/>
      <c r="AQ1972" s="40"/>
      <c r="AR1972" s="40"/>
      <c r="AS1972" s="40"/>
      <c r="AT1972" s="40"/>
      <c r="AU1972" s="40"/>
      <c r="AV1972" s="40"/>
      <c r="AW1972" s="40"/>
      <c r="AX1972" s="40"/>
      <c r="AY1972" s="40"/>
      <c r="AZ1972" s="40"/>
      <c r="BA1972" s="40"/>
      <c r="BB1972" s="40"/>
      <c r="BC1972" s="40"/>
      <c r="BD1972" s="40"/>
      <c r="BE1972" s="40"/>
      <c r="BF1972" s="40"/>
    </row>
    <row r="1973" spans="1:58" x14ac:dyDescent="0.4">
      <c r="A1973" s="510"/>
      <c r="B1973" s="40"/>
      <c r="C1973" s="40"/>
      <c r="D1973" s="45"/>
      <c r="E1973" s="45"/>
      <c r="F1973" s="64"/>
      <c r="G1973" s="40"/>
      <c r="H1973" s="40"/>
      <c r="I1973" s="40"/>
      <c r="J1973" s="40"/>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c r="AH1973" s="40"/>
      <c r="AI1973" s="40"/>
      <c r="AJ1973" s="40"/>
      <c r="AK1973" s="40"/>
      <c r="AL1973" s="40"/>
      <c r="AM1973" s="40"/>
      <c r="AN1973" s="40"/>
      <c r="AO1973" s="40"/>
      <c r="AP1973" s="40"/>
      <c r="AQ1973" s="40"/>
      <c r="AR1973" s="40"/>
      <c r="AS1973" s="40"/>
      <c r="AT1973" s="40"/>
      <c r="AU1973" s="40"/>
      <c r="AV1973" s="40"/>
      <c r="AW1973" s="40"/>
      <c r="AX1973" s="40"/>
      <c r="AY1973" s="40"/>
      <c r="AZ1973" s="40"/>
      <c r="BA1973" s="40"/>
      <c r="BB1973" s="40"/>
      <c r="BC1973" s="40"/>
      <c r="BD1973" s="40"/>
      <c r="BE1973" s="40"/>
      <c r="BF1973" s="40"/>
    </row>
    <row r="1974" spans="1:58" x14ac:dyDescent="0.4">
      <c r="A1974" s="510"/>
      <c r="B1974" s="40"/>
      <c r="C1974" s="40"/>
      <c r="D1974" s="45"/>
      <c r="E1974" s="45"/>
      <c r="F1974" s="64"/>
      <c r="G1974" s="40"/>
      <c r="H1974" s="40"/>
      <c r="I1974" s="40"/>
      <c r="J1974" s="40"/>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c r="AH1974" s="40"/>
      <c r="AI1974" s="40"/>
      <c r="AJ1974" s="40"/>
      <c r="AK1974" s="40"/>
      <c r="AL1974" s="40"/>
      <c r="AM1974" s="40"/>
      <c r="AN1974" s="40"/>
      <c r="AO1974" s="40"/>
      <c r="AP1974" s="40"/>
      <c r="AQ1974" s="40"/>
      <c r="AR1974" s="40"/>
      <c r="AS1974" s="40"/>
      <c r="AT1974" s="40"/>
      <c r="AU1974" s="40"/>
      <c r="AV1974" s="40"/>
      <c r="AW1974" s="40"/>
      <c r="AX1974" s="40"/>
      <c r="AY1974" s="40"/>
      <c r="AZ1974" s="40"/>
      <c r="BA1974" s="40"/>
      <c r="BB1974" s="40"/>
      <c r="BC1974" s="40"/>
      <c r="BD1974" s="40"/>
      <c r="BE1974" s="40"/>
      <c r="BF1974" s="40"/>
    </row>
    <row r="1975" spans="1:58" x14ac:dyDescent="0.4">
      <c r="A1975" s="510"/>
      <c r="B1975" s="40"/>
      <c r="C1975" s="40"/>
      <c r="D1975" s="45"/>
      <c r="E1975" s="45"/>
      <c r="F1975" s="64"/>
      <c r="G1975" s="40"/>
      <c r="H1975" s="40"/>
      <c r="I1975" s="40"/>
      <c r="J1975" s="40"/>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c r="AH1975" s="40"/>
      <c r="AI1975" s="40"/>
      <c r="AJ1975" s="40"/>
      <c r="AK1975" s="40"/>
      <c r="AL1975" s="40"/>
      <c r="AM1975" s="40"/>
      <c r="AN1975" s="40"/>
      <c r="AO1975" s="40"/>
      <c r="AP1975" s="40"/>
      <c r="AQ1975" s="40"/>
      <c r="AR1975" s="40"/>
      <c r="AS1975" s="40"/>
      <c r="AT1975" s="40"/>
      <c r="AU1975" s="40"/>
      <c r="AV1975" s="40"/>
      <c r="AW1975" s="40"/>
      <c r="AX1975" s="40"/>
      <c r="AY1975" s="40"/>
      <c r="AZ1975" s="40"/>
      <c r="BA1975" s="40"/>
      <c r="BB1975" s="40"/>
      <c r="BC1975" s="40"/>
      <c r="BD1975" s="40"/>
      <c r="BE1975" s="40"/>
      <c r="BF1975" s="40"/>
    </row>
    <row r="1976" spans="1:58" x14ac:dyDescent="0.4">
      <c r="A1976" s="510"/>
      <c r="B1976" s="40"/>
      <c r="C1976" s="40"/>
      <c r="D1976" s="45"/>
      <c r="E1976" s="45"/>
      <c r="F1976" s="64"/>
      <c r="G1976" s="40"/>
      <c r="H1976" s="40"/>
      <c r="I1976" s="40"/>
      <c r="J1976" s="40"/>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c r="AH1976" s="40"/>
      <c r="AI1976" s="40"/>
      <c r="AJ1976" s="40"/>
      <c r="AK1976" s="40"/>
      <c r="AL1976" s="40"/>
      <c r="AM1976" s="40"/>
      <c r="AN1976" s="40"/>
      <c r="AO1976" s="40"/>
      <c r="AP1976" s="40"/>
      <c r="AQ1976" s="40"/>
      <c r="AR1976" s="40"/>
      <c r="AS1976" s="40"/>
      <c r="AT1976" s="40"/>
      <c r="AU1976" s="40"/>
      <c r="AV1976" s="40"/>
      <c r="AW1976" s="40"/>
      <c r="AX1976" s="40"/>
      <c r="AY1976" s="40"/>
      <c r="AZ1976" s="40"/>
      <c r="BA1976" s="40"/>
      <c r="BB1976" s="40"/>
      <c r="BC1976" s="40"/>
      <c r="BD1976" s="40"/>
      <c r="BE1976" s="40"/>
      <c r="BF1976" s="40"/>
    </row>
    <row r="1977" spans="1:58" x14ac:dyDescent="0.4">
      <c r="A1977" s="510"/>
      <c r="B1977" s="40"/>
      <c r="C1977" s="40"/>
      <c r="D1977" s="45"/>
      <c r="E1977" s="45"/>
      <c r="F1977" s="64"/>
      <c r="G1977" s="40"/>
      <c r="H1977" s="40"/>
      <c r="I1977" s="40"/>
      <c r="J1977" s="40"/>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c r="AH1977" s="40"/>
      <c r="AI1977" s="40"/>
      <c r="AJ1977" s="40"/>
      <c r="AK1977" s="40"/>
      <c r="AL1977" s="40"/>
      <c r="AM1977" s="40"/>
      <c r="AN1977" s="40"/>
      <c r="AO1977" s="40"/>
      <c r="AP1977" s="40"/>
      <c r="AQ1977" s="40"/>
      <c r="AR1977" s="40"/>
      <c r="AS1977" s="40"/>
      <c r="AT1977" s="40"/>
      <c r="AU1977" s="40"/>
      <c r="AV1977" s="40"/>
      <c r="AW1977" s="40"/>
      <c r="AX1977" s="40"/>
      <c r="AY1977" s="40"/>
      <c r="AZ1977" s="40"/>
      <c r="BA1977" s="40"/>
      <c r="BB1977" s="40"/>
      <c r="BC1977" s="40"/>
      <c r="BD1977" s="40"/>
      <c r="BE1977" s="40"/>
      <c r="BF1977" s="40"/>
    </row>
    <row r="1978" spans="1:58" x14ac:dyDescent="0.4">
      <c r="A1978" s="510"/>
      <c r="B1978" s="40"/>
      <c r="C1978" s="40"/>
      <c r="D1978" s="45"/>
      <c r="E1978" s="45"/>
      <c r="F1978" s="64"/>
      <c r="G1978" s="40"/>
      <c r="H1978" s="40"/>
      <c r="I1978" s="40"/>
      <c r="J1978" s="40"/>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c r="AH1978" s="40"/>
      <c r="AI1978" s="40"/>
      <c r="AJ1978" s="40"/>
      <c r="AK1978" s="40"/>
      <c r="AL1978" s="40"/>
      <c r="AM1978" s="40"/>
      <c r="AN1978" s="40"/>
      <c r="AO1978" s="40"/>
      <c r="AP1978" s="40"/>
      <c r="AQ1978" s="40"/>
      <c r="AR1978" s="40"/>
      <c r="AS1978" s="40"/>
      <c r="AT1978" s="40"/>
      <c r="AU1978" s="40"/>
      <c r="AV1978" s="40"/>
      <c r="AW1978" s="40"/>
      <c r="AX1978" s="40"/>
      <c r="AY1978" s="40"/>
      <c r="AZ1978" s="40"/>
      <c r="BA1978" s="40"/>
      <c r="BB1978" s="40"/>
      <c r="BC1978" s="40"/>
      <c r="BD1978" s="40"/>
      <c r="BE1978" s="40"/>
      <c r="BF1978" s="40"/>
    </row>
    <row r="1979" spans="1:58" x14ac:dyDescent="0.4">
      <c r="A1979" s="510"/>
      <c r="B1979" s="40"/>
      <c r="C1979" s="40"/>
      <c r="D1979" s="45"/>
      <c r="E1979" s="45"/>
      <c r="F1979" s="64"/>
      <c r="G1979" s="40"/>
      <c r="H1979" s="40"/>
      <c r="I1979" s="40"/>
      <c r="J1979" s="40"/>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c r="AH1979" s="40"/>
      <c r="AI1979" s="40"/>
      <c r="AJ1979" s="40"/>
      <c r="AK1979" s="40"/>
      <c r="AL1979" s="40"/>
      <c r="AM1979" s="40"/>
      <c r="AN1979" s="40"/>
      <c r="AO1979" s="40"/>
      <c r="AP1979" s="40"/>
      <c r="AQ1979" s="40"/>
      <c r="AR1979" s="40"/>
      <c r="AS1979" s="40"/>
      <c r="AT1979" s="40"/>
      <c r="AU1979" s="40"/>
      <c r="AV1979" s="40"/>
      <c r="AW1979" s="40"/>
      <c r="AX1979" s="40"/>
      <c r="AY1979" s="40"/>
      <c r="AZ1979" s="40"/>
      <c r="BA1979" s="40"/>
      <c r="BB1979" s="40"/>
      <c r="BC1979" s="40"/>
      <c r="BD1979" s="40"/>
      <c r="BE1979" s="40"/>
      <c r="BF1979" s="40"/>
    </row>
    <row r="1980" spans="1:58" x14ac:dyDescent="0.4">
      <c r="A1980" s="510"/>
      <c r="B1980" s="40"/>
      <c r="C1980" s="40"/>
      <c r="D1980" s="45"/>
      <c r="E1980" s="45"/>
      <c r="F1980" s="64"/>
      <c r="G1980" s="40"/>
      <c r="H1980" s="40"/>
      <c r="I1980" s="40"/>
      <c r="J1980" s="40"/>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c r="AH1980" s="40"/>
      <c r="AI1980" s="40"/>
      <c r="AJ1980" s="40"/>
      <c r="AK1980" s="40"/>
      <c r="AL1980" s="40"/>
      <c r="AM1980" s="40"/>
      <c r="AN1980" s="40"/>
      <c r="AO1980" s="40"/>
      <c r="AP1980" s="40"/>
      <c r="AQ1980" s="40"/>
      <c r="AR1980" s="40"/>
      <c r="AS1980" s="40"/>
      <c r="AT1980" s="40"/>
      <c r="AU1980" s="40"/>
      <c r="AV1980" s="40"/>
      <c r="AW1980" s="40"/>
      <c r="AX1980" s="40"/>
      <c r="AY1980" s="40"/>
      <c r="AZ1980" s="40"/>
      <c r="BA1980" s="40"/>
      <c r="BB1980" s="40"/>
      <c r="BC1980" s="40"/>
      <c r="BD1980" s="40"/>
      <c r="BE1980" s="40"/>
      <c r="BF1980" s="40"/>
    </row>
    <row r="1981" spans="1:58" x14ac:dyDescent="0.4">
      <c r="A1981" s="510"/>
      <c r="B1981" s="40"/>
      <c r="C1981" s="40"/>
      <c r="D1981" s="45"/>
      <c r="E1981" s="45"/>
      <c r="F1981" s="64"/>
      <c r="G1981" s="40"/>
      <c r="H1981" s="40"/>
      <c r="I1981" s="40"/>
      <c r="J1981" s="40"/>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c r="AH1981" s="40"/>
      <c r="AI1981" s="40"/>
      <c r="AJ1981" s="40"/>
      <c r="AK1981" s="40"/>
      <c r="AL1981" s="40"/>
      <c r="AM1981" s="40"/>
      <c r="AN1981" s="40"/>
      <c r="AO1981" s="40"/>
      <c r="AP1981" s="40"/>
      <c r="AQ1981" s="40"/>
      <c r="AR1981" s="40"/>
      <c r="AS1981" s="40"/>
      <c r="AT1981" s="40"/>
      <c r="AU1981" s="40"/>
      <c r="AV1981" s="40"/>
      <c r="AW1981" s="40"/>
      <c r="AX1981" s="40"/>
      <c r="AY1981" s="40"/>
      <c r="AZ1981" s="40"/>
      <c r="BA1981" s="40"/>
      <c r="BB1981" s="40"/>
      <c r="BC1981" s="40"/>
      <c r="BD1981" s="40"/>
      <c r="BE1981" s="40"/>
      <c r="BF1981" s="40"/>
    </row>
    <row r="1982" spans="1:58" x14ac:dyDescent="0.4">
      <c r="A1982" s="510"/>
      <c r="B1982" s="40"/>
      <c r="C1982" s="40"/>
      <c r="D1982" s="45"/>
      <c r="E1982" s="45"/>
      <c r="F1982" s="64"/>
      <c r="G1982" s="40"/>
      <c r="H1982" s="40"/>
      <c r="I1982" s="40"/>
      <c r="J1982" s="40"/>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c r="AH1982" s="40"/>
      <c r="AI1982" s="40"/>
      <c r="AJ1982" s="40"/>
      <c r="AK1982" s="40"/>
      <c r="AL1982" s="40"/>
      <c r="AM1982" s="40"/>
      <c r="AN1982" s="40"/>
      <c r="AO1982" s="40"/>
      <c r="AP1982" s="40"/>
      <c r="AQ1982" s="40"/>
      <c r="AR1982" s="40"/>
      <c r="AS1982" s="40"/>
      <c r="AT1982" s="40"/>
      <c r="AU1982" s="40"/>
      <c r="AV1982" s="40"/>
      <c r="AW1982" s="40"/>
      <c r="AX1982" s="40"/>
      <c r="AY1982" s="40"/>
      <c r="AZ1982" s="40"/>
      <c r="BA1982" s="40"/>
      <c r="BB1982" s="40"/>
      <c r="BC1982" s="40"/>
      <c r="BD1982" s="40"/>
      <c r="BE1982" s="40"/>
      <c r="BF1982" s="40"/>
    </row>
    <row r="1983" spans="1:58" x14ac:dyDescent="0.4">
      <c r="A1983" s="510"/>
      <c r="B1983" s="40"/>
      <c r="C1983" s="40"/>
      <c r="D1983" s="45"/>
      <c r="E1983" s="45"/>
      <c r="F1983" s="64"/>
      <c r="G1983" s="40"/>
      <c r="H1983" s="40"/>
      <c r="I1983" s="40"/>
      <c r="J1983" s="40"/>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c r="AH1983" s="40"/>
      <c r="AI1983" s="40"/>
      <c r="AJ1983" s="40"/>
      <c r="AK1983" s="40"/>
      <c r="AL1983" s="40"/>
      <c r="AM1983" s="40"/>
      <c r="AN1983" s="40"/>
      <c r="AO1983" s="40"/>
      <c r="AP1983" s="40"/>
      <c r="AQ1983" s="40"/>
      <c r="AR1983" s="40"/>
      <c r="AS1983" s="40"/>
      <c r="AT1983" s="40"/>
      <c r="AU1983" s="40"/>
      <c r="AV1983" s="40"/>
      <c r="AW1983" s="40"/>
      <c r="AX1983" s="40"/>
      <c r="AY1983" s="40"/>
      <c r="AZ1983" s="40"/>
      <c r="BA1983" s="40"/>
      <c r="BB1983" s="40"/>
      <c r="BC1983" s="40"/>
      <c r="BD1983" s="40"/>
      <c r="BE1983" s="40"/>
      <c r="BF1983" s="40"/>
    </row>
    <row r="1984" spans="1:58" x14ac:dyDescent="0.4">
      <c r="A1984" s="510"/>
      <c r="B1984" s="40"/>
      <c r="C1984" s="40"/>
      <c r="D1984" s="45"/>
      <c r="E1984" s="45"/>
      <c r="F1984" s="64"/>
      <c r="G1984" s="40"/>
      <c r="H1984" s="40"/>
      <c r="I1984" s="40"/>
      <c r="J1984" s="40"/>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c r="AH1984" s="40"/>
      <c r="AI1984" s="40"/>
      <c r="AJ1984" s="40"/>
      <c r="AK1984" s="40"/>
      <c r="AL1984" s="40"/>
      <c r="AM1984" s="40"/>
      <c r="AN1984" s="40"/>
      <c r="AO1984" s="40"/>
      <c r="AP1984" s="40"/>
      <c r="AQ1984" s="40"/>
      <c r="AR1984" s="40"/>
      <c r="AS1984" s="40"/>
      <c r="AT1984" s="40"/>
      <c r="AU1984" s="40"/>
      <c r="AV1984" s="40"/>
      <c r="AW1984" s="40"/>
      <c r="AX1984" s="40"/>
      <c r="AY1984" s="40"/>
      <c r="AZ1984" s="40"/>
      <c r="BA1984" s="40"/>
      <c r="BB1984" s="40"/>
      <c r="BC1984" s="40"/>
      <c r="BD1984" s="40"/>
      <c r="BE1984" s="40"/>
      <c r="BF1984" s="40"/>
    </row>
    <row r="1985" spans="1:58" x14ac:dyDescent="0.4">
      <c r="A1985" s="510"/>
      <c r="B1985" s="40"/>
      <c r="C1985" s="40"/>
      <c r="D1985" s="45"/>
      <c r="E1985" s="45"/>
      <c r="F1985" s="64"/>
      <c r="G1985" s="40"/>
      <c r="H1985" s="40"/>
      <c r="I1985" s="40"/>
      <c r="J1985" s="40"/>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c r="AH1985" s="40"/>
      <c r="AI1985" s="40"/>
      <c r="AJ1985" s="40"/>
      <c r="AK1985" s="40"/>
      <c r="AL1985" s="40"/>
      <c r="AM1985" s="40"/>
      <c r="AN1985" s="40"/>
      <c r="AO1985" s="40"/>
      <c r="AP1985" s="40"/>
      <c r="AQ1985" s="40"/>
      <c r="AR1985" s="40"/>
      <c r="AS1985" s="40"/>
      <c r="AT1985" s="40"/>
      <c r="AU1985" s="40"/>
      <c r="AV1985" s="40"/>
      <c r="AW1985" s="40"/>
      <c r="AX1985" s="40"/>
      <c r="AY1985" s="40"/>
      <c r="AZ1985" s="40"/>
      <c r="BA1985" s="40"/>
      <c r="BB1985" s="40"/>
      <c r="BC1985" s="40"/>
      <c r="BD1985" s="40"/>
      <c r="BE1985" s="40"/>
      <c r="BF1985" s="40"/>
    </row>
    <row r="1986" spans="1:58" x14ac:dyDescent="0.4">
      <c r="A1986" s="510"/>
      <c r="B1986" s="40"/>
      <c r="C1986" s="40"/>
      <c r="D1986" s="45"/>
      <c r="E1986" s="45"/>
      <c r="F1986" s="64"/>
      <c r="G1986" s="40"/>
      <c r="H1986" s="40"/>
      <c r="I1986" s="40"/>
      <c r="J1986" s="40"/>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c r="AH1986" s="40"/>
      <c r="AI1986" s="40"/>
      <c r="AJ1986" s="40"/>
      <c r="AK1986" s="40"/>
      <c r="AL1986" s="40"/>
      <c r="AM1986" s="40"/>
      <c r="AN1986" s="40"/>
      <c r="AO1986" s="40"/>
      <c r="AP1986" s="40"/>
      <c r="AQ1986" s="40"/>
      <c r="AR1986" s="40"/>
      <c r="AS1986" s="40"/>
      <c r="AT1986" s="40"/>
      <c r="AU1986" s="40"/>
      <c r="AV1986" s="40"/>
      <c r="AW1986" s="40"/>
      <c r="AX1986" s="40"/>
      <c r="AY1986" s="40"/>
      <c r="AZ1986" s="40"/>
      <c r="BA1986" s="40"/>
      <c r="BB1986" s="40"/>
      <c r="BC1986" s="40"/>
      <c r="BD1986" s="40"/>
      <c r="BE1986" s="40"/>
      <c r="BF1986" s="40"/>
    </row>
    <row r="1987" spans="1:58" x14ac:dyDescent="0.4">
      <c r="A1987" s="510"/>
      <c r="B1987" s="40"/>
      <c r="C1987" s="40"/>
      <c r="D1987" s="45"/>
      <c r="E1987" s="45"/>
      <c r="F1987" s="64"/>
      <c r="G1987" s="40"/>
      <c r="H1987" s="40"/>
      <c r="I1987" s="40"/>
      <c r="J1987" s="40"/>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c r="AH1987" s="40"/>
      <c r="AI1987" s="40"/>
      <c r="AJ1987" s="40"/>
      <c r="AK1987" s="40"/>
      <c r="AL1987" s="40"/>
      <c r="AM1987" s="40"/>
      <c r="AN1987" s="40"/>
      <c r="AO1987" s="40"/>
      <c r="AP1987" s="40"/>
      <c r="AQ1987" s="40"/>
      <c r="AR1987" s="40"/>
      <c r="AS1987" s="40"/>
      <c r="AT1987" s="40"/>
      <c r="AU1987" s="40"/>
      <c r="AV1987" s="40"/>
      <c r="AW1987" s="40"/>
      <c r="AX1987" s="40"/>
      <c r="AY1987" s="40"/>
      <c r="AZ1987" s="40"/>
      <c r="BA1987" s="40"/>
      <c r="BB1987" s="40"/>
      <c r="BC1987" s="40"/>
      <c r="BD1987" s="40"/>
      <c r="BE1987" s="40"/>
      <c r="BF1987" s="40"/>
    </row>
    <row r="1988" spans="1:58" x14ac:dyDescent="0.4">
      <c r="A1988" s="510"/>
      <c r="B1988" s="40"/>
      <c r="C1988" s="40"/>
      <c r="D1988" s="45"/>
      <c r="E1988" s="45"/>
      <c r="F1988" s="64"/>
      <c r="G1988" s="40"/>
      <c r="H1988" s="40"/>
      <c r="I1988" s="40"/>
      <c r="J1988" s="40"/>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c r="AH1988" s="40"/>
      <c r="AI1988" s="40"/>
      <c r="AJ1988" s="40"/>
      <c r="AK1988" s="40"/>
      <c r="AL1988" s="40"/>
      <c r="AM1988" s="40"/>
      <c r="AN1988" s="40"/>
      <c r="AO1988" s="40"/>
      <c r="AP1988" s="40"/>
      <c r="AQ1988" s="40"/>
      <c r="AR1988" s="40"/>
      <c r="AS1988" s="40"/>
      <c r="AT1988" s="40"/>
      <c r="AU1988" s="40"/>
      <c r="AV1988" s="40"/>
      <c r="AW1988" s="40"/>
      <c r="AX1988" s="40"/>
      <c r="AY1988" s="40"/>
      <c r="AZ1988" s="40"/>
      <c r="BA1988" s="40"/>
      <c r="BB1988" s="40"/>
      <c r="BC1988" s="40"/>
      <c r="BD1988" s="40"/>
      <c r="BE1988" s="40"/>
      <c r="BF1988" s="40"/>
    </row>
    <row r="1989" spans="1:58" x14ac:dyDescent="0.4">
      <c r="A1989" s="510"/>
      <c r="B1989" s="40"/>
      <c r="C1989" s="40"/>
      <c r="D1989" s="45"/>
      <c r="E1989" s="45"/>
      <c r="F1989" s="64"/>
      <c r="G1989" s="40"/>
      <c r="H1989" s="40"/>
      <c r="I1989" s="40"/>
      <c r="J1989" s="40"/>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c r="AH1989" s="40"/>
      <c r="AI1989" s="40"/>
      <c r="AJ1989" s="40"/>
      <c r="AK1989" s="40"/>
      <c r="AL1989" s="40"/>
      <c r="AM1989" s="40"/>
      <c r="AN1989" s="40"/>
      <c r="AO1989" s="40"/>
      <c r="AP1989" s="40"/>
      <c r="AQ1989" s="40"/>
      <c r="AR1989" s="40"/>
      <c r="AS1989" s="40"/>
      <c r="AT1989" s="40"/>
      <c r="AU1989" s="40"/>
      <c r="AV1989" s="40"/>
      <c r="AW1989" s="40"/>
      <c r="AX1989" s="40"/>
      <c r="AY1989" s="40"/>
      <c r="AZ1989" s="40"/>
      <c r="BA1989" s="40"/>
      <c r="BB1989" s="40"/>
      <c r="BC1989" s="40"/>
      <c r="BD1989" s="40"/>
      <c r="BE1989" s="40"/>
      <c r="BF1989" s="40"/>
    </row>
    <row r="1990" spans="1:58" x14ac:dyDescent="0.4">
      <c r="A1990" s="510"/>
      <c r="B1990" s="40"/>
      <c r="C1990" s="40"/>
      <c r="D1990" s="45"/>
      <c r="E1990" s="45"/>
      <c r="F1990" s="64"/>
      <c r="G1990" s="40"/>
      <c r="H1990" s="40"/>
      <c r="I1990" s="40"/>
      <c r="J1990" s="40"/>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c r="AH1990" s="40"/>
      <c r="AI1990" s="40"/>
      <c r="AJ1990" s="40"/>
      <c r="AK1990" s="40"/>
      <c r="AL1990" s="40"/>
      <c r="AM1990" s="40"/>
      <c r="AN1990" s="40"/>
      <c r="AO1990" s="40"/>
      <c r="AP1990" s="40"/>
      <c r="AQ1990" s="40"/>
      <c r="AR1990" s="40"/>
      <c r="AS1990" s="40"/>
      <c r="AT1990" s="40"/>
      <c r="AU1990" s="40"/>
      <c r="AV1990" s="40"/>
      <c r="AW1990" s="40"/>
      <c r="AX1990" s="40"/>
      <c r="AY1990" s="40"/>
      <c r="AZ1990" s="40"/>
      <c r="BA1990" s="40"/>
      <c r="BB1990" s="40"/>
      <c r="BC1990" s="40"/>
      <c r="BD1990" s="40"/>
      <c r="BE1990" s="40"/>
      <c r="BF1990" s="40"/>
    </row>
    <row r="1991" spans="1:58" x14ac:dyDescent="0.4">
      <c r="A1991" s="510"/>
      <c r="B1991" s="40"/>
      <c r="C1991" s="40"/>
      <c r="D1991" s="45"/>
      <c r="E1991" s="45"/>
      <c r="F1991" s="64"/>
      <c r="G1991" s="40"/>
      <c r="H1991" s="40"/>
      <c r="I1991" s="40"/>
      <c r="J1991" s="40"/>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c r="AH1991" s="40"/>
      <c r="AI1991" s="40"/>
      <c r="AJ1991" s="40"/>
      <c r="AK1991" s="40"/>
      <c r="AL1991" s="40"/>
      <c r="AM1991" s="40"/>
      <c r="AN1991" s="40"/>
      <c r="AO1991" s="40"/>
      <c r="AP1991" s="40"/>
      <c r="AQ1991" s="40"/>
      <c r="AR1991" s="40"/>
      <c r="AS1991" s="40"/>
      <c r="AT1991" s="40"/>
      <c r="AU1991" s="40"/>
      <c r="AV1991" s="40"/>
      <c r="AW1991" s="40"/>
      <c r="AX1991" s="40"/>
      <c r="AY1991" s="40"/>
      <c r="AZ1991" s="40"/>
      <c r="BA1991" s="40"/>
      <c r="BB1991" s="40"/>
      <c r="BC1991" s="40"/>
      <c r="BD1991" s="40"/>
      <c r="BE1991" s="40"/>
      <c r="BF1991" s="40"/>
    </row>
    <row r="1992" spans="1:58" x14ac:dyDescent="0.4">
      <c r="A1992" s="510"/>
      <c r="B1992" s="40"/>
      <c r="C1992" s="40"/>
      <c r="D1992" s="45"/>
      <c r="E1992" s="45"/>
      <c r="F1992" s="64"/>
      <c r="G1992" s="40"/>
      <c r="H1992" s="40"/>
      <c r="I1992" s="40"/>
      <c r="J1992" s="40"/>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c r="AH1992" s="40"/>
      <c r="AI1992" s="40"/>
      <c r="AJ1992" s="40"/>
      <c r="AK1992" s="40"/>
      <c r="AL1992" s="40"/>
      <c r="AM1992" s="40"/>
      <c r="AN1992" s="40"/>
      <c r="AO1992" s="40"/>
      <c r="AP1992" s="40"/>
      <c r="AQ1992" s="40"/>
      <c r="AR1992" s="40"/>
      <c r="AS1992" s="40"/>
      <c r="AT1992" s="40"/>
      <c r="AU1992" s="40"/>
      <c r="AV1992" s="40"/>
      <c r="AW1992" s="40"/>
      <c r="AX1992" s="40"/>
      <c r="AY1992" s="40"/>
      <c r="AZ1992" s="40"/>
      <c r="BA1992" s="40"/>
      <c r="BB1992" s="40"/>
      <c r="BC1992" s="40"/>
      <c r="BD1992" s="40"/>
      <c r="BE1992" s="40"/>
      <c r="BF1992" s="40"/>
    </row>
    <row r="1993" spans="1:58" x14ac:dyDescent="0.4">
      <c r="A1993" s="510"/>
      <c r="B1993" s="40"/>
      <c r="C1993" s="40"/>
      <c r="D1993" s="45"/>
      <c r="E1993" s="45"/>
      <c r="F1993" s="64"/>
      <c r="G1993" s="40"/>
      <c r="H1993" s="40"/>
      <c r="I1993" s="40"/>
      <c r="J1993" s="40"/>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c r="AH1993" s="40"/>
      <c r="AI1993" s="40"/>
      <c r="AJ1993" s="40"/>
      <c r="AK1993" s="40"/>
      <c r="AL1993" s="40"/>
      <c r="AM1993" s="40"/>
      <c r="AN1993" s="40"/>
      <c r="AO1993" s="40"/>
      <c r="AP1993" s="40"/>
      <c r="AQ1993" s="40"/>
      <c r="AR1993" s="40"/>
      <c r="AS1993" s="40"/>
      <c r="AT1993" s="40"/>
      <c r="AU1993" s="40"/>
      <c r="AV1993" s="40"/>
      <c r="AW1993" s="40"/>
      <c r="AX1993" s="40"/>
      <c r="AY1993" s="40"/>
      <c r="AZ1993" s="40"/>
      <c r="BA1993" s="40"/>
      <c r="BB1993" s="40"/>
      <c r="BC1993" s="40"/>
      <c r="BD1993" s="40"/>
      <c r="BE1993" s="40"/>
      <c r="BF1993" s="40"/>
    </row>
    <row r="1994" spans="1:58" x14ac:dyDescent="0.4">
      <c r="A1994" s="510"/>
      <c r="B1994" s="40"/>
      <c r="C1994" s="40"/>
      <c r="D1994" s="45"/>
      <c r="E1994" s="45"/>
      <c r="F1994" s="64"/>
      <c r="G1994" s="40"/>
      <c r="H1994" s="40"/>
      <c r="I1994" s="40"/>
      <c r="J1994" s="40"/>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c r="AH1994" s="40"/>
      <c r="AI1994" s="40"/>
      <c r="AJ1994" s="40"/>
      <c r="AK1994" s="40"/>
      <c r="AL1994" s="40"/>
      <c r="AM1994" s="40"/>
      <c r="AN1994" s="40"/>
      <c r="AO1994" s="40"/>
      <c r="AP1994" s="40"/>
      <c r="AQ1994" s="40"/>
      <c r="AR1994" s="40"/>
      <c r="AS1994" s="40"/>
      <c r="AT1994" s="40"/>
      <c r="AU1994" s="40"/>
      <c r="AV1994" s="40"/>
      <c r="AW1994" s="40"/>
      <c r="AX1994" s="40"/>
      <c r="AY1994" s="40"/>
      <c r="AZ1994" s="40"/>
      <c r="BA1994" s="40"/>
      <c r="BB1994" s="40"/>
      <c r="BC1994" s="40"/>
      <c r="BD1994" s="40"/>
      <c r="BE1994" s="40"/>
      <c r="BF1994" s="40"/>
    </row>
    <row r="1995" spans="1:58" x14ac:dyDescent="0.4">
      <c r="A1995" s="510"/>
      <c r="B1995" s="40"/>
      <c r="C1995" s="40"/>
      <c r="D1995" s="45"/>
      <c r="E1995" s="45"/>
      <c r="F1995" s="64"/>
      <c r="G1995" s="40"/>
      <c r="H1995" s="40"/>
      <c r="I1995" s="40"/>
      <c r="J1995" s="40"/>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c r="AH1995" s="40"/>
      <c r="AI1995" s="40"/>
      <c r="AJ1995" s="40"/>
      <c r="AK1995" s="40"/>
      <c r="AL1995" s="40"/>
      <c r="AM1995" s="40"/>
      <c r="AN1995" s="40"/>
      <c r="AO1995" s="40"/>
      <c r="AP1995" s="40"/>
      <c r="AQ1995" s="40"/>
      <c r="AR1995" s="40"/>
      <c r="AS1995" s="40"/>
      <c r="AT1995" s="40"/>
      <c r="AU1995" s="40"/>
      <c r="AV1995" s="40"/>
      <c r="AW1995" s="40"/>
      <c r="AX1995" s="40"/>
      <c r="AY1995" s="40"/>
      <c r="AZ1995" s="40"/>
      <c r="BA1995" s="40"/>
      <c r="BB1995" s="40"/>
      <c r="BC1995" s="40"/>
      <c r="BD1995" s="40"/>
      <c r="BE1995" s="40"/>
      <c r="BF1995" s="40"/>
    </row>
    <row r="1996" spans="1:58" x14ac:dyDescent="0.4">
      <c r="A1996" s="510"/>
      <c r="B1996" s="40"/>
      <c r="C1996" s="40"/>
      <c r="D1996" s="45"/>
      <c r="E1996" s="45"/>
      <c r="F1996" s="64"/>
      <c r="G1996" s="40"/>
      <c r="H1996" s="40"/>
      <c r="I1996" s="40"/>
      <c r="J1996" s="40"/>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c r="AH1996" s="40"/>
      <c r="AI1996" s="40"/>
      <c r="AJ1996" s="40"/>
      <c r="AK1996" s="40"/>
      <c r="AL1996" s="40"/>
      <c r="AM1996" s="40"/>
      <c r="AN1996" s="40"/>
      <c r="AO1996" s="40"/>
      <c r="AP1996" s="40"/>
      <c r="AQ1996" s="40"/>
      <c r="AR1996" s="40"/>
      <c r="AS1996" s="40"/>
      <c r="AT1996" s="40"/>
      <c r="AU1996" s="40"/>
      <c r="AV1996" s="40"/>
      <c r="AW1996" s="40"/>
      <c r="AX1996" s="40"/>
      <c r="AY1996" s="40"/>
      <c r="AZ1996" s="40"/>
      <c r="BA1996" s="40"/>
      <c r="BB1996" s="40"/>
      <c r="BC1996" s="40"/>
      <c r="BD1996" s="40"/>
      <c r="BE1996" s="40"/>
      <c r="BF1996" s="40"/>
    </row>
    <row r="1997" spans="1:58" x14ac:dyDescent="0.4">
      <c r="A1997" s="510"/>
      <c r="B1997" s="40"/>
      <c r="C1997" s="40"/>
      <c r="D1997" s="45"/>
      <c r="E1997" s="45"/>
      <c r="F1997" s="64"/>
      <c r="G1997" s="40"/>
      <c r="H1997" s="40"/>
      <c r="I1997" s="40"/>
      <c r="J1997" s="40"/>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c r="AH1997" s="40"/>
      <c r="AI1997" s="40"/>
      <c r="AJ1997" s="40"/>
      <c r="AK1997" s="40"/>
      <c r="AL1997" s="40"/>
      <c r="AM1997" s="40"/>
      <c r="AN1997" s="40"/>
      <c r="AO1997" s="40"/>
      <c r="AP1997" s="40"/>
      <c r="AQ1997" s="40"/>
      <c r="AR1997" s="40"/>
      <c r="AS1997" s="40"/>
      <c r="AT1997" s="40"/>
      <c r="AU1997" s="40"/>
      <c r="AV1997" s="40"/>
      <c r="AW1997" s="40"/>
      <c r="AX1997" s="40"/>
      <c r="AY1997" s="40"/>
      <c r="AZ1997" s="40"/>
      <c r="BA1997" s="40"/>
      <c r="BB1997" s="40"/>
      <c r="BC1997" s="40"/>
      <c r="BD1997" s="40"/>
      <c r="BE1997" s="40"/>
      <c r="BF1997" s="40"/>
    </row>
    <row r="1998" spans="1:58" x14ac:dyDescent="0.4">
      <c r="A1998" s="510"/>
      <c r="B1998" s="40"/>
      <c r="C1998" s="40"/>
      <c r="D1998" s="45"/>
      <c r="E1998" s="45"/>
      <c r="F1998" s="64"/>
      <c r="G1998" s="40"/>
      <c r="H1998" s="40"/>
      <c r="I1998" s="40"/>
      <c r="J1998" s="40"/>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c r="AH1998" s="40"/>
      <c r="AI1998" s="40"/>
      <c r="AJ1998" s="40"/>
      <c r="AK1998" s="40"/>
      <c r="AL1998" s="40"/>
      <c r="AM1998" s="40"/>
      <c r="AN1998" s="40"/>
      <c r="AO1998" s="40"/>
      <c r="AP1998" s="40"/>
      <c r="AQ1998" s="40"/>
      <c r="AR1998" s="40"/>
      <c r="AS1998" s="40"/>
      <c r="AT1998" s="40"/>
      <c r="AU1998" s="40"/>
      <c r="AV1998" s="40"/>
      <c r="AW1998" s="40"/>
      <c r="AX1998" s="40"/>
      <c r="AY1998" s="40"/>
      <c r="AZ1998" s="40"/>
      <c r="BA1998" s="40"/>
      <c r="BB1998" s="40"/>
      <c r="BC1998" s="40"/>
      <c r="BD1998" s="40"/>
      <c r="BE1998" s="40"/>
      <c r="BF1998" s="40"/>
    </row>
    <row r="1999" spans="1:58" x14ac:dyDescent="0.4">
      <c r="A1999" s="510"/>
      <c r="B1999" s="40"/>
      <c r="C1999" s="40"/>
      <c r="D1999" s="45"/>
      <c r="E1999" s="45"/>
      <c r="F1999" s="64"/>
      <c r="G1999" s="40"/>
      <c r="H1999" s="40"/>
      <c r="I1999" s="40"/>
      <c r="J1999" s="40"/>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c r="AH1999" s="40"/>
      <c r="AI1999" s="40"/>
      <c r="AJ1999" s="40"/>
      <c r="AK1999" s="40"/>
      <c r="AL1999" s="40"/>
      <c r="AM1999" s="40"/>
      <c r="AN1999" s="40"/>
      <c r="AO1999" s="40"/>
      <c r="AP1999" s="40"/>
      <c r="AQ1999" s="40"/>
      <c r="AR1999" s="40"/>
      <c r="AS1999" s="40"/>
      <c r="AT1999" s="40"/>
      <c r="AU1999" s="40"/>
      <c r="AV1999" s="40"/>
      <c r="AW1999" s="40"/>
      <c r="AX1999" s="40"/>
      <c r="AY1999" s="40"/>
      <c r="AZ1999" s="40"/>
      <c r="BA1999" s="40"/>
      <c r="BB1999" s="40"/>
      <c r="BC1999" s="40"/>
      <c r="BD1999" s="40"/>
      <c r="BE1999" s="40"/>
      <c r="BF1999" s="40"/>
    </row>
    <row r="2000" spans="1:58" x14ac:dyDescent="0.4">
      <c r="A2000" s="510"/>
      <c r="B2000" s="40"/>
      <c r="C2000" s="40"/>
      <c r="D2000" s="45"/>
      <c r="E2000" s="45"/>
      <c r="F2000" s="64"/>
      <c r="G2000" s="40"/>
      <c r="H2000" s="40"/>
      <c r="I2000" s="40"/>
      <c r="J2000" s="40"/>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c r="AH2000" s="40"/>
      <c r="AI2000" s="40"/>
      <c r="AJ2000" s="40"/>
      <c r="AK2000" s="40"/>
      <c r="AL2000" s="40"/>
      <c r="AM2000" s="40"/>
      <c r="AN2000" s="40"/>
      <c r="AO2000" s="40"/>
      <c r="AP2000" s="40"/>
      <c r="AQ2000" s="40"/>
      <c r="AR2000" s="40"/>
      <c r="AS2000" s="40"/>
      <c r="AT2000" s="40"/>
      <c r="AU2000" s="40"/>
      <c r="AV2000" s="40"/>
      <c r="AW2000" s="40"/>
      <c r="AX2000" s="40"/>
      <c r="AY2000" s="40"/>
      <c r="AZ2000" s="40"/>
      <c r="BA2000" s="40"/>
      <c r="BB2000" s="40"/>
      <c r="BC2000" s="40"/>
      <c r="BD2000" s="40"/>
      <c r="BE2000" s="40"/>
      <c r="BF2000" s="40"/>
    </row>
    <row r="2001" spans="1:58" x14ac:dyDescent="0.4">
      <c r="A2001" s="510"/>
      <c r="B2001" s="40"/>
      <c r="C2001" s="40"/>
      <c r="D2001" s="45"/>
      <c r="E2001" s="45"/>
      <c r="F2001" s="64"/>
      <c r="G2001" s="40"/>
      <c r="H2001" s="40"/>
      <c r="I2001" s="40"/>
      <c r="J2001" s="40"/>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c r="AH2001" s="40"/>
      <c r="AI2001" s="40"/>
      <c r="AJ2001" s="40"/>
      <c r="AK2001" s="40"/>
      <c r="AL2001" s="40"/>
      <c r="AM2001" s="40"/>
      <c r="AN2001" s="40"/>
      <c r="AO2001" s="40"/>
      <c r="AP2001" s="40"/>
      <c r="AQ2001" s="40"/>
      <c r="AR2001" s="40"/>
      <c r="AS2001" s="40"/>
      <c r="AT2001" s="40"/>
      <c r="AU2001" s="40"/>
      <c r="AV2001" s="40"/>
      <c r="AW2001" s="40"/>
      <c r="AX2001" s="40"/>
      <c r="AY2001" s="40"/>
      <c r="AZ2001" s="40"/>
      <c r="BA2001" s="40"/>
      <c r="BB2001" s="40"/>
      <c r="BC2001" s="40"/>
      <c r="BD2001" s="40"/>
      <c r="BE2001" s="40"/>
      <c r="BF2001" s="40"/>
    </row>
    <row r="2002" spans="1:58" x14ac:dyDescent="0.4">
      <c r="A2002" s="510"/>
      <c r="B2002" s="40"/>
      <c r="C2002" s="40"/>
      <c r="D2002" s="45"/>
      <c r="E2002" s="45"/>
      <c r="F2002" s="64"/>
      <c r="G2002" s="40"/>
      <c r="H2002" s="40"/>
      <c r="I2002" s="40"/>
      <c r="J2002" s="40"/>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c r="AH2002" s="40"/>
      <c r="AI2002" s="40"/>
      <c r="AJ2002" s="40"/>
      <c r="AK2002" s="40"/>
      <c r="AL2002" s="40"/>
      <c r="AM2002" s="40"/>
      <c r="AN2002" s="40"/>
      <c r="AO2002" s="40"/>
      <c r="AP2002" s="40"/>
      <c r="AQ2002" s="40"/>
      <c r="AR2002" s="40"/>
      <c r="AS2002" s="40"/>
      <c r="AT2002" s="40"/>
      <c r="AU2002" s="40"/>
      <c r="AV2002" s="40"/>
      <c r="AW2002" s="40"/>
      <c r="AX2002" s="40"/>
      <c r="AY2002" s="40"/>
      <c r="AZ2002" s="40"/>
      <c r="BA2002" s="40"/>
      <c r="BB2002" s="40"/>
      <c r="BC2002" s="40"/>
      <c r="BD2002" s="40"/>
      <c r="BE2002" s="40"/>
      <c r="BF2002" s="40"/>
    </row>
    <row r="2003" spans="1:58" x14ac:dyDescent="0.4">
      <c r="A2003" s="510"/>
      <c r="B2003" s="40"/>
      <c r="C2003" s="40"/>
      <c r="D2003" s="45"/>
      <c r="E2003" s="45"/>
      <c r="F2003" s="64"/>
      <c r="G2003" s="40"/>
      <c r="H2003" s="40"/>
      <c r="I2003" s="40"/>
      <c r="J2003" s="40"/>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c r="AH2003" s="40"/>
      <c r="AI2003" s="40"/>
      <c r="AJ2003" s="40"/>
      <c r="AK2003" s="40"/>
      <c r="AL2003" s="40"/>
      <c r="AM2003" s="40"/>
      <c r="AN2003" s="40"/>
      <c r="AO2003" s="40"/>
      <c r="AP2003" s="40"/>
      <c r="AQ2003" s="40"/>
      <c r="AR2003" s="40"/>
      <c r="AS2003" s="40"/>
      <c r="AT2003" s="40"/>
      <c r="AU2003" s="40"/>
      <c r="AV2003" s="40"/>
      <c r="AW2003" s="40"/>
      <c r="AX2003" s="40"/>
      <c r="AY2003" s="40"/>
      <c r="AZ2003" s="40"/>
      <c r="BA2003" s="40"/>
      <c r="BB2003" s="40"/>
      <c r="BC2003" s="40"/>
      <c r="BD2003" s="40"/>
      <c r="BE2003" s="40"/>
      <c r="BF2003" s="40"/>
    </row>
    <row r="2004" spans="1:58" x14ac:dyDescent="0.4">
      <c r="A2004" s="510"/>
      <c r="B2004" s="40"/>
      <c r="C2004" s="40"/>
      <c r="D2004" s="45"/>
      <c r="E2004" s="45"/>
      <c r="F2004" s="64"/>
      <c r="G2004" s="40"/>
      <c r="H2004" s="40"/>
      <c r="I2004" s="40"/>
      <c r="J2004" s="40"/>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c r="AH2004" s="40"/>
      <c r="AI2004" s="40"/>
      <c r="AJ2004" s="40"/>
      <c r="AK2004" s="40"/>
      <c r="AL2004" s="40"/>
      <c r="AM2004" s="40"/>
      <c r="AN2004" s="40"/>
      <c r="AO2004" s="40"/>
      <c r="AP2004" s="40"/>
      <c r="AQ2004" s="40"/>
      <c r="AR2004" s="40"/>
      <c r="AS2004" s="40"/>
      <c r="AT2004" s="40"/>
      <c r="AU2004" s="40"/>
      <c r="AV2004" s="40"/>
      <c r="AW2004" s="40"/>
      <c r="AX2004" s="40"/>
      <c r="AY2004" s="40"/>
      <c r="AZ2004" s="40"/>
      <c r="BA2004" s="40"/>
      <c r="BB2004" s="40"/>
      <c r="BC2004" s="40"/>
      <c r="BD2004" s="40"/>
      <c r="BE2004" s="40"/>
      <c r="BF2004" s="40"/>
    </row>
    <row r="2005" spans="1:58" x14ac:dyDescent="0.4">
      <c r="A2005" s="510"/>
      <c r="B2005" s="40"/>
      <c r="C2005" s="40"/>
      <c r="D2005" s="45"/>
      <c r="E2005" s="45"/>
      <c r="F2005" s="64"/>
      <c r="G2005" s="40"/>
      <c r="H2005" s="40"/>
      <c r="I2005" s="40"/>
      <c r="J2005" s="40"/>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c r="AH2005" s="40"/>
      <c r="AI2005" s="40"/>
      <c r="AJ2005" s="40"/>
      <c r="AK2005" s="40"/>
      <c r="AL2005" s="40"/>
      <c r="AM2005" s="40"/>
      <c r="AN2005" s="40"/>
      <c r="AO2005" s="40"/>
      <c r="AP2005" s="40"/>
      <c r="AQ2005" s="40"/>
      <c r="AR2005" s="40"/>
      <c r="AS2005" s="40"/>
      <c r="AT2005" s="40"/>
      <c r="AU2005" s="40"/>
      <c r="AV2005" s="40"/>
      <c r="AW2005" s="40"/>
      <c r="AX2005" s="40"/>
      <c r="AY2005" s="40"/>
      <c r="AZ2005" s="40"/>
      <c r="BA2005" s="40"/>
      <c r="BB2005" s="40"/>
      <c r="BC2005" s="40"/>
      <c r="BD2005" s="40"/>
      <c r="BE2005" s="40"/>
      <c r="BF2005" s="40"/>
    </row>
    <row r="2006" spans="1:58" x14ac:dyDescent="0.4">
      <c r="A2006" s="510"/>
      <c r="B2006" s="40"/>
      <c r="C2006" s="40"/>
      <c r="D2006" s="45"/>
      <c r="E2006" s="45"/>
      <c r="F2006" s="64"/>
      <c r="G2006" s="40"/>
      <c r="H2006" s="40"/>
      <c r="I2006" s="40"/>
      <c r="J2006" s="40"/>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c r="AH2006" s="40"/>
      <c r="AI2006" s="40"/>
      <c r="AJ2006" s="40"/>
      <c r="AK2006" s="40"/>
      <c r="AL2006" s="40"/>
      <c r="AM2006" s="40"/>
      <c r="AN2006" s="40"/>
      <c r="AO2006" s="40"/>
      <c r="AP2006" s="40"/>
      <c r="AQ2006" s="40"/>
      <c r="AR2006" s="40"/>
      <c r="AS2006" s="40"/>
      <c r="AT2006" s="40"/>
      <c r="AU2006" s="40"/>
      <c r="AV2006" s="40"/>
      <c r="AW2006" s="40"/>
      <c r="AX2006" s="40"/>
      <c r="AY2006" s="40"/>
      <c r="AZ2006" s="40"/>
      <c r="BA2006" s="40"/>
      <c r="BB2006" s="40"/>
      <c r="BC2006" s="40"/>
      <c r="BD2006" s="40"/>
      <c r="BE2006" s="40"/>
      <c r="BF2006" s="40"/>
    </row>
    <row r="2007" spans="1:58" x14ac:dyDescent="0.4">
      <c r="A2007" s="510"/>
      <c r="B2007" s="40"/>
      <c r="C2007" s="40"/>
      <c r="D2007" s="45"/>
      <c r="E2007" s="45"/>
      <c r="F2007" s="64"/>
      <c r="G2007" s="40"/>
      <c r="H2007" s="40"/>
      <c r="I2007" s="40"/>
      <c r="J2007" s="40"/>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c r="AH2007" s="40"/>
      <c r="AI2007" s="40"/>
      <c r="AJ2007" s="40"/>
      <c r="AK2007" s="40"/>
      <c r="AL2007" s="40"/>
      <c r="AM2007" s="40"/>
      <c r="AN2007" s="40"/>
      <c r="AO2007" s="40"/>
      <c r="AP2007" s="40"/>
      <c r="AQ2007" s="40"/>
      <c r="AR2007" s="40"/>
      <c r="AS2007" s="40"/>
      <c r="AT2007" s="40"/>
      <c r="AU2007" s="40"/>
      <c r="AV2007" s="40"/>
      <c r="AW2007" s="40"/>
      <c r="AX2007" s="40"/>
      <c r="AY2007" s="40"/>
      <c r="AZ2007" s="40"/>
      <c r="BA2007" s="40"/>
      <c r="BB2007" s="40"/>
      <c r="BC2007" s="40"/>
      <c r="BD2007" s="40"/>
      <c r="BE2007" s="40"/>
      <c r="BF2007" s="40"/>
    </row>
    <row r="2008" spans="1:58" x14ac:dyDescent="0.4">
      <c r="A2008" s="510"/>
      <c r="B2008" s="40"/>
      <c r="C2008" s="40"/>
      <c r="D2008" s="45"/>
      <c r="E2008" s="45"/>
      <c r="F2008" s="64"/>
      <c r="G2008" s="40"/>
      <c r="H2008" s="40"/>
      <c r="I2008" s="40"/>
      <c r="J2008" s="40"/>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c r="AH2008" s="40"/>
      <c r="AI2008" s="40"/>
      <c r="AJ2008" s="40"/>
      <c r="AK2008" s="40"/>
      <c r="AL2008" s="40"/>
      <c r="AM2008" s="40"/>
      <c r="AN2008" s="40"/>
      <c r="AO2008" s="40"/>
      <c r="AP2008" s="40"/>
      <c r="AQ2008" s="40"/>
      <c r="AR2008" s="40"/>
      <c r="AS2008" s="40"/>
      <c r="AT2008" s="40"/>
      <c r="AU2008" s="40"/>
      <c r="AV2008" s="40"/>
      <c r="AW2008" s="40"/>
      <c r="AX2008" s="40"/>
      <c r="AY2008" s="40"/>
      <c r="AZ2008" s="40"/>
      <c r="BA2008" s="40"/>
      <c r="BB2008" s="40"/>
      <c r="BC2008" s="40"/>
      <c r="BD2008" s="40"/>
      <c r="BE2008" s="40"/>
      <c r="BF2008" s="40"/>
    </row>
    <row r="2009" spans="1:58" x14ac:dyDescent="0.4">
      <c r="A2009" s="510"/>
      <c r="B2009" s="40"/>
      <c r="C2009" s="40"/>
      <c r="D2009" s="45"/>
      <c r="E2009" s="45"/>
      <c r="F2009" s="64"/>
      <c r="G2009" s="40"/>
      <c r="H2009" s="40"/>
      <c r="I2009" s="40"/>
      <c r="J2009" s="40"/>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c r="AH2009" s="40"/>
      <c r="AI2009" s="40"/>
      <c r="AJ2009" s="40"/>
      <c r="AK2009" s="40"/>
      <c r="AL2009" s="40"/>
      <c r="AM2009" s="40"/>
      <c r="AN2009" s="40"/>
      <c r="AO2009" s="40"/>
      <c r="AP2009" s="40"/>
      <c r="AQ2009" s="40"/>
      <c r="AR2009" s="40"/>
      <c r="AS2009" s="40"/>
      <c r="AT2009" s="40"/>
      <c r="AU2009" s="40"/>
      <c r="AV2009" s="40"/>
      <c r="AW2009" s="40"/>
      <c r="AX2009" s="40"/>
      <c r="AY2009" s="40"/>
      <c r="AZ2009" s="40"/>
      <c r="BA2009" s="40"/>
      <c r="BB2009" s="40"/>
      <c r="BC2009" s="40"/>
      <c r="BD2009" s="40"/>
      <c r="BE2009" s="40"/>
      <c r="BF2009" s="40"/>
    </row>
    <row r="2010" spans="1:58" x14ac:dyDescent="0.4">
      <c r="A2010" s="510"/>
      <c r="B2010" s="40"/>
      <c r="C2010" s="40"/>
      <c r="D2010" s="45"/>
      <c r="E2010" s="45"/>
      <c r="F2010" s="64"/>
      <c r="G2010" s="40"/>
      <c r="H2010" s="40"/>
      <c r="I2010" s="40"/>
      <c r="J2010" s="40"/>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c r="AH2010" s="40"/>
      <c r="AI2010" s="40"/>
      <c r="AJ2010" s="40"/>
      <c r="AK2010" s="40"/>
      <c r="AL2010" s="40"/>
      <c r="AM2010" s="40"/>
      <c r="AN2010" s="40"/>
      <c r="AO2010" s="40"/>
      <c r="AP2010" s="40"/>
      <c r="AQ2010" s="40"/>
      <c r="AR2010" s="40"/>
      <c r="AS2010" s="40"/>
      <c r="AT2010" s="40"/>
      <c r="AU2010" s="40"/>
      <c r="AV2010" s="40"/>
      <c r="AW2010" s="40"/>
      <c r="AX2010" s="40"/>
      <c r="AY2010" s="40"/>
      <c r="AZ2010" s="40"/>
      <c r="BA2010" s="40"/>
      <c r="BB2010" s="40"/>
      <c r="BC2010" s="40"/>
      <c r="BD2010" s="40"/>
      <c r="BE2010" s="40"/>
      <c r="BF2010" s="40"/>
    </row>
    <row r="2011" spans="1:58" x14ac:dyDescent="0.4">
      <c r="A2011" s="510"/>
      <c r="B2011" s="40"/>
      <c r="C2011" s="40"/>
      <c r="D2011" s="45"/>
      <c r="E2011" s="45"/>
      <c r="F2011" s="64"/>
      <c r="G2011" s="40"/>
      <c r="H2011" s="40"/>
      <c r="I2011" s="40"/>
      <c r="J2011" s="40"/>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c r="AH2011" s="40"/>
      <c r="AI2011" s="40"/>
      <c r="AJ2011" s="40"/>
      <c r="AK2011" s="40"/>
      <c r="AL2011" s="40"/>
      <c r="AM2011" s="40"/>
      <c r="AN2011" s="40"/>
      <c r="AO2011" s="40"/>
      <c r="AP2011" s="40"/>
      <c r="AQ2011" s="40"/>
      <c r="AR2011" s="40"/>
      <c r="AS2011" s="40"/>
      <c r="AT2011" s="40"/>
      <c r="AU2011" s="40"/>
      <c r="AV2011" s="40"/>
      <c r="AW2011" s="40"/>
      <c r="AX2011" s="40"/>
      <c r="AY2011" s="40"/>
      <c r="AZ2011" s="40"/>
      <c r="BA2011" s="40"/>
      <c r="BB2011" s="40"/>
      <c r="BC2011" s="40"/>
      <c r="BD2011" s="40"/>
      <c r="BE2011" s="40"/>
      <c r="BF2011" s="40"/>
    </row>
    <row r="2012" spans="1:58" x14ac:dyDescent="0.4">
      <c r="A2012" s="510"/>
      <c r="B2012" s="40"/>
      <c r="C2012" s="40"/>
      <c r="D2012" s="45"/>
      <c r="E2012" s="45"/>
      <c r="F2012" s="64"/>
      <c r="G2012" s="40"/>
      <c r="H2012" s="40"/>
      <c r="I2012" s="40"/>
      <c r="J2012" s="40"/>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c r="AH2012" s="40"/>
      <c r="AI2012" s="40"/>
      <c r="AJ2012" s="40"/>
      <c r="AK2012" s="40"/>
      <c r="AL2012" s="40"/>
      <c r="AM2012" s="40"/>
      <c r="AN2012" s="40"/>
      <c r="AO2012" s="40"/>
      <c r="AP2012" s="40"/>
      <c r="AQ2012" s="40"/>
      <c r="AR2012" s="40"/>
      <c r="AS2012" s="40"/>
      <c r="AT2012" s="40"/>
      <c r="AU2012" s="40"/>
      <c r="AV2012" s="40"/>
      <c r="AW2012" s="40"/>
      <c r="AX2012" s="40"/>
      <c r="AY2012" s="40"/>
      <c r="AZ2012" s="40"/>
      <c r="BA2012" s="40"/>
      <c r="BB2012" s="40"/>
      <c r="BC2012" s="40"/>
      <c r="BD2012" s="40"/>
      <c r="BE2012" s="40"/>
      <c r="BF2012" s="40"/>
    </row>
    <row r="2013" spans="1:58" x14ac:dyDescent="0.4">
      <c r="A2013" s="510"/>
      <c r="B2013" s="40"/>
      <c r="C2013" s="40"/>
      <c r="D2013" s="45"/>
      <c r="E2013" s="45"/>
      <c r="F2013" s="64"/>
      <c r="G2013" s="40"/>
      <c r="H2013" s="40"/>
      <c r="I2013" s="40"/>
      <c r="J2013" s="40"/>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c r="AH2013" s="40"/>
      <c r="AI2013" s="40"/>
      <c r="AJ2013" s="40"/>
      <c r="AK2013" s="40"/>
      <c r="AL2013" s="40"/>
      <c r="AM2013" s="40"/>
      <c r="AN2013" s="40"/>
      <c r="AO2013" s="40"/>
      <c r="AP2013" s="40"/>
      <c r="AQ2013" s="40"/>
      <c r="AR2013" s="40"/>
      <c r="AS2013" s="40"/>
      <c r="AT2013" s="40"/>
      <c r="AU2013" s="40"/>
      <c r="AV2013" s="40"/>
      <c r="AW2013" s="40"/>
      <c r="AX2013" s="40"/>
      <c r="AY2013" s="40"/>
      <c r="AZ2013" s="40"/>
      <c r="BA2013" s="40"/>
      <c r="BB2013" s="40"/>
      <c r="BC2013" s="40"/>
      <c r="BD2013" s="40"/>
      <c r="BE2013" s="40"/>
      <c r="BF2013" s="40"/>
    </row>
    <row r="2014" spans="1:58" x14ac:dyDescent="0.4">
      <c r="A2014" s="510"/>
      <c r="B2014" s="40"/>
      <c r="C2014" s="40"/>
      <c r="D2014" s="45"/>
      <c r="E2014" s="45"/>
      <c r="F2014" s="64"/>
      <c r="G2014" s="40"/>
      <c r="H2014" s="40"/>
      <c r="I2014" s="40"/>
      <c r="J2014" s="40"/>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c r="AH2014" s="40"/>
      <c r="AI2014" s="40"/>
      <c r="AJ2014" s="40"/>
      <c r="AK2014" s="40"/>
      <c r="AL2014" s="40"/>
      <c r="AM2014" s="40"/>
      <c r="AN2014" s="40"/>
      <c r="AO2014" s="40"/>
      <c r="AP2014" s="40"/>
      <c r="AQ2014" s="40"/>
      <c r="AR2014" s="40"/>
      <c r="AS2014" s="40"/>
      <c r="AT2014" s="40"/>
      <c r="AU2014" s="40"/>
      <c r="AV2014" s="40"/>
      <c r="AW2014" s="40"/>
      <c r="AX2014" s="40"/>
      <c r="AY2014" s="40"/>
      <c r="AZ2014" s="40"/>
      <c r="BA2014" s="40"/>
      <c r="BB2014" s="40"/>
      <c r="BC2014" s="40"/>
      <c r="BD2014" s="40"/>
      <c r="BE2014" s="40"/>
      <c r="BF2014" s="40"/>
    </row>
    <row r="2015" spans="1:58" x14ac:dyDescent="0.4">
      <c r="A2015" s="510"/>
      <c r="B2015" s="40"/>
      <c r="C2015" s="40"/>
      <c r="D2015" s="45"/>
      <c r="E2015" s="45"/>
      <c r="F2015" s="64"/>
      <c r="G2015" s="40"/>
      <c r="H2015" s="40"/>
      <c r="I2015" s="40"/>
      <c r="J2015" s="40"/>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c r="AH2015" s="40"/>
      <c r="AI2015" s="40"/>
      <c r="AJ2015" s="40"/>
      <c r="AK2015" s="40"/>
      <c r="AL2015" s="40"/>
      <c r="AM2015" s="40"/>
      <c r="AN2015" s="40"/>
      <c r="AO2015" s="40"/>
      <c r="AP2015" s="40"/>
      <c r="AQ2015" s="40"/>
      <c r="AR2015" s="40"/>
      <c r="AS2015" s="40"/>
      <c r="AT2015" s="40"/>
      <c r="AU2015" s="40"/>
      <c r="AV2015" s="40"/>
      <c r="AW2015" s="40"/>
      <c r="AX2015" s="40"/>
      <c r="AY2015" s="40"/>
      <c r="AZ2015" s="40"/>
      <c r="BA2015" s="40"/>
      <c r="BB2015" s="40"/>
      <c r="BC2015" s="40"/>
      <c r="BD2015" s="40"/>
      <c r="BE2015" s="40"/>
      <c r="BF2015" s="40"/>
    </row>
    <row r="2016" spans="1:58" x14ac:dyDescent="0.4">
      <c r="A2016" s="510"/>
      <c r="B2016" s="40"/>
      <c r="C2016" s="40"/>
      <c r="D2016" s="45"/>
      <c r="E2016" s="45"/>
      <c r="F2016" s="64"/>
      <c r="G2016" s="40"/>
      <c r="H2016" s="40"/>
      <c r="I2016" s="40"/>
      <c r="J2016" s="40"/>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c r="AH2016" s="40"/>
      <c r="AI2016" s="40"/>
      <c r="AJ2016" s="40"/>
      <c r="AK2016" s="40"/>
      <c r="AL2016" s="40"/>
      <c r="AM2016" s="40"/>
      <c r="AN2016" s="40"/>
      <c r="AO2016" s="40"/>
      <c r="AP2016" s="40"/>
      <c r="AQ2016" s="40"/>
      <c r="AR2016" s="40"/>
      <c r="AS2016" s="40"/>
      <c r="AT2016" s="40"/>
      <c r="AU2016" s="40"/>
      <c r="AV2016" s="40"/>
      <c r="AW2016" s="40"/>
      <c r="AX2016" s="40"/>
      <c r="AY2016" s="40"/>
      <c r="AZ2016" s="40"/>
      <c r="BA2016" s="40"/>
      <c r="BB2016" s="40"/>
      <c r="BC2016" s="40"/>
      <c r="BD2016" s="40"/>
      <c r="BE2016" s="40"/>
      <c r="BF2016" s="40"/>
    </row>
    <row r="2017" spans="1:58" x14ac:dyDescent="0.4">
      <c r="A2017" s="510"/>
      <c r="B2017" s="40"/>
      <c r="C2017" s="40"/>
      <c r="D2017" s="45"/>
      <c r="E2017" s="45"/>
      <c r="F2017" s="64"/>
      <c r="G2017" s="40"/>
      <c r="H2017" s="40"/>
      <c r="I2017" s="40"/>
      <c r="J2017" s="40"/>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c r="AH2017" s="40"/>
      <c r="AI2017" s="40"/>
      <c r="AJ2017" s="40"/>
      <c r="AK2017" s="40"/>
      <c r="AL2017" s="40"/>
      <c r="AM2017" s="40"/>
      <c r="AN2017" s="40"/>
      <c r="AO2017" s="40"/>
      <c r="AP2017" s="40"/>
      <c r="AQ2017" s="40"/>
      <c r="AR2017" s="40"/>
      <c r="AS2017" s="40"/>
      <c r="AT2017" s="40"/>
      <c r="AU2017" s="40"/>
      <c r="AV2017" s="40"/>
      <c r="AW2017" s="40"/>
      <c r="AX2017" s="40"/>
      <c r="AY2017" s="40"/>
      <c r="AZ2017" s="40"/>
      <c r="BA2017" s="40"/>
      <c r="BB2017" s="40"/>
      <c r="BC2017" s="40"/>
      <c r="BD2017" s="40"/>
      <c r="BE2017" s="40"/>
      <c r="BF2017" s="40"/>
    </row>
    <row r="2018" spans="1:58" x14ac:dyDescent="0.4">
      <c r="A2018" s="510"/>
      <c r="B2018" s="40"/>
      <c r="C2018" s="40"/>
      <c r="D2018" s="45"/>
      <c r="E2018" s="45"/>
      <c r="F2018" s="64"/>
      <c r="G2018" s="40"/>
      <c r="H2018" s="40"/>
      <c r="I2018" s="40"/>
      <c r="J2018" s="40"/>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c r="AH2018" s="40"/>
      <c r="AI2018" s="40"/>
      <c r="AJ2018" s="40"/>
      <c r="AK2018" s="40"/>
      <c r="AL2018" s="40"/>
      <c r="AM2018" s="40"/>
      <c r="AN2018" s="40"/>
      <c r="AO2018" s="40"/>
      <c r="AP2018" s="40"/>
      <c r="AQ2018" s="40"/>
      <c r="AR2018" s="40"/>
      <c r="AS2018" s="40"/>
      <c r="AT2018" s="40"/>
      <c r="AU2018" s="40"/>
      <c r="AV2018" s="40"/>
      <c r="AW2018" s="40"/>
      <c r="AX2018" s="40"/>
      <c r="AY2018" s="40"/>
      <c r="AZ2018" s="40"/>
      <c r="BA2018" s="40"/>
      <c r="BB2018" s="40"/>
      <c r="BC2018" s="40"/>
      <c r="BD2018" s="40"/>
      <c r="BE2018" s="40"/>
      <c r="BF2018" s="40"/>
    </row>
    <row r="2019" spans="1:58" x14ac:dyDescent="0.4">
      <c r="A2019" s="510"/>
      <c r="B2019" s="40"/>
      <c r="C2019" s="40"/>
      <c r="D2019" s="45"/>
      <c r="E2019" s="45"/>
      <c r="F2019" s="64"/>
      <c r="G2019" s="40"/>
      <c r="H2019" s="40"/>
      <c r="I2019" s="40"/>
      <c r="J2019" s="40"/>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c r="AH2019" s="40"/>
      <c r="AI2019" s="40"/>
      <c r="AJ2019" s="40"/>
      <c r="AK2019" s="40"/>
      <c r="AL2019" s="40"/>
      <c r="AM2019" s="40"/>
      <c r="AN2019" s="40"/>
      <c r="AO2019" s="40"/>
      <c r="AP2019" s="40"/>
      <c r="AQ2019" s="40"/>
      <c r="AR2019" s="40"/>
      <c r="AS2019" s="40"/>
      <c r="AT2019" s="40"/>
      <c r="AU2019" s="40"/>
      <c r="AV2019" s="40"/>
      <c r="AW2019" s="40"/>
      <c r="AX2019" s="40"/>
      <c r="AY2019" s="40"/>
      <c r="AZ2019" s="40"/>
      <c r="BA2019" s="40"/>
      <c r="BB2019" s="40"/>
      <c r="BC2019" s="40"/>
      <c r="BD2019" s="40"/>
      <c r="BE2019" s="40"/>
      <c r="BF2019" s="40"/>
    </row>
    <row r="2020" spans="1:58" x14ac:dyDescent="0.4">
      <c r="A2020" s="510"/>
      <c r="B2020" s="40"/>
      <c r="C2020" s="40"/>
      <c r="D2020" s="45"/>
      <c r="E2020" s="45"/>
      <c r="F2020" s="64"/>
      <c r="G2020" s="40"/>
      <c r="H2020" s="40"/>
      <c r="I2020" s="40"/>
      <c r="J2020" s="40"/>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c r="AH2020" s="40"/>
      <c r="AI2020" s="40"/>
      <c r="AJ2020" s="40"/>
      <c r="AK2020" s="40"/>
      <c r="AL2020" s="40"/>
      <c r="AM2020" s="40"/>
      <c r="AN2020" s="40"/>
      <c r="AO2020" s="40"/>
      <c r="AP2020" s="40"/>
      <c r="AQ2020" s="40"/>
      <c r="AR2020" s="40"/>
      <c r="AS2020" s="40"/>
      <c r="AT2020" s="40"/>
      <c r="AU2020" s="40"/>
      <c r="AV2020" s="40"/>
      <c r="AW2020" s="40"/>
      <c r="AX2020" s="40"/>
      <c r="AY2020" s="40"/>
      <c r="AZ2020" s="40"/>
      <c r="BA2020" s="40"/>
      <c r="BB2020" s="40"/>
      <c r="BC2020" s="40"/>
      <c r="BD2020" s="40"/>
      <c r="BE2020" s="40"/>
      <c r="BF2020" s="40"/>
    </row>
    <row r="2021" spans="1:58" x14ac:dyDescent="0.4">
      <c r="A2021" s="510"/>
      <c r="B2021" s="40"/>
      <c r="C2021" s="40"/>
      <c r="D2021" s="45"/>
      <c r="E2021" s="45"/>
      <c r="F2021" s="64"/>
      <c r="G2021" s="40"/>
      <c r="H2021" s="40"/>
      <c r="I2021" s="40"/>
      <c r="J2021" s="40"/>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c r="AH2021" s="40"/>
      <c r="AI2021" s="40"/>
      <c r="AJ2021" s="40"/>
      <c r="AK2021" s="40"/>
      <c r="AL2021" s="40"/>
      <c r="AM2021" s="40"/>
      <c r="AN2021" s="40"/>
      <c r="AO2021" s="40"/>
      <c r="AP2021" s="40"/>
      <c r="AQ2021" s="40"/>
      <c r="AR2021" s="40"/>
      <c r="AS2021" s="40"/>
      <c r="AT2021" s="40"/>
      <c r="AU2021" s="40"/>
      <c r="AV2021" s="40"/>
      <c r="AW2021" s="40"/>
      <c r="AX2021" s="40"/>
      <c r="AY2021" s="40"/>
      <c r="AZ2021" s="40"/>
      <c r="BA2021" s="40"/>
      <c r="BB2021" s="40"/>
      <c r="BC2021" s="40"/>
      <c r="BD2021" s="40"/>
      <c r="BE2021" s="40"/>
      <c r="BF2021" s="40"/>
    </row>
    <row r="2022" spans="1:58" x14ac:dyDescent="0.4">
      <c r="A2022" s="510"/>
      <c r="B2022" s="40"/>
      <c r="C2022" s="40"/>
      <c r="D2022" s="45"/>
      <c r="E2022" s="45"/>
      <c r="F2022" s="64"/>
      <c r="G2022" s="40"/>
      <c r="H2022" s="40"/>
      <c r="I2022" s="40"/>
      <c r="J2022" s="40"/>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c r="AH2022" s="40"/>
      <c r="AI2022" s="40"/>
      <c r="AJ2022" s="40"/>
      <c r="AK2022" s="40"/>
      <c r="AL2022" s="40"/>
      <c r="AM2022" s="40"/>
      <c r="AN2022" s="40"/>
      <c r="AO2022" s="40"/>
      <c r="AP2022" s="40"/>
      <c r="AQ2022" s="40"/>
      <c r="AR2022" s="40"/>
      <c r="AS2022" s="40"/>
      <c r="AT2022" s="40"/>
      <c r="AU2022" s="40"/>
      <c r="AV2022" s="40"/>
      <c r="AW2022" s="40"/>
      <c r="AX2022" s="40"/>
      <c r="AY2022" s="40"/>
      <c r="AZ2022" s="40"/>
      <c r="BA2022" s="40"/>
      <c r="BB2022" s="40"/>
      <c r="BC2022" s="40"/>
      <c r="BD2022" s="40"/>
      <c r="BE2022" s="40"/>
      <c r="BF2022" s="40"/>
    </row>
    <row r="2023" spans="1:58" x14ac:dyDescent="0.4">
      <c r="A2023" s="510"/>
      <c r="B2023" s="40"/>
      <c r="C2023" s="40"/>
      <c r="D2023" s="45"/>
      <c r="E2023" s="45"/>
      <c r="F2023" s="64"/>
      <c r="G2023" s="40"/>
      <c r="H2023" s="40"/>
      <c r="I2023" s="40"/>
      <c r="J2023" s="40"/>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c r="AH2023" s="40"/>
      <c r="AI2023" s="40"/>
      <c r="AJ2023" s="40"/>
      <c r="AK2023" s="40"/>
      <c r="AL2023" s="40"/>
      <c r="AM2023" s="40"/>
      <c r="AN2023" s="40"/>
      <c r="AO2023" s="40"/>
      <c r="AP2023" s="40"/>
      <c r="AQ2023" s="40"/>
      <c r="AR2023" s="40"/>
      <c r="AS2023" s="40"/>
      <c r="AT2023" s="40"/>
      <c r="AU2023" s="40"/>
      <c r="AV2023" s="40"/>
      <c r="AW2023" s="40"/>
      <c r="AX2023" s="40"/>
      <c r="AY2023" s="40"/>
      <c r="AZ2023" s="40"/>
      <c r="BA2023" s="40"/>
      <c r="BB2023" s="40"/>
      <c r="BC2023" s="40"/>
      <c r="BD2023" s="40"/>
      <c r="BE2023" s="40"/>
      <c r="BF2023" s="40"/>
    </row>
    <row r="2024" spans="1:58" x14ac:dyDescent="0.4">
      <c r="A2024" s="510"/>
      <c r="B2024" s="40"/>
      <c r="C2024" s="40"/>
      <c r="D2024" s="45"/>
      <c r="E2024" s="45"/>
      <c r="F2024" s="64"/>
      <c r="G2024" s="40"/>
      <c r="H2024" s="40"/>
      <c r="I2024" s="40"/>
      <c r="J2024" s="40"/>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c r="AH2024" s="40"/>
      <c r="AI2024" s="40"/>
      <c r="AJ2024" s="40"/>
      <c r="AK2024" s="40"/>
      <c r="AL2024" s="40"/>
      <c r="AM2024" s="40"/>
      <c r="AN2024" s="40"/>
      <c r="AO2024" s="40"/>
      <c r="AP2024" s="40"/>
      <c r="AQ2024" s="40"/>
      <c r="AR2024" s="40"/>
      <c r="AS2024" s="40"/>
      <c r="AT2024" s="40"/>
      <c r="AU2024" s="40"/>
      <c r="AV2024" s="40"/>
      <c r="AW2024" s="40"/>
      <c r="AX2024" s="40"/>
      <c r="AY2024" s="40"/>
      <c r="AZ2024" s="40"/>
      <c r="BA2024" s="40"/>
      <c r="BB2024" s="40"/>
      <c r="BC2024" s="40"/>
      <c r="BD2024" s="40"/>
      <c r="BE2024" s="40"/>
      <c r="BF2024" s="40"/>
    </row>
    <row r="2025" spans="1:58" x14ac:dyDescent="0.4">
      <c r="A2025" s="510"/>
      <c r="B2025" s="40"/>
      <c r="C2025" s="40"/>
      <c r="D2025" s="45"/>
      <c r="E2025" s="45"/>
      <c r="F2025" s="64"/>
      <c r="G2025" s="40"/>
      <c r="H2025" s="40"/>
      <c r="I2025" s="40"/>
      <c r="J2025" s="40"/>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c r="AH2025" s="40"/>
      <c r="AI2025" s="40"/>
      <c r="AJ2025" s="40"/>
      <c r="AK2025" s="40"/>
      <c r="AL2025" s="40"/>
      <c r="AM2025" s="40"/>
      <c r="AN2025" s="40"/>
      <c r="AO2025" s="40"/>
      <c r="AP2025" s="40"/>
      <c r="AQ2025" s="40"/>
      <c r="AR2025" s="40"/>
      <c r="AS2025" s="40"/>
      <c r="AT2025" s="40"/>
      <c r="AU2025" s="40"/>
      <c r="AV2025" s="40"/>
      <c r="AW2025" s="40"/>
      <c r="AX2025" s="40"/>
      <c r="AY2025" s="40"/>
      <c r="AZ2025" s="40"/>
      <c r="BA2025" s="40"/>
      <c r="BB2025" s="40"/>
      <c r="BC2025" s="40"/>
      <c r="BD2025" s="40"/>
      <c r="BE2025" s="40"/>
      <c r="BF2025" s="40"/>
    </row>
    <row r="2026" spans="1:58" x14ac:dyDescent="0.4">
      <c r="A2026" s="510"/>
      <c r="B2026" s="40"/>
      <c r="C2026" s="40"/>
      <c r="D2026" s="45"/>
      <c r="E2026" s="45"/>
      <c r="F2026" s="64"/>
      <c r="G2026" s="40"/>
      <c r="H2026" s="40"/>
      <c r="I2026" s="40"/>
      <c r="J2026" s="40"/>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c r="AH2026" s="40"/>
      <c r="AI2026" s="40"/>
      <c r="AJ2026" s="40"/>
      <c r="AK2026" s="40"/>
      <c r="AL2026" s="40"/>
      <c r="AM2026" s="40"/>
      <c r="AN2026" s="40"/>
      <c r="AO2026" s="40"/>
      <c r="AP2026" s="40"/>
      <c r="AQ2026" s="40"/>
      <c r="AR2026" s="40"/>
      <c r="AS2026" s="40"/>
      <c r="AT2026" s="40"/>
      <c r="AU2026" s="40"/>
      <c r="AV2026" s="40"/>
      <c r="AW2026" s="40"/>
      <c r="AX2026" s="40"/>
      <c r="AY2026" s="40"/>
      <c r="AZ2026" s="40"/>
      <c r="BA2026" s="40"/>
      <c r="BB2026" s="40"/>
      <c r="BC2026" s="40"/>
      <c r="BD2026" s="40"/>
      <c r="BE2026" s="40"/>
      <c r="BF2026" s="40"/>
    </row>
    <row r="2027" spans="1:58" x14ac:dyDescent="0.4">
      <c r="A2027" s="510"/>
      <c r="B2027" s="40"/>
      <c r="C2027" s="40"/>
      <c r="D2027" s="45"/>
      <c r="E2027" s="45"/>
      <c r="F2027" s="64"/>
      <c r="G2027" s="40"/>
      <c r="H2027" s="40"/>
      <c r="I2027" s="40"/>
      <c r="J2027" s="40"/>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c r="AH2027" s="40"/>
      <c r="AI2027" s="40"/>
      <c r="AJ2027" s="40"/>
      <c r="AK2027" s="40"/>
      <c r="AL2027" s="40"/>
      <c r="AM2027" s="40"/>
      <c r="AN2027" s="40"/>
      <c r="AO2027" s="40"/>
      <c r="AP2027" s="40"/>
      <c r="AQ2027" s="40"/>
      <c r="AR2027" s="40"/>
      <c r="AS2027" s="40"/>
      <c r="AT2027" s="40"/>
      <c r="AU2027" s="40"/>
      <c r="AV2027" s="40"/>
      <c r="AW2027" s="40"/>
      <c r="AX2027" s="40"/>
      <c r="AY2027" s="40"/>
      <c r="AZ2027" s="40"/>
      <c r="BA2027" s="40"/>
      <c r="BB2027" s="40"/>
      <c r="BC2027" s="40"/>
      <c r="BD2027" s="40"/>
      <c r="BE2027" s="40"/>
      <c r="BF2027" s="40"/>
    </row>
    <row r="2028" spans="1:58" x14ac:dyDescent="0.4">
      <c r="A2028" s="510"/>
      <c r="B2028" s="40"/>
      <c r="C2028" s="40"/>
      <c r="D2028" s="45"/>
      <c r="E2028" s="45"/>
      <c r="F2028" s="64"/>
      <c r="G2028" s="40"/>
      <c r="H2028" s="40"/>
      <c r="I2028" s="40"/>
      <c r="J2028" s="40"/>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c r="AH2028" s="40"/>
      <c r="AI2028" s="40"/>
      <c r="AJ2028" s="40"/>
      <c r="AK2028" s="40"/>
      <c r="AL2028" s="40"/>
      <c r="AM2028" s="40"/>
      <c r="AN2028" s="40"/>
      <c r="AO2028" s="40"/>
      <c r="AP2028" s="40"/>
      <c r="AQ2028" s="40"/>
      <c r="AR2028" s="40"/>
      <c r="AS2028" s="40"/>
      <c r="AT2028" s="40"/>
      <c r="AU2028" s="40"/>
      <c r="AV2028" s="40"/>
      <c r="AW2028" s="40"/>
      <c r="AX2028" s="40"/>
      <c r="AY2028" s="40"/>
      <c r="AZ2028" s="40"/>
      <c r="BA2028" s="40"/>
      <c r="BB2028" s="40"/>
      <c r="BC2028" s="40"/>
      <c r="BD2028" s="40"/>
      <c r="BE2028" s="40"/>
      <c r="BF2028" s="40"/>
    </row>
    <row r="2029" spans="1:58" x14ac:dyDescent="0.4">
      <c r="A2029" s="510"/>
      <c r="B2029" s="40"/>
      <c r="C2029" s="40"/>
      <c r="D2029" s="45"/>
      <c r="E2029" s="45"/>
      <c r="F2029" s="64"/>
      <c r="G2029" s="40"/>
      <c r="H2029" s="40"/>
      <c r="I2029" s="40"/>
      <c r="J2029" s="40"/>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c r="AH2029" s="40"/>
      <c r="AI2029" s="40"/>
      <c r="AJ2029" s="40"/>
      <c r="AK2029" s="40"/>
      <c r="AL2029" s="40"/>
      <c r="AM2029" s="40"/>
      <c r="AN2029" s="40"/>
      <c r="AO2029" s="40"/>
      <c r="AP2029" s="40"/>
      <c r="AQ2029" s="40"/>
      <c r="AR2029" s="40"/>
      <c r="AS2029" s="40"/>
      <c r="AT2029" s="40"/>
      <c r="AU2029" s="40"/>
      <c r="AV2029" s="40"/>
      <c r="AW2029" s="40"/>
      <c r="AX2029" s="40"/>
      <c r="AY2029" s="40"/>
      <c r="AZ2029" s="40"/>
      <c r="BA2029" s="40"/>
      <c r="BB2029" s="40"/>
      <c r="BC2029" s="40"/>
      <c r="BD2029" s="40"/>
      <c r="BE2029" s="40"/>
      <c r="BF2029" s="40"/>
    </row>
    <row r="2030" spans="1:58" x14ac:dyDescent="0.4">
      <c r="A2030" s="510"/>
      <c r="B2030" s="40"/>
      <c r="C2030" s="40"/>
      <c r="D2030" s="45"/>
      <c r="E2030" s="45"/>
      <c r="F2030" s="64"/>
      <c r="G2030" s="40"/>
      <c r="H2030" s="40"/>
      <c r="I2030" s="40"/>
      <c r="J2030" s="40"/>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c r="AH2030" s="40"/>
      <c r="AI2030" s="40"/>
      <c r="AJ2030" s="40"/>
      <c r="AK2030" s="40"/>
      <c r="AL2030" s="40"/>
      <c r="AM2030" s="40"/>
      <c r="AN2030" s="40"/>
      <c r="AO2030" s="40"/>
      <c r="AP2030" s="40"/>
      <c r="AQ2030" s="40"/>
      <c r="AR2030" s="40"/>
      <c r="AS2030" s="40"/>
      <c r="AT2030" s="40"/>
      <c r="AU2030" s="40"/>
      <c r="AV2030" s="40"/>
      <c r="AW2030" s="40"/>
      <c r="AX2030" s="40"/>
      <c r="AY2030" s="40"/>
      <c r="AZ2030" s="40"/>
      <c r="BA2030" s="40"/>
      <c r="BB2030" s="40"/>
      <c r="BC2030" s="40"/>
      <c r="BD2030" s="40"/>
      <c r="BE2030" s="40"/>
      <c r="BF2030" s="40"/>
    </row>
    <row r="2031" spans="1:58" x14ac:dyDescent="0.4">
      <c r="A2031" s="510"/>
      <c r="B2031" s="40"/>
      <c r="C2031" s="40"/>
      <c r="D2031" s="45"/>
      <c r="E2031" s="45"/>
      <c r="F2031" s="64"/>
      <c r="G2031" s="40"/>
      <c r="H2031" s="40"/>
      <c r="I2031" s="40"/>
      <c r="J2031" s="40"/>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c r="AH2031" s="40"/>
      <c r="AI2031" s="40"/>
      <c r="AJ2031" s="40"/>
      <c r="AK2031" s="40"/>
      <c r="AL2031" s="40"/>
      <c r="AM2031" s="40"/>
      <c r="AN2031" s="40"/>
      <c r="AO2031" s="40"/>
      <c r="AP2031" s="40"/>
      <c r="AQ2031" s="40"/>
      <c r="AR2031" s="40"/>
      <c r="AS2031" s="40"/>
      <c r="AT2031" s="40"/>
      <c r="AU2031" s="40"/>
      <c r="AV2031" s="40"/>
      <c r="AW2031" s="40"/>
      <c r="AX2031" s="40"/>
      <c r="AY2031" s="40"/>
      <c r="AZ2031" s="40"/>
      <c r="BA2031" s="40"/>
      <c r="BB2031" s="40"/>
      <c r="BC2031" s="40"/>
      <c r="BD2031" s="40"/>
      <c r="BE2031" s="40"/>
      <c r="BF2031" s="40"/>
    </row>
    <row r="2032" spans="1:58" x14ac:dyDescent="0.4">
      <c r="A2032" s="510"/>
      <c r="B2032" s="40"/>
      <c r="C2032" s="40"/>
      <c r="D2032" s="45"/>
      <c r="E2032" s="45"/>
      <c r="F2032" s="64"/>
      <c r="G2032" s="40"/>
      <c r="H2032" s="40"/>
      <c r="I2032" s="40"/>
      <c r="J2032" s="40"/>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c r="AH2032" s="40"/>
      <c r="AI2032" s="40"/>
      <c r="AJ2032" s="40"/>
      <c r="AK2032" s="40"/>
      <c r="AL2032" s="40"/>
      <c r="AM2032" s="40"/>
      <c r="AN2032" s="40"/>
      <c r="AO2032" s="40"/>
      <c r="AP2032" s="40"/>
      <c r="AQ2032" s="40"/>
      <c r="AR2032" s="40"/>
      <c r="AS2032" s="40"/>
      <c r="AT2032" s="40"/>
      <c r="AU2032" s="40"/>
      <c r="AV2032" s="40"/>
      <c r="AW2032" s="40"/>
      <c r="AX2032" s="40"/>
      <c r="AY2032" s="40"/>
      <c r="AZ2032" s="40"/>
      <c r="BA2032" s="40"/>
      <c r="BB2032" s="40"/>
      <c r="BC2032" s="40"/>
      <c r="BD2032" s="40"/>
      <c r="BE2032" s="40"/>
      <c r="BF2032" s="40"/>
    </row>
    <row r="2033" spans="1:58" x14ac:dyDescent="0.4">
      <c r="A2033" s="510"/>
      <c r="B2033" s="40"/>
      <c r="C2033" s="40"/>
      <c r="D2033" s="45"/>
      <c r="E2033" s="45"/>
      <c r="F2033" s="64"/>
      <c r="G2033" s="40"/>
      <c r="H2033" s="40"/>
      <c r="I2033" s="40"/>
      <c r="J2033" s="40"/>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c r="AH2033" s="40"/>
      <c r="AI2033" s="40"/>
      <c r="AJ2033" s="40"/>
      <c r="AK2033" s="40"/>
      <c r="AL2033" s="40"/>
      <c r="AM2033" s="40"/>
      <c r="AN2033" s="40"/>
      <c r="AO2033" s="40"/>
      <c r="AP2033" s="40"/>
      <c r="AQ2033" s="40"/>
      <c r="AR2033" s="40"/>
      <c r="AS2033" s="40"/>
      <c r="AT2033" s="40"/>
      <c r="AU2033" s="40"/>
      <c r="AV2033" s="40"/>
      <c r="AW2033" s="40"/>
      <c r="AX2033" s="40"/>
      <c r="AY2033" s="40"/>
      <c r="AZ2033" s="40"/>
      <c r="BA2033" s="40"/>
      <c r="BB2033" s="40"/>
      <c r="BC2033" s="40"/>
      <c r="BD2033" s="40"/>
      <c r="BE2033" s="40"/>
      <c r="BF2033" s="40"/>
    </row>
    <row r="2034" spans="1:58" x14ac:dyDescent="0.4">
      <c r="A2034" s="510"/>
      <c r="B2034" s="40"/>
      <c r="C2034" s="40"/>
      <c r="D2034" s="45"/>
      <c r="E2034" s="45"/>
      <c r="F2034" s="64"/>
      <c r="G2034" s="40"/>
      <c r="H2034" s="40"/>
      <c r="I2034" s="40"/>
      <c r="J2034" s="40"/>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c r="AH2034" s="40"/>
      <c r="AI2034" s="40"/>
      <c r="AJ2034" s="40"/>
      <c r="AK2034" s="40"/>
      <c r="AL2034" s="40"/>
      <c r="AM2034" s="40"/>
      <c r="AN2034" s="40"/>
      <c r="AO2034" s="40"/>
      <c r="AP2034" s="40"/>
      <c r="AQ2034" s="40"/>
      <c r="AR2034" s="40"/>
      <c r="AS2034" s="40"/>
      <c r="AT2034" s="40"/>
      <c r="AU2034" s="40"/>
      <c r="AV2034" s="40"/>
      <c r="AW2034" s="40"/>
      <c r="AX2034" s="40"/>
      <c r="AY2034" s="40"/>
      <c r="AZ2034" s="40"/>
      <c r="BA2034" s="40"/>
      <c r="BB2034" s="40"/>
      <c r="BC2034" s="40"/>
      <c r="BD2034" s="40"/>
      <c r="BE2034" s="40"/>
      <c r="BF2034" s="40"/>
    </row>
    <row r="2035" spans="1:58" x14ac:dyDescent="0.4">
      <c r="A2035" s="510"/>
      <c r="B2035" s="40"/>
      <c r="C2035" s="40"/>
      <c r="D2035" s="45"/>
      <c r="E2035" s="45"/>
      <c r="F2035" s="64"/>
      <c r="G2035" s="40"/>
      <c r="H2035" s="40"/>
      <c r="I2035" s="40"/>
      <c r="J2035" s="40"/>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c r="AH2035" s="40"/>
      <c r="AI2035" s="40"/>
      <c r="AJ2035" s="40"/>
      <c r="AK2035" s="40"/>
      <c r="AL2035" s="40"/>
      <c r="AM2035" s="40"/>
      <c r="AN2035" s="40"/>
      <c r="AO2035" s="40"/>
      <c r="AP2035" s="40"/>
      <c r="AQ2035" s="40"/>
      <c r="AR2035" s="40"/>
      <c r="AS2035" s="40"/>
      <c r="AT2035" s="40"/>
      <c r="AU2035" s="40"/>
      <c r="AV2035" s="40"/>
      <c r="AW2035" s="40"/>
      <c r="AX2035" s="40"/>
      <c r="AY2035" s="40"/>
      <c r="AZ2035" s="40"/>
      <c r="BA2035" s="40"/>
      <c r="BB2035" s="40"/>
      <c r="BC2035" s="40"/>
      <c r="BD2035" s="40"/>
      <c r="BE2035" s="40"/>
      <c r="BF2035" s="40"/>
    </row>
    <row r="2036" spans="1:58" x14ac:dyDescent="0.4">
      <c r="A2036" s="510"/>
      <c r="B2036" s="40"/>
      <c r="C2036" s="40"/>
      <c r="D2036" s="45"/>
      <c r="E2036" s="45"/>
      <c r="F2036" s="64"/>
      <c r="G2036" s="40"/>
      <c r="H2036" s="40"/>
      <c r="I2036" s="40"/>
      <c r="J2036" s="40"/>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c r="AH2036" s="40"/>
      <c r="AI2036" s="40"/>
      <c r="AJ2036" s="40"/>
      <c r="AK2036" s="40"/>
      <c r="AL2036" s="40"/>
      <c r="AM2036" s="40"/>
      <c r="AN2036" s="40"/>
      <c r="AO2036" s="40"/>
      <c r="AP2036" s="40"/>
      <c r="AQ2036" s="40"/>
      <c r="AR2036" s="40"/>
      <c r="AS2036" s="40"/>
      <c r="AT2036" s="40"/>
      <c r="AU2036" s="40"/>
      <c r="AV2036" s="40"/>
      <c r="AW2036" s="40"/>
      <c r="AX2036" s="40"/>
      <c r="AY2036" s="40"/>
      <c r="AZ2036" s="40"/>
      <c r="BA2036" s="40"/>
      <c r="BB2036" s="40"/>
      <c r="BC2036" s="40"/>
      <c r="BD2036" s="40"/>
      <c r="BE2036" s="40"/>
      <c r="BF2036" s="40"/>
    </row>
    <row r="2037" spans="1:58" x14ac:dyDescent="0.4">
      <c r="A2037" s="510"/>
      <c r="B2037" s="40"/>
      <c r="C2037" s="40"/>
      <c r="D2037" s="45"/>
      <c r="E2037" s="45"/>
      <c r="F2037" s="64"/>
      <c r="G2037" s="40"/>
      <c r="H2037" s="40"/>
      <c r="I2037" s="40"/>
      <c r="J2037" s="40"/>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c r="AH2037" s="40"/>
      <c r="AI2037" s="40"/>
      <c r="AJ2037" s="40"/>
      <c r="AK2037" s="40"/>
      <c r="AL2037" s="40"/>
      <c r="AM2037" s="40"/>
      <c r="AN2037" s="40"/>
      <c r="AO2037" s="40"/>
      <c r="AP2037" s="40"/>
      <c r="AQ2037" s="40"/>
      <c r="AR2037" s="40"/>
      <c r="AS2037" s="40"/>
      <c r="AT2037" s="40"/>
      <c r="AU2037" s="40"/>
      <c r="AV2037" s="40"/>
      <c r="AW2037" s="40"/>
      <c r="AX2037" s="40"/>
      <c r="AY2037" s="40"/>
      <c r="AZ2037" s="40"/>
      <c r="BA2037" s="40"/>
      <c r="BB2037" s="40"/>
      <c r="BC2037" s="40"/>
      <c r="BD2037" s="40"/>
      <c r="BE2037" s="40"/>
      <c r="BF2037" s="40"/>
    </row>
    <row r="2038" spans="1:58" x14ac:dyDescent="0.4">
      <c r="A2038" s="510"/>
      <c r="B2038" s="40"/>
      <c r="C2038" s="40"/>
      <c r="D2038" s="45"/>
      <c r="E2038" s="45"/>
      <c r="F2038" s="64"/>
      <c r="G2038" s="40"/>
      <c r="H2038" s="40"/>
      <c r="I2038" s="40"/>
      <c r="J2038" s="40"/>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c r="AH2038" s="40"/>
      <c r="AI2038" s="40"/>
      <c r="AJ2038" s="40"/>
      <c r="AK2038" s="40"/>
      <c r="AL2038" s="40"/>
      <c r="AM2038" s="40"/>
      <c r="AN2038" s="40"/>
      <c r="AO2038" s="40"/>
      <c r="AP2038" s="40"/>
      <c r="AQ2038" s="40"/>
      <c r="AR2038" s="40"/>
      <c r="AS2038" s="40"/>
      <c r="AT2038" s="40"/>
      <c r="AU2038" s="40"/>
      <c r="AV2038" s="40"/>
      <c r="AW2038" s="40"/>
      <c r="AX2038" s="40"/>
      <c r="AY2038" s="40"/>
      <c r="AZ2038" s="40"/>
      <c r="BA2038" s="40"/>
      <c r="BB2038" s="40"/>
      <c r="BC2038" s="40"/>
      <c r="BD2038" s="40"/>
      <c r="BE2038" s="40"/>
      <c r="BF2038" s="40"/>
    </row>
    <row r="2039" spans="1:58" x14ac:dyDescent="0.4">
      <c r="A2039" s="510"/>
      <c r="B2039" s="40"/>
      <c r="C2039" s="40"/>
      <c r="D2039" s="45"/>
      <c r="E2039" s="45"/>
      <c r="F2039" s="64"/>
      <c r="G2039" s="40"/>
      <c r="H2039" s="40"/>
      <c r="I2039" s="40"/>
      <c r="J2039" s="40"/>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c r="AH2039" s="40"/>
      <c r="AI2039" s="40"/>
      <c r="AJ2039" s="40"/>
      <c r="AK2039" s="40"/>
      <c r="AL2039" s="40"/>
      <c r="AM2039" s="40"/>
      <c r="AN2039" s="40"/>
      <c r="AO2039" s="40"/>
      <c r="AP2039" s="40"/>
      <c r="AQ2039" s="40"/>
      <c r="AR2039" s="40"/>
      <c r="AS2039" s="40"/>
      <c r="AT2039" s="40"/>
      <c r="AU2039" s="40"/>
      <c r="AV2039" s="40"/>
      <c r="AW2039" s="40"/>
      <c r="AX2039" s="40"/>
      <c r="AY2039" s="40"/>
      <c r="AZ2039" s="40"/>
      <c r="BA2039" s="40"/>
      <c r="BB2039" s="40"/>
      <c r="BC2039" s="40"/>
      <c r="BD2039" s="40"/>
      <c r="BE2039" s="40"/>
      <c r="BF2039" s="40"/>
    </row>
    <row r="2040" spans="1:58" x14ac:dyDescent="0.4">
      <c r="A2040" s="510"/>
      <c r="B2040" s="40"/>
      <c r="C2040" s="40"/>
      <c r="D2040" s="45"/>
      <c r="E2040" s="45"/>
      <c r="F2040" s="64"/>
      <c r="G2040" s="40"/>
      <c r="H2040" s="40"/>
      <c r="I2040" s="40"/>
      <c r="J2040" s="40"/>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c r="AH2040" s="40"/>
      <c r="AI2040" s="40"/>
      <c r="AJ2040" s="40"/>
      <c r="AK2040" s="40"/>
      <c r="AL2040" s="40"/>
      <c r="AM2040" s="40"/>
      <c r="AN2040" s="40"/>
      <c r="AO2040" s="40"/>
      <c r="AP2040" s="40"/>
      <c r="AQ2040" s="40"/>
      <c r="AR2040" s="40"/>
      <c r="AS2040" s="40"/>
      <c r="AT2040" s="40"/>
      <c r="AU2040" s="40"/>
      <c r="AV2040" s="40"/>
      <c r="AW2040" s="40"/>
      <c r="AX2040" s="40"/>
      <c r="AY2040" s="40"/>
      <c r="AZ2040" s="40"/>
      <c r="BA2040" s="40"/>
      <c r="BB2040" s="40"/>
      <c r="BC2040" s="40"/>
      <c r="BD2040" s="40"/>
      <c r="BE2040" s="40"/>
      <c r="BF2040" s="40"/>
    </row>
    <row r="2041" spans="1:58" x14ac:dyDescent="0.4">
      <c r="A2041" s="510"/>
      <c r="B2041" s="40"/>
      <c r="C2041" s="40"/>
      <c r="D2041" s="45"/>
      <c r="E2041" s="45"/>
      <c r="F2041" s="64"/>
      <c r="G2041" s="40"/>
      <c r="H2041" s="40"/>
      <c r="I2041" s="40"/>
      <c r="J2041" s="40"/>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c r="AH2041" s="40"/>
      <c r="AI2041" s="40"/>
      <c r="AJ2041" s="40"/>
      <c r="AK2041" s="40"/>
      <c r="AL2041" s="40"/>
      <c r="AM2041" s="40"/>
      <c r="AN2041" s="40"/>
      <c r="AO2041" s="40"/>
      <c r="AP2041" s="40"/>
      <c r="AQ2041" s="40"/>
      <c r="AR2041" s="40"/>
      <c r="AS2041" s="40"/>
      <c r="AT2041" s="40"/>
      <c r="AU2041" s="40"/>
      <c r="AV2041" s="40"/>
      <c r="AW2041" s="40"/>
      <c r="AX2041" s="40"/>
      <c r="AY2041" s="40"/>
      <c r="AZ2041" s="40"/>
      <c r="BA2041" s="40"/>
      <c r="BB2041" s="40"/>
      <c r="BC2041" s="40"/>
      <c r="BD2041" s="40"/>
      <c r="BE2041" s="40"/>
      <c r="BF2041" s="40"/>
    </row>
    <row r="2042" spans="1:58" x14ac:dyDescent="0.4">
      <c r="A2042" s="510"/>
      <c r="B2042" s="40"/>
      <c r="C2042" s="40"/>
      <c r="D2042" s="45"/>
      <c r="E2042" s="45"/>
      <c r="F2042" s="64"/>
      <c r="G2042" s="40"/>
      <c r="H2042" s="40"/>
      <c r="I2042" s="40"/>
      <c r="J2042" s="40"/>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c r="AH2042" s="40"/>
      <c r="AI2042" s="40"/>
      <c r="AJ2042" s="40"/>
      <c r="AK2042" s="40"/>
      <c r="AL2042" s="40"/>
      <c r="AM2042" s="40"/>
      <c r="AN2042" s="40"/>
      <c r="AO2042" s="40"/>
      <c r="AP2042" s="40"/>
      <c r="AQ2042" s="40"/>
      <c r="AR2042" s="40"/>
      <c r="AS2042" s="40"/>
      <c r="AT2042" s="40"/>
      <c r="AU2042" s="40"/>
      <c r="AV2042" s="40"/>
      <c r="AW2042" s="40"/>
      <c r="AX2042" s="40"/>
      <c r="AY2042" s="40"/>
      <c r="AZ2042" s="40"/>
      <c r="BA2042" s="40"/>
      <c r="BB2042" s="40"/>
      <c r="BC2042" s="40"/>
      <c r="BD2042" s="40"/>
      <c r="BE2042" s="40"/>
      <c r="BF2042" s="40"/>
    </row>
    <row r="2043" spans="1:58" x14ac:dyDescent="0.4">
      <c r="A2043" s="510"/>
      <c r="B2043" s="40"/>
      <c r="C2043" s="40"/>
      <c r="D2043" s="45"/>
      <c r="E2043" s="45"/>
      <c r="F2043" s="64"/>
      <c r="G2043" s="40"/>
      <c r="H2043" s="40"/>
      <c r="I2043" s="40"/>
      <c r="J2043" s="40"/>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c r="AH2043" s="40"/>
      <c r="AI2043" s="40"/>
      <c r="AJ2043" s="40"/>
      <c r="AK2043" s="40"/>
      <c r="AL2043" s="40"/>
      <c r="AM2043" s="40"/>
      <c r="AN2043" s="40"/>
      <c r="AO2043" s="40"/>
      <c r="AP2043" s="40"/>
      <c r="AQ2043" s="40"/>
      <c r="AR2043" s="40"/>
      <c r="AS2043" s="40"/>
      <c r="AT2043" s="40"/>
      <c r="AU2043" s="40"/>
      <c r="AV2043" s="40"/>
      <c r="AW2043" s="40"/>
      <c r="AX2043" s="40"/>
      <c r="AY2043" s="40"/>
      <c r="AZ2043" s="40"/>
      <c r="BA2043" s="40"/>
      <c r="BB2043" s="40"/>
      <c r="BC2043" s="40"/>
      <c r="BD2043" s="40"/>
      <c r="BE2043" s="40"/>
      <c r="BF2043" s="40"/>
    </row>
    <row r="2044" spans="1:58" x14ac:dyDescent="0.4">
      <c r="A2044" s="510"/>
      <c r="B2044" s="40"/>
      <c r="C2044" s="40"/>
      <c r="D2044" s="45"/>
      <c r="E2044" s="45"/>
      <c r="F2044" s="64"/>
      <c r="G2044" s="40"/>
      <c r="H2044" s="40"/>
      <c r="I2044" s="40"/>
      <c r="J2044" s="40"/>
      <c r="K2044" s="40"/>
      <c r="L2044" s="40"/>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c r="AH2044" s="40"/>
      <c r="AI2044" s="40"/>
      <c r="AJ2044" s="40"/>
      <c r="AK2044" s="40"/>
      <c r="AL2044" s="40"/>
      <c r="AM2044" s="40"/>
      <c r="AN2044" s="40"/>
      <c r="AO2044" s="40"/>
      <c r="AP2044" s="40"/>
      <c r="AQ2044" s="40"/>
      <c r="AR2044" s="40"/>
      <c r="AS2044" s="40"/>
      <c r="AT2044" s="40"/>
      <c r="AU2044" s="40"/>
      <c r="AV2044" s="40"/>
      <c r="AW2044" s="40"/>
      <c r="AX2044" s="40"/>
      <c r="AY2044" s="40"/>
      <c r="AZ2044" s="40"/>
      <c r="BA2044" s="40"/>
      <c r="BB2044" s="40"/>
      <c r="BC2044" s="40"/>
      <c r="BD2044" s="40"/>
      <c r="BE2044" s="40"/>
      <c r="BF2044" s="40"/>
    </row>
    <row r="2045" spans="1:58" x14ac:dyDescent="0.4">
      <c r="A2045" s="510"/>
      <c r="B2045" s="40"/>
      <c r="C2045" s="40"/>
      <c r="D2045" s="45"/>
      <c r="E2045" s="45"/>
      <c r="F2045" s="64"/>
      <c r="G2045" s="40"/>
      <c r="H2045" s="40"/>
      <c r="I2045" s="40"/>
      <c r="J2045" s="40"/>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c r="AH2045" s="40"/>
      <c r="AI2045" s="40"/>
      <c r="AJ2045" s="40"/>
      <c r="AK2045" s="40"/>
      <c r="AL2045" s="40"/>
      <c r="AM2045" s="40"/>
      <c r="AN2045" s="40"/>
      <c r="AO2045" s="40"/>
      <c r="AP2045" s="40"/>
      <c r="AQ2045" s="40"/>
      <c r="AR2045" s="40"/>
      <c r="AS2045" s="40"/>
      <c r="AT2045" s="40"/>
      <c r="AU2045" s="40"/>
      <c r="AV2045" s="40"/>
      <c r="AW2045" s="40"/>
      <c r="AX2045" s="40"/>
      <c r="AY2045" s="40"/>
      <c r="AZ2045" s="40"/>
      <c r="BA2045" s="40"/>
      <c r="BB2045" s="40"/>
      <c r="BC2045" s="40"/>
      <c r="BD2045" s="40"/>
      <c r="BE2045" s="40"/>
      <c r="BF2045" s="40"/>
    </row>
    <row r="2046" spans="1:58" x14ac:dyDescent="0.4">
      <c r="A2046" s="510"/>
      <c r="B2046" s="40"/>
      <c r="C2046" s="40"/>
      <c r="D2046" s="45"/>
      <c r="E2046" s="45"/>
      <c r="F2046" s="64"/>
      <c r="G2046" s="40"/>
      <c r="H2046" s="40"/>
      <c r="I2046" s="40"/>
      <c r="J2046" s="40"/>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c r="AH2046" s="40"/>
      <c r="AI2046" s="40"/>
      <c r="AJ2046" s="40"/>
      <c r="AK2046" s="40"/>
      <c r="AL2046" s="40"/>
      <c r="AM2046" s="40"/>
      <c r="AN2046" s="40"/>
      <c r="AO2046" s="40"/>
      <c r="AP2046" s="40"/>
      <c r="AQ2046" s="40"/>
      <c r="AR2046" s="40"/>
      <c r="AS2046" s="40"/>
      <c r="AT2046" s="40"/>
      <c r="AU2046" s="40"/>
      <c r="AV2046" s="40"/>
      <c r="AW2046" s="40"/>
      <c r="AX2046" s="40"/>
      <c r="AY2046" s="40"/>
      <c r="AZ2046" s="40"/>
      <c r="BA2046" s="40"/>
      <c r="BB2046" s="40"/>
      <c r="BC2046" s="40"/>
      <c r="BD2046" s="40"/>
      <c r="BE2046" s="40"/>
      <c r="BF2046" s="40"/>
    </row>
    <row r="2047" spans="1:58" x14ac:dyDescent="0.4">
      <c r="A2047" s="510"/>
      <c r="B2047" s="40"/>
      <c r="C2047" s="40"/>
      <c r="D2047" s="45"/>
      <c r="E2047" s="45"/>
      <c r="F2047" s="64"/>
      <c r="G2047" s="40"/>
      <c r="H2047" s="40"/>
      <c r="I2047" s="40"/>
      <c r="J2047" s="40"/>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c r="AH2047" s="40"/>
      <c r="AI2047" s="40"/>
      <c r="AJ2047" s="40"/>
      <c r="AK2047" s="40"/>
      <c r="AL2047" s="40"/>
      <c r="AM2047" s="40"/>
      <c r="AN2047" s="40"/>
      <c r="AO2047" s="40"/>
      <c r="AP2047" s="40"/>
      <c r="AQ2047" s="40"/>
      <c r="AR2047" s="40"/>
      <c r="AS2047" s="40"/>
      <c r="AT2047" s="40"/>
      <c r="AU2047" s="40"/>
      <c r="AV2047" s="40"/>
      <c r="AW2047" s="40"/>
      <c r="AX2047" s="40"/>
      <c r="AY2047" s="40"/>
      <c r="AZ2047" s="40"/>
      <c r="BA2047" s="40"/>
      <c r="BB2047" s="40"/>
      <c r="BC2047" s="40"/>
      <c r="BD2047" s="40"/>
      <c r="BE2047" s="40"/>
      <c r="BF2047" s="40"/>
    </row>
    <row r="2048" spans="1:58" x14ac:dyDescent="0.4">
      <c r="A2048" s="510"/>
      <c r="B2048" s="40"/>
      <c r="C2048" s="40"/>
      <c r="D2048" s="45"/>
      <c r="E2048" s="45"/>
      <c r="F2048" s="64"/>
      <c r="G2048" s="40"/>
      <c r="H2048" s="40"/>
      <c r="I2048" s="40"/>
      <c r="J2048" s="40"/>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c r="AH2048" s="40"/>
      <c r="AI2048" s="40"/>
      <c r="AJ2048" s="40"/>
      <c r="AK2048" s="40"/>
      <c r="AL2048" s="40"/>
      <c r="AM2048" s="40"/>
      <c r="AN2048" s="40"/>
      <c r="AO2048" s="40"/>
      <c r="AP2048" s="40"/>
      <c r="AQ2048" s="40"/>
      <c r="AR2048" s="40"/>
      <c r="AS2048" s="40"/>
      <c r="AT2048" s="40"/>
      <c r="AU2048" s="40"/>
      <c r="AV2048" s="40"/>
      <c r="AW2048" s="40"/>
      <c r="AX2048" s="40"/>
      <c r="AY2048" s="40"/>
      <c r="AZ2048" s="40"/>
      <c r="BA2048" s="40"/>
      <c r="BB2048" s="40"/>
      <c r="BC2048" s="40"/>
      <c r="BD2048" s="40"/>
      <c r="BE2048" s="40"/>
      <c r="BF2048" s="40"/>
    </row>
    <row r="2049" spans="1:58" x14ac:dyDescent="0.4">
      <c r="A2049" s="510"/>
      <c r="B2049" s="40"/>
      <c r="C2049" s="40"/>
      <c r="D2049" s="45"/>
      <c r="E2049" s="45"/>
      <c r="F2049" s="64"/>
      <c r="G2049" s="40"/>
      <c r="H2049" s="40"/>
      <c r="I2049" s="40"/>
      <c r="J2049" s="40"/>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c r="AH2049" s="40"/>
      <c r="AI2049" s="40"/>
      <c r="AJ2049" s="40"/>
      <c r="AK2049" s="40"/>
      <c r="AL2049" s="40"/>
      <c r="AM2049" s="40"/>
      <c r="AN2049" s="40"/>
      <c r="AO2049" s="40"/>
      <c r="AP2049" s="40"/>
      <c r="AQ2049" s="40"/>
      <c r="AR2049" s="40"/>
      <c r="AS2049" s="40"/>
      <c r="AT2049" s="40"/>
      <c r="AU2049" s="40"/>
      <c r="AV2049" s="40"/>
      <c r="AW2049" s="40"/>
      <c r="AX2049" s="40"/>
      <c r="AY2049" s="40"/>
      <c r="AZ2049" s="40"/>
      <c r="BA2049" s="40"/>
      <c r="BB2049" s="40"/>
      <c r="BC2049" s="40"/>
      <c r="BD2049" s="40"/>
      <c r="BE2049" s="40"/>
      <c r="BF2049" s="40"/>
    </row>
    <row r="2050" spans="1:58" x14ac:dyDescent="0.4">
      <c r="A2050" s="510"/>
      <c r="B2050" s="40"/>
      <c r="C2050" s="40"/>
      <c r="D2050" s="45"/>
      <c r="E2050" s="45"/>
      <c r="F2050" s="64"/>
      <c r="G2050" s="40"/>
      <c r="H2050" s="40"/>
      <c r="I2050" s="40"/>
      <c r="J2050" s="40"/>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c r="AH2050" s="40"/>
      <c r="AI2050" s="40"/>
      <c r="AJ2050" s="40"/>
      <c r="AK2050" s="40"/>
      <c r="AL2050" s="40"/>
      <c r="AM2050" s="40"/>
      <c r="AN2050" s="40"/>
      <c r="AO2050" s="40"/>
      <c r="AP2050" s="40"/>
      <c r="AQ2050" s="40"/>
      <c r="AR2050" s="40"/>
      <c r="AS2050" s="40"/>
      <c r="AT2050" s="40"/>
      <c r="AU2050" s="40"/>
      <c r="AV2050" s="40"/>
      <c r="AW2050" s="40"/>
      <c r="AX2050" s="40"/>
      <c r="AY2050" s="40"/>
      <c r="AZ2050" s="40"/>
      <c r="BA2050" s="40"/>
      <c r="BB2050" s="40"/>
      <c r="BC2050" s="40"/>
      <c r="BD2050" s="40"/>
      <c r="BE2050" s="40"/>
      <c r="BF2050" s="40"/>
    </row>
    <row r="2051" spans="1:58" x14ac:dyDescent="0.4">
      <c r="A2051" s="510"/>
      <c r="B2051" s="40"/>
      <c r="C2051" s="40"/>
      <c r="D2051" s="45"/>
      <c r="E2051" s="45"/>
      <c r="F2051" s="64"/>
      <c r="G2051" s="40"/>
      <c r="H2051" s="40"/>
      <c r="I2051" s="40"/>
      <c r="J2051" s="40"/>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c r="AH2051" s="40"/>
      <c r="AI2051" s="40"/>
      <c r="AJ2051" s="40"/>
      <c r="AK2051" s="40"/>
      <c r="AL2051" s="40"/>
      <c r="AM2051" s="40"/>
      <c r="AN2051" s="40"/>
      <c r="AO2051" s="40"/>
      <c r="AP2051" s="40"/>
      <c r="AQ2051" s="40"/>
      <c r="AR2051" s="40"/>
      <c r="AS2051" s="40"/>
      <c r="AT2051" s="40"/>
      <c r="AU2051" s="40"/>
      <c r="AV2051" s="40"/>
      <c r="AW2051" s="40"/>
      <c r="AX2051" s="40"/>
      <c r="AY2051" s="40"/>
      <c r="AZ2051" s="40"/>
      <c r="BA2051" s="40"/>
      <c r="BB2051" s="40"/>
      <c r="BC2051" s="40"/>
      <c r="BD2051" s="40"/>
      <c r="BE2051" s="40"/>
      <c r="BF2051" s="40"/>
    </row>
    <row r="2052" spans="1:58" x14ac:dyDescent="0.4">
      <c r="A2052" s="510"/>
      <c r="B2052" s="40"/>
      <c r="C2052" s="40"/>
      <c r="D2052" s="45"/>
      <c r="E2052" s="45"/>
      <c r="F2052" s="64"/>
      <c r="G2052" s="40"/>
      <c r="H2052" s="40"/>
      <c r="I2052" s="40"/>
      <c r="J2052" s="40"/>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c r="AH2052" s="40"/>
      <c r="AI2052" s="40"/>
      <c r="AJ2052" s="40"/>
      <c r="AK2052" s="40"/>
      <c r="AL2052" s="40"/>
      <c r="AM2052" s="40"/>
      <c r="AN2052" s="40"/>
      <c r="AO2052" s="40"/>
      <c r="AP2052" s="40"/>
      <c r="AQ2052" s="40"/>
      <c r="AR2052" s="40"/>
      <c r="AS2052" s="40"/>
      <c r="AT2052" s="40"/>
      <c r="AU2052" s="40"/>
      <c r="AV2052" s="40"/>
      <c r="AW2052" s="40"/>
      <c r="AX2052" s="40"/>
      <c r="AY2052" s="40"/>
      <c r="AZ2052" s="40"/>
      <c r="BA2052" s="40"/>
      <c r="BB2052" s="40"/>
      <c r="BC2052" s="40"/>
      <c r="BD2052" s="40"/>
      <c r="BE2052" s="40"/>
      <c r="BF2052" s="40"/>
    </row>
    <row r="2053" spans="1:58" x14ac:dyDescent="0.4">
      <c r="A2053" s="510"/>
      <c r="B2053" s="40"/>
      <c r="C2053" s="40"/>
      <c r="D2053" s="45"/>
      <c r="E2053" s="45"/>
      <c r="F2053" s="64"/>
      <c r="G2053" s="40"/>
      <c r="H2053" s="40"/>
      <c r="I2053" s="40"/>
      <c r="J2053" s="40"/>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c r="AH2053" s="40"/>
      <c r="AI2053" s="40"/>
      <c r="AJ2053" s="40"/>
      <c r="AK2053" s="40"/>
      <c r="AL2053" s="40"/>
      <c r="AM2053" s="40"/>
      <c r="AN2053" s="40"/>
      <c r="AO2053" s="40"/>
      <c r="AP2053" s="40"/>
      <c r="AQ2053" s="40"/>
      <c r="AR2053" s="40"/>
      <c r="AS2053" s="40"/>
      <c r="AT2053" s="40"/>
      <c r="AU2053" s="40"/>
      <c r="AV2053" s="40"/>
      <c r="AW2053" s="40"/>
      <c r="AX2053" s="40"/>
      <c r="AY2053" s="40"/>
      <c r="AZ2053" s="40"/>
      <c r="BA2053" s="40"/>
      <c r="BB2053" s="40"/>
      <c r="BC2053" s="40"/>
      <c r="BD2053" s="40"/>
      <c r="BE2053" s="40"/>
      <c r="BF2053" s="40"/>
    </row>
    <row r="2054" spans="1:58" x14ac:dyDescent="0.4">
      <c r="A2054" s="510"/>
      <c r="B2054" s="40"/>
      <c r="C2054" s="40"/>
      <c r="D2054" s="45"/>
      <c r="E2054" s="45"/>
      <c r="F2054" s="64"/>
      <c r="G2054" s="40"/>
      <c r="H2054" s="40"/>
      <c r="I2054" s="40"/>
      <c r="J2054" s="40"/>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c r="AH2054" s="40"/>
      <c r="AI2054" s="40"/>
      <c r="AJ2054" s="40"/>
      <c r="AK2054" s="40"/>
      <c r="AL2054" s="40"/>
      <c r="AM2054" s="40"/>
      <c r="AN2054" s="40"/>
      <c r="AO2054" s="40"/>
      <c r="AP2054" s="40"/>
      <c r="AQ2054" s="40"/>
      <c r="AR2054" s="40"/>
      <c r="AS2054" s="40"/>
      <c r="AT2054" s="40"/>
      <c r="AU2054" s="40"/>
      <c r="AV2054" s="40"/>
      <c r="AW2054" s="40"/>
      <c r="AX2054" s="40"/>
      <c r="AY2054" s="40"/>
      <c r="AZ2054" s="40"/>
      <c r="BA2054" s="40"/>
      <c r="BB2054" s="40"/>
      <c r="BC2054" s="40"/>
      <c r="BD2054" s="40"/>
      <c r="BE2054" s="40"/>
      <c r="BF2054" s="40"/>
    </row>
    <row r="2055" spans="1:58" x14ac:dyDescent="0.4">
      <c r="A2055" s="510"/>
      <c r="B2055" s="40"/>
      <c r="C2055" s="40"/>
      <c r="D2055" s="45"/>
      <c r="E2055" s="45"/>
      <c r="F2055" s="64"/>
      <c r="G2055" s="40"/>
      <c r="H2055" s="40"/>
      <c r="I2055" s="40"/>
      <c r="J2055" s="40"/>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c r="AH2055" s="40"/>
      <c r="AI2055" s="40"/>
      <c r="AJ2055" s="40"/>
      <c r="AK2055" s="40"/>
      <c r="AL2055" s="40"/>
      <c r="AM2055" s="40"/>
      <c r="AN2055" s="40"/>
      <c r="AO2055" s="40"/>
      <c r="AP2055" s="40"/>
      <c r="AQ2055" s="40"/>
      <c r="AR2055" s="40"/>
      <c r="AS2055" s="40"/>
      <c r="AT2055" s="40"/>
      <c r="AU2055" s="40"/>
      <c r="AV2055" s="40"/>
      <c r="AW2055" s="40"/>
      <c r="AX2055" s="40"/>
      <c r="AY2055" s="40"/>
      <c r="AZ2055" s="40"/>
      <c r="BA2055" s="40"/>
      <c r="BB2055" s="40"/>
      <c r="BC2055" s="40"/>
      <c r="BD2055" s="40"/>
      <c r="BE2055" s="40"/>
      <c r="BF2055" s="40"/>
    </row>
    <row r="2056" spans="1:58" x14ac:dyDescent="0.4">
      <c r="A2056" s="510"/>
      <c r="B2056" s="40"/>
      <c r="C2056" s="40"/>
      <c r="D2056" s="45"/>
      <c r="E2056" s="45"/>
      <c r="F2056" s="64"/>
      <c r="G2056" s="40"/>
      <c r="H2056" s="40"/>
      <c r="I2056" s="40"/>
      <c r="J2056" s="40"/>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c r="AH2056" s="40"/>
      <c r="AI2056" s="40"/>
      <c r="AJ2056" s="40"/>
      <c r="AK2056" s="40"/>
      <c r="AL2056" s="40"/>
      <c r="AM2056" s="40"/>
      <c r="AN2056" s="40"/>
      <c r="AO2056" s="40"/>
      <c r="AP2056" s="40"/>
      <c r="AQ2056" s="40"/>
      <c r="AR2056" s="40"/>
      <c r="AS2056" s="40"/>
      <c r="AT2056" s="40"/>
      <c r="AU2056" s="40"/>
      <c r="AV2056" s="40"/>
      <c r="AW2056" s="40"/>
      <c r="AX2056" s="40"/>
      <c r="AY2056" s="40"/>
      <c r="AZ2056" s="40"/>
      <c r="BA2056" s="40"/>
      <c r="BB2056" s="40"/>
      <c r="BC2056" s="40"/>
      <c r="BD2056" s="40"/>
      <c r="BE2056" s="40"/>
      <c r="BF2056" s="40"/>
    </row>
    <row r="2057" spans="1:58" x14ac:dyDescent="0.4">
      <c r="A2057" s="510"/>
      <c r="B2057" s="40"/>
      <c r="C2057" s="40"/>
      <c r="D2057" s="45"/>
      <c r="E2057" s="45"/>
      <c r="F2057" s="64"/>
      <c r="G2057" s="40"/>
      <c r="H2057" s="40"/>
      <c r="I2057" s="40"/>
      <c r="J2057" s="40"/>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c r="AH2057" s="40"/>
      <c r="AI2057" s="40"/>
      <c r="AJ2057" s="40"/>
      <c r="AK2057" s="40"/>
      <c r="AL2057" s="40"/>
      <c r="AM2057" s="40"/>
      <c r="AN2057" s="40"/>
      <c r="AO2057" s="40"/>
      <c r="AP2057" s="40"/>
      <c r="AQ2057" s="40"/>
      <c r="AR2057" s="40"/>
      <c r="AS2057" s="40"/>
      <c r="AT2057" s="40"/>
      <c r="AU2057" s="40"/>
      <c r="AV2057" s="40"/>
      <c r="AW2057" s="40"/>
      <c r="AX2057" s="40"/>
      <c r="AY2057" s="40"/>
      <c r="AZ2057" s="40"/>
      <c r="BA2057" s="40"/>
      <c r="BB2057" s="40"/>
      <c r="BC2057" s="40"/>
      <c r="BD2057" s="40"/>
      <c r="BE2057" s="40"/>
      <c r="BF2057" s="40"/>
    </row>
    <row r="2058" spans="1:58" x14ac:dyDescent="0.4">
      <c r="A2058" s="510"/>
      <c r="B2058" s="40"/>
      <c r="C2058" s="40"/>
      <c r="D2058" s="45"/>
      <c r="E2058" s="45"/>
      <c r="F2058" s="64"/>
      <c r="G2058" s="40"/>
      <c r="H2058" s="40"/>
      <c r="I2058" s="40"/>
      <c r="J2058" s="40"/>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c r="AH2058" s="40"/>
      <c r="AI2058" s="40"/>
      <c r="AJ2058" s="40"/>
      <c r="AK2058" s="40"/>
      <c r="AL2058" s="40"/>
      <c r="AM2058" s="40"/>
      <c r="AN2058" s="40"/>
      <c r="AO2058" s="40"/>
      <c r="AP2058" s="40"/>
      <c r="AQ2058" s="40"/>
      <c r="AR2058" s="40"/>
      <c r="AS2058" s="40"/>
      <c r="AT2058" s="40"/>
      <c r="AU2058" s="40"/>
      <c r="AV2058" s="40"/>
      <c r="AW2058" s="40"/>
      <c r="AX2058" s="40"/>
      <c r="AY2058" s="40"/>
      <c r="AZ2058" s="40"/>
      <c r="BA2058" s="40"/>
      <c r="BB2058" s="40"/>
      <c r="BC2058" s="40"/>
      <c r="BD2058" s="40"/>
      <c r="BE2058" s="40"/>
      <c r="BF2058" s="40"/>
    </row>
    <row r="2059" spans="1:58" x14ac:dyDescent="0.4">
      <c r="A2059" s="510"/>
      <c r="B2059" s="40"/>
      <c r="C2059" s="40"/>
      <c r="D2059" s="45"/>
      <c r="E2059" s="45"/>
      <c r="F2059" s="64"/>
      <c r="G2059" s="40"/>
      <c r="H2059" s="40"/>
      <c r="I2059" s="40"/>
      <c r="J2059" s="40"/>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0"/>
      <c r="BD2059" s="40"/>
      <c r="BE2059" s="40"/>
      <c r="BF2059" s="40"/>
    </row>
    <row r="2060" spans="1:58" x14ac:dyDescent="0.4">
      <c r="A2060" s="510"/>
      <c r="B2060" s="40"/>
      <c r="C2060" s="40"/>
      <c r="D2060" s="45"/>
      <c r="E2060" s="45"/>
      <c r="F2060" s="64"/>
      <c r="G2060" s="40"/>
      <c r="H2060" s="40"/>
      <c r="I2060" s="40"/>
      <c r="J2060" s="40"/>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c r="AH2060" s="40"/>
      <c r="AI2060" s="40"/>
      <c r="AJ2060" s="40"/>
      <c r="AK2060" s="40"/>
      <c r="AL2060" s="40"/>
      <c r="AM2060" s="40"/>
      <c r="AN2060" s="40"/>
      <c r="AO2060" s="40"/>
      <c r="AP2060" s="40"/>
      <c r="AQ2060" s="40"/>
      <c r="AR2060" s="40"/>
      <c r="AS2060" s="40"/>
      <c r="AT2060" s="40"/>
      <c r="AU2060" s="40"/>
      <c r="AV2060" s="40"/>
      <c r="AW2060" s="40"/>
      <c r="AX2060" s="40"/>
      <c r="AY2060" s="40"/>
      <c r="AZ2060" s="40"/>
      <c r="BA2060" s="40"/>
      <c r="BB2060" s="40"/>
      <c r="BC2060" s="40"/>
      <c r="BD2060" s="40"/>
      <c r="BE2060" s="40"/>
      <c r="BF2060" s="40"/>
    </row>
    <row r="2061" spans="1:58" x14ac:dyDescent="0.4">
      <c r="A2061" s="510"/>
      <c r="B2061" s="40"/>
      <c r="C2061" s="40"/>
      <c r="D2061" s="45"/>
      <c r="E2061" s="45"/>
      <c r="F2061" s="64"/>
      <c r="G2061" s="40"/>
      <c r="H2061" s="40"/>
      <c r="I2061" s="40"/>
      <c r="J2061" s="40"/>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c r="AH2061" s="40"/>
      <c r="AI2061" s="40"/>
      <c r="AJ2061" s="40"/>
      <c r="AK2061" s="40"/>
      <c r="AL2061" s="40"/>
      <c r="AM2061" s="40"/>
      <c r="AN2061" s="40"/>
      <c r="AO2061" s="40"/>
      <c r="AP2061" s="40"/>
      <c r="AQ2061" s="40"/>
      <c r="AR2061" s="40"/>
      <c r="AS2061" s="40"/>
      <c r="AT2061" s="40"/>
      <c r="AU2061" s="40"/>
      <c r="AV2061" s="40"/>
      <c r="AW2061" s="40"/>
      <c r="AX2061" s="40"/>
      <c r="AY2061" s="40"/>
      <c r="AZ2061" s="40"/>
      <c r="BA2061" s="40"/>
      <c r="BB2061" s="40"/>
      <c r="BC2061" s="40"/>
      <c r="BD2061" s="40"/>
      <c r="BE2061" s="40"/>
      <c r="BF2061" s="40"/>
    </row>
    <row r="2062" spans="1:58" x14ac:dyDescent="0.4">
      <c r="A2062" s="510"/>
      <c r="B2062" s="40"/>
      <c r="C2062" s="40"/>
      <c r="D2062" s="45"/>
      <c r="E2062" s="45"/>
      <c r="F2062" s="64"/>
      <c r="G2062" s="40"/>
      <c r="H2062" s="40"/>
      <c r="I2062" s="40"/>
      <c r="J2062" s="40"/>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c r="AH2062" s="40"/>
      <c r="AI2062" s="40"/>
      <c r="AJ2062" s="40"/>
      <c r="AK2062" s="40"/>
      <c r="AL2062" s="40"/>
      <c r="AM2062" s="40"/>
      <c r="AN2062" s="40"/>
      <c r="AO2062" s="40"/>
      <c r="AP2062" s="40"/>
      <c r="AQ2062" s="40"/>
      <c r="AR2062" s="40"/>
      <c r="AS2062" s="40"/>
      <c r="AT2062" s="40"/>
      <c r="AU2062" s="40"/>
      <c r="AV2062" s="40"/>
      <c r="AW2062" s="40"/>
      <c r="AX2062" s="40"/>
      <c r="AY2062" s="40"/>
      <c r="AZ2062" s="40"/>
      <c r="BA2062" s="40"/>
      <c r="BB2062" s="40"/>
      <c r="BC2062" s="40"/>
      <c r="BD2062" s="40"/>
      <c r="BE2062" s="40"/>
      <c r="BF2062" s="40"/>
    </row>
    <row r="2063" spans="1:58" x14ac:dyDescent="0.4">
      <c r="A2063" s="510"/>
      <c r="B2063" s="40"/>
      <c r="C2063" s="40"/>
      <c r="D2063" s="45"/>
      <c r="E2063" s="45"/>
      <c r="F2063" s="64"/>
      <c r="G2063" s="40"/>
      <c r="H2063" s="40"/>
      <c r="I2063" s="40"/>
      <c r="J2063" s="40"/>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c r="AH2063" s="40"/>
      <c r="AI2063" s="40"/>
      <c r="AJ2063" s="40"/>
      <c r="AK2063" s="40"/>
      <c r="AL2063" s="40"/>
      <c r="AM2063" s="40"/>
      <c r="AN2063" s="40"/>
      <c r="AO2063" s="40"/>
      <c r="AP2063" s="40"/>
      <c r="AQ2063" s="40"/>
      <c r="AR2063" s="40"/>
      <c r="AS2063" s="40"/>
      <c r="AT2063" s="40"/>
      <c r="AU2063" s="40"/>
      <c r="AV2063" s="40"/>
      <c r="AW2063" s="40"/>
      <c r="AX2063" s="40"/>
      <c r="AY2063" s="40"/>
      <c r="AZ2063" s="40"/>
      <c r="BA2063" s="40"/>
      <c r="BB2063" s="40"/>
      <c r="BC2063" s="40"/>
      <c r="BD2063" s="40"/>
      <c r="BE2063" s="40"/>
      <c r="BF2063" s="40"/>
    </row>
    <row r="2064" spans="1:58" x14ac:dyDescent="0.4">
      <c r="A2064" s="510"/>
      <c r="B2064" s="40"/>
      <c r="C2064" s="40"/>
      <c r="D2064" s="45"/>
      <c r="E2064" s="45"/>
      <c r="F2064" s="64"/>
      <c r="G2064" s="40"/>
      <c r="H2064" s="40"/>
      <c r="I2064" s="40"/>
      <c r="J2064" s="40"/>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c r="AH2064" s="40"/>
      <c r="AI2064" s="40"/>
      <c r="AJ2064" s="40"/>
      <c r="AK2064" s="40"/>
      <c r="AL2064" s="40"/>
      <c r="AM2064" s="40"/>
      <c r="AN2064" s="40"/>
      <c r="AO2064" s="40"/>
      <c r="AP2064" s="40"/>
      <c r="AQ2064" s="40"/>
      <c r="AR2064" s="40"/>
      <c r="AS2064" s="40"/>
      <c r="AT2064" s="40"/>
      <c r="AU2064" s="40"/>
      <c r="AV2064" s="40"/>
      <c r="AW2064" s="40"/>
      <c r="AX2064" s="40"/>
      <c r="AY2064" s="40"/>
      <c r="AZ2064" s="40"/>
      <c r="BA2064" s="40"/>
      <c r="BB2064" s="40"/>
      <c r="BC2064" s="40"/>
      <c r="BD2064" s="40"/>
      <c r="BE2064" s="40"/>
      <c r="BF2064" s="40"/>
    </row>
    <row r="2065" spans="1:58" x14ac:dyDescent="0.4">
      <c r="A2065" s="510"/>
      <c r="B2065" s="40"/>
      <c r="C2065" s="40"/>
      <c r="D2065" s="45"/>
      <c r="E2065" s="45"/>
      <c r="F2065" s="64"/>
      <c r="G2065" s="40"/>
      <c r="H2065" s="40"/>
      <c r="I2065" s="40"/>
      <c r="J2065" s="40"/>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c r="AH2065" s="40"/>
      <c r="AI2065" s="40"/>
      <c r="AJ2065" s="40"/>
      <c r="AK2065" s="40"/>
      <c r="AL2065" s="40"/>
      <c r="AM2065" s="40"/>
      <c r="AN2065" s="40"/>
      <c r="AO2065" s="40"/>
      <c r="AP2065" s="40"/>
      <c r="AQ2065" s="40"/>
      <c r="AR2065" s="40"/>
      <c r="AS2065" s="40"/>
      <c r="AT2065" s="40"/>
      <c r="AU2065" s="40"/>
      <c r="AV2065" s="40"/>
      <c r="AW2065" s="40"/>
      <c r="AX2065" s="40"/>
      <c r="AY2065" s="40"/>
      <c r="AZ2065" s="40"/>
      <c r="BA2065" s="40"/>
      <c r="BB2065" s="40"/>
      <c r="BC2065" s="40"/>
      <c r="BD2065" s="40"/>
      <c r="BE2065" s="40"/>
      <c r="BF2065" s="40"/>
    </row>
    <row r="2066" spans="1:58" x14ac:dyDescent="0.4">
      <c r="A2066" s="510"/>
      <c r="B2066" s="40"/>
      <c r="C2066" s="40"/>
      <c r="D2066" s="45"/>
      <c r="E2066" s="45"/>
      <c r="F2066" s="64"/>
      <c r="G2066" s="40"/>
      <c r="H2066" s="40"/>
      <c r="I2066" s="40"/>
      <c r="J2066" s="40"/>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c r="AH2066" s="40"/>
      <c r="AI2066" s="40"/>
      <c r="AJ2066" s="40"/>
      <c r="AK2066" s="40"/>
      <c r="AL2066" s="40"/>
      <c r="AM2066" s="40"/>
      <c r="AN2066" s="40"/>
      <c r="AO2066" s="40"/>
      <c r="AP2066" s="40"/>
      <c r="AQ2066" s="40"/>
      <c r="AR2066" s="40"/>
      <c r="AS2066" s="40"/>
      <c r="AT2066" s="40"/>
      <c r="AU2066" s="40"/>
      <c r="AV2066" s="40"/>
      <c r="AW2066" s="40"/>
      <c r="AX2066" s="40"/>
      <c r="AY2066" s="40"/>
      <c r="AZ2066" s="40"/>
      <c r="BA2066" s="40"/>
      <c r="BB2066" s="40"/>
      <c r="BC2066" s="40"/>
      <c r="BD2066" s="40"/>
      <c r="BE2066" s="40"/>
      <c r="BF2066" s="40"/>
    </row>
    <row r="2067" spans="1:58" x14ac:dyDescent="0.4">
      <c r="A2067" s="510"/>
      <c r="B2067" s="40"/>
      <c r="C2067" s="40"/>
      <c r="D2067" s="45"/>
      <c r="E2067" s="45"/>
      <c r="F2067" s="64"/>
      <c r="G2067" s="40"/>
      <c r="H2067" s="40"/>
      <c r="I2067" s="40"/>
      <c r="J2067" s="40"/>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c r="AH2067" s="40"/>
      <c r="AI2067" s="40"/>
      <c r="AJ2067" s="40"/>
      <c r="AK2067" s="40"/>
      <c r="AL2067" s="40"/>
      <c r="AM2067" s="40"/>
      <c r="AN2067" s="40"/>
      <c r="AO2067" s="40"/>
      <c r="AP2067" s="40"/>
      <c r="AQ2067" s="40"/>
      <c r="AR2067" s="40"/>
      <c r="AS2067" s="40"/>
      <c r="AT2067" s="40"/>
      <c r="AU2067" s="40"/>
      <c r="AV2067" s="40"/>
      <c r="AW2067" s="40"/>
      <c r="AX2067" s="40"/>
      <c r="AY2067" s="40"/>
      <c r="AZ2067" s="40"/>
      <c r="BA2067" s="40"/>
      <c r="BB2067" s="40"/>
      <c r="BC2067" s="40"/>
      <c r="BD2067" s="40"/>
      <c r="BE2067" s="40"/>
      <c r="BF2067" s="40"/>
    </row>
    <row r="2068" spans="1:58" x14ac:dyDescent="0.4">
      <c r="A2068" s="510"/>
      <c r="B2068" s="40"/>
      <c r="C2068" s="40"/>
      <c r="D2068" s="45"/>
      <c r="E2068" s="45"/>
      <c r="F2068" s="64"/>
      <c r="G2068" s="40"/>
      <c r="H2068" s="40"/>
      <c r="I2068" s="40"/>
      <c r="J2068" s="40"/>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c r="AH2068" s="40"/>
      <c r="AI2068" s="40"/>
      <c r="AJ2068" s="40"/>
      <c r="AK2068" s="40"/>
      <c r="AL2068" s="40"/>
      <c r="AM2068" s="40"/>
      <c r="AN2068" s="40"/>
      <c r="AO2068" s="40"/>
      <c r="AP2068" s="40"/>
      <c r="AQ2068" s="40"/>
      <c r="AR2068" s="40"/>
      <c r="AS2068" s="40"/>
      <c r="AT2068" s="40"/>
      <c r="AU2068" s="40"/>
      <c r="AV2068" s="40"/>
      <c r="AW2068" s="40"/>
      <c r="AX2068" s="40"/>
      <c r="AY2068" s="40"/>
      <c r="AZ2068" s="40"/>
      <c r="BA2068" s="40"/>
      <c r="BB2068" s="40"/>
      <c r="BC2068" s="40"/>
      <c r="BD2068" s="40"/>
      <c r="BE2068" s="40"/>
      <c r="BF2068" s="40"/>
    </row>
    <row r="2069" spans="1:58" x14ac:dyDescent="0.4">
      <c r="A2069" s="510"/>
      <c r="B2069" s="40"/>
      <c r="C2069" s="40"/>
      <c r="D2069" s="45"/>
      <c r="E2069" s="45"/>
      <c r="F2069" s="64"/>
      <c r="G2069" s="40"/>
      <c r="H2069" s="40"/>
      <c r="I2069" s="40"/>
      <c r="J2069" s="40"/>
      <c r="K2069" s="40"/>
      <c r="L2069" s="40"/>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c r="AH2069" s="40"/>
      <c r="AI2069" s="40"/>
      <c r="AJ2069" s="40"/>
      <c r="AK2069" s="40"/>
      <c r="AL2069" s="40"/>
      <c r="AM2069" s="40"/>
      <c r="AN2069" s="40"/>
      <c r="AO2069" s="40"/>
      <c r="AP2069" s="40"/>
      <c r="AQ2069" s="40"/>
      <c r="AR2069" s="40"/>
      <c r="AS2069" s="40"/>
      <c r="AT2069" s="40"/>
      <c r="AU2069" s="40"/>
      <c r="AV2069" s="40"/>
      <c r="AW2069" s="40"/>
      <c r="AX2069" s="40"/>
      <c r="AY2069" s="40"/>
      <c r="AZ2069" s="40"/>
      <c r="BA2069" s="40"/>
      <c r="BB2069" s="40"/>
      <c r="BC2069" s="40"/>
      <c r="BD2069" s="40"/>
      <c r="BE2069" s="40"/>
      <c r="BF2069" s="40"/>
    </row>
    <row r="2070" spans="1:58" x14ac:dyDescent="0.4">
      <c r="A2070" s="510"/>
      <c r="B2070" s="40"/>
      <c r="C2070" s="40"/>
      <c r="D2070" s="45"/>
      <c r="E2070" s="45"/>
      <c r="F2070" s="64"/>
      <c r="G2070" s="40"/>
      <c r="H2070" s="40"/>
      <c r="I2070" s="40"/>
      <c r="J2070" s="40"/>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c r="AH2070" s="40"/>
      <c r="AI2070" s="40"/>
      <c r="AJ2070" s="40"/>
      <c r="AK2070" s="40"/>
      <c r="AL2070" s="40"/>
      <c r="AM2070" s="40"/>
      <c r="AN2070" s="40"/>
      <c r="AO2070" s="40"/>
      <c r="AP2070" s="40"/>
      <c r="AQ2070" s="40"/>
      <c r="AR2070" s="40"/>
      <c r="AS2070" s="40"/>
      <c r="AT2070" s="40"/>
      <c r="AU2070" s="40"/>
      <c r="AV2070" s="40"/>
      <c r="AW2070" s="40"/>
      <c r="AX2070" s="40"/>
      <c r="AY2070" s="40"/>
      <c r="AZ2070" s="40"/>
      <c r="BA2070" s="40"/>
      <c r="BB2070" s="40"/>
      <c r="BC2070" s="40"/>
      <c r="BD2070" s="40"/>
      <c r="BE2070" s="40"/>
      <c r="BF2070" s="40"/>
    </row>
    <row r="2071" spans="1:58" x14ac:dyDescent="0.4">
      <c r="A2071" s="510"/>
      <c r="B2071" s="40"/>
      <c r="C2071" s="40"/>
      <c r="D2071" s="45"/>
      <c r="E2071" s="45"/>
      <c r="F2071" s="64"/>
      <c r="G2071" s="40"/>
      <c r="H2071" s="40"/>
      <c r="I2071" s="40"/>
      <c r="J2071" s="40"/>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c r="AH2071" s="40"/>
      <c r="AI2071" s="40"/>
      <c r="AJ2071" s="40"/>
      <c r="AK2071" s="40"/>
      <c r="AL2071" s="40"/>
      <c r="AM2071" s="40"/>
      <c r="AN2071" s="40"/>
      <c r="AO2071" s="40"/>
      <c r="AP2071" s="40"/>
      <c r="AQ2071" s="40"/>
      <c r="AR2071" s="40"/>
      <c r="AS2071" s="40"/>
      <c r="AT2071" s="40"/>
      <c r="AU2071" s="40"/>
      <c r="AV2071" s="40"/>
      <c r="AW2071" s="40"/>
      <c r="AX2071" s="40"/>
      <c r="AY2071" s="40"/>
      <c r="AZ2071" s="40"/>
      <c r="BA2071" s="40"/>
      <c r="BB2071" s="40"/>
      <c r="BC2071" s="40"/>
      <c r="BD2071" s="40"/>
      <c r="BE2071" s="40"/>
      <c r="BF2071" s="40"/>
    </row>
    <row r="2072" spans="1:58" x14ac:dyDescent="0.4">
      <c r="A2072" s="510"/>
      <c r="B2072" s="40"/>
      <c r="C2072" s="40"/>
      <c r="D2072" s="45"/>
      <c r="E2072" s="45"/>
      <c r="F2072" s="64"/>
      <c r="G2072" s="40"/>
      <c r="H2072" s="40"/>
      <c r="I2072" s="40"/>
      <c r="J2072" s="40"/>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c r="AH2072" s="40"/>
      <c r="AI2072" s="40"/>
      <c r="AJ2072" s="40"/>
      <c r="AK2072" s="40"/>
      <c r="AL2072" s="40"/>
      <c r="AM2072" s="40"/>
      <c r="AN2072" s="40"/>
      <c r="AO2072" s="40"/>
      <c r="AP2072" s="40"/>
      <c r="AQ2072" s="40"/>
      <c r="AR2072" s="40"/>
      <c r="AS2072" s="40"/>
      <c r="AT2072" s="40"/>
      <c r="AU2072" s="40"/>
      <c r="AV2072" s="40"/>
      <c r="AW2072" s="40"/>
      <c r="AX2072" s="40"/>
      <c r="AY2072" s="40"/>
      <c r="AZ2072" s="40"/>
      <c r="BA2072" s="40"/>
      <c r="BB2072" s="40"/>
      <c r="BC2072" s="40"/>
      <c r="BD2072" s="40"/>
      <c r="BE2072" s="40"/>
      <c r="BF2072" s="40"/>
    </row>
    <row r="2073" spans="1:58" x14ac:dyDescent="0.4">
      <c r="A2073" s="510"/>
      <c r="B2073" s="40"/>
      <c r="C2073" s="40"/>
      <c r="D2073" s="45"/>
      <c r="E2073" s="45"/>
      <c r="F2073" s="64"/>
      <c r="G2073" s="40"/>
      <c r="H2073" s="40"/>
      <c r="I2073" s="40"/>
      <c r="J2073" s="40"/>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c r="AH2073" s="40"/>
      <c r="AI2073" s="40"/>
      <c r="AJ2073" s="40"/>
      <c r="AK2073" s="40"/>
      <c r="AL2073" s="40"/>
      <c r="AM2073" s="40"/>
      <c r="AN2073" s="40"/>
      <c r="AO2073" s="40"/>
      <c r="AP2073" s="40"/>
      <c r="AQ2073" s="40"/>
      <c r="AR2073" s="40"/>
      <c r="AS2073" s="40"/>
      <c r="AT2073" s="40"/>
      <c r="AU2073" s="40"/>
      <c r="AV2073" s="40"/>
      <c r="AW2073" s="40"/>
      <c r="AX2073" s="40"/>
      <c r="AY2073" s="40"/>
      <c r="AZ2073" s="40"/>
      <c r="BA2073" s="40"/>
      <c r="BB2073" s="40"/>
      <c r="BC2073" s="40"/>
      <c r="BD2073" s="40"/>
      <c r="BE2073" s="40"/>
      <c r="BF2073" s="40"/>
    </row>
    <row r="2074" spans="1:58" x14ac:dyDescent="0.4">
      <c r="A2074" s="510"/>
      <c r="B2074" s="40"/>
      <c r="C2074" s="40"/>
      <c r="D2074" s="45"/>
      <c r="E2074" s="45"/>
      <c r="F2074" s="64"/>
      <c r="G2074" s="40"/>
      <c r="H2074" s="40"/>
      <c r="I2074" s="40"/>
      <c r="J2074" s="40"/>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c r="AH2074" s="40"/>
      <c r="AI2074" s="40"/>
      <c r="AJ2074" s="40"/>
      <c r="AK2074" s="40"/>
      <c r="AL2074" s="40"/>
      <c r="AM2074" s="40"/>
      <c r="AN2074" s="40"/>
      <c r="AO2074" s="40"/>
      <c r="AP2074" s="40"/>
      <c r="AQ2074" s="40"/>
      <c r="AR2074" s="40"/>
      <c r="AS2074" s="40"/>
      <c r="AT2074" s="40"/>
      <c r="AU2074" s="40"/>
      <c r="AV2074" s="40"/>
      <c r="AW2074" s="40"/>
      <c r="AX2074" s="40"/>
      <c r="AY2074" s="40"/>
      <c r="AZ2074" s="40"/>
      <c r="BA2074" s="40"/>
      <c r="BB2074" s="40"/>
      <c r="BC2074" s="40"/>
      <c r="BD2074" s="40"/>
      <c r="BE2074" s="40"/>
      <c r="BF2074" s="40"/>
    </row>
    <row r="2075" spans="1:58" x14ac:dyDescent="0.4">
      <c r="A2075" s="510"/>
      <c r="B2075" s="40"/>
      <c r="C2075" s="40"/>
      <c r="D2075" s="45"/>
      <c r="E2075" s="45"/>
      <c r="F2075" s="64"/>
      <c r="G2075" s="40"/>
      <c r="H2075" s="40"/>
      <c r="I2075" s="40"/>
      <c r="J2075" s="40"/>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c r="AH2075" s="40"/>
      <c r="AI2075" s="40"/>
      <c r="AJ2075" s="40"/>
      <c r="AK2075" s="40"/>
      <c r="AL2075" s="40"/>
      <c r="AM2075" s="40"/>
      <c r="AN2075" s="40"/>
      <c r="AO2075" s="40"/>
      <c r="AP2075" s="40"/>
      <c r="AQ2075" s="40"/>
      <c r="AR2075" s="40"/>
      <c r="AS2075" s="40"/>
      <c r="AT2075" s="40"/>
      <c r="AU2075" s="40"/>
      <c r="AV2075" s="40"/>
      <c r="AW2075" s="40"/>
      <c r="AX2075" s="40"/>
      <c r="AY2075" s="40"/>
      <c r="AZ2075" s="40"/>
      <c r="BA2075" s="40"/>
      <c r="BB2075" s="40"/>
      <c r="BC2075" s="40"/>
      <c r="BD2075" s="40"/>
      <c r="BE2075" s="40"/>
      <c r="BF2075" s="40"/>
    </row>
    <row r="2076" spans="1:58" x14ac:dyDescent="0.4">
      <c r="A2076" s="510"/>
      <c r="B2076" s="40"/>
      <c r="C2076" s="40"/>
      <c r="D2076" s="45"/>
      <c r="E2076" s="45"/>
      <c r="F2076" s="64"/>
      <c r="G2076" s="40"/>
      <c r="H2076" s="40"/>
      <c r="I2076" s="40"/>
      <c r="J2076" s="40"/>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c r="AH2076" s="40"/>
      <c r="AI2076" s="40"/>
      <c r="AJ2076" s="40"/>
      <c r="AK2076" s="40"/>
      <c r="AL2076" s="40"/>
      <c r="AM2076" s="40"/>
      <c r="AN2076" s="40"/>
      <c r="AO2076" s="40"/>
      <c r="AP2076" s="40"/>
      <c r="AQ2076" s="40"/>
      <c r="AR2076" s="40"/>
      <c r="AS2076" s="40"/>
      <c r="AT2076" s="40"/>
      <c r="AU2076" s="40"/>
      <c r="AV2076" s="40"/>
      <c r="AW2076" s="40"/>
      <c r="AX2076" s="40"/>
      <c r="AY2076" s="40"/>
      <c r="AZ2076" s="40"/>
      <c r="BA2076" s="40"/>
      <c r="BB2076" s="40"/>
      <c r="BC2076" s="40"/>
      <c r="BD2076" s="40"/>
      <c r="BE2076" s="40"/>
      <c r="BF2076" s="40"/>
    </row>
    <row r="2077" spans="1:58" x14ac:dyDescent="0.4">
      <c r="A2077" s="510"/>
      <c r="B2077" s="40"/>
      <c r="C2077" s="40"/>
      <c r="D2077" s="45"/>
      <c r="E2077" s="45"/>
      <c r="F2077" s="64"/>
      <c r="G2077" s="40"/>
      <c r="H2077" s="40"/>
      <c r="I2077" s="40"/>
      <c r="J2077" s="40"/>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c r="AH2077" s="40"/>
      <c r="AI2077" s="40"/>
      <c r="AJ2077" s="40"/>
      <c r="AK2077" s="40"/>
      <c r="AL2077" s="40"/>
      <c r="AM2077" s="40"/>
      <c r="AN2077" s="40"/>
      <c r="AO2077" s="40"/>
      <c r="AP2077" s="40"/>
      <c r="AQ2077" s="40"/>
      <c r="AR2077" s="40"/>
      <c r="AS2077" s="40"/>
      <c r="AT2077" s="40"/>
      <c r="AU2077" s="40"/>
      <c r="AV2077" s="40"/>
      <c r="AW2077" s="40"/>
      <c r="AX2077" s="40"/>
      <c r="AY2077" s="40"/>
      <c r="AZ2077" s="40"/>
      <c r="BA2077" s="40"/>
      <c r="BB2077" s="40"/>
      <c r="BC2077" s="40"/>
      <c r="BD2077" s="40"/>
      <c r="BE2077" s="40"/>
      <c r="BF2077" s="40"/>
    </row>
    <row r="2078" spans="1:58" x14ac:dyDescent="0.4">
      <c r="A2078" s="510"/>
      <c r="B2078" s="40"/>
      <c r="C2078" s="40"/>
      <c r="D2078" s="45"/>
      <c r="E2078" s="45"/>
      <c r="F2078" s="64"/>
      <c r="G2078" s="40"/>
      <c r="H2078" s="40"/>
      <c r="I2078" s="40"/>
      <c r="J2078" s="40"/>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c r="AH2078" s="40"/>
      <c r="AI2078" s="40"/>
      <c r="AJ2078" s="40"/>
      <c r="AK2078" s="40"/>
      <c r="AL2078" s="40"/>
      <c r="AM2078" s="40"/>
      <c r="AN2078" s="40"/>
      <c r="AO2078" s="40"/>
      <c r="AP2078" s="40"/>
      <c r="AQ2078" s="40"/>
      <c r="AR2078" s="40"/>
      <c r="AS2078" s="40"/>
      <c r="AT2078" s="40"/>
      <c r="AU2078" s="40"/>
      <c r="AV2078" s="40"/>
      <c r="AW2078" s="40"/>
      <c r="AX2078" s="40"/>
      <c r="AY2078" s="40"/>
      <c r="AZ2078" s="40"/>
      <c r="BA2078" s="40"/>
      <c r="BB2078" s="40"/>
      <c r="BC2078" s="40"/>
      <c r="BD2078" s="40"/>
      <c r="BE2078" s="40"/>
      <c r="BF2078" s="40"/>
    </row>
    <row r="2079" spans="1:58" x14ac:dyDescent="0.4">
      <c r="A2079" s="510"/>
      <c r="B2079" s="40"/>
      <c r="C2079" s="40"/>
      <c r="D2079" s="45"/>
      <c r="E2079" s="45"/>
      <c r="F2079" s="64"/>
      <c r="G2079" s="40"/>
      <c r="H2079" s="40"/>
      <c r="I2079" s="40"/>
      <c r="J2079" s="40"/>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c r="AH2079" s="40"/>
      <c r="AI2079" s="40"/>
      <c r="AJ2079" s="40"/>
      <c r="AK2079" s="40"/>
      <c r="AL2079" s="40"/>
      <c r="AM2079" s="40"/>
      <c r="AN2079" s="40"/>
      <c r="AO2079" s="40"/>
      <c r="AP2079" s="40"/>
      <c r="AQ2079" s="40"/>
      <c r="AR2079" s="40"/>
      <c r="AS2079" s="40"/>
      <c r="AT2079" s="40"/>
      <c r="AU2079" s="40"/>
      <c r="AV2079" s="40"/>
      <c r="AW2079" s="40"/>
      <c r="AX2079" s="40"/>
      <c r="AY2079" s="40"/>
      <c r="AZ2079" s="40"/>
      <c r="BA2079" s="40"/>
      <c r="BB2079" s="40"/>
      <c r="BC2079" s="40"/>
      <c r="BD2079" s="40"/>
      <c r="BE2079" s="40"/>
      <c r="BF2079" s="40"/>
    </row>
    <row r="2080" spans="1:58" x14ac:dyDescent="0.4">
      <c r="A2080" s="510"/>
      <c r="B2080" s="40"/>
      <c r="C2080" s="40"/>
      <c r="D2080" s="45"/>
      <c r="E2080" s="45"/>
      <c r="F2080" s="64"/>
      <c r="G2080" s="40"/>
      <c r="H2080" s="40"/>
      <c r="I2080" s="40"/>
      <c r="J2080" s="40"/>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c r="AH2080" s="40"/>
      <c r="AI2080" s="40"/>
      <c r="AJ2080" s="40"/>
      <c r="AK2080" s="40"/>
      <c r="AL2080" s="40"/>
      <c r="AM2080" s="40"/>
      <c r="AN2080" s="40"/>
      <c r="AO2080" s="40"/>
      <c r="AP2080" s="40"/>
      <c r="AQ2080" s="40"/>
      <c r="AR2080" s="40"/>
      <c r="AS2080" s="40"/>
      <c r="AT2080" s="40"/>
      <c r="AU2080" s="40"/>
      <c r="AV2080" s="40"/>
      <c r="AW2080" s="40"/>
      <c r="AX2080" s="40"/>
      <c r="AY2080" s="40"/>
      <c r="AZ2080" s="40"/>
      <c r="BA2080" s="40"/>
      <c r="BB2080" s="40"/>
      <c r="BC2080" s="40"/>
      <c r="BD2080" s="40"/>
      <c r="BE2080" s="40"/>
      <c r="BF2080" s="40"/>
    </row>
    <row r="2081" spans="1:58" x14ac:dyDescent="0.4">
      <c r="A2081" s="510"/>
      <c r="B2081" s="40"/>
      <c r="C2081" s="40"/>
      <c r="D2081" s="45"/>
      <c r="E2081" s="45"/>
      <c r="F2081" s="64"/>
      <c r="G2081" s="40"/>
      <c r="H2081" s="40"/>
      <c r="I2081" s="40"/>
      <c r="J2081" s="40"/>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c r="AH2081" s="40"/>
      <c r="AI2081" s="40"/>
      <c r="AJ2081" s="40"/>
      <c r="AK2081" s="40"/>
      <c r="AL2081" s="40"/>
      <c r="AM2081" s="40"/>
      <c r="AN2081" s="40"/>
      <c r="AO2081" s="40"/>
      <c r="AP2081" s="40"/>
      <c r="AQ2081" s="40"/>
      <c r="AR2081" s="40"/>
      <c r="AS2081" s="40"/>
      <c r="AT2081" s="40"/>
      <c r="AU2081" s="40"/>
      <c r="AV2081" s="40"/>
      <c r="AW2081" s="40"/>
      <c r="AX2081" s="40"/>
      <c r="AY2081" s="40"/>
      <c r="AZ2081" s="40"/>
      <c r="BA2081" s="40"/>
      <c r="BB2081" s="40"/>
      <c r="BC2081" s="40"/>
      <c r="BD2081" s="40"/>
      <c r="BE2081" s="40"/>
      <c r="BF2081" s="40"/>
    </row>
    <row r="2082" spans="1:58" x14ac:dyDescent="0.4">
      <c r="A2082" s="510"/>
      <c r="B2082" s="40"/>
      <c r="C2082" s="40"/>
      <c r="D2082" s="45"/>
      <c r="E2082" s="45"/>
      <c r="F2082" s="64"/>
      <c r="G2082" s="40"/>
      <c r="H2082" s="40"/>
      <c r="I2082" s="40"/>
      <c r="J2082" s="40"/>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c r="AH2082" s="40"/>
      <c r="AI2082" s="40"/>
      <c r="AJ2082" s="40"/>
      <c r="AK2082" s="40"/>
      <c r="AL2082" s="40"/>
      <c r="AM2082" s="40"/>
      <c r="AN2082" s="40"/>
      <c r="AO2082" s="40"/>
      <c r="AP2082" s="40"/>
      <c r="AQ2082" s="40"/>
      <c r="AR2082" s="40"/>
      <c r="AS2082" s="40"/>
      <c r="AT2082" s="40"/>
      <c r="AU2082" s="40"/>
      <c r="AV2082" s="40"/>
      <c r="AW2082" s="40"/>
      <c r="AX2082" s="40"/>
      <c r="AY2082" s="40"/>
      <c r="AZ2082" s="40"/>
      <c r="BA2082" s="40"/>
      <c r="BB2082" s="40"/>
      <c r="BC2082" s="40"/>
      <c r="BD2082" s="40"/>
      <c r="BE2082" s="40"/>
      <c r="BF2082" s="40"/>
    </row>
    <row r="2083" spans="1:58" x14ac:dyDescent="0.4">
      <c r="A2083" s="510"/>
      <c r="B2083" s="40"/>
      <c r="C2083" s="40"/>
      <c r="D2083" s="45"/>
      <c r="E2083" s="45"/>
      <c r="F2083" s="64"/>
      <c r="G2083" s="40"/>
      <c r="H2083" s="40"/>
      <c r="I2083" s="40"/>
      <c r="J2083" s="40"/>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c r="AH2083" s="40"/>
      <c r="AI2083" s="40"/>
      <c r="AJ2083" s="40"/>
      <c r="AK2083" s="40"/>
      <c r="AL2083" s="40"/>
      <c r="AM2083" s="40"/>
      <c r="AN2083" s="40"/>
      <c r="AO2083" s="40"/>
      <c r="AP2083" s="40"/>
      <c r="AQ2083" s="40"/>
      <c r="AR2083" s="40"/>
      <c r="AS2083" s="40"/>
      <c r="AT2083" s="40"/>
      <c r="AU2083" s="40"/>
      <c r="AV2083" s="40"/>
      <c r="AW2083" s="40"/>
      <c r="AX2083" s="40"/>
      <c r="AY2083" s="40"/>
      <c r="AZ2083" s="40"/>
      <c r="BA2083" s="40"/>
      <c r="BB2083" s="40"/>
      <c r="BC2083" s="40"/>
      <c r="BD2083" s="40"/>
      <c r="BE2083" s="40"/>
      <c r="BF2083" s="40"/>
    </row>
    <row r="2084" spans="1:58" x14ac:dyDescent="0.4">
      <c r="A2084" s="510"/>
      <c r="B2084" s="40"/>
      <c r="C2084" s="40"/>
      <c r="D2084" s="45"/>
      <c r="E2084" s="45"/>
      <c r="F2084" s="64"/>
      <c r="G2084" s="40"/>
      <c r="H2084" s="40"/>
      <c r="I2084" s="40"/>
      <c r="J2084" s="40"/>
      <c r="K2084" s="40"/>
      <c r="L2084" s="40"/>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c r="AH2084" s="40"/>
      <c r="AI2084" s="40"/>
      <c r="AJ2084" s="40"/>
      <c r="AK2084" s="40"/>
      <c r="AL2084" s="40"/>
      <c r="AM2084" s="40"/>
      <c r="AN2084" s="40"/>
      <c r="AO2084" s="40"/>
      <c r="AP2084" s="40"/>
      <c r="AQ2084" s="40"/>
      <c r="AR2084" s="40"/>
      <c r="AS2084" s="40"/>
      <c r="AT2084" s="40"/>
      <c r="AU2084" s="40"/>
      <c r="AV2084" s="40"/>
      <c r="AW2084" s="40"/>
      <c r="AX2084" s="40"/>
      <c r="AY2084" s="40"/>
      <c r="AZ2084" s="40"/>
      <c r="BA2084" s="40"/>
      <c r="BB2084" s="40"/>
      <c r="BC2084" s="40"/>
      <c r="BD2084" s="40"/>
      <c r="BE2084" s="40"/>
      <c r="BF2084" s="40"/>
    </row>
    <row r="2085" spans="1:58" x14ac:dyDescent="0.4">
      <c r="A2085" s="510"/>
      <c r="B2085" s="40"/>
      <c r="C2085" s="40"/>
      <c r="D2085" s="45"/>
      <c r="E2085" s="45"/>
      <c r="F2085" s="64"/>
      <c r="G2085" s="40"/>
      <c r="H2085" s="40"/>
      <c r="I2085" s="40"/>
      <c r="J2085" s="40"/>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c r="AH2085" s="40"/>
      <c r="AI2085" s="40"/>
      <c r="AJ2085" s="40"/>
      <c r="AK2085" s="40"/>
      <c r="AL2085" s="40"/>
      <c r="AM2085" s="40"/>
      <c r="AN2085" s="40"/>
      <c r="AO2085" s="40"/>
      <c r="AP2085" s="40"/>
      <c r="AQ2085" s="40"/>
      <c r="AR2085" s="40"/>
      <c r="AS2085" s="40"/>
      <c r="AT2085" s="40"/>
      <c r="AU2085" s="40"/>
      <c r="AV2085" s="40"/>
      <c r="AW2085" s="40"/>
      <c r="AX2085" s="40"/>
      <c r="AY2085" s="40"/>
      <c r="AZ2085" s="40"/>
      <c r="BA2085" s="40"/>
      <c r="BB2085" s="40"/>
      <c r="BC2085" s="40"/>
      <c r="BD2085" s="40"/>
      <c r="BE2085" s="40"/>
      <c r="BF2085" s="40"/>
    </row>
    <row r="2086" spans="1:58" x14ac:dyDescent="0.4">
      <c r="A2086" s="510"/>
      <c r="B2086" s="40"/>
      <c r="C2086" s="40"/>
      <c r="D2086" s="45"/>
      <c r="E2086" s="45"/>
      <c r="F2086" s="64"/>
      <c r="G2086" s="40"/>
      <c r="H2086" s="40"/>
      <c r="I2086" s="40"/>
      <c r="J2086" s="40"/>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c r="AH2086" s="40"/>
      <c r="AI2086" s="40"/>
      <c r="AJ2086" s="40"/>
      <c r="AK2086" s="40"/>
      <c r="AL2086" s="40"/>
      <c r="AM2086" s="40"/>
      <c r="AN2086" s="40"/>
      <c r="AO2086" s="40"/>
      <c r="AP2086" s="40"/>
      <c r="AQ2086" s="40"/>
      <c r="AR2086" s="40"/>
      <c r="AS2086" s="40"/>
      <c r="AT2086" s="40"/>
      <c r="AU2086" s="40"/>
      <c r="AV2086" s="40"/>
      <c r="AW2086" s="40"/>
      <c r="AX2086" s="40"/>
      <c r="AY2086" s="40"/>
      <c r="AZ2086" s="40"/>
      <c r="BA2086" s="40"/>
      <c r="BB2086" s="40"/>
      <c r="BC2086" s="40"/>
      <c r="BD2086" s="40"/>
      <c r="BE2086" s="40"/>
      <c r="BF2086" s="40"/>
    </row>
    <row r="2087" spans="1:58" x14ac:dyDescent="0.4">
      <c r="A2087" s="510"/>
      <c r="B2087" s="40"/>
      <c r="C2087" s="40"/>
      <c r="D2087" s="45"/>
      <c r="E2087" s="45"/>
      <c r="F2087" s="64"/>
      <c r="G2087" s="40"/>
      <c r="H2087" s="40"/>
      <c r="I2087" s="40"/>
      <c r="J2087" s="40"/>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c r="AH2087" s="40"/>
      <c r="AI2087" s="40"/>
      <c r="AJ2087" s="40"/>
      <c r="AK2087" s="40"/>
      <c r="AL2087" s="40"/>
      <c r="AM2087" s="40"/>
      <c r="AN2087" s="40"/>
      <c r="AO2087" s="40"/>
      <c r="AP2087" s="40"/>
      <c r="AQ2087" s="40"/>
      <c r="AR2087" s="40"/>
      <c r="AS2087" s="40"/>
      <c r="AT2087" s="40"/>
      <c r="AU2087" s="40"/>
      <c r="AV2087" s="40"/>
      <c r="AW2087" s="40"/>
      <c r="AX2087" s="40"/>
      <c r="AY2087" s="40"/>
      <c r="AZ2087" s="40"/>
      <c r="BA2087" s="40"/>
      <c r="BB2087" s="40"/>
      <c r="BC2087" s="40"/>
      <c r="BD2087" s="40"/>
      <c r="BE2087" s="40"/>
      <c r="BF2087" s="40"/>
    </row>
    <row r="2088" spans="1:58" x14ac:dyDescent="0.4">
      <c r="A2088" s="510"/>
      <c r="B2088" s="40"/>
      <c r="C2088" s="40"/>
      <c r="D2088" s="45"/>
      <c r="E2088" s="45"/>
      <c r="F2088" s="64"/>
      <c r="G2088" s="40"/>
      <c r="H2088" s="40"/>
      <c r="I2088" s="40"/>
      <c r="J2088" s="40"/>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c r="AH2088" s="40"/>
      <c r="AI2088" s="40"/>
      <c r="AJ2088" s="40"/>
      <c r="AK2088" s="40"/>
      <c r="AL2088" s="40"/>
      <c r="AM2088" s="40"/>
      <c r="AN2088" s="40"/>
      <c r="AO2088" s="40"/>
      <c r="AP2088" s="40"/>
      <c r="AQ2088" s="40"/>
      <c r="AR2088" s="40"/>
      <c r="AS2088" s="40"/>
      <c r="AT2088" s="40"/>
      <c r="AU2088" s="40"/>
      <c r="AV2088" s="40"/>
      <c r="AW2088" s="40"/>
      <c r="AX2088" s="40"/>
      <c r="AY2088" s="40"/>
      <c r="AZ2088" s="40"/>
      <c r="BA2088" s="40"/>
      <c r="BB2088" s="40"/>
      <c r="BC2088" s="40"/>
      <c r="BD2088" s="40"/>
      <c r="BE2088" s="40"/>
      <c r="BF2088" s="40"/>
    </row>
    <row r="2089" spans="1:58" x14ac:dyDescent="0.4">
      <c r="A2089" s="510"/>
      <c r="B2089" s="40"/>
      <c r="C2089" s="40"/>
      <c r="D2089" s="45"/>
      <c r="E2089" s="45"/>
      <c r="F2089" s="64"/>
      <c r="G2089" s="40"/>
      <c r="H2089" s="40"/>
      <c r="I2089" s="40"/>
      <c r="J2089" s="40"/>
      <c r="K2089" s="40"/>
      <c r="L2089" s="40"/>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c r="AH2089" s="40"/>
      <c r="AI2089" s="40"/>
      <c r="AJ2089" s="40"/>
      <c r="AK2089" s="40"/>
      <c r="AL2089" s="40"/>
      <c r="AM2089" s="40"/>
      <c r="AN2089" s="40"/>
      <c r="AO2089" s="40"/>
      <c r="AP2089" s="40"/>
      <c r="AQ2089" s="40"/>
      <c r="AR2089" s="40"/>
      <c r="AS2089" s="40"/>
      <c r="AT2089" s="40"/>
      <c r="AU2089" s="40"/>
      <c r="AV2089" s="40"/>
      <c r="AW2089" s="40"/>
      <c r="AX2089" s="40"/>
      <c r="AY2089" s="40"/>
      <c r="AZ2089" s="40"/>
      <c r="BA2089" s="40"/>
      <c r="BB2089" s="40"/>
      <c r="BC2089" s="40"/>
      <c r="BD2089" s="40"/>
      <c r="BE2089" s="40"/>
      <c r="BF2089" s="40"/>
    </row>
    <row r="2090" spans="1:58" x14ac:dyDescent="0.4">
      <c r="A2090" s="510"/>
      <c r="B2090" s="40"/>
      <c r="C2090" s="40"/>
      <c r="D2090" s="45"/>
      <c r="E2090" s="45"/>
      <c r="F2090" s="64"/>
      <c r="G2090" s="40"/>
      <c r="H2090" s="40"/>
      <c r="I2090" s="40"/>
      <c r="J2090" s="40"/>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c r="AH2090" s="40"/>
      <c r="AI2090" s="40"/>
      <c r="AJ2090" s="40"/>
      <c r="AK2090" s="40"/>
      <c r="AL2090" s="40"/>
      <c r="AM2090" s="40"/>
      <c r="AN2090" s="40"/>
      <c r="AO2090" s="40"/>
      <c r="AP2090" s="40"/>
      <c r="AQ2090" s="40"/>
      <c r="AR2090" s="40"/>
      <c r="AS2090" s="40"/>
      <c r="AT2090" s="40"/>
      <c r="AU2090" s="40"/>
      <c r="AV2090" s="40"/>
      <c r="AW2090" s="40"/>
      <c r="AX2090" s="40"/>
      <c r="AY2090" s="40"/>
      <c r="AZ2090" s="40"/>
      <c r="BA2090" s="40"/>
      <c r="BB2090" s="40"/>
      <c r="BC2090" s="40"/>
      <c r="BD2090" s="40"/>
      <c r="BE2090" s="40"/>
      <c r="BF2090" s="40"/>
    </row>
    <row r="2091" spans="1:58" x14ac:dyDescent="0.4">
      <c r="A2091" s="510"/>
      <c r="B2091" s="40"/>
      <c r="C2091" s="40"/>
      <c r="D2091" s="45"/>
      <c r="E2091" s="45"/>
      <c r="F2091" s="64"/>
      <c r="G2091" s="40"/>
      <c r="H2091" s="40"/>
      <c r="I2091" s="40"/>
      <c r="J2091" s="40"/>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c r="AH2091" s="40"/>
      <c r="AI2091" s="40"/>
      <c r="AJ2091" s="40"/>
      <c r="AK2091" s="40"/>
      <c r="AL2091" s="40"/>
      <c r="AM2091" s="40"/>
      <c r="AN2091" s="40"/>
      <c r="AO2091" s="40"/>
      <c r="AP2091" s="40"/>
      <c r="AQ2091" s="40"/>
      <c r="AR2091" s="40"/>
      <c r="AS2091" s="40"/>
      <c r="AT2091" s="40"/>
      <c r="AU2091" s="40"/>
      <c r="AV2091" s="40"/>
      <c r="AW2091" s="40"/>
      <c r="AX2091" s="40"/>
      <c r="AY2091" s="40"/>
      <c r="AZ2091" s="40"/>
      <c r="BA2091" s="40"/>
      <c r="BB2091" s="40"/>
      <c r="BC2091" s="40"/>
      <c r="BD2091" s="40"/>
      <c r="BE2091" s="40"/>
      <c r="BF2091" s="40"/>
    </row>
    <row r="2092" spans="1:58" x14ac:dyDescent="0.4">
      <c r="A2092" s="510"/>
      <c r="B2092" s="40"/>
      <c r="C2092" s="40"/>
      <c r="D2092" s="45"/>
      <c r="E2092" s="45"/>
      <c r="F2092" s="64"/>
      <c r="G2092" s="40"/>
      <c r="H2092" s="40"/>
      <c r="I2092" s="40"/>
      <c r="J2092" s="40"/>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c r="AH2092" s="40"/>
      <c r="AI2092" s="40"/>
      <c r="AJ2092" s="40"/>
      <c r="AK2092" s="40"/>
      <c r="AL2092" s="40"/>
      <c r="AM2092" s="40"/>
      <c r="AN2092" s="40"/>
      <c r="AO2092" s="40"/>
      <c r="AP2092" s="40"/>
      <c r="AQ2092" s="40"/>
      <c r="AR2092" s="40"/>
      <c r="AS2092" s="40"/>
      <c r="AT2092" s="40"/>
      <c r="AU2092" s="40"/>
      <c r="AV2092" s="40"/>
      <c r="AW2092" s="40"/>
      <c r="AX2092" s="40"/>
      <c r="AY2092" s="40"/>
      <c r="AZ2092" s="40"/>
      <c r="BA2092" s="40"/>
      <c r="BB2092" s="40"/>
      <c r="BC2092" s="40"/>
      <c r="BD2092" s="40"/>
      <c r="BE2092" s="40"/>
      <c r="BF2092" s="40"/>
    </row>
    <row r="2093" spans="1:58" x14ac:dyDescent="0.4">
      <c r="A2093" s="510"/>
      <c r="B2093" s="40"/>
      <c r="C2093" s="40"/>
      <c r="D2093" s="45"/>
      <c r="E2093" s="45"/>
      <c r="F2093" s="64"/>
      <c r="G2093" s="40"/>
      <c r="H2093" s="40"/>
      <c r="I2093" s="40"/>
      <c r="J2093" s="40"/>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c r="AH2093" s="40"/>
      <c r="AI2093" s="40"/>
      <c r="AJ2093" s="40"/>
      <c r="AK2093" s="40"/>
      <c r="AL2093" s="40"/>
      <c r="AM2093" s="40"/>
      <c r="AN2093" s="40"/>
      <c r="AO2093" s="40"/>
      <c r="AP2093" s="40"/>
      <c r="AQ2093" s="40"/>
      <c r="AR2093" s="40"/>
      <c r="AS2093" s="40"/>
      <c r="AT2093" s="40"/>
      <c r="AU2093" s="40"/>
      <c r="AV2093" s="40"/>
      <c r="AW2093" s="40"/>
      <c r="AX2093" s="40"/>
      <c r="AY2093" s="40"/>
      <c r="AZ2093" s="40"/>
      <c r="BA2093" s="40"/>
      <c r="BB2093" s="40"/>
      <c r="BC2093" s="40"/>
      <c r="BD2093" s="40"/>
      <c r="BE2093" s="40"/>
      <c r="BF2093" s="40"/>
    </row>
    <row r="2094" spans="1:58" x14ac:dyDescent="0.4">
      <c r="A2094" s="510"/>
      <c r="B2094" s="40"/>
      <c r="C2094" s="40"/>
      <c r="D2094" s="45"/>
      <c r="E2094" s="45"/>
      <c r="F2094" s="64"/>
      <c r="G2094" s="40"/>
      <c r="H2094" s="40"/>
      <c r="I2094" s="40"/>
      <c r="J2094" s="40"/>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c r="AH2094" s="40"/>
      <c r="AI2094" s="40"/>
      <c r="AJ2094" s="40"/>
      <c r="AK2094" s="40"/>
      <c r="AL2094" s="40"/>
      <c r="AM2094" s="40"/>
      <c r="AN2094" s="40"/>
      <c r="AO2094" s="40"/>
      <c r="AP2094" s="40"/>
      <c r="AQ2094" s="40"/>
      <c r="AR2094" s="40"/>
      <c r="AS2094" s="40"/>
      <c r="AT2094" s="40"/>
      <c r="AU2094" s="40"/>
      <c r="AV2094" s="40"/>
      <c r="AW2094" s="40"/>
      <c r="AX2094" s="40"/>
      <c r="AY2094" s="40"/>
      <c r="AZ2094" s="40"/>
      <c r="BA2094" s="40"/>
      <c r="BB2094" s="40"/>
      <c r="BC2094" s="40"/>
      <c r="BD2094" s="40"/>
      <c r="BE2094" s="40"/>
      <c r="BF2094" s="40"/>
    </row>
    <row r="2095" spans="1:58" x14ac:dyDescent="0.4">
      <c r="A2095" s="510"/>
      <c r="B2095" s="40"/>
      <c r="C2095" s="40"/>
      <c r="D2095" s="45"/>
      <c r="E2095" s="45"/>
      <c r="F2095" s="64"/>
      <c r="G2095" s="40"/>
      <c r="H2095" s="40"/>
      <c r="I2095" s="40"/>
      <c r="J2095" s="40"/>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c r="AH2095" s="40"/>
      <c r="AI2095" s="40"/>
      <c r="AJ2095" s="40"/>
      <c r="AK2095" s="40"/>
      <c r="AL2095" s="40"/>
      <c r="AM2095" s="40"/>
      <c r="AN2095" s="40"/>
      <c r="AO2095" s="40"/>
      <c r="AP2095" s="40"/>
      <c r="AQ2095" s="40"/>
      <c r="AR2095" s="40"/>
      <c r="AS2095" s="40"/>
      <c r="AT2095" s="40"/>
      <c r="AU2095" s="40"/>
      <c r="AV2095" s="40"/>
      <c r="AW2095" s="40"/>
      <c r="AX2095" s="40"/>
      <c r="AY2095" s="40"/>
      <c r="AZ2095" s="40"/>
      <c r="BA2095" s="40"/>
      <c r="BB2095" s="40"/>
      <c r="BC2095" s="40"/>
      <c r="BD2095" s="40"/>
      <c r="BE2095" s="40"/>
      <c r="BF2095" s="40"/>
    </row>
    <row r="2096" spans="1:58" x14ac:dyDescent="0.4">
      <c r="A2096" s="510"/>
      <c r="B2096" s="40"/>
      <c r="C2096" s="40"/>
      <c r="D2096" s="45"/>
      <c r="E2096" s="45"/>
      <c r="F2096" s="64"/>
      <c r="G2096" s="40"/>
      <c r="H2096" s="40"/>
      <c r="I2096" s="40"/>
      <c r="J2096" s="40"/>
      <c r="K2096" s="40"/>
      <c r="L2096" s="40"/>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c r="AH2096" s="40"/>
      <c r="AI2096" s="40"/>
      <c r="AJ2096" s="40"/>
      <c r="AK2096" s="40"/>
      <c r="AL2096" s="40"/>
      <c r="AM2096" s="40"/>
      <c r="AN2096" s="40"/>
      <c r="AO2096" s="40"/>
      <c r="AP2096" s="40"/>
      <c r="AQ2096" s="40"/>
      <c r="AR2096" s="40"/>
      <c r="AS2096" s="40"/>
      <c r="AT2096" s="40"/>
      <c r="AU2096" s="40"/>
      <c r="AV2096" s="40"/>
      <c r="AW2096" s="40"/>
      <c r="AX2096" s="40"/>
      <c r="AY2096" s="40"/>
      <c r="AZ2096" s="40"/>
      <c r="BA2096" s="40"/>
      <c r="BB2096" s="40"/>
      <c r="BC2096" s="40"/>
      <c r="BD2096" s="40"/>
      <c r="BE2096" s="40"/>
      <c r="BF2096" s="40"/>
    </row>
    <row r="2097" spans="1:58" x14ac:dyDescent="0.4">
      <c r="A2097" s="510"/>
      <c r="B2097" s="40"/>
      <c r="C2097" s="40"/>
      <c r="D2097" s="45"/>
      <c r="E2097" s="45"/>
      <c r="F2097" s="64"/>
      <c r="G2097" s="40"/>
      <c r="H2097" s="40"/>
      <c r="I2097" s="40"/>
      <c r="J2097" s="40"/>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c r="AH2097" s="40"/>
      <c r="AI2097" s="40"/>
      <c r="AJ2097" s="40"/>
      <c r="AK2097" s="40"/>
      <c r="AL2097" s="40"/>
      <c r="AM2097" s="40"/>
      <c r="AN2097" s="40"/>
      <c r="AO2097" s="40"/>
      <c r="AP2097" s="40"/>
      <c r="AQ2097" s="40"/>
      <c r="AR2097" s="40"/>
      <c r="AS2097" s="40"/>
      <c r="AT2097" s="40"/>
      <c r="AU2097" s="40"/>
      <c r="AV2097" s="40"/>
      <c r="AW2097" s="40"/>
      <c r="AX2097" s="40"/>
      <c r="AY2097" s="40"/>
      <c r="AZ2097" s="40"/>
      <c r="BA2097" s="40"/>
      <c r="BB2097" s="40"/>
      <c r="BC2097" s="40"/>
      <c r="BD2097" s="40"/>
      <c r="BE2097" s="40"/>
      <c r="BF2097" s="40"/>
    </row>
    <row r="2098" spans="1:58" x14ac:dyDescent="0.4">
      <c r="A2098" s="510"/>
      <c r="B2098" s="40"/>
      <c r="C2098" s="40"/>
      <c r="D2098" s="45"/>
      <c r="E2098" s="45"/>
      <c r="F2098" s="64"/>
      <c r="G2098" s="40"/>
      <c r="H2098" s="40"/>
      <c r="I2098" s="40"/>
      <c r="J2098" s="40"/>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c r="AH2098" s="40"/>
      <c r="AI2098" s="40"/>
      <c r="AJ2098" s="40"/>
      <c r="AK2098" s="40"/>
      <c r="AL2098" s="40"/>
      <c r="AM2098" s="40"/>
      <c r="AN2098" s="40"/>
      <c r="AO2098" s="40"/>
      <c r="AP2098" s="40"/>
      <c r="AQ2098" s="40"/>
      <c r="AR2098" s="40"/>
      <c r="AS2098" s="40"/>
      <c r="AT2098" s="40"/>
      <c r="AU2098" s="40"/>
      <c r="AV2098" s="40"/>
      <c r="AW2098" s="40"/>
      <c r="AX2098" s="40"/>
      <c r="AY2098" s="40"/>
      <c r="AZ2098" s="40"/>
      <c r="BA2098" s="40"/>
      <c r="BB2098" s="40"/>
      <c r="BC2098" s="40"/>
      <c r="BD2098" s="40"/>
      <c r="BE2098" s="40"/>
      <c r="BF2098" s="40"/>
    </row>
    <row r="2099" spans="1:58" x14ac:dyDescent="0.4">
      <c r="A2099" s="510"/>
      <c r="B2099" s="40"/>
      <c r="C2099" s="40"/>
      <c r="D2099" s="45"/>
      <c r="E2099" s="45"/>
      <c r="F2099" s="64"/>
      <c r="G2099" s="40"/>
      <c r="H2099" s="40"/>
      <c r="I2099" s="40"/>
      <c r="J2099" s="40"/>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c r="AH2099" s="40"/>
      <c r="AI2099" s="40"/>
      <c r="AJ2099" s="40"/>
      <c r="AK2099" s="40"/>
      <c r="AL2099" s="40"/>
      <c r="AM2099" s="40"/>
      <c r="AN2099" s="40"/>
      <c r="AO2099" s="40"/>
      <c r="AP2099" s="40"/>
      <c r="AQ2099" s="40"/>
      <c r="AR2099" s="40"/>
      <c r="AS2099" s="40"/>
      <c r="AT2099" s="40"/>
      <c r="AU2099" s="40"/>
      <c r="AV2099" s="40"/>
      <c r="AW2099" s="40"/>
      <c r="AX2099" s="40"/>
      <c r="AY2099" s="40"/>
      <c r="AZ2099" s="40"/>
      <c r="BA2099" s="40"/>
      <c r="BB2099" s="40"/>
      <c r="BC2099" s="40"/>
      <c r="BD2099" s="40"/>
      <c r="BE2099" s="40"/>
      <c r="BF2099" s="40"/>
    </row>
    <row r="2100" spans="1:58" x14ac:dyDescent="0.4">
      <c r="A2100" s="510"/>
      <c r="B2100" s="40"/>
      <c r="C2100" s="40"/>
      <c r="D2100" s="45"/>
      <c r="E2100" s="45"/>
      <c r="F2100" s="64"/>
      <c r="G2100" s="40"/>
      <c r="H2100" s="40"/>
      <c r="I2100" s="40"/>
      <c r="J2100" s="40"/>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c r="AH2100" s="40"/>
      <c r="AI2100" s="40"/>
      <c r="AJ2100" s="40"/>
      <c r="AK2100" s="40"/>
      <c r="AL2100" s="40"/>
      <c r="AM2100" s="40"/>
      <c r="AN2100" s="40"/>
      <c r="AO2100" s="40"/>
      <c r="AP2100" s="40"/>
      <c r="AQ2100" s="40"/>
      <c r="AR2100" s="40"/>
      <c r="AS2100" s="40"/>
      <c r="AT2100" s="40"/>
      <c r="AU2100" s="40"/>
      <c r="AV2100" s="40"/>
      <c r="AW2100" s="40"/>
      <c r="AX2100" s="40"/>
      <c r="AY2100" s="40"/>
      <c r="AZ2100" s="40"/>
      <c r="BA2100" s="40"/>
      <c r="BB2100" s="40"/>
      <c r="BC2100" s="40"/>
      <c r="BD2100" s="40"/>
      <c r="BE2100" s="40"/>
      <c r="BF2100" s="40"/>
    </row>
    <row r="2101" spans="1:58" x14ac:dyDescent="0.4">
      <c r="A2101" s="510"/>
      <c r="B2101" s="40"/>
      <c r="C2101" s="40"/>
      <c r="D2101" s="45"/>
      <c r="E2101" s="45"/>
      <c r="F2101" s="64"/>
      <c r="G2101" s="40"/>
      <c r="H2101" s="40"/>
      <c r="I2101" s="40"/>
      <c r="J2101" s="40"/>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c r="AH2101" s="40"/>
      <c r="AI2101" s="40"/>
      <c r="AJ2101" s="40"/>
      <c r="AK2101" s="40"/>
      <c r="AL2101" s="40"/>
      <c r="AM2101" s="40"/>
      <c r="AN2101" s="40"/>
      <c r="AO2101" s="40"/>
      <c r="AP2101" s="40"/>
      <c r="AQ2101" s="40"/>
      <c r="AR2101" s="40"/>
      <c r="AS2101" s="40"/>
      <c r="AT2101" s="40"/>
      <c r="AU2101" s="40"/>
      <c r="AV2101" s="40"/>
      <c r="AW2101" s="40"/>
      <c r="AX2101" s="40"/>
      <c r="AY2101" s="40"/>
      <c r="AZ2101" s="40"/>
      <c r="BA2101" s="40"/>
      <c r="BB2101" s="40"/>
      <c r="BC2101" s="40"/>
      <c r="BD2101" s="40"/>
      <c r="BE2101" s="40"/>
      <c r="BF2101" s="40"/>
    </row>
    <row r="2102" spans="1:58" x14ac:dyDescent="0.4">
      <c r="A2102" s="510"/>
      <c r="B2102" s="40"/>
      <c r="C2102" s="40"/>
      <c r="D2102" s="45"/>
      <c r="E2102" s="45"/>
      <c r="F2102" s="64"/>
      <c r="G2102" s="40"/>
      <c r="H2102" s="40"/>
      <c r="I2102" s="40"/>
      <c r="J2102" s="40"/>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c r="AH2102" s="40"/>
      <c r="AI2102" s="40"/>
      <c r="AJ2102" s="40"/>
      <c r="AK2102" s="40"/>
      <c r="AL2102" s="40"/>
      <c r="AM2102" s="40"/>
      <c r="AN2102" s="40"/>
      <c r="AO2102" s="40"/>
      <c r="AP2102" s="40"/>
      <c r="AQ2102" s="40"/>
      <c r="AR2102" s="40"/>
      <c r="AS2102" s="40"/>
      <c r="AT2102" s="40"/>
      <c r="AU2102" s="40"/>
      <c r="AV2102" s="40"/>
      <c r="AW2102" s="40"/>
      <c r="AX2102" s="40"/>
      <c r="AY2102" s="40"/>
      <c r="AZ2102" s="40"/>
      <c r="BA2102" s="40"/>
      <c r="BB2102" s="40"/>
      <c r="BC2102" s="40"/>
      <c r="BD2102" s="40"/>
      <c r="BE2102" s="40"/>
      <c r="BF2102" s="40"/>
    </row>
    <row r="2103" spans="1:58" x14ac:dyDescent="0.4">
      <c r="A2103" s="510"/>
      <c r="B2103" s="40"/>
      <c r="C2103" s="40"/>
      <c r="D2103" s="45"/>
      <c r="E2103" s="45"/>
      <c r="F2103" s="64"/>
      <c r="G2103" s="40"/>
      <c r="H2103" s="40"/>
      <c r="I2103" s="40"/>
      <c r="J2103" s="40"/>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c r="AH2103" s="40"/>
      <c r="AI2103" s="40"/>
      <c r="AJ2103" s="40"/>
      <c r="AK2103" s="40"/>
      <c r="AL2103" s="40"/>
      <c r="AM2103" s="40"/>
      <c r="AN2103" s="40"/>
      <c r="AO2103" s="40"/>
      <c r="AP2103" s="40"/>
      <c r="AQ2103" s="40"/>
      <c r="AR2103" s="40"/>
      <c r="AS2103" s="40"/>
      <c r="AT2103" s="40"/>
      <c r="AU2103" s="40"/>
      <c r="AV2103" s="40"/>
      <c r="AW2103" s="40"/>
      <c r="AX2103" s="40"/>
      <c r="AY2103" s="40"/>
      <c r="AZ2103" s="40"/>
      <c r="BA2103" s="40"/>
      <c r="BB2103" s="40"/>
      <c r="BC2103" s="40"/>
      <c r="BD2103" s="40"/>
      <c r="BE2103" s="40"/>
      <c r="BF2103" s="40"/>
    </row>
    <row r="2104" spans="1:58" x14ac:dyDescent="0.4">
      <c r="A2104" s="510"/>
      <c r="B2104" s="40"/>
      <c r="C2104" s="40"/>
      <c r="D2104" s="45"/>
      <c r="E2104" s="45"/>
      <c r="F2104" s="64"/>
      <c r="G2104" s="40"/>
      <c r="H2104" s="40"/>
      <c r="I2104" s="40"/>
      <c r="J2104" s="40"/>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c r="AH2104" s="40"/>
      <c r="AI2104" s="40"/>
      <c r="AJ2104" s="40"/>
      <c r="AK2104" s="40"/>
      <c r="AL2104" s="40"/>
      <c r="AM2104" s="40"/>
      <c r="AN2104" s="40"/>
      <c r="AO2104" s="40"/>
      <c r="AP2104" s="40"/>
      <c r="AQ2104" s="40"/>
      <c r="AR2104" s="40"/>
      <c r="AS2104" s="40"/>
      <c r="AT2104" s="40"/>
      <c r="AU2104" s="40"/>
      <c r="AV2104" s="40"/>
      <c r="AW2104" s="40"/>
      <c r="AX2104" s="40"/>
      <c r="AY2104" s="40"/>
      <c r="AZ2104" s="40"/>
      <c r="BA2104" s="40"/>
      <c r="BB2104" s="40"/>
      <c r="BC2104" s="40"/>
      <c r="BD2104" s="40"/>
      <c r="BE2104" s="40"/>
      <c r="BF2104" s="40"/>
    </row>
    <row r="2105" spans="1:58" x14ac:dyDescent="0.4">
      <c r="A2105" s="510"/>
      <c r="B2105" s="40"/>
      <c r="C2105" s="40"/>
      <c r="D2105" s="45"/>
      <c r="E2105" s="45"/>
      <c r="F2105" s="64"/>
      <c r="G2105" s="40"/>
      <c r="H2105" s="40"/>
      <c r="I2105" s="40"/>
      <c r="J2105" s="40"/>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c r="AH2105" s="40"/>
      <c r="AI2105" s="40"/>
      <c r="AJ2105" s="40"/>
      <c r="AK2105" s="40"/>
      <c r="AL2105" s="40"/>
      <c r="AM2105" s="40"/>
      <c r="AN2105" s="40"/>
      <c r="AO2105" s="40"/>
      <c r="AP2105" s="40"/>
      <c r="AQ2105" s="40"/>
      <c r="AR2105" s="40"/>
      <c r="AS2105" s="40"/>
      <c r="AT2105" s="40"/>
      <c r="AU2105" s="40"/>
      <c r="AV2105" s="40"/>
      <c r="AW2105" s="40"/>
      <c r="AX2105" s="40"/>
      <c r="AY2105" s="40"/>
      <c r="AZ2105" s="40"/>
      <c r="BA2105" s="40"/>
      <c r="BB2105" s="40"/>
      <c r="BC2105" s="40"/>
      <c r="BD2105" s="40"/>
      <c r="BE2105" s="40"/>
      <c r="BF2105" s="40"/>
    </row>
    <row r="2106" spans="1:58" x14ac:dyDescent="0.4">
      <c r="A2106" s="510"/>
      <c r="B2106" s="40"/>
      <c r="C2106" s="40"/>
      <c r="D2106" s="45"/>
      <c r="E2106" s="45"/>
      <c r="F2106" s="64"/>
      <c r="G2106" s="40"/>
      <c r="H2106" s="40"/>
      <c r="I2106" s="40"/>
      <c r="J2106" s="40"/>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c r="AH2106" s="40"/>
      <c r="AI2106" s="40"/>
      <c r="AJ2106" s="40"/>
      <c r="AK2106" s="40"/>
      <c r="AL2106" s="40"/>
      <c r="AM2106" s="40"/>
      <c r="AN2106" s="40"/>
      <c r="AO2106" s="40"/>
      <c r="AP2106" s="40"/>
      <c r="AQ2106" s="40"/>
      <c r="AR2106" s="40"/>
      <c r="AS2106" s="40"/>
      <c r="AT2106" s="40"/>
      <c r="AU2106" s="40"/>
      <c r="AV2106" s="40"/>
      <c r="AW2106" s="40"/>
      <c r="AX2106" s="40"/>
      <c r="AY2106" s="40"/>
      <c r="AZ2106" s="40"/>
      <c r="BA2106" s="40"/>
      <c r="BB2106" s="40"/>
      <c r="BC2106" s="40"/>
      <c r="BD2106" s="40"/>
      <c r="BE2106" s="40"/>
      <c r="BF2106" s="40"/>
    </row>
    <row r="2107" spans="1:58" x14ac:dyDescent="0.4">
      <c r="A2107" s="510"/>
      <c r="B2107" s="40"/>
      <c r="C2107" s="40"/>
      <c r="D2107" s="45"/>
      <c r="E2107" s="45"/>
      <c r="F2107" s="64"/>
      <c r="G2107" s="40"/>
      <c r="H2107" s="40"/>
      <c r="I2107" s="40"/>
      <c r="J2107" s="40"/>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c r="AH2107" s="40"/>
      <c r="AI2107" s="40"/>
      <c r="AJ2107" s="40"/>
      <c r="AK2107" s="40"/>
      <c r="AL2107" s="40"/>
      <c r="AM2107" s="40"/>
      <c r="AN2107" s="40"/>
      <c r="AO2107" s="40"/>
      <c r="AP2107" s="40"/>
      <c r="AQ2107" s="40"/>
      <c r="AR2107" s="40"/>
      <c r="AS2107" s="40"/>
      <c r="AT2107" s="40"/>
      <c r="AU2107" s="40"/>
      <c r="AV2107" s="40"/>
      <c r="AW2107" s="40"/>
      <c r="AX2107" s="40"/>
      <c r="AY2107" s="40"/>
      <c r="AZ2107" s="40"/>
      <c r="BA2107" s="40"/>
      <c r="BB2107" s="40"/>
      <c r="BC2107" s="40"/>
      <c r="BD2107" s="40"/>
      <c r="BE2107" s="40"/>
      <c r="BF2107" s="40"/>
    </row>
    <row r="2108" spans="1:58" x14ac:dyDescent="0.4">
      <c r="A2108" s="510"/>
      <c r="B2108" s="40"/>
      <c r="C2108" s="40"/>
      <c r="D2108" s="45"/>
      <c r="E2108" s="45"/>
      <c r="F2108" s="64"/>
      <c r="G2108" s="40"/>
      <c r="H2108" s="40"/>
      <c r="I2108" s="40"/>
      <c r="J2108" s="40"/>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c r="AH2108" s="40"/>
      <c r="AI2108" s="40"/>
      <c r="AJ2108" s="40"/>
      <c r="AK2108" s="40"/>
      <c r="AL2108" s="40"/>
      <c r="AM2108" s="40"/>
      <c r="AN2108" s="40"/>
      <c r="AO2108" s="40"/>
      <c r="AP2108" s="40"/>
      <c r="AQ2108" s="40"/>
      <c r="AR2108" s="40"/>
      <c r="AS2108" s="40"/>
      <c r="AT2108" s="40"/>
      <c r="AU2108" s="40"/>
      <c r="AV2108" s="40"/>
      <c r="AW2108" s="40"/>
      <c r="AX2108" s="40"/>
      <c r="AY2108" s="40"/>
      <c r="AZ2108" s="40"/>
      <c r="BA2108" s="40"/>
      <c r="BB2108" s="40"/>
      <c r="BC2108" s="40"/>
      <c r="BD2108" s="40"/>
      <c r="BE2108" s="40"/>
      <c r="BF2108" s="40"/>
    </row>
    <row r="2109" spans="1:58" x14ac:dyDescent="0.4">
      <c r="A2109" s="510"/>
      <c r="B2109" s="40"/>
      <c r="C2109" s="40"/>
      <c r="D2109" s="45"/>
      <c r="E2109" s="45"/>
      <c r="F2109" s="64"/>
      <c r="G2109" s="40"/>
      <c r="H2109" s="40"/>
      <c r="I2109" s="40"/>
      <c r="J2109" s="40"/>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c r="AH2109" s="40"/>
      <c r="AI2109" s="40"/>
      <c r="AJ2109" s="40"/>
      <c r="AK2109" s="40"/>
      <c r="AL2109" s="40"/>
      <c r="AM2109" s="40"/>
      <c r="AN2109" s="40"/>
      <c r="AO2109" s="40"/>
      <c r="AP2109" s="40"/>
      <c r="AQ2109" s="40"/>
      <c r="AR2109" s="40"/>
      <c r="AS2109" s="40"/>
      <c r="AT2109" s="40"/>
      <c r="AU2109" s="40"/>
      <c r="AV2109" s="40"/>
      <c r="AW2109" s="40"/>
      <c r="AX2109" s="40"/>
      <c r="AY2109" s="40"/>
      <c r="AZ2109" s="40"/>
      <c r="BA2109" s="40"/>
      <c r="BB2109" s="40"/>
      <c r="BC2109" s="40"/>
      <c r="BD2109" s="40"/>
      <c r="BE2109" s="40"/>
      <c r="BF2109" s="40"/>
    </row>
    <row r="2110" spans="1:58" x14ac:dyDescent="0.4">
      <c r="A2110" s="510"/>
      <c r="B2110" s="40"/>
      <c r="C2110" s="40"/>
      <c r="D2110" s="45"/>
      <c r="E2110" s="45"/>
      <c r="F2110" s="64"/>
      <c r="G2110" s="40"/>
      <c r="H2110" s="40"/>
      <c r="I2110" s="40"/>
      <c r="J2110" s="40"/>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c r="AH2110" s="40"/>
      <c r="AI2110" s="40"/>
      <c r="AJ2110" s="40"/>
      <c r="AK2110" s="40"/>
      <c r="AL2110" s="40"/>
      <c r="AM2110" s="40"/>
      <c r="AN2110" s="40"/>
      <c r="AO2110" s="40"/>
      <c r="AP2110" s="40"/>
      <c r="AQ2110" s="40"/>
      <c r="AR2110" s="40"/>
      <c r="AS2110" s="40"/>
      <c r="AT2110" s="40"/>
      <c r="AU2110" s="40"/>
      <c r="AV2110" s="40"/>
      <c r="AW2110" s="40"/>
      <c r="AX2110" s="40"/>
      <c r="AY2110" s="40"/>
      <c r="AZ2110" s="40"/>
      <c r="BA2110" s="40"/>
      <c r="BB2110" s="40"/>
      <c r="BC2110" s="40"/>
      <c r="BD2110" s="40"/>
      <c r="BE2110" s="40"/>
      <c r="BF2110" s="40"/>
    </row>
    <row r="2111" spans="1:58" x14ac:dyDescent="0.4">
      <c r="A2111" s="510"/>
      <c r="B2111" s="40"/>
      <c r="C2111" s="40"/>
      <c r="D2111" s="45"/>
      <c r="E2111" s="45"/>
      <c r="F2111" s="64"/>
      <c r="G2111" s="40"/>
      <c r="H2111" s="40"/>
      <c r="I2111" s="40"/>
      <c r="J2111" s="40"/>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c r="AH2111" s="40"/>
      <c r="AI2111" s="40"/>
      <c r="AJ2111" s="40"/>
      <c r="AK2111" s="40"/>
      <c r="AL2111" s="40"/>
      <c r="AM2111" s="40"/>
      <c r="AN2111" s="40"/>
      <c r="AO2111" s="40"/>
      <c r="AP2111" s="40"/>
      <c r="AQ2111" s="40"/>
      <c r="AR2111" s="40"/>
      <c r="AS2111" s="40"/>
      <c r="AT2111" s="40"/>
      <c r="AU2111" s="40"/>
      <c r="AV2111" s="40"/>
      <c r="AW2111" s="40"/>
      <c r="AX2111" s="40"/>
      <c r="AY2111" s="40"/>
      <c r="AZ2111" s="40"/>
      <c r="BA2111" s="40"/>
      <c r="BB2111" s="40"/>
      <c r="BC2111" s="40"/>
      <c r="BD2111" s="40"/>
      <c r="BE2111" s="40"/>
      <c r="BF2111" s="40"/>
    </row>
    <row r="2112" spans="1:58" x14ac:dyDescent="0.4">
      <c r="A2112" s="510"/>
      <c r="B2112" s="40"/>
      <c r="C2112" s="40"/>
      <c r="D2112" s="45"/>
      <c r="E2112" s="45"/>
      <c r="F2112" s="64"/>
      <c r="G2112" s="40"/>
      <c r="H2112" s="40"/>
      <c r="I2112" s="40"/>
      <c r="J2112" s="40"/>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c r="AH2112" s="40"/>
      <c r="AI2112" s="40"/>
      <c r="AJ2112" s="40"/>
      <c r="AK2112" s="40"/>
      <c r="AL2112" s="40"/>
      <c r="AM2112" s="40"/>
      <c r="AN2112" s="40"/>
      <c r="AO2112" s="40"/>
      <c r="AP2112" s="40"/>
      <c r="AQ2112" s="40"/>
      <c r="AR2112" s="40"/>
      <c r="AS2112" s="40"/>
      <c r="AT2112" s="40"/>
      <c r="AU2112" s="40"/>
      <c r="AV2112" s="40"/>
      <c r="AW2112" s="40"/>
      <c r="AX2112" s="40"/>
      <c r="AY2112" s="40"/>
      <c r="AZ2112" s="40"/>
      <c r="BA2112" s="40"/>
      <c r="BB2112" s="40"/>
      <c r="BC2112" s="40"/>
      <c r="BD2112" s="40"/>
      <c r="BE2112" s="40"/>
      <c r="BF2112" s="40"/>
    </row>
    <row r="2113" spans="1:58" x14ac:dyDescent="0.4">
      <c r="A2113" s="510"/>
      <c r="B2113" s="40"/>
      <c r="C2113" s="40"/>
      <c r="D2113" s="45"/>
      <c r="E2113" s="45"/>
      <c r="F2113" s="64"/>
      <c r="G2113" s="40"/>
      <c r="H2113" s="40"/>
      <c r="I2113" s="40"/>
      <c r="J2113" s="40"/>
      <c r="K2113" s="40"/>
      <c r="L2113" s="40"/>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c r="AH2113" s="40"/>
      <c r="AI2113" s="40"/>
      <c r="AJ2113" s="40"/>
      <c r="AK2113" s="40"/>
      <c r="AL2113" s="40"/>
      <c r="AM2113" s="40"/>
      <c r="AN2113" s="40"/>
      <c r="AO2113" s="40"/>
      <c r="AP2113" s="40"/>
      <c r="AQ2113" s="40"/>
      <c r="AR2113" s="40"/>
      <c r="AS2113" s="40"/>
      <c r="AT2113" s="40"/>
      <c r="AU2113" s="40"/>
      <c r="AV2113" s="40"/>
      <c r="AW2113" s="40"/>
      <c r="AX2113" s="40"/>
      <c r="AY2113" s="40"/>
      <c r="AZ2113" s="40"/>
      <c r="BA2113" s="40"/>
      <c r="BB2113" s="40"/>
      <c r="BC2113" s="40"/>
      <c r="BD2113" s="40"/>
      <c r="BE2113" s="40"/>
      <c r="BF2113" s="40"/>
    </row>
    <row r="2114" spans="1:58" x14ac:dyDescent="0.4">
      <c r="A2114" s="510"/>
      <c r="B2114" s="40"/>
      <c r="C2114" s="40"/>
      <c r="D2114" s="45"/>
      <c r="E2114" s="45"/>
      <c r="F2114" s="64"/>
      <c r="G2114" s="40"/>
      <c r="H2114" s="40"/>
      <c r="I2114" s="40"/>
      <c r="J2114" s="40"/>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c r="AH2114" s="40"/>
      <c r="AI2114" s="40"/>
      <c r="AJ2114" s="40"/>
      <c r="AK2114" s="40"/>
      <c r="AL2114" s="40"/>
      <c r="AM2114" s="40"/>
      <c r="AN2114" s="40"/>
      <c r="AO2114" s="40"/>
      <c r="AP2114" s="40"/>
      <c r="AQ2114" s="40"/>
      <c r="AR2114" s="40"/>
      <c r="AS2114" s="40"/>
      <c r="AT2114" s="40"/>
      <c r="AU2114" s="40"/>
      <c r="AV2114" s="40"/>
      <c r="AW2114" s="40"/>
      <c r="AX2114" s="40"/>
      <c r="AY2114" s="40"/>
      <c r="AZ2114" s="40"/>
      <c r="BA2114" s="40"/>
      <c r="BB2114" s="40"/>
      <c r="BC2114" s="40"/>
      <c r="BD2114" s="40"/>
      <c r="BE2114" s="40"/>
      <c r="BF2114" s="40"/>
    </row>
    <row r="2115" spans="1:58" x14ac:dyDescent="0.4">
      <c r="A2115" s="510"/>
      <c r="B2115" s="40"/>
      <c r="C2115" s="40"/>
      <c r="D2115" s="45"/>
      <c r="E2115" s="45"/>
      <c r="F2115" s="64"/>
      <c r="G2115" s="40"/>
      <c r="H2115" s="40"/>
      <c r="I2115" s="40"/>
      <c r="J2115" s="40"/>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c r="AH2115" s="40"/>
      <c r="AI2115" s="40"/>
      <c r="AJ2115" s="40"/>
      <c r="AK2115" s="40"/>
      <c r="AL2115" s="40"/>
      <c r="AM2115" s="40"/>
      <c r="AN2115" s="40"/>
      <c r="AO2115" s="40"/>
      <c r="AP2115" s="40"/>
      <c r="AQ2115" s="40"/>
      <c r="AR2115" s="40"/>
      <c r="AS2115" s="40"/>
      <c r="AT2115" s="40"/>
      <c r="AU2115" s="40"/>
      <c r="AV2115" s="40"/>
      <c r="AW2115" s="40"/>
      <c r="AX2115" s="40"/>
      <c r="AY2115" s="40"/>
      <c r="AZ2115" s="40"/>
      <c r="BA2115" s="40"/>
      <c r="BB2115" s="40"/>
      <c r="BC2115" s="40"/>
      <c r="BD2115" s="40"/>
      <c r="BE2115" s="40"/>
      <c r="BF2115" s="40"/>
    </row>
    <row r="2116" spans="1:58" x14ac:dyDescent="0.4">
      <c r="A2116" s="510"/>
      <c r="B2116" s="40"/>
      <c r="C2116" s="40"/>
      <c r="D2116" s="45"/>
      <c r="E2116" s="45"/>
      <c r="F2116" s="64"/>
      <c r="G2116" s="40"/>
      <c r="H2116" s="40"/>
      <c r="I2116" s="40"/>
      <c r="J2116" s="40"/>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c r="AH2116" s="40"/>
      <c r="AI2116" s="40"/>
      <c r="AJ2116" s="40"/>
      <c r="AK2116" s="40"/>
      <c r="AL2116" s="40"/>
      <c r="AM2116" s="40"/>
      <c r="AN2116" s="40"/>
      <c r="AO2116" s="40"/>
      <c r="AP2116" s="40"/>
      <c r="AQ2116" s="40"/>
      <c r="AR2116" s="40"/>
      <c r="AS2116" s="40"/>
      <c r="AT2116" s="40"/>
      <c r="AU2116" s="40"/>
      <c r="AV2116" s="40"/>
      <c r="AW2116" s="40"/>
      <c r="AX2116" s="40"/>
      <c r="AY2116" s="40"/>
      <c r="AZ2116" s="40"/>
      <c r="BA2116" s="40"/>
      <c r="BB2116" s="40"/>
      <c r="BC2116" s="40"/>
      <c r="BD2116" s="40"/>
      <c r="BE2116" s="40"/>
      <c r="BF2116" s="40"/>
    </row>
    <row r="2117" spans="1:58" x14ac:dyDescent="0.4">
      <c r="A2117" s="510"/>
      <c r="B2117" s="40"/>
      <c r="C2117" s="40"/>
      <c r="D2117" s="45"/>
      <c r="E2117" s="45"/>
      <c r="F2117" s="64"/>
      <c r="G2117" s="40"/>
      <c r="H2117" s="40"/>
      <c r="I2117" s="40"/>
      <c r="J2117" s="40"/>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c r="AH2117" s="40"/>
      <c r="AI2117" s="40"/>
      <c r="AJ2117" s="40"/>
      <c r="AK2117" s="40"/>
      <c r="AL2117" s="40"/>
      <c r="AM2117" s="40"/>
      <c r="AN2117" s="40"/>
      <c r="AO2117" s="40"/>
      <c r="AP2117" s="40"/>
      <c r="AQ2117" s="40"/>
      <c r="AR2117" s="40"/>
      <c r="AS2117" s="40"/>
      <c r="AT2117" s="40"/>
      <c r="AU2117" s="40"/>
      <c r="AV2117" s="40"/>
      <c r="AW2117" s="40"/>
      <c r="AX2117" s="40"/>
      <c r="AY2117" s="40"/>
      <c r="AZ2117" s="40"/>
      <c r="BA2117" s="40"/>
      <c r="BB2117" s="40"/>
      <c r="BC2117" s="40"/>
      <c r="BD2117" s="40"/>
      <c r="BE2117" s="40"/>
      <c r="BF2117" s="40"/>
    </row>
    <row r="2118" spans="1:58" x14ac:dyDescent="0.4">
      <c r="A2118" s="510"/>
      <c r="B2118" s="40"/>
      <c r="C2118" s="40"/>
      <c r="D2118" s="45"/>
      <c r="E2118" s="45"/>
      <c r="F2118" s="64"/>
      <c r="G2118" s="40"/>
      <c r="H2118" s="40"/>
      <c r="I2118" s="40"/>
      <c r="J2118" s="40"/>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c r="AH2118" s="40"/>
      <c r="AI2118" s="40"/>
      <c r="AJ2118" s="40"/>
      <c r="AK2118" s="40"/>
      <c r="AL2118" s="40"/>
      <c r="AM2118" s="40"/>
      <c r="AN2118" s="40"/>
      <c r="AO2118" s="40"/>
      <c r="AP2118" s="40"/>
      <c r="AQ2118" s="40"/>
      <c r="AR2118" s="40"/>
      <c r="AS2118" s="40"/>
      <c r="AT2118" s="40"/>
      <c r="AU2118" s="40"/>
      <c r="AV2118" s="40"/>
      <c r="AW2118" s="40"/>
      <c r="AX2118" s="40"/>
      <c r="AY2118" s="40"/>
      <c r="AZ2118" s="40"/>
      <c r="BA2118" s="40"/>
      <c r="BB2118" s="40"/>
      <c r="BC2118" s="40"/>
      <c r="BD2118" s="40"/>
      <c r="BE2118" s="40"/>
      <c r="BF2118" s="40"/>
    </row>
    <row r="2119" spans="1:58" x14ac:dyDescent="0.4">
      <c r="A2119" s="510"/>
      <c r="B2119" s="40"/>
      <c r="C2119" s="40"/>
      <c r="D2119" s="45"/>
      <c r="E2119" s="45"/>
      <c r="F2119" s="64"/>
      <c r="G2119" s="40"/>
      <c r="H2119" s="40"/>
      <c r="I2119" s="40"/>
      <c r="J2119" s="40"/>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c r="AH2119" s="40"/>
      <c r="AI2119" s="40"/>
      <c r="AJ2119" s="40"/>
      <c r="AK2119" s="40"/>
      <c r="AL2119" s="40"/>
      <c r="AM2119" s="40"/>
      <c r="AN2119" s="40"/>
      <c r="AO2119" s="40"/>
      <c r="AP2119" s="40"/>
      <c r="AQ2119" s="40"/>
      <c r="AR2119" s="40"/>
      <c r="AS2119" s="40"/>
      <c r="AT2119" s="40"/>
      <c r="AU2119" s="40"/>
      <c r="AV2119" s="40"/>
      <c r="AW2119" s="40"/>
      <c r="AX2119" s="40"/>
      <c r="AY2119" s="40"/>
      <c r="AZ2119" s="40"/>
      <c r="BA2119" s="40"/>
      <c r="BB2119" s="40"/>
      <c r="BC2119" s="40"/>
      <c r="BD2119" s="40"/>
      <c r="BE2119" s="40"/>
      <c r="BF2119" s="40"/>
    </row>
    <row r="2120" spans="1:58" x14ac:dyDescent="0.4">
      <c r="A2120" s="510"/>
      <c r="B2120" s="40"/>
      <c r="C2120" s="40"/>
      <c r="D2120" s="45"/>
      <c r="E2120" s="45"/>
      <c r="F2120" s="64"/>
      <c r="G2120" s="40"/>
      <c r="H2120" s="40"/>
      <c r="I2120" s="40"/>
      <c r="J2120" s="40"/>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c r="AH2120" s="40"/>
      <c r="AI2120" s="40"/>
      <c r="AJ2120" s="40"/>
      <c r="AK2120" s="40"/>
      <c r="AL2120" s="40"/>
      <c r="AM2120" s="40"/>
      <c r="AN2120" s="40"/>
      <c r="AO2120" s="40"/>
      <c r="AP2120" s="40"/>
      <c r="AQ2120" s="40"/>
      <c r="AR2120" s="40"/>
      <c r="AS2120" s="40"/>
      <c r="AT2120" s="40"/>
      <c r="AU2120" s="40"/>
      <c r="AV2120" s="40"/>
      <c r="AW2120" s="40"/>
      <c r="AX2120" s="40"/>
      <c r="AY2120" s="40"/>
      <c r="AZ2120" s="40"/>
      <c r="BA2120" s="40"/>
      <c r="BB2120" s="40"/>
      <c r="BC2120" s="40"/>
      <c r="BD2120" s="40"/>
      <c r="BE2120" s="40"/>
      <c r="BF2120" s="40"/>
    </row>
    <row r="2121" spans="1:58" x14ac:dyDescent="0.4">
      <c r="A2121" s="510"/>
      <c r="B2121" s="40"/>
      <c r="C2121" s="40"/>
      <c r="D2121" s="45"/>
      <c r="E2121" s="45"/>
      <c r="F2121" s="64"/>
      <c r="G2121" s="40"/>
      <c r="H2121" s="40"/>
      <c r="I2121" s="40"/>
      <c r="J2121" s="40"/>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c r="AH2121" s="40"/>
      <c r="AI2121" s="40"/>
      <c r="AJ2121" s="40"/>
      <c r="AK2121" s="40"/>
      <c r="AL2121" s="40"/>
      <c r="AM2121" s="40"/>
      <c r="AN2121" s="40"/>
      <c r="AO2121" s="40"/>
      <c r="AP2121" s="40"/>
      <c r="AQ2121" s="40"/>
      <c r="AR2121" s="40"/>
      <c r="AS2121" s="40"/>
      <c r="AT2121" s="40"/>
      <c r="AU2121" s="40"/>
      <c r="AV2121" s="40"/>
      <c r="AW2121" s="40"/>
      <c r="AX2121" s="40"/>
      <c r="AY2121" s="40"/>
      <c r="AZ2121" s="40"/>
      <c r="BA2121" s="40"/>
      <c r="BB2121" s="40"/>
      <c r="BC2121" s="40"/>
      <c r="BD2121" s="40"/>
      <c r="BE2121" s="40"/>
      <c r="BF2121" s="40"/>
    </row>
    <row r="2122" spans="1:58" x14ac:dyDescent="0.4">
      <c r="A2122" s="510"/>
      <c r="B2122" s="40"/>
      <c r="C2122" s="40"/>
      <c r="D2122" s="45"/>
      <c r="E2122" s="45"/>
      <c r="F2122" s="64"/>
      <c r="G2122" s="40"/>
      <c r="H2122" s="40"/>
      <c r="I2122" s="40"/>
      <c r="J2122" s="40"/>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c r="AH2122" s="40"/>
      <c r="AI2122" s="40"/>
      <c r="AJ2122" s="40"/>
      <c r="AK2122" s="40"/>
      <c r="AL2122" s="40"/>
      <c r="AM2122" s="40"/>
      <c r="AN2122" s="40"/>
      <c r="AO2122" s="40"/>
      <c r="AP2122" s="40"/>
      <c r="AQ2122" s="40"/>
      <c r="AR2122" s="40"/>
      <c r="AS2122" s="40"/>
      <c r="AT2122" s="40"/>
      <c r="AU2122" s="40"/>
      <c r="AV2122" s="40"/>
      <c r="AW2122" s="40"/>
      <c r="AX2122" s="40"/>
      <c r="AY2122" s="40"/>
      <c r="AZ2122" s="40"/>
      <c r="BA2122" s="40"/>
      <c r="BB2122" s="40"/>
      <c r="BC2122" s="40"/>
      <c r="BD2122" s="40"/>
      <c r="BE2122" s="40"/>
      <c r="BF2122" s="40"/>
    </row>
    <row r="2123" spans="1:58" x14ac:dyDescent="0.4">
      <c r="A2123" s="510"/>
      <c r="B2123" s="40"/>
      <c r="C2123" s="40"/>
      <c r="D2123" s="45"/>
      <c r="E2123" s="45"/>
      <c r="F2123" s="64"/>
      <c r="G2123" s="40"/>
      <c r="H2123" s="40"/>
      <c r="I2123" s="40"/>
      <c r="J2123" s="40"/>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c r="AH2123" s="40"/>
      <c r="AI2123" s="40"/>
      <c r="AJ2123" s="40"/>
      <c r="AK2123" s="40"/>
      <c r="AL2123" s="40"/>
      <c r="AM2123" s="40"/>
      <c r="AN2123" s="40"/>
      <c r="AO2123" s="40"/>
      <c r="AP2123" s="40"/>
      <c r="AQ2123" s="40"/>
      <c r="AR2123" s="40"/>
      <c r="AS2123" s="40"/>
      <c r="AT2123" s="40"/>
      <c r="AU2123" s="40"/>
      <c r="AV2123" s="40"/>
      <c r="AW2123" s="40"/>
      <c r="AX2123" s="40"/>
      <c r="AY2123" s="40"/>
      <c r="AZ2123" s="40"/>
      <c r="BA2123" s="40"/>
      <c r="BB2123" s="40"/>
      <c r="BC2123" s="40"/>
      <c r="BD2123" s="40"/>
      <c r="BE2123" s="40"/>
      <c r="BF2123" s="40"/>
    </row>
    <row r="2124" spans="1:58" x14ac:dyDescent="0.4">
      <c r="A2124" s="510"/>
      <c r="B2124" s="40"/>
      <c r="C2124" s="40"/>
      <c r="D2124" s="45"/>
      <c r="E2124" s="45"/>
      <c r="F2124" s="64"/>
      <c r="G2124" s="40"/>
      <c r="H2124" s="40"/>
      <c r="I2124" s="40"/>
      <c r="J2124" s="40"/>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c r="AH2124" s="40"/>
      <c r="AI2124" s="40"/>
      <c r="AJ2124" s="40"/>
      <c r="AK2124" s="40"/>
      <c r="AL2124" s="40"/>
      <c r="AM2124" s="40"/>
      <c r="AN2124" s="40"/>
      <c r="AO2124" s="40"/>
      <c r="AP2124" s="40"/>
      <c r="AQ2124" s="40"/>
      <c r="AR2124" s="40"/>
      <c r="AS2124" s="40"/>
      <c r="AT2124" s="40"/>
      <c r="AU2124" s="40"/>
      <c r="AV2124" s="40"/>
      <c r="AW2124" s="40"/>
      <c r="AX2124" s="40"/>
      <c r="AY2124" s="40"/>
      <c r="AZ2124" s="40"/>
      <c r="BA2124" s="40"/>
      <c r="BB2124" s="40"/>
      <c r="BC2124" s="40"/>
      <c r="BD2124" s="40"/>
      <c r="BE2124" s="40"/>
      <c r="BF2124" s="40"/>
    </row>
    <row r="2125" spans="1:58" x14ac:dyDescent="0.4">
      <c r="A2125" s="510"/>
      <c r="B2125" s="40"/>
      <c r="C2125" s="40"/>
      <c r="D2125" s="45"/>
      <c r="E2125" s="45"/>
      <c r="F2125" s="64"/>
      <c r="G2125" s="40"/>
      <c r="H2125" s="40"/>
      <c r="I2125" s="40"/>
      <c r="J2125" s="40"/>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c r="AH2125" s="40"/>
      <c r="AI2125" s="40"/>
      <c r="AJ2125" s="40"/>
      <c r="AK2125" s="40"/>
      <c r="AL2125" s="40"/>
      <c r="AM2125" s="40"/>
      <c r="AN2125" s="40"/>
      <c r="AO2125" s="40"/>
      <c r="AP2125" s="40"/>
      <c r="AQ2125" s="40"/>
      <c r="AR2125" s="40"/>
      <c r="AS2125" s="40"/>
      <c r="AT2125" s="40"/>
      <c r="AU2125" s="40"/>
      <c r="AV2125" s="40"/>
      <c r="AW2125" s="40"/>
      <c r="AX2125" s="40"/>
      <c r="AY2125" s="40"/>
      <c r="AZ2125" s="40"/>
      <c r="BA2125" s="40"/>
      <c r="BB2125" s="40"/>
      <c r="BC2125" s="40"/>
      <c r="BD2125" s="40"/>
      <c r="BE2125" s="40"/>
      <c r="BF2125" s="40"/>
    </row>
    <row r="2126" spans="1:58" x14ac:dyDescent="0.4">
      <c r="A2126" s="510"/>
      <c r="B2126" s="40"/>
      <c r="C2126" s="40"/>
      <c r="D2126" s="45"/>
      <c r="E2126" s="45"/>
      <c r="F2126" s="64"/>
      <c r="G2126" s="40"/>
      <c r="H2126" s="40"/>
      <c r="I2126" s="40"/>
      <c r="J2126" s="40"/>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c r="AH2126" s="40"/>
      <c r="AI2126" s="40"/>
      <c r="AJ2126" s="40"/>
      <c r="AK2126" s="40"/>
      <c r="AL2126" s="40"/>
      <c r="AM2126" s="40"/>
      <c r="AN2126" s="40"/>
      <c r="AO2126" s="40"/>
      <c r="AP2126" s="40"/>
      <c r="AQ2126" s="40"/>
      <c r="AR2126" s="40"/>
      <c r="AS2126" s="40"/>
      <c r="AT2126" s="40"/>
      <c r="AU2126" s="40"/>
      <c r="AV2126" s="40"/>
      <c r="AW2126" s="40"/>
      <c r="AX2126" s="40"/>
      <c r="AY2126" s="40"/>
      <c r="AZ2126" s="40"/>
      <c r="BA2126" s="40"/>
      <c r="BB2126" s="40"/>
      <c r="BC2126" s="40"/>
      <c r="BD2126" s="40"/>
      <c r="BE2126" s="40"/>
      <c r="BF2126" s="40"/>
    </row>
    <row r="2127" spans="1:58" x14ac:dyDescent="0.4">
      <c r="A2127" s="510"/>
      <c r="B2127" s="40"/>
      <c r="C2127" s="40"/>
      <c r="D2127" s="45"/>
      <c r="E2127" s="45"/>
      <c r="F2127" s="64"/>
      <c r="G2127" s="40"/>
      <c r="H2127" s="40"/>
      <c r="I2127" s="40"/>
      <c r="J2127" s="40"/>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c r="AH2127" s="40"/>
      <c r="AI2127" s="40"/>
      <c r="AJ2127" s="40"/>
      <c r="AK2127" s="40"/>
      <c r="AL2127" s="40"/>
      <c r="AM2127" s="40"/>
      <c r="AN2127" s="40"/>
      <c r="AO2127" s="40"/>
      <c r="AP2127" s="40"/>
      <c r="AQ2127" s="40"/>
      <c r="AR2127" s="40"/>
      <c r="AS2127" s="40"/>
      <c r="AT2127" s="40"/>
      <c r="AU2127" s="40"/>
      <c r="AV2127" s="40"/>
      <c r="AW2127" s="40"/>
      <c r="AX2127" s="40"/>
      <c r="AY2127" s="40"/>
      <c r="AZ2127" s="40"/>
      <c r="BA2127" s="40"/>
      <c r="BB2127" s="40"/>
      <c r="BC2127" s="40"/>
      <c r="BD2127" s="40"/>
      <c r="BE2127" s="40"/>
      <c r="BF2127" s="40"/>
    </row>
    <row r="2128" spans="1:58" x14ac:dyDescent="0.4">
      <c r="A2128" s="510"/>
      <c r="B2128" s="40"/>
      <c r="C2128" s="40"/>
      <c r="D2128" s="45"/>
      <c r="E2128" s="45"/>
      <c r="F2128" s="64"/>
      <c r="G2128" s="40"/>
      <c r="H2128" s="40"/>
      <c r="I2128" s="40"/>
      <c r="J2128" s="40"/>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c r="AH2128" s="40"/>
      <c r="AI2128" s="40"/>
      <c r="AJ2128" s="40"/>
      <c r="AK2128" s="40"/>
      <c r="AL2128" s="40"/>
      <c r="AM2128" s="40"/>
      <c r="AN2128" s="40"/>
      <c r="AO2128" s="40"/>
      <c r="AP2128" s="40"/>
      <c r="AQ2128" s="40"/>
      <c r="AR2128" s="40"/>
      <c r="AS2128" s="40"/>
      <c r="AT2128" s="40"/>
      <c r="AU2128" s="40"/>
      <c r="AV2128" s="40"/>
      <c r="AW2128" s="40"/>
      <c r="AX2128" s="40"/>
      <c r="AY2128" s="40"/>
      <c r="AZ2128" s="40"/>
      <c r="BA2128" s="40"/>
      <c r="BB2128" s="40"/>
      <c r="BC2128" s="40"/>
      <c r="BD2128" s="40"/>
      <c r="BE2128" s="40"/>
      <c r="BF2128" s="40"/>
    </row>
    <row r="2129" spans="1:58" x14ac:dyDescent="0.4">
      <c r="A2129" s="510"/>
      <c r="B2129" s="40"/>
      <c r="C2129" s="40"/>
      <c r="D2129" s="45"/>
      <c r="E2129" s="45"/>
      <c r="F2129" s="64"/>
      <c r="G2129" s="40"/>
      <c r="H2129" s="40"/>
      <c r="I2129" s="40"/>
      <c r="J2129" s="40"/>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c r="AH2129" s="40"/>
      <c r="AI2129" s="40"/>
      <c r="AJ2129" s="40"/>
      <c r="AK2129" s="40"/>
      <c r="AL2129" s="40"/>
      <c r="AM2129" s="40"/>
      <c r="AN2129" s="40"/>
      <c r="AO2129" s="40"/>
      <c r="AP2129" s="40"/>
      <c r="AQ2129" s="40"/>
      <c r="AR2129" s="40"/>
      <c r="AS2129" s="40"/>
      <c r="AT2129" s="40"/>
      <c r="AU2129" s="40"/>
      <c r="AV2129" s="40"/>
      <c r="AW2129" s="40"/>
      <c r="AX2129" s="40"/>
      <c r="AY2129" s="40"/>
      <c r="AZ2129" s="40"/>
      <c r="BA2129" s="40"/>
      <c r="BB2129" s="40"/>
      <c r="BC2129" s="40"/>
      <c r="BD2129" s="40"/>
      <c r="BE2129" s="40"/>
      <c r="BF2129" s="40"/>
    </row>
    <row r="2130" spans="1:58" x14ac:dyDescent="0.4">
      <c r="A2130" s="510"/>
      <c r="B2130" s="40"/>
      <c r="C2130" s="40"/>
      <c r="D2130" s="45"/>
      <c r="E2130" s="45"/>
      <c r="F2130" s="64"/>
      <c r="G2130" s="40"/>
      <c r="H2130" s="40"/>
      <c r="I2130" s="40"/>
      <c r="J2130" s="40"/>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c r="AH2130" s="40"/>
      <c r="AI2130" s="40"/>
      <c r="AJ2130" s="40"/>
      <c r="AK2130" s="40"/>
      <c r="AL2130" s="40"/>
      <c r="AM2130" s="40"/>
      <c r="AN2130" s="40"/>
      <c r="AO2130" s="40"/>
      <c r="AP2130" s="40"/>
      <c r="AQ2130" s="40"/>
      <c r="AR2130" s="40"/>
      <c r="AS2130" s="40"/>
      <c r="AT2130" s="40"/>
      <c r="AU2130" s="40"/>
      <c r="AV2130" s="40"/>
      <c r="AW2130" s="40"/>
      <c r="AX2130" s="40"/>
      <c r="AY2130" s="40"/>
      <c r="AZ2130" s="40"/>
      <c r="BA2130" s="40"/>
      <c r="BB2130" s="40"/>
      <c r="BC2130" s="40"/>
      <c r="BD2130" s="40"/>
      <c r="BE2130" s="40"/>
      <c r="BF2130" s="40"/>
    </row>
    <row r="2131" spans="1:58" x14ac:dyDescent="0.4">
      <c r="A2131" s="510"/>
      <c r="B2131" s="40"/>
      <c r="C2131" s="40"/>
      <c r="D2131" s="45"/>
      <c r="E2131" s="45"/>
      <c r="F2131" s="64"/>
      <c r="G2131" s="40"/>
      <c r="H2131" s="40"/>
      <c r="I2131" s="40"/>
      <c r="J2131" s="40"/>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c r="AH2131" s="40"/>
      <c r="AI2131" s="40"/>
      <c r="AJ2131" s="40"/>
      <c r="AK2131" s="40"/>
      <c r="AL2131" s="40"/>
      <c r="AM2131" s="40"/>
      <c r="AN2131" s="40"/>
      <c r="AO2131" s="40"/>
      <c r="AP2131" s="40"/>
      <c r="AQ2131" s="40"/>
      <c r="AR2131" s="40"/>
      <c r="AS2131" s="40"/>
      <c r="AT2131" s="40"/>
      <c r="AU2131" s="40"/>
      <c r="AV2131" s="40"/>
      <c r="AW2131" s="40"/>
      <c r="AX2131" s="40"/>
      <c r="AY2131" s="40"/>
      <c r="AZ2131" s="40"/>
      <c r="BA2131" s="40"/>
      <c r="BB2131" s="40"/>
      <c r="BC2131" s="40"/>
      <c r="BD2131" s="40"/>
      <c r="BE2131" s="40"/>
      <c r="BF2131" s="40"/>
    </row>
    <row r="2132" spans="1:58" x14ac:dyDescent="0.4">
      <c r="A2132" s="510"/>
      <c r="B2132" s="40"/>
      <c r="C2132" s="40"/>
      <c r="D2132" s="45"/>
      <c r="E2132" s="45"/>
      <c r="F2132" s="64"/>
      <c r="G2132" s="40"/>
      <c r="H2132" s="40"/>
      <c r="I2132" s="40"/>
      <c r="J2132" s="40"/>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c r="AH2132" s="40"/>
      <c r="AI2132" s="40"/>
      <c r="AJ2132" s="40"/>
      <c r="AK2132" s="40"/>
      <c r="AL2132" s="40"/>
      <c r="AM2132" s="40"/>
      <c r="AN2132" s="40"/>
      <c r="AO2132" s="40"/>
      <c r="AP2132" s="40"/>
      <c r="AQ2132" s="40"/>
      <c r="AR2132" s="40"/>
      <c r="AS2132" s="40"/>
      <c r="AT2132" s="40"/>
      <c r="AU2132" s="40"/>
      <c r="AV2132" s="40"/>
      <c r="AW2132" s="40"/>
      <c r="AX2132" s="40"/>
      <c r="AY2132" s="40"/>
      <c r="AZ2132" s="40"/>
      <c r="BA2132" s="40"/>
      <c r="BB2132" s="40"/>
      <c r="BC2132" s="40"/>
      <c r="BD2132" s="40"/>
      <c r="BE2132" s="40"/>
      <c r="BF2132" s="40"/>
    </row>
    <row r="2133" spans="1:58" x14ac:dyDescent="0.4">
      <c r="A2133" s="510"/>
      <c r="B2133" s="40"/>
      <c r="C2133" s="40"/>
      <c r="D2133" s="45"/>
      <c r="E2133" s="45"/>
      <c r="F2133" s="64"/>
      <c r="G2133" s="40"/>
      <c r="H2133" s="40"/>
      <c r="I2133" s="40"/>
      <c r="J2133" s="40"/>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c r="AH2133" s="40"/>
      <c r="AI2133" s="40"/>
      <c r="AJ2133" s="40"/>
      <c r="AK2133" s="40"/>
      <c r="AL2133" s="40"/>
      <c r="AM2133" s="40"/>
      <c r="AN2133" s="40"/>
      <c r="AO2133" s="40"/>
      <c r="AP2133" s="40"/>
      <c r="AQ2133" s="40"/>
      <c r="AR2133" s="40"/>
      <c r="AS2133" s="40"/>
      <c r="AT2133" s="40"/>
      <c r="AU2133" s="40"/>
      <c r="AV2133" s="40"/>
      <c r="AW2133" s="40"/>
      <c r="AX2133" s="40"/>
      <c r="AY2133" s="40"/>
      <c r="AZ2133" s="40"/>
      <c r="BA2133" s="40"/>
      <c r="BB2133" s="40"/>
      <c r="BC2133" s="40"/>
      <c r="BD2133" s="40"/>
      <c r="BE2133" s="40"/>
      <c r="BF2133" s="40"/>
    </row>
    <row r="2134" spans="1:58" x14ac:dyDescent="0.4">
      <c r="A2134" s="510"/>
      <c r="B2134" s="40"/>
      <c r="C2134" s="40"/>
      <c r="D2134" s="45"/>
      <c r="E2134" s="45"/>
      <c r="F2134" s="64"/>
      <c r="G2134" s="40"/>
      <c r="H2134" s="40"/>
      <c r="I2134" s="40"/>
      <c r="J2134" s="40"/>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c r="AH2134" s="40"/>
      <c r="AI2134" s="40"/>
      <c r="AJ2134" s="40"/>
      <c r="AK2134" s="40"/>
      <c r="AL2134" s="40"/>
      <c r="AM2134" s="40"/>
      <c r="AN2134" s="40"/>
      <c r="AO2134" s="40"/>
      <c r="AP2134" s="40"/>
      <c r="AQ2134" s="40"/>
      <c r="AR2134" s="40"/>
      <c r="AS2134" s="40"/>
      <c r="AT2134" s="40"/>
      <c r="AU2134" s="40"/>
      <c r="AV2134" s="40"/>
      <c r="AW2134" s="40"/>
      <c r="AX2134" s="40"/>
      <c r="AY2134" s="40"/>
      <c r="AZ2134" s="40"/>
      <c r="BA2134" s="40"/>
      <c r="BB2134" s="40"/>
      <c r="BC2134" s="40"/>
      <c r="BD2134" s="40"/>
      <c r="BE2134" s="40"/>
      <c r="BF2134" s="40"/>
    </row>
    <row r="2135" spans="1:58" x14ac:dyDescent="0.4">
      <c r="A2135" s="510"/>
      <c r="B2135" s="40"/>
      <c r="C2135" s="40"/>
      <c r="D2135" s="45"/>
      <c r="E2135" s="45"/>
      <c r="F2135" s="64"/>
      <c r="G2135" s="40"/>
      <c r="H2135" s="40"/>
      <c r="I2135" s="40"/>
      <c r="J2135" s="40"/>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c r="AH2135" s="40"/>
      <c r="AI2135" s="40"/>
      <c r="AJ2135" s="40"/>
      <c r="AK2135" s="40"/>
      <c r="AL2135" s="40"/>
      <c r="AM2135" s="40"/>
      <c r="AN2135" s="40"/>
      <c r="AO2135" s="40"/>
      <c r="AP2135" s="40"/>
      <c r="AQ2135" s="40"/>
      <c r="AR2135" s="40"/>
      <c r="AS2135" s="40"/>
      <c r="AT2135" s="40"/>
      <c r="AU2135" s="40"/>
      <c r="AV2135" s="40"/>
      <c r="AW2135" s="40"/>
      <c r="AX2135" s="40"/>
      <c r="AY2135" s="40"/>
      <c r="AZ2135" s="40"/>
      <c r="BA2135" s="40"/>
      <c r="BB2135" s="40"/>
      <c r="BC2135" s="40"/>
      <c r="BD2135" s="40"/>
      <c r="BE2135" s="40"/>
      <c r="BF2135" s="40"/>
    </row>
    <row r="2136" spans="1:58" x14ac:dyDescent="0.4">
      <c r="A2136" s="510"/>
      <c r="B2136" s="40"/>
      <c r="C2136" s="40"/>
      <c r="D2136" s="45"/>
      <c r="E2136" s="45"/>
      <c r="F2136" s="64"/>
      <c r="G2136" s="40"/>
      <c r="H2136" s="40"/>
      <c r="I2136" s="40"/>
      <c r="J2136" s="40"/>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c r="AH2136" s="40"/>
      <c r="AI2136" s="40"/>
      <c r="AJ2136" s="40"/>
      <c r="AK2136" s="40"/>
      <c r="AL2136" s="40"/>
      <c r="AM2136" s="40"/>
      <c r="AN2136" s="40"/>
      <c r="AO2136" s="40"/>
      <c r="AP2136" s="40"/>
      <c r="AQ2136" s="40"/>
      <c r="AR2136" s="40"/>
      <c r="AS2136" s="40"/>
      <c r="AT2136" s="40"/>
      <c r="AU2136" s="40"/>
      <c r="AV2136" s="40"/>
      <c r="AW2136" s="40"/>
      <c r="AX2136" s="40"/>
      <c r="AY2136" s="40"/>
      <c r="AZ2136" s="40"/>
      <c r="BA2136" s="40"/>
      <c r="BB2136" s="40"/>
      <c r="BC2136" s="40"/>
      <c r="BD2136" s="40"/>
      <c r="BE2136" s="40"/>
      <c r="BF2136" s="40"/>
    </row>
    <row r="2137" spans="1:58" x14ac:dyDescent="0.4">
      <c r="A2137" s="510"/>
      <c r="B2137" s="40"/>
      <c r="C2137" s="40"/>
      <c r="D2137" s="45"/>
      <c r="E2137" s="45"/>
      <c r="F2137" s="64"/>
      <c r="G2137" s="40"/>
      <c r="H2137" s="40"/>
      <c r="I2137" s="40"/>
      <c r="J2137" s="40"/>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c r="AH2137" s="40"/>
      <c r="AI2137" s="40"/>
      <c r="AJ2137" s="40"/>
      <c r="AK2137" s="40"/>
      <c r="AL2137" s="40"/>
      <c r="AM2137" s="40"/>
      <c r="AN2137" s="40"/>
      <c r="AO2137" s="40"/>
      <c r="AP2137" s="40"/>
      <c r="AQ2137" s="40"/>
      <c r="AR2137" s="40"/>
      <c r="AS2137" s="40"/>
      <c r="AT2137" s="40"/>
      <c r="AU2137" s="40"/>
      <c r="AV2137" s="40"/>
      <c r="AW2137" s="40"/>
      <c r="AX2137" s="40"/>
      <c r="AY2137" s="40"/>
      <c r="AZ2137" s="40"/>
      <c r="BA2137" s="40"/>
      <c r="BB2137" s="40"/>
      <c r="BC2137" s="40"/>
      <c r="BD2137" s="40"/>
      <c r="BE2137" s="40"/>
      <c r="BF2137" s="40"/>
    </row>
    <row r="2138" spans="1:58" x14ac:dyDescent="0.4">
      <c r="A2138" s="510"/>
      <c r="B2138" s="40"/>
      <c r="C2138" s="40"/>
      <c r="D2138" s="45"/>
      <c r="E2138" s="45"/>
      <c r="F2138" s="64"/>
      <c r="G2138" s="40"/>
      <c r="H2138" s="40"/>
      <c r="I2138" s="40"/>
      <c r="J2138" s="40"/>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c r="AH2138" s="40"/>
      <c r="AI2138" s="40"/>
      <c r="AJ2138" s="40"/>
      <c r="AK2138" s="40"/>
      <c r="AL2138" s="40"/>
      <c r="AM2138" s="40"/>
      <c r="AN2138" s="40"/>
      <c r="AO2138" s="40"/>
      <c r="AP2138" s="40"/>
      <c r="AQ2138" s="40"/>
      <c r="AR2138" s="40"/>
      <c r="AS2138" s="40"/>
      <c r="AT2138" s="40"/>
      <c r="AU2138" s="40"/>
      <c r="AV2138" s="40"/>
      <c r="AW2138" s="40"/>
      <c r="AX2138" s="40"/>
      <c r="AY2138" s="40"/>
      <c r="AZ2138" s="40"/>
      <c r="BA2138" s="40"/>
      <c r="BB2138" s="40"/>
      <c r="BC2138" s="40"/>
      <c r="BD2138" s="40"/>
      <c r="BE2138" s="40"/>
      <c r="BF2138" s="40"/>
    </row>
    <row r="2139" spans="1:58" x14ac:dyDescent="0.4">
      <c r="A2139" s="510"/>
      <c r="B2139" s="40"/>
      <c r="C2139" s="40"/>
      <c r="D2139" s="45"/>
      <c r="E2139" s="45"/>
      <c r="F2139" s="64"/>
      <c r="G2139" s="40"/>
      <c r="H2139" s="40"/>
      <c r="I2139" s="40"/>
      <c r="J2139" s="40"/>
      <c r="K2139" s="40"/>
      <c r="L2139" s="40"/>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c r="AH2139" s="40"/>
      <c r="AI2139" s="40"/>
      <c r="AJ2139" s="40"/>
      <c r="AK2139" s="40"/>
      <c r="AL2139" s="40"/>
      <c r="AM2139" s="40"/>
      <c r="AN2139" s="40"/>
      <c r="AO2139" s="40"/>
      <c r="AP2139" s="40"/>
      <c r="AQ2139" s="40"/>
      <c r="AR2139" s="40"/>
      <c r="AS2139" s="40"/>
      <c r="AT2139" s="40"/>
      <c r="AU2139" s="40"/>
      <c r="AV2139" s="40"/>
      <c r="AW2139" s="40"/>
      <c r="AX2139" s="40"/>
      <c r="AY2139" s="40"/>
      <c r="AZ2139" s="40"/>
      <c r="BA2139" s="40"/>
      <c r="BB2139" s="40"/>
      <c r="BC2139" s="40"/>
      <c r="BD2139" s="40"/>
      <c r="BE2139" s="40"/>
      <c r="BF2139" s="40"/>
    </row>
    <row r="2140" spans="1:58" x14ac:dyDescent="0.4">
      <c r="A2140" s="510"/>
      <c r="B2140" s="40"/>
      <c r="C2140" s="40"/>
      <c r="D2140" s="45"/>
      <c r="E2140" s="45"/>
      <c r="F2140" s="64"/>
      <c r="G2140" s="40"/>
      <c r="H2140" s="40"/>
      <c r="I2140" s="40"/>
      <c r="J2140" s="40"/>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c r="AH2140" s="40"/>
      <c r="AI2140" s="40"/>
      <c r="AJ2140" s="40"/>
      <c r="AK2140" s="40"/>
      <c r="AL2140" s="40"/>
      <c r="AM2140" s="40"/>
      <c r="AN2140" s="40"/>
      <c r="AO2140" s="40"/>
      <c r="AP2140" s="40"/>
      <c r="AQ2140" s="40"/>
      <c r="AR2140" s="40"/>
      <c r="AS2140" s="40"/>
      <c r="AT2140" s="40"/>
      <c r="AU2140" s="40"/>
      <c r="AV2140" s="40"/>
      <c r="AW2140" s="40"/>
      <c r="AX2140" s="40"/>
      <c r="AY2140" s="40"/>
      <c r="AZ2140" s="40"/>
      <c r="BA2140" s="40"/>
      <c r="BB2140" s="40"/>
      <c r="BC2140" s="40"/>
      <c r="BD2140" s="40"/>
      <c r="BE2140" s="40"/>
      <c r="BF2140" s="40"/>
    </row>
    <row r="2141" spans="1:58" x14ac:dyDescent="0.4">
      <c r="A2141" s="510"/>
      <c r="B2141" s="40"/>
      <c r="C2141" s="40"/>
      <c r="D2141" s="45"/>
      <c r="E2141" s="45"/>
      <c r="F2141" s="64"/>
      <c r="G2141" s="40"/>
      <c r="H2141" s="40"/>
      <c r="I2141" s="40"/>
      <c r="J2141" s="40"/>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c r="AH2141" s="40"/>
      <c r="AI2141" s="40"/>
      <c r="AJ2141" s="40"/>
      <c r="AK2141" s="40"/>
      <c r="AL2141" s="40"/>
      <c r="AM2141" s="40"/>
      <c r="AN2141" s="40"/>
      <c r="AO2141" s="40"/>
      <c r="AP2141" s="40"/>
      <c r="AQ2141" s="40"/>
      <c r="AR2141" s="40"/>
      <c r="AS2141" s="40"/>
      <c r="AT2141" s="40"/>
      <c r="AU2141" s="40"/>
      <c r="AV2141" s="40"/>
      <c r="AW2141" s="40"/>
      <c r="AX2141" s="40"/>
      <c r="AY2141" s="40"/>
      <c r="AZ2141" s="40"/>
      <c r="BA2141" s="40"/>
      <c r="BB2141" s="40"/>
      <c r="BC2141" s="40"/>
      <c r="BD2141" s="40"/>
      <c r="BE2141" s="40"/>
      <c r="BF2141" s="40"/>
    </row>
    <row r="2142" spans="1:58" x14ac:dyDescent="0.4">
      <c r="A2142" s="510"/>
      <c r="B2142" s="40"/>
      <c r="C2142" s="40"/>
      <c r="D2142" s="45"/>
      <c r="E2142" s="45"/>
      <c r="F2142" s="64"/>
      <c r="G2142" s="40"/>
      <c r="H2142" s="40"/>
      <c r="I2142" s="40"/>
      <c r="J2142" s="40"/>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c r="AH2142" s="40"/>
      <c r="AI2142" s="40"/>
      <c r="AJ2142" s="40"/>
      <c r="AK2142" s="40"/>
      <c r="AL2142" s="40"/>
      <c r="AM2142" s="40"/>
      <c r="AN2142" s="40"/>
      <c r="AO2142" s="40"/>
      <c r="AP2142" s="40"/>
      <c r="AQ2142" s="40"/>
      <c r="AR2142" s="40"/>
      <c r="AS2142" s="40"/>
      <c r="AT2142" s="40"/>
      <c r="AU2142" s="40"/>
      <c r="AV2142" s="40"/>
      <c r="AW2142" s="40"/>
      <c r="AX2142" s="40"/>
      <c r="AY2142" s="40"/>
      <c r="AZ2142" s="40"/>
      <c r="BA2142" s="40"/>
      <c r="BB2142" s="40"/>
      <c r="BC2142" s="40"/>
      <c r="BD2142" s="40"/>
      <c r="BE2142" s="40"/>
      <c r="BF2142" s="40"/>
    </row>
    <row r="2143" spans="1:58" x14ac:dyDescent="0.4">
      <c r="A2143" s="510"/>
      <c r="B2143" s="40"/>
      <c r="C2143" s="40"/>
      <c r="D2143" s="45"/>
      <c r="E2143" s="45"/>
      <c r="F2143" s="64"/>
      <c r="G2143" s="40"/>
      <c r="H2143" s="40"/>
      <c r="I2143" s="40"/>
      <c r="J2143" s="40"/>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c r="AH2143" s="40"/>
      <c r="AI2143" s="40"/>
      <c r="AJ2143" s="40"/>
      <c r="AK2143" s="40"/>
      <c r="AL2143" s="40"/>
      <c r="AM2143" s="40"/>
      <c r="AN2143" s="40"/>
      <c r="AO2143" s="40"/>
      <c r="AP2143" s="40"/>
      <c r="AQ2143" s="40"/>
      <c r="AR2143" s="40"/>
      <c r="AS2143" s="40"/>
      <c r="AT2143" s="40"/>
      <c r="AU2143" s="40"/>
      <c r="AV2143" s="40"/>
      <c r="AW2143" s="40"/>
      <c r="AX2143" s="40"/>
      <c r="AY2143" s="40"/>
      <c r="AZ2143" s="40"/>
      <c r="BA2143" s="40"/>
      <c r="BB2143" s="40"/>
      <c r="BC2143" s="40"/>
      <c r="BD2143" s="40"/>
      <c r="BE2143" s="40"/>
      <c r="BF2143" s="40"/>
    </row>
    <row r="2144" spans="1:58" x14ac:dyDescent="0.4">
      <c r="A2144" s="510"/>
      <c r="B2144" s="40"/>
      <c r="C2144" s="40"/>
      <c r="D2144" s="45"/>
      <c r="E2144" s="45"/>
      <c r="F2144" s="64"/>
      <c r="G2144" s="40"/>
      <c r="H2144" s="40"/>
      <c r="I2144" s="40"/>
      <c r="J2144" s="40"/>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c r="AH2144" s="40"/>
      <c r="AI2144" s="40"/>
      <c r="AJ2144" s="40"/>
      <c r="AK2144" s="40"/>
      <c r="AL2144" s="40"/>
      <c r="AM2144" s="40"/>
      <c r="AN2144" s="40"/>
      <c r="AO2144" s="40"/>
      <c r="AP2144" s="40"/>
      <c r="AQ2144" s="40"/>
      <c r="AR2144" s="40"/>
      <c r="AS2144" s="40"/>
      <c r="AT2144" s="40"/>
      <c r="AU2144" s="40"/>
      <c r="AV2144" s="40"/>
      <c r="AW2144" s="40"/>
      <c r="AX2144" s="40"/>
      <c r="AY2144" s="40"/>
      <c r="AZ2144" s="40"/>
      <c r="BA2144" s="40"/>
      <c r="BB2144" s="40"/>
      <c r="BC2144" s="40"/>
      <c r="BD2144" s="40"/>
      <c r="BE2144" s="40"/>
      <c r="BF2144" s="40"/>
    </row>
    <row r="2145" spans="1:58" x14ac:dyDescent="0.4">
      <c r="A2145" s="510"/>
      <c r="B2145" s="40"/>
      <c r="C2145" s="40"/>
      <c r="D2145" s="45"/>
      <c r="E2145" s="45"/>
      <c r="F2145" s="64"/>
      <c r="G2145" s="40"/>
      <c r="H2145" s="40"/>
      <c r="I2145" s="40"/>
      <c r="J2145" s="40"/>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c r="AH2145" s="40"/>
      <c r="AI2145" s="40"/>
      <c r="AJ2145" s="40"/>
      <c r="AK2145" s="40"/>
      <c r="AL2145" s="40"/>
      <c r="AM2145" s="40"/>
      <c r="AN2145" s="40"/>
      <c r="AO2145" s="40"/>
      <c r="AP2145" s="40"/>
      <c r="AQ2145" s="40"/>
      <c r="AR2145" s="40"/>
      <c r="AS2145" s="40"/>
      <c r="AT2145" s="40"/>
      <c r="AU2145" s="40"/>
      <c r="AV2145" s="40"/>
      <c r="AW2145" s="40"/>
      <c r="AX2145" s="40"/>
      <c r="AY2145" s="40"/>
      <c r="AZ2145" s="40"/>
      <c r="BA2145" s="40"/>
      <c r="BB2145" s="40"/>
      <c r="BC2145" s="40"/>
      <c r="BD2145" s="40"/>
      <c r="BE2145" s="40"/>
      <c r="BF2145" s="40"/>
    </row>
    <row r="2146" spans="1:58" x14ac:dyDescent="0.4">
      <c r="A2146" s="510"/>
      <c r="B2146" s="40"/>
      <c r="C2146" s="40"/>
      <c r="D2146" s="45"/>
      <c r="E2146" s="45"/>
      <c r="F2146" s="64"/>
      <c r="G2146" s="40"/>
      <c r="H2146" s="40"/>
      <c r="I2146" s="40"/>
      <c r="J2146" s="40"/>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c r="AH2146" s="40"/>
      <c r="AI2146" s="40"/>
      <c r="AJ2146" s="40"/>
      <c r="AK2146" s="40"/>
      <c r="AL2146" s="40"/>
      <c r="AM2146" s="40"/>
      <c r="AN2146" s="40"/>
      <c r="AO2146" s="40"/>
      <c r="AP2146" s="40"/>
      <c r="AQ2146" s="40"/>
      <c r="AR2146" s="40"/>
      <c r="AS2146" s="40"/>
      <c r="AT2146" s="40"/>
      <c r="AU2146" s="40"/>
      <c r="AV2146" s="40"/>
      <c r="AW2146" s="40"/>
      <c r="AX2146" s="40"/>
      <c r="AY2146" s="40"/>
      <c r="AZ2146" s="40"/>
      <c r="BA2146" s="40"/>
      <c r="BB2146" s="40"/>
      <c r="BC2146" s="40"/>
      <c r="BD2146" s="40"/>
      <c r="BE2146" s="40"/>
      <c r="BF2146" s="40"/>
    </row>
    <row r="2147" spans="1:58" x14ac:dyDescent="0.4">
      <c r="A2147" s="510"/>
      <c r="B2147" s="40"/>
      <c r="C2147" s="40"/>
      <c r="D2147" s="45"/>
      <c r="E2147" s="45"/>
      <c r="F2147" s="64"/>
      <c r="G2147" s="40"/>
      <c r="H2147" s="40"/>
      <c r="I2147" s="40"/>
      <c r="J2147" s="40"/>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c r="AH2147" s="40"/>
      <c r="AI2147" s="40"/>
      <c r="AJ2147" s="40"/>
      <c r="AK2147" s="40"/>
      <c r="AL2147" s="40"/>
      <c r="AM2147" s="40"/>
      <c r="AN2147" s="40"/>
      <c r="AO2147" s="40"/>
      <c r="AP2147" s="40"/>
      <c r="AQ2147" s="40"/>
      <c r="AR2147" s="40"/>
      <c r="AS2147" s="40"/>
      <c r="AT2147" s="40"/>
      <c r="AU2147" s="40"/>
      <c r="AV2147" s="40"/>
      <c r="AW2147" s="40"/>
      <c r="AX2147" s="40"/>
      <c r="AY2147" s="40"/>
      <c r="AZ2147" s="40"/>
      <c r="BA2147" s="40"/>
      <c r="BB2147" s="40"/>
      <c r="BC2147" s="40"/>
      <c r="BD2147" s="40"/>
      <c r="BE2147" s="40"/>
      <c r="BF2147" s="40"/>
    </row>
    <row r="2148" spans="1:58" x14ac:dyDescent="0.4">
      <c r="A2148" s="510"/>
      <c r="B2148" s="40"/>
      <c r="C2148" s="40"/>
      <c r="D2148" s="45"/>
      <c r="E2148" s="45"/>
      <c r="F2148" s="64"/>
      <c r="G2148" s="40"/>
      <c r="H2148" s="40"/>
      <c r="I2148" s="40"/>
      <c r="J2148" s="40"/>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c r="AH2148" s="40"/>
      <c r="AI2148" s="40"/>
      <c r="AJ2148" s="40"/>
      <c r="AK2148" s="40"/>
      <c r="AL2148" s="40"/>
      <c r="AM2148" s="40"/>
      <c r="AN2148" s="40"/>
      <c r="AO2148" s="40"/>
      <c r="AP2148" s="40"/>
      <c r="AQ2148" s="40"/>
      <c r="AR2148" s="40"/>
      <c r="AS2148" s="40"/>
      <c r="AT2148" s="40"/>
      <c r="AU2148" s="40"/>
      <c r="AV2148" s="40"/>
      <c r="AW2148" s="40"/>
      <c r="AX2148" s="40"/>
      <c r="AY2148" s="40"/>
      <c r="AZ2148" s="40"/>
      <c r="BA2148" s="40"/>
      <c r="BB2148" s="40"/>
      <c r="BC2148" s="40"/>
      <c r="BD2148" s="40"/>
      <c r="BE2148" s="40"/>
      <c r="BF2148" s="40"/>
    </row>
    <row r="2149" spans="1:58" x14ac:dyDescent="0.4">
      <c r="A2149" s="510"/>
      <c r="B2149" s="40"/>
      <c r="C2149" s="40"/>
      <c r="D2149" s="45"/>
      <c r="E2149" s="45"/>
      <c r="F2149" s="64"/>
      <c r="G2149" s="40"/>
      <c r="H2149" s="40"/>
      <c r="I2149" s="40"/>
      <c r="J2149" s="40"/>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c r="AH2149" s="40"/>
      <c r="AI2149" s="40"/>
      <c r="AJ2149" s="40"/>
      <c r="AK2149" s="40"/>
      <c r="AL2149" s="40"/>
      <c r="AM2149" s="40"/>
      <c r="AN2149" s="40"/>
      <c r="AO2149" s="40"/>
      <c r="AP2149" s="40"/>
      <c r="AQ2149" s="40"/>
      <c r="AR2149" s="40"/>
      <c r="AS2149" s="40"/>
      <c r="AT2149" s="40"/>
      <c r="AU2149" s="40"/>
      <c r="AV2149" s="40"/>
      <c r="AW2149" s="40"/>
      <c r="AX2149" s="40"/>
      <c r="AY2149" s="40"/>
      <c r="AZ2149" s="40"/>
      <c r="BA2149" s="40"/>
      <c r="BB2149" s="40"/>
      <c r="BC2149" s="40"/>
      <c r="BD2149" s="40"/>
      <c r="BE2149" s="40"/>
      <c r="BF2149" s="40"/>
    </row>
    <row r="2150" spans="1:58" x14ac:dyDescent="0.4">
      <c r="A2150" s="510"/>
      <c r="B2150" s="40"/>
      <c r="C2150" s="40"/>
      <c r="D2150" s="45"/>
      <c r="E2150" s="45"/>
      <c r="F2150" s="64"/>
      <c r="G2150" s="40"/>
      <c r="H2150" s="40"/>
      <c r="I2150" s="40"/>
      <c r="J2150" s="40"/>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c r="AH2150" s="40"/>
      <c r="AI2150" s="40"/>
      <c r="AJ2150" s="40"/>
      <c r="AK2150" s="40"/>
      <c r="AL2150" s="40"/>
      <c r="AM2150" s="40"/>
      <c r="AN2150" s="40"/>
      <c r="AO2150" s="40"/>
      <c r="AP2150" s="40"/>
      <c r="AQ2150" s="40"/>
      <c r="AR2150" s="40"/>
      <c r="AS2150" s="40"/>
      <c r="AT2150" s="40"/>
      <c r="AU2150" s="40"/>
      <c r="AV2150" s="40"/>
      <c r="AW2150" s="40"/>
      <c r="AX2150" s="40"/>
      <c r="AY2150" s="40"/>
      <c r="AZ2150" s="40"/>
      <c r="BA2150" s="40"/>
      <c r="BB2150" s="40"/>
      <c r="BC2150" s="40"/>
      <c r="BD2150" s="40"/>
      <c r="BE2150" s="40"/>
      <c r="BF2150" s="40"/>
    </row>
    <row r="2151" spans="1:58" x14ac:dyDescent="0.4">
      <c r="A2151" s="510"/>
      <c r="B2151" s="40"/>
      <c r="C2151" s="40"/>
      <c r="D2151" s="45"/>
      <c r="E2151" s="45"/>
      <c r="F2151" s="64"/>
      <c r="G2151" s="40"/>
      <c r="H2151" s="40"/>
      <c r="I2151" s="40"/>
      <c r="J2151" s="40"/>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c r="AH2151" s="40"/>
      <c r="AI2151" s="40"/>
      <c r="AJ2151" s="40"/>
      <c r="AK2151" s="40"/>
      <c r="AL2151" s="40"/>
      <c r="AM2151" s="40"/>
      <c r="AN2151" s="40"/>
      <c r="AO2151" s="40"/>
      <c r="AP2151" s="40"/>
      <c r="AQ2151" s="40"/>
      <c r="AR2151" s="40"/>
      <c r="AS2151" s="40"/>
      <c r="AT2151" s="40"/>
      <c r="AU2151" s="40"/>
      <c r="AV2151" s="40"/>
      <c r="AW2151" s="40"/>
      <c r="AX2151" s="40"/>
      <c r="AY2151" s="40"/>
      <c r="AZ2151" s="40"/>
      <c r="BA2151" s="40"/>
      <c r="BB2151" s="40"/>
      <c r="BC2151" s="40"/>
      <c r="BD2151" s="40"/>
      <c r="BE2151" s="40"/>
      <c r="BF2151" s="40"/>
    </row>
    <row r="2152" spans="1:58" x14ac:dyDescent="0.4">
      <c r="A2152" s="510"/>
      <c r="B2152" s="40"/>
      <c r="C2152" s="40"/>
      <c r="D2152" s="45"/>
      <c r="E2152" s="45"/>
      <c r="F2152" s="64"/>
      <c r="G2152" s="40"/>
      <c r="H2152" s="40"/>
      <c r="I2152" s="40"/>
      <c r="J2152" s="40"/>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c r="AH2152" s="40"/>
      <c r="AI2152" s="40"/>
      <c r="AJ2152" s="40"/>
      <c r="AK2152" s="40"/>
      <c r="AL2152" s="40"/>
      <c r="AM2152" s="40"/>
      <c r="AN2152" s="40"/>
      <c r="AO2152" s="40"/>
      <c r="AP2152" s="40"/>
      <c r="AQ2152" s="40"/>
      <c r="AR2152" s="40"/>
      <c r="AS2152" s="40"/>
      <c r="AT2152" s="40"/>
      <c r="AU2152" s="40"/>
      <c r="AV2152" s="40"/>
      <c r="AW2152" s="40"/>
      <c r="AX2152" s="40"/>
      <c r="AY2152" s="40"/>
      <c r="AZ2152" s="40"/>
      <c r="BA2152" s="40"/>
      <c r="BB2152" s="40"/>
      <c r="BC2152" s="40"/>
      <c r="BD2152" s="40"/>
      <c r="BE2152" s="40"/>
      <c r="BF2152" s="40"/>
    </row>
    <row r="2153" spans="1:58" x14ac:dyDescent="0.4">
      <c r="A2153" s="510"/>
      <c r="B2153" s="40"/>
      <c r="C2153" s="40"/>
      <c r="D2153" s="45"/>
      <c r="E2153" s="45"/>
      <c r="F2153" s="64"/>
      <c r="G2153" s="40"/>
      <c r="H2153" s="40"/>
      <c r="I2153" s="40"/>
      <c r="J2153" s="40"/>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c r="AH2153" s="40"/>
      <c r="AI2153" s="40"/>
      <c r="AJ2153" s="40"/>
      <c r="AK2153" s="40"/>
      <c r="AL2153" s="40"/>
      <c r="AM2153" s="40"/>
      <c r="AN2153" s="40"/>
      <c r="AO2153" s="40"/>
      <c r="AP2153" s="40"/>
      <c r="AQ2153" s="40"/>
      <c r="AR2153" s="40"/>
      <c r="AS2153" s="40"/>
      <c r="AT2153" s="40"/>
      <c r="AU2153" s="40"/>
      <c r="AV2153" s="40"/>
      <c r="AW2153" s="40"/>
      <c r="AX2153" s="40"/>
      <c r="AY2153" s="40"/>
      <c r="AZ2153" s="40"/>
      <c r="BA2153" s="40"/>
      <c r="BB2153" s="40"/>
      <c r="BC2153" s="40"/>
      <c r="BD2153" s="40"/>
      <c r="BE2153" s="40"/>
      <c r="BF2153" s="40"/>
    </row>
    <row r="2154" spans="1:58" x14ac:dyDescent="0.4">
      <c r="A2154" s="510"/>
      <c r="B2154" s="40"/>
      <c r="C2154" s="40"/>
      <c r="D2154" s="45"/>
      <c r="E2154" s="45"/>
      <c r="F2154" s="64"/>
      <c r="G2154" s="40"/>
      <c r="H2154" s="40"/>
      <c r="I2154" s="40"/>
      <c r="J2154" s="40"/>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c r="AH2154" s="40"/>
      <c r="AI2154" s="40"/>
      <c r="AJ2154" s="40"/>
      <c r="AK2154" s="40"/>
      <c r="AL2154" s="40"/>
      <c r="AM2154" s="40"/>
      <c r="AN2154" s="40"/>
      <c r="AO2154" s="40"/>
      <c r="AP2154" s="40"/>
      <c r="AQ2154" s="40"/>
      <c r="AR2154" s="40"/>
      <c r="AS2154" s="40"/>
      <c r="AT2154" s="40"/>
      <c r="AU2154" s="40"/>
      <c r="AV2154" s="40"/>
      <c r="AW2154" s="40"/>
      <c r="AX2154" s="40"/>
      <c r="AY2154" s="40"/>
      <c r="AZ2154" s="40"/>
      <c r="BA2154" s="40"/>
      <c r="BB2154" s="40"/>
      <c r="BC2154" s="40"/>
      <c r="BD2154" s="40"/>
      <c r="BE2154" s="40"/>
      <c r="BF2154" s="40"/>
    </row>
    <row r="2155" spans="1:58" x14ac:dyDescent="0.4">
      <c r="A2155" s="510"/>
      <c r="B2155" s="40"/>
      <c r="C2155" s="40"/>
      <c r="D2155" s="45"/>
      <c r="E2155" s="45"/>
      <c r="F2155" s="64"/>
      <c r="G2155" s="40"/>
      <c r="H2155" s="40"/>
      <c r="I2155" s="40"/>
      <c r="J2155" s="40"/>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c r="AH2155" s="40"/>
      <c r="AI2155" s="40"/>
      <c r="AJ2155" s="40"/>
      <c r="AK2155" s="40"/>
      <c r="AL2155" s="40"/>
      <c r="AM2155" s="40"/>
      <c r="AN2155" s="40"/>
      <c r="AO2155" s="40"/>
      <c r="AP2155" s="40"/>
      <c r="AQ2155" s="40"/>
      <c r="AR2155" s="40"/>
      <c r="AS2155" s="40"/>
      <c r="AT2155" s="40"/>
      <c r="AU2155" s="40"/>
      <c r="AV2155" s="40"/>
      <c r="AW2155" s="40"/>
      <c r="AX2155" s="40"/>
      <c r="AY2155" s="40"/>
      <c r="AZ2155" s="40"/>
      <c r="BA2155" s="40"/>
      <c r="BB2155" s="40"/>
      <c r="BC2155" s="40"/>
      <c r="BD2155" s="40"/>
      <c r="BE2155" s="40"/>
      <c r="BF2155" s="40"/>
    </row>
    <row r="2156" spans="1:58" x14ac:dyDescent="0.4">
      <c r="A2156" s="510"/>
      <c r="B2156" s="40"/>
      <c r="C2156" s="40"/>
      <c r="D2156" s="45"/>
      <c r="E2156" s="45"/>
      <c r="F2156" s="64"/>
      <c r="G2156" s="40"/>
      <c r="H2156" s="40"/>
      <c r="I2156" s="40"/>
      <c r="J2156" s="40"/>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c r="AH2156" s="40"/>
      <c r="AI2156" s="40"/>
      <c r="AJ2156" s="40"/>
      <c r="AK2156" s="40"/>
      <c r="AL2156" s="40"/>
      <c r="AM2156" s="40"/>
      <c r="AN2156" s="40"/>
      <c r="AO2156" s="40"/>
      <c r="AP2156" s="40"/>
      <c r="AQ2156" s="40"/>
      <c r="AR2156" s="40"/>
      <c r="AS2156" s="40"/>
      <c r="AT2156" s="40"/>
      <c r="AU2156" s="40"/>
      <c r="AV2156" s="40"/>
      <c r="AW2156" s="40"/>
      <c r="AX2156" s="40"/>
      <c r="AY2156" s="40"/>
      <c r="AZ2156" s="40"/>
      <c r="BA2156" s="40"/>
      <c r="BB2156" s="40"/>
      <c r="BC2156" s="40"/>
      <c r="BD2156" s="40"/>
      <c r="BE2156" s="40"/>
      <c r="BF2156" s="40"/>
    </row>
    <row r="2157" spans="1:58" x14ac:dyDescent="0.4">
      <c r="A2157" s="510"/>
      <c r="B2157" s="40"/>
      <c r="C2157" s="40"/>
      <c r="D2157" s="45"/>
      <c r="E2157" s="45"/>
      <c r="F2157" s="64"/>
      <c r="G2157" s="40"/>
      <c r="H2157" s="40"/>
      <c r="I2157" s="40"/>
      <c r="J2157" s="40"/>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c r="AH2157" s="40"/>
      <c r="AI2157" s="40"/>
      <c r="AJ2157" s="40"/>
      <c r="AK2157" s="40"/>
      <c r="AL2157" s="40"/>
      <c r="AM2157" s="40"/>
      <c r="AN2157" s="40"/>
      <c r="AO2157" s="40"/>
      <c r="AP2157" s="40"/>
      <c r="AQ2157" s="40"/>
      <c r="AR2157" s="40"/>
      <c r="AS2157" s="40"/>
      <c r="AT2157" s="40"/>
      <c r="AU2157" s="40"/>
      <c r="AV2157" s="40"/>
      <c r="AW2157" s="40"/>
      <c r="AX2157" s="40"/>
      <c r="AY2157" s="40"/>
      <c r="AZ2157" s="40"/>
      <c r="BA2157" s="40"/>
      <c r="BB2157" s="40"/>
      <c r="BC2157" s="40"/>
      <c r="BD2157" s="40"/>
      <c r="BE2157" s="40"/>
      <c r="BF2157" s="40"/>
    </row>
    <row r="2158" spans="1:58" x14ac:dyDescent="0.4">
      <c r="A2158" s="510"/>
      <c r="B2158" s="40"/>
      <c r="C2158" s="40"/>
      <c r="D2158" s="45"/>
      <c r="E2158" s="45"/>
      <c r="F2158" s="64"/>
      <c r="G2158" s="40"/>
      <c r="H2158" s="40"/>
      <c r="I2158" s="40"/>
      <c r="J2158" s="40"/>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c r="AH2158" s="40"/>
      <c r="AI2158" s="40"/>
      <c r="AJ2158" s="40"/>
      <c r="AK2158" s="40"/>
      <c r="AL2158" s="40"/>
      <c r="AM2158" s="40"/>
      <c r="AN2158" s="40"/>
      <c r="AO2158" s="40"/>
      <c r="AP2158" s="40"/>
      <c r="AQ2158" s="40"/>
      <c r="AR2158" s="40"/>
      <c r="AS2158" s="40"/>
      <c r="AT2158" s="40"/>
      <c r="AU2158" s="40"/>
      <c r="AV2158" s="40"/>
      <c r="AW2158" s="40"/>
      <c r="AX2158" s="40"/>
      <c r="AY2158" s="40"/>
      <c r="AZ2158" s="40"/>
      <c r="BA2158" s="40"/>
      <c r="BB2158" s="40"/>
      <c r="BC2158" s="40"/>
      <c r="BD2158" s="40"/>
      <c r="BE2158" s="40"/>
      <c r="BF2158" s="40"/>
    </row>
    <row r="2159" spans="1:58" x14ac:dyDescent="0.4">
      <c r="A2159" s="510"/>
      <c r="B2159" s="40"/>
      <c r="C2159" s="40"/>
      <c r="D2159" s="45"/>
      <c r="E2159" s="45"/>
      <c r="F2159" s="64"/>
      <c r="G2159" s="40"/>
      <c r="H2159" s="40"/>
      <c r="I2159" s="40"/>
      <c r="J2159" s="40"/>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c r="AH2159" s="40"/>
      <c r="AI2159" s="40"/>
      <c r="AJ2159" s="40"/>
      <c r="AK2159" s="40"/>
      <c r="AL2159" s="40"/>
      <c r="AM2159" s="40"/>
      <c r="AN2159" s="40"/>
      <c r="AO2159" s="40"/>
      <c r="AP2159" s="40"/>
      <c r="AQ2159" s="40"/>
      <c r="AR2159" s="40"/>
      <c r="AS2159" s="40"/>
      <c r="AT2159" s="40"/>
      <c r="AU2159" s="40"/>
      <c r="AV2159" s="40"/>
      <c r="AW2159" s="40"/>
      <c r="AX2159" s="40"/>
      <c r="AY2159" s="40"/>
      <c r="AZ2159" s="40"/>
      <c r="BA2159" s="40"/>
      <c r="BB2159" s="40"/>
      <c r="BC2159" s="40"/>
      <c r="BD2159" s="40"/>
      <c r="BE2159" s="40"/>
      <c r="BF2159" s="40"/>
    </row>
    <row r="2160" spans="1:58" x14ac:dyDescent="0.4">
      <c r="A2160" s="510"/>
      <c r="B2160" s="40"/>
      <c r="C2160" s="40"/>
      <c r="D2160" s="45"/>
      <c r="E2160" s="45"/>
      <c r="F2160" s="64"/>
      <c r="G2160" s="40"/>
      <c r="H2160" s="40"/>
      <c r="I2160" s="40"/>
      <c r="J2160" s="40"/>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c r="AH2160" s="40"/>
      <c r="AI2160" s="40"/>
      <c r="AJ2160" s="40"/>
      <c r="AK2160" s="40"/>
      <c r="AL2160" s="40"/>
      <c r="AM2160" s="40"/>
      <c r="AN2160" s="40"/>
      <c r="AO2160" s="40"/>
      <c r="AP2160" s="40"/>
      <c r="AQ2160" s="40"/>
      <c r="AR2160" s="40"/>
      <c r="AS2160" s="40"/>
      <c r="AT2160" s="40"/>
      <c r="AU2160" s="40"/>
      <c r="AV2160" s="40"/>
      <c r="AW2160" s="40"/>
      <c r="AX2160" s="40"/>
      <c r="AY2160" s="40"/>
      <c r="AZ2160" s="40"/>
      <c r="BA2160" s="40"/>
      <c r="BB2160" s="40"/>
      <c r="BC2160" s="40"/>
      <c r="BD2160" s="40"/>
      <c r="BE2160" s="40"/>
      <c r="BF2160" s="40"/>
    </row>
    <row r="2161" spans="1:58" x14ac:dyDescent="0.4">
      <c r="A2161" s="510"/>
      <c r="B2161" s="40"/>
      <c r="C2161" s="40"/>
      <c r="D2161" s="45"/>
      <c r="E2161" s="45"/>
      <c r="F2161" s="64"/>
      <c r="G2161" s="40"/>
      <c r="H2161" s="40"/>
      <c r="I2161" s="40"/>
      <c r="J2161" s="40"/>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c r="AH2161" s="40"/>
      <c r="AI2161" s="40"/>
      <c r="AJ2161" s="40"/>
      <c r="AK2161" s="40"/>
      <c r="AL2161" s="40"/>
      <c r="AM2161" s="40"/>
      <c r="AN2161" s="40"/>
      <c r="AO2161" s="40"/>
      <c r="AP2161" s="40"/>
      <c r="AQ2161" s="40"/>
      <c r="AR2161" s="40"/>
      <c r="AS2161" s="40"/>
      <c r="AT2161" s="40"/>
      <c r="AU2161" s="40"/>
      <c r="AV2161" s="40"/>
      <c r="AW2161" s="40"/>
      <c r="AX2161" s="40"/>
      <c r="AY2161" s="40"/>
      <c r="AZ2161" s="40"/>
      <c r="BA2161" s="40"/>
      <c r="BB2161" s="40"/>
      <c r="BC2161" s="40"/>
      <c r="BD2161" s="40"/>
      <c r="BE2161" s="40"/>
      <c r="BF2161" s="40"/>
    </row>
    <row r="2162" spans="1:58" x14ac:dyDescent="0.4">
      <c r="A2162" s="510"/>
      <c r="B2162" s="40"/>
      <c r="C2162" s="40"/>
      <c r="D2162" s="45"/>
      <c r="E2162" s="45"/>
      <c r="F2162" s="64"/>
      <c r="G2162" s="40"/>
      <c r="H2162" s="40"/>
      <c r="I2162" s="40"/>
      <c r="J2162" s="40"/>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c r="AH2162" s="40"/>
      <c r="AI2162" s="40"/>
      <c r="AJ2162" s="40"/>
      <c r="AK2162" s="40"/>
      <c r="AL2162" s="40"/>
      <c r="AM2162" s="40"/>
      <c r="AN2162" s="40"/>
      <c r="AO2162" s="40"/>
      <c r="AP2162" s="40"/>
      <c r="AQ2162" s="40"/>
      <c r="AR2162" s="40"/>
      <c r="AS2162" s="40"/>
      <c r="AT2162" s="40"/>
      <c r="AU2162" s="40"/>
      <c r="AV2162" s="40"/>
      <c r="AW2162" s="40"/>
      <c r="AX2162" s="40"/>
      <c r="AY2162" s="40"/>
      <c r="AZ2162" s="40"/>
      <c r="BA2162" s="40"/>
      <c r="BB2162" s="40"/>
      <c r="BC2162" s="40"/>
      <c r="BD2162" s="40"/>
      <c r="BE2162" s="40"/>
      <c r="BF2162" s="40"/>
    </row>
    <row r="2163" spans="1:58" x14ac:dyDescent="0.4">
      <c r="A2163" s="510"/>
      <c r="B2163" s="40"/>
      <c r="C2163" s="40"/>
      <c r="D2163" s="45"/>
      <c r="E2163" s="45"/>
      <c r="F2163" s="64"/>
      <c r="G2163" s="40"/>
      <c r="H2163" s="40"/>
      <c r="I2163" s="40"/>
      <c r="J2163" s="40"/>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c r="AH2163" s="40"/>
      <c r="AI2163" s="40"/>
      <c r="AJ2163" s="40"/>
      <c r="AK2163" s="40"/>
      <c r="AL2163" s="40"/>
      <c r="AM2163" s="40"/>
      <c r="AN2163" s="40"/>
      <c r="AO2163" s="40"/>
      <c r="AP2163" s="40"/>
      <c r="AQ2163" s="40"/>
      <c r="AR2163" s="40"/>
      <c r="AS2163" s="40"/>
      <c r="AT2163" s="40"/>
      <c r="AU2163" s="40"/>
      <c r="AV2163" s="40"/>
      <c r="AW2163" s="40"/>
      <c r="AX2163" s="40"/>
      <c r="AY2163" s="40"/>
      <c r="AZ2163" s="40"/>
      <c r="BA2163" s="40"/>
      <c r="BB2163" s="40"/>
      <c r="BC2163" s="40"/>
      <c r="BD2163" s="40"/>
      <c r="BE2163" s="40"/>
      <c r="BF2163" s="40"/>
    </row>
    <row r="2164" spans="1:58" x14ac:dyDescent="0.4">
      <c r="A2164" s="510"/>
      <c r="B2164" s="40"/>
      <c r="C2164" s="40"/>
      <c r="D2164" s="45"/>
      <c r="E2164" s="45"/>
      <c r="F2164" s="64"/>
      <c r="G2164" s="40"/>
      <c r="H2164" s="40"/>
      <c r="I2164" s="40"/>
      <c r="J2164" s="40"/>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c r="AH2164" s="40"/>
      <c r="AI2164" s="40"/>
      <c r="AJ2164" s="40"/>
      <c r="AK2164" s="40"/>
      <c r="AL2164" s="40"/>
      <c r="AM2164" s="40"/>
      <c r="AN2164" s="40"/>
      <c r="AO2164" s="40"/>
      <c r="AP2164" s="40"/>
      <c r="AQ2164" s="40"/>
      <c r="AR2164" s="40"/>
      <c r="AS2164" s="40"/>
      <c r="AT2164" s="40"/>
      <c r="AU2164" s="40"/>
      <c r="AV2164" s="40"/>
      <c r="AW2164" s="40"/>
      <c r="AX2164" s="40"/>
      <c r="AY2164" s="40"/>
      <c r="AZ2164" s="40"/>
      <c r="BA2164" s="40"/>
      <c r="BB2164" s="40"/>
      <c r="BC2164" s="40"/>
      <c r="BD2164" s="40"/>
      <c r="BE2164" s="40"/>
      <c r="BF2164" s="40"/>
    </row>
    <row r="2165" spans="1:58" x14ac:dyDescent="0.4">
      <c r="A2165" s="510"/>
      <c r="B2165" s="40"/>
      <c r="C2165" s="40"/>
      <c r="D2165" s="45"/>
      <c r="E2165" s="45"/>
      <c r="F2165" s="64"/>
      <c r="G2165" s="40"/>
      <c r="H2165" s="40"/>
      <c r="I2165" s="40"/>
      <c r="J2165" s="40"/>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c r="AH2165" s="40"/>
      <c r="AI2165" s="40"/>
      <c r="AJ2165" s="40"/>
      <c r="AK2165" s="40"/>
      <c r="AL2165" s="40"/>
      <c r="AM2165" s="40"/>
      <c r="AN2165" s="40"/>
      <c r="AO2165" s="40"/>
      <c r="AP2165" s="40"/>
      <c r="AQ2165" s="40"/>
      <c r="AR2165" s="40"/>
      <c r="AS2165" s="40"/>
      <c r="AT2165" s="40"/>
      <c r="AU2165" s="40"/>
      <c r="AV2165" s="40"/>
      <c r="AW2165" s="40"/>
      <c r="AX2165" s="40"/>
      <c r="AY2165" s="40"/>
      <c r="AZ2165" s="40"/>
      <c r="BA2165" s="40"/>
      <c r="BB2165" s="40"/>
      <c r="BC2165" s="40"/>
      <c r="BD2165" s="40"/>
      <c r="BE2165" s="40"/>
      <c r="BF2165" s="40"/>
    </row>
    <row r="2166" spans="1:58" x14ac:dyDescent="0.4">
      <c r="A2166" s="510"/>
      <c r="B2166" s="40"/>
      <c r="C2166" s="40"/>
      <c r="D2166" s="45"/>
      <c r="E2166" s="45"/>
      <c r="F2166" s="64"/>
      <c r="G2166" s="40"/>
      <c r="H2166" s="40"/>
      <c r="I2166" s="40"/>
      <c r="J2166" s="40"/>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c r="AH2166" s="40"/>
      <c r="AI2166" s="40"/>
      <c r="AJ2166" s="40"/>
      <c r="AK2166" s="40"/>
      <c r="AL2166" s="40"/>
      <c r="AM2166" s="40"/>
      <c r="AN2166" s="40"/>
      <c r="AO2166" s="40"/>
      <c r="AP2166" s="40"/>
      <c r="AQ2166" s="40"/>
      <c r="AR2166" s="40"/>
      <c r="AS2166" s="40"/>
      <c r="AT2166" s="40"/>
      <c r="AU2166" s="40"/>
      <c r="AV2166" s="40"/>
      <c r="AW2166" s="40"/>
      <c r="AX2166" s="40"/>
      <c r="AY2166" s="40"/>
      <c r="AZ2166" s="40"/>
      <c r="BA2166" s="40"/>
      <c r="BB2166" s="40"/>
      <c r="BC2166" s="40"/>
      <c r="BD2166" s="40"/>
      <c r="BE2166" s="40"/>
      <c r="BF2166" s="40"/>
    </row>
    <row r="2167" spans="1:58" x14ac:dyDescent="0.4">
      <c r="A2167" s="510"/>
      <c r="B2167" s="40"/>
      <c r="C2167" s="40"/>
      <c r="D2167" s="45"/>
      <c r="E2167" s="45"/>
      <c r="F2167" s="64"/>
      <c r="G2167" s="40"/>
      <c r="H2167" s="40"/>
      <c r="I2167" s="40"/>
      <c r="J2167" s="40"/>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c r="AH2167" s="40"/>
      <c r="AI2167" s="40"/>
      <c r="AJ2167" s="40"/>
      <c r="AK2167" s="40"/>
      <c r="AL2167" s="40"/>
      <c r="AM2167" s="40"/>
      <c r="AN2167" s="40"/>
      <c r="AO2167" s="40"/>
      <c r="AP2167" s="40"/>
      <c r="AQ2167" s="40"/>
      <c r="AR2167" s="40"/>
      <c r="AS2167" s="40"/>
      <c r="AT2167" s="40"/>
      <c r="AU2167" s="40"/>
      <c r="AV2167" s="40"/>
      <c r="AW2167" s="40"/>
      <c r="AX2167" s="40"/>
      <c r="AY2167" s="40"/>
      <c r="AZ2167" s="40"/>
      <c r="BA2167" s="40"/>
      <c r="BB2167" s="40"/>
      <c r="BC2167" s="40"/>
      <c r="BD2167" s="40"/>
      <c r="BE2167" s="40"/>
      <c r="BF2167" s="40"/>
    </row>
    <row r="2168" spans="1:58" x14ac:dyDescent="0.4">
      <c r="A2168" s="510"/>
      <c r="B2168" s="40"/>
      <c r="C2168" s="40"/>
      <c r="D2168" s="45"/>
      <c r="E2168" s="45"/>
      <c r="F2168" s="64"/>
      <c r="G2168" s="40"/>
      <c r="H2168" s="40"/>
      <c r="I2168" s="40"/>
      <c r="J2168" s="40"/>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c r="AH2168" s="40"/>
      <c r="AI2168" s="40"/>
      <c r="AJ2168" s="40"/>
      <c r="AK2168" s="40"/>
      <c r="AL2168" s="40"/>
      <c r="AM2168" s="40"/>
      <c r="AN2168" s="40"/>
      <c r="AO2168" s="40"/>
      <c r="AP2168" s="40"/>
      <c r="AQ2168" s="40"/>
      <c r="AR2168" s="40"/>
      <c r="AS2168" s="40"/>
      <c r="AT2168" s="40"/>
      <c r="AU2168" s="40"/>
      <c r="AV2168" s="40"/>
      <c r="AW2168" s="40"/>
      <c r="AX2168" s="40"/>
      <c r="AY2168" s="40"/>
      <c r="AZ2168" s="40"/>
      <c r="BA2168" s="40"/>
      <c r="BB2168" s="40"/>
      <c r="BC2168" s="40"/>
      <c r="BD2168" s="40"/>
      <c r="BE2168" s="40"/>
      <c r="BF2168" s="40"/>
    </row>
    <row r="2169" spans="1:58" x14ac:dyDescent="0.4">
      <c r="A2169" s="510"/>
      <c r="B2169" s="40"/>
      <c r="C2169" s="40"/>
      <c r="D2169" s="45"/>
      <c r="E2169" s="45"/>
      <c r="F2169" s="64"/>
      <c r="G2169" s="40"/>
      <c r="H2169" s="40"/>
      <c r="I2169" s="40"/>
      <c r="J2169" s="40"/>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c r="AH2169" s="40"/>
      <c r="AI2169" s="40"/>
      <c r="AJ2169" s="40"/>
      <c r="AK2169" s="40"/>
      <c r="AL2169" s="40"/>
      <c r="AM2169" s="40"/>
      <c r="AN2169" s="40"/>
      <c r="AO2169" s="40"/>
      <c r="AP2169" s="40"/>
      <c r="AQ2169" s="40"/>
      <c r="AR2169" s="40"/>
      <c r="AS2169" s="40"/>
      <c r="AT2169" s="40"/>
      <c r="AU2169" s="40"/>
      <c r="AV2169" s="40"/>
      <c r="AW2169" s="40"/>
      <c r="AX2169" s="40"/>
      <c r="AY2169" s="40"/>
      <c r="AZ2169" s="40"/>
      <c r="BA2169" s="40"/>
      <c r="BB2169" s="40"/>
      <c r="BC2169" s="40"/>
      <c r="BD2169" s="40"/>
      <c r="BE2169" s="40"/>
      <c r="BF2169" s="40"/>
    </row>
    <row r="2170" spans="1:58" x14ac:dyDescent="0.4">
      <c r="A2170" s="510"/>
      <c r="B2170" s="40"/>
      <c r="C2170" s="40"/>
      <c r="D2170" s="45"/>
      <c r="E2170" s="45"/>
      <c r="F2170" s="64"/>
      <c r="G2170" s="40"/>
      <c r="H2170" s="40"/>
      <c r="I2170" s="40"/>
      <c r="J2170" s="40"/>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c r="AH2170" s="40"/>
      <c r="AI2170" s="40"/>
      <c r="AJ2170" s="40"/>
      <c r="AK2170" s="40"/>
      <c r="AL2170" s="40"/>
      <c r="AM2170" s="40"/>
      <c r="AN2170" s="40"/>
      <c r="AO2170" s="40"/>
      <c r="AP2170" s="40"/>
      <c r="AQ2170" s="40"/>
      <c r="AR2170" s="40"/>
      <c r="AS2170" s="40"/>
      <c r="AT2170" s="40"/>
      <c r="AU2170" s="40"/>
      <c r="AV2170" s="40"/>
      <c r="AW2170" s="40"/>
      <c r="AX2170" s="40"/>
      <c r="AY2170" s="40"/>
      <c r="AZ2170" s="40"/>
      <c r="BA2170" s="40"/>
      <c r="BB2170" s="40"/>
      <c r="BC2170" s="40"/>
      <c r="BD2170" s="40"/>
      <c r="BE2170" s="40"/>
      <c r="BF2170" s="40"/>
    </row>
    <row r="2171" spans="1:58" x14ac:dyDescent="0.4">
      <c r="A2171" s="510"/>
      <c r="B2171" s="40"/>
      <c r="C2171" s="40"/>
      <c r="D2171" s="45"/>
      <c r="E2171" s="45"/>
      <c r="F2171" s="64"/>
      <c r="G2171" s="40"/>
      <c r="H2171" s="40"/>
      <c r="I2171" s="40"/>
      <c r="J2171" s="40"/>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c r="AH2171" s="40"/>
      <c r="AI2171" s="40"/>
      <c r="AJ2171" s="40"/>
      <c r="AK2171" s="40"/>
      <c r="AL2171" s="40"/>
      <c r="AM2171" s="40"/>
      <c r="AN2171" s="40"/>
      <c r="AO2171" s="40"/>
      <c r="AP2171" s="40"/>
      <c r="AQ2171" s="40"/>
      <c r="AR2171" s="40"/>
      <c r="AS2171" s="40"/>
      <c r="AT2171" s="40"/>
      <c r="AU2171" s="40"/>
      <c r="AV2171" s="40"/>
      <c r="AW2171" s="40"/>
      <c r="AX2171" s="40"/>
      <c r="AY2171" s="40"/>
      <c r="AZ2171" s="40"/>
      <c r="BA2171" s="40"/>
      <c r="BB2171" s="40"/>
      <c r="BC2171" s="40"/>
      <c r="BD2171" s="40"/>
      <c r="BE2171" s="40"/>
      <c r="BF2171" s="40"/>
    </row>
    <row r="2172" spans="1:58" x14ac:dyDescent="0.4">
      <c r="A2172" s="510"/>
      <c r="B2172" s="40"/>
      <c r="C2172" s="40"/>
      <c r="D2172" s="45"/>
      <c r="E2172" s="45"/>
      <c r="F2172" s="64"/>
      <c r="G2172" s="40"/>
      <c r="H2172" s="40"/>
      <c r="I2172" s="40"/>
      <c r="J2172" s="40"/>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c r="AH2172" s="40"/>
      <c r="AI2172" s="40"/>
      <c r="AJ2172" s="40"/>
      <c r="AK2172" s="40"/>
      <c r="AL2172" s="40"/>
      <c r="AM2172" s="40"/>
      <c r="AN2172" s="40"/>
      <c r="AO2172" s="40"/>
      <c r="AP2172" s="40"/>
      <c r="AQ2172" s="40"/>
      <c r="AR2172" s="40"/>
      <c r="AS2172" s="40"/>
      <c r="AT2172" s="40"/>
      <c r="AU2172" s="40"/>
      <c r="AV2172" s="40"/>
      <c r="AW2172" s="40"/>
      <c r="AX2172" s="40"/>
      <c r="AY2172" s="40"/>
      <c r="AZ2172" s="40"/>
      <c r="BA2172" s="40"/>
      <c r="BB2172" s="40"/>
      <c r="BC2172" s="40"/>
      <c r="BD2172" s="40"/>
      <c r="BE2172" s="40"/>
      <c r="BF2172" s="40"/>
    </row>
    <row r="2173" spans="1:58" x14ac:dyDescent="0.4">
      <c r="A2173" s="510"/>
      <c r="B2173" s="40"/>
      <c r="C2173" s="40"/>
      <c r="D2173" s="45"/>
      <c r="E2173" s="45"/>
      <c r="F2173" s="64"/>
      <c r="G2173" s="40"/>
      <c r="H2173" s="40"/>
      <c r="I2173" s="40"/>
      <c r="J2173" s="40"/>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c r="AH2173" s="40"/>
      <c r="AI2173" s="40"/>
      <c r="AJ2173" s="40"/>
      <c r="AK2173" s="40"/>
      <c r="AL2173" s="40"/>
      <c r="AM2173" s="40"/>
      <c r="AN2173" s="40"/>
      <c r="AO2173" s="40"/>
      <c r="AP2173" s="40"/>
      <c r="AQ2173" s="40"/>
      <c r="AR2173" s="40"/>
      <c r="AS2173" s="40"/>
      <c r="AT2173" s="40"/>
      <c r="AU2173" s="40"/>
      <c r="AV2173" s="40"/>
      <c r="AW2173" s="40"/>
      <c r="AX2173" s="40"/>
      <c r="AY2173" s="40"/>
      <c r="AZ2173" s="40"/>
      <c r="BA2173" s="40"/>
      <c r="BB2173" s="40"/>
      <c r="BC2173" s="40"/>
      <c r="BD2173" s="40"/>
      <c r="BE2173" s="40"/>
      <c r="BF2173" s="40"/>
    </row>
    <row r="2174" spans="1:58" x14ac:dyDescent="0.4">
      <c r="A2174" s="510"/>
      <c r="B2174" s="40"/>
      <c r="C2174" s="40"/>
      <c r="D2174" s="45"/>
      <c r="E2174" s="45"/>
      <c r="F2174" s="64"/>
      <c r="G2174" s="40"/>
      <c r="H2174" s="40"/>
      <c r="I2174" s="40"/>
      <c r="J2174" s="40"/>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c r="AH2174" s="40"/>
      <c r="AI2174" s="40"/>
      <c r="AJ2174" s="40"/>
      <c r="AK2174" s="40"/>
      <c r="AL2174" s="40"/>
      <c r="AM2174" s="40"/>
      <c r="AN2174" s="40"/>
      <c r="AO2174" s="40"/>
      <c r="AP2174" s="40"/>
      <c r="AQ2174" s="40"/>
      <c r="AR2174" s="40"/>
      <c r="AS2174" s="40"/>
      <c r="AT2174" s="40"/>
      <c r="AU2174" s="40"/>
      <c r="AV2174" s="40"/>
      <c r="AW2174" s="40"/>
      <c r="AX2174" s="40"/>
      <c r="AY2174" s="40"/>
      <c r="AZ2174" s="40"/>
      <c r="BA2174" s="40"/>
      <c r="BB2174" s="40"/>
      <c r="BC2174" s="40"/>
      <c r="BD2174" s="40"/>
      <c r="BE2174" s="40"/>
      <c r="BF2174" s="40"/>
    </row>
    <row r="2175" spans="1:58" x14ac:dyDescent="0.4">
      <c r="A2175" s="510"/>
      <c r="B2175" s="40"/>
      <c r="C2175" s="40"/>
      <c r="D2175" s="45"/>
      <c r="E2175" s="45"/>
      <c r="F2175" s="64"/>
      <c r="G2175" s="40"/>
      <c r="H2175" s="40"/>
      <c r="I2175" s="40"/>
      <c r="J2175" s="40"/>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c r="AH2175" s="40"/>
      <c r="AI2175" s="40"/>
      <c r="AJ2175" s="40"/>
      <c r="AK2175" s="40"/>
      <c r="AL2175" s="40"/>
      <c r="AM2175" s="40"/>
      <c r="AN2175" s="40"/>
      <c r="AO2175" s="40"/>
      <c r="AP2175" s="40"/>
      <c r="AQ2175" s="40"/>
      <c r="AR2175" s="40"/>
      <c r="AS2175" s="40"/>
      <c r="AT2175" s="40"/>
      <c r="AU2175" s="40"/>
      <c r="AV2175" s="40"/>
      <c r="AW2175" s="40"/>
      <c r="AX2175" s="40"/>
      <c r="AY2175" s="40"/>
      <c r="AZ2175" s="40"/>
      <c r="BA2175" s="40"/>
      <c r="BB2175" s="40"/>
      <c r="BC2175" s="40"/>
      <c r="BD2175" s="40"/>
      <c r="BE2175" s="40"/>
      <c r="BF2175" s="40"/>
    </row>
    <row r="2176" spans="1:58" x14ac:dyDescent="0.4">
      <c r="A2176" s="510"/>
      <c r="B2176" s="40"/>
      <c r="C2176" s="40"/>
      <c r="D2176" s="45"/>
      <c r="E2176" s="45"/>
      <c r="F2176" s="64"/>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c r="AH2176" s="40"/>
      <c r="AI2176" s="40"/>
      <c r="AJ2176" s="40"/>
      <c r="AK2176" s="40"/>
      <c r="AL2176" s="40"/>
      <c r="AM2176" s="40"/>
      <c r="AN2176" s="40"/>
      <c r="AO2176" s="40"/>
      <c r="AP2176" s="40"/>
      <c r="AQ2176" s="40"/>
      <c r="AR2176" s="40"/>
      <c r="AS2176" s="40"/>
      <c r="AT2176" s="40"/>
      <c r="AU2176" s="40"/>
      <c r="AV2176" s="40"/>
      <c r="AW2176" s="40"/>
      <c r="AX2176" s="40"/>
      <c r="AY2176" s="40"/>
      <c r="AZ2176" s="40"/>
      <c r="BA2176" s="40"/>
      <c r="BB2176" s="40"/>
      <c r="BC2176" s="40"/>
      <c r="BD2176" s="40"/>
      <c r="BE2176" s="40"/>
      <c r="BF2176" s="40"/>
    </row>
    <row r="2177" spans="1:58" x14ac:dyDescent="0.4">
      <c r="A2177" s="510"/>
      <c r="B2177" s="40"/>
      <c r="C2177" s="40"/>
      <c r="D2177" s="45"/>
      <c r="E2177" s="45"/>
      <c r="F2177" s="64"/>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c r="AH2177" s="40"/>
      <c r="AI2177" s="40"/>
      <c r="AJ2177" s="40"/>
      <c r="AK2177" s="40"/>
      <c r="AL2177" s="40"/>
      <c r="AM2177" s="40"/>
      <c r="AN2177" s="40"/>
      <c r="AO2177" s="40"/>
      <c r="AP2177" s="40"/>
      <c r="AQ2177" s="40"/>
      <c r="AR2177" s="40"/>
      <c r="AS2177" s="40"/>
      <c r="AT2177" s="40"/>
      <c r="AU2177" s="40"/>
      <c r="AV2177" s="40"/>
      <c r="AW2177" s="40"/>
      <c r="AX2177" s="40"/>
      <c r="AY2177" s="40"/>
      <c r="AZ2177" s="40"/>
      <c r="BA2177" s="40"/>
      <c r="BB2177" s="40"/>
      <c r="BC2177" s="40"/>
      <c r="BD2177" s="40"/>
      <c r="BE2177" s="40"/>
      <c r="BF2177" s="40"/>
    </row>
    <row r="2178" spans="1:58" x14ac:dyDescent="0.4">
      <c r="A2178" s="510"/>
      <c r="B2178" s="40"/>
      <c r="C2178" s="40"/>
      <c r="D2178" s="45"/>
      <c r="E2178" s="45"/>
      <c r="F2178" s="64"/>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c r="AH2178" s="40"/>
      <c r="AI2178" s="40"/>
      <c r="AJ2178" s="40"/>
      <c r="AK2178" s="40"/>
      <c r="AL2178" s="40"/>
      <c r="AM2178" s="40"/>
      <c r="AN2178" s="40"/>
      <c r="AO2178" s="40"/>
      <c r="AP2178" s="40"/>
      <c r="AQ2178" s="40"/>
      <c r="AR2178" s="40"/>
      <c r="AS2178" s="40"/>
      <c r="AT2178" s="40"/>
      <c r="AU2178" s="40"/>
      <c r="AV2178" s="40"/>
      <c r="AW2178" s="40"/>
      <c r="AX2178" s="40"/>
      <c r="AY2178" s="40"/>
      <c r="AZ2178" s="40"/>
      <c r="BA2178" s="40"/>
      <c r="BB2178" s="40"/>
      <c r="BC2178" s="40"/>
      <c r="BD2178" s="40"/>
      <c r="BE2178" s="40"/>
      <c r="BF2178" s="40"/>
    </row>
    <row r="2179" spans="1:58" x14ac:dyDescent="0.4">
      <c r="A2179" s="510"/>
      <c r="B2179" s="40"/>
      <c r="C2179" s="40"/>
      <c r="D2179" s="45"/>
      <c r="E2179" s="45"/>
      <c r="F2179" s="64"/>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c r="AH2179" s="40"/>
      <c r="AI2179" s="40"/>
      <c r="AJ2179" s="40"/>
      <c r="AK2179" s="40"/>
      <c r="AL2179" s="40"/>
      <c r="AM2179" s="40"/>
      <c r="AN2179" s="40"/>
      <c r="AO2179" s="40"/>
      <c r="AP2179" s="40"/>
      <c r="AQ2179" s="40"/>
      <c r="AR2179" s="40"/>
      <c r="AS2179" s="40"/>
      <c r="AT2179" s="40"/>
      <c r="AU2179" s="40"/>
      <c r="AV2179" s="40"/>
      <c r="AW2179" s="40"/>
      <c r="AX2179" s="40"/>
      <c r="AY2179" s="40"/>
      <c r="AZ2179" s="40"/>
      <c r="BA2179" s="40"/>
      <c r="BB2179" s="40"/>
      <c r="BC2179" s="40"/>
      <c r="BD2179" s="40"/>
      <c r="BE2179" s="40"/>
      <c r="BF2179" s="40"/>
    </row>
    <row r="2180" spans="1:58" x14ac:dyDescent="0.4">
      <c r="A2180" s="510"/>
      <c r="B2180" s="40"/>
      <c r="C2180" s="40"/>
      <c r="D2180" s="45"/>
      <c r="E2180" s="45"/>
      <c r="F2180" s="64"/>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c r="AH2180" s="40"/>
      <c r="AI2180" s="40"/>
      <c r="AJ2180" s="40"/>
      <c r="AK2180" s="40"/>
      <c r="AL2180" s="40"/>
      <c r="AM2180" s="40"/>
      <c r="AN2180" s="40"/>
      <c r="AO2180" s="40"/>
      <c r="AP2180" s="40"/>
      <c r="AQ2180" s="40"/>
      <c r="AR2180" s="40"/>
      <c r="AS2180" s="40"/>
      <c r="AT2180" s="40"/>
      <c r="AU2180" s="40"/>
      <c r="AV2180" s="40"/>
      <c r="AW2180" s="40"/>
      <c r="AX2180" s="40"/>
      <c r="AY2180" s="40"/>
      <c r="AZ2180" s="40"/>
      <c r="BA2180" s="40"/>
      <c r="BB2180" s="40"/>
      <c r="BC2180" s="40"/>
      <c r="BD2180" s="40"/>
      <c r="BE2180" s="40"/>
      <c r="BF2180" s="40"/>
    </row>
    <row r="2181" spans="1:58" x14ac:dyDescent="0.4">
      <c r="A2181" s="510"/>
      <c r="B2181" s="40"/>
      <c r="C2181" s="40"/>
      <c r="D2181" s="45"/>
      <c r="E2181" s="45"/>
      <c r="F2181" s="64"/>
      <c r="G2181" s="40"/>
      <c r="H2181" s="40"/>
      <c r="I2181" s="40"/>
      <c r="J2181" s="40"/>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c r="AH2181" s="40"/>
      <c r="AI2181" s="40"/>
      <c r="AJ2181" s="40"/>
      <c r="AK2181" s="40"/>
      <c r="AL2181" s="40"/>
      <c r="AM2181" s="40"/>
      <c r="AN2181" s="40"/>
      <c r="AO2181" s="40"/>
      <c r="AP2181" s="40"/>
      <c r="AQ2181" s="40"/>
      <c r="AR2181" s="40"/>
      <c r="AS2181" s="40"/>
      <c r="AT2181" s="40"/>
      <c r="AU2181" s="40"/>
      <c r="AV2181" s="40"/>
      <c r="AW2181" s="40"/>
      <c r="AX2181" s="40"/>
      <c r="AY2181" s="40"/>
      <c r="AZ2181" s="40"/>
      <c r="BA2181" s="40"/>
      <c r="BB2181" s="40"/>
      <c r="BC2181" s="40"/>
      <c r="BD2181" s="40"/>
      <c r="BE2181" s="40"/>
      <c r="BF2181" s="40"/>
    </row>
    <row r="2182" spans="1:58" x14ac:dyDescent="0.4">
      <c r="A2182" s="510"/>
      <c r="B2182" s="40"/>
      <c r="C2182" s="40"/>
      <c r="D2182" s="45"/>
      <c r="E2182" s="45"/>
      <c r="F2182" s="64"/>
      <c r="G2182" s="40"/>
      <c r="H2182" s="40"/>
      <c r="I2182" s="40"/>
      <c r="J2182" s="40"/>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c r="AH2182" s="40"/>
      <c r="AI2182" s="40"/>
      <c r="AJ2182" s="40"/>
      <c r="AK2182" s="40"/>
      <c r="AL2182" s="40"/>
      <c r="AM2182" s="40"/>
      <c r="AN2182" s="40"/>
      <c r="AO2182" s="40"/>
      <c r="AP2182" s="40"/>
      <c r="AQ2182" s="40"/>
      <c r="AR2182" s="40"/>
      <c r="AS2182" s="40"/>
      <c r="AT2182" s="40"/>
      <c r="AU2182" s="40"/>
      <c r="AV2182" s="40"/>
      <c r="AW2182" s="40"/>
      <c r="AX2182" s="40"/>
      <c r="AY2182" s="40"/>
      <c r="AZ2182" s="40"/>
      <c r="BA2182" s="40"/>
      <c r="BB2182" s="40"/>
      <c r="BC2182" s="40"/>
      <c r="BD2182" s="40"/>
      <c r="BE2182" s="40"/>
      <c r="BF2182" s="40"/>
    </row>
    <row r="2183" spans="1:58" x14ac:dyDescent="0.4">
      <c r="A2183" s="510"/>
      <c r="B2183" s="40"/>
      <c r="C2183" s="40"/>
      <c r="D2183" s="45"/>
      <c r="E2183" s="45"/>
      <c r="F2183" s="64"/>
      <c r="G2183" s="40"/>
      <c r="H2183" s="40"/>
      <c r="I2183" s="40"/>
      <c r="J2183" s="40"/>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c r="AH2183" s="40"/>
      <c r="AI2183" s="40"/>
      <c r="AJ2183" s="40"/>
      <c r="AK2183" s="40"/>
      <c r="AL2183" s="40"/>
      <c r="AM2183" s="40"/>
      <c r="AN2183" s="40"/>
      <c r="AO2183" s="40"/>
      <c r="AP2183" s="40"/>
      <c r="AQ2183" s="40"/>
      <c r="AR2183" s="40"/>
      <c r="AS2183" s="40"/>
      <c r="AT2183" s="40"/>
      <c r="AU2183" s="40"/>
      <c r="AV2183" s="40"/>
      <c r="AW2183" s="40"/>
      <c r="AX2183" s="40"/>
      <c r="AY2183" s="40"/>
      <c r="AZ2183" s="40"/>
      <c r="BA2183" s="40"/>
      <c r="BB2183" s="40"/>
      <c r="BC2183" s="40"/>
      <c r="BD2183" s="40"/>
      <c r="BE2183" s="40"/>
      <c r="BF2183" s="40"/>
    </row>
    <row r="2184" spans="1:58" x14ac:dyDescent="0.4">
      <c r="A2184" s="510"/>
      <c r="B2184" s="40"/>
      <c r="C2184" s="40"/>
      <c r="D2184" s="45"/>
      <c r="E2184" s="45"/>
      <c r="F2184" s="64"/>
      <c r="G2184" s="40"/>
      <c r="H2184" s="40"/>
      <c r="I2184" s="40"/>
      <c r="J2184" s="40"/>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c r="AH2184" s="40"/>
      <c r="AI2184" s="40"/>
      <c r="AJ2184" s="40"/>
      <c r="AK2184" s="40"/>
      <c r="AL2184" s="40"/>
      <c r="AM2184" s="40"/>
      <c r="AN2184" s="40"/>
      <c r="AO2184" s="40"/>
      <c r="AP2184" s="40"/>
      <c r="AQ2184" s="40"/>
      <c r="AR2184" s="40"/>
      <c r="AS2184" s="40"/>
      <c r="AT2184" s="40"/>
      <c r="AU2184" s="40"/>
      <c r="AV2184" s="40"/>
      <c r="AW2184" s="40"/>
      <c r="AX2184" s="40"/>
      <c r="AY2184" s="40"/>
      <c r="AZ2184" s="40"/>
      <c r="BA2184" s="40"/>
      <c r="BB2184" s="40"/>
      <c r="BC2184" s="40"/>
      <c r="BD2184" s="40"/>
      <c r="BE2184" s="40"/>
      <c r="BF2184" s="40"/>
    </row>
    <row r="2185" spans="1:58" x14ac:dyDescent="0.4">
      <c r="A2185" s="510"/>
      <c r="B2185" s="40"/>
      <c r="C2185" s="40"/>
      <c r="D2185" s="45"/>
      <c r="E2185" s="45"/>
      <c r="F2185" s="64"/>
      <c r="G2185" s="40"/>
      <c r="H2185" s="40"/>
      <c r="I2185" s="40"/>
      <c r="J2185" s="40"/>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c r="AH2185" s="40"/>
      <c r="AI2185" s="40"/>
      <c r="AJ2185" s="40"/>
      <c r="AK2185" s="40"/>
      <c r="AL2185" s="40"/>
      <c r="AM2185" s="40"/>
      <c r="AN2185" s="40"/>
      <c r="AO2185" s="40"/>
      <c r="AP2185" s="40"/>
      <c r="AQ2185" s="40"/>
      <c r="AR2185" s="40"/>
      <c r="AS2185" s="40"/>
      <c r="AT2185" s="40"/>
      <c r="AU2185" s="40"/>
      <c r="AV2185" s="40"/>
      <c r="AW2185" s="40"/>
      <c r="AX2185" s="40"/>
      <c r="AY2185" s="40"/>
      <c r="AZ2185" s="40"/>
      <c r="BA2185" s="40"/>
      <c r="BB2185" s="40"/>
      <c r="BC2185" s="40"/>
      <c r="BD2185" s="40"/>
      <c r="BE2185" s="40"/>
      <c r="BF2185" s="40"/>
    </row>
    <row r="2186" spans="1:58" x14ac:dyDescent="0.4">
      <c r="A2186" s="510"/>
      <c r="B2186" s="40"/>
      <c r="C2186" s="40"/>
      <c r="D2186" s="45"/>
      <c r="E2186" s="45"/>
      <c r="F2186" s="64"/>
      <c r="G2186" s="40"/>
      <c r="H2186" s="40"/>
      <c r="I2186" s="40"/>
      <c r="J2186" s="40"/>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c r="AH2186" s="40"/>
      <c r="AI2186" s="40"/>
      <c r="AJ2186" s="40"/>
      <c r="AK2186" s="40"/>
      <c r="AL2186" s="40"/>
      <c r="AM2186" s="40"/>
      <c r="AN2186" s="40"/>
      <c r="AO2186" s="40"/>
      <c r="AP2186" s="40"/>
      <c r="AQ2186" s="40"/>
      <c r="AR2186" s="40"/>
      <c r="AS2186" s="40"/>
      <c r="AT2186" s="40"/>
      <c r="AU2186" s="40"/>
      <c r="AV2186" s="40"/>
      <c r="AW2186" s="40"/>
      <c r="AX2186" s="40"/>
      <c r="AY2186" s="40"/>
      <c r="AZ2186" s="40"/>
      <c r="BA2186" s="40"/>
      <c r="BB2186" s="40"/>
      <c r="BC2186" s="40"/>
      <c r="BD2186" s="40"/>
      <c r="BE2186" s="40"/>
      <c r="BF2186" s="40"/>
    </row>
    <row r="2187" spans="1:58" x14ac:dyDescent="0.4">
      <c r="A2187" s="510"/>
      <c r="B2187" s="40"/>
      <c r="C2187" s="40"/>
      <c r="D2187" s="45"/>
      <c r="E2187" s="45"/>
      <c r="F2187" s="64"/>
      <c r="G2187" s="40"/>
      <c r="H2187" s="40"/>
      <c r="I2187" s="40"/>
      <c r="J2187" s="40"/>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c r="AH2187" s="40"/>
      <c r="AI2187" s="40"/>
      <c r="AJ2187" s="40"/>
      <c r="AK2187" s="40"/>
      <c r="AL2187" s="40"/>
      <c r="AM2187" s="40"/>
      <c r="AN2187" s="40"/>
      <c r="AO2187" s="40"/>
      <c r="AP2187" s="40"/>
      <c r="AQ2187" s="40"/>
      <c r="AR2187" s="40"/>
      <c r="AS2187" s="40"/>
      <c r="AT2187" s="40"/>
      <c r="AU2187" s="40"/>
      <c r="AV2187" s="40"/>
      <c r="AW2187" s="40"/>
      <c r="AX2187" s="40"/>
      <c r="AY2187" s="40"/>
      <c r="AZ2187" s="40"/>
      <c r="BA2187" s="40"/>
      <c r="BB2187" s="40"/>
      <c r="BC2187" s="40"/>
      <c r="BD2187" s="40"/>
      <c r="BE2187" s="40"/>
      <c r="BF2187" s="40"/>
    </row>
    <row r="2188" spans="1:58" x14ac:dyDescent="0.4">
      <c r="A2188" s="510"/>
      <c r="B2188" s="40"/>
      <c r="C2188" s="40"/>
      <c r="D2188" s="45"/>
      <c r="E2188" s="45"/>
      <c r="F2188" s="64"/>
      <c r="G2188" s="40"/>
      <c r="H2188" s="40"/>
      <c r="I2188" s="40"/>
      <c r="J2188" s="40"/>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c r="AH2188" s="40"/>
      <c r="AI2188" s="40"/>
      <c r="AJ2188" s="40"/>
      <c r="AK2188" s="40"/>
      <c r="AL2188" s="40"/>
      <c r="AM2188" s="40"/>
      <c r="AN2188" s="40"/>
      <c r="AO2188" s="40"/>
      <c r="AP2188" s="40"/>
      <c r="AQ2188" s="40"/>
      <c r="AR2188" s="40"/>
      <c r="AS2188" s="40"/>
      <c r="AT2188" s="40"/>
      <c r="AU2188" s="40"/>
      <c r="AV2188" s="40"/>
      <c r="AW2188" s="40"/>
      <c r="AX2188" s="40"/>
      <c r="AY2188" s="40"/>
      <c r="AZ2188" s="40"/>
      <c r="BA2188" s="40"/>
      <c r="BB2188" s="40"/>
      <c r="BC2188" s="40"/>
      <c r="BD2188" s="40"/>
      <c r="BE2188" s="40"/>
      <c r="BF2188" s="40"/>
    </row>
    <row r="2189" spans="1:58" x14ac:dyDescent="0.4">
      <c r="A2189" s="510"/>
      <c r="B2189" s="40"/>
      <c r="C2189" s="40"/>
      <c r="D2189" s="45"/>
      <c r="E2189" s="45"/>
      <c r="F2189" s="64"/>
      <c r="G2189" s="40"/>
      <c r="H2189" s="40"/>
      <c r="I2189" s="40"/>
      <c r="J2189" s="40"/>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c r="AH2189" s="40"/>
      <c r="AI2189" s="40"/>
      <c r="AJ2189" s="40"/>
      <c r="AK2189" s="40"/>
      <c r="AL2189" s="40"/>
      <c r="AM2189" s="40"/>
      <c r="AN2189" s="40"/>
      <c r="AO2189" s="40"/>
      <c r="AP2189" s="40"/>
      <c r="AQ2189" s="40"/>
      <c r="AR2189" s="40"/>
      <c r="AS2189" s="40"/>
      <c r="AT2189" s="40"/>
      <c r="AU2189" s="40"/>
      <c r="AV2189" s="40"/>
      <c r="AW2189" s="40"/>
      <c r="AX2189" s="40"/>
      <c r="AY2189" s="40"/>
      <c r="AZ2189" s="40"/>
      <c r="BA2189" s="40"/>
      <c r="BB2189" s="40"/>
      <c r="BC2189" s="40"/>
      <c r="BD2189" s="40"/>
      <c r="BE2189" s="40"/>
      <c r="BF2189" s="40"/>
    </row>
    <row r="2190" spans="1:58" x14ac:dyDescent="0.4">
      <c r="A2190" s="510"/>
      <c r="B2190" s="40"/>
      <c r="C2190" s="40"/>
      <c r="D2190" s="45"/>
      <c r="E2190" s="45"/>
      <c r="F2190" s="64"/>
      <c r="G2190" s="40"/>
      <c r="H2190" s="40"/>
      <c r="I2190" s="40"/>
      <c r="J2190" s="40"/>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c r="AH2190" s="40"/>
      <c r="AI2190" s="40"/>
      <c r="AJ2190" s="40"/>
      <c r="AK2190" s="40"/>
      <c r="AL2190" s="40"/>
      <c r="AM2190" s="40"/>
      <c r="AN2190" s="40"/>
      <c r="AO2190" s="40"/>
      <c r="AP2190" s="40"/>
      <c r="AQ2190" s="40"/>
      <c r="AR2190" s="40"/>
      <c r="AS2190" s="40"/>
      <c r="AT2190" s="40"/>
      <c r="AU2190" s="40"/>
      <c r="AV2190" s="40"/>
      <c r="AW2190" s="40"/>
      <c r="AX2190" s="40"/>
      <c r="AY2190" s="40"/>
      <c r="AZ2190" s="40"/>
      <c r="BA2190" s="40"/>
      <c r="BB2190" s="40"/>
      <c r="BC2190" s="40"/>
      <c r="BD2190" s="40"/>
      <c r="BE2190" s="40"/>
      <c r="BF2190" s="40"/>
    </row>
    <row r="2191" spans="1:58" x14ac:dyDescent="0.4">
      <c r="A2191" s="510"/>
      <c r="B2191" s="40"/>
      <c r="C2191" s="40"/>
      <c r="D2191" s="45"/>
      <c r="E2191" s="45"/>
      <c r="F2191" s="64"/>
      <c r="G2191" s="40"/>
      <c r="H2191" s="40"/>
      <c r="I2191" s="40"/>
      <c r="J2191" s="40"/>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c r="AH2191" s="40"/>
      <c r="AI2191" s="40"/>
      <c r="AJ2191" s="40"/>
      <c r="AK2191" s="40"/>
      <c r="AL2191" s="40"/>
      <c r="AM2191" s="40"/>
      <c r="AN2191" s="40"/>
      <c r="AO2191" s="40"/>
      <c r="AP2191" s="40"/>
      <c r="AQ2191" s="40"/>
      <c r="AR2191" s="40"/>
      <c r="AS2191" s="40"/>
      <c r="AT2191" s="40"/>
      <c r="AU2191" s="40"/>
      <c r="AV2191" s="40"/>
      <c r="AW2191" s="40"/>
      <c r="AX2191" s="40"/>
      <c r="AY2191" s="40"/>
      <c r="AZ2191" s="40"/>
      <c r="BA2191" s="40"/>
      <c r="BB2191" s="40"/>
      <c r="BC2191" s="40"/>
      <c r="BD2191" s="40"/>
      <c r="BE2191" s="40"/>
      <c r="BF2191" s="40"/>
    </row>
    <row r="2192" spans="1:58" x14ac:dyDescent="0.4">
      <c r="A2192" s="510"/>
      <c r="B2192" s="40"/>
      <c r="C2192" s="40"/>
      <c r="D2192" s="45"/>
      <c r="E2192" s="45"/>
      <c r="F2192" s="64"/>
      <c r="G2192" s="40"/>
      <c r="H2192" s="40"/>
      <c r="I2192" s="40"/>
      <c r="J2192" s="40"/>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c r="AH2192" s="40"/>
      <c r="AI2192" s="40"/>
      <c r="AJ2192" s="40"/>
      <c r="AK2192" s="40"/>
      <c r="AL2192" s="40"/>
      <c r="AM2192" s="40"/>
      <c r="AN2192" s="40"/>
      <c r="AO2192" s="40"/>
      <c r="AP2192" s="40"/>
      <c r="AQ2192" s="40"/>
      <c r="AR2192" s="40"/>
      <c r="AS2192" s="40"/>
      <c r="AT2192" s="40"/>
      <c r="AU2192" s="40"/>
      <c r="AV2192" s="40"/>
      <c r="AW2192" s="40"/>
      <c r="AX2192" s="40"/>
      <c r="AY2192" s="40"/>
      <c r="AZ2192" s="40"/>
      <c r="BA2192" s="40"/>
      <c r="BB2192" s="40"/>
      <c r="BC2192" s="40"/>
      <c r="BD2192" s="40"/>
      <c r="BE2192" s="40"/>
      <c r="BF2192" s="40"/>
    </row>
    <row r="2193" spans="1:58" x14ac:dyDescent="0.4">
      <c r="A2193" s="510"/>
      <c r="B2193" s="40"/>
      <c r="C2193" s="40"/>
      <c r="D2193" s="45"/>
      <c r="E2193" s="45"/>
      <c r="F2193" s="64"/>
      <c r="G2193" s="40"/>
      <c r="H2193" s="40"/>
      <c r="I2193" s="40"/>
      <c r="J2193" s="40"/>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c r="AH2193" s="40"/>
      <c r="AI2193" s="40"/>
      <c r="AJ2193" s="40"/>
      <c r="AK2193" s="40"/>
      <c r="AL2193" s="40"/>
      <c r="AM2193" s="40"/>
      <c r="AN2193" s="40"/>
      <c r="AO2193" s="40"/>
      <c r="AP2193" s="40"/>
      <c r="AQ2193" s="40"/>
      <c r="AR2193" s="40"/>
      <c r="AS2193" s="40"/>
      <c r="AT2193" s="40"/>
      <c r="AU2193" s="40"/>
      <c r="AV2193" s="40"/>
      <c r="AW2193" s="40"/>
      <c r="AX2193" s="40"/>
      <c r="AY2193" s="40"/>
      <c r="AZ2193" s="40"/>
      <c r="BA2193" s="40"/>
      <c r="BB2193" s="40"/>
      <c r="BC2193" s="40"/>
      <c r="BD2193" s="40"/>
      <c r="BE2193" s="40"/>
      <c r="BF2193" s="40"/>
    </row>
    <row r="2194" spans="1:58" x14ac:dyDescent="0.4">
      <c r="A2194" s="510"/>
      <c r="B2194" s="40"/>
      <c r="C2194" s="40"/>
      <c r="D2194" s="45"/>
      <c r="E2194" s="45"/>
      <c r="F2194" s="64"/>
      <c r="G2194" s="40"/>
      <c r="H2194" s="40"/>
      <c r="I2194" s="40"/>
      <c r="J2194" s="40"/>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c r="AH2194" s="40"/>
      <c r="AI2194" s="40"/>
      <c r="AJ2194" s="40"/>
      <c r="AK2194" s="40"/>
      <c r="AL2194" s="40"/>
      <c r="AM2194" s="40"/>
      <c r="AN2194" s="40"/>
      <c r="AO2194" s="40"/>
      <c r="AP2194" s="40"/>
      <c r="AQ2194" s="40"/>
      <c r="AR2194" s="40"/>
      <c r="AS2194" s="40"/>
      <c r="AT2194" s="40"/>
      <c r="AU2194" s="40"/>
      <c r="AV2194" s="40"/>
      <c r="AW2194" s="40"/>
      <c r="AX2194" s="40"/>
      <c r="AY2194" s="40"/>
      <c r="AZ2194" s="40"/>
      <c r="BA2194" s="40"/>
      <c r="BB2194" s="40"/>
      <c r="BC2194" s="40"/>
      <c r="BD2194" s="40"/>
      <c r="BE2194" s="40"/>
      <c r="BF2194" s="40"/>
    </row>
    <row r="2195" spans="1:58" x14ac:dyDescent="0.4">
      <c r="A2195" s="510"/>
      <c r="B2195" s="40"/>
      <c r="C2195" s="40"/>
      <c r="D2195" s="45"/>
      <c r="E2195" s="45"/>
      <c r="F2195" s="64"/>
      <c r="G2195" s="40"/>
      <c r="H2195" s="40"/>
      <c r="I2195" s="40"/>
      <c r="J2195" s="40"/>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c r="AH2195" s="40"/>
      <c r="AI2195" s="40"/>
      <c r="AJ2195" s="40"/>
      <c r="AK2195" s="40"/>
      <c r="AL2195" s="40"/>
      <c r="AM2195" s="40"/>
      <c r="AN2195" s="40"/>
      <c r="AO2195" s="40"/>
      <c r="AP2195" s="40"/>
      <c r="AQ2195" s="40"/>
      <c r="AR2195" s="40"/>
      <c r="AS2195" s="40"/>
      <c r="AT2195" s="40"/>
      <c r="AU2195" s="40"/>
      <c r="AV2195" s="40"/>
      <c r="AW2195" s="40"/>
      <c r="AX2195" s="40"/>
      <c r="AY2195" s="40"/>
      <c r="AZ2195" s="40"/>
      <c r="BA2195" s="40"/>
      <c r="BB2195" s="40"/>
      <c r="BC2195" s="40"/>
      <c r="BD2195" s="40"/>
      <c r="BE2195" s="40"/>
      <c r="BF2195" s="40"/>
    </row>
    <row r="2196" spans="1:58" x14ac:dyDescent="0.4">
      <c r="A2196" s="510"/>
      <c r="B2196" s="40"/>
      <c r="C2196" s="40"/>
      <c r="D2196" s="45"/>
      <c r="E2196" s="45"/>
      <c r="F2196" s="64"/>
      <c r="G2196" s="40"/>
      <c r="H2196" s="40"/>
      <c r="I2196" s="40"/>
      <c r="J2196" s="40"/>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c r="AH2196" s="40"/>
      <c r="AI2196" s="40"/>
      <c r="AJ2196" s="40"/>
      <c r="AK2196" s="40"/>
      <c r="AL2196" s="40"/>
      <c r="AM2196" s="40"/>
      <c r="AN2196" s="40"/>
      <c r="AO2196" s="40"/>
      <c r="AP2196" s="40"/>
      <c r="AQ2196" s="40"/>
      <c r="AR2196" s="40"/>
      <c r="AS2196" s="40"/>
      <c r="AT2196" s="40"/>
      <c r="AU2196" s="40"/>
      <c r="AV2196" s="40"/>
      <c r="AW2196" s="40"/>
      <c r="AX2196" s="40"/>
      <c r="AY2196" s="40"/>
      <c r="AZ2196" s="40"/>
      <c r="BA2196" s="40"/>
      <c r="BB2196" s="40"/>
      <c r="BC2196" s="40"/>
      <c r="BD2196" s="40"/>
      <c r="BE2196" s="40"/>
      <c r="BF2196" s="40"/>
    </row>
    <row r="2197" spans="1:58" x14ac:dyDescent="0.4">
      <c r="A2197" s="510"/>
      <c r="B2197" s="40"/>
      <c r="C2197" s="40"/>
      <c r="D2197" s="45"/>
      <c r="E2197" s="45"/>
      <c r="F2197" s="64"/>
      <c r="G2197" s="40"/>
      <c r="H2197" s="40"/>
      <c r="I2197" s="40"/>
      <c r="J2197" s="40"/>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c r="AH2197" s="40"/>
      <c r="AI2197" s="40"/>
      <c r="AJ2197" s="40"/>
      <c r="AK2197" s="40"/>
      <c r="AL2197" s="40"/>
      <c r="AM2197" s="40"/>
      <c r="AN2197" s="40"/>
      <c r="AO2197" s="40"/>
      <c r="AP2197" s="40"/>
      <c r="AQ2197" s="40"/>
      <c r="AR2197" s="40"/>
      <c r="AS2197" s="40"/>
      <c r="AT2197" s="40"/>
      <c r="AU2197" s="40"/>
      <c r="AV2197" s="40"/>
      <c r="AW2197" s="40"/>
      <c r="AX2197" s="40"/>
      <c r="AY2197" s="40"/>
      <c r="AZ2197" s="40"/>
      <c r="BA2197" s="40"/>
      <c r="BB2197" s="40"/>
      <c r="BC2197" s="40"/>
      <c r="BD2197" s="40"/>
      <c r="BE2197" s="40"/>
      <c r="BF2197" s="40"/>
    </row>
    <row r="2198" spans="1:58" x14ac:dyDescent="0.4">
      <c r="A2198" s="510"/>
      <c r="B2198" s="40"/>
      <c r="C2198" s="40"/>
      <c r="D2198" s="45"/>
      <c r="E2198" s="45"/>
      <c r="F2198" s="64"/>
      <c r="G2198" s="40"/>
      <c r="H2198" s="40"/>
      <c r="I2198" s="40"/>
      <c r="J2198" s="40"/>
      <c r="K2198" s="40"/>
      <c r="L2198" s="40"/>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c r="AH2198" s="40"/>
      <c r="AI2198" s="40"/>
      <c r="AJ2198" s="40"/>
      <c r="AK2198" s="40"/>
      <c r="AL2198" s="40"/>
      <c r="AM2198" s="40"/>
      <c r="AN2198" s="40"/>
      <c r="AO2198" s="40"/>
      <c r="AP2198" s="40"/>
      <c r="AQ2198" s="40"/>
      <c r="AR2198" s="40"/>
      <c r="AS2198" s="40"/>
      <c r="AT2198" s="40"/>
      <c r="AU2198" s="40"/>
      <c r="AV2198" s="40"/>
      <c r="AW2198" s="40"/>
      <c r="AX2198" s="40"/>
      <c r="AY2198" s="40"/>
      <c r="AZ2198" s="40"/>
      <c r="BA2198" s="40"/>
      <c r="BB2198" s="40"/>
      <c r="BC2198" s="40"/>
      <c r="BD2198" s="40"/>
      <c r="BE2198" s="40"/>
      <c r="BF2198" s="40"/>
    </row>
    <row r="2199" spans="1:58" x14ac:dyDescent="0.4">
      <c r="A2199" s="510"/>
      <c r="B2199" s="40"/>
      <c r="C2199" s="40"/>
      <c r="D2199" s="45"/>
      <c r="E2199" s="45"/>
      <c r="F2199" s="64"/>
      <c r="G2199" s="40"/>
      <c r="H2199" s="40"/>
      <c r="I2199" s="40"/>
      <c r="J2199" s="40"/>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c r="AH2199" s="40"/>
      <c r="AI2199" s="40"/>
      <c r="AJ2199" s="40"/>
      <c r="AK2199" s="40"/>
      <c r="AL2199" s="40"/>
      <c r="AM2199" s="40"/>
      <c r="AN2199" s="40"/>
      <c r="AO2199" s="40"/>
      <c r="AP2199" s="40"/>
      <c r="AQ2199" s="40"/>
      <c r="AR2199" s="40"/>
      <c r="AS2199" s="40"/>
      <c r="AT2199" s="40"/>
      <c r="AU2199" s="40"/>
      <c r="AV2199" s="40"/>
      <c r="AW2199" s="40"/>
      <c r="AX2199" s="40"/>
      <c r="AY2199" s="40"/>
      <c r="AZ2199" s="40"/>
      <c r="BA2199" s="40"/>
      <c r="BB2199" s="40"/>
      <c r="BC2199" s="40"/>
      <c r="BD2199" s="40"/>
      <c r="BE2199" s="40"/>
      <c r="BF2199" s="40"/>
    </row>
    <row r="2200" spans="1:58" x14ac:dyDescent="0.4">
      <c r="A2200" s="510"/>
      <c r="B2200" s="40"/>
      <c r="C2200" s="40"/>
      <c r="D2200" s="45"/>
      <c r="E2200" s="45"/>
      <c r="F2200" s="64"/>
      <c r="G2200" s="40"/>
      <c r="H2200" s="40"/>
      <c r="I2200" s="40"/>
      <c r="J2200" s="40"/>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c r="AH2200" s="40"/>
      <c r="AI2200" s="40"/>
      <c r="AJ2200" s="40"/>
      <c r="AK2200" s="40"/>
      <c r="AL2200" s="40"/>
      <c r="AM2200" s="40"/>
      <c r="AN2200" s="40"/>
      <c r="AO2200" s="40"/>
      <c r="AP2200" s="40"/>
      <c r="AQ2200" s="40"/>
      <c r="AR2200" s="40"/>
      <c r="AS2200" s="40"/>
      <c r="AT2200" s="40"/>
      <c r="AU2200" s="40"/>
      <c r="AV2200" s="40"/>
      <c r="AW2200" s="40"/>
      <c r="AX2200" s="40"/>
      <c r="AY2200" s="40"/>
      <c r="AZ2200" s="40"/>
      <c r="BA2200" s="40"/>
      <c r="BB2200" s="40"/>
      <c r="BC2200" s="40"/>
      <c r="BD2200" s="40"/>
      <c r="BE2200" s="40"/>
      <c r="BF2200" s="40"/>
    </row>
    <row r="2201" spans="1:58" x14ac:dyDescent="0.4">
      <c r="A2201" s="510"/>
      <c r="B2201" s="40"/>
      <c r="C2201" s="40"/>
      <c r="D2201" s="45"/>
      <c r="E2201" s="45"/>
      <c r="F2201" s="64"/>
      <c r="G2201" s="40"/>
      <c r="H2201" s="40"/>
      <c r="I2201" s="40"/>
      <c r="J2201" s="40"/>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c r="AH2201" s="40"/>
      <c r="AI2201" s="40"/>
      <c r="AJ2201" s="40"/>
      <c r="AK2201" s="40"/>
      <c r="AL2201" s="40"/>
      <c r="AM2201" s="40"/>
      <c r="AN2201" s="40"/>
      <c r="AO2201" s="40"/>
      <c r="AP2201" s="40"/>
      <c r="AQ2201" s="40"/>
      <c r="AR2201" s="40"/>
      <c r="AS2201" s="40"/>
      <c r="AT2201" s="40"/>
      <c r="AU2201" s="40"/>
      <c r="AV2201" s="40"/>
      <c r="AW2201" s="40"/>
      <c r="AX2201" s="40"/>
      <c r="AY2201" s="40"/>
      <c r="AZ2201" s="40"/>
      <c r="BA2201" s="40"/>
      <c r="BB2201" s="40"/>
      <c r="BC2201" s="40"/>
      <c r="BD2201" s="40"/>
      <c r="BE2201" s="40"/>
      <c r="BF2201" s="40"/>
    </row>
    <row r="2202" spans="1:58" x14ac:dyDescent="0.4">
      <c r="A2202" s="510"/>
      <c r="B2202" s="40"/>
      <c r="C2202" s="40"/>
      <c r="D2202" s="45"/>
      <c r="E2202" s="45"/>
      <c r="F2202" s="64"/>
      <c r="G2202" s="40"/>
      <c r="H2202" s="40"/>
      <c r="I2202" s="40"/>
      <c r="J2202" s="40"/>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c r="AH2202" s="40"/>
      <c r="AI2202" s="40"/>
      <c r="AJ2202" s="40"/>
      <c r="AK2202" s="40"/>
      <c r="AL2202" s="40"/>
      <c r="AM2202" s="40"/>
      <c r="AN2202" s="40"/>
      <c r="AO2202" s="40"/>
      <c r="AP2202" s="40"/>
      <c r="AQ2202" s="40"/>
      <c r="AR2202" s="40"/>
      <c r="AS2202" s="40"/>
      <c r="AT2202" s="40"/>
      <c r="AU2202" s="40"/>
      <c r="AV2202" s="40"/>
      <c r="AW2202" s="40"/>
      <c r="AX2202" s="40"/>
      <c r="AY2202" s="40"/>
      <c r="AZ2202" s="40"/>
      <c r="BA2202" s="40"/>
      <c r="BB2202" s="40"/>
      <c r="BC2202" s="40"/>
      <c r="BD2202" s="40"/>
      <c r="BE2202" s="40"/>
      <c r="BF2202" s="40"/>
    </row>
    <row r="2203" spans="1:58" x14ac:dyDescent="0.4">
      <c r="A2203" s="510"/>
      <c r="B2203" s="40"/>
      <c r="C2203" s="40"/>
      <c r="D2203" s="45"/>
      <c r="E2203" s="45"/>
      <c r="F2203" s="64"/>
      <c r="G2203" s="40"/>
      <c r="H2203" s="40"/>
      <c r="I2203" s="40"/>
      <c r="J2203" s="40"/>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c r="AH2203" s="40"/>
      <c r="AI2203" s="40"/>
      <c r="AJ2203" s="40"/>
      <c r="AK2203" s="40"/>
      <c r="AL2203" s="40"/>
      <c r="AM2203" s="40"/>
      <c r="AN2203" s="40"/>
      <c r="AO2203" s="40"/>
      <c r="AP2203" s="40"/>
      <c r="AQ2203" s="40"/>
      <c r="AR2203" s="40"/>
      <c r="AS2203" s="40"/>
      <c r="AT2203" s="40"/>
      <c r="AU2203" s="40"/>
      <c r="AV2203" s="40"/>
      <c r="AW2203" s="40"/>
      <c r="AX2203" s="40"/>
      <c r="AY2203" s="40"/>
      <c r="AZ2203" s="40"/>
      <c r="BA2203" s="40"/>
      <c r="BB2203" s="40"/>
      <c r="BC2203" s="40"/>
      <c r="BD2203" s="40"/>
      <c r="BE2203" s="40"/>
      <c r="BF2203" s="40"/>
    </row>
    <row r="2204" spans="1:58" x14ac:dyDescent="0.4">
      <c r="A2204" s="510"/>
      <c r="B2204" s="40"/>
      <c r="C2204" s="40"/>
      <c r="D2204" s="45"/>
      <c r="E2204" s="45"/>
      <c r="F2204" s="64"/>
      <c r="G2204" s="40"/>
      <c r="H2204" s="40"/>
      <c r="I2204" s="40"/>
      <c r="J2204" s="40"/>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c r="AH2204" s="40"/>
      <c r="AI2204" s="40"/>
      <c r="AJ2204" s="40"/>
      <c r="AK2204" s="40"/>
      <c r="AL2204" s="40"/>
      <c r="AM2204" s="40"/>
      <c r="AN2204" s="40"/>
      <c r="AO2204" s="40"/>
      <c r="AP2204" s="40"/>
      <c r="AQ2204" s="40"/>
      <c r="AR2204" s="40"/>
      <c r="AS2204" s="40"/>
      <c r="AT2204" s="40"/>
      <c r="AU2204" s="40"/>
      <c r="AV2204" s="40"/>
      <c r="AW2204" s="40"/>
      <c r="AX2204" s="40"/>
      <c r="AY2204" s="40"/>
      <c r="AZ2204" s="40"/>
      <c r="BA2204" s="40"/>
      <c r="BB2204" s="40"/>
      <c r="BC2204" s="40"/>
      <c r="BD2204" s="40"/>
      <c r="BE2204" s="40"/>
      <c r="BF2204" s="40"/>
    </row>
    <row r="2205" spans="1:58" x14ac:dyDescent="0.4">
      <c r="A2205" s="510"/>
      <c r="B2205" s="40"/>
      <c r="C2205" s="40"/>
      <c r="D2205" s="45"/>
      <c r="E2205" s="45"/>
      <c r="F2205" s="64"/>
      <c r="G2205" s="40"/>
      <c r="H2205" s="40"/>
      <c r="I2205" s="40"/>
      <c r="J2205" s="40"/>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c r="AH2205" s="40"/>
      <c r="AI2205" s="40"/>
      <c r="AJ2205" s="40"/>
      <c r="AK2205" s="40"/>
      <c r="AL2205" s="40"/>
      <c r="AM2205" s="40"/>
      <c r="AN2205" s="40"/>
      <c r="AO2205" s="40"/>
      <c r="AP2205" s="40"/>
      <c r="AQ2205" s="40"/>
      <c r="AR2205" s="40"/>
      <c r="AS2205" s="40"/>
      <c r="AT2205" s="40"/>
      <c r="AU2205" s="40"/>
      <c r="AV2205" s="40"/>
      <c r="AW2205" s="40"/>
      <c r="AX2205" s="40"/>
      <c r="AY2205" s="40"/>
      <c r="AZ2205" s="40"/>
      <c r="BA2205" s="40"/>
      <c r="BB2205" s="40"/>
      <c r="BC2205" s="40"/>
      <c r="BD2205" s="40"/>
      <c r="BE2205" s="40"/>
      <c r="BF2205" s="40"/>
    </row>
    <row r="2206" spans="1:58" x14ac:dyDescent="0.4">
      <c r="A2206" s="510"/>
      <c r="B2206" s="40"/>
      <c r="C2206" s="40"/>
      <c r="D2206" s="45"/>
      <c r="E2206" s="45"/>
      <c r="F2206" s="64"/>
      <c r="G2206" s="40"/>
      <c r="H2206" s="40"/>
      <c r="I2206" s="40"/>
      <c r="J2206" s="40"/>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c r="AH2206" s="40"/>
      <c r="AI2206" s="40"/>
      <c r="AJ2206" s="40"/>
      <c r="AK2206" s="40"/>
      <c r="AL2206" s="40"/>
      <c r="AM2206" s="40"/>
      <c r="AN2206" s="40"/>
      <c r="AO2206" s="40"/>
      <c r="AP2206" s="40"/>
      <c r="AQ2206" s="40"/>
      <c r="AR2206" s="40"/>
      <c r="AS2206" s="40"/>
      <c r="AT2206" s="40"/>
      <c r="AU2206" s="40"/>
      <c r="AV2206" s="40"/>
      <c r="AW2206" s="40"/>
      <c r="AX2206" s="40"/>
      <c r="AY2206" s="40"/>
      <c r="AZ2206" s="40"/>
      <c r="BA2206" s="40"/>
      <c r="BB2206" s="40"/>
      <c r="BC2206" s="40"/>
      <c r="BD2206" s="40"/>
      <c r="BE2206" s="40"/>
      <c r="BF2206" s="40"/>
    </row>
    <row r="2207" spans="1:58" x14ac:dyDescent="0.4">
      <c r="A2207" s="510"/>
      <c r="B2207" s="40"/>
      <c r="C2207" s="40"/>
      <c r="D2207" s="45"/>
      <c r="E2207" s="45"/>
      <c r="F2207" s="64"/>
      <c r="G2207" s="40"/>
      <c r="H2207" s="40"/>
      <c r="I2207" s="40"/>
      <c r="J2207" s="40"/>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c r="AH2207" s="40"/>
      <c r="AI2207" s="40"/>
      <c r="AJ2207" s="40"/>
      <c r="AK2207" s="40"/>
      <c r="AL2207" s="40"/>
      <c r="AM2207" s="40"/>
      <c r="AN2207" s="40"/>
      <c r="AO2207" s="40"/>
      <c r="AP2207" s="40"/>
      <c r="AQ2207" s="40"/>
      <c r="AR2207" s="40"/>
      <c r="AS2207" s="40"/>
      <c r="AT2207" s="40"/>
      <c r="AU2207" s="40"/>
      <c r="AV2207" s="40"/>
      <c r="AW2207" s="40"/>
      <c r="AX2207" s="40"/>
      <c r="AY2207" s="40"/>
      <c r="AZ2207" s="40"/>
      <c r="BA2207" s="40"/>
      <c r="BB2207" s="40"/>
      <c r="BC2207" s="40"/>
      <c r="BD2207" s="40"/>
      <c r="BE2207" s="40"/>
      <c r="BF2207" s="40"/>
    </row>
    <row r="2208" spans="1:58" x14ac:dyDescent="0.4">
      <c r="A2208" s="510"/>
      <c r="B2208" s="40"/>
      <c r="C2208" s="40"/>
      <c r="D2208" s="45"/>
      <c r="E2208" s="45"/>
      <c r="F2208" s="64"/>
      <c r="G2208" s="40"/>
      <c r="H2208" s="40"/>
      <c r="I2208" s="40"/>
      <c r="J2208" s="40"/>
      <c r="K2208" s="40"/>
      <c r="L2208" s="40"/>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c r="AH2208" s="40"/>
      <c r="AI2208" s="40"/>
      <c r="AJ2208" s="40"/>
      <c r="AK2208" s="40"/>
      <c r="AL2208" s="40"/>
      <c r="AM2208" s="40"/>
      <c r="AN2208" s="40"/>
      <c r="AO2208" s="40"/>
      <c r="AP2208" s="40"/>
      <c r="AQ2208" s="40"/>
      <c r="AR2208" s="40"/>
      <c r="AS2208" s="40"/>
      <c r="AT2208" s="40"/>
      <c r="AU2208" s="40"/>
      <c r="AV2208" s="40"/>
      <c r="AW2208" s="40"/>
      <c r="AX2208" s="40"/>
      <c r="AY2208" s="40"/>
      <c r="AZ2208" s="40"/>
      <c r="BA2208" s="40"/>
      <c r="BB2208" s="40"/>
      <c r="BC2208" s="40"/>
      <c r="BD2208" s="40"/>
      <c r="BE2208" s="40"/>
      <c r="BF2208" s="40"/>
    </row>
    <row r="2209" spans="1:58" x14ac:dyDescent="0.4">
      <c r="A2209" s="510"/>
      <c r="B2209" s="40"/>
      <c r="C2209" s="40"/>
      <c r="D2209" s="45"/>
      <c r="E2209" s="45"/>
      <c r="F2209" s="64"/>
      <c r="G2209" s="40"/>
      <c r="H2209" s="40"/>
      <c r="I2209" s="40"/>
      <c r="J2209" s="40"/>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c r="AH2209" s="40"/>
      <c r="AI2209" s="40"/>
      <c r="AJ2209" s="40"/>
      <c r="AK2209" s="40"/>
      <c r="AL2209" s="40"/>
      <c r="AM2209" s="40"/>
      <c r="AN2209" s="40"/>
      <c r="AO2209" s="40"/>
      <c r="AP2209" s="40"/>
      <c r="AQ2209" s="40"/>
      <c r="AR2209" s="40"/>
      <c r="AS2209" s="40"/>
      <c r="AT2209" s="40"/>
      <c r="AU2209" s="40"/>
      <c r="AV2209" s="40"/>
      <c r="AW2209" s="40"/>
      <c r="AX2209" s="40"/>
      <c r="AY2209" s="40"/>
      <c r="AZ2209" s="40"/>
      <c r="BA2209" s="40"/>
      <c r="BB2209" s="40"/>
      <c r="BC2209" s="40"/>
      <c r="BD2209" s="40"/>
      <c r="BE2209" s="40"/>
      <c r="BF2209" s="40"/>
    </row>
    <row r="2210" spans="1:58" x14ac:dyDescent="0.4">
      <c r="A2210" s="510"/>
      <c r="B2210" s="40"/>
      <c r="C2210" s="40"/>
      <c r="D2210" s="45"/>
      <c r="E2210" s="45"/>
      <c r="F2210" s="64"/>
      <c r="G2210" s="40"/>
      <c r="H2210" s="40"/>
      <c r="I2210" s="40"/>
      <c r="J2210" s="40"/>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c r="AH2210" s="40"/>
      <c r="AI2210" s="40"/>
      <c r="AJ2210" s="40"/>
      <c r="AK2210" s="40"/>
      <c r="AL2210" s="40"/>
      <c r="AM2210" s="40"/>
      <c r="AN2210" s="40"/>
      <c r="AO2210" s="40"/>
      <c r="AP2210" s="40"/>
      <c r="AQ2210" s="40"/>
      <c r="AR2210" s="40"/>
      <c r="AS2210" s="40"/>
      <c r="AT2210" s="40"/>
      <c r="AU2210" s="40"/>
      <c r="AV2210" s="40"/>
      <c r="AW2210" s="40"/>
      <c r="AX2210" s="40"/>
      <c r="AY2210" s="40"/>
      <c r="AZ2210" s="40"/>
      <c r="BA2210" s="40"/>
      <c r="BB2210" s="40"/>
      <c r="BC2210" s="40"/>
      <c r="BD2210" s="40"/>
      <c r="BE2210" s="40"/>
      <c r="BF2210" s="40"/>
    </row>
    <row r="2211" spans="1:58" x14ac:dyDescent="0.4">
      <c r="A2211" s="510"/>
      <c r="B2211" s="40"/>
      <c r="C2211" s="40"/>
      <c r="D2211" s="45"/>
      <c r="E2211" s="45"/>
      <c r="F2211" s="64"/>
      <c r="G2211" s="40"/>
      <c r="H2211" s="40"/>
      <c r="I2211" s="40"/>
      <c r="J2211" s="40"/>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c r="AH2211" s="40"/>
      <c r="AI2211" s="40"/>
      <c r="AJ2211" s="40"/>
      <c r="AK2211" s="40"/>
      <c r="AL2211" s="40"/>
      <c r="AM2211" s="40"/>
      <c r="AN2211" s="40"/>
      <c r="AO2211" s="40"/>
      <c r="AP2211" s="40"/>
      <c r="AQ2211" s="40"/>
      <c r="AR2211" s="40"/>
      <c r="AS2211" s="40"/>
      <c r="AT2211" s="40"/>
      <c r="AU2211" s="40"/>
      <c r="AV2211" s="40"/>
      <c r="AW2211" s="40"/>
      <c r="AX2211" s="40"/>
      <c r="AY2211" s="40"/>
      <c r="AZ2211" s="40"/>
      <c r="BA2211" s="40"/>
      <c r="BB2211" s="40"/>
      <c r="BC2211" s="40"/>
      <c r="BD2211" s="40"/>
      <c r="BE2211" s="40"/>
      <c r="BF2211" s="40"/>
    </row>
    <row r="2212" spans="1:58" x14ac:dyDescent="0.4">
      <c r="A2212" s="510"/>
      <c r="B2212" s="40"/>
      <c r="C2212" s="40"/>
      <c r="D2212" s="45"/>
      <c r="E2212" s="45"/>
      <c r="F2212" s="64"/>
      <c r="G2212" s="40"/>
      <c r="H2212" s="40"/>
      <c r="I2212" s="40"/>
      <c r="J2212" s="40"/>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c r="AH2212" s="40"/>
      <c r="AI2212" s="40"/>
      <c r="AJ2212" s="40"/>
      <c r="AK2212" s="40"/>
      <c r="AL2212" s="40"/>
      <c r="AM2212" s="40"/>
      <c r="AN2212" s="40"/>
      <c r="AO2212" s="40"/>
      <c r="AP2212" s="40"/>
      <c r="AQ2212" s="40"/>
      <c r="AR2212" s="40"/>
      <c r="AS2212" s="40"/>
      <c r="AT2212" s="40"/>
      <c r="AU2212" s="40"/>
      <c r="AV2212" s="40"/>
      <c r="AW2212" s="40"/>
      <c r="AX2212" s="40"/>
      <c r="AY2212" s="40"/>
      <c r="AZ2212" s="40"/>
      <c r="BA2212" s="40"/>
      <c r="BB2212" s="40"/>
      <c r="BC2212" s="40"/>
      <c r="BD2212" s="40"/>
      <c r="BE2212" s="40"/>
      <c r="BF2212" s="40"/>
    </row>
    <row r="2213" spans="1:58" x14ac:dyDescent="0.4">
      <c r="A2213" s="510"/>
      <c r="B2213" s="40"/>
      <c r="C2213" s="40"/>
      <c r="D2213" s="45"/>
      <c r="E2213" s="45"/>
      <c r="F2213" s="64"/>
      <c r="G2213" s="40"/>
      <c r="H2213" s="40"/>
      <c r="I2213" s="40"/>
      <c r="J2213" s="40"/>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c r="AH2213" s="40"/>
      <c r="AI2213" s="40"/>
      <c r="AJ2213" s="40"/>
      <c r="AK2213" s="40"/>
      <c r="AL2213" s="40"/>
      <c r="AM2213" s="40"/>
      <c r="AN2213" s="40"/>
      <c r="AO2213" s="40"/>
      <c r="AP2213" s="40"/>
      <c r="AQ2213" s="40"/>
      <c r="AR2213" s="40"/>
      <c r="AS2213" s="40"/>
      <c r="AT2213" s="40"/>
      <c r="AU2213" s="40"/>
      <c r="AV2213" s="40"/>
      <c r="AW2213" s="40"/>
      <c r="AX2213" s="40"/>
      <c r="AY2213" s="40"/>
      <c r="AZ2213" s="40"/>
      <c r="BA2213" s="40"/>
      <c r="BB2213" s="40"/>
      <c r="BC2213" s="40"/>
      <c r="BD2213" s="40"/>
      <c r="BE2213" s="40"/>
      <c r="BF2213" s="40"/>
    </row>
    <row r="2214" spans="1:58" x14ac:dyDescent="0.4">
      <c r="A2214" s="510"/>
      <c r="B2214" s="40"/>
      <c r="C2214" s="40"/>
      <c r="D2214" s="45"/>
      <c r="E2214" s="45"/>
      <c r="F2214" s="64"/>
      <c r="G2214" s="40"/>
      <c r="H2214" s="40"/>
      <c r="I2214" s="40"/>
      <c r="J2214" s="40"/>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c r="AH2214" s="40"/>
      <c r="AI2214" s="40"/>
      <c r="AJ2214" s="40"/>
      <c r="AK2214" s="40"/>
      <c r="AL2214" s="40"/>
      <c r="AM2214" s="40"/>
      <c r="AN2214" s="40"/>
      <c r="AO2214" s="40"/>
      <c r="AP2214" s="40"/>
      <c r="AQ2214" s="40"/>
      <c r="AR2214" s="40"/>
      <c r="AS2214" s="40"/>
      <c r="AT2214" s="40"/>
      <c r="AU2214" s="40"/>
      <c r="AV2214" s="40"/>
      <c r="AW2214" s="40"/>
      <c r="AX2214" s="40"/>
      <c r="AY2214" s="40"/>
      <c r="AZ2214" s="40"/>
      <c r="BA2214" s="40"/>
      <c r="BB2214" s="40"/>
      <c r="BC2214" s="40"/>
      <c r="BD2214" s="40"/>
      <c r="BE2214" s="40"/>
      <c r="BF2214" s="40"/>
    </row>
    <row r="2215" spans="1:58" x14ac:dyDescent="0.4">
      <c r="A2215" s="510"/>
      <c r="B2215" s="40"/>
      <c r="C2215" s="40"/>
      <c r="D2215" s="45"/>
      <c r="E2215" s="45"/>
      <c r="F2215" s="64"/>
      <c r="G2215" s="40"/>
      <c r="H2215" s="40"/>
      <c r="I2215" s="40"/>
      <c r="J2215" s="40"/>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c r="AH2215" s="40"/>
      <c r="AI2215" s="40"/>
      <c r="AJ2215" s="40"/>
      <c r="AK2215" s="40"/>
      <c r="AL2215" s="40"/>
      <c r="AM2215" s="40"/>
      <c r="AN2215" s="40"/>
      <c r="AO2215" s="40"/>
      <c r="AP2215" s="40"/>
      <c r="AQ2215" s="40"/>
      <c r="AR2215" s="40"/>
      <c r="AS2215" s="40"/>
      <c r="AT2215" s="40"/>
      <c r="AU2215" s="40"/>
      <c r="AV2215" s="40"/>
      <c r="AW2215" s="40"/>
      <c r="AX2215" s="40"/>
      <c r="AY2215" s="40"/>
      <c r="AZ2215" s="40"/>
      <c r="BA2215" s="40"/>
      <c r="BB2215" s="40"/>
      <c r="BC2215" s="40"/>
      <c r="BD2215" s="40"/>
      <c r="BE2215" s="40"/>
      <c r="BF2215" s="40"/>
    </row>
    <row r="2216" spans="1:58" x14ac:dyDescent="0.4">
      <c r="A2216" s="510"/>
      <c r="B2216" s="40"/>
      <c r="C2216" s="40"/>
      <c r="D2216" s="45"/>
      <c r="E2216" s="45"/>
      <c r="F2216" s="64"/>
      <c r="G2216" s="40"/>
      <c r="H2216" s="40"/>
      <c r="I2216" s="40"/>
      <c r="J2216" s="40"/>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c r="AH2216" s="40"/>
      <c r="AI2216" s="40"/>
      <c r="AJ2216" s="40"/>
      <c r="AK2216" s="40"/>
      <c r="AL2216" s="40"/>
      <c r="AM2216" s="40"/>
      <c r="AN2216" s="40"/>
      <c r="AO2216" s="40"/>
      <c r="AP2216" s="40"/>
      <c r="AQ2216" s="40"/>
      <c r="AR2216" s="40"/>
      <c r="AS2216" s="40"/>
      <c r="AT2216" s="40"/>
      <c r="AU2216" s="40"/>
      <c r="AV2216" s="40"/>
      <c r="AW2216" s="40"/>
      <c r="AX2216" s="40"/>
      <c r="AY2216" s="40"/>
      <c r="AZ2216" s="40"/>
      <c r="BA2216" s="40"/>
      <c r="BB2216" s="40"/>
      <c r="BC2216" s="40"/>
      <c r="BD2216" s="40"/>
      <c r="BE2216" s="40"/>
      <c r="BF2216" s="40"/>
    </row>
    <row r="2217" spans="1:58" x14ac:dyDescent="0.4">
      <c r="A2217" s="510"/>
      <c r="B2217" s="40"/>
      <c r="C2217" s="40"/>
      <c r="D2217" s="45"/>
      <c r="E2217" s="45"/>
      <c r="F2217" s="64"/>
      <c r="G2217" s="40"/>
      <c r="H2217" s="40"/>
      <c r="I2217" s="40"/>
      <c r="J2217" s="40"/>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c r="AH2217" s="40"/>
      <c r="AI2217" s="40"/>
      <c r="AJ2217" s="40"/>
      <c r="AK2217" s="40"/>
      <c r="AL2217" s="40"/>
      <c r="AM2217" s="40"/>
      <c r="AN2217" s="40"/>
      <c r="AO2217" s="40"/>
      <c r="AP2217" s="40"/>
      <c r="AQ2217" s="40"/>
      <c r="AR2217" s="40"/>
      <c r="AS2217" s="40"/>
      <c r="AT2217" s="40"/>
      <c r="AU2217" s="40"/>
      <c r="AV2217" s="40"/>
      <c r="AW2217" s="40"/>
      <c r="AX2217" s="40"/>
      <c r="AY2217" s="40"/>
      <c r="AZ2217" s="40"/>
      <c r="BA2217" s="40"/>
      <c r="BB2217" s="40"/>
      <c r="BC2217" s="40"/>
      <c r="BD2217" s="40"/>
      <c r="BE2217" s="40"/>
      <c r="BF2217" s="40"/>
    </row>
    <row r="2218" spans="1:58" x14ac:dyDescent="0.4">
      <c r="A2218" s="510"/>
      <c r="B2218" s="40"/>
      <c r="C2218" s="40"/>
      <c r="D2218" s="45"/>
      <c r="E2218" s="45"/>
      <c r="F2218" s="64"/>
      <c r="G2218" s="40"/>
      <c r="H2218" s="40"/>
      <c r="I2218" s="40"/>
      <c r="J2218" s="40"/>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c r="AH2218" s="40"/>
      <c r="AI2218" s="40"/>
      <c r="AJ2218" s="40"/>
      <c r="AK2218" s="40"/>
      <c r="AL2218" s="40"/>
      <c r="AM2218" s="40"/>
      <c r="AN2218" s="40"/>
      <c r="AO2218" s="40"/>
      <c r="AP2218" s="40"/>
      <c r="AQ2218" s="40"/>
      <c r="AR2218" s="40"/>
      <c r="AS2218" s="40"/>
      <c r="AT2218" s="40"/>
      <c r="AU2218" s="40"/>
      <c r="AV2218" s="40"/>
      <c r="AW2218" s="40"/>
      <c r="AX2218" s="40"/>
      <c r="AY2218" s="40"/>
      <c r="AZ2218" s="40"/>
      <c r="BA2218" s="40"/>
      <c r="BB2218" s="40"/>
      <c r="BC2218" s="40"/>
      <c r="BD2218" s="40"/>
      <c r="BE2218" s="40"/>
      <c r="BF2218" s="40"/>
    </row>
    <row r="2219" spans="1:58" x14ac:dyDescent="0.4">
      <c r="A2219" s="510"/>
      <c r="B2219" s="40"/>
      <c r="C2219" s="40"/>
      <c r="D2219" s="45"/>
      <c r="E2219" s="45"/>
      <c r="F2219" s="64"/>
      <c r="G2219" s="40"/>
      <c r="H2219" s="40"/>
      <c r="I2219" s="40"/>
      <c r="J2219" s="40"/>
      <c r="K2219" s="40"/>
      <c r="L2219" s="40"/>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c r="AH2219" s="40"/>
      <c r="AI2219" s="40"/>
      <c r="AJ2219" s="40"/>
      <c r="AK2219" s="40"/>
      <c r="AL2219" s="40"/>
      <c r="AM2219" s="40"/>
      <c r="AN2219" s="40"/>
      <c r="AO2219" s="40"/>
      <c r="AP2219" s="40"/>
      <c r="AQ2219" s="40"/>
      <c r="AR2219" s="40"/>
      <c r="AS2219" s="40"/>
      <c r="AT2219" s="40"/>
      <c r="AU2219" s="40"/>
      <c r="AV2219" s="40"/>
      <c r="AW2219" s="40"/>
      <c r="AX2219" s="40"/>
      <c r="AY2219" s="40"/>
      <c r="AZ2219" s="40"/>
      <c r="BA2219" s="40"/>
      <c r="BB2219" s="40"/>
      <c r="BC2219" s="40"/>
      <c r="BD2219" s="40"/>
      <c r="BE2219" s="40"/>
      <c r="BF2219" s="40"/>
    </row>
    <row r="2220" spans="1:58" x14ac:dyDescent="0.4">
      <c r="A2220" s="510"/>
      <c r="B2220" s="40"/>
      <c r="C2220" s="40"/>
      <c r="D2220" s="45"/>
      <c r="E2220" s="45"/>
      <c r="F2220" s="64"/>
      <c r="G2220" s="40"/>
      <c r="H2220" s="40"/>
      <c r="I2220" s="40"/>
      <c r="J2220" s="40"/>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c r="AH2220" s="40"/>
      <c r="AI2220" s="40"/>
      <c r="AJ2220" s="40"/>
      <c r="AK2220" s="40"/>
      <c r="AL2220" s="40"/>
      <c r="AM2220" s="40"/>
      <c r="AN2220" s="40"/>
      <c r="AO2220" s="40"/>
      <c r="AP2220" s="40"/>
      <c r="AQ2220" s="40"/>
      <c r="AR2220" s="40"/>
      <c r="AS2220" s="40"/>
      <c r="AT2220" s="40"/>
      <c r="AU2220" s="40"/>
      <c r="AV2220" s="40"/>
      <c r="AW2220" s="40"/>
      <c r="AX2220" s="40"/>
      <c r="AY2220" s="40"/>
      <c r="AZ2220" s="40"/>
      <c r="BA2220" s="40"/>
      <c r="BB2220" s="40"/>
      <c r="BC2220" s="40"/>
      <c r="BD2220" s="40"/>
      <c r="BE2220" s="40"/>
      <c r="BF2220" s="40"/>
    </row>
    <row r="2221" spans="1:58" x14ac:dyDescent="0.4">
      <c r="A2221" s="510"/>
      <c r="B2221" s="40"/>
      <c r="C2221" s="40"/>
      <c r="D2221" s="45"/>
      <c r="E2221" s="45"/>
      <c r="F2221" s="64"/>
      <c r="G2221" s="40"/>
      <c r="H2221" s="40"/>
      <c r="I2221" s="40"/>
      <c r="J2221" s="40"/>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c r="AH2221" s="40"/>
      <c r="AI2221" s="40"/>
      <c r="AJ2221" s="40"/>
      <c r="AK2221" s="40"/>
      <c r="AL2221" s="40"/>
      <c r="AM2221" s="40"/>
      <c r="AN2221" s="40"/>
      <c r="AO2221" s="40"/>
      <c r="AP2221" s="40"/>
      <c r="AQ2221" s="40"/>
      <c r="AR2221" s="40"/>
      <c r="AS2221" s="40"/>
      <c r="AT2221" s="40"/>
      <c r="AU2221" s="40"/>
      <c r="AV2221" s="40"/>
      <c r="AW2221" s="40"/>
      <c r="AX2221" s="40"/>
      <c r="AY2221" s="40"/>
      <c r="AZ2221" s="40"/>
      <c r="BA2221" s="40"/>
      <c r="BB2221" s="40"/>
      <c r="BC2221" s="40"/>
      <c r="BD2221" s="40"/>
      <c r="BE2221" s="40"/>
      <c r="BF2221" s="40"/>
    </row>
    <row r="2222" spans="1:58" x14ac:dyDescent="0.4">
      <c r="A2222" s="510"/>
      <c r="B2222" s="40"/>
      <c r="C2222" s="40"/>
      <c r="D2222" s="45"/>
      <c r="E2222" s="45"/>
      <c r="F2222" s="64"/>
      <c r="G2222" s="40"/>
      <c r="H2222" s="40"/>
      <c r="I2222" s="40"/>
      <c r="J2222" s="40"/>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c r="AH2222" s="40"/>
      <c r="AI2222" s="40"/>
      <c r="AJ2222" s="40"/>
      <c r="AK2222" s="40"/>
      <c r="AL2222" s="40"/>
      <c r="AM2222" s="40"/>
      <c r="AN2222" s="40"/>
      <c r="AO2222" s="40"/>
      <c r="AP2222" s="40"/>
      <c r="AQ2222" s="40"/>
      <c r="AR2222" s="40"/>
      <c r="AS2222" s="40"/>
      <c r="AT2222" s="40"/>
      <c r="AU2222" s="40"/>
      <c r="AV2222" s="40"/>
      <c r="AW2222" s="40"/>
      <c r="AX2222" s="40"/>
      <c r="AY2222" s="40"/>
      <c r="AZ2222" s="40"/>
      <c r="BA2222" s="40"/>
      <c r="BB2222" s="40"/>
      <c r="BC2222" s="40"/>
      <c r="BD2222" s="40"/>
      <c r="BE2222" s="40"/>
      <c r="BF2222" s="40"/>
    </row>
    <row r="2223" spans="1:58" x14ac:dyDescent="0.4">
      <c r="A2223" s="510"/>
      <c r="B2223" s="40"/>
      <c r="C2223" s="40"/>
      <c r="D2223" s="45"/>
      <c r="E2223" s="45"/>
      <c r="F2223" s="64"/>
      <c r="G2223" s="40"/>
      <c r="H2223" s="40"/>
      <c r="I2223" s="40"/>
      <c r="J2223" s="40"/>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c r="AH2223" s="40"/>
      <c r="AI2223" s="40"/>
      <c r="AJ2223" s="40"/>
      <c r="AK2223" s="40"/>
      <c r="AL2223" s="40"/>
      <c r="AM2223" s="40"/>
      <c r="AN2223" s="40"/>
      <c r="AO2223" s="40"/>
      <c r="AP2223" s="40"/>
      <c r="AQ2223" s="40"/>
      <c r="AR2223" s="40"/>
      <c r="AS2223" s="40"/>
      <c r="AT2223" s="40"/>
      <c r="AU2223" s="40"/>
      <c r="AV2223" s="40"/>
      <c r="AW2223" s="40"/>
      <c r="AX2223" s="40"/>
      <c r="AY2223" s="40"/>
      <c r="AZ2223" s="40"/>
      <c r="BA2223" s="40"/>
      <c r="BB2223" s="40"/>
      <c r="BC2223" s="40"/>
      <c r="BD2223" s="40"/>
      <c r="BE2223" s="40"/>
      <c r="BF2223" s="40"/>
    </row>
    <row r="2224" spans="1:58" x14ac:dyDescent="0.4">
      <c r="A2224" s="510"/>
      <c r="B2224" s="40"/>
      <c r="C2224" s="40"/>
      <c r="D2224" s="45"/>
      <c r="E2224" s="45"/>
      <c r="F2224" s="64"/>
      <c r="G2224" s="40"/>
      <c r="H2224" s="40"/>
      <c r="I2224" s="40"/>
      <c r="J2224" s="40"/>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c r="AH2224" s="40"/>
      <c r="AI2224" s="40"/>
      <c r="AJ2224" s="40"/>
      <c r="AK2224" s="40"/>
      <c r="AL2224" s="40"/>
      <c r="AM2224" s="40"/>
      <c r="AN2224" s="40"/>
      <c r="AO2224" s="40"/>
      <c r="AP2224" s="40"/>
      <c r="AQ2224" s="40"/>
      <c r="AR2224" s="40"/>
      <c r="AS2224" s="40"/>
      <c r="AT2224" s="40"/>
      <c r="AU2224" s="40"/>
      <c r="AV2224" s="40"/>
      <c r="AW2224" s="40"/>
      <c r="AX2224" s="40"/>
      <c r="AY2224" s="40"/>
      <c r="AZ2224" s="40"/>
      <c r="BA2224" s="40"/>
      <c r="BB2224" s="40"/>
      <c r="BC2224" s="40"/>
      <c r="BD2224" s="40"/>
      <c r="BE2224" s="40"/>
      <c r="BF2224" s="40"/>
    </row>
    <row r="2225" spans="1:58" x14ac:dyDescent="0.4">
      <c r="A2225" s="510"/>
      <c r="B2225" s="40"/>
      <c r="C2225" s="40"/>
      <c r="D2225" s="45"/>
      <c r="E2225" s="45"/>
      <c r="F2225" s="64"/>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c r="AH2225" s="40"/>
      <c r="AI2225" s="40"/>
      <c r="AJ2225" s="40"/>
      <c r="AK2225" s="40"/>
      <c r="AL2225" s="40"/>
      <c r="AM2225" s="40"/>
      <c r="AN2225" s="40"/>
      <c r="AO2225" s="40"/>
      <c r="AP2225" s="40"/>
      <c r="AQ2225" s="40"/>
      <c r="AR2225" s="40"/>
      <c r="AS2225" s="40"/>
      <c r="AT2225" s="40"/>
      <c r="AU2225" s="40"/>
      <c r="AV2225" s="40"/>
      <c r="AW2225" s="40"/>
      <c r="AX2225" s="40"/>
      <c r="AY2225" s="40"/>
      <c r="AZ2225" s="40"/>
      <c r="BA2225" s="40"/>
      <c r="BB2225" s="40"/>
      <c r="BC2225" s="40"/>
      <c r="BD2225" s="40"/>
      <c r="BE2225" s="40"/>
      <c r="BF2225" s="40"/>
    </row>
    <row r="2226" spans="1:58" x14ac:dyDescent="0.4">
      <c r="A2226" s="510"/>
      <c r="B2226" s="40"/>
      <c r="C2226" s="40"/>
      <c r="D2226" s="45"/>
      <c r="E2226" s="45"/>
      <c r="F2226" s="64"/>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c r="AH2226" s="40"/>
      <c r="AI2226" s="40"/>
      <c r="AJ2226" s="40"/>
      <c r="AK2226" s="40"/>
      <c r="AL2226" s="40"/>
      <c r="AM2226" s="40"/>
      <c r="AN2226" s="40"/>
      <c r="AO2226" s="40"/>
      <c r="AP2226" s="40"/>
      <c r="AQ2226" s="40"/>
      <c r="AR2226" s="40"/>
      <c r="AS2226" s="40"/>
      <c r="AT2226" s="40"/>
      <c r="AU2226" s="40"/>
      <c r="AV2226" s="40"/>
      <c r="AW2226" s="40"/>
      <c r="AX2226" s="40"/>
      <c r="AY2226" s="40"/>
      <c r="AZ2226" s="40"/>
      <c r="BA2226" s="40"/>
      <c r="BB2226" s="40"/>
      <c r="BC2226" s="40"/>
      <c r="BD2226" s="40"/>
      <c r="BE2226" s="40"/>
      <c r="BF2226" s="40"/>
    </row>
    <row r="2227" spans="1:58" x14ac:dyDescent="0.4">
      <c r="A2227" s="510"/>
      <c r="B2227" s="40"/>
      <c r="C2227" s="40"/>
      <c r="D2227" s="45"/>
      <c r="E2227" s="45"/>
      <c r="F2227" s="64"/>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c r="AH2227" s="40"/>
      <c r="AI2227" s="40"/>
      <c r="AJ2227" s="40"/>
      <c r="AK2227" s="40"/>
      <c r="AL2227" s="40"/>
      <c r="AM2227" s="40"/>
      <c r="AN2227" s="40"/>
      <c r="AO2227" s="40"/>
      <c r="AP2227" s="40"/>
      <c r="AQ2227" s="40"/>
      <c r="AR2227" s="40"/>
      <c r="AS2227" s="40"/>
      <c r="AT2227" s="40"/>
      <c r="AU2227" s="40"/>
      <c r="AV2227" s="40"/>
      <c r="AW2227" s="40"/>
      <c r="AX2227" s="40"/>
      <c r="AY2227" s="40"/>
      <c r="AZ2227" s="40"/>
      <c r="BA2227" s="40"/>
      <c r="BB2227" s="40"/>
      <c r="BC2227" s="40"/>
      <c r="BD2227" s="40"/>
      <c r="BE2227" s="40"/>
      <c r="BF2227" s="40"/>
    </row>
    <row r="2228" spans="1:58" x14ac:dyDescent="0.4">
      <c r="A2228" s="510"/>
      <c r="B2228" s="40"/>
      <c r="C2228" s="40"/>
      <c r="D2228" s="45"/>
      <c r="E2228" s="45"/>
      <c r="F2228" s="64"/>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c r="AH2228" s="40"/>
      <c r="AI2228" s="40"/>
      <c r="AJ2228" s="40"/>
      <c r="AK2228" s="40"/>
      <c r="AL2228" s="40"/>
      <c r="AM2228" s="40"/>
      <c r="AN2228" s="40"/>
      <c r="AO2228" s="40"/>
      <c r="AP2228" s="40"/>
      <c r="AQ2228" s="40"/>
      <c r="AR2228" s="40"/>
      <c r="AS2228" s="40"/>
      <c r="AT2228" s="40"/>
      <c r="AU2228" s="40"/>
      <c r="AV2228" s="40"/>
      <c r="AW2228" s="40"/>
      <c r="AX2228" s="40"/>
      <c r="AY2228" s="40"/>
      <c r="AZ2228" s="40"/>
      <c r="BA2228" s="40"/>
      <c r="BB2228" s="40"/>
      <c r="BC2228" s="40"/>
      <c r="BD2228" s="40"/>
      <c r="BE2228" s="40"/>
      <c r="BF2228" s="40"/>
    </row>
    <row r="2229" spans="1:58" x14ac:dyDescent="0.4">
      <c r="A2229" s="510"/>
      <c r="B2229" s="40"/>
      <c r="C2229" s="40"/>
      <c r="D2229" s="45"/>
      <c r="E2229" s="45"/>
      <c r="F2229" s="64"/>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c r="AH2229" s="40"/>
      <c r="AI2229" s="40"/>
      <c r="AJ2229" s="40"/>
      <c r="AK2229" s="40"/>
      <c r="AL2229" s="40"/>
      <c r="AM2229" s="40"/>
      <c r="AN2229" s="40"/>
      <c r="AO2229" s="40"/>
      <c r="AP2229" s="40"/>
      <c r="AQ2229" s="40"/>
      <c r="AR2229" s="40"/>
      <c r="AS2229" s="40"/>
      <c r="AT2229" s="40"/>
      <c r="AU2229" s="40"/>
      <c r="AV2229" s="40"/>
      <c r="AW2229" s="40"/>
      <c r="AX2229" s="40"/>
      <c r="AY2229" s="40"/>
      <c r="AZ2229" s="40"/>
      <c r="BA2229" s="40"/>
      <c r="BB2229" s="40"/>
      <c r="BC2229" s="40"/>
      <c r="BD2229" s="40"/>
      <c r="BE2229" s="40"/>
      <c r="BF2229" s="40"/>
    </row>
    <row r="2230" spans="1:58" x14ac:dyDescent="0.4">
      <c r="A2230" s="510"/>
      <c r="B2230" s="40"/>
      <c r="C2230" s="40"/>
      <c r="D2230" s="45"/>
      <c r="E2230" s="45"/>
      <c r="F2230" s="64"/>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c r="AH2230" s="40"/>
      <c r="AI2230" s="40"/>
      <c r="AJ2230" s="40"/>
      <c r="AK2230" s="40"/>
      <c r="AL2230" s="40"/>
      <c r="AM2230" s="40"/>
      <c r="AN2230" s="40"/>
      <c r="AO2230" s="40"/>
      <c r="AP2230" s="40"/>
      <c r="AQ2230" s="40"/>
      <c r="AR2230" s="40"/>
      <c r="AS2230" s="40"/>
      <c r="AT2230" s="40"/>
      <c r="AU2230" s="40"/>
      <c r="AV2230" s="40"/>
      <c r="AW2230" s="40"/>
      <c r="AX2230" s="40"/>
      <c r="AY2230" s="40"/>
      <c r="AZ2230" s="40"/>
      <c r="BA2230" s="40"/>
      <c r="BB2230" s="40"/>
      <c r="BC2230" s="40"/>
      <c r="BD2230" s="40"/>
      <c r="BE2230" s="40"/>
      <c r="BF2230" s="40"/>
    </row>
    <row r="2231" spans="1:58" x14ac:dyDescent="0.4">
      <c r="A2231" s="510"/>
      <c r="B2231" s="40"/>
      <c r="C2231" s="40"/>
      <c r="D2231" s="45"/>
      <c r="E2231" s="45"/>
      <c r="F2231" s="64"/>
      <c r="G2231" s="40"/>
      <c r="H2231" s="40"/>
      <c r="I2231" s="40"/>
      <c r="J2231" s="40"/>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c r="AH2231" s="40"/>
      <c r="AI2231" s="40"/>
      <c r="AJ2231" s="40"/>
      <c r="AK2231" s="40"/>
      <c r="AL2231" s="40"/>
      <c r="AM2231" s="40"/>
      <c r="AN2231" s="40"/>
      <c r="AO2231" s="40"/>
      <c r="AP2231" s="40"/>
      <c r="AQ2231" s="40"/>
      <c r="AR2231" s="40"/>
      <c r="AS2231" s="40"/>
      <c r="AT2231" s="40"/>
      <c r="AU2231" s="40"/>
      <c r="AV2231" s="40"/>
      <c r="AW2231" s="40"/>
      <c r="AX2231" s="40"/>
      <c r="AY2231" s="40"/>
      <c r="AZ2231" s="40"/>
      <c r="BA2231" s="40"/>
      <c r="BB2231" s="40"/>
      <c r="BC2231" s="40"/>
      <c r="BD2231" s="40"/>
      <c r="BE2231" s="40"/>
      <c r="BF2231" s="40"/>
    </row>
    <row r="2232" spans="1:58" x14ac:dyDescent="0.4">
      <c r="A2232" s="510"/>
      <c r="B2232" s="40"/>
      <c r="C2232" s="40"/>
      <c r="D2232" s="45"/>
      <c r="E2232" s="45"/>
      <c r="F2232" s="64"/>
      <c r="G2232" s="40"/>
      <c r="H2232" s="40"/>
      <c r="I2232" s="40"/>
      <c r="J2232" s="40"/>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c r="AH2232" s="40"/>
      <c r="AI2232" s="40"/>
      <c r="AJ2232" s="40"/>
      <c r="AK2232" s="40"/>
      <c r="AL2232" s="40"/>
      <c r="AM2232" s="40"/>
      <c r="AN2232" s="40"/>
      <c r="AO2232" s="40"/>
      <c r="AP2232" s="40"/>
      <c r="AQ2232" s="40"/>
      <c r="AR2232" s="40"/>
      <c r="AS2232" s="40"/>
      <c r="AT2232" s="40"/>
      <c r="AU2232" s="40"/>
      <c r="AV2232" s="40"/>
      <c r="AW2232" s="40"/>
      <c r="AX2232" s="40"/>
      <c r="AY2232" s="40"/>
      <c r="AZ2232" s="40"/>
      <c r="BA2232" s="40"/>
      <c r="BB2232" s="40"/>
      <c r="BC2232" s="40"/>
      <c r="BD2232" s="40"/>
      <c r="BE2232" s="40"/>
      <c r="BF2232" s="40"/>
    </row>
    <row r="2233" spans="1:58" x14ac:dyDescent="0.4">
      <c r="A2233" s="510"/>
      <c r="B2233" s="40"/>
      <c r="C2233" s="40"/>
      <c r="D2233" s="45"/>
      <c r="E2233" s="45"/>
      <c r="F2233" s="64"/>
      <c r="G2233" s="40"/>
      <c r="H2233" s="40"/>
      <c r="I2233" s="40"/>
      <c r="J2233" s="40"/>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c r="AH2233" s="40"/>
      <c r="AI2233" s="40"/>
      <c r="AJ2233" s="40"/>
      <c r="AK2233" s="40"/>
      <c r="AL2233" s="40"/>
      <c r="AM2233" s="40"/>
      <c r="AN2233" s="40"/>
      <c r="AO2233" s="40"/>
      <c r="AP2233" s="40"/>
      <c r="AQ2233" s="40"/>
      <c r="AR2233" s="40"/>
      <c r="AS2233" s="40"/>
      <c r="AT2233" s="40"/>
      <c r="AU2233" s="40"/>
      <c r="AV2233" s="40"/>
      <c r="AW2233" s="40"/>
      <c r="AX2233" s="40"/>
      <c r="AY2233" s="40"/>
      <c r="AZ2233" s="40"/>
      <c r="BA2233" s="40"/>
      <c r="BB2233" s="40"/>
      <c r="BC2233" s="40"/>
      <c r="BD2233" s="40"/>
      <c r="BE2233" s="40"/>
      <c r="BF2233" s="40"/>
    </row>
    <row r="2234" spans="1:58" x14ac:dyDescent="0.4">
      <c r="A2234" s="510"/>
      <c r="B2234" s="40"/>
      <c r="C2234" s="40"/>
      <c r="D2234" s="45"/>
      <c r="E2234" s="45"/>
      <c r="F2234" s="64"/>
      <c r="G2234" s="40"/>
      <c r="H2234" s="40"/>
      <c r="I2234" s="40"/>
      <c r="J2234" s="40"/>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c r="AH2234" s="40"/>
      <c r="AI2234" s="40"/>
      <c r="AJ2234" s="40"/>
      <c r="AK2234" s="40"/>
      <c r="AL2234" s="40"/>
      <c r="AM2234" s="40"/>
      <c r="AN2234" s="40"/>
      <c r="AO2234" s="40"/>
      <c r="AP2234" s="40"/>
      <c r="AQ2234" s="40"/>
      <c r="AR2234" s="40"/>
      <c r="AS2234" s="40"/>
      <c r="AT2234" s="40"/>
      <c r="AU2234" s="40"/>
      <c r="AV2234" s="40"/>
      <c r="AW2234" s="40"/>
      <c r="AX2234" s="40"/>
      <c r="AY2234" s="40"/>
      <c r="AZ2234" s="40"/>
      <c r="BA2234" s="40"/>
      <c r="BB2234" s="40"/>
      <c r="BC2234" s="40"/>
      <c r="BD2234" s="40"/>
      <c r="BE2234" s="40"/>
      <c r="BF2234" s="40"/>
    </row>
    <row r="2235" spans="1:58" x14ac:dyDescent="0.4">
      <c r="A2235" s="510"/>
      <c r="B2235" s="40"/>
      <c r="C2235" s="40"/>
      <c r="D2235" s="45"/>
      <c r="E2235" s="45"/>
      <c r="F2235" s="64"/>
      <c r="G2235" s="40"/>
      <c r="H2235" s="40"/>
      <c r="I2235" s="40"/>
      <c r="J2235" s="40"/>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c r="AH2235" s="40"/>
      <c r="AI2235" s="40"/>
      <c r="AJ2235" s="40"/>
      <c r="AK2235" s="40"/>
      <c r="AL2235" s="40"/>
      <c r="AM2235" s="40"/>
      <c r="AN2235" s="40"/>
      <c r="AO2235" s="40"/>
      <c r="AP2235" s="40"/>
      <c r="AQ2235" s="40"/>
      <c r="AR2235" s="40"/>
      <c r="AS2235" s="40"/>
      <c r="AT2235" s="40"/>
      <c r="AU2235" s="40"/>
      <c r="AV2235" s="40"/>
      <c r="AW2235" s="40"/>
      <c r="AX2235" s="40"/>
      <c r="AY2235" s="40"/>
      <c r="AZ2235" s="40"/>
      <c r="BA2235" s="40"/>
      <c r="BB2235" s="40"/>
      <c r="BC2235" s="40"/>
      <c r="BD2235" s="40"/>
      <c r="BE2235" s="40"/>
      <c r="BF2235" s="40"/>
    </row>
    <row r="2236" spans="1:58" x14ac:dyDescent="0.4">
      <c r="A2236" s="510"/>
      <c r="B2236" s="40"/>
      <c r="C2236" s="40"/>
      <c r="D2236" s="45"/>
      <c r="E2236" s="45"/>
      <c r="F2236" s="64"/>
      <c r="G2236" s="40"/>
      <c r="H2236" s="40"/>
      <c r="I2236" s="40"/>
      <c r="J2236" s="40"/>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c r="AH2236" s="40"/>
      <c r="AI2236" s="40"/>
      <c r="AJ2236" s="40"/>
      <c r="AK2236" s="40"/>
      <c r="AL2236" s="40"/>
      <c r="AM2236" s="40"/>
      <c r="AN2236" s="40"/>
      <c r="AO2236" s="40"/>
      <c r="AP2236" s="40"/>
      <c r="AQ2236" s="40"/>
      <c r="AR2236" s="40"/>
      <c r="AS2236" s="40"/>
      <c r="AT2236" s="40"/>
      <c r="AU2236" s="40"/>
      <c r="AV2236" s="40"/>
      <c r="AW2236" s="40"/>
      <c r="AX2236" s="40"/>
      <c r="AY2236" s="40"/>
      <c r="AZ2236" s="40"/>
      <c r="BA2236" s="40"/>
      <c r="BB2236" s="40"/>
      <c r="BC2236" s="40"/>
      <c r="BD2236" s="40"/>
      <c r="BE2236" s="40"/>
      <c r="BF2236" s="40"/>
    </row>
    <row r="2237" spans="1:58" x14ac:dyDescent="0.4">
      <c r="A2237" s="510"/>
      <c r="B2237" s="40"/>
      <c r="C2237" s="40"/>
      <c r="D2237" s="45"/>
      <c r="E2237" s="45"/>
      <c r="F2237" s="64"/>
      <c r="G2237" s="40"/>
      <c r="H2237" s="40"/>
      <c r="I2237" s="40"/>
      <c r="J2237" s="40"/>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c r="AH2237" s="40"/>
      <c r="AI2237" s="40"/>
      <c r="AJ2237" s="40"/>
      <c r="AK2237" s="40"/>
      <c r="AL2237" s="40"/>
      <c r="AM2237" s="40"/>
      <c r="AN2237" s="40"/>
      <c r="AO2237" s="40"/>
      <c r="AP2237" s="40"/>
      <c r="AQ2237" s="40"/>
      <c r="AR2237" s="40"/>
      <c r="AS2237" s="40"/>
      <c r="AT2237" s="40"/>
      <c r="AU2237" s="40"/>
      <c r="AV2237" s="40"/>
      <c r="AW2237" s="40"/>
      <c r="AX2237" s="40"/>
      <c r="AY2237" s="40"/>
      <c r="AZ2237" s="40"/>
      <c r="BA2237" s="40"/>
      <c r="BB2237" s="40"/>
      <c r="BC2237" s="40"/>
      <c r="BD2237" s="40"/>
      <c r="BE2237" s="40"/>
      <c r="BF2237" s="40"/>
    </row>
    <row r="2238" spans="1:58" x14ac:dyDescent="0.4">
      <c r="A2238" s="510"/>
      <c r="B2238" s="40"/>
      <c r="C2238" s="40"/>
      <c r="D2238" s="45"/>
      <c r="E2238" s="45"/>
      <c r="F2238" s="64"/>
      <c r="G2238" s="40"/>
      <c r="H2238" s="40"/>
      <c r="I2238" s="40"/>
      <c r="J2238" s="40"/>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c r="AH2238" s="40"/>
      <c r="AI2238" s="40"/>
      <c r="AJ2238" s="40"/>
      <c r="AK2238" s="40"/>
      <c r="AL2238" s="40"/>
      <c r="AM2238" s="40"/>
      <c r="AN2238" s="40"/>
      <c r="AO2238" s="40"/>
      <c r="AP2238" s="40"/>
      <c r="AQ2238" s="40"/>
      <c r="AR2238" s="40"/>
      <c r="AS2238" s="40"/>
      <c r="AT2238" s="40"/>
      <c r="AU2238" s="40"/>
      <c r="AV2238" s="40"/>
      <c r="AW2238" s="40"/>
      <c r="AX2238" s="40"/>
      <c r="AY2238" s="40"/>
      <c r="AZ2238" s="40"/>
      <c r="BA2238" s="40"/>
      <c r="BB2238" s="40"/>
      <c r="BC2238" s="40"/>
      <c r="BD2238" s="40"/>
      <c r="BE2238" s="40"/>
      <c r="BF2238" s="40"/>
    </row>
    <row r="2239" spans="1:58" x14ac:dyDescent="0.4">
      <c r="A2239" s="510"/>
      <c r="B2239" s="40"/>
      <c r="C2239" s="40"/>
      <c r="D2239" s="45"/>
      <c r="E2239" s="45"/>
      <c r="F2239" s="64"/>
      <c r="G2239" s="40"/>
      <c r="H2239" s="40"/>
      <c r="I2239" s="40"/>
      <c r="J2239" s="40"/>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c r="AH2239" s="40"/>
      <c r="AI2239" s="40"/>
      <c r="AJ2239" s="40"/>
      <c r="AK2239" s="40"/>
      <c r="AL2239" s="40"/>
      <c r="AM2239" s="40"/>
      <c r="AN2239" s="40"/>
      <c r="AO2239" s="40"/>
      <c r="AP2239" s="40"/>
      <c r="AQ2239" s="40"/>
      <c r="AR2239" s="40"/>
      <c r="AS2239" s="40"/>
      <c r="AT2239" s="40"/>
      <c r="AU2239" s="40"/>
      <c r="AV2239" s="40"/>
      <c r="AW2239" s="40"/>
      <c r="AX2239" s="40"/>
      <c r="AY2239" s="40"/>
      <c r="AZ2239" s="40"/>
      <c r="BA2239" s="40"/>
      <c r="BB2239" s="40"/>
      <c r="BC2239" s="40"/>
      <c r="BD2239" s="40"/>
      <c r="BE2239" s="40"/>
      <c r="BF2239" s="40"/>
    </row>
    <row r="2240" spans="1:58" x14ac:dyDescent="0.4">
      <c r="A2240" s="510"/>
      <c r="B2240" s="40"/>
      <c r="C2240" s="40"/>
      <c r="D2240" s="45"/>
      <c r="E2240" s="45"/>
      <c r="F2240" s="64"/>
      <c r="G2240" s="40"/>
      <c r="H2240" s="40"/>
      <c r="I2240" s="40"/>
      <c r="J2240" s="40"/>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c r="AH2240" s="40"/>
      <c r="AI2240" s="40"/>
      <c r="AJ2240" s="40"/>
      <c r="AK2240" s="40"/>
      <c r="AL2240" s="40"/>
      <c r="AM2240" s="40"/>
      <c r="AN2240" s="40"/>
      <c r="AO2240" s="40"/>
      <c r="AP2240" s="40"/>
      <c r="AQ2240" s="40"/>
      <c r="AR2240" s="40"/>
      <c r="AS2240" s="40"/>
      <c r="AT2240" s="40"/>
      <c r="AU2240" s="40"/>
      <c r="AV2240" s="40"/>
      <c r="AW2240" s="40"/>
      <c r="AX2240" s="40"/>
      <c r="AY2240" s="40"/>
      <c r="AZ2240" s="40"/>
      <c r="BA2240" s="40"/>
      <c r="BB2240" s="40"/>
      <c r="BC2240" s="40"/>
      <c r="BD2240" s="40"/>
      <c r="BE2240" s="40"/>
      <c r="BF2240" s="40"/>
    </row>
    <row r="2241" spans="1:58" x14ac:dyDescent="0.4">
      <c r="A2241" s="510"/>
      <c r="B2241" s="40"/>
      <c r="C2241" s="40"/>
      <c r="D2241" s="45"/>
      <c r="E2241" s="45"/>
      <c r="F2241" s="64"/>
      <c r="G2241" s="40"/>
      <c r="H2241" s="40"/>
      <c r="I2241" s="40"/>
      <c r="J2241" s="40"/>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c r="AH2241" s="40"/>
      <c r="AI2241" s="40"/>
      <c r="AJ2241" s="40"/>
      <c r="AK2241" s="40"/>
      <c r="AL2241" s="40"/>
      <c r="AM2241" s="40"/>
      <c r="AN2241" s="40"/>
      <c r="AO2241" s="40"/>
      <c r="AP2241" s="40"/>
      <c r="AQ2241" s="40"/>
      <c r="AR2241" s="40"/>
      <c r="AS2241" s="40"/>
      <c r="AT2241" s="40"/>
      <c r="AU2241" s="40"/>
      <c r="AV2241" s="40"/>
      <c r="AW2241" s="40"/>
      <c r="AX2241" s="40"/>
      <c r="AY2241" s="40"/>
      <c r="AZ2241" s="40"/>
      <c r="BA2241" s="40"/>
      <c r="BB2241" s="40"/>
      <c r="BC2241" s="40"/>
      <c r="BD2241" s="40"/>
      <c r="BE2241" s="40"/>
      <c r="BF2241" s="40"/>
    </row>
    <row r="2242" spans="1:58" x14ac:dyDescent="0.4">
      <c r="A2242" s="510"/>
      <c r="B2242" s="40"/>
      <c r="C2242" s="40"/>
      <c r="D2242" s="45"/>
      <c r="E2242" s="45"/>
      <c r="F2242" s="64"/>
      <c r="G2242" s="40"/>
      <c r="H2242" s="40"/>
      <c r="I2242" s="40"/>
      <c r="J2242" s="40"/>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c r="AH2242" s="40"/>
      <c r="AI2242" s="40"/>
      <c r="AJ2242" s="40"/>
      <c r="AK2242" s="40"/>
      <c r="AL2242" s="40"/>
      <c r="AM2242" s="40"/>
      <c r="AN2242" s="40"/>
      <c r="AO2242" s="40"/>
      <c r="AP2242" s="40"/>
      <c r="AQ2242" s="40"/>
      <c r="AR2242" s="40"/>
      <c r="AS2242" s="40"/>
      <c r="AT2242" s="40"/>
      <c r="AU2242" s="40"/>
      <c r="AV2242" s="40"/>
      <c r="AW2242" s="40"/>
      <c r="AX2242" s="40"/>
      <c r="AY2242" s="40"/>
      <c r="AZ2242" s="40"/>
      <c r="BA2242" s="40"/>
      <c r="BB2242" s="40"/>
      <c r="BC2242" s="40"/>
      <c r="BD2242" s="40"/>
      <c r="BE2242" s="40"/>
      <c r="BF2242" s="40"/>
    </row>
    <row r="2243" spans="1:58" x14ac:dyDescent="0.4">
      <c r="A2243" s="510"/>
      <c r="B2243" s="40"/>
      <c r="C2243" s="40"/>
      <c r="D2243" s="45"/>
      <c r="E2243" s="45"/>
      <c r="F2243" s="64"/>
      <c r="G2243" s="40"/>
      <c r="H2243" s="40"/>
      <c r="I2243" s="40"/>
      <c r="J2243" s="40"/>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c r="AH2243" s="40"/>
      <c r="AI2243" s="40"/>
      <c r="AJ2243" s="40"/>
      <c r="AK2243" s="40"/>
      <c r="AL2243" s="40"/>
      <c r="AM2243" s="40"/>
      <c r="AN2243" s="40"/>
      <c r="AO2243" s="40"/>
      <c r="AP2243" s="40"/>
      <c r="AQ2243" s="40"/>
      <c r="AR2243" s="40"/>
      <c r="AS2243" s="40"/>
      <c r="AT2243" s="40"/>
      <c r="AU2243" s="40"/>
      <c r="AV2243" s="40"/>
      <c r="AW2243" s="40"/>
      <c r="AX2243" s="40"/>
      <c r="AY2243" s="40"/>
      <c r="AZ2243" s="40"/>
      <c r="BA2243" s="40"/>
      <c r="BB2243" s="40"/>
      <c r="BC2243" s="40"/>
      <c r="BD2243" s="40"/>
      <c r="BE2243" s="40"/>
      <c r="BF2243" s="40"/>
    </row>
    <row r="2244" spans="1:58" x14ac:dyDescent="0.4">
      <c r="A2244" s="510"/>
      <c r="B2244" s="40"/>
      <c r="C2244" s="40"/>
      <c r="D2244" s="45"/>
      <c r="E2244" s="45"/>
      <c r="F2244" s="64"/>
      <c r="G2244" s="40"/>
      <c r="H2244" s="40"/>
      <c r="I2244" s="40"/>
      <c r="J2244" s="40"/>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c r="AH2244" s="40"/>
      <c r="AI2244" s="40"/>
      <c r="AJ2244" s="40"/>
      <c r="AK2244" s="40"/>
      <c r="AL2244" s="40"/>
      <c r="AM2244" s="40"/>
      <c r="AN2244" s="40"/>
      <c r="AO2244" s="40"/>
      <c r="AP2244" s="40"/>
      <c r="AQ2244" s="40"/>
      <c r="AR2244" s="40"/>
      <c r="AS2244" s="40"/>
      <c r="AT2244" s="40"/>
      <c r="AU2244" s="40"/>
      <c r="AV2244" s="40"/>
      <c r="AW2244" s="40"/>
      <c r="AX2244" s="40"/>
      <c r="AY2244" s="40"/>
      <c r="AZ2244" s="40"/>
      <c r="BA2244" s="40"/>
      <c r="BB2244" s="40"/>
      <c r="BC2244" s="40"/>
      <c r="BD2244" s="40"/>
      <c r="BE2244" s="40"/>
      <c r="BF2244" s="40"/>
    </row>
    <row r="2245" spans="1:58" x14ac:dyDescent="0.4">
      <c r="A2245" s="510"/>
      <c r="B2245" s="40"/>
      <c r="C2245" s="40"/>
      <c r="D2245" s="45"/>
      <c r="E2245" s="45"/>
      <c r="F2245" s="64"/>
      <c r="G2245" s="40"/>
      <c r="H2245" s="40"/>
      <c r="I2245" s="40"/>
      <c r="J2245" s="40"/>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c r="AH2245" s="40"/>
      <c r="AI2245" s="40"/>
      <c r="AJ2245" s="40"/>
      <c r="AK2245" s="40"/>
      <c r="AL2245" s="40"/>
      <c r="AM2245" s="40"/>
      <c r="AN2245" s="40"/>
      <c r="AO2245" s="40"/>
      <c r="AP2245" s="40"/>
      <c r="AQ2245" s="40"/>
      <c r="AR2245" s="40"/>
      <c r="AS2245" s="40"/>
      <c r="AT2245" s="40"/>
      <c r="AU2245" s="40"/>
      <c r="AV2245" s="40"/>
      <c r="AW2245" s="40"/>
      <c r="AX2245" s="40"/>
      <c r="AY2245" s="40"/>
      <c r="AZ2245" s="40"/>
      <c r="BA2245" s="40"/>
      <c r="BB2245" s="40"/>
      <c r="BC2245" s="40"/>
      <c r="BD2245" s="40"/>
      <c r="BE2245" s="40"/>
      <c r="BF2245" s="40"/>
    </row>
    <row r="2246" spans="1:58" x14ac:dyDescent="0.4">
      <c r="A2246" s="510"/>
      <c r="B2246" s="40"/>
      <c r="C2246" s="40"/>
      <c r="D2246" s="45"/>
      <c r="E2246" s="45"/>
      <c r="F2246" s="64"/>
      <c r="G2246" s="40"/>
      <c r="H2246" s="40"/>
      <c r="I2246" s="40"/>
      <c r="J2246" s="40"/>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c r="AH2246" s="40"/>
      <c r="AI2246" s="40"/>
      <c r="AJ2246" s="40"/>
      <c r="AK2246" s="40"/>
      <c r="AL2246" s="40"/>
      <c r="AM2246" s="40"/>
      <c r="AN2246" s="40"/>
      <c r="AO2246" s="40"/>
      <c r="AP2246" s="40"/>
      <c r="AQ2246" s="40"/>
      <c r="AR2246" s="40"/>
      <c r="AS2246" s="40"/>
      <c r="AT2246" s="40"/>
      <c r="AU2246" s="40"/>
      <c r="AV2246" s="40"/>
      <c r="AW2246" s="40"/>
      <c r="AX2246" s="40"/>
      <c r="AY2246" s="40"/>
      <c r="AZ2246" s="40"/>
      <c r="BA2246" s="40"/>
      <c r="BB2246" s="40"/>
      <c r="BC2246" s="40"/>
      <c r="BD2246" s="40"/>
      <c r="BE2246" s="40"/>
      <c r="BF2246" s="40"/>
    </row>
    <row r="2247" spans="1:58" x14ac:dyDescent="0.4">
      <c r="A2247" s="510"/>
      <c r="B2247" s="40"/>
      <c r="C2247" s="40"/>
      <c r="D2247" s="45"/>
      <c r="E2247" s="45"/>
      <c r="F2247" s="64"/>
      <c r="G2247" s="40"/>
      <c r="H2247" s="40"/>
      <c r="I2247" s="40"/>
      <c r="J2247" s="40"/>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c r="AH2247" s="40"/>
      <c r="AI2247" s="40"/>
      <c r="AJ2247" s="40"/>
      <c r="AK2247" s="40"/>
      <c r="AL2247" s="40"/>
      <c r="AM2247" s="40"/>
      <c r="AN2247" s="40"/>
      <c r="AO2247" s="40"/>
      <c r="AP2247" s="40"/>
      <c r="AQ2247" s="40"/>
      <c r="AR2247" s="40"/>
      <c r="AS2247" s="40"/>
      <c r="AT2247" s="40"/>
      <c r="AU2247" s="40"/>
      <c r="AV2247" s="40"/>
      <c r="AW2247" s="40"/>
      <c r="AX2247" s="40"/>
      <c r="AY2247" s="40"/>
      <c r="AZ2247" s="40"/>
      <c r="BA2247" s="40"/>
      <c r="BB2247" s="40"/>
      <c r="BC2247" s="40"/>
      <c r="BD2247" s="40"/>
      <c r="BE2247" s="40"/>
      <c r="BF2247" s="40"/>
    </row>
    <row r="2248" spans="1:58" x14ac:dyDescent="0.4">
      <c r="A2248" s="510"/>
      <c r="B2248" s="40"/>
      <c r="C2248" s="40"/>
      <c r="D2248" s="45"/>
      <c r="E2248" s="45"/>
      <c r="F2248" s="64"/>
      <c r="G2248" s="40"/>
      <c r="H2248" s="40"/>
      <c r="I2248" s="40"/>
      <c r="J2248" s="40"/>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c r="AH2248" s="40"/>
      <c r="AI2248" s="40"/>
      <c r="AJ2248" s="40"/>
      <c r="AK2248" s="40"/>
      <c r="AL2248" s="40"/>
      <c r="AM2248" s="40"/>
      <c r="AN2248" s="40"/>
      <c r="AO2248" s="40"/>
      <c r="AP2248" s="40"/>
      <c r="AQ2248" s="40"/>
      <c r="AR2248" s="40"/>
      <c r="AS2248" s="40"/>
      <c r="AT2248" s="40"/>
      <c r="AU2248" s="40"/>
      <c r="AV2248" s="40"/>
      <c r="AW2248" s="40"/>
      <c r="AX2248" s="40"/>
      <c r="AY2248" s="40"/>
      <c r="AZ2248" s="40"/>
      <c r="BA2248" s="40"/>
      <c r="BB2248" s="40"/>
      <c r="BC2248" s="40"/>
      <c r="BD2248" s="40"/>
      <c r="BE2248" s="40"/>
      <c r="BF2248" s="40"/>
    </row>
    <row r="2249" spans="1:58" x14ac:dyDescent="0.4">
      <c r="A2249" s="510"/>
      <c r="B2249" s="40"/>
      <c r="C2249" s="40"/>
      <c r="D2249" s="45"/>
      <c r="E2249" s="45"/>
      <c r="F2249" s="64"/>
      <c r="G2249" s="40"/>
      <c r="H2249" s="40"/>
      <c r="I2249" s="40"/>
      <c r="J2249" s="40"/>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c r="AH2249" s="40"/>
      <c r="AI2249" s="40"/>
      <c r="AJ2249" s="40"/>
      <c r="AK2249" s="40"/>
      <c r="AL2249" s="40"/>
      <c r="AM2249" s="40"/>
      <c r="AN2249" s="40"/>
      <c r="AO2249" s="40"/>
      <c r="AP2249" s="40"/>
      <c r="AQ2249" s="40"/>
      <c r="AR2249" s="40"/>
      <c r="AS2249" s="40"/>
      <c r="AT2249" s="40"/>
      <c r="AU2249" s="40"/>
      <c r="AV2249" s="40"/>
      <c r="AW2249" s="40"/>
      <c r="AX2249" s="40"/>
      <c r="AY2249" s="40"/>
      <c r="AZ2249" s="40"/>
      <c r="BA2249" s="40"/>
      <c r="BB2249" s="40"/>
      <c r="BC2249" s="40"/>
      <c r="BD2249" s="40"/>
      <c r="BE2249" s="40"/>
      <c r="BF2249" s="40"/>
    </row>
    <row r="2250" spans="1:58" x14ac:dyDescent="0.4">
      <c r="A2250" s="510"/>
      <c r="B2250" s="40"/>
      <c r="C2250" s="40"/>
      <c r="D2250" s="45"/>
      <c r="E2250" s="45"/>
      <c r="F2250" s="64"/>
      <c r="G2250" s="40"/>
      <c r="H2250" s="40"/>
      <c r="I2250" s="40"/>
      <c r="J2250" s="40"/>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c r="AH2250" s="40"/>
      <c r="AI2250" s="40"/>
      <c r="AJ2250" s="40"/>
      <c r="AK2250" s="40"/>
      <c r="AL2250" s="40"/>
      <c r="AM2250" s="40"/>
      <c r="AN2250" s="40"/>
      <c r="AO2250" s="40"/>
      <c r="AP2250" s="40"/>
      <c r="AQ2250" s="40"/>
      <c r="AR2250" s="40"/>
      <c r="AS2250" s="40"/>
      <c r="AT2250" s="40"/>
      <c r="AU2250" s="40"/>
      <c r="AV2250" s="40"/>
      <c r="AW2250" s="40"/>
      <c r="AX2250" s="40"/>
      <c r="AY2250" s="40"/>
      <c r="AZ2250" s="40"/>
      <c r="BA2250" s="40"/>
      <c r="BB2250" s="40"/>
      <c r="BC2250" s="40"/>
      <c r="BD2250" s="40"/>
      <c r="BE2250" s="40"/>
      <c r="BF2250" s="40"/>
    </row>
    <row r="2251" spans="1:58" x14ac:dyDescent="0.4">
      <c r="A2251" s="510"/>
      <c r="B2251" s="40"/>
      <c r="C2251" s="40"/>
      <c r="D2251" s="45"/>
      <c r="E2251" s="45"/>
      <c r="F2251" s="64"/>
      <c r="G2251" s="40"/>
      <c r="H2251" s="40"/>
      <c r="I2251" s="40"/>
      <c r="J2251" s="40"/>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c r="AH2251" s="40"/>
      <c r="AI2251" s="40"/>
      <c r="AJ2251" s="40"/>
      <c r="AK2251" s="40"/>
      <c r="AL2251" s="40"/>
      <c r="AM2251" s="40"/>
      <c r="AN2251" s="40"/>
      <c r="AO2251" s="40"/>
      <c r="AP2251" s="40"/>
      <c r="AQ2251" s="40"/>
      <c r="AR2251" s="40"/>
      <c r="AS2251" s="40"/>
      <c r="AT2251" s="40"/>
      <c r="AU2251" s="40"/>
      <c r="AV2251" s="40"/>
      <c r="AW2251" s="40"/>
      <c r="AX2251" s="40"/>
      <c r="AY2251" s="40"/>
      <c r="AZ2251" s="40"/>
      <c r="BA2251" s="40"/>
      <c r="BB2251" s="40"/>
      <c r="BC2251" s="40"/>
      <c r="BD2251" s="40"/>
      <c r="BE2251" s="40"/>
      <c r="BF2251" s="40"/>
    </row>
    <row r="2252" spans="1:58" x14ac:dyDescent="0.4">
      <c r="A2252" s="510"/>
      <c r="B2252" s="40"/>
      <c r="C2252" s="40"/>
      <c r="D2252" s="45"/>
      <c r="E2252" s="45"/>
      <c r="F2252" s="64"/>
      <c r="G2252" s="40"/>
      <c r="H2252" s="40"/>
      <c r="I2252" s="40"/>
      <c r="J2252" s="40"/>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c r="AH2252" s="40"/>
      <c r="AI2252" s="40"/>
      <c r="AJ2252" s="40"/>
      <c r="AK2252" s="40"/>
      <c r="AL2252" s="40"/>
      <c r="AM2252" s="40"/>
      <c r="AN2252" s="40"/>
      <c r="AO2252" s="40"/>
      <c r="AP2252" s="40"/>
      <c r="AQ2252" s="40"/>
      <c r="AR2252" s="40"/>
      <c r="AS2252" s="40"/>
      <c r="AT2252" s="40"/>
      <c r="AU2252" s="40"/>
      <c r="AV2252" s="40"/>
      <c r="AW2252" s="40"/>
      <c r="AX2252" s="40"/>
      <c r="AY2252" s="40"/>
      <c r="AZ2252" s="40"/>
      <c r="BA2252" s="40"/>
      <c r="BB2252" s="40"/>
      <c r="BC2252" s="40"/>
      <c r="BD2252" s="40"/>
      <c r="BE2252" s="40"/>
      <c r="BF2252" s="40"/>
    </row>
    <row r="2253" spans="1:58" x14ac:dyDescent="0.4">
      <c r="A2253" s="510"/>
      <c r="B2253" s="40"/>
      <c r="C2253" s="40"/>
      <c r="D2253" s="45"/>
      <c r="E2253" s="45"/>
      <c r="F2253" s="64"/>
      <c r="G2253" s="40"/>
      <c r="H2253" s="40"/>
      <c r="I2253" s="40"/>
      <c r="J2253" s="40"/>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c r="AH2253" s="40"/>
      <c r="AI2253" s="40"/>
      <c r="AJ2253" s="40"/>
      <c r="AK2253" s="40"/>
      <c r="AL2253" s="40"/>
      <c r="AM2253" s="40"/>
      <c r="AN2253" s="40"/>
      <c r="AO2253" s="40"/>
      <c r="AP2253" s="40"/>
      <c r="AQ2253" s="40"/>
      <c r="AR2253" s="40"/>
      <c r="AS2253" s="40"/>
      <c r="AT2253" s="40"/>
      <c r="AU2253" s="40"/>
      <c r="AV2253" s="40"/>
      <c r="AW2253" s="40"/>
      <c r="AX2253" s="40"/>
      <c r="AY2253" s="40"/>
      <c r="AZ2253" s="40"/>
      <c r="BA2253" s="40"/>
      <c r="BB2253" s="40"/>
      <c r="BC2253" s="40"/>
      <c r="BD2253" s="40"/>
      <c r="BE2253" s="40"/>
      <c r="BF2253" s="40"/>
    </row>
    <row r="2254" spans="1:58" x14ac:dyDescent="0.4">
      <c r="A2254" s="510"/>
      <c r="B2254" s="40"/>
      <c r="C2254" s="40"/>
      <c r="D2254" s="45"/>
      <c r="E2254" s="45"/>
      <c r="F2254" s="64"/>
      <c r="G2254" s="40"/>
      <c r="H2254" s="40"/>
      <c r="I2254" s="40"/>
      <c r="J2254" s="40"/>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c r="AH2254" s="40"/>
      <c r="AI2254" s="40"/>
      <c r="AJ2254" s="40"/>
      <c r="AK2254" s="40"/>
      <c r="AL2254" s="40"/>
      <c r="AM2254" s="40"/>
      <c r="AN2254" s="40"/>
      <c r="AO2254" s="40"/>
      <c r="AP2254" s="40"/>
      <c r="AQ2254" s="40"/>
      <c r="AR2254" s="40"/>
      <c r="AS2254" s="40"/>
      <c r="AT2254" s="40"/>
      <c r="AU2254" s="40"/>
      <c r="AV2254" s="40"/>
      <c r="AW2254" s="40"/>
      <c r="AX2254" s="40"/>
      <c r="AY2254" s="40"/>
      <c r="AZ2254" s="40"/>
      <c r="BA2254" s="40"/>
      <c r="BB2254" s="40"/>
      <c r="BC2254" s="40"/>
      <c r="BD2254" s="40"/>
      <c r="BE2254" s="40"/>
      <c r="BF2254" s="40"/>
    </row>
    <row r="2255" spans="1:58" x14ac:dyDescent="0.4">
      <c r="A2255" s="510"/>
      <c r="B2255" s="40"/>
      <c r="C2255" s="40"/>
      <c r="D2255" s="45"/>
      <c r="E2255" s="45"/>
      <c r="F2255" s="64"/>
      <c r="G2255" s="40"/>
      <c r="H2255" s="40"/>
      <c r="I2255" s="40"/>
      <c r="J2255" s="40"/>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c r="AH2255" s="40"/>
      <c r="AI2255" s="40"/>
      <c r="AJ2255" s="40"/>
      <c r="AK2255" s="40"/>
      <c r="AL2255" s="40"/>
      <c r="AM2255" s="40"/>
      <c r="AN2255" s="40"/>
      <c r="AO2255" s="40"/>
      <c r="AP2255" s="40"/>
      <c r="AQ2255" s="40"/>
      <c r="AR2255" s="40"/>
      <c r="AS2255" s="40"/>
      <c r="AT2255" s="40"/>
      <c r="AU2255" s="40"/>
      <c r="AV2255" s="40"/>
      <c r="AW2255" s="40"/>
      <c r="AX2255" s="40"/>
      <c r="AY2255" s="40"/>
      <c r="AZ2255" s="40"/>
      <c r="BA2255" s="40"/>
      <c r="BB2255" s="40"/>
      <c r="BC2255" s="40"/>
      <c r="BD2255" s="40"/>
      <c r="BE2255" s="40"/>
      <c r="BF2255" s="40"/>
    </row>
    <row r="2256" spans="1:58" x14ac:dyDescent="0.4">
      <c r="A2256" s="510"/>
      <c r="B2256" s="40"/>
      <c r="C2256" s="40"/>
      <c r="D2256" s="45"/>
      <c r="E2256" s="45"/>
      <c r="F2256" s="64"/>
      <c r="G2256" s="40"/>
      <c r="H2256" s="40"/>
      <c r="I2256" s="40"/>
      <c r="J2256" s="40"/>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c r="AH2256" s="40"/>
      <c r="AI2256" s="40"/>
      <c r="AJ2256" s="40"/>
      <c r="AK2256" s="40"/>
      <c r="AL2256" s="40"/>
      <c r="AM2256" s="40"/>
      <c r="AN2256" s="40"/>
      <c r="AO2256" s="40"/>
      <c r="AP2256" s="40"/>
      <c r="AQ2256" s="40"/>
      <c r="AR2256" s="40"/>
      <c r="AS2256" s="40"/>
      <c r="AT2256" s="40"/>
      <c r="AU2256" s="40"/>
      <c r="AV2256" s="40"/>
      <c r="AW2256" s="40"/>
      <c r="AX2256" s="40"/>
      <c r="AY2256" s="40"/>
      <c r="AZ2256" s="40"/>
      <c r="BA2256" s="40"/>
      <c r="BB2256" s="40"/>
      <c r="BC2256" s="40"/>
      <c r="BD2256" s="40"/>
      <c r="BE2256" s="40"/>
      <c r="BF2256" s="40"/>
    </row>
    <row r="2257" spans="1:58" x14ac:dyDescent="0.4">
      <c r="A2257" s="510"/>
      <c r="B2257" s="40"/>
      <c r="C2257" s="40"/>
      <c r="D2257" s="45"/>
      <c r="E2257" s="45"/>
      <c r="F2257" s="64"/>
      <c r="G2257" s="40"/>
      <c r="H2257" s="40"/>
      <c r="I2257" s="40"/>
      <c r="J2257" s="40"/>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c r="AH2257" s="40"/>
      <c r="AI2257" s="40"/>
      <c r="AJ2257" s="40"/>
      <c r="AK2257" s="40"/>
      <c r="AL2257" s="40"/>
      <c r="AM2257" s="40"/>
      <c r="AN2257" s="40"/>
      <c r="AO2257" s="40"/>
      <c r="AP2257" s="40"/>
      <c r="AQ2257" s="40"/>
      <c r="AR2257" s="40"/>
      <c r="AS2257" s="40"/>
      <c r="AT2257" s="40"/>
      <c r="AU2257" s="40"/>
      <c r="AV2257" s="40"/>
      <c r="AW2257" s="40"/>
      <c r="AX2257" s="40"/>
      <c r="AY2257" s="40"/>
      <c r="AZ2257" s="40"/>
      <c r="BA2257" s="40"/>
      <c r="BB2257" s="40"/>
      <c r="BC2257" s="40"/>
      <c r="BD2257" s="40"/>
      <c r="BE2257" s="40"/>
      <c r="BF2257" s="40"/>
    </row>
    <row r="2258" spans="1:58" x14ac:dyDescent="0.4">
      <c r="A2258" s="510"/>
      <c r="B2258" s="40"/>
      <c r="C2258" s="40"/>
      <c r="D2258" s="45"/>
      <c r="E2258" s="45"/>
      <c r="F2258" s="64"/>
      <c r="G2258" s="40"/>
      <c r="H2258" s="40"/>
      <c r="I2258" s="40"/>
      <c r="J2258" s="40"/>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c r="AH2258" s="40"/>
      <c r="AI2258" s="40"/>
      <c r="AJ2258" s="40"/>
      <c r="AK2258" s="40"/>
      <c r="AL2258" s="40"/>
      <c r="AM2258" s="40"/>
      <c r="AN2258" s="40"/>
      <c r="AO2258" s="40"/>
      <c r="AP2258" s="40"/>
      <c r="AQ2258" s="40"/>
      <c r="AR2258" s="40"/>
      <c r="AS2258" s="40"/>
      <c r="AT2258" s="40"/>
      <c r="AU2258" s="40"/>
      <c r="AV2258" s="40"/>
      <c r="AW2258" s="40"/>
      <c r="AX2258" s="40"/>
      <c r="AY2258" s="40"/>
      <c r="AZ2258" s="40"/>
      <c r="BA2258" s="40"/>
      <c r="BB2258" s="40"/>
      <c r="BC2258" s="40"/>
      <c r="BD2258" s="40"/>
      <c r="BE2258" s="40"/>
      <c r="BF2258" s="40"/>
    </row>
    <row r="2259" spans="1:58" x14ac:dyDescent="0.4">
      <c r="A2259" s="510"/>
      <c r="B2259" s="40"/>
      <c r="C2259" s="40"/>
      <c r="D2259" s="45"/>
      <c r="E2259" s="45"/>
      <c r="F2259" s="64"/>
      <c r="G2259" s="40"/>
      <c r="H2259" s="40"/>
      <c r="I2259" s="40"/>
      <c r="J2259" s="40"/>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c r="AH2259" s="40"/>
      <c r="AI2259" s="40"/>
      <c r="AJ2259" s="40"/>
      <c r="AK2259" s="40"/>
      <c r="AL2259" s="40"/>
      <c r="AM2259" s="40"/>
      <c r="AN2259" s="40"/>
      <c r="AO2259" s="40"/>
      <c r="AP2259" s="40"/>
      <c r="AQ2259" s="40"/>
      <c r="AR2259" s="40"/>
      <c r="AS2259" s="40"/>
      <c r="AT2259" s="40"/>
      <c r="AU2259" s="40"/>
      <c r="AV2259" s="40"/>
      <c r="AW2259" s="40"/>
      <c r="AX2259" s="40"/>
      <c r="AY2259" s="40"/>
      <c r="AZ2259" s="40"/>
      <c r="BA2259" s="40"/>
      <c r="BB2259" s="40"/>
      <c r="BC2259" s="40"/>
      <c r="BD2259" s="40"/>
      <c r="BE2259" s="40"/>
      <c r="BF2259" s="40"/>
    </row>
    <row r="2260" spans="1:58" x14ac:dyDescent="0.4">
      <c r="A2260" s="510"/>
      <c r="B2260" s="40"/>
      <c r="C2260" s="40"/>
      <c r="D2260" s="45"/>
      <c r="E2260" s="45"/>
      <c r="F2260" s="64"/>
      <c r="G2260" s="40"/>
      <c r="H2260" s="40"/>
      <c r="I2260" s="40"/>
      <c r="J2260" s="40"/>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c r="AH2260" s="40"/>
      <c r="AI2260" s="40"/>
      <c r="AJ2260" s="40"/>
      <c r="AK2260" s="40"/>
      <c r="AL2260" s="40"/>
      <c r="AM2260" s="40"/>
      <c r="AN2260" s="40"/>
      <c r="AO2260" s="40"/>
      <c r="AP2260" s="40"/>
      <c r="AQ2260" s="40"/>
      <c r="AR2260" s="40"/>
      <c r="AS2260" s="40"/>
      <c r="AT2260" s="40"/>
      <c r="AU2260" s="40"/>
      <c r="AV2260" s="40"/>
      <c r="AW2260" s="40"/>
      <c r="AX2260" s="40"/>
      <c r="AY2260" s="40"/>
      <c r="AZ2260" s="40"/>
      <c r="BA2260" s="40"/>
      <c r="BB2260" s="40"/>
      <c r="BC2260" s="40"/>
      <c r="BD2260" s="40"/>
      <c r="BE2260" s="40"/>
      <c r="BF2260" s="40"/>
    </row>
    <row r="2261" spans="1:58" x14ac:dyDescent="0.4">
      <c r="A2261" s="510"/>
      <c r="B2261" s="40"/>
      <c r="C2261" s="40"/>
      <c r="D2261" s="45"/>
      <c r="E2261" s="45"/>
      <c r="F2261" s="64"/>
      <c r="G2261" s="40"/>
      <c r="H2261" s="40"/>
      <c r="I2261" s="40"/>
      <c r="J2261" s="40"/>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c r="AH2261" s="40"/>
      <c r="AI2261" s="40"/>
      <c r="AJ2261" s="40"/>
      <c r="AK2261" s="40"/>
      <c r="AL2261" s="40"/>
      <c r="AM2261" s="40"/>
      <c r="AN2261" s="40"/>
      <c r="AO2261" s="40"/>
      <c r="AP2261" s="40"/>
      <c r="AQ2261" s="40"/>
      <c r="AR2261" s="40"/>
      <c r="AS2261" s="40"/>
      <c r="AT2261" s="40"/>
      <c r="AU2261" s="40"/>
      <c r="AV2261" s="40"/>
      <c r="AW2261" s="40"/>
      <c r="AX2261" s="40"/>
      <c r="AY2261" s="40"/>
      <c r="AZ2261" s="40"/>
      <c r="BA2261" s="40"/>
      <c r="BB2261" s="40"/>
      <c r="BC2261" s="40"/>
      <c r="BD2261" s="40"/>
      <c r="BE2261" s="40"/>
      <c r="BF2261" s="40"/>
    </row>
    <row r="2262" spans="1:58" x14ac:dyDescent="0.4">
      <c r="A2262" s="510"/>
      <c r="B2262" s="40"/>
      <c r="C2262" s="40"/>
      <c r="D2262" s="45"/>
      <c r="E2262" s="45"/>
      <c r="F2262" s="64"/>
      <c r="G2262" s="40"/>
      <c r="H2262" s="40"/>
      <c r="I2262" s="40"/>
      <c r="J2262" s="40"/>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c r="AH2262" s="40"/>
      <c r="AI2262" s="40"/>
      <c r="AJ2262" s="40"/>
      <c r="AK2262" s="40"/>
      <c r="AL2262" s="40"/>
      <c r="AM2262" s="40"/>
      <c r="AN2262" s="40"/>
      <c r="AO2262" s="40"/>
      <c r="AP2262" s="40"/>
      <c r="AQ2262" s="40"/>
      <c r="AR2262" s="40"/>
      <c r="AS2262" s="40"/>
      <c r="AT2262" s="40"/>
      <c r="AU2262" s="40"/>
      <c r="AV2262" s="40"/>
      <c r="AW2262" s="40"/>
      <c r="AX2262" s="40"/>
      <c r="AY2262" s="40"/>
      <c r="AZ2262" s="40"/>
      <c r="BA2262" s="40"/>
      <c r="BB2262" s="40"/>
      <c r="BC2262" s="40"/>
      <c r="BD2262" s="40"/>
      <c r="BE2262" s="40"/>
      <c r="BF2262" s="40"/>
    </row>
    <row r="2263" spans="1:58" x14ac:dyDescent="0.4">
      <c r="A2263" s="510"/>
      <c r="B2263" s="40"/>
      <c r="C2263" s="40"/>
      <c r="D2263" s="45"/>
      <c r="E2263" s="45"/>
      <c r="F2263" s="64"/>
      <c r="G2263" s="40"/>
      <c r="H2263" s="40"/>
      <c r="I2263" s="40"/>
      <c r="J2263" s="40"/>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c r="AH2263" s="40"/>
      <c r="AI2263" s="40"/>
      <c r="AJ2263" s="40"/>
      <c r="AK2263" s="40"/>
      <c r="AL2263" s="40"/>
      <c r="AM2263" s="40"/>
      <c r="AN2263" s="40"/>
      <c r="AO2263" s="40"/>
      <c r="AP2263" s="40"/>
      <c r="AQ2263" s="40"/>
      <c r="AR2263" s="40"/>
      <c r="AS2263" s="40"/>
      <c r="AT2263" s="40"/>
      <c r="AU2263" s="40"/>
      <c r="AV2263" s="40"/>
      <c r="AW2263" s="40"/>
      <c r="AX2263" s="40"/>
      <c r="AY2263" s="40"/>
      <c r="AZ2263" s="40"/>
      <c r="BA2263" s="40"/>
      <c r="BB2263" s="40"/>
      <c r="BC2263" s="40"/>
      <c r="BD2263" s="40"/>
      <c r="BE2263" s="40"/>
      <c r="BF2263" s="40"/>
    </row>
    <row r="2264" spans="1:58" x14ac:dyDescent="0.4">
      <c r="A2264" s="510"/>
      <c r="B2264" s="40"/>
      <c r="C2264" s="40"/>
      <c r="D2264" s="45"/>
      <c r="E2264" s="45"/>
      <c r="F2264" s="64"/>
      <c r="G2264" s="40"/>
      <c r="H2264" s="40"/>
      <c r="I2264" s="40"/>
      <c r="J2264" s="40"/>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c r="AH2264" s="40"/>
      <c r="AI2264" s="40"/>
      <c r="AJ2264" s="40"/>
      <c r="AK2264" s="40"/>
      <c r="AL2264" s="40"/>
      <c r="AM2264" s="40"/>
      <c r="AN2264" s="40"/>
      <c r="AO2264" s="40"/>
      <c r="AP2264" s="40"/>
      <c r="AQ2264" s="40"/>
      <c r="AR2264" s="40"/>
      <c r="AS2264" s="40"/>
      <c r="AT2264" s="40"/>
      <c r="AU2264" s="40"/>
      <c r="AV2264" s="40"/>
      <c r="AW2264" s="40"/>
      <c r="AX2264" s="40"/>
      <c r="AY2264" s="40"/>
      <c r="AZ2264" s="40"/>
      <c r="BA2264" s="40"/>
      <c r="BB2264" s="40"/>
      <c r="BC2264" s="40"/>
      <c r="BD2264" s="40"/>
      <c r="BE2264" s="40"/>
      <c r="BF2264" s="40"/>
    </row>
    <row r="2265" spans="1:58" x14ac:dyDescent="0.4">
      <c r="A2265" s="510"/>
      <c r="B2265" s="40"/>
      <c r="C2265" s="40"/>
      <c r="D2265" s="45"/>
      <c r="E2265" s="45"/>
      <c r="F2265" s="64"/>
      <c r="G2265" s="40"/>
      <c r="H2265" s="40"/>
      <c r="I2265" s="40"/>
      <c r="J2265" s="40"/>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c r="AH2265" s="40"/>
      <c r="AI2265" s="40"/>
      <c r="AJ2265" s="40"/>
      <c r="AK2265" s="40"/>
      <c r="AL2265" s="40"/>
      <c r="AM2265" s="40"/>
      <c r="AN2265" s="40"/>
      <c r="AO2265" s="40"/>
      <c r="AP2265" s="40"/>
      <c r="AQ2265" s="40"/>
      <c r="AR2265" s="40"/>
      <c r="AS2265" s="40"/>
      <c r="AT2265" s="40"/>
      <c r="AU2265" s="40"/>
      <c r="AV2265" s="40"/>
      <c r="AW2265" s="40"/>
      <c r="AX2265" s="40"/>
      <c r="AY2265" s="40"/>
      <c r="AZ2265" s="40"/>
      <c r="BA2265" s="40"/>
      <c r="BB2265" s="40"/>
      <c r="BC2265" s="40"/>
      <c r="BD2265" s="40"/>
      <c r="BE2265" s="40"/>
      <c r="BF2265" s="40"/>
    </row>
    <row r="2266" spans="1:58" x14ac:dyDescent="0.4">
      <c r="A2266" s="510"/>
      <c r="B2266" s="40"/>
      <c r="C2266" s="40"/>
      <c r="D2266" s="45"/>
      <c r="E2266" s="45"/>
      <c r="F2266" s="64"/>
      <c r="G2266" s="40"/>
      <c r="H2266" s="40"/>
      <c r="I2266" s="40"/>
      <c r="J2266" s="40"/>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c r="AH2266" s="40"/>
      <c r="AI2266" s="40"/>
      <c r="AJ2266" s="40"/>
      <c r="AK2266" s="40"/>
      <c r="AL2266" s="40"/>
      <c r="AM2266" s="40"/>
      <c r="AN2266" s="40"/>
      <c r="AO2266" s="40"/>
      <c r="AP2266" s="40"/>
      <c r="AQ2266" s="40"/>
      <c r="AR2266" s="40"/>
      <c r="AS2266" s="40"/>
      <c r="AT2266" s="40"/>
      <c r="AU2266" s="40"/>
      <c r="AV2266" s="40"/>
      <c r="AW2266" s="40"/>
      <c r="AX2266" s="40"/>
      <c r="AY2266" s="40"/>
      <c r="AZ2266" s="40"/>
      <c r="BA2266" s="40"/>
      <c r="BB2266" s="40"/>
      <c r="BC2266" s="40"/>
      <c r="BD2266" s="40"/>
      <c r="BE2266" s="40"/>
      <c r="BF2266" s="40"/>
    </row>
    <row r="2267" spans="1:58" x14ac:dyDescent="0.4">
      <c r="A2267" s="510"/>
      <c r="B2267" s="40"/>
      <c r="C2267" s="40"/>
      <c r="D2267" s="45"/>
      <c r="E2267" s="45"/>
      <c r="F2267" s="64"/>
      <c r="G2267" s="40"/>
      <c r="H2267" s="40"/>
      <c r="I2267" s="40"/>
      <c r="J2267" s="40"/>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c r="AH2267" s="40"/>
      <c r="AI2267" s="40"/>
      <c r="AJ2267" s="40"/>
      <c r="AK2267" s="40"/>
      <c r="AL2267" s="40"/>
      <c r="AM2267" s="40"/>
      <c r="AN2267" s="40"/>
      <c r="AO2267" s="40"/>
      <c r="AP2267" s="40"/>
      <c r="AQ2267" s="40"/>
      <c r="AR2267" s="40"/>
      <c r="AS2267" s="40"/>
      <c r="AT2267" s="40"/>
      <c r="AU2267" s="40"/>
      <c r="AV2267" s="40"/>
      <c r="AW2267" s="40"/>
      <c r="AX2267" s="40"/>
      <c r="AY2267" s="40"/>
      <c r="AZ2267" s="40"/>
      <c r="BA2267" s="40"/>
      <c r="BB2267" s="40"/>
      <c r="BC2267" s="40"/>
      <c r="BD2267" s="40"/>
      <c r="BE2267" s="40"/>
      <c r="BF2267" s="40"/>
    </row>
    <row r="2268" spans="1:58" x14ac:dyDescent="0.4">
      <c r="A2268" s="510"/>
      <c r="B2268" s="40"/>
      <c r="C2268" s="40"/>
      <c r="D2268" s="45"/>
      <c r="E2268" s="45"/>
      <c r="F2268" s="64"/>
      <c r="G2268" s="40"/>
      <c r="H2268" s="40"/>
      <c r="I2268" s="40"/>
      <c r="J2268" s="40"/>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c r="AH2268" s="40"/>
      <c r="AI2268" s="40"/>
      <c r="AJ2268" s="40"/>
      <c r="AK2268" s="40"/>
      <c r="AL2268" s="40"/>
      <c r="AM2268" s="40"/>
      <c r="AN2268" s="40"/>
      <c r="AO2268" s="40"/>
      <c r="AP2268" s="40"/>
      <c r="AQ2268" s="40"/>
      <c r="AR2268" s="40"/>
      <c r="AS2268" s="40"/>
      <c r="AT2268" s="40"/>
      <c r="AU2268" s="40"/>
      <c r="AV2268" s="40"/>
      <c r="AW2268" s="40"/>
      <c r="AX2268" s="40"/>
      <c r="AY2268" s="40"/>
      <c r="AZ2268" s="40"/>
      <c r="BA2268" s="40"/>
      <c r="BB2268" s="40"/>
      <c r="BC2268" s="40"/>
      <c r="BD2268" s="40"/>
      <c r="BE2268" s="40"/>
      <c r="BF2268" s="40"/>
    </row>
    <row r="2269" spans="1:58" x14ac:dyDescent="0.4">
      <c r="A2269" s="510"/>
      <c r="B2269" s="40"/>
      <c r="C2269" s="40"/>
      <c r="D2269" s="45"/>
      <c r="E2269" s="45"/>
      <c r="F2269" s="64"/>
      <c r="G2269" s="40"/>
      <c r="H2269" s="40"/>
      <c r="I2269" s="40"/>
      <c r="J2269" s="40"/>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c r="AH2269" s="40"/>
      <c r="AI2269" s="40"/>
      <c r="AJ2269" s="40"/>
      <c r="AK2269" s="40"/>
      <c r="AL2269" s="40"/>
      <c r="AM2269" s="40"/>
      <c r="AN2269" s="40"/>
      <c r="AO2269" s="40"/>
      <c r="AP2269" s="40"/>
      <c r="AQ2269" s="40"/>
      <c r="AR2269" s="40"/>
      <c r="AS2269" s="40"/>
      <c r="AT2269" s="40"/>
      <c r="AU2269" s="40"/>
      <c r="AV2269" s="40"/>
      <c r="AW2269" s="40"/>
      <c r="AX2269" s="40"/>
      <c r="AY2269" s="40"/>
      <c r="AZ2269" s="40"/>
      <c r="BA2269" s="40"/>
      <c r="BB2269" s="40"/>
      <c r="BC2269" s="40"/>
      <c r="BD2269" s="40"/>
      <c r="BE2269" s="40"/>
      <c r="BF2269" s="40"/>
    </row>
    <row r="2270" spans="1:58" x14ac:dyDescent="0.4">
      <c r="A2270" s="510"/>
      <c r="B2270" s="40"/>
      <c r="C2270" s="40"/>
      <c r="D2270" s="45"/>
      <c r="E2270" s="45"/>
      <c r="F2270" s="64"/>
      <c r="G2270" s="40"/>
      <c r="H2270" s="40"/>
      <c r="I2270" s="40"/>
      <c r="J2270" s="40"/>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c r="AH2270" s="40"/>
      <c r="AI2270" s="40"/>
      <c r="AJ2270" s="40"/>
      <c r="AK2270" s="40"/>
      <c r="AL2270" s="40"/>
      <c r="AM2270" s="40"/>
      <c r="AN2270" s="40"/>
      <c r="AO2270" s="40"/>
      <c r="AP2270" s="40"/>
      <c r="AQ2270" s="40"/>
      <c r="AR2270" s="40"/>
      <c r="AS2270" s="40"/>
      <c r="AT2270" s="40"/>
      <c r="AU2270" s="40"/>
      <c r="AV2270" s="40"/>
      <c r="AW2270" s="40"/>
      <c r="AX2270" s="40"/>
      <c r="AY2270" s="40"/>
      <c r="AZ2270" s="40"/>
      <c r="BA2270" s="40"/>
      <c r="BB2270" s="40"/>
      <c r="BC2270" s="40"/>
      <c r="BD2270" s="40"/>
      <c r="BE2270" s="40"/>
      <c r="BF2270" s="40"/>
    </row>
    <row r="2271" spans="1:58" x14ac:dyDescent="0.4">
      <c r="A2271" s="510"/>
      <c r="B2271" s="40"/>
      <c r="C2271" s="40"/>
      <c r="D2271" s="45"/>
      <c r="E2271" s="45"/>
      <c r="F2271" s="64"/>
      <c r="G2271" s="40"/>
      <c r="H2271" s="40"/>
      <c r="I2271" s="40"/>
      <c r="J2271" s="40"/>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c r="AH2271" s="40"/>
      <c r="AI2271" s="40"/>
      <c r="AJ2271" s="40"/>
      <c r="AK2271" s="40"/>
      <c r="AL2271" s="40"/>
      <c r="AM2271" s="40"/>
      <c r="AN2271" s="40"/>
      <c r="AO2271" s="40"/>
      <c r="AP2271" s="40"/>
      <c r="AQ2271" s="40"/>
      <c r="AR2271" s="40"/>
      <c r="AS2271" s="40"/>
      <c r="AT2271" s="40"/>
      <c r="AU2271" s="40"/>
      <c r="AV2271" s="40"/>
      <c r="AW2271" s="40"/>
      <c r="AX2271" s="40"/>
      <c r="AY2271" s="40"/>
      <c r="AZ2271" s="40"/>
      <c r="BA2271" s="40"/>
      <c r="BB2271" s="40"/>
      <c r="BC2271" s="40"/>
      <c r="BD2271" s="40"/>
      <c r="BE2271" s="40"/>
      <c r="BF2271" s="40"/>
    </row>
    <row r="2272" spans="1:58" x14ac:dyDescent="0.4">
      <c r="A2272" s="510"/>
      <c r="B2272" s="40"/>
      <c r="C2272" s="40"/>
      <c r="D2272" s="45"/>
      <c r="E2272" s="45"/>
      <c r="F2272" s="64"/>
      <c r="G2272" s="40"/>
      <c r="H2272" s="40"/>
      <c r="I2272" s="40"/>
      <c r="J2272" s="40"/>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c r="AH2272" s="40"/>
      <c r="AI2272" s="40"/>
      <c r="AJ2272" s="40"/>
      <c r="AK2272" s="40"/>
      <c r="AL2272" s="40"/>
      <c r="AM2272" s="40"/>
      <c r="AN2272" s="40"/>
      <c r="AO2272" s="40"/>
      <c r="AP2272" s="40"/>
      <c r="AQ2272" s="40"/>
      <c r="AR2272" s="40"/>
      <c r="AS2272" s="40"/>
      <c r="AT2272" s="40"/>
      <c r="AU2272" s="40"/>
      <c r="AV2272" s="40"/>
      <c r="AW2272" s="40"/>
      <c r="AX2272" s="40"/>
      <c r="AY2272" s="40"/>
      <c r="AZ2272" s="40"/>
      <c r="BA2272" s="40"/>
      <c r="BB2272" s="40"/>
      <c r="BC2272" s="40"/>
      <c r="BD2272" s="40"/>
      <c r="BE2272" s="40"/>
      <c r="BF2272" s="40"/>
    </row>
    <row r="2273" spans="1:58" x14ac:dyDescent="0.4">
      <c r="A2273" s="510"/>
      <c r="B2273" s="40"/>
      <c r="C2273" s="40"/>
      <c r="D2273" s="45"/>
      <c r="E2273" s="45"/>
      <c r="F2273" s="64"/>
      <c r="G2273" s="40"/>
      <c r="H2273" s="40"/>
      <c r="I2273" s="40"/>
      <c r="J2273" s="40"/>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c r="AH2273" s="40"/>
      <c r="AI2273" s="40"/>
      <c r="AJ2273" s="40"/>
      <c r="AK2273" s="40"/>
      <c r="AL2273" s="40"/>
      <c r="AM2273" s="40"/>
      <c r="AN2273" s="40"/>
      <c r="AO2273" s="40"/>
      <c r="AP2273" s="40"/>
      <c r="AQ2273" s="40"/>
      <c r="AR2273" s="40"/>
      <c r="AS2273" s="40"/>
      <c r="AT2273" s="40"/>
      <c r="AU2273" s="40"/>
      <c r="AV2273" s="40"/>
      <c r="AW2273" s="40"/>
      <c r="AX2273" s="40"/>
      <c r="AY2273" s="40"/>
      <c r="AZ2273" s="40"/>
      <c r="BA2273" s="40"/>
      <c r="BB2273" s="40"/>
      <c r="BC2273" s="40"/>
      <c r="BD2273" s="40"/>
      <c r="BE2273" s="40"/>
      <c r="BF2273" s="40"/>
    </row>
    <row r="2274" spans="1:58" x14ac:dyDescent="0.4">
      <c r="A2274" s="510"/>
      <c r="B2274" s="40"/>
      <c r="C2274" s="40"/>
      <c r="D2274" s="45"/>
      <c r="E2274" s="45"/>
      <c r="F2274" s="64"/>
      <c r="G2274" s="40"/>
      <c r="H2274" s="40"/>
      <c r="I2274" s="40"/>
      <c r="J2274" s="40"/>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c r="AH2274" s="40"/>
      <c r="AI2274" s="40"/>
      <c r="AJ2274" s="40"/>
      <c r="AK2274" s="40"/>
      <c r="AL2274" s="40"/>
      <c r="AM2274" s="40"/>
      <c r="AN2274" s="40"/>
      <c r="AO2274" s="40"/>
      <c r="AP2274" s="40"/>
      <c r="AQ2274" s="40"/>
      <c r="AR2274" s="40"/>
      <c r="AS2274" s="40"/>
      <c r="AT2274" s="40"/>
      <c r="AU2274" s="40"/>
      <c r="AV2274" s="40"/>
      <c r="AW2274" s="40"/>
      <c r="AX2274" s="40"/>
      <c r="AY2274" s="40"/>
      <c r="AZ2274" s="40"/>
      <c r="BA2274" s="40"/>
      <c r="BB2274" s="40"/>
      <c r="BC2274" s="40"/>
      <c r="BD2274" s="40"/>
      <c r="BE2274" s="40"/>
      <c r="BF2274" s="40"/>
    </row>
    <row r="2275" spans="1:58" x14ac:dyDescent="0.4">
      <c r="A2275" s="510"/>
      <c r="B2275" s="40"/>
      <c r="C2275" s="40"/>
      <c r="D2275" s="45"/>
      <c r="E2275" s="45"/>
      <c r="F2275" s="64"/>
      <c r="G2275" s="40"/>
      <c r="H2275" s="40"/>
      <c r="I2275" s="40"/>
      <c r="J2275" s="40"/>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c r="AH2275" s="40"/>
      <c r="AI2275" s="40"/>
      <c r="AJ2275" s="40"/>
      <c r="AK2275" s="40"/>
      <c r="AL2275" s="40"/>
      <c r="AM2275" s="40"/>
      <c r="AN2275" s="40"/>
      <c r="AO2275" s="40"/>
      <c r="AP2275" s="40"/>
      <c r="AQ2275" s="40"/>
      <c r="AR2275" s="40"/>
      <c r="AS2275" s="40"/>
      <c r="AT2275" s="40"/>
      <c r="AU2275" s="40"/>
      <c r="AV2275" s="40"/>
      <c r="AW2275" s="40"/>
      <c r="AX2275" s="40"/>
      <c r="AY2275" s="40"/>
      <c r="AZ2275" s="40"/>
      <c r="BA2275" s="40"/>
      <c r="BB2275" s="40"/>
      <c r="BC2275" s="40"/>
      <c r="BD2275" s="40"/>
      <c r="BE2275" s="40"/>
      <c r="BF2275" s="40"/>
    </row>
    <row r="2276" spans="1:58" x14ac:dyDescent="0.4">
      <c r="A2276" s="510"/>
      <c r="B2276" s="40"/>
      <c r="C2276" s="40"/>
      <c r="D2276" s="45"/>
      <c r="E2276" s="45"/>
      <c r="F2276" s="64"/>
      <c r="G2276" s="40"/>
      <c r="H2276" s="40"/>
      <c r="I2276" s="40"/>
      <c r="J2276" s="40"/>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c r="AH2276" s="40"/>
      <c r="AI2276" s="40"/>
      <c r="AJ2276" s="40"/>
      <c r="AK2276" s="40"/>
      <c r="AL2276" s="40"/>
      <c r="AM2276" s="40"/>
      <c r="AN2276" s="40"/>
      <c r="AO2276" s="40"/>
      <c r="AP2276" s="40"/>
      <c r="AQ2276" s="40"/>
      <c r="AR2276" s="40"/>
      <c r="AS2276" s="40"/>
      <c r="AT2276" s="40"/>
      <c r="AU2276" s="40"/>
      <c r="AV2276" s="40"/>
      <c r="AW2276" s="40"/>
      <c r="AX2276" s="40"/>
      <c r="AY2276" s="40"/>
      <c r="AZ2276" s="40"/>
      <c r="BA2276" s="40"/>
      <c r="BB2276" s="40"/>
      <c r="BC2276" s="40"/>
      <c r="BD2276" s="40"/>
      <c r="BE2276" s="40"/>
      <c r="BF2276" s="40"/>
    </row>
    <row r="2277" spans="1:58" x14ac:dyDescent="0.4">
      <c r="A2277" s="510"/>
      <c r="B2277" s="40"/>
      <c r="C2277" s="40"/>
      <c r="D2277" s="45"/>
      <c r="E2277" s="45"/>
      <c r="F2277" s="64"/>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c r="AH2277" s="40"/>
      <c r="AI2277" s="40"/>
      <c r="AJ2277" s="40"/>
      <c r="AK2277" s="40"/>
      <c r="AL2277" s="40"/>
      <c r="AM2277" s="40"/>
      <c r="AN2277" s="40"/>
      <c r="AO2277" s="40"/>
      <c r="AP2277" s="40"/>
      <c r="AQ2277" s="40"/>
      <c r="AR2277" s="40"/>
      <c r="AS2277" s="40"/>
      <c r="AT2277" s="40"/>
      <c r="AU2277" s="40"/>
      <c r="AV2277" s="40"/>
      <c r="AW2277" s="40"/>
      <c r="AX2277" s="40"/>
      <c r="AY2277" s="40"/>
      <c r="AZ2277" s="40"/>
      <c r="BA2277" s="40"/>
      <c r="BB2277" s="40"/>
      <c r="BC2277" s="40"/>
      <c r="BD2277" s="40"/>
      <c r="BE2277" s="40"/>
      <c r="BF2277" s="40"/>
    </row>
    <row r="2278" spans="1:58" x14ac:dyDescent="0.4">
      <c r="A2278" s="510"/>
      <c r="B2278" s="40"/>
      <c r="C2278" s="40"/>
      <c r="D2278" s="45"/>
      <c r="E2278" s="45"/>
      <c r="F2278" s="64"/>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c r="AH2278" s="40"/>
      <c r="AI2278" s="40"/>
      <c r="AJ2278" s="40"/>
      <c r="AK2278" s="40"/>
      <c r="AL2278" s="40"/>
      <c r="AM2278" s="40"/>
      <c r="AN2278" s="40"/>
      <c r="AO2278" s="40"/>
      <c r="AP2278" s="40"/>
      <c r="AQ2278" s="40"/>
      <c r="AR2278" s="40"/>
      <c r="AS2278" s="40"/>
      <c r="AT2278" s="40"/>
      <c r="AU2278" s="40"/>
      <c r="AV2278" s="40"/>
      <c r="AW2278" s="40"/>
      <c r="AX2278" s="40"/>
      <c r="AY2278" s="40"/>
      <c r="AZ2278" s="40"/>
      <c r="BA2278" s="40"/>
      <c r="BB2278" s="40"/>
      <c r="BC2278" s="40"/>
      <c r="BD2278" s="40"/>
      <c r="BE2278" s="40"/>
      <c r="BF2278" s="40"/>
    </row>
    <row r="2279" spans="1:58" x14ac:dyDescent="0.4">
      <c r="A2279" s="510"/>
      <c r="B2279" s="40"/>
      <c r="C2279" s="40"/>
      <c r="D2279" s="45"/>
      <c r="E2279" s="45"/>
      <c r="F2279" s="64"/>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c r="AH2279" s="40"/>
      <c r="AI2279" s="40"/>
      <c r="AJ2279" s="40"/>
      <c r="AK2279" s="40"/>
      <c r="AL2279" s="40"/>
      <c r="AM2279" s="40"/>
      <c r="AN2279" s="40"/>
      <c r="AO2279" s="40"/>
      <c r="AP2279" s="40"/>
      <c r="AQ2279" s="40"/>
      <c r="AR2279" s="40"/>
      <c r="AS2279" s="40"/>
      <c r="AT2279" s="40"/>
      <c r="AU2279" s="40"/>
      <c r="AV2279" s="40"/>
      <c r="AW2279" s="40"/>
      <c r="AX2279" s="40"/>
      <c r="AY2279" s="40"/>
      <c r="AZ2279" s="40"/>
      <c r="BA2279" s="40"/>
      <c r="BB2279" s="40"/>
      <c r="BC2279" s="40"/>
      <c r="BD2279" s="40"/>
      <c r="BE2279" s="40"/>
      <c r="BF2279" s="40"/>
    </row>
    <row r="2280" spans="1:58" x14ac:dyDescent="0.4">
      <c r="A2280" s="510"/>
      <c r="B2280" s="40"/>
      <c r="C2280" s="40"/>
      <c r="D2280" s="45"/>
      <c r="E2280" s="45"/>
      <c r="F2280" s="64"/>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c r="AH2280" s="40"/>
      <c r="AI2280" s="40"/>
      <c r="AJ2280" s="40"/>
      <c r="AK2280" s="40"/>
      <c r="AL2280" s="40"/>
      <c r="AM2280" s="40"/>
      <c r="AN2280" s="40"/>
      <c r="AO2280" s="40"/>
      <c r="AP2280" s="40"/>
      <c r="AQ2280" s="40"/>
      <c r="AR2280" s="40"/>
      <c r="AS2280" s="40"/>
      <c r="AT2280" s="40"/>
      <c r="AU2280" s="40"/>
      <c r="AV2280" s="40"/>
      <c r="AW2280" s="40"/>
      <c r="AX2280" s="40"/>
      <c r="AY2280" s="40"/>
      <c r="AZ2280" s="40"/>
      <c r="BA2280" s="40"/>
      <c r="BB2280" s="40"/>
      <c r="BC2280" s="40"/>
      <c r="BD2280" s="40"/>
      <c r="BE2280" s="40"/>
      <c r="BF2280" s="40"/>
    </row>
    <row r="2281" spans="1:58" x14ac:dyDescent="0.4">
      <c r="A2281" s="510"/>
      <c r="B2281" s="40"/>
      <c r="C2281" s="40"/>
      <c r="D2281" s="45"/>
      <c r="E2281" s="45"/>
      <c r="F2281" s="64"/>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c r="AH2281" s="40"/>
      <c r="AI2281" s="40"/>
      <c r="AJ2281" s="40"/>
      <c r="AK2281" s="40"/>
      <c r="AL2281" s="40"/>
      <c r="AM2281" s="40"/>
      <c r="AN2281" s="40"/>
      <c r="AO2281" s="40"/>
      <c r="AP2281" s="40"/>
      <c r="AQ2281" s="40"/>
      <c r="AR2281" s="40"/>
      <c r="AS2281" s="40"/>
      <c r="AT2281" s="40"/>
      <c r="AU2281" s="40"/>
      <c r="AV2281" s="40"/>
      <c r="AW2281" s="40"/>
      <c r="AX2281" s="40"/>
      <c r="AY2281" s="40"/>
      <c r="AZ2281" s="40"/>
      <c r="BA2281" s="40"/>
      <c r="BB2281" s="40"/>
      <c r="BC2281" s="40"/>
      <c r="BD2281" s="40"/>
      <c r="BE2281" s="40"/>
      <c r="BF2281" s="40"/>
    </row>
    <row r="2282" spans="1:58" x14ac:dyDescent="0.4">
      <c r="A2282" s="510"/>
      <c r="B2282" s="40"/>
      <c r="C2282" s="40"/>
      <c r="D2282" s="45"/>
      <c r="E2282" s="45"/>
      <c r="F2282" s="64"/>
      <c r="G2282" s="40"/>
      <c r="H2282" s="40"/>
      <c r="I2282" s="40"/>
      <c r="J2282" s="40"/>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c r="AH2282" s="40"/>
      <c r="AI2282" s="40"/>
      <c r="AJ2282" s="40"/>
      <c r="AK2282" s="40"/>
      <c r="AL2282" s="40"/>
      <c r="AM2282" s="40"/>
      <c r="AN2282" s="40"/>
      <c r="AO2282" s="40"/>
      <c r="AP2282" s="40"/>
      <c r="AQ2282" s="40"/>
      <c r="AR2282" s="40"/>
      <c r="AS2282" s="40"/>
      <c r="AT2282" s="40"/>
      <c r="AU2282" s="40"/>
      <c r="AV2282" s="40"/>
      <c r="AW2282" s="40"/>
      <c r="AX2282" s="40"/>
      <c r="AY2282" s="40"/>
      <c r="AZ2282" s="40"/>
      <c r="BA2282" s="40"/>
      <c r="BB2282" s="40"/>
      <c r="BC2282" s="40"/>
      <c r="BD2282" s="40"/>
      <c r="BE2282" s="40"/>
      <c r="BF2282" s="40"/>
    </row>
    <row r="2283" spans="1:58" x14ac:dyDescent="0.4">
      <c r="A2283" s="510"/>
      <c r="B2283" s="40"/>
      <c r="C2283" s="40"/>
      <c r="D2283" s="45"/>
      <c r="E2283" s="45"/>
      <c r="F2283" s="64"/>
      <c r="G2283" s="40"/>
      <c r="H2283" s="40"/>
      <c r="I2283" s="40"/>
      <c r="J2283" s="40"/>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c r="AH2283" s="40"/>
      <c r="AI2283" s="40"/>
      <c r="AJ2283" s="40"/>
      <c r="AK2283" s="40"/>
      <c r="AL2283" s="40"/>
      <c r="AM2283" s="40"/>
      <c r="AN2283" s="40"/>
      <c r="AO2283" s="40"/>
      <c r="AP2283" s="40"/>
      <c r="AQ2283" s="40"/>
      <c r="AR2283" s="40"/>
      <c r="AS2283" s="40"/>
      <c r="AT2283" s="40"/>
      <c r="AU2283" s="40"/>
      <c r="AV2283" s="40"/>
      <c r="AW2283" s="40"/>
      <c r="AX2283" s="40"/>
      <c r="AY2283" s="40"/>
      <c r="AZ2283" s="40"/>
      <c r="BA2283" s="40"/>
      <c r="BB2283" s="40"/>
      <c r="BC2283" s="40"/>
      <c r="BD2283" s="40"/>
      <c r="BE2283" s="40"/>
      <c r="BF2283" s="40"/>
    </row>
    <row r="2284" spans="1:58" x14ac:dyDescent="0.4">
      <c r="A2284" s="510"/>
      <c r="B2284" s="40"/>
      <c r="C2284" s="40"/>
      <c r="D2284" s="45"/>
      <c r="E2284" s="45"/>
      <c r="F2284" s="64"/>
      <c r="G2284" s="40"/>
      <c r="H2284" s="40"/>
      <c r="I2284" s="40"/>
      <c r="J2284" s="40"/>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c r="AH2284" s="40"/>
      <c r="AI2284" s="40"/>
      <c r="AJ2284" s="40"/>
      <c r="AK2284" s="40"/>
      <c r="AL2284" s="40"/>
      <c r="AM2284" s="40"/>
      <c r="AN2284" s="40"/>
      <c r="AO2284" s="40"/>
      <c r="AP2284" s="40"/>
      <c r="AQ2284" s="40"/>
      <c r="AR2284" s="40"/>
      <c r="AS2284" s="40"/>
      <c r="AT2284" s="40"/>
      <c r="AU2284" s="40"/>
      <c r="AV2284" s="40"/>
      <c r="AW2284" s="40"/>
      <c r="AX2284" s="40"/>
      <c r="AY2284" s="40"/>
      <c r="AZ2284" s="40"/>
      <c r="BA2284" s="40"/>
      <c r="BB2284" s="40"/>
      <c r="BC2284" s="40"/>
      <c r="BD2284" s="40"/>
      <c r="BE2284" s="40"/>
      <c r="BF2284" s="40"/>
    </row>
    <row r="2285" spans="1:58" x14ac:dyDescent="0.4">
      <c r="A2285" s="510"/>
      <c r="B2285" s="40"/>
      <c r="C2285" s="40"/>
      <c r="D2285" s="45"/>
      <c r="E2285" s="45"/>
      <c r="F2285" s="64"/>
      <c r="G2285" s="40"/>
      <c r="H2285" s="40"/>
      <c r="I2285" s="40"/>
      <c r="J2285" s="40"/>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c r="AH2285" s="40"/>
      <c r="AI2285" s="40"/>
      <c r="AJ2285" s="40"/>
      <c r="AK2285" s="40"/>
      <c r="AL2285" s="40"/>
      <c r="AM2285" s="40"/>
      <c r="AN2285" s="40"/>
      <c r="AO2285" s="40"/>
      <c r="AP2285" s="40"/>
      <c r="AQ2285" s="40"/>
      <c r="AR2285" s="40"/>
      <c r="AS2285" s="40"/>
      <c r="AT2285" s="40"/>
      <c r="AU2285" s="40"/>
      <c r="AV2285" s="40"/>
      <c r="AW2285" s="40"/>
      <c r="AX2285" s="40"/>
      <c r="AY2285" s="40"/>
      <c r="AZ2285" s="40"/>
      <c r="BA2285" s="40"/>
      <c r="BB2285" s="40"/>
      <c r="BC2285" s="40"/>
      <c r="BD2285" s="40"/>
      <c r="BE2285" s="40"/>
      <c r="BF2285" s="40"/>
    </row>
    <row r="2286" spans="1:58" x14ac:dyDescent="0.4">
      <c r="A2286" s="510"/>
      <c r="B2286" s="40"/>
      <c r="C2286" s="40"/>
      <c r="D2286" s="45"/>
      <c r="E2286" s="45"/>
      <c r="F2286" s="64"/>
      <c r="G2286" s="40"/>
      <c r="H2286" s="40"/>
      <c r="I2286" s="40"/>
      <c r="J2286" s="40"/>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c r="AH2286" s="40"/>
      <c r="AI2286" s="40"/>
      <c r="AJ2286" s="40"/>
      <c r="AK2286" s="40"/>
      <c r="AL2286" s="40"/>
      <c r="AM2286" s="40"/>
      <c r="AN2286" s="40"/>
      <c r="AO2286" s="40"/>
      <c r="AP2286" s="40"/>
      <c r="AQ2286" s="40"/>
      <c r="AR2286" s="40"/>
      <c r="AS2286" s="40"/>
      <c r="AT2286" s="40"/>
      <c r="AU2286" s="40"/>
      <c r="AV2286" s="40"/>
      <c r="AW2286" s="40"/>
      <c r="AX2286" s="40"/>
      <c r="AY2286" s="40"/>
      <c r="AZ2286" s="40"/>
      <c r="BA2286" s="40"/>
      <c r="BB2286" s="40"/>
      <c r="BC2286" s="40"/>
      <c r="BD2286" s="40"/>
      <c r="BE2286" s="40"/>
      <c r="BF2286" s="40"/>
    </row>
    <row r="2287" spans="1:58" x14ac:dyDescent="0.4">
      <c r="A2287" s="510"/>
      <c r="B2287" s="40"/>
      <c r="C2287" s="40"/>
      <c r="D2287" s="45"/>
      <c r="E2287" s="45"/>
      <c r="F2287" s="64"/>
      <c r="G2287" s="40"/>
      <c r="H2287" s="40"/>
      <c r="I2287" s="40"/>
      <c r="J2287" s="40"/>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c r="AH2287" s="40"/>
      <c r="AI2287" s="40"/>
      <c r="AJ2287" s="40"/>
      <c r="AK2287" s="40"/>
      <c r="AL2287" s="40"/>
      <c r="AM2287" s="40"/>
      <c r="AN2287" s="40"/>
      <c r="AO2287" s="40"/>
      <c r="AP2287" s="40"/>
      <c r="AQ2287" s="40"/>
      <c r="AR2287" s="40"/>
      <c r="AS2287" s="40"/>
      <c r="AT2287" s="40"/>
      <c r="AU2287" s="40"/>
      <c r="AV2287" s="40"/>
      <c r="AW2287" s="40"/>
      <c r="AX2287" s="40"/>
      <c r="AY2287" s="40"/>
      <c r="AZ2287" s="40"/>
      <c r="BA2287" s="40"/>
      <c r="BB2287" s="40"/>
      <c r="BC2287" s="40"/>
      <c r="BD2287" s="40"/>
      <c r="BE2287" s="40"/>
      <c r="BF2287" s="40"/>
    </row>
    <row r="2288" spans="1:58" x14ac:dyDescent="0.4">
      <c r="A2288" s="510"/>
      <c r="B2288" s="40"/>
      <c r="C2288" s="40"/>
      <c r="D2288" s="45"/>
      <c r="E2288" s="45"/>
      <c r="F2288" s="64"/>
      <c r="G2288" s="40"/>
      <c r="H2288" s="40"/>
      <c r="I2288" s="40"/>
      <c r="J2288" s="40"/>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c r="AH2288" s="40"/>
      <c r="AI2288" s="40"/>
      <c r="AJ2288" s="40"/>
      <c r="AK2288" s="40"/>
      <c r="AL2288" s="40"/>
      <c r="AM2288" s="40"/>
      <c r="AN2288" s="40"/>
      <c r="AO2288" s="40"/>
      <c r="AP2288" s="40"/>
      <c r="AQ2288" s="40"/>
      <c r="AR2288" s="40"/>
      <c r="AS2288" s="40"/>
      <c r="AT2288" s="40"/>
      <c r="AU2288" s="40"/>
      <c r="AV2288" s="40"/>
      <c r="AW2288" s="40"/>
      <c r="AX2288" s="40"/>
      <c r="AY2288" s="40"/>
      <c r="AZ2288" s="40"/>
      <c r="BA2288" s="40"/>
      <c r="BB2288" s="40"/>
      <c r="BC2288" s="40"/>
      <c r="BD2288" s="40"/>
      <c r="BE2288" s="40"/>
      <c r="BF2288" s="40"/>
    </row>
    <row r="2289" spans="1:58" x14ac:dyDescent="0.4">
      <c r="A2289" s="510"/>
      <c r="B2289" s="40"/>
      <c r="C2289" s="40"/>
      <c r="D2289" s="45"/>
      <c r="E2289" s="45"/>
      <c r="F2289" s="64"/>
      <c r="G2289" s="40"/>
      <c r="H2289" s="40"/>
      <c r="I2289" s="40"/>
      <c r="J2289" s="40"/>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c r="AH2289" s="40"/>
      <c r="AI2289" s="40"/>
      <c r="AJ2289" s="40"/>
      <c r="AK2289" s="40"/>
      <c r="AL2289" s="40"/>
      <c r="AM2289" s="40"/>
      <c r="AN2289" s="40"/>
      <c r="AO2289" s="40"/>
      <c r="AP2289" s="40"/>
      <c r="AQ2289" s="40"/>
      <c r="AR2289" s="40"/>
      <c r="AS2289" s="40"/>
      <c r="AT2289" s="40"/>
      <c r="AU2289" s="40"/>
      <c r="AV2289" s="40"/>
      <c r="AW2289" s="40"/>
      <c r="AX2289" s="40"/>
      <c r="AY2289" s="40"/>
      <c r="AZ2289" s="40"/>
      <c r="BA2289" s="40"/>
      <c r="BB2289" s="40"/>
      <c r="BC2289" s="40"/>
      <c r="BD2289" s="40"/>
      <c r="BE2289" s="40"/>
      <c r="BF2289" s="40"/>
    </row>
    <row r="2290" spans="1:58" x14ac:dyDescent="0.4">
      <c r="A2290" s="510"/>
      <c r="B2290" s="40"/>
      <c r="C2290" s="40"/>
      <c r="D2290" s="45"/>
      <c r="E2290" s="45"/>
      <c r="F2290" s="64"/>
      <c r="G2290" s="40"/>
      <c r="H2290" s="40"/>
      <c r="I2290" s="40"/>
      <c r="J2290" s="40"/>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c r="AH2290" s="40"/>
      <c r="AI2290" s="40"/>
      <c r="AJ2290" s="40"/>
      <c r="AK2290" s="40"/>
      <c r="AL2290" s="40"/>
      <c r="AM2290" s="40"/>
      <c r="AN2290" s="40"/>
      <c r="AO2290" s="40"/>
      <c r="AP2290" s="40"/>
      <c r="AQ2290" s="40"/>
      <c r="AR2290" s="40"/>
      <c r="AS2290" s="40"/>
      <c r="AT2290" s="40"/>
      <c r="AU2290" s="40"/>
      <c r="AV2290" s="40"/>
      <c r="AW2290" s="40"/>
      <c r="AX2290" s="40"/>
      <c r="AY2290" s="40"/>
      <c r="AZ2290" s="40"/>
      <c r="BA2290" s="40"/>
      <c r="BB2290" s="40"/>
      <c r="BC2290" s="40"/>
      <c r="BD2290" s="40"/>
      <c r="BE2290" s="40"/>
      <c r="BF2290" s="40"/>
    </row>
    <row r="2291" spans="1:58" x14ac:dyDescent="0.4">
      <c r="A2291" s="510"/>
      <c r="B2291" s="40"/>
      <c r="C2291" s="40"/>
      <c r="D2291" s="45"/>
      <c r="E2291" s="45"/>
      <c r="F2291" s="64"/>
      <c r="G2291" s="40"/>
      <c r="H2291" s="40"/>
      <c r="I2291" s="40"/>
      <c r="J2291" s="40"/>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c r="AH2291" s="40"/>
      <c r="AI2291" s="40"/>
      <c r="AJ2291" s="40"/>
      <c r="AK2291" s="40"/>
      <c r="AL2291" s="40"/>
      <c r="AM2291" s="40"/>
      <c r="AN2291" s="40"/>
      <c r="AO2291" s="40"/>
      <c r="AP2291" s="40"/>
      <c r="AQ2291" s="40"/>
      <c r="AR2291" s="40"/>
      <c r="AS2291" s="40"/>
      <c r="AT2291" s="40"/>
      <c r="AU2291" s="40"/>
      <c r="AV2291" s="40"/>
      <c r="AW2291" s="40"/>
      <c r="AX2291" s="40"/>
      <c r="AY2291" s="40"/>
      <c r="AZ2291" s="40"/>
      <c r="BA2291" s="40"/>
      <c r="BB2291" s="40"/>
      <c r="BC2291" s="40"/>
      <c r="BD2291" s="40"/>
      <c r="BE2291" s="40"/>
      <c r="BF2291" s="40"/>
    </row>
    <row r="2292" spans="1:58" x14ac:dyDescent="0.4">
      <c r="A2292" s="510"/>
      <c r="B2292" s="40"/>
      <c r="C2292" s="40"/>
      <c r="D2292" s="45"/>
      <c r="E2292" s="45"/>
      <c r="F2292" s="64"/>
      <c r="G2292" s="40"/>
      <c r="H2292" s="40"/>
      <c r="I2292" s="40"/>
      <c r="J2292" s="40"/>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c r="AH2292" s="40"/>
      <c r="AI2292" s="40"/>
      <c r="AJ2292" s="40"/>
      <c r="AK2292" s="40"/>
      <c r="AL2292" s="40"/>
      <c r="AM2292" s="40"/>
      <c r="AN2292" s="40"/>
      <c r="AO2292" s="40"/>
      <c r="AP2292" s="40"/>
      <c r="AQ2292" s="40"/>
      <c r="AR2292" s="40"/>
      <c r="AS2292" s="40"/>
      <c r="AT2292" s="40"/>
      <c r="AU2292" s="40"/>
      <c r="AV2292" s="40"/>
      <c r="AW2292" s="40"/>
      <c r="AX2292" s="40"/>
      <c r="AY2292" s="40"/>
      <c r="AZ2292" s="40"/>
      <c r="BA2292" s="40"/>
      <c r="BB2292" s="40"/>
      <c r="BC2292" s="40"/>
      <c r="BD2292" s="40"/>
      <c r="BE2292" s="40"/>
      <c r="BF2292" s="40"/>
    </row>
    <row r="2293" spans="1:58" x14ac:dyDescent="0.4">
      <c r="A2293" s="510"/>
      <c r="B2293" s="40"/>
      <c r="C2293" s="40"/>
      <c r="D2293" s="45"/>
      <c r="E2293" s="45"/>
      <c r="F2293" s="64"/>
      <c r="G2293" s="40"/>
      <c r="H2293" s="40"/>
      <c r="I2293" s="40"/>
      <c r="J2293" s="40"/>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c r="AH2293" s="40"/>
      <c r="AI2293" s="40"/>
      <c r="AJ2293" s="40"/>
      <c r="AK2293" s="40"/>
      <c r="AL2293" s="40"/>
      <c r="AM2293" s="40"/>
      <c r="AN2293" s="40"/>
      <c r="AO2293" s="40"/>
      <c r="AP2293" s="40"/>
      <c r="AQ2293" s="40"/>
      <c r="AR2293" s="40"/>
      <c r="AS2293" s="40"/>
      <c r="AT2293" s="40"/>
      <c r="AU2293" s="40"/>
      <c r="AV2293" s="40"/>
      <c r="AW2293" s="40"/>
      <c r="AX2293" s="40"/>
      <c r="AY2293" s="40"/>
      <c r="AZ2293" s="40"/>
      <c r="BA2293" s="40"/>
      <c r="BB2293" s="40"/>
      <c r="BC2293" s="40"/>
      <c r="BD2293" s="40"/>
      <c r="BE2293" s="40"/>
      <c r="BF2293" s="40"/>
    </row>
    <row r="2294" spans="1:58" x14ac:dyDescent="0.4">
      <c r="A2294" s="510"/>
      <c r="B2294" s="40"/>
      <c r="C2294" s="40"/>
      <c r="D2294" s="45"/>
      <c r="E2294" s="45"/>
      <c r="F2294" s="64"/>
      <c r="G2294" s="40"/>
      <c r="H2294" s="40"/>
      <c r="I2294" s="40"/>
      <c r="J2294" s="40"/>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c r="AH2294" s="40"/>
      <c r="AI2294" s="40"/>
      <c r="AJ2294" s="40"/>
      <c r="AK2294" s="40"/>
      <c r="AL2294" s="40"/>
      <c r="AM2294" s="40"/>
      <c r="AN2294" s="40"/>
      <c r="AO2294" s="40"/>
      <c r="AP2294" s="40"/>
      <c r="AQ2294" s="40"/>
      <c r="AR2294" s="40"/>
      <c r="AS2294" s="40"/>
      <c r="AT2294" s="40"/>
      <c r="AU2294" s="40"/>
      <c r="AV2294" s="40"/>
      <c r="AW2294" s="40"/>
      <c r="AX2294" s="40"/>
      <c r="AY2294" s="40"/>
      <c r="AZ2294" s="40"/>
      <c r="BA2294" s="40"/>
      <c r="BB2294" s="40"/>
      <c r="BC2294" s="40"/>
      <c r="BD2294" s="40"/>
      <c r="BE2294" s="40"/>
      <c r="BF2294" s="40"/>
    </row>
    <row r="2295" spans="1:58" x14ac:dyDescent="0.4">
      <c r="A2295" s="510"/>
      <c r="B2295" s="40"/>
      <c r="C2295" s="40"/>
      <c r="D2295" s="45"/>
      <c r="E2295" s="45"/>
      <c r="F2295" s="64"/>
      <c r="G2295" s="40"/>
      <c r="H2295" s="40"/>
      <c r="I2295" s="40"/>
      <c r="J2295" s="40"/>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c r="AH2295" s="40"/>
      <c r="AI2295" s="40"/>
      <c r="AJ2295" s="40"/>
      <c r="AK2295" s="40"/>
      <c r="AL2295" s="40"/>
      <c r="AM2295" s="40"/>
      <c r="AN2295" s="40"/>
      <c r="AO2295" s="40"/>
      <c r="AP2295" s="40"/>
      <c r="AQ2295" s="40"/>
      <c r="AR2295" s="40"/>
      <c r="AS2295" s="40"/>
      <c r="AT2295" s="40"/>
      <c r="AU2295" s="40"/>
      <c r="AV2295" s="40"/>
      <c r="AW2295" s="40"/>
      <c r="AX2295" s="40"/>
      <c r="AY2295" s="40"/>
      <c r="AZ2295" s="40"/>
      <c r="BA2295" s="40"/>
      <c r="BB2295" s="40"/>
      <c r="BC2295" s="40"/>
      <c r="BD2295" s="40"/>
      <c r="BE2295" s="40"/>
      <c r="BF2295" s="40"/>
    </row>
    <row r="2296" spans="1:58" x14ac:dyDescent="0.4">
      <c r="A2296" s="510"/>
      <c r="B2296" s="40"/>
      <c r="C2296" s="40"/>
      <c r="D2296" s="45"/>
      <c r="E2296" s="45"/>
      <c r="F2296" s="64"/>
      <c r="G2296" s="40"/>
      <c r="H2296" s="40"/>
      <c r="I2296" s="40"/>
      <c r="J2296" s="40"/>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c r="AH2296" s="40"/>
      <c r="AI2296" s="40"/>
      <c r="AJ2296" s="40"/>
      <c r="AK2296" s="40"/>
      <c r="AL2296" s="40"/>
      <c r="AM2296" s="40"/>
      <c r="AN2296" s="40"/>
      <c r="AO2296" s="40"/>
      <c r="AP2296" s="40"/>
      <c r="AQ2296" s="40"/>
      <c r="AR2296" s="40"/>
      <c r="AS2296" s="40"/>
      <c r="AT2296" s="40"/>
      <c r="AU2296" s="40"/>
      <c r="AV2296" s="40"/>
      <c r="AW2296" s="40"/>
      <c r="AX2296" s="40"/>
      <c r="AY2296" s="40"/>
      <c r="AZ2296" s="40"/>
      <c r="BA2296" s="40"/>
      <c r="BB2296" s="40"/>
      <c r="BC2296" s="40"/>
      <c r="BD2296" s="40"/>
      <c r="BE2296" s="40"/>
      <c r="BF2296" s="40"/>
    </row>
    <row r="2297" spans="1:58" x14ac:dyDescent="0.4">
      <c r="A2297" s="510"/>
      <c r="B2297" s="40"/>
      <c r="C2297" s="40"/>
      <c r="D2297" s="45"/>
      <c r="E2297" s="45"/>
      <c r="F2297" s="64"/>
      <c r="G2297" s="40"/>
      <c r="H2297" s="40"/>
      <c r="I2297" s="40"/>
      <c r="J2297" s="40"/>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c r="AH2297" s="40"/>
      <c r="AI2297" s="40"/>
      <c r="AJ2297" s="40"/>
      <c r="AK2297" s="40"/>
      <c r="AL2297" s="40"/>
      <c r="AM2297" s="40"/>
      <c r="AN2297" s="40"/>
      <c r="AO2297" s="40"/>
      <c r="AP2297" s="40"/>
      <c r="AQ2297" s="40"/>
      <c r="AR2297" s="40"/>
      <c r="AS2297" s="40"/>
      <c r="AT2297" s="40"/>
      <c r="AU2297" s="40"/>
      <c r="AV2297" s="40"/>
      <c r="AW2297" s="40"/>
      <c r="AX2297" s="40"/>
      <c r="AY2297" s="40"/>
      <c r="AZ2297" s="40"/>
      <c r="BA2297" s="40"/>
      <c r="BB2297" s="40"/>
      <c r="BC2297" s="40"/>
      <c r="BD2297" s="40"/>
      <c r="BE2297" s="40"/>
      <c r="BF2297" s="40"/>
    </row>
    <row r="2298" spans="1:58" x14ac:dyDescent="0.4">
      <c r="A2298" s="510"/>
      <c r="B2298" s="40"/>
      <c r="C2298" s="40"/>
      <c r="D2298" s="45"/>
      <c r="E2298" s="45"/>
      <c r="F2298" s="64"/>
      <c r="G2298" s="40"/>
      <c r="H2298" s="40"/>
      <c r="I2298" s="40"/>
      <c r="J2298" s="40"/>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c r="AH2298" s="40"/>
      <c r="AI2298" s="40"/>
      <c r="AJ2298" s="40"/>
      <c r="AK2298" s="40"/>
      <c r="AL2298" s="40"/>
      <c r="AM2298" s="40"/>
      <c r="AN2298" s="40"/>
      <c r="AO2298" s="40"/>
      <c r="AP2298" s="40"/>
      <c r="AQ2298" s="40"/>
      <c r="AR2298" s="40"/>
      <c r="AS2298" s="40"/>
      <c r="AT2298" s="40"/>
      <c r="AU2298" s="40"/>
      <c r="AV2298" s="40"/>
      <c r="AW2298" s="40"/>
      <c r="AX2298" s="40"/>
      <c r="AY2298" s="40"/>
      <c r="AZ2298" s="40"/>
      <c r="BA2298" s="40"/>
      <c r="BB2298" s="40"/>
      <c r="BC2298" s="40"/>
      <c r="BD2298" s="40"/>
      <c r="BE2298" s="40"/>
      <c r="BF2298" s="40"/>
    </row>
    <row r="2299" spans="1:58" x14ac:dyDescent="0.4">
      <c r="A2299" s="510"/>
      <c r="B2299" s="40"/>
      <c r="C2299" s="40"/>
      <c r="D2299" s="45"/>
      <c r="E2299" s="45"/>
      <c r="F2299" s="64"/>
      <c r="G2299" s="40"/>
      <c r="H2299" s="40"/>
      <c r="I2299" s="40"/>
      <c r="J2299" s="40"/>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c r="AH2299" s="40"/>
      <c r="AI2299" s="40"/>
      <c r="AJ2299" s="40"/>
      <c r="AK2299" s="40"/>
      <c r="AL2299" s="40"/>
      <c r="AM2299" s="40"/>
      <c r="AN2299" s="40"/>
      <c r="AO2299" s="40"/>
      <c r="AP2299" s="40"/>
      <c r="AQ2299" s="40"/>
      <c r="AR2299" s="40"/>
      <c r="AS2299" s="40"/>
      <c r="AT2299" s="40"/>
      <c r="AU2299" s="40"/>
      <c r="AV2299" s="40"/>
      <c r="AW2299" s="40"/>
      <c r="AX2299" s="40"/>
      <c r="AY2299" s="40"/>
      <c r="AZ2299" s="40"/>
      <c r="BA2299" s="40"/>
      <c r="BB2299" s="40"/>
      <c r="BC2299" s="40"/>
      <c r="BD2299" s="40"/>
      <c r="BE2299" s="40"/>
      <c r="BF2299" s="40"/>
    </row>
    <row r="2300" spans="1:58" x14ac:dyDescent="0.4">
      <c r="A2300" s="510"/>
      <c r="B2300" s="40"/>
      <c r="C2300" s="40"/>
      <c r="D2300" s="45"/>
      <c r="E2300" s="45"/>
      <c r="F2300" s="64"/>
      <c r="G2300" s="40"/>
      <c r="H2300" s="40"/>
      <c r="I2300" s="40"/>
      <c r="J2300" s="40"/>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c r="AH2300" s="40"/>
      <c r="AI2300" s="40"/>
      <c r="AJ2300" s="40"/>
      <c r="AK2300" s="40"/>
      <c r="AL2300" s="40"/>
      <c r="AM2300" s="40"/>
      <c r="AN2300" s="40"/>
      <c r="AO2300" s="40"/>
      <c r="AP2300" s="40"/>
      <c r="AQ2300" s="40"/>
      <c r="AR2300" s="40"/>
      <c r="AS2300" s="40"/>
      <c r="AT2300" s="40"/>
      <c r="AU2300" s="40"/>
      <c r="AV2300" s="40"/>
      <c r="AW2300" s="40"/>
      <c r="AX2300" s="40"/>
      <c r="AY2300" s="40"/>
      <c r="AZ2300" s="40"/>
      <c r="BA2300" s="40"/>
      <c r="BB2300" s="40"/>
      <c r="BC2300" s="40"/>
      <c r="BD2300" s="40"/>
      <c r="BE2300" s="40"/>
      <c r="BF2300" s="40"/>
    </row>
    <row r="2301" spans="1:58" x14ac:dyDescent="0.4">
      <c r="A2301" s="510"/>
      <c r="B2301" s="40"/>
      <c r="C2301" s="40"/>
      <c r="D2301" s="45"/>
      <c r="E2301" s="45"/>
      <c r="F2301" s="64"/>
      <c r="G2301" s="40"/>
      <c r="H2301" s="40"/>
      <c r="I2301" s="40"/>
      <c r="J2301" s="40"/>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c r="AH2301" s="40"/>
      <c r="AI2301" s="40"/>
      <c r="AJ2301" s="40"/>
      <c r="AK2301" s="40"/>
      <c r="AL2301" s="40"/>
      <c r="AM2301" s="40"/>
      <c r="AN2301" s="40"/>
      <c r="AO2301" s="40"/>
      <c r="AP2301" s="40"/>
      <c r="AQ2301" s="40"/>
      <c r="AR2301" s="40"/>
      <c r="AS2301" s="40"/>
      <c r="AT2301" s="40"/>
      <c r="AU2301" s="40"/>
      <c r="AV2301" s="40"/>
      <c r="AW2301" s="40"/>
      <c r="AX2301" s="40"/>
      <c r="AY2301" s="40"/>
      <c r="AZ2301" s="40"/>
      <c r="BA2301" s="40"/>
      <c r="BB2301" s="40"/>
      <c r="BC2301" s="40"/>
      <c r="BD2301" s="40"/>
      <c r="BE2301" s="40"/>
      <c r="BF2301" s="40"/>
    </row>
    <row r="2302" spans="1:58" x14ac:dyDescent="0.4">
      <c r="A2302" s="510"/>
      <c r="B2302" s="40"/>
      <c r="C2302" s="40"/>
      <c r="D2302" s="45"/>
      <c r="E2302" s="45"/>
      <c r="F2302" s="64"/>
      <c r="G2302" s="40"/>
      <c r="H2302" s="40"/>
      <c r="I2302" s="40"/>
      <c r="J2302" s="40"/>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c r="AH2302" s="40"/>
      <c r="AI2302" s="40"/>
      <c r="AJ2302" s="40"/>
      <c r="AK2302" s="40"/>
      <c r="AL2302" s="40"/>
      <c r="AM2302" s="40"/>
      <c r="AN2302" s="40"/>
      <c r="AO2302" s="40"/>
      <c r="AP2302" s="40"/>
      <c r="AQ2302" s="40"/>
      <c r="AR2302" s="40"/>
      <c r="AS2302" s="40"/>
      <c r="AT2302" s="40"/>
      <c r="AU2302" s="40"/>
      <c r="AV2302" s="40"/>
      <c r="AW2302" s="40"/>
      <c r="AX2302" s="40"/>
      <c r="AY2302" s="40"/>
      <c r="AZ2302" s="40"/>
      <c r="BA2302" s="40"/>
      <c r="BB2302" s="40"/>
      <c r="BC2302" s="40"/>
      <c r="BD2302" s="40"/>
      <c r="BE2302" s="40"/>
      <c r="BF2302" s="40"/>
    </row>
    <row r="2303" spans="1:58" x14ac:dyDescent="0.4">
      <c r="A2303" s="510"/>
      <c r="B2303" s="40"/>
      <c r="C2303" s="40"/>
      <c r="D2303" s="45"/>
      <c r="E2303" s="45"/>
      <c r="F2303" s="64"/>
      <c r="G2303" s="40"/>
      <c r="H2303" s="40"/>
      <c r="I2303" s="40"/>
      <c r="J2303" s="40"/>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c r="AH2303" s="40"/>
      <c r="AI2303" s="40"/>
      <c r="AJ2303" s="40"/>
      <c r="AK2303" s="40"/>
      <c r="AL2303" s="40"/>
      <c r="AM2303" s="40"/>
      <c r="AN2303" s="40"/>
      <c r="AO2303" s="40"/>
      <c r="AP2303" s="40"/>
      <c r="AQ2303" s="40"/>
      <c r="AR2303" s="40"/>
      <c r="AS2303" s="40"/>
      <c r="AT2303" s="40"/>
      <c r="AU2303" s="40"/>
      <c r="AV2303" s="40"/>
      <c r="AW2303" s="40"/>
      <c r="AX2303" s="40"/>
      <c r="AY2303" s="40"/>
      <c r="AZ2303" s="40"/>
      <c r="BA2303" s="40"/>
      <c r="BB2303" s="40"/>
      <c r="BC2303" s="40"/>
      <c r="BD2303" s="40"/>
      <c r="BE2303" s="40"/>
      <c r="BF2303" s="40"/>
    </row>
    <row r="2304" spans="1:58" x14ac:dyDescent="0.4">
      <c r="A2304" s="510"/>
      <c r="B2304" s="40"/>
      <c r="C2304" s="40"/>
      <c r="D2304" s="45"/>
      <c r="E2304" s="45"/>
      <c r="F2304" s="64"/>
      <c r="G2304" s="40"/>
      <c r="H2304" s="40"/>
      <c r="I2304" s="40"/>
      <c r="J2304" s="40"/>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c r="AH2304" s="40"/>
      <c r="AI2304" s="40"/>
      <c r="AJ2304" s="40"/>
      <c r="AK2304" s="40"/>
      <c r="AL2304" s="40"/>
      <c r="AM2304" s="40"/>
      <c r="AN2304" s="40"/>
      <c r="AO2304" s="40"/>
      <c r="AP2304" s="40"/>
      <c r="AQ2304" s="40"/>
      <c r="AR2304" s="40"/>
      <c r="AS2304" s="40"/>
      <c r="AT2304" s="40"/>
      <c r="AU2304" s="40"/>
      <c r="AV2304" s="40"/>
      <c r="AW2304" s="40"/>
      <c r="AX2304" s="40"/>
      <c r="AY2304" s="40"/>
      <c r="AZ2304" s="40"/>
      <c r="BA2304" s="40"/>
      <c r="BB2304" s="40"/>
      <c r="BC2304" s="40"/>
      <c r="BD2304" s="40"/>
      <c r="BE2304" s="40"/>
      <c r="BF2304" s="40"/>
    </row>
    <row r="2305" spans="1:58" x14ac:dyDescent="0.4">
      <c r="A2305" s="510"/>
      <c r="B2305" s="40"/>
      <c r="C2305" s="40"/>
      <c r="D2305" s="45"/>
      <c r="E2305" s="45"/>
      <c r="F2305" s="64"/>
      <c r="G2305" s="40"/>
      <c r="H2305" s="40"/>
      <c r="I2305" s="40"/>
      <c r="J2305" s="40"/>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c r="AH2305" s="40"/>
      <c r="AI2305" s="40"/>
      <c r="AJ2305" s="40"/>
      <c r="AK2305" s="40"/>
      <c r="AL2305" s="40"/>
      <c r="AM2305" s="40"/>
      <c r="AN2305" s="40"/>
      <c r="AO2305" s="40"/>
      <c r="AP2305" s="40"/>
      <c r="AQ2305" s="40"/>
      <c r="AR2305" s="40"/>
      <c r="AS2305" s="40"/>
      <c r="AT2305" s="40"/>
      <c r="AU2305" s="40"/>
      <c r="AV2305" s="40"/>
      <c r="AW2305" s="40"/>
      <c r="AX2305" s="40"/>
      <c r="AY2305" s="40"/>
      <c r="AZ2305" s="40"/>
      <c r="BA2305" s="40"/>
      <c r="BB2305" s="40"/>
      <c r="BC2305" s="40"/>
      <c r="BD2305" s="40"/>
      <c r="BE2305" s="40"/>
      <c r="BF2305" s="40"/>
    </row>
    <row r="2306" spans="1:58" x14ac:dyDescent="0.4">
      <c r="A2306" s="510"/>
      <c r="B2306" s="40"/>
      <c r="C2306" s="40"/>
      <c r="D2306" s="45"/>
      <c r="E2306" s="45"/>
      <c r="F2306" s="64"/>
      <c r="G2306" s="40"/>
      <c r="H2306" s="40"/>
      <c r="I2306" s="40"/>
      <c r="J2306" s="40"/>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c r="AH2306" s="40"/>
      <c r="AI2306" s="40"/>
      <c r="AJ2306" s="40"/>
      <c r="AK2306" s="40"/>
      <c r="AL2306" s="40"/>
      <c r="AM2306" s="40"/>
      <c r="AN2306" s="40"/>
      <c r="AO2306" s="40"/>
      <c r="AP2306" s="40"/>
      <c r="AQ2306" s="40"/>
      <c r="AR2306" s="40"/>
      <c r="AS2306" s="40"/>
      <c r="AT2306" s="40"/>
      <c r="AU2306" s="40"/>
      <c r="AV2306" s="40"/>
      <c r="AW2306" s="40"/>
      <c r="AX2306" s="40"/>
      <c r="AY2306" s="40"/>
      <c r="AZ2306" s="40"/>
      <c r="BA2306" s="40"/>
      <c r="BB2306" s="40"/>
      <c r="BC2306" s="40"/>
      <c r="BD2306" s="40"/>
      <c r="BE2306" s="40"/>
      <c r="BF2306" s="40"/>
    </row>
    <row r="2307" spans="1:58" x14ac:dyDescent="0.4">
      <c r="A2307" s="510"/>
      <c r="B2307" s="40"/>
      <c r="C2307" s="40"/>
      <c r="D2307" s="45"/>
      <c r="E2307" s="45"/>
      <c r="F2307" s="64"/>
      <c r="G2307" s="40"/>
      <c r="H2307" s="40"/>
      <c r="I2307" s="40"/>
      <c r="J2307" s="40"/>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c r="AH2307" s="40"/>
      <c r="AI2307" s="40"/>
      <c r="AJ2307" s="40"/>
      <c r="AK2307" s="40"/>
      <c r="AL2307" s="40"/>
      <c r="AM2307" s="40"/>
      <c r="AN2307" s="40"/>
      <c r="AO2307" s="40"/>
      <c r="AP2307" s="40"/>
      <c r="AQ2307" s="40"/>
      <c r="AR2307" s="40"/>
      <c r="AS2307" s="40"/>
      <c r="AT2307" s="40"/>
      <c r="AU2307" s="40"/>
      <c r="AV2307" s="40"/>
      <c r="AW2307" s="40"/>
      <c r="AX2307" s="40"/>
      <c r="AY2307" s="40"/>
      <c r="AZ2307" s="40"/>
      <c r="BA2307" s="40"/>
      <c r="BB2307" s="40"/>
      <c r="BC2307" s="40"/>
      <c r="BD2307" s="40"/>
      <c r="BE2307" s="40"/>
      <c r="BF2307" s="40"/>
    </row>
    <row r="2308" spans="1:58" x14ac:dyDescent="0.4">
      <c r="A2308" s="510"/>
      <c r="B2308" s="40"/>
      <c r="C2308" s="40"/>
      <c r="D2308" s="45"/>
      <c r="E2308" s="45"/>
      <c r="F2308" s="64"/>
      <c r="G2308" s="40"/>
      <c r="H2308" s="40"/>
      <c r="I2308" s="40"/>
      <c r="J2308" s="40"/>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c r="AH2308" s="40"/>
      <c r="AI2308" s="40"/>
      <c r="AJ2308" s="40"/>
      <c r="AK2308" s="40"/>
      <c r="AL2308" s="40"/>
      <c r="AM2308" s="40"/>
      <c r="AN2308" s="40"/>
      <c r="AO2308" s="40"/>
      <c r="AP2308" s="40"/>
      <c r="AQ2308" s="40"/>
      <c r="AR2308" s="40"/>
      <c r="AS2308" s="40"/>
      <c r="AT2308" s="40"/>
      <c r="AU2308" s="40"/>
      <c r="AV2308" s="40"/>
      <c r="AW2308" s="40"/>
      <c r="AX2308" s="40"/>
      <c r="AY2308" s="40"/>
      <c r="AZ2308" s="40"/>
      <c r="BA2308" s="40"/>
      <c r="BB2308" s="40"/>
      <c r="BC2308" s="40"/>
      <c r="BD2308" s="40"/>
      <c r="BE2308" s="40"/>
      <c r="BF2308" s="40"/>
    </row>
    <row r="2309" spans="1:58" x14ac:dyDescent="0.4">
      <c r="A2309" s="510"/>
      <c r="B2309" s="40"/>
      <c r="C2309" s="40"/>
      <c r="D2309" s="45"/>
      <c r="E2309" s="45"/>
      <c r="F2309" s="64"/>
      <c r="G2309" s="40"/>
      <c r="H2309" s="40"/>
      <c r="I2309" s="40"/>
      <c r="J2309" s="40"/>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c r="AH2309" s="40"/>
      <c r="AI2309" s="40"/>
      <c r="AJ2309" s="40"/>
      <c r="AK2309" s="40"/>
      <c r="AL2309" s="40"/>
      <c r="AM2309" s="40"/>
      <c r="AN2309" s="40"/>
      <c r="AO2309" s="40"/>
      <c r="AP2309" s="40"/>
      <c r="AQ2309" s="40"/>
      <c r="AR2309" s="40"/>
      <c r="AS2309" s="40"/>
      <c r="AT2309" s="40"/>
      <c r="AU2309" s="40"/>
      <c r="AV2309" s="40"/>
      <c r="AW2309" s="40"/>
      <c r="AX2309" s="40"/>
      <c r="AY2309" s="40"/>
      <c r="AZ2309" s="40"/>
      <c r="BA2309" s="40"/>
      <c r="BB2309" s="40"/>
      <c r="BC2309" s="40"/>
      <c r="BD2309" s="40"/>
      <c r="BE2309" s="40"/>
      <c r="BF2309" s="40"/>
    </row>
    <row r="2310" spans="1:58" x14ac:dyDescent="0.4">
      <c r="A2310" s="510"/>
      <c r="B2310" s="40"/>
      <c r="C2310" s="40"/>
      <c r="D2310" s="45"/>
      <c r="E2310" s="45"/>
      <c r="F2310" s="64"/>
      <c r="G2310" s="40"/>
      <c r="H2310" s="40"/>
      <c r="I2310" s="40"/>
      <c r="J2310" s="40"/>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c r="AH2310" s="40"/>
      <c r="AI2310" s="40"/>
      <c r="AJ2310" s="40"/>
      <c r="AK2310" s="40"/>
      <c r="AL2310" s="40"/>
      <c r="AM2310" s="40"/>
      <c r="AN2310" s="40"/>
      <c r="AO2310" s="40"/>
      <c r="AP2310" s="40"/>
      <c r="AQ2310" s="40"/>
      <c r="AR2310" s="40"/>
      <c r="AS2310" s="40"/>
      <c r="AT2310" s="40"/>
      <c r="AU2310" s="40"/>
      <c r="AV2310" s="40"/>
      <c r="AW2310" s="40"/>
      <c r="AX2310" s="40"/>
      <c r="AY2310" s="40"/>
      <c r="AZ2310" s="40"/>
      <c r="BA2310" s="40"/>
      <c r="BB2310" s="40"/>
      <c r="BC2310" s="40"/>
      <c r="BD2310" s="40"/>
      <c r="BE2310" s="40"/>
      <c r="BF2310" s="40"/>
    </row>
    <row r="2311" spans="1:58" x14ac:dyDescent="0.4">
      <c r="A2311" s="510"/>
      <c r="B2311" s="40"/>
      <c r="C2311" s="40"/>
      <c r="D2311" s="45"/>
      <c r="E2311" s="45"/>
      <c r="F2311" s="64"/>
      <c r="G2311" s="40"/>
      <c r="H2311" s="40"/>
      <c r="I2311" s="40"/>
      <c r="J2311" s="40"/>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c r="AH2311" s="40"/>
      <c r="AI2311" s="40"/>
      <c r="AJ2311" s="40"/>
      <c r="AK2311" s="40"/>
      <c r="AL2311" s="40"/>
      <c r="AM2311" s="40"/>
      <c r="AN2311" s="40"/>
      <c r="AO2311" s="40"/>
      <c r="AP2311" s="40"/>
      <c r="AQ2311" s="40"/>
      <c r="AR2311" s="40"/>
      <c r="AS2311" s="40"/>
      <c r="AT2311" s="40"/>
      <c r="AU2311" s="40"/>
      <c r="AV2311" s="40"/>
      <c r="AW2311" s="40"/>
      <c r="AX2311" s="40"/>
      <c r="AY2311" s="40"/>
      <c r="AZ2311" s="40"/>
      <c r="BA2311" s="40"/>
      <c r="BB2311" s="40"/>
      <c r="BC2311" s="40"/>
      <c r="BD2311" s="40"/>
      <c r="BE2311" s="40"/>
      <c r="BF2311" s="40"/>
    </row>
    <row r="2312" spans="1:58" x14ac:dyDescent="0.4">
      <c r="A2312" s="510"/>
      <c r="B2312" s="40"/>
      <c r="C2312" s="40"/>
      <c r="D2312" s="45"/>
      <c r="E2312" s="45"/>
      <c r="F2312" s="64"/>
      <c r="G2312" s="40"/>
      <c r="H2312" s="40"/>
      <c r="I2312" s="40"/>
      <c r="J2312" s="40"/>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c r="AH2312" s="40"/>
      <c r="AI2312" s="40"/>
      <c r="AJ2312" s="40"/>
      <c r="AK2312" s="40"/>
      <c r="AL2312" s="40"/>
      <c r="AM2312" s="40"/>
      <c r="AN2312" s="40"/>
      <c r="AO2312" s="40"/>
      <c r="AP2312" s="40"/>
      <c r="AQ2312" s="40"/>
      <c r="AR2312" s="40"/>
      <c r="AS2312" s="40"/>
      <c r="AT2312" s="40"/>
      <c r="AU2312" s="40"/>
      <c r="AV2312" s="40"/>
      <c r="AW2312" s="40"/>
      <c r="AX2312" s="40"/>
      <c r="AY2312" s="40"/>
      <c r="AZ2312" s="40"/>
      <c r="BA2312" s="40"/>
      <c r="BB2312" s="40"/>
      <c r="BC2312" s="40"/>
      <c r="BD2312" s="40"/>
      <c r="BE2312" s="40"/>
      <c r="BF2312" s="40"/>
    </row>
    <row r="2313" spans="1:58" x14ac:dyDescent="0.4">
      <c r="A2313" s="510"/>
      <c r="B2313" s="40"/>
      <c r="C2313" s="40"/>
      <c r="D2313" s="45"/>
      <c r="E2313" s="45"/>
      <c r="F2313" s="64"/>
      <c r="G2313" s="40"/>
      <c r="H2313" s="40"/>
      <c r="I2313" s="40"/>
      <c r="J2313" s="40"/>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c r="AH2313" s="40"/>
      <c r="AI2313" s="40"/>
      <c r="AJ2313" s="40"/>
      <c r="AK2313" s="40"/>
      <c r="AL2313" s="40"/>
      <c r="AM2313" s="40"/>
      <c r="AN2313" s="40"/>
      <c r="AO2313" s="40"/>
      <c r="AP2313" s="40"/>
      <c r="AQ2313" s="40"/>
      <c r="AR2313" s="40"/>
      <c r="AS2313" s="40"/>
      <c r="AT2313" s="40"/>
      <c r="AU2313" s="40"/>
      <c r="AV2313" s="40"/>
      <c r="AW2313" s="40"/>
      <c r="AX2313" s="40"/>
      <c r="AY2313" s="40"/>
      <c r="AZ2313" s="40"/>
      <c r="BA2313" s="40"/>
      <c r="BB2313" s="40"/>
      <c r="BC2313" s="40"/>
      <c r="BD2313" s="40"/>
      <c r="BE2313" s="40"/>
      <c r="BF2313" s="40"/>
    </row>
    <row r="2314" spans="1:58" x14ac:dyDescent="0.4">
      <c r="A2314" s="510"/>
      <c r="B2314" s="40"/>
      <c r="C2314" s="40"/>
      <c r="D2314" s="45"/>
      <c r="E2314" s="45"/>
      <c r="F2314" s="64"/>
      <c r="G2314" s="40"/>
      <c r="H2314" s="40"/>
      <c r="I2314" s="40"/>
      <c r="J2314" s="40"/>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c r="AH2314" s="40"/>
      <c r="AI2314" s="40"/>
      <c r="AJ2314" s="40"/>
      <c r="AK2314" s="40"/>
      <c r="AL2314" s="40"/>
      <c r="AM2314" s="40"/>
      <c r="AN2314" s="40"/>
      <c r="AO2314" s="40"/>
      <c r="AP2314" s="40"/>
      <c r="AQ2314" s="40"/>
      <c r="AR2314" s="40"/>
      <c r="AS2314" s="40"/>
      <c r="AT2314" s="40"/>
      <c r="AU2314" s="40"/>
      <c r="AV2314" s="40"/>
      <c r="AW2314" s="40"/>
      <c r="AX2314" s="40"/>
      <c r="AY2314" s="40"/>
      <c r="AZ2314" s="40"/>
      <c r="BA2314" s="40"/>
      <c r="BB2314" s="40"/>
      <c r="BC2314" s="40"/>
      <c r="BD2314" s="40"/>
      <c r="BE2314" s="40"/>
      <c r="BF2314" s="40"/>
    </row>
    <row r="2315" spans="1:58" x14ac:dyDescent="0.4">
      <c r="A2315" s="510"/>
      <c r="B2315" s="40"/>
      <c r="C2315" s="40"/>
      <c r="D2315" s="45"/>
      <c r="E2315" s="45"/>
      <c r="F2315" s="64"/>
      <c r="G2315" s="40"/>
      <c r="H2315" s="40"/>
      <c r="I2315" s="40"/>
      <c r="J2315" s="40"/>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c r="AH2315" s="40"/>
      <c r="AI2315" s="40"/>
      <c r="AJ2315" s="40"/>
      <c r="AK2315" s="40"/>
      <c r="AL2315" s="40"/>
      <c r="AM2315" s="40"/>
      <c r="AN2315" s="40"/>
      <c r="AO2315" s="40"/>
      <c r="AP2315" s="40"/>
      <c r="AQ2315" s="40"/>
      <c r="AR2315" s="40"/>
      <c r="AS2315" s="40"/>
      <c r="AT2315" s="40"/>
      <c r="AU2315" s="40"/>
      <c r="AV2315" s="40"/>
      <c r="AW2315" s="40"/>
      <c r="AX2315" s="40"/>
      <c r="AY2315" s="40"/>
      <c r="AZ2315" s="40"/>
      <c r="BA2315" s="40"/>
      <c r="BB2315" s="40"/>
      <c r="BC2315" s="40"/>
      <c r="BD2315" s="40"/>
      <c r="BE2315" s="40"/>
      <c r="BF2315" s="40"/>
    </row>
    <row r="2316" spans="1:58" x14ac:dyDescent="0.4">
      <c r="A2316" s="510"/>
      <c r="B2316" s="40"/>
      <c r="C2316" s="40"/>
      <c r="D2316" s="45"/>
      <c r="E2316" s="45"/>
      <c r="F2316" s="64"/>
      <c r="G2316" s="40"/>
      <c r="H2316" s="40"/>
      <c r="I2316" s="40"/>
      <c r="J2316" s="40"/>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c r="AH2316" s="40"/>
      <c r="AI2316" s="40"/>
      <c r="AJ2316" s="40"/>
      <c r="AK2316" s="40"/>
      <c r="AL2316" s="40"/>
      <c r="AM2316" s="40"/>
      <c r="AN2316" s="40"/>
      <c r="AO2316" s="40"/>
      <c r="AP2316" s="40"/>
      <c r="AQ2316" s="40"/>
      <c r="AR2316" s="40"/>
      <c r="AS2316" s="40"/>
      <c r="AT2316" s="40"/>
      <c r="AU2316" s="40"/>
      <c r="AV2316" s="40"/>
      <c r="AW2316" s="40"/>
      <c r="AX2316" s="40"/>
      <c r="AY2316" s="40"/>
      <c r="AZ2316" s="40"/>
      <c r="BA2316" s="40"/>
      <c r="BB2316" s="40"/>
      <c r="BC2316" s="40"/>
      <c r="BD2316" s="40"/>
      <c r="BE2316" s="40"/>
      <c r="BF2316" s="40"/>
    </row>
    <row r="2317" spans="1:58" x14ac:dyDescent="0.4">
      <c r="A2317" s="510"/>
      <c r="B2317" s="40"/>
      <c r="C2317" s="40"/>
      <c r="D2317" s="45"/>
      <c r="E2317" s="45"/>
      <c r="F2317" s="64"/>
      <c r="G2317" s="40"/>
      <c r="H2317" s="40"/>
      <c r="I2317" s="40"/>
      <c r="J2317" s="40"/>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c r="AH2317" s="40"/>
      <c r="AI2317" s="40"/>
      <c r="AJ2317" s="40"/>
      <c r="AK2317" s="40"/>
      <c r="AL2317" s="40"/>
      <c r="AM2317" s="40"/>
      <c r="AN2317" s="40"/>
      <c r="AO2317" s="40"/>
      <c r="AP2317" s="40"/>
      <c r="AQ2317" s="40"/>
      <c r="AR2317" s="40"/>
      <c r="AS2317" s="40"/>
      <c r="AT2317" s="40"/>
      <c r="AU2317" s="40"/>
      <c r="AV2317" s="40"/>
      <c r="AW2317" s="40"/>
      <c r="AX2317" s="40"/>
      <c r="AY2317" s="40"/>
      <c r="AZ2317" s="40"/>
      <c r="BA2317" s="40"/>
      <c r="BB2317" s="40"/>
      <c r="BC2317" s="40"/>
      <c r="BD2317" s="40"/>
      <c r="BE2317" s="40"/>
      <c r="BF2317" s="40"/>
    </row>
    <row r="2318" spans="1:58" x14ac:dyDescent="0.4">
      <c r="A2318" s="510"/>
      <c r="B2318" s="40"/>
      <c r="C2318" s="40"/>
      <c r="D2318" s="45"/>
      <c r="E2318" s="45"/>
      <c r="F2318" s="64"/>
      <c r="G2318" s="40"/>
      <c r="H2318" s="40"/>
      <c r="I2318" s="40"/>
      <c r="J2318" s="40"/>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c r="AH2318" s="40"/>
      <c r="AI2318" s="40"/>
      <c r="AJ2318" s="40"/>
      <c r="AK2318" s="40"/>
      <c r="AL2318" s="40"/>
      <c r="AM2318" s="40"/>
      <c r="AN2318" s="40"/>
      <c r="AO2318" s="40"/>
      <c r="AP2318" s="40"/>
      <c r="AQ2318" s="40"/>
      <c r="AR2318" s="40"/>
      <c r="AS2318" s="40"/>
      <c r="AT2318" s="40"/>
      <c r="AU2318" s="40"/>
      <c r="AV2318" s="40"/>
      <c r="AW2318" s="40"/>
      <c r="AX2318" s="40"/>
      <c r="AY2318" s="40"/>
      <c r="AZ2318" s="40"/>
      <c r="BA2318" s="40"/>
      <c r="BB2318" s="40"/>
      <c r="BC2318" s="40"/>
      <c r="BD2318" s="40"/>
      <c r="BE2318" s="40"/>
      <c r="BF2318" s="40"/>
    </row>
    <row r="2319" spans="1:58" x14ac:dyDescent="0.4">
      <c r="A2319" s="510"/>
      <c r="B2319" s="40"/>
      <c r="C2319" s="40"/>
      <c r="D2319" s="45"/>
      <c r="E2319" s="45"/>
      <c r="F2319" s="64"/>
      <c r="G2319" s="40"/>
      <c r="H2319" s="40"/>
      <c r="I2319" s="40"/>
      <c r="J2319" s="40"/>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c r="AH2319" s="40"/>
      <c r="AI2319" s="40"/>
      <c r="AJ2319" s="40"/>
      <c r="AK2319" s="40"/>
      <c r="AL2319" s="40"/>
      <c r="AM2319" s="40"/>
      <c r="AN2319" s="40"/>
      <c r="AO2319" s="40"/>
      <c r="AP2319" s="40"/>
      <c r="AQ2319" s="40"/>
      <c r="AR2319" s="40"/>
      <c r="AS2319" s="40"/>
      <c r="AT2319" s="40"/>
      <c r="AU2319" s="40"/>
      <c r="AV2319" s="40"/>
      <c r="AW2319" s="40"/>
      <c r="AX2319" s="40"/>
      <c r="AY2319" s="40"/>
      <c r="AZ2319" s="40"/>
      <c r="BA2319" s="40"/>
      <c r="BB2319" s="40"/>
      <c r="BC2319" s="40"/>
      <c r="BD2319" s="40"/>
      <c r="BE2319" s="40"/>
      <c r="BF2319" s="40"/>
    </row>
    <row r="2320" spans="1:58" x14ac:dyDescent="0.4">
      <c r="A2320" s="510"/>
      <c r="B2320" s="40"/>
      <c r="C2320" s="40"/>
      <c r="D2320" s="45"/>
      <c r="E2320" s="45"/>
      <c r="F2320" s="64"/>
      <c r="G2320" s="40"/>
      <c r="H2320" s="40"/>
      <c r="I2320" s="40"/>
      <c r="J2320" s="40"/>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c r="AH2320" s="40"/>
      <c r="AI2320" s="40"/>
      <c r="AJ2320" s="40"/>
      <c r="AK2320" s="40"/>
      <c r="AL2320" s="40"/>
      <c r="AM2320" s="40"/>
      <c r="AN2320" s="40"/>
      <c r="AO2320" s="40"/>
      <c r="AP2320" s="40"/>
      <c r="AQ2320" s="40"/>
      <c r="AR2320" s="40"/>
      <c r="AS2320" s="40"/>
      <c r="AT2320" s="40"/>
      <c r="AU2320" s="40"/>
      <c r="AV2320" s="40"/>
      <c r="AW2320" s="40"/>
      <c r="AX2320" s="40"/>
      <c r="AY2320" s="40"/>
      <c r="AZ2320" s="40"/>
      <c r="BA2320" s="40"/>
      <c r="BB2320" s="40"/>
      <c r="BC2320" s="40"/>
      <c r="BD2320" s="40"/>
      <c r="BE2320" s="40"/>
      <c r="BF2320" s="40"/>
    </row>
    <row r="2321" spans="1:58" x14ac:dyDescent="0.4">
      <c r="A2321" s="510"/>
      <c r="B2321" s="40"/>
      <c r="C2321" s="40"/>
      <c r="D2321" s="45"/>
      <c r="E2321" s="45"/>
      <c r="F2321" s="64"/>
      <c r="G2321" s="40"/>
      <c r="H2321" s="40"/>
      <c r="I2321" s="40"/>
      <c r="J2321" s="40"/>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c r="AH2321" s="40"/>
      <c r="AI2321" s="40"/>
      <c r="AJ2321" s="40"/>
      <c r="AK2321" s="40"/>
      <c r="AL2321" s="40"/>
      <c r="AM2321" s="40"/>
      <c r="AN2321" s="40"/>
      <c r="AO2321" s="40"/>
      <c r="AP2321" s="40"/>
      <c r="AQ2321" s="40"/>
      <c r="AR2321" s="40"/>
      <c r="AS2321" s="40"/>
      <c r="AT2321" s="40"/>
      <c r="AU2321" s="40"/>
      <c r="AV2321" s="40"/>
      <c r="AW2321" s="40"/>
      <c r="AX2321" s="40"/>
      <c r="AY2321" s="40"/>
      <c r="AZ2321" s="40"/>
      <c r="BA2321" s="40"/>
      <c r="BB2321" s="40"/>
      <c r="BC2321" s="40"/>
      <c r="BD2321" s="40"/>
      <c r="BE2321" s="40"/>
      <c r="BF2321" s="40"/>
    </row>
    <row r="2322" spans="1:58" x14ac:dyDescent="0.4">
      <c r="A2322" s="510"/>
      <c r="B2322" s="40"/>
      <c r="C2322" s="40"/>
      <c r="D2322" s="45"/>
      <c r="E2322" s="45"/>
      <c r="F2322" s="64"/>
      <c r="G2322" s="40"/>
      <c r="H2322" s="40"/>
      <c r="I2322" s="40"/>
      <c r="J2322" s="40"/>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c r="AH2322" s="40"/>
      <c r="AI2322" s="40"/>
      <c r="AJ2322" s="40"/>
      <c r="AK2322" s="40"/>
      <c r="AL2322" s="40"/>
      <c r="AM2322" s="40"/>
      <c r="AN2322" s="40"/>
      <c r="AO2322" s="40"/>
      <c r="AP2322" s="40"/>
      <c r="AQ2322" s="40"/>
      <c r="AR2322" s="40"/>
      <c r="AS2322" s="40"/>
      <c r="AT2322" s="40"/>
      <c r="AU2322" s="40"/>
      <c r="AV2322" s="40"/>
      <c r="AW2322" s="40"/>
      <c r="AX2322" s="40"/>
      <c r="AY2322" s="40"/>
      <c r="AZ2322" s="40"/>
      <c r="BA2322" s="40"/>
      <c r="BB2322" s="40"/>
      <c r="BC2322" s="40"/>
      <c r="BD2322" s="40"/>
      <c r="BE2322" s="40"/>
      <c r="BF2322" s="40"/>
    </row>
    <row r="2323" spans="1:58" x14ac:dyDescent="0.4">
      <c r="A2323" s="510"/>
      <c r="B2323" s="40"/>
      <c r="C2323" s="40"/>
      <c r="D2323" s="45"/>
      <c r="E2323" s="45"/>
      <c r="F2323" s="64"/>
      <c r="G2323" s="40"/>
      <c r="H2323" s="40"/>
      <c r="I2323" s="40"/>
      <c r="J2323" s="40"/>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c r="AH2323" s="40"/>
      <c r="AI2323" s="40"/>
      <c r="AJ2323" s="40"/>
      <c r="AK2323" s="40"/>
      <c r="AL2323" s="40"/>
      <c r="AM2323" s="40"/>
      <c r="AN2323" s="40"/>
      <c r="AO2323" s="40"/>
      <c r="AP2323" s="40"/>
      <c r="AQ2323" s="40"/>
      <c r="AR2323" s="40"/>
      <c r="AS2323" s="40"/>
      <c r="AT2323" s="40"/>
      <c r="AU2323" s="40"/>
      <c r="AV2323" s="40"/>
      <c r="AW2323" s="40"/>
      <c r="AX2323" s="40"/>
      <c r="AY2323" s="40"/>
      <c r="AZ2323" s="40"/>
      <c r="BA2323" s="40"/>
      <c r="BB2323" s="40"/>
      <c r="BC2323" s="40"/>
      <c r="BD2323" s="40"/>
      <c r="BE2323" s="40"/>
      <c r="BF2323" s="40"/>
    </row>
    <row r="2324" spans="1:58" x14ac:dyDescent="0.4">
      <c r="A2324" s="510"/>
      <c r="B2324" s="40"/>
      <c r="C2324" s="40"/>
      <c r="D2324" s="45"/>
      <c r="E2324" s="45"/>
      <c r="F2324" s="64"/>
      <c r="G2324" s="40"/>
      <c r="H2324" s="40"/>
      <c r="I2324" s="40"/>
      <c r="J2324" s="40"/>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c r="AH2324" s="40"/>
      <c r="AI2324" s="40"/>
      <c r="AJ2324" s="40"/>
      <c r="AK2324" s="40"/>
      <c r="AL2324" s="40"/>
      <c r="AM2324" s="40"/>
      <c r="AN2324" s="40"/>
      <c r="AO2324" s="40"/>
      <c r="AP2324" s="40"/>
      <c r="AQ2324" s="40"/>
      <c r="AR2324" s="40"/>
      <c r="AS2324" s="40"/>
      <c r="AT2324" s="40"/>
      <c r="AU2324" s="40"/>
      <c r="AV2324" s="40"/>
      <c r="AW2324" s="40"/>
      <c r="AX2324" s="40"/>
      <c r="AY2324" s="40"/>
      <c r="AZ2324" s="40"/>
      <c r="BA2324" s="40"/>
      <c r="BB2324" s="40"/>
      <c r="BC2324" s="40"/>
      <c r="BD2324" s="40"/>
      <c r="BE2324" s="40"/>
      <c r="BF2324" s="40"/>
    </row>
    <row r="2325" spans="1:58" x14ac:dyDescent="0.4">
      <c r="A2325" s="510"/>
      <c r="B2325" s="40"/>
      <c r="C2325" s="40"/>
      <c r="D2325" s="45"/>
      <c r="E2325" s="45"/>
      <c r="F2325" s="64"/>
      <c r="G2325" s="40"/>
      <c r="H2325" s="40"/>
      <c r="I2325" s="40"/>
      <c r="J2325" s="40"/>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c r="AH2325" s="40"/>
      <c r="AI2325" s="40"/>
      <c r="AJ2325" s="40"/>
      <c r="AK2325" s="40"/>
      <c r="AL2325" s="40"/>
      <c r="AM2325" s="40"/>
      <c r="AN2325" s="40"/>
      <c r="AO2325" s="40"/>
      <c r="AP2325" s="40"/>
      <c r="AQ2325" s="40"/>
      <c r="AR2325" s="40"/>
      <c r="AS2325" s="40"/>
      <c r="AT2325" s="40"/>
      <c r="AU2325" s="40"/>
      <c r="AV2325" s="40"/>
      <c r="AW2325" s="40"/>
      <c r="AX2325" s="40"/>
      <c r="AY2325" s="40"/>
      <c r="AZ2325" s="40"/>
      <c r="BA2325" s="40"/>
      <c r="BB2325" s="40"/>
      <c r="BC2325" s="40"/>
      <c r="BD2325" s="40"/>
      <c r="BE2325" s="40"/>
      <c r="BF2325" s="40"/>
    </row>
    <row r="2326" spans="1:58" x14ac:dyDescent="0.4">
      <c r="A2326" s="510"/>
      <c r="B2326" s="40"/>
      <c r="C2326" s="40"/>
      <c r="D2326" s="45"/>
      <c r="E2326" s="45"/>
      <c r="F2326" s="64"/>
      <c r="G2326" s="40"/>
      <c r="H2326" s="40"/>
      <c r="I2326" s="40"/>
      <c r="J2326" s="40"/>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c r="AH2326" s="40"/>
      <c r="AI2326" s="40"/>
      <c r="AJ2326" s="40"/>
      <c r="AK2326" s="40"/>
      <c r="AL2326" s="40"/>
      <c r="AM2326" s="40"/>
      <c r="AN2326" s="40"/>
      <c r="AO2326" s="40"/>
      <c r="AP2326" s="40"/>
      <c r="AQ2326" s="40"/>
      <c r="AR2326" s="40"/>
      <c r="AS2326" s="40"/>
      <c r="AT2326" s="40"/>
      <c r="AU2326" s="40"/>
      <c r="AV2326" s="40"/>
      <c r="AW2326" s="40"/>
      <c r="AX2326" s="40"/>
      <c r="AY2326" s="40"/>
      <c r="AZ2326" s="40"/>
      <c r="BA2326" s="40"/>
      <c r="BB2326" s="40"/>
      <c r="BC2326" s="40"/>
      <c r="BD2326" s="40"/>
      <c r="BE2326" s="40"/>
      <c r="BF2326" s="40"/>
    </row>
    <row r="2327" spans="1:58" x14ac:dyDescent="0.4">
      <c r="A2327" s="510"/>
      <c r="B2327" s="40"/>
      <c r="C2327" s="40"/>
      <c r="D2327" s="45"/>
      <c r="E2327" s="45"/>
      <c r="F2327" s="64"/>
      <c r="G2327" s="40"/>
      <c r="H2327" s="40"/>
      <c r="I2327" s="40"/>
      <c r="J2327" s="40"/>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c r="AH2327" s="40"/>
      <c r="AI2327" s="40"/>
      <c r="AJ2327" s="40"/>
      <c r="AK2327" s="40"/>
      <c r="AL2327" s="40"/>
      <c r="AM2327" s="40"/>
      <c r="AN2327" s="40"/>
      <c r="AO2327" s="40"/>
      <c r="AP2327" s="40"/>
      <c r="AQ2327" s="40"/>
      <c r="AR2327" s="40"/>
      <c r="AS2327" s="40"/>
      <c r="AT2327" s="40"/>
      <c r="AU2327" s="40"/>
      <c r="AV2327" s="40"/>
      <c r="AW2327" s="40"/>
      <c r="AX2327" s="40"/>
      <c r="AY2327" s="40"/>
      <c r="AZ2327" s="40"/>
      <c r="BA2327" s="40"/>
      <c r="BB2327" s="40"/>
      <c r="BC2327" s="40"/>
      <c r="BD2327" s="40"/>
      <c r="BE2327" s="40"/>
      <c r="BF2327" s="40"/>
    </row>
    <row r="2328" spans="1:58" x14ac:dyDescent="0.4">
      <c r="A2328" s="510"/>
      <c r="B2328" s="40"/>
      <c r="C2328" s="40"/>
      <c r="D2328" s="45"/>
      <c r="E2328" s="45"/>
      <c r="F2328" s="64"/>
      <c r="G2328" s="40"/>
      <c r="H2328" s="40"/>
      <c r="I2328" s="40"/>
      <c r="J2328" s="40"/>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c r="AH2328" s="40"/>
      <c r="AI2328" s="40"/>
      <c r="AJ2328" s="40"/>
      <c r="AK2328" s="40"/>
      <c r="AL2328" s="40"/>
      <c r="AM2328" s="40"/>
      <c r="AN2328" s="40"/>
      <c r="AO2328" s="40"/>
      <c r="AP2328" s="40"/>
      <c r="AQ2328" s="40"/>
      <c r="AR2328" s="40"/>
      <c r="AS2328" s="40"/>
      <c r="AT2328" s="40"/>
      <c r="AU2328" s="40"/>
      <c r="AV2328" s="40"/>
      <c r="AW2328" s="40"/>
      <c r="AX2328" s="40"/>
      <c r="AY2328" s="40"/>
      <c r="AZ2328" s="40"/>
      <c r="BA2328" s="40"/>
      <c r="BB2328" s="40"/>
      <c r="BC2328" s="40"/>
      <c r="BD2328" s="40"/>
      <c r="BE2328" s="40"/>
      <c r="BF2328" s="40"/>
    </row>
    <row r="2329" spans="1:58" x14ac:dyDescent="0.4">
      <c r="A2329" s="510"/>
      <c r="B2329" s="40"/>
      <c r="C2329" s="40"/>
      <c r="D2329" s="45"/>
      <c r="E2329" s="45"/>
      <c r="F2329" s="64"/>
      <c r="G2329" s="40"/>
      <c r="H2329" s="40"/>
      <c r="I2329" s="40"/>
      <c r="J2329" s="40"/>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c r="AH2329" s="40"/>
      <c r="AI2329" s="40"/>
      <c r="AJ2329" s="40"/>
      <c r="AK2329" s="40"/>
      <c r="AL2329" s="40"/>
      <c r="AM2329" s="40"/>
      <c r="AN2329" s="40"/>
      <c r="AO2329" s="40"/>
      <c r="AP2329" s="40"/>
      <c r="AQ2329" s="40"/>
      <c r="AR2329" s="40"/>
      <c r="AS2329" s="40"/>
      <c r="AT2329" s="40"/>
      <c r="AU2329" s="40"/>
      <c r="AV2329" s="40"/>
      <c r="AW2329" s="40"/>
      <c r="AX2329" s="40"/>
      <c r="AY2329" s="40"/>
      <c r="AZ2329" s="40"/>
      <c r="BA2329" s="40"/>
      <c r="BB2329" s="40"/>
      <c r="BC2329" s="40"/>
      <c r="BD2329" s="40"/>
      <c r="BE2329" s="40"/>
      <c r="BF2329" s="40"/>
    </row>
    <row r="2330" spans="1:58" x14ac:dyDescent="0.4">
      <c r="A2330" s="510"/>
      <c r="B2330" s="40"/>
      <c r="C2330" s="40"/>
      <c r="D2330" s="45"/>
      <c r="E2330" s="45"/>
      <c r="F2330" s="64"/>
      <c r="G2330" s="40"/>
      <c r="H2330" s="40"/>
      <c r="I2330" s="40"/>
      <c r="J2330" s="40"/>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c r="AH2330" s="40"/>
      <c r="AI2330" s="40"/>
      <c r="AJ2330" s="40"/>
      <c r="AK2330" s="40"/>
      <c r="AL2330" s="40"/>
      <c r="AM2330" s="40"/>
      <c r="AN2330" s="40"/>
      <c r="AO2330" s="40"/>
      <c r="AP2330" s="40"/>
      <c r="AQ2330" s="40"/>
      <c r="AR2330" s="40"/>
      <c r="AS2330" s="40"/>
      <c r="AT2330" s="40"/>
      <c r="AU2330" s="40"/>
      <c r="AV2330" s="40"/>
      <c r="AW2330" s="40"/>
      <c r="AX2330" s="40"/>
      <c r="AY2330" s="40"/>
      <c r="AZ2330" s="40"/>
      <c r="BA2330" s="40"/>
      <c r="BB2330" s="40"/>
      <c r="BC2330" s="40"/>
      <c r="BD2330" s="40"/>
      <c r="BE2330" s="40"/>
      <c r="BF2330" s="40"/>
    </row>
    <row r="2331" spans="1:58" x14ac:dyDescent="0.4">
      <c r="A2331" s="510"/>
      <c r="B2331" s="40"/>
      <c r="C2331" s="40"/>
      <c r="D2331" s="45"/>
      <c r="E2331" s="45"/>
      <c r="F2331" s="64"/>
      <c r="G2331" s="40"/>
      <c r="H2331" s="40"/>
      <c r="I2331" s="40"/>
      <c r="J2331" s="40"/>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c r="AH2331" s="40"/>
      <c r="AI2331" s="40"/>
      <c r="AJ2331" s="40"/>
      <c r="AK2331" s="40"/>
      <c r="AL2331" s="40"/>
      <c r="AM2331" s="40"/>
      <c r="AN2331" s="40"/>
      <c r="AO2331" s="40"/>
      <c r="AP2331" s="40"/>
      <c r="AQ2331" s="40"/>
      <c r="AR2331" s="40"/>
      <c r="AS2331" s="40"/>
      <c r="AT2331" s="40"/>
      <c r="AU2331" s="40"/>
      <c r="AV2331" s="40"/>
      <c r="AW2331" s="40"/>
      <c r="AX2331" s="40"/>
      <c r="AY2331" s="40"/>
      <c r="AZ2331" s="40"/>
      <c r="BA2331" s="40"/>
      <c r="BB2331" s="40"/>
      <c r="BC2331" s="40"/>
      <c r="BD2331" s="40"/>
      <c r="BE2331" s="40"/>
      <c r="BF2331" s="40"/>
    </row>
    <row r="2332" spans="1:58" x14ac:dyDescent="0.4">
      <c r="A2332" s="510"/>
      <c r="B2332" s="40"/>
      <c r="C2332" s="40"/>
      <c r="D2332" s="45"/>
      <c r="E2332" s="45"/>
      <c r="F2332" s="64"/>
      <c r="G2332" s="40"/>
      <c r="H2332" s="40"/>
      <c r="I2332" s="40"/>
      <c r="J2332" s="40"/>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c r="AH2332" s="40"/>
      <c r="AI2332" s="40"/>
      <c r="AJ2332" s="40"/>
      <c r="AK2332" s="40"/>
      <c r="AL2332" s="40"/>
      <c r="AM2332" s="40"/>
      <c r="AN2332" s="40"/>
      <c r="AO2332" s="40"/>
      <c r="AP2332" s="40"/>
      <c r="AQ2332" s="40"/>
      <c r="AR2332" s="40"/>
      <c r="AS2332" s="40"/>
      <c r="AT2332" s="40"/>
      <c r="AU2332" s="40"/>
      <c r="AV2332" s="40"/>
      <c r="AW2332" s="40"/>
      <c r="AX2332" s="40"/>
      <c r="AY2332" s="40"/>
      <c r="AZ2332" s="40"/>
      <c r="BA2332" s="40"/>
      <c r="BB2332" s="40"/>
      <c r="BC2332" s="40"/>
      <c r="BD2332" s="40"/>
      <c r="BE2332" s="40"/>
      <c r="BF2332" s="40"/>
    </row>
    <row r="2333" spans="1:58" x14ac:dyDescent="0.4">
      <c r="A2333" s="510"/>
      <c r="B2333" s="40"/>
      <c r="C2333" s="40"/>
      <c r="D2333" s="45"/>
      <c r="E2333" s="45"/>
      <c r="F2333" s="64"/>
      <c r="G2333" s="40"/>
      <c r="H2333" s="40"/>
      <c r="I2333" s="40"/>
      <c r="J2333" s="40"/>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c r="AH2333" s="40"/>
      <c r="AI2333" s="40"/>
      <c r="AJ2333" s="40"/>
      <c r="AK2333" s="40"/>
      <c r="AL2333" s="40"/>
      <c r="AM2333" s="40"/>
      <c r="AN2333" s="40"/>
      <c r="AO2333" s="40"/>
      <c r="AP2333" s="40"/>
      <c r="AQ2333" s="40"/>
      <c r="AR2333" s="40"/>
      <c r="AS2333" s="40"/>
      <c r="AT2333" s="40"/>
      <c r="AU2333" s="40"/>
      <c r="AV2333" s="40"/>
      <c r="AW2333" s="40"/>
      <c r="AX2333" s="40"/>
      <c r="AY2333" s="40"/>
      <c r="AZ2333" s="40"/>
      <c r="BA2333" s="40"/>
      <c r="BB2333" s="40"/>
      <c r="BC2333" s="40"/>
      <c r="BD2333" s="40"/>
      <c r="BE2333" s="40"/>
      <c r="BF2333" s="40"/>
    </row>
    <row r="2334" spans="1:58" x14ac:dyDescent="0.4">
      <c r="A2334" s="510"/>
      <c r="B2334" s="40"/>
      <c r="C2334" s="40"/>
      <c r="D2334" s="45"/>
      <c r="E2334" s="45"/>
      <c r="F2334" s="64"/>
      <c r="G2334" s="40"/>
      <c r="H2334" s="40"/>
      <c r="I2334" s="40"/>
      <c r="J2334" s="40"/>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c r="AH2334" s="40"/>
      <c r="AI2334" s="40"/>
      <c r="AJ2334" s="40"/>
      <c r="AK2334" s="40"/>
      <c r="AL2334" s="40"/>
      <c r="AM2334" s="40"/>
      <c r="AN2334" s="40"/>
      <c r="AO2334" s="40"/>
      <c r="AP2334" s="40"/>
      <c r="AQ2334" s="40"/>
      <c r="AR2334" s="40"/>
      <c r="AS2334" s="40"/>
      <c r="AT2334" s="40"/>
      <c r="AU2334" s="40"/>
      <c r="AV2334" s="40"/>
      <c r="AW2334" s="40"/>
      <c r="AX2334" s="40"/>
      <c r="AY2334" s="40"/>
      <c r="AZ2334" s="40"/>
      <c r="BA2334" s="40"/>
      <c r="BB2334" s="40"/>
      <c r="BC2334" s="40"/>
      <c r="BD2334" s="40"/>
      <c r="BE2334" s="40"/>
      <c r="BF2334" s="40"/>
    </row>
    <row r="2335" spans="1:58" x14ac:dyDescent="0.4">
      <c r="A2335" s="510"/>
      <c r="B2335" s="40"/>
      <c r="C2335" s="40"/>
      <c r="D2335" s="45"/>
      <c r="E2335" s="45"/>
      <c r="F2335" s="64"/>
      <c r="G2335" s="40"/>
      <c r="H2335" s="40"/>
      <c r="I2335" s="40"/>
      <c r="J2335" s="40"/>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c r="AH2335" s="40"/>
      <c r="AI2335" s="40"/>
      <c r="AJ2335" s="40"/>
      <c r="AK2335" s="40"/>
      <c r="AL2335" s="40"/>
      <c r="AM2335" s="40"/>
      <c r="AN2335" s="40"/>
      <c r="AO2335" s="40"/>
      <c r="AP2335" s="40"/>
      <c r="AQ2335" s="40"/>
      <c r="AR2335" s="40"/>
      <c r="AS2335" s="40"/>
      <c r="AT2335" s="40"/>
      <c r="AU2335" s="40"/>
      <c r="AV2335" s="40"/>
      <c r="AW2335" s="40"/>
      <c r="AX2335" s="40"/>
      <c r="AY2335" s="40"/>
      <c r="AZ2335" s="40"/>
      <c r="BA2335" s="40"/>
      <c r="BB2335" s="40"/>
      <c r="BC2335" s="40"/>
      <c r="BD2335" s="40"/>
      <c r="BE2335" s="40"/>
      <c r="BF2335" s="40"/>
    </row>
    <row r="2336" spans="1:58" x14ac:dyDescent="0.4">
      <c r="A2336" s="510"/>
      <c r="B2336" s="40"/>
      <c r="C2336" s="40"/>
      <c r="D2336" s="45"/>
      <c r="E2336" s="45"/>
      <c r="F2336" s="64"/>
      <c r="G2336" s="40"/>
      <c r="H2336" s="40"/>
      <c r="I2336" s="40"/>
      <c r="J2336" s="40"/>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c r="AH2336" s="40"/>
      <c r="AI2336" s="40"/>
      <c r="AJ2336" s="40"/>
      <c r="AK2336" s="40"/>
      <c r="AL2336" s="40"/>
      <c r="AM2336" s="40"/>
      <c r="AN2336" s="40"/>
      <c r="AO2336" s="40"/>
      <c r="AP2336" s="40"/>
      <c r="AQ2336" s="40"/>
      <c r="AR2336" s="40"/>
      <c r="AS2336" s="40"/>
      <c r="AT2336" s="40"/>
      <c r="AU2336" s="40"/>
      <c r="AV2336" s="40"/>
      <c r="AW2336" s="40"/>
      <c r="AX2336" s="40"/>
      <c r="AY2336" s="40"/>
      <c r="AZ2336" s="40"/>
      <c r="BA2336" s="40"/>
      <c r="BB2336" s="40"/>
      <c r="BC2336" s="40"/>
      <c r="BD2336" s="40"/>
      <c r="BE2336" s="40"/>
      <c r="BF2336" s="40"/>
    </row>
    <row r="2337" spans="1:58" x14ac:dyDescent="0.4">
      <c r="A2337" s="510"/>
      <c r="B2337" s="40"/>
      <c r="C2337" s="40"/>
      <c r="D2337" s="45"/>
      <c r="E2337" s="45"/>
      <c r="F2337" s="64"/>
      <c r="G2337" s="40"/>
      <c r="H2337" s="40"/>
      <c r="I2337" s="40"/>
      <c r="J2337" s="40"/>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c r="AH2337" s="40"/>
      <c r="AI2337" s="40"/>
      <c r="AJ2337" s="40"/>
      <c r="AK2337" s="40"/>
      <c r="AL2337" s="40"/>
      <c r="AM2337" s="40"/>
      <c r="AN2337" s="40"/>
      <c r="AO2337" s="40"/>
      <c r="AP2337" s="40"/>
      <c r="AQ2337" s="40"/>
      <c r="AR2337" s="40"/>
      <c r="AS2337" s="40"/>
      <c r="AT2337" s="40"/>
      <c r="AU2337" s="40"/>
      <c r="AV2337" s="40"/>
      <c r="AW2337" s="40"/>
      <c r="AX2337" s="40"/>
      <c r="AY2337" s="40"/>
      <c r="AZ2337" s="40"/>
      <c r="BA2337" s="40"/>
      <c r="BB2337" s="40"/>
      <c r="BC2337" s="40"/>
      <c r="BD2337" s="40"/>
      <c r="BE2337" s="40"/>
      <c r="BF2337" s="40"/>
    </row>
    <row r="2338" spans="1:58" x14ac:dyDescent="0.4">
      <c r="A2338" s="510"/>
      <c r="B2338" s="40"/>
      <c r="C2338" s="40"/>
      <c r="D2338" s="45"/>
      <c r="E2338" s="45"/>
      <c r="F2338" s="64"/>
      <c r="G2338" s="40"/>
      <c r="H2338" s="40"/>
      <c r="I2338" s="40"/>
      <c r="J2338" s="40"/>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c r="AH2338" s="40"/>
      <c r="AI2338" s="40"/>
      <c r="AJ2338" s="40"/>
      <c r="AK2338" s="40"/>
      <c r="AL2338" s="40"/>
      <c r="AM2338" s="40"/>
      <c r="AN2338" s="40"/>
      <c r="AO2338" s="40"/>
      <c r="AP2338" s="40"/>
      <c r="AQ2338" s="40"/>
      <c r="AR2338" s="40"/>
      <c r="AS2338" s="40"/>
      <c r="AT2338" s="40"/>
      <c r="AU2338" s="40"/>
      <c r="AV2338" s="40"/>
      <c r="AW2338" s="40"/>
      <c r="AX2338" s="40"/>
      <c r="AY2338" s="40"/>
      <c r="AZ2338" s="40"/>
      <c r="BA2338" s="40"/>
      <c r="BB2338" s="40"/>
      <c r="BC2338" s="40"/>
      <c r="BD2338" s="40"/>
      <c r="BE2338" s="40"/>
      <c r="BF2338" s="40"/>
    </row>
    <row r="2339" spans="1:58" x14ac:dyDescent="0.4">
      <c r="A2339" s="510"/>
      <c r="B2339" s="40"/>
      <c r="C2339" s="40"/>
      <c r="D2339" s="45"/>
      <c r="E2339" s="45"/>
      <c r="F2339" s="64"/>
      <c r="G2339" s="40"/>
      <c r="H2339" s="40"/>
      <c r="I2339" s="40"/>
      <c r="J2339" s="40"/>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c r="AH2339" s="40"/>
      <c r="AI2339" s="40"/>
      <c r="AJ2339" s="40"/>
      <c r="AK2339" s="40"/>
      <c r="AL2339" s="40"/>
      <c r="AM2339" s="40"/>
      <c r="AN2339" s="40"/>
      <c r="AO2339" s="40"/>
      <c r="AP2339" s="40"/>
      <c r="AQ2339" s="40"/>
      <c r="AR2339" s="40"/>
      <c r="AS2339" s="40"/>
      <c r="AT2339" s="40"/>
      <c r="AU2339" s="40"/>
      <c r="AV2339" s="40"/>
      <c r="AW2339" s="40"/>
      <c r="AX2339" s="40"/>
      <c r="AY2339" s="40"/>
      <c r="AZ2339" s="40"/>
      <c r="BA2339" s="40"/>
      <c r="BB2339" s="40"/>
      <c r="BC2339" s="40"/>
      <c r="BD2339" s="40"/>
      <c r="BE2339" s="40"/>
      <c r="BF2339" s="40"/>
    </row>
    <row r="2340" spans="1:58" x14ac:dyDescent="0.4">
      <c r="A2340" s="510"/>
      <c r="B2340" s="40"/>
      <c r="C2340" s="40"/>
      <c r="D2340" s="45"/>
      <c r="E2340" s="45"/>
      <c r="F2340" s="64"/>
      <c r="G2340" s="40"/>
      <c r="H2340" s="40"/>
      <c r="I2340" s="40"/>
      <c r="J2340" s="40"/>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c r="AH2340" s="40"/>
      <c r="AI2340" s="40"/>
      <c r="AJ2340" s="40"/>
      <c r="AK2340" s="40"/>
      <c r="AL2340" s="40"/>
      <c r="AM2340" s="40"/>
      <c r="AN2340" s="40"/>
      <c r="AO2340" s="40"/>
      <c r="AP2340" s="40"/>
      <c r="AQ2340" s="40"/>
      <c r="AR2340" s="40"/>
      <c r="AS2340" s="40"/>
      <c r="AT2340" s="40"/>
      <c r="AU2340" s="40"/>
      <c r="AV2340" s="40"/>
      <c r="AW2340" s="40"/>
      <c r="AX2340" s="40"/>
      <c r="AY2340" s="40"/>
      <c r="AZ2340" s="40"/>
      <c r="BA2340" s="40"/>
      <c r="BB2340" s="40"/>
      <c r="BC2340" s="40"/>
      <c r="BD2340" s="40"/>
      <c r="BE2340" s="40"/>
      <c r="BF2340" s="40"/>
    </row>
    <row r="2341" spans="1:58" x14ac:dyDescent="0.4">
      <c r="A2341" s="510"/>
      <c r="B2341" s="40"/>
      <c r="C2341" s="40"/>
      <c r="D2341" s="45"/>
      <c r="E2341" s="45"/>
      <c r="F2341" s="64"/>
      <c r="G2341" s="40"/>
      <c r="H2341" s="40"/>
      <c r="I2341" s="40"/>
      <c r="J2341" s="40"/>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c r="AH2341" s="40"/>
      <c r="AI2341" s="40"/>
      <c r="AJ2341" s="40"/>
      <c r="AK2341" s="40"/>
      <c r="AL2341" s="40"/>
      <c r="AM2341" s="40"/>
      <c r="AN2341" s="40"/>
      <c r="AO2341" s="40"/>
      <c r="AP2341" s="40"/>
      <c r="AQ2341" s="40"/>
      <c r="AR2341" s="40"/>
      <c r="AS2341" s="40"/>
      <c r="AT2341" s="40"/>
      <c r="AU2341" s="40"/>
      <c r="AV2341" s="40"/>
      <c r="AW2341" s="40"/>
      <c r="AX2341" s="40"/>
      <c r="AY2341" s="40"/>
      <c r="AZ2341" s="40"/>
      <c r="BA2341" s="40"/>
      <c r="BB2341" s="40"/>
      <c r="BC2341" s="40"/>
      <c r="BD2341" s="40"/>
      <c r="BE2341" s="40"/>
      <c r="BF2341" s="40"/>
    </row>
    <row r="2342" spans="1:58" x14ac:dyDescent="0.4">
      <c r="A2342" s="510"/>
      <c r="B2342" s="40"/>
      <c r="C2342" s="40"/>
      <c r="D2342" s="45"/>
      <c r="E2342" s="45"/>
      <c r="F2342" s="64"/>
      <c r="G2342" s="40"/>
      <c r="H2342" s="40"/>
      <c r="I2342" s="40"/>
      <c r="J2342" s="40"/>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c r="AH2342" s="40"/>
      <c r="AI2342" s="40"/>
      <c r="AJ2342" s="40"/>
      <c r="AK2342" s="40"/>
      <c r="AL2342" s="40"/>
      <c r="AM2342" s="40"/>
      <c r="AN2342" s="40"/>
      <c r="AO2342" s="40"/>
      <c r="AP2342" s="40"/>
      <c r="AQ2342" s="40"/>
      <c r="AR2342" s="40"/>
      <c r="AS2342" s="40"/>
      <c r="AT2342" s="40"/>
      <c r="AU2342" s="40"/>
      <c r="AV2342" s="40"/>
      <c r="AW2342" s="40"/>
      <c r="AX2342" s="40"/>
      <c r="AY2342" s="40"/>
      <c r="AZ2342" s="40"/>
      <c r="BA2342" s="40"/>
      <c r="BB2342" s="40"/>
      <c r="BC2342" s="40"/>
      <c r="BD2342" s="40"/>
      <c r="BE2342" s="40"/>
      <c r="BF2342" s="40"/>
    </row>
    <row r="2343" spans="1:58" x14ac:dyDescent="0.4">
      <c r="A2343" s="510"/>
      <c r="B2343" s="40"/>
      <c r="C2343" s="40"/>
      <c r="D2343" s="45"/>
      <c r="E2343" s="45"/>
      <c r="F2343" s="64"/>
      <c r="G2343" s="40"/>
      <c r="H2343" s="40"/>
      <c r="I2343" s="40"/>
      <c r="J2343" s="40"/>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c r="AH2343" s="40"/>
      <c r="AI2343" s="40"/>
      <c r="AJ2343" s="40"/>
      <c r="AK2343" s="40"/>
      <c r="AL2343" s="40"/>
      <c r="AM2343" s="40"/>
      <c r="AN2343" s="40"/>
      <c r="AO2343" s="40"/>
      <c r="AP2343" s="40"/>
      <c r="AQ2343" s="40"/>
      <c r="AR2343" s="40"/>
      <c r="AS2343" s="40"/>
      <c r="AT2343" s="40"/>
      <c r="AU2343" s="40"/>
      <c r="AV2343" s="40"/>
      <c r="AW2343" s="40"/>
      <c r="AX2343" s="40"/>
      <c r="AY2343" s="40"/>
      <c r="AZ2343" s="40"/>
      <c r="BA2343" s="40"/>
      <c r="BB2343" s="40"/>
      <c r="BC2343" s="40"/>
      <c r="BD2343" s="40"/>
      <c r="BE2343" s="40"/>
      <c r="BF2343" s="40"/>
    </row>
    <row r="2344" spans="1:58" x14ac:dyDescent="0.4">
      <c r="A2344" s="510"/>
      <c r="B2344" s="40"/>
      <c r="C2344" s="40"/>
      <c r="D2344" s="45"/>
      <c r="E2344" s="45"/>
      <c r="F2344" s="64"/>
      <c r="G2344" s="40"/>
      <c r="H2344" s="40"/>
      <c r="I2344" s="40"/>
      <c r="J2344" s="40"/>
      <c r="K2344" s="40"/>
      <c r="L2344" s="40"/>
      <c r="M2344" s="40"/>
      <c r="N2344" s="40"/>
      <c r="O2344" s="40"/>
      <c r="P2344" s="40"/>
      <c r="Q2344" s="40"/>
      <c r="R2344" s="40"/>
      <c r="S2344" s="40"/>
      <c r="T2344" s="40"/>
      <c r="U2344" s="40"/>
      <c r="V2344" s="40"/>
      <c r="W2344" s="40"/>
      <c r="X2344" s="40"/>
      <c r="Y2344" s="40"/>
      <c r="Z2344" s="40"/>
      <c r="AA2344" s="40"/>
      <c r="AB2344" s="40"/>
      <c r="AC2344" s="40"/>
      <c r="AD2344" s="40"/>
      <c r="AE2344" s="40"/>
      <c r="AF2344" s="40"/>
      <c r="AG2344" s="40"/>
      <c r="AH2344" s="40"/>
      <c r="AI2344" s="40"/>
      <c r="AJ2344" s="40"/>
      <c r="AK2344" s="40"/>
      <c r="AL2344" s="40"/>
      <c r="AM2344" s="40"/>
      <c r="AN2344" s="40"/>
      <c r="AO2344" s="40"/>
      <c r="AP2344" s="40"/>
      <c r="AQ2344" s="40"/>
      <c r="AR2344" s="40"/>
      <c r="AS2344" s="40"/>
      <c r="AT2344" s="40"/>
      <c r="AU2344" s="40"/>
      <c r="AV2344" s="40"/>
      <c r="AW2344" s="40"/>
      <c r="AX2344" s="40"/>
      <c r="AY2344" s="40"/>
      <c r="AZ2344" s="40"/>
      <c r="BA2344" s="40"/>
      <c r="BB2344" s="40"/>
      <c r="BC2344" s="40"/>
      <c r="BD2344" s="40"/>
      <c r="BE2344" s="40"/>
      <c r="BF2344" s="40"/>
    </row>
    <row r="2345" spans="1:58" x14ac:dyDescent="0.4">
      <c r="A2345" s="510"/>
      <c r="B2345" s="40"/>
      <c r="C2345" s="40"/>
      <c r="D2345" s="45"/>
      <c r="E2345" s="45"/>
      <c r="F2345" s="64"/>
      <c r="G2345" s="40"/>
      <c r="H2345" s="40"/>
      <c r="I2345" s="40"/>
      <c r="J2345" s="40"/>
      <c r="K2345" s="40"/>
      <c r="L2345" s="40"/>
      <c r="M2345" s="40"/>
      <c r="N2345" s="40"/>
      <c r="O2345" s="40"/>
      <c r="P2345" s="40"/>
      <c r="Q2345" s="40"/>
      <c r="R2345" s="40"/>
      <c r="S2345" s="40"/>
      <c r="T2345" s="40"/>
      <c r="U2345" s="40"/>
      <c r="V2345" s="40"/>
      <c r="W2345" s="40"/>
      <c r="X2345" s="40"/>
      <c r="Y2345" s="40"/>
      <c r="Z2345" s="40"/>
      <c r="AA2345" s="40"/>
      <c r="AB2345" s="40"/>
      <c r="AC2345" s="40"/>
      <c r="AD2345" s="40"/>
      <c r="AE2345" s="40"/>
      <c r="AF2345" s="40"/>
      <c r="AG2345" s="40"/>
      <c r="AH2345" s="40"/>
      <c r="AI2345" s="40"/>
      <c r="AJ2345" s="40"/>
      <c r="AK2345" s="40"/>
      <c r="AL2345" s="40"/>
      <c r="AM2345" s="40"/>
      <c r="AN2345" s="40"/>
      <c r="AO2345" s="40"/>
      <c r="AP2345" s="40"/>
      <c r="AQ2345" s="40"/>
      <c r="AR2345" s="40"/>
      <c r="AS2345" s="40"/>
      <c r="AT2345" s="40"/>
      <c r="AU2345" s="40"/>
      <c r="AV2345" s="40"/>
      <c r="AW2345" s="40"/>
      <c r="AX2345" s="40"/>
      <c r="AY2345" s="40"/>
      <c r="AZ2345" s="40"/>
      <c r="BA2345" s="40"/>
      <c r="BB2345" s="40"/>
      <c r="BC2345" s="40"/>
      <c r="BD2345" s="40"/>
      <c r="BE2345" s="40"/>
      <c r="BF2345" s="40"/>
    </row>
    <row r="2346" spans="1:58" x14ac:dyDescent="0.4">
      <c r="A2346" s="510"/>
      <c r="B2346" s="40"/>
      <c r="C2346" s="40"/>
      <c r="D2346" s="45"/>
      <c r="E2346" s="45"/>
      <c r="F2346" s="64"/>
      <c r="G2346" s="40"/>
      <c r="H2346" s="40"/>
      <c r="I2346" s="40"/>
      <c r="J2346" s="40"/>
      <c r="K2346" s="40"/>
      <c r="L2346" s="40"/>
      <c r="M2346" s="40"/>
      <c r="N2346" s="40"/>
      <c r="O2346" s="40"/>
      <c r="P2346" s="40"/>
      <c r="Q2346" s="40"/>
      <c r="R2346" s="40"/>
      <c r="S2346" s="40"/>
      <c r="T2346" s="40"/>
      <c r="U2346" s="40"/>
      <c r="V2346" s="40"/>
      <c r="W2346" s="40"/>
      <c r="X2346" s="40"/>
      <c r="Y2346" s="40"/>
      <c r="Z2346" s="40"/>
      <c r="AA2346" s="40"/>
      <c r="AB2346" s="40"/>
      <c r="AC2346" s="40"/>
      <c r="AD2346" s="40"/>
      <c r="AE2346" s="40"/>
      <c r="AF2346" s="40"/>
      <c r="AG2346" s="40"/>
      <c r="AH2346" s="40"/>
      <c r="AI2346" s="40"/>
      <c r="AJ2346" s="40"/>
      <c r="AK2346" s="40"/>
      <c r="AL2346" s="40"/>
      <c r="AM2346" s="40"/>
      <c r="AN2346" s="40"/>
      <c r="AO2346" s="40"/>
      <c r="AP2346" s="40"/>
      <c r="AQ2346" s="40"/>
      <c r="AR2346" s="40"/>
      <c r="AS2346" s="40"/>
      <c r="AT2346" s="40"/>
      <c r="AU2346" s="40"/>
      <c r="AV2346" s="40"/>
      <c r="AW2346" s="40"/>
      <c r="AX2346" s="40"/>
      <c r="AY2346" s="40"/>
      <c r="AZ2346" s="40"/>
      <c r="BA2346" s="40"/>
      <c r="BB2346" s="40"/>
      <c r="BC2346" s="40"/>
      <c r="BD2346" s="40"/>
      <c r="BE2346" s="40"/>
      <c r="BF2346" s="40"/>
    </row>
    <row r="2347" spans="1:58" x14ac:dyDescent="0.4">
      <c r="A2347" s="510"/>
      <c r="B2347" s="40"/>
      <c r="C2347" s="40"/>
      <c r="D2347" s="45"/>
      <c r="E2347" s="45"/>
      <c r="F2347" s="64"/>
      <c r="G2347" s="40"/>
      <c r="H2347" s="40"/>
      <c r="I2347" s="40"/>
      <c r="J2347" s="40"/>
      <c r="K2347" s="40"/>
      <c r="L2347" s="40"/>
      <c r="M2347" s="40"/>
      <c r="N2347" s="40"/>
      <c r="O2347" s="40"/>
      <c r="P2347" s="40"/>
      <c r="Q2347" s="40"/>
      <c r="R2347" s="40"/>
      <c r="S2347" s="40"/>
      <c r="T2347" s="40"/>
      <c r="U2347" s="40"/>
      <c r="V2347" s="40"/>
      <c r="W2347" s="40"/>
      <c r="X2347" s="40"/>
      <c r="Y2347" s="40"/>
      <c r="Z2347" s="40"/>
      <c r="AA2347" s="40"/>
      <c r="AB2347" s="40"/>
      <c r="AC2347" s="40"/>
      <c r="AD2347" s="40"/>
      <c r="AE2347" s="40"/>
      <c r="AF2347" s="40"/>
      <c r="AG2347" s="40"/>
      <c r="AH2347" s="40"/>
      <c r="AI2347" s="40"/>
      <c r="AJ2347" s="40"/>
      <c r="AK2347" s="40"/>
      <c r="AL2347" s="40"/>
      <c r="AM2347" s="40"/>
      <c r="AN2347" s="40"/>
      <c r="AO2347" s="40"/>
      <c r="AP2347" s="40"/>
      <c r="AQ2347" s="40"/>
      <c r="AR2347" s="40"/>
      <c r="AS2347" s="40"/>
      <c r="AT2347" s="40"/>
      <c r="AU2347" s="40"/>
      <c r="AV2347" s="40"/>
      <c r="AW2347" s="40"/>
      <c r="AX2347" s="40"/>
      <c r="AY2347" s="40"/>
      <c r="AZ2347" s="40"/>
      <c r="BA2347" s="40"/>
      <c r="BB2347" s="40"/>
      <c r="BC2347" s="40"/>
      <c r="BD2347" s="40"/>
      <c r="BE2347" s="40"/>
      <c r="BF2347" s="40"/>
    </row>
    <row r="2348" spans="1:58" x14ac:dyDescent="0.4">
      <c r="A2348" s="510"/>
      <c r="B2348" s="40"/>
      <c r="C2348" s="40"/>
      <c r="D2348" s="45"/>
      <c r="E2348" s="45"/>
      <c r="F2348" s="64"/>
      <c r="G2348" s="40"/>
      <c r="H2348" s="40"/>
      <c r="I2348" s="40"/>
      <c r="J2348" s="40"/>
      <c r="K2348" s="40"/>
      <c r="L2348" s="40"/>
      <c r="M2348" s="40"/>
      <c r="N2348" s="40"/>
      <c r="O2348" s="40"/>
      <c r="P2348" s="40"/>
      <c r="Q2348" s="40"/>
      <c r="R2348" s="40"/>
      <c r="S2348" s="40"/>
      <c r="T2348" s="40"/>
      <c r="U2348" s="40"/>
      <c r="V2348" s="40"/>
      <c r="W2348" s="40"/>
      <c r="X2348" s="40"/>
      <c r="Y2348" s="40"/>
      <c r="Z2348" s="40"/>
      <c r="AA2348" s="40"/>
      <c r="AB2348" s="40"/>
      <c r="AC2348" s="40"/>
      <c r="AD2348" s="40"/>
      <c r="AE2348" s="40"/>
      <c r="AF2348" s="40"/>
      <c r="AG2348" s="40"/>
      <c r="AH2348" s="40"/>
      <c r="AI2348" s="40"/>
      <c r="AJ2348" s="40"/>
      <c r="AK2348" s="40"/>
      <c r="AL2348" s="40"/>
      <c r="AM2348" s="40"/>
      <c r="AN2348" s="40"/>
      <c r="AO2348" s="40"/>
      <c r="AP2348" s="40"/>
      <c r="AQ2348" s="40"/>
      <c r="AR2348" s="40"/>
      <c r="AS2348" s="40"/>
      <c r="AT2348" s="40"/>
      <c r="AU2348" s="40"/>
      <c r="AV2348" s="40"/>
      <c r="AW2348" s="40"/>
      <c r="AX2348" s="40"/>
      <c r="AY2348" s="40"/>
      <c r="AZ2348" s="40"/>
      <c r="BA2348" s="40"/>
      <c r="BB2348" s="40"/>
      <c r="BC2348" s="40"/>
      <c r="BD2348" s="40"/>
      <c r="BE2348" s="40"/>
      <c r="BF2348" s="40"/>
    </row>
    <row r="2349" spans="1:58" x14ac:dyDescent="0.4">
      <c r="A2349" s="510"/>
      <c r="B2349" s="40"/>
      <c r="C2349" s="40"/>
      <c r="D2349" s="45"/>
      <c r="E2349" s="45"/>
      <c r="F2349" s="64"/>
      <c r="G2349" s="40"/>
      <c r="H2349" s="40"/>
      <c r="I2349" s="40"/>
      <c r="J2349" s="40"/>
      <c r="K2349" s="40"/>
      <c r="L2349" s="40"/>
      <c r="M2349" s="40"/>
      <c r="N2349" s="40"/>
      <c r="O2349" s="40"/>
      <c r="P2349" s="40"/>
      <c r="Q2349" s="40"/>
      <c r="R2349" s="40"/>
      <c r="S2349" s="40"/>
      <c r="T2349" s="40"/>
      <c r="U2349" s="40"/>
      <c r="V2349" s="40"/>
      <c r="W2349" s="40"/>
      <c r="X2349" s="40"/>
      <c r="Y2349" s="40"/>
      <c r="Z2349" s="40"/>
      <c r="AA2349" s="40"/>
      <c r="AB2349" s="40"/>
      <c r="AC2349" s="40"/>
      <c r="AD2349" s="40"/>
      <c r="AE2349" s="40"/>
      <c r="AF2349" s="40"/>
      <c r="AG2349" s="40"/>
      <c r="AH2349" s="40"/>
      <c r="AI2349" s="40"/>
      <c r="AJ2349" s="40"/>
      <c r="AK2349" s="40"/>
      <c r="AL2349" s="40"/>
      <c r="AM2349" s="40"/>
      <c r="AN2349" s="40"/>
      <c r="AO2349" s="40"/>
      <c r="AP2349" s="40"/>
      <c r="AQ2349" s="40"/>
      <c r="AR2349" s="40"/>
      <c r="AS2349" s="40"/>
      <c r="AT2349" s="40"/>
      <c r="AU2349" s="40"/>
      <c r="AV2349" s="40"/>
      <c r="AW2349" s="40"/>
      <c r="AX2349" s="40"/>
      <c r="AY2349" s="40"/>
      <c r="AZ2349" s="40"/>
      <c r="BA2349" s="40"/>
      <c r="BB2349" s="40"/>
      <c r="BC2349" s="40"/>
      <c r="BD2349" s="40"/>
      <c r="BE2349" s="40"/>
      <c r="BF2349" s="40"/>
    </row>
    <row r="2350" spans="1:58" x14ac:dyDescent="0.4">
      <c r="A2350" s="510"/>
      <c r="B2350" s="40"/>
      <c r="C2350" s="40"/>
      <c r="D2350" s="45"/>
      <c r="E2350" s="45"/>
      <c r="F2350" s="64"/>
      <c r="G2350" s="40"/>
      <c r="H2350" s="40"/>
      <c r="I2350" s="40"/>
      <c r="J2350" s="40"/>
      <c r="K2350" s="40"/>
      <c r="L2350" s="40"/>
      <c r="M2350" s="40"/>
      <c r="N2350" s="40"/>
      <c r="O2350" s="40"/>
      <c r="P2350" s="40"/>
      <c r="Q2350" s="40"/>
      <c r="R2350" s="40"/>
      <c r="S2350" s="40"/>
      <c r="T2350" s="40"/>
      <c r="U2350" s="40"/>
      <c r="V2350" s="40"/>
      <c r="W2350" s="40"/>
      <c r="X2350" s="40"/>
      <c r="Y2350" s="40"/>
      <c r="Z2350" s="40"/>
      <c r="AA2350" s="40"/>
      <c r="AB2350" s="40"/>
      <c r="AC2350" s="40"/>
      <c r="AD2350" s="40"/>
      <c r="AE2350" s="40"/>
      <c r="AF2350" s="40"/>
      <c r="AG2350" s="40"/>
      <c r="AH2350" s="40"/>
      <c r="AI2350" s="40"/>
      <c r="AJ2350" s="40"/>
      <c r="AK2350" s="40"/>
      <c r="AL2350" s="40"/>
      <c r="AM2350" s="40"/>
      <c r="AN2350" s="40"/>
      <c r="AO2350" s="40"/>
      <c r="AP2350" s="40"/>
      <c r="AQ2350" s="40"/>
      <c r="AR2350" s="40"/>
      <c r="AS2350" s="40"/>
      <c r="AT2350" s="40"/>
      <c r="AU2350" s="40"/>
      <c r="AV2350" s="40"/>
      <c r="AW2350" s="40"/>
      <c r="AX2350" s="40"/>
      <c r="AY2350" s="40"/>
      <c r="AZ2350" s="40"/>
      <c r="BA2350" s="40"/>
      <c r="BB2350" s="40"/>
      <c r="BC2350" s="40"/>
      <c r="BD2350" s="40"/>
      <c r="BE2350" s="40"/>
      <c r="BF2350" s="40"/>
    </row>
    <row r="2351" spans="1:58" x14ac:dyDescent="0.4">
      <c r="A2351" s="510"/>
      <c r="B2351" s="40"/>
      <c r="C2351" s="40"/>
      <c r="D2351" s="45"/>
      <c r="E2351" s="45"/>
      <c r="F2351" s="64"/>
      <c r="G2351" s="40"/>
      <c r="H2351" s="40"/>
      <c r="I2351" s="40"/>
      <c r="J2351" s="40"/>
      <c r="K2351" s="40"/>
      <c r="L2351" s="40"/>
      <c r="M2351" s="40"/>
      <c r="N2351" s="40"/>
      <c r="O2351" s="40"/>
      <c r="P2351" s="40"/>
      <c r="Q2351" s="40"/>
      <c r="R2351" s="40"/>
      <c r="S2351" s="40"/>
      <c r="T2351" s="40"/>
      <c r="U2351" s="40"/>
      <c r="V2351" s="40"/>
      <c r="W2351" s="40"/>
      <c r="X2351" s="40"/>
      <c r="Y2351" s="40"/>
      <c r="Z2351" s="40"/>
      <c r="AA2351" s="40"/>
      <c r="AB2351" s="40"/>
      <c r="AC2351" s="40"/>
      <c r="AD2351" s="40"/>
      <c r="AE2351" s="40"/>
      <c r="AF2351" s="40"/>
      <c r="AG2351" s="40"/>
      <c r="AH2351" s="40"/>
      <c r="AI2351" s="40"/>
      <c r="AJ2351" s="40"/>
      <c r="AK2351" s="40"/>
      <c r="AL2351" s="40"/>
      <c r="AM2351" s="40"/>
      <c r="AN2351" s="40"/>
      <c r="AO2351" s="40"/>
      <c r="AP2351" s="40"/>
      <c r="AQ2351" s="40"/>
      <c r="AR2351" s="40"/>
      <c r="AS2351" s="40"/>
      <c r="AT2351" s="40"/>
      <c r="AU2351" s="40"/>
      <c r="AV2351" s="40"/>
      <c r="AW2351" s="40"/>
      <c r="AX2351" s="40"/>
      <c r="AY2351" s="40"/>
      <c r="AZ2351" s="40"/>
      <c r="BA2351" s="40"/>
      <c r="BB2351" s="40"/>
      <c r="BC2351" s="40"/>
      <c r="BD2351" s="40"/>
      <c r="BE2351" s="40"/>
      <c r="BF2351" s="40"/>
    </row>
    <row r="2352" spans="1:58" x14ac:dyDescent="0.4">
      <c r="A2352" s="510"/>
      <c r="B2352" s="40"/>
      <c r="C2352" s="40"/>
      <c r="D2352" s="45"/>
      <c r="E2352" s="45"/>
      <c r="F2352" s="64"/>
      <c r="G2352" s="40"/>
      <c r="H2352" s="40"/>
      <c r="I2352" s="40"/>
      <c r="J2352" s="40"/>
      <c r="K2352" s="40"/>
      <c r="L2352" s="40"/>
      <c r="M2352" s="40"/>
      <c r="N2352" s="40"/>
      <c r="O2352" s="40"/>
      <c r="P2352" s="40"/>
      <c r="Q2352" s="40"/>
      <c r="R2352" s="40"/>
      <c r="S2352" s="40"/>
      <c r="T2352" s="40"/>
      <c r="U2352" s="40"/>
      <c r="V2352" s="40"/>
      <c r="W2352" s="40"/>
      <c r="X2352" s="40"/>
      <c r="Y2352" s="40"/>
      <c r="Z2352" s="40"/>
      <c r="AA2352" s="40"/>
      <c r="AB2352" s="40"/>
      <c r="AC2352" s="40"/>
      <c r="AD2352" s="40"/>
      <c r="AE2352" s="40"/>
      <c r="AF2352" s="40"/>
      <c r="AG2352" s="40"/>
      <c r="AH2352" s="40"/>
      <c r="AI2352" s="40"/>
      <c r="AJ2352" s="40"/>
      <c r="AK2352" s="40"/>
      <c r="AL2352" s="40"/>
      <c r="AM2352" s="40"/>
      <c r="AN2352" s="40"/>
      <c r="AO2352" s="40"/>
      <c r="AP2352" s="40"/>
      <c r="AQ2352" s="40"/>
      <c r="AR2352" s="40"/>
      <c r="AS2352" s="40"/>
      <c r="AT2352" s="40"/>
      <c r="AU2352" s="40"/>
      <c r="AV2352" s="40"/>
      <c r="AW2352" s="40"/>
      <c r="AX2352" s="40"/>
      <c r="AY2352" s="40"/>
      <c r="AZ2352" s="40"/>
      <c r="BA2352" s="40"/>
      <c r="BB2352" s="40"/>
      <c r="BC2352" s="40"/>
      <c r="BD2352" s="40"/>
      <c r="BE2352" s="40"/>
      <c r="BF2352" s="40"/>
    </row>
    <row r="2353" spans="1:58" x14ac:dyDescent="0.4">
      <c r="A2353" s="510"/>
      <c r="B2353" s="40"/>
      <c r="C2353" s="40"/>
      <c r="D2353" s="45"/>
      <c r="E2353" s="45"/>
      <c r="F2353" s="64"/>
      <c r="G2353" s="40"/>
      <c r="H2353" s="40"/>
      <c r="I2353" s="40"/>
      <c r="J2353" s="40"/>
      <c r="K2353" s="40"/>
      <c r="L2353" s="40"/>
      <c r="M2353" s="40"/>
      <c r="N2353" s="40"/>
      <c r="O2353" s="40"/>
      <c r="P2353" s="40"/>
      <c r="Q2353" s="40"/>
      <c r="R2353" s="40"/>
      <c r="S2353" s="40"/>
      <c r="T2353" s="40"/>
      <c r="U2353" s="40"/>
      <c r="V2353" s="40"/>
      <c r="W2353" s="40"/>
      <c r="X2353" s="40"/>
      <c r="Y2353" s="40"/>
      <c r="Z2353" s="40"/>
      <c r="AA2353" s="40"/>
      <c r="AB2353" s="40"/>
      <c r="AC2353" s="40"/>
      <c r="AD2353" s="40"/>
      <c r="AE2353" s="40"/>
      <c r="AF2353" s="40"/>
      <c r="AG2353" s="40"/>
      <c r="AH2353" s="40"/>
      <c r="AI2353" s="40"/>
      <c r="AJ2353" s="40"/>
      <c r="AK2353" s="40"/>
      <c r="AL2353" s="40"/>
      <c r="AM2353" s="40"/>
      <c r="AN2353" s="40"/>
      <c r="AO2353" s="40"/>
      <c r="AP2353" s="40"/>
      <c r="AQ2353" s="40"/>
      <c r="AR2353" s="40"/>
      <c r="AS2353" s="40"/>
      <c r="AT2353" s="40"/>
      <c r="AU2353" s="40"/>
      <c r="AV2353" s="40"/>
      <c r="AW2353" s="40"/>
      <c r="AX2353" s="40"/>
      <c r="AY2353" s="40"/>
      <c r="AZ2353" s="40"/>
      <c r="BA2353" s="40"/>
      <c r="BB2353" s="40"/>
      <c r="BC2353" s="40"/>
      <c r="BD2353" s="40"/>
      <c r="BE2353" s="40"/>
      <c r="BF2353" s="40"/>
    </row>
    <row r="2354" spans="1:58" x14ac:dyDescent="0.4">
      <c r="A2354" s="510"/>
      <c r="B2354" s="40"/>
      <c r="C2354" s="40"/>
      <c r="D2354" s="45"/>
      <c r="E2354" s="45"/>
      <c r="F2354" s="64"/>
      <c r="G2354" s="40"/>
      <c r="H2354" s="40"/>
      <c r="I2354" s="40"/>
      <c r="J2354" s="40"/>
      <c r="K2354" s="40"/>
      <c r="L2354" s="40"/>
      <c r="M2354" s="40"/>
      <c r="N2354" s="40"/>
      <c r="O2354" s="40"/>
      <c r="P2354" s="40"/>
      <c r="Q2354" s="40"/>
      <c r="R2354" s="40"/>
      <c r="S2354" s="40"/>
      <c r="T2354" s="40"/>
      <c r="U2354" s="40"/>
      <c r="V2354" s="40"/>
      <c r="W2354" s="40"/>
      <c r="X2354" s="40"/>
      <c r="Y2354" s="40"/>
      <c r="Z2354" s="40"/>
      <c r="AA2354" s="40"/>
      <c r="AB2354" s="40"/>
      <c r="AC2354" s="40"/>
      <c r="AD2354" s="40"/>
      <c r="AE2354" s="40"/>
      <c r="AF2354" s="40"/>
      <c r="AG2354" s="40"/>
      <c r="AH2354" s="40"/>
      <c r="AI2354" s="40"/>
      <c r="AJ2354" s="40"/>
      <c r="AK2354" s="40"/>
      <c r="AL2354" s="40"/>
      <c r="AM2354" s="40"/>
      <c r="AN2354" s="40"/>
      <c r="AO2354" s="40"/>
      <c r="AP2354" s="40"/>
      <c r="AQ2354" s="40"/>
      <c r="AR2354" s="40"/>
      <c r="AS2354" s="40"/>
      <c r="AT2354" s="40"/>
      <c r="AU2354" s="40"/>
      <c r="AV2354" s="40"/>
      <c r="AW2354" s="40"/>
      <c r="AX2354" s="40"/>
      <c r="AY2354" s="40"/>
      <c r="AZ2354" s="40"/>
      <c r="BA2354" s="40"/>
      <c r="BB2354" s="40"/>
      <c r="BC2354" s="40"/>
      <c r="BD2354" s="40"/>
      <c r="BE2354" s="40"/>
      <c r="BF2354" s="40"/>
    </row>
    <row r="2355" spans="1:58" x14ac:dyDescent="0.4">
      <c r="A2355" s="510"/>
      <c r="B2355" s="40"/>
      <c r="C2355" s="40"/>
      <c r="D2355" s="45"/>
      <c r="E2355" s="45"/>
      <c r="F2355" s="64"/>
      <c r="G2355" s="40"/>
      <c r="H2355" s="40"/>
      <c r="I2355" s="40"/>
      <c r="J2355" s="40"/>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c r="AH2355" s="40"/>
      <c r="AI2355" s="40"/>
      <c r="AJ2355" s="40"/>
      <c r="AK2355" s="40"/>
      <c r="AL2355" s="40"/>
      <c r="AM2355" s="40"/>
      <c r="AN2355" s="40"/>
      <c r="AO2355" s="40"/>
      <c r="AP2355" s="40"/>
      <c r="AQ2355" s="40"/>
      <c r="AR2355" s="40"/>
      <c r="AS2355" s="40"/>
      <c r="AT2355" s="40"/>
      <c r="AU2355" s="40"/>
      <c r="AV2355" s="40"/>
      <c r="AW2355" s="40"/>
      <c r="AX2355" s="40"/>
      <c r="AY2355" s="40"/>
      <c r="AZ2355" s="40"/>
      <c r="BA2355" s="40"/>
      <c r="BB2355" s="40"/>
      <c r="BC2355" s="40"/>
      <c r="BD2355" s="40"/>
      <c r="BE2355" s="40"/>
      <c r="BF2355" s="40"/>
    </row>
    <row r="2356" spans="1:58" x14ac:dyDescent="0.4">
      <c r="A2356" s="510"/>
      <c r="B2356" s="40"/>
      <c r="C2356" s="40"/>
      <c r="D2356" s="45"/>
      <c r="E2356" s="45"/>
      <c r="F2356" s="64"/>
      <c r="G2356" s="40"/>
      <c r="H2356" s="40"/>
      <c r="I2356" s="40"/>
      <c r="J2356" s="40"/>
      <c r="K2356" s="40"/>
      <c r="L2356" s="40"/>
      <c r="M2356" s="40"/>
      <c r="N2356" s="40"/>
      <c r="O2356" s="40"/>
      <c r="P2356" s="40"/>
      <c r="Q2356" s="40"/>
      <c r="R2356" s="40"/>
      <c r="S2356" s="40"/>
      <c r="T2356" s="40"/>
      <c r="U2356" s="40"/>
      <c r="V2356" s="40"/>
      <c r="W2356" s="40"/>
      <c r="X2356" s="40"/>
      <c r="Y2356" s="40"/>
      <c r="Z2356" s="40"/>
      <c r="AA2356" s="40"/>
      <c r="AB2356" s="40"/>
      <c r="AC2356" s="40"/>
      <c r="AD2356" s="40"/>
      <c r="AE2356" s="40"/>
      <c r="AF2356" s="40"/>
      <c r="AG2356" s="40"/>
      <c r="AH2356" s="40"/>
      <c r="AI2356" s="40"/>
      <c r="AJ2356" s="40"/>
      <c r="AK2356" s="40"/>
      <c r="AL2356" s="40"/>
      <c r="AM2356" s="40"/>
      <c r="AN2356" s="40"/>
      <c r="AO2356" s="40"/>
      <c r="AP2356" s="40"/>
      <c r="AQ2356" s="40"/>
      <c r="AR2356" s="40"/>
      <c r="AS2356" s="40"/>
      <c r="AT2356" s="40"/>
      <c r="AU2356" s="40"/>
      <c r="AV2356" s="40"/>
      <c r="AW2356" s="40"/>
      <c r="AX2356" s="40"/>
      <c r="AY2356" s="40"/>
      <c r="AZ2356" s="40"/>
      <c r="BA2356" s="40"/>
      <c r="BB2356" s="40"/>
      <c r="BC2356" s="40"/>
      <c r="BD2356" s="40"/>
      <c r="BE2356" s="40"/>
      <c r="BF2356" s="40"/>
    </row>
    <row r="2357" spans="1:58" x14ac:dyDescent="0.4">
      <c r="A2357" s="510"/>
      <c r="B2357" s="40"/>
      <c r="C2357" s="40"/>
      <c r="D2357" s="45"/>
      <c r="E2357" s="45"/>
      <c r="F2357" s="64"/>
      <c r="G2357" s="40"/>
      <c r="H2357" s="40"/>
      <c r="I2357" s="40"/>
      <c r="J2357" s="40"/>
      <c r="K2357" s="40"/>
      <c r="L2357" s="40"/>
      <c r="M2357" s="40"/>
      <c r="N2357" s="40"/>
      <c r="O2357" s="40"/>
      <c r="P2357" s="40"/>
      <c r="Q2357" s="40"/>
      <c r="R2357" s="40"/>
      <c r="S2357" s="40"/>
      <c r="T2357" s="40"/>
      <c r="U2357" s="40"/>
      <c r="V2357" s="40"/>
      <c r="W2357" s="40"/>
      <c r="X2357" s="40"/>
      <c r="Y2357" s="40"/>
      <c r="Z2357" s="40"/>
      <c r="AA2357" s="40"/>
      <c r="AB2357" s="40"/>
      <c r="AC2357" s="40"/>
      <c r="AD2357" s="40"/>
      <c r="AE2357" s="40"/>
      <c r="AF2357" s="40"/>
      <c r="AG2357" s="40"/>
      <c r="AH2357" s="40"/>
      <c r="AI2357" s="40"/>
      <c r="AJ2357" s="40"/>
      <c r="AK2357" s="40"/>
      <c r="AL2357" s="40"/>
      <c r="AM2357" s="40"/>
      <c r="AN2357" s="40"/>
      <c r="AO2357" s="40"/>
      <c r="AP2357" s="40"/>
      <c r="AQ2357" s="40"/>
      <c r="AR2357" s="40"/>
      <c r="AS2357" s="40"/>
      <c r="AT2357" s="40"/>
      <c r="AU2357" s="40"/>
      <c r="AV2357" s="40"/>
      <c r="AW2357" s="40"/>
      <c r="AX2357" s="40"/>
      <c r="AY2357" s="40"/>
      <c r="AZ2357" s="40"/>
      <c r="BA2357" s="40"/>
      <c r="BB2357" s="40"/>
      <c r="BC2357" s="40"/>
      <c r="BD2357" s="40"/>
      <c r="BE2357" s="40"/>
      <c r="BF2357" s="40"/>
    </row>
    <row r="2358" spans="1:58" x14ac:dyDescent="0.4">
      <c r="A2358" s="510"/>
      <c r="B2358" s="40"/>
      <c r="C2358" s="40"/>
      <c r="D2358" s="45"/>
      <c r="E2358" s="45"/>
      <c r="F2358" s="64"/>
      <c r="G2358" s="40"/>
      <c r="H2358" s="40"/>
      <c r="I2358" s="40"/>
      <c r="J2358" s="40"/>
      <c r="K2358" s="40"/>
      <c r="L2358" s="40"/>
      <c r="M2358" s="40"/>
      <c r="N2358" s="40"/>
      <c r="O2358" s="40"/>
      <c r="P2358" s="40"/>
      <c r="Q2358" s="40"/>
      <c r="R2358" s="40"/>
      <c r="S2358" s="40"/>
      <c r="T2358" s="40"/>
      <c r="U2358" s="40"/>
      <c r="V2358" s="40"/>
      <c r="W2358" s="40"/>
      <c r="X2358" s="40"/>
      <c r="Y2358" s="40"/>
      <c r="Z2358" s="40"/>
      <c r="AA2358" s="40"/>
      <c r="AB2358" s="40"/>
      <c r="AC2358" s="40"/>
      <c r="AD2358" s="40"/>
      <c r="AE2358" s="40"/>
      <c r="AF2358" s="40"/>
      <c r="AG2358" s="40"/>
      <c r="AH2358" s="40"/>
      <c r="AI2358" s="40"/>
      <c r="AJ2358" s="40"/>
      <c r="AK2358" s="40"/>
      <c r="AL2358" s="40"/>
      <c r="AM2358" s="40"/>
      <c r="AN2358" s="40"/>
      <c r="AO2358" s="40"/>
      <c r="AP2358" s="40"/>
      <c r="AQ2358" s="40"/>
      <c r="AR2358" s="40"/>
      <c r="AS2358" s="40"/>
      <c r="AT2358" s="40"/>
      <c r="AU2358" s="40"/>
      <c r="AV2358" s="40"/>
      <c r="AW2358" s="40"/>
      <c r="AX2358" s="40"/>
      <c r="AY2358" s="40"/>
      <c r="AZ2358" s="40"/>
      <c r="BA2358" s="40"/>
      <c r="BB2358" s="40"/>
      <c r="BC2358" s="40"/>
      <c r="BD2358" s="40"/>
      <c r="BE2358" s="40"/>
      <c r="BF2358" s="40"/>
    </row>
    <row r="2359" spans="1:58" x14ac:dyDescent="0.4">
      <c r="A2359" s="510"/>
      <c r="B2359" s="40"/>
      <c r="C2359" s="40"/>
      <c r="D2359" s="45"/>
      <c r="E2359" s="45"/>
      <c r="F2359" s="64"/>
      <c r="G2359" s="40"/>
      <c r="H2359" s="40"/>
      <c r="I2359" s="40"/>
      <c r="J2359" s="40"/>
      <c r="K2359" s="40"/>
      <c r="L2359" s="40"/>
      <c r="M2359" s="40"/>
      <c r="N2359" s="40"/>
      <c r="O2359" s="40"/>
      <c r="P2359" s="40"/>
      <c r="Q2359" s="40"/>
      <c r="R2359" s="40"/>
      <c r="S2359" s="40"/>
      <c r="T2359" s="40"/>
      <c r="U2359" s="40"/>
      <c r="V2359" s="40"/>
      <c r="W2359" s="40"/>
      <c r="X2359" s="40"/>
      <c r="Y2359" s="40"/>
      <c r="Z2359" s="40"/>
      <c r="AA2359" s="40"/>
      <c r="AB2359" s="40"/>
      <c r="AC2359" s="40"/>
      <c r="AD2359" s="40"/>
      <c r="AE2359" s="40"/>
      <c r="AF2359" s="40"/>
      <c r="AG2359" s="40"/>
      <c r="AH2359" s="40"/>
      <c r="AI2359" s="40"/>
      <c r="AJ2359" s="40"/>
      <c r="AK2359" s="40"/>
      <c r="AL2359" s="40"/>
      <c r="AM2359" s="40"/>
      <c r="AN2359" s="40"/>
      <c r="AO2359" s="40"/>
      <c r="AP2359" s="40"/>
      <c r="AQ2359" s="40"/>
      <c r="AR2359" s="40"/>
      <c r="AS2359" s="40"/>
      <c r="AT2359" s="40"/>
      <c r="AU2359" s="40"/>
      <c r="AV2359" s="40"/>
      <c r="AW2359" s="40"/>
      <c r="AX2359" s="40"/>
      <c r="AY2359" s="40"/>
      <c r="AZ2359" s="40"/>
      <c r="BA2359" s="40"/>
      <c r="BB2359" s="40"/>
      <c r="BC2359" s="40"/>
      <c r="BD2359" s="40"/>
      <c r="BE2359" s="40"/>
      <c r="BF2359" s="40"/>
    </row>
    <row r="2360" spans="1:58" x14ac:dyDescent="0.4">
      <c r="A2360" s="510"/>
      <c r="B2360" s="40"/>
      <c r="C2360" s="40"/>
      <c r="D2360" s="45"/>
      <c r="E2360" s="45"/>
      <c r="F2360" s="64"/>
      <c r="G2360" s="40"/>
      <c r="H2360" s="40"/>
      <c r="I2360" s="40"/>
      <c r="J2360" s="40"/>
      <c r="K2360" s="40"/>
      <c r="L2360" s="40"/>
      <c r="M2360" s="40"/>
      <c r="N2360" s="40"/>
      <c r="O2360" s="40"/>
      <c r="P2360" s="40"/>
      <c r="Q2360" s="40"/>
      <c r="R2360" s="40"/>
      <c r="S2360" s="40"/>
      <c r="T2360" s="40"/>
      <c r="U2360" s="40"/>
      <c r="V2360" s="40"/>
      <c r="W2360" s="40"/>
      <c r="X2360" s="40"/>
      <c r="Y2360" s="40"/>
      <c r="Z2360" s="40"/>
      <c r="AA2360" s="40"/>
      <c r="AB2360" s="40"/>
      <c r="AC2360" s="40"/>
      <c r="AD2360" s="40"/>
      <c r="AE2360" s="40"/>
      <c r="AF2360" s="40"/>
      <c r="AG2360" s="40"/>
      <c r="AH2360" s="40"/>
      <c r="AI2360" s="40"/>
      <c r="AJ2360" s="40"/>
      <c r="AK2360" s="40"/>
      <c r="AL2360" s="40"/>
      <c r="AM2360" s="40"/>
      <c r="AN2360" s="40"/>
      <c r="AO2360" s="40"/>
      <c r="AP2360" s="40"/>
      <c r="AQ2360" s="40"/>
      <c r="AR2360" s="40"/>
      <c r="AS2360" s="40"/>
      <c r="AT2360" s="40"/>
      <c r="AU2360" s="40"/>
      <c r="AV2360" s="40"/>
      <c r="AW2360" s="40"/>
      <c r="AX2360" s="40"/>
      <c r="AY2360" s="40"/>
      <c r="AZ2360" s="40"/>
      <c r="BA2360" s="40"/>
      <c r="BB2360" s="40"/>
      <c r="BC2360" s="40"/>
      <c r="BD2360" s="40"/>
      <c r="BE2360" s="40"/>
      <c r="BF2360" s="40"/>
    </row>
    <row r="2361" spans="1:58" x14ac:dyDescent="0.4">
      <c r="A2361" s="510"/>
      <c r="B2361" s="40"/>
      <c r="C2361" s="40"/>
      <c r="D2361" s="45"/>
      <c r="E2361" s="45"/>
      <c r="F2361" s="64"/>
      <c r="G2361" s="40"/>
      <c r="H2361" s="40"/>
      <c r="I2361" s="40"/>
      <c r="J2361" s="40"/>
      <c r="K2361" s="40"/>
      <c r="L2361" s="40"/>
      <c r="M2361" s="40"/>
      <c r="N2361" s="40"/>
      <c r="O2361" s="40"/>
      <c r="P2361" s="40"/>
      <c r="Q2361" s="40"/>
      <c r="R2361" s="40"/>
      <c r="S2361" s="40"/>
      <c r="T2361" s="40"/>
      <c r="U2361" s="40"/>
      <c r="V2361" s="40"/>
      <c r="W2361" s="40"/>
      <c r="X2361" s="40"/>
      <c r="Y2361" s="40"/>
      <c r="Z2361" s="40"/>
      <c r="AA2361" s="40"/>
      <c r="AB2361" s="40"/>
      <c r="AC2361" s="40"/>
      <c r="AD2361" s="40"/>
      <c r="AE2361" s="40"/>
      <c r="AF2361" s="40"/>
      <c r="AG2361" s="40"/>
      <c r="AH2361" s="40"/>
      <c r="AI2361" s="40"/>
      <c r="AJ2361" s="40"/>
      <c r="AK2361" s="40"/>
      <c r="AL2361" s="40"/>
      <c r="AM2361" s="40"/>
      <c r="AN2361" s="40"/>
      <c r="AO2361" s="40"/>
      <c r="AP2361" s="40"/>
      <c r="AQ2361" s="40"/>
      <c r="AR2361" s="40"/>
      <c r="AS2361" s="40"/>
      <c r="AT2361" s="40"/>
      <c r="AU2361" s="40"/>
      <c r="AV2361" s="40"/>
      <c r="AW2361" s="40"/>
      <c r="AX2361" s="40"/>
      <c r="AY2361" s="40"/>
      <c r="AZ2361" s="40"/>
      <c r="BA2361" s="40"/>
      <c r="BB2361" s="40"/>
      <c r="BC2361" s="40"/>
      <c r="BD2361" s="40"/>
      <c r="BE2361" s="40"/>
      <c r="BF2361" s="40"/>
    </row>
    <row r="2362" spans="1:58" x14ac:dyDescent="0.4">
      <c r="A2362" s="510"/>
      <c r="B2362" s="40"/>
      <c r="C2362" s="40"/>
      <c r="D2362" s="45"/>
      <c r="E2362" s="45"/>
      <c r="F2362" s="64"/>
      <c r="G2362" s="40"/>
      <c r="H2362" s="40"/>
      <c r="I2362" s="40"/>
      <c r="J2362" s="40"/>
      <c r="K2362" s="40"/>
      <c r="L2362" s="40"/>
      <c r="M2362" s="40"/>
      <c r="N2362" s="40"/>
      <c r="O2362" s="40"/>
      <c r="P2362" s="40"/>
      <c r="Q2362" s="40"/>
      <c r="R2362" s="40"/>
      <c r="S2362" s="40"/>
      <c r="T2362" s="40"/>
      <c r="U2362" s="40"/>
      <c r="V2362" s="40"/>
      <c r="W2362" s="40"/>
      <c r="X2362" s="40"/>
      <c r="Y2362" s="40"/>
      <c r="Z2362" s="40"/>
      <c r="AA2362" s="40"/>
      <c r="AB2362" s="40"/>
      <c r="AC2362" s="40"/>
      <c r="AD2362" s="40"/>
      <c r="AE2362" s="40"/>
      <c r="AF2362" s="40"/>
      <c r="AG2362" s="40"/>
      <c r="AH2362" s="40"/>
      <c r="AI2362" s="40"/>
      <c r="AJ2362" s="40"/>
      <c r="AK2362" s="40"/>
      <c r="AL2362" s="40"/>
      <c r="AM2362" s="40"/>
      <c r="AN2362" s="40"/>
      <c r="AO2362" s="40"/>
      <c r="AP2362" s="40"/>
      <c r="AQ2362" s="40"/>
      <c r="AR2362" s="40"/>
      <c r="AS2362" s="40"/>
      <c r="AT2362" s="40"/>
      <c r="AU2362" s="40"/>
      <c r="AV2362" s="40"/>
      <c r="AW2362" s="40"/>
      <c r="AX2362" s="40"/>
      <c r="AY2362" s="40"/>
      <c r="AZ2362" s="40"/>
      <c r="BA2362" s="40"/>
      <c r="BB2362" s="40"/>
      <c r="BC2362" s="40"/>
      <c r="BD2362" s="40"/>
      <c r="BE2362" s="40"/>
      <c r="BF2362" s="40"/>
    </row>
    <row r="2363" spans="1:58" x14ac:dyDescent="0.4">
      <c r="A2363" s="510"/>
      <c r="B2363" s="40"/>
      <c r="C2363" s="40"/>
      <c r="D2363" s="45"/>
      <c r="E2363" s="45"/>
      <c r="F2363" s="64"/>
      <c r="G2363" s="40"/>
      <c r="H2363" s="40"/>
      <c r="I2363" s="40"/>
      <c r="J2363" s="40"/>
      <c r="K2363" s="40"/>
      <c r="L2363" s="40"/>
      <c r="M2363" s="40"/>
      <c r="N2363" s="40"/>
      <c r="O2363" s="40"/>
      <c r="P2363" s="40"/>
      <c r="Q2363" s="40"/>
      <c r="R2363" s="40"/>
      <c r="S2363" s="40"/>
      <c r="T2363" s="40"/>
      <c r="U2363" s="40"/>
      <c r="V2363" s="40"/>
      <c r="W2363" s="40"/>
      <c r="X2363" s="40"/>
      <c r="Y2363" s="40"/>
      <c r="Z2363" s="40"/>
      <c r="AA2363" s="40"/>
      <c r="AB2363" s="40"/>
      <c r="AC2363" s="40"/>
      <c r="AD2363" s="40"/>
      <c r="AE2363" s="40"/>
      <c r="AF2363" s="40"/>
      <c r="AG2363" s="40"/>
      <c r="AH2363" s="40"/>
      <c r="AI2363" s="40"/>
      <c r="AJ2363" s="40"/>
      <c r="AK2363" s="40"/>
      <c r="AL2363" s="40"/>
      <c r="AM2363" s="40"/>
      <c r="AN2363" s="40"/>
      <c r="AO2363" s="40"/>
      <c r="AP2363" s="40"/>
      <c r="AQ2363" s="40"/>
      <c r="AR2363" s="40"/>
      <c r="AS2363" s="40"/>
      <c r="AT2363" s="40"/>
      <c r="AU2363" s="40"/>
      <c r="AV2363" s="40"/>
      <c r="AW2363" s="40"/>
      <c r="AX2363" s="40"/>
      <c r="AY2363" s="40"/>
      <c r="AZ2363" s="40"/>
      <c r="BA2363" s="40"/>
      <c r="BB2363" s="40"/>
      <c r="BC2363" s="40"/>
      <c r="BD2363" s="40"/>
      <c r="BE2363" s="40"/>
      <c r="BF2363" s="40"/>
    </row>
    <row r="2364" spans="1:58" x14ac:dyDescent="0.4">
      <c r="A2364" s="510"/>
      <c r="B2364" s="40"/>
      <c r="C2364" s="40"/>
      <c r="D2364" s="45"/>
      <c r="E2364" s="45"/>
      <c r="F2364" s="64"/>
      <c r="G2364" s="40"/>
      <c r="H2364" s="40"/>
      <c r="I2364" s="40"/>
      <c r="J2364" s="40"/>
      <c r="K2364" s="40"/>
      <c r="L2364" s="40"/>
      <c r="M2364" s="40"/>
      <c r="N2364" s="40"/>
      <c r="O2364" s="40"/>
      <c r="P2364" s="40"/>
      <c r="Q2364" s="40"/>
      <c r="R2364" s="40"/>
      <c r="S2364" s="40"/>
      <c r="T2364" s="40"/>
      <c r="U2364" s="40"/>
      <c r="V2364" s="40"/>
      <c r="W2364" s="40"/>
      <c r="X2364" s="40"/>
      <c r="Y2364" s="40"/>
      <c r="Z2364" s="40"/>
      <c r="AA2364" s="40"/>
      <c r="AB2364" s="40"/>
      <c r="AC2364" s="40"/>
      <c r="AD2364" s="40"/>
      <c r="AE2364" s="40"/>
      <c r="AF2364" s="40"/>
      <c r="AG2364" s="40"/>
      <c r="AH2364" s="40"/>
      <c r="AI2364" s="40"/>
      <c r="AJ2364" s="40"/>
      <c r="AK2364" s="40"/>
      <c r="AL2364" s="40"/>
      <c r="AM2364" s="40"/>
      <c r="AN2364" s="40"/>
      <c r="AO2364" s="40"/>
      <c r="AP2364" s="40"/>
      <c r="AQ2364" s="40"/>
      <c r="AR2364" s="40"/>
      <c r="AS2364" s="40"/>
      <c r="AT2364" s="40"/>
      <c r="AU2364" s="40"/>
      <c r="AV2364" s="40"/>
      <c r="AW2364" s="40"/>
      <c r="AX2364" s="40"/>
      <c r="AY2364" s="40"/>
      <c r="AZ2364" s="40"/>
      <c r="BA2364" s="40"/>
      <c r="BB2364" s="40"/>
      <c r="BC2364" s="40"/>
      <c r="BD2364" s="40"/>
      <c r="BE2364" s="40"/>
      <c r="BF2364" s="40"/>
    </row>
    <row r="2365" spans="1:58" x14ac:dyDescent="0.4">
      <c r="A2365" s="510"/>
      <c r="B2365" s="40"/>
      <c r="C2365" s="40"/>
      <c r="D2365" s="45"/>
      <c r="E2365" s="45"/>
      <c r="F2365" s="64"/>
      <c r="G2365" s="40"/>
      <c r="H2365" s="40"/>
      <c r="I2365" s="40"/>
      <c r="J2365" s="40"/>
      <c r="K2365" s="40"/>
      <c r="L2365" s="40"/>
      <c r="M2365" s="40"/>
      <c r="N2365" s="40"/>
      <c r="O2365" s="40"/>
      <c r="P2365" s="40"/>
      <c r="Q2365" s="40"/>
      <c r="R2365" s="40"/>
      <c r="S2365" s="40"/>
      <c r="T2365" s="40"/>
      <c r="U2365" s="40"/>
      <c r="V2365" s="40"/>
      <c r="W2365" s="40"/>
      <c r="X2365" s="40"/>
      <c r="Y2365" s="40"/>
      <c r="Z2365" s="40"/>
      <c r="AA2365" s="40"/>
      <c r="AB2365" s="40"/>
      <c r="AC2365" s="40"/>
      <c r="AD2365" s="40"/>
      <c r="AE2365" s="40"/>
      <c r="AF2365" s="40"/>
      <c r="AG2365" s="40"/>
      <c r="AH2365" s="40"/>
      <c r="AI2365" s="40"/>
      <c r="AJ2365" s="40"/>
      <c r="AK2365" s="40"/>
      <c r="AL2365" s="40"/>
      <c r="AM2365" s="40"/>
      <c r="AN2365" s="40"/>
      <c r="AO2365" s="40"/>
      <c r="AP2365" s="40"/>
      <c r="AQ2365" s="40"/>
      <c r="AR2365" s="40"/>
      <c r="AS2365" s="40"/>
      <c r="AT2365" s="40"/>
      <c r="AU2365" s="40"/>
      <c r="AV2365" s="40"/>
      <c r="AW2365" s="40"/>
      <c r="AX2365" s="40"/>
      <c r="AY2365" s="40"/>
      <c r="AZ2365" s="40"/>
      <c r="BA2365" s="40"/>
      <c r="BB2365" s="40"/>
      <c r="BC2365" s="40"/>
      <c r="BD2365" s="40"/>
      <c r="BE2365" s="40"/>
      <c r="BF2365" s="40"/>
    </row>
    <row r="2366" spans="1:58" x14ac:dyDescent="0.4">
      <c r="A2366" s="510"/>
      <c r="B2366" s="40"/>
      <c r="C2366" s="40"/>
      <c r="D2366" s="45"/>
      <c r="E2366" s="45"/>
      <c r="F2366" s="64"/>
      <c r="G2366" s="40"/>
      <c r="H2366" s="40"/>
      <c r="I2366" s="40"/>
      <c r="J2366" s="40"/>
      <c r="K2366" s="40"/>
      <c r="L2366" s="40"/>
      <c r="M2366" s="40"/>
      <c r="N2366" s="40"/>
      <c r="O2366" s="40"/>
      <c r="P2366" s="40"/>
      <c r="Q2366" s="40"/>
      <c r="R2366" s="40"/>
      <c r="S2366" s="40"/>
      <c r="T2366" s="40"/>
      <c r="U2366" s="40"/>
      <c r="V2366" s="40"/>
      <c r="W2366" s="40"/>
      <c r="X2366" s="40"/>
      <c r="Y2366" s="40"/>
      <c r="Z2366" s="40"/>
      <c r="AA2366" s="40"/>
      <c r="AB2366" s="40"/>
      <c r="AC2366" s="40"/>
      <c r="AD2366" s="40"/>
      <c r="AE2366" s="40"/>
      <c r="AF2366" s="40"/>
      <c r="AG2366" s="40"/>
      <c r="AH2366" s="40"/>
      <c r="AI2366" s="40"/>
      <c r="AJ2366" s="40"/>
      <c r="AK2366" s="40"/>
      <c r="AL2366" s="40"/>
      <c r="AM2366" s="40"/>
      <c r="AN2366" s="40"/>
      <c r="AO2366" s="40"/>
      <c r="AP2366" s="40"/>
      <c r="AQ2366" s="40"/>
      <c r="AR2366" s="40"/>
      <c r="AS2366" s="40"/>
      <c r="AT2366" s="40"/>
      <c r="AU2366" s="40"/>
      <c r="AV2366" s="40"/>
      <c r="AW2366" s="40"/>
      <c r="AX2366" s="40"/>
      <c r="AY2366" s="40"/>
      <c r="AZ2366" s="40"/>
      <c r="BA2366" s="40"/>
      <c r="BB2366" s="40"/>
      <c r="BC2366" s="40"/>
      <c r="BD2366" s="40"/>
      <c r="BE2366" s="40"/>
      <c r="BF2366" s="40"/>
    </row>
    <row r="2367" spans="1:58" x14ac:dyDescent="0.4">
      <c r="A2367" s="510"/>
      <c r="B2367" s="40"/>
      <c r="C2367" s="40"/>
      <c r="D2367" s="45"/>
      <c r="E2367" s="45"/>
      <c r="F2367" s="64"/>
      <c r="G2367" s="40"/>
      <c r="H2367" s="40"/>
      <c r="I2367" s="40"/>
      <c r="J2367" s="40"/>
      <c r="K2367" s="40"/>
      <c r="L2367" s="40"/>
      <c r="M2367" s="40"/>
      <c r="N2367" s="40"/>
      <c r="O2367" s="40"/>
      <c r="P2367" s="40"/>
      <c r="Q2367" s="40"/>
      <c r="R2367" s="40"/>
      <c r="S2367" s="40"/>
      <c r="T2367" s="40"/>
      <c r="U2367" s="40"/>
      <c r="V2367" s="40"/>
      <c r="W2367" s="40"/>
      <c r="X2367" s="40"/>
      <c r="Y2367" s="40"/>
      <c r="Z2367" s="40"/>
      <c r="AA2367" s="40"/>
      <c r="AB2367" s="40"/>
      <c r="AC2367" s="40"/>
      <c r="AD2367" s="40"/>
      <c r="AE2367" s="40"/>
      <c r="AF2367" s="40"/>
      <c r="AG2367" s="40"/>
      <c r="AH2367" s="40"/>
      <c r="AI2367" s="40"/>
      <c r="AJ2367" s="40"/>
      <c r="AK2367" s="40"/>
      <c r="AL2367" s="40"/>
      <c r="AM2367" s="40"/>
      <c r="AN2367" s="40"/>
      <c r="AO2367" s="40"/>
      <c r="AP2367" s="40"/>
      <c r="AQ2367" s="40"/>
      <c r="AR2367" s="40"/>
      <c r="AS2367" s="40"/>
      <c r="AT2367" s="40"/>
      <c r="AU2367" s="40"/>
      <c r="AV2367" s="40"/>
      <c r="AW2367" s="40"/>
      <c r="AX2367" s="40"/>
      <c r="AY2367" s="40"/>
      <c r="AZ2367" s="40"/>
      <c r="BA2367" s="40"/>
      <c r="BB2367" s="40"/>
      <c r="BC2367" s="40"/>
      <c r="BD2367" s="40"/>
      <c r="BE2367" s="40"/>
      <c r="BF2367" s="40"/>
    </row>
    <row r="2368" spans="1:58" x14ac:dyDescent="0.4">
      <c r="A2368" s="510"/>
      <c r="B2368" s="40"/>
      <c r="C2368" s="40"/>
      <c r="D2368" s="45"/>
      <c r="E2368" s="45"/>
      <c r="F2368" s="64"/>
      <c r="G2368" s="40"/>
      <c r="H2368" s="40"/>
      <c r="I2368" s="40"/>
      <c r="J2368" s="40"/>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c r="AH2368" s="40"/>
      <c r="AI2368" s="40"/>
      <c r="AJ2368" s="40"/>
      <c r="AK2368" s="40"/>
      <c r="AL2368" s="40"/>
      <c r="AM2368" s="40"/>
      <c r="AN2368" s="40"/>
      <c r="AO2368" s="40"/>
      <c r="AP2368" s="40"/>
      <c r="AQ2368" s="40"/>
      <c r="AR2368" s="40"/>
      <c r="AS2368" s="40"/>
      <c r="AT2368" s="40"/>
      <c r="AU2368" s="40"/>
      <c r="AV2368" s="40"/>
      <c r="AW2368" s="40"/>
      <c r="AX2368" s="40"/>
      <c r="AY2368" s="40"/>
      <c r="AZ2368" s="40"/>
      <c r="BA2368" s="40"/>
      <c r="BB2368" s="40"/>
      <c r="BC2368" s="40"/>
      <c r="BD2368" s="40"/>
      <c r="BE2368" s="40"/>
      <c r="BF2368" s="40"/>
    </row>
    <row r="2369" spans="1:58" x14ac:dyDescent="0.4">
      <c r="A2369" s="510"/>
      <c r="B2369" s="40"/>
      <c r="C2369" s="40"/>
      <c r="D2369" s="45"/>
      <c r="E2369" s="45"/>
      <c r="F2369" s="64"/>
      <c r="G2369" s="40"/>
      <c r="H2369" s="40"/>
      <c r="I2369" s="40"/>
      <c r="J2369" s="40"/>
      <c r="K2369" s="40"/>
      <c r="L2369" s="40"/>
      <c r="M2369" s="40"/>
      <c r="N2369" s="40"/>
      <c r="O2369" s="40"/>
      <c r="P2369" s="40"/>
      <c r="Q2369" s="40"/>
      <c r="R2369" s="40"/>
      <c r="S2369" s="40"/>
      <c r="T2369" s="40"/>
      <c r="U2369" s="40"/>
      <c r="V2369" s="40"/>
      <c r="W2369" s="40"/>
      <c r="X2369" s="40"/>
      <c r="Y2369" s="40"/>
      <c r="Z2369" s="40"/>
      <c r="AA2369" s="40"/>
      <c r="AB2369" s="40"/>
      <c r="AC2369" s="40"/>
      <c r="AD2369" s="40"/>
      <c r="AE2369" s="40"/>
      <c r="AF2369" s="40"/>
      <c r="AG2369" s="40"/>
      <c r="AH2369" s="40"/>
      <c r="AI2369" s="40"/>
      <c r="AJ2369" s="40"/>
      <c r="AK2369" s="40"/>
      <c r="AL2369" s="40"/>
      <c r="AM2369" s="40"/>
      <c r="AN2369" s="40"/>
      <c r="AO2369" s="40"/>
      <c r="AP2369" s="40"/>
      <c r="AQ2369" s="40"/>
      <c r="AR2369" s="40"/>
      <c r="AS2369" s="40"/>
      <c r="AT2369" s="40"/>
      <c r="AU2369" s="40"/>
      <c r="AV2369" s="40"/>
      <c r="AW2369" s="40"/>
      <c r="AX2369" s="40"/>
      <c r="AY2369" s="40"/>
      <c r="AZ2369" s="40"/>
      <c r="BA2369" s="40"/>
      <c r="BB2369" s="40"/>
      <c r="BC2369" s="40"/>
      <c r="BD2369" s="40"/>
      <c r="BE2369" s="40"/>
      <c r="BF2369" s="40"/>
    </row>
    <row r="2370" spans="1:58" x14ac:dyDescent="0.4">
      <c r="A2370" s="510"/>
      <c r="B2370" s="40"/>
      <c r="C2370" s="40"/>
      <c r="D2370" s="45"/>
      <c r="E2370" s="45"/>
      <c r="F2370" s="64"/>
      <c r="G2370" s="40"/>
      <c r="H2370" s="40"/>
      <c r="I2370" s="40"/>
      <c r="J2370" s="40"/>
      <c r="K2370" s="40"/>
      <c r="L2370" s="40"/>
      <c r="M2370" s="40"/>
      <c r="N2370" s="40"/>
      <c r="O2370" s="40"/>
      <c r="P2370" s="40"/>
      <c r="Q2370" s="40"/>
      <c r="R2370" s="40"/>
      <c r="S2370" s="40"/>
      <c r="T2370" s="40"/>
      <c r="U2370" s="40"/>
      <c r="V2370" s="40"/>
      <c r="W2370" s="40"/>
      <c r="X2370" s="40"/>
      <c r="Y2370" s="40"/>
      <c r="Z2370" s="40"/>
      <c r="AA2370" s="40"/>
      <c r="AB2370" s="40"/>
      <c r="AC2370" s="40"/>
      <c r="AD2370" s="40"/>
      <c r="AE2370" s="40"/>
      <c r="AF2370" s="40"/>
      <c r="AG2370" s="40"/>
      <c r="AH2370" s="40"/>
      <c r="AI2370" s="40"/>
      <c r="AJ2370" s="40"/>
      <c r="AK2370" s="40"/>
      <c r="AL2370" s="40"/>
      <c r="AM2370" s="40"/>
      <c r="AN2370" s="40"/>
      <c r="AO2370" s="40"/>
      <c r="AP2370" s="40"/>
      <c r="AQ2370" s="40"/>
      <c r="AR2370" s="40"/>
      <c r="AS2370" s="40"/>
      <c r="AT2370" s="40"/>
      <c r="AU2370" s="40"/>
      <c r="AV2370" s="40"/>
      <c r="AW2370" s="40"/>
      <c r="AX2370" s="40"/>
      <c r="AY2370" s="40"/>
      <c r="AZ2370" s="40"/>
      <c r="BA2370" s="40"/>
      <c r="BB2370" s="40"/>
      <c r="BC2370" s="40"/>
      <c r="BD2370" s="40"/>
      <c r="BE2370" s="40"/>
      <c r="BF2370" s="40"/>
    </row>
    <row r="2371" spans="1:58" x14ac:dyDescent="0.4">
      <c r="A2371" s="510"/>
      <c r="B2371" s="40"/>
      <c r="C2371" s="40"/>
      <c r="D2371" s="45"/>
      <c r="E2371" s="45"/>
      <c r="F2371" s="64"/>
      <c r="G2371" s="40"/>
      <c r="H2371" s="40"/>
      <c r="I2371" s="40"/>
      <c r="J2371" s="40"/>
      <c r="K2371" s="40"/>
      <c r="L2371" s="40"/>
      <c r="M2371" s="40"/>
      <c r="N2371" s="40"/>
      <c r="O2371" s="40"/>
      <c r="P2371" s="40"/>
      <c r="Q2371" s="40"/>
      <c r="R2371" s="40"/>
      <c r="S2371" s="40"/>
      <c r="T2371" s="40"/>
      <c r="U2371" s="40"/>
      <c r="V2371" s="40"/>
      <c r="W2371" s="40"/>
      <c r="X2371" s="40"/>
      <c r="Y2371" s="40"/>
      <c r="Z2371" s="40"/>
      <c r="AA2371" s="40"/>
      <c r="AB2371" s="40"/>
      <c r="AC2371" s="40"/>
      <c r="AD2371" s="40"/>
      <c r="AE2371" s="40"/>
      <c r="AF2371" s="40"/>
      <c r="AG2371" s="40"/>
      <c r="AH2371" s="40"/>
      <c r="AI2371" s="40"/>
      <c r="AJ2371" s="40"/>
      <c r="AK2371" s="40"/>
      <c r="AL2371" s="40"/>
      <c r="AM2371" s="40"/>
      <c r="AN2371" s="40"/>
      <c r="AO2371" s="40"/>
      <c r="AP2371" s="40"/>
      <c r="AQ2371" s="40"/>
      <c r="AR2371" s="40"/>
      <c r="AS2371" s="40"/>
      <c r="AT2371" s="40"/>
      <c r="AU2371" s="40"/>
      <c r="AV2371" s="40"/>
      <c r="AW2371" s="40"/>
      <c r="AX2371" s="40"/>
      <c r="AY2371" s="40"/>
      <c r="AZ2371" s="40"/>
      <c r="BA2371" s="40"/>
      <c r="BB2371" s="40"/>
      <c r="BC2371" s="40"/>
      <c r="BD2371" s="40"/>
      <c r="BE2371" s="40"/>
      <c r="BF2371" s="40"/>
    </row>
    <row r="2372" spans="1:58" x14ac:dyDescent="0.4">
      <c r="A2372" s="510"/>
      <c r="B2372" s="40"/>
      <c r="C2372" s="40"/>
      <c r="D2372" s="45"/>
      <c r="E2372" s="45"/>
      <c r="F2372" s="64"/>
      <c r="G2372" s="40"/>
      <c r="H2372" s="40"/>
      <c r="I2372" s="40"/>
      <c r="J2372" s="40"/>
      <c r="K2372" s="40"/>
      <c r="L2372" s="40"/>
      <c r="M2372" s="40"/>
      <c r="N2372" s="40"/>
      <c r="O2372" s="40"/>
      <c r="P2372" s="40"/>
      <c r="Q2372" s="40"/>
      <c r="R2372" s="40"/>
      <c r="S2372" s="40"/>
      <c r="T2372" s="40"/>
      <c r="U2372" s="40"/>
      <c r="V2372" s="40"/>
      <c r="W2372" s="40"/>
      <c r="X2372" s="40"/>
      <c r="Y2372" s="40"/>
      <c r="Z2372" s="40"/>
      <c r="AA2372" s="40"/>
      <c r="AB2372" s="40"/>
      <c r="AC2372" s="40"/>
      <c r="AD2372" s="40"/>
      <c r="AE2372" s="40"/>
      <c r="AF2372" s="40"/>
      <c r="AG2372" s="40"/>
      <c r="AH2372" s="40"/>
      <c r="AI2372" s="40"/>
      <c r="AJ2372" s="40"/>
      <c r="AK2372" s="40"/>
      <c r="AL2372" s="40"/>
      <c r="AM2372" s="40"/>
      <c r="AN2372" s="40"/>
      <c r="AO2372" s="40"/>
      <c r="AP2372" s="40"/>
      <c r="AQ2372" s="40"/>
      <c r="AR2372" s="40"/>
      <c r="AS2372" s="40"/>
      <c r="AT2372" s="40"/>
      <c r="AU2372" s="40"/>
      <c r="AV2372" s="40"/>
      <c r="AW2372" s="40"/>
      <c r="AX2372" s="40"/>
      <c r="AY2372" s="40"/>
      <c r="AZ2372" s="40"/>
      <c r="BA2372" s="40"/>
      <c r="BB2372" s="40"/>
      <c r="BC2372" s="40"/>
      <c r="BD2372" s="40"/>
      <c r="BE2372" s="40"/>
      <c r="BF2372" s="40"/>
    </row>
    <row r="2373" spans="1:58" x14ac:dyDescent="0.4">
      <c r="A2373" s="510"/>
      <c r="B2373" s="40"/>
      <c r="C2373" s="40"/>
      <c r="D2373" s="45"/>
      <c r="E2373" s="45"/>
      <c r="F2373" s="64"/>
      <c r="G2373" s="40"/>
      <c r="H2373" s="40"/>
      <c r="I2373" s="40"/>
      <c r="J2373" s="40"/>
      <c r="K2373" s="40"/>
      <c r="L2373" s="40"/>
      <c r="M2373" s="40"/>
      <c r="N2373" s="40"/>
      <c r="O2373" s="40"/>
      <c r="P2373" s="40"/>
      <c r="Q2373" s="40"/>
      <c r="R2373" s="40"/>
      <c r="S2373" s="40"/>
      <c r="T2373" s="40"/>
      <c r="U2373" s="40"/>
      <c r="V2373" s="40"/>
      <c r="W2373" s="40"/>
      <c r="X2373" s="40"/>
      <c r="Y2373" s="40"/>
      <c r="Z2373" s="40"/>
      <c r="AA2373" s="40"/>
      <c r="AB2373" s="40"/>
      <c r="AC2373" s="40"/>
      <c r="AD2373" s="40"/>
      <c r="AE2373" s="40"/>
      <c r="AF2373" s="40"/>
      <c r="AG2373" s="40"/>
      <c r="AH2373" s="40"/>
      <c r="AI2373" s="40"/>
      <c r="AJ2373" s="40"/>
      <c r="AK2373" s="40"/>
      <c r="AL2373" s="40"/>
      <c r="AM2373" s="40"/>
      <c r="AN2373" s="40"/>
      <c r="AO2373" s="40"/>
      <c r="AP2373" s="40"/>
      <c r="AQ2373" s="40"/>
      <c r="AR2373" s="40"/>
      <c r="AS2373" s="40"/>
      <c r="AT2373" s="40"/>
      <c r="AU2373" s="40"/>
      <c r="AV2373" s="40"/>
      <c r="AW2373" s="40"/>
      <c r="AX2373" s="40"/>
      <c r="AY2373" s="40"/>
      <c r="AZ2373" s="40"/>
      <c r="BA2373" s="40"/>
      <c r="BB2373" s="40"/>
      <c r="BC2373" s="40"/>
      <c r="BD2373" s="40"/>
      <c r="BE2373" s="40"/>
      <c r="BF2373" s="40"/>
    </row>
    <row r="2374" spans="1:58" x14ac:dyDescent="0.4">
      <c r="A2374" s="510"/>
      <c r="B2374" s="40"/>
      <c r="C2374" s="40"/>
      <c r="D2374" s="45"/>
      <c r="E2374" s="45"/>
      <c r="F2374" s="64"/>
      <c r="G2374" s="40"/>
      <c r="H2374" s="40"/>
      <c r="I2374" s="40"/>
      <c r="J2374" s="40"/>
      <c r="K2374" s="40"/>
      <c r="L2374" s="40"/>
      <c r="M2374" s="40"/>
      <c r="N2374" s="40"/>
      <c r="O2374" s="40"/>
      <c r="P2374" s="40"/>
      <c r="Q2374" s="40"/>
      <c r="R2374" s="40"/>
      <c r="S2374" s="40"/>
      <c r="T2374" s="40"/>
      <c r="U2374" s="40"/>
      <c r="V2374" s="40"/>
      <c r="W2374" s="40"/>
      <c r="X2374" s="40"/>
      <c r="Y2374" s="40"/>
      <c r="Z2374" s="40"/>
      <c r="AA2374" s="40"/>
      <c r="AB2374" s="40"/>
      <c r="AC2374" s="40"/>
      <c r="AD2374" s="40"/>
      <c r="AE2374" s="40"/>
      <c r="AF2374" s="40"/>
      <c r="AG2374" s="40"/>
      <c r="AH2374" s="40"/>
      <c r="AI2374" s="40"/>
      <c r="AJ2374" s="40"/>
      <c r="AK2374" s="40"/>
      <c r="AL2374" s="40"/>
      <c r="AM2374" s="40"/>
      <c r="AN2374" s="40"/>
      <c r="AO2374" s="40"/>
      <c r="AP2374" s="40"/>
      <c r="AQ2374" s="40"/>
      <c r="AR2374" s="40"/>
      <c r="AS2374" s="40"/>
      <c r="AT2374" s="40"/>
      <c r="AU2374" s="40"/>
      <c r="AV2374" s="40"/>
      <c r="AW2374" s="40"/>
      <c r="AX2374" s="40"/>
      <c r="AY2374" s="40"/>
      <c r="AZ2374" s="40"/>
      <c r="BA2374" s="40"/>
      <c r="BB2374" s="40"/>
      <c r="BC2374" s="40"/>
      <c r="BD2374" s="40"/>
      <c r="BE2374" s="40"/>
      <c r="BF2374" s="40"/>
    </row>
    <row r="2375" spans="1:58" x14ac:dyDescent="0.4">
      <c r="A2375" s="510"/>
      <c r="B2375" s="40"/>
      <c r="C2375" s="40"/>
      <c r="D2375" s="45"/>
      <c r="E2375" s="45"/>
      <c r="F2375" s="64"/>
      <c r="G2375" s="40"/>
      <c r="H2375" s="40"/>
      <c r="I2375" s="40"/>
      <c r="J2375" s="40"/>
      <c r="K2375" s="40"/>
      <c r="L2375" s="40"/>
      <c r="M2375" s="40"/>
      <c r="N2375" s="40"/>
      <c r="O2375" s="40"/>
      <c r="P2375" s="40"/>
      <c r="Q2375" s="40"/>
      <c r="R2375" s="40"/>
      <c r="S2375" s="40"/>
      <c r="T2375" s="40"/>
      <c r="U2375" s="40"/>
      <c r="V2375" s="40"/>
      <c r="W2375" s="40"/>
      <c r="X2375" s="40"/>
      <c r="Y2375" s="40"/>
      <c r="Z2375" s="40"/>
      <c r="AA2375" s="40"/>
      <c r="AB2375" s="40"/>
      <c r="AC2375" s="40"/>
      <c r="AD2375" s="40"/>
      <c r="AE2375" s="40"/>
      <c r="AF2375" s="40"/>
      <c r="AG2375" s="40"/>
      <c r="AH2375" s="40"/>
      <c r="AI2375" s="40"/>
      <c r="AJ2375" s="40"/>
      <c r="AK2375" s="40"/>
      <c r="AL2375" s="40"/>
      <c r="AM2375" s="40"/>
      <c r="AN2375" s="40"/>
      <c r="AO2375" s="40"/>
      <c r="AP2375" s="40"/>
      <c r="AQ2375" s="40"/>
      <c r="AR2375" s="40"/>
      <c r="AS2375" s="40"/>
      <c r="AT2375" s="40"/>
      <c r="AU2375" s="40"/>
      <c r="AV2375" s="40"/>
      <c r="AW2375" s="40"/>
      <c r="AX2375" s="40"/>
      <c r="AY2375" s="40"/>
      <c r="AZ2375" s="40"/>
      <c r="BA2375" s="40"/>
      <c r="BB2375" s="40"/>
      <c r="BC2375" s="40"/>
      <c r="BD2375" s="40"/>
      <c r="BE2375" s="40"/>
      <c r="BF2375" s="40"/>
    </row>
    <row r="2376" spans="1:58" x14ac:dyDescent="0.4">
      <c r="A2376" s="510"/>
      <c r="B2376" s="40"/>
      <c r="C2376" s="40"/>
      <c r="D2376" s="45"/>
      <c r="E2376" s="45"/>
      <c r="F2376" s="64"/>
      <c r="G2376" s="40"/>
      <c r="H2376" s="40"/>
      <c r="I2376" s="40"/>
      <c r="J2376" s="40"/>
      <c r="K2376" s="40"/>
      <c r="L2376" s="40"/>
      <c r="M2376" s="40"/>
      <c r="N2376" s="40"/>
      <c r="O2376" s="40"/>
      <c r="P2376" s="40"/>
      <c r="Q2376" s="40"/>
      <c r="R2376" s="40"/>
      <c r="S2376" s="40"/>
      <c r="T2376" s="40"/>
      <c r="U2376" s="40"/>
      <c r="V2376" s="40"/>
      <c r="W2376" s="40"/>
      <c r="X2376" s="40"/>
      <c r="Y2376" s="40"/>
      <c r="Z2376" s="40"/>
      <c r="AA2376" s="40"/>
      <c r="AB2376" s="40"/>
      <c r="AC2376" s="40"/>
      <c r="AD2376" s="40"/>
      <c r="AE2376" s="40"/>
      <c r="AF2376" s="40"/>
      <c r="AG2376" s="40"/>
      <c r="AH2376" s="40"/>
      <c r="AI2376" s="40"/>
      <c r="AJ2376" s="40"/>
      <c r="AK2376" s="40"/>
      <c r="AL2376" s="40"/>
      <c r="AM2376" s="40"/>
      <c r="AN2376" s="40"/>
      <c r="AO2376" s="40"/>
      <c r="AP2376" s="40"/>
      <c r="AQ2376" s="40"/>
      <c r="AR2376" s="40"/>
      <c r="AS2376" s="40"/>
      <c r="AT2376" s="40"/>
      <c r="AU2376" s="40"/>
      <c r="AV2376" s="40"/>
      <c r="AW2376" s="40"/>
      <c r="AX2376" s="40"/>
      <c r="AY2376" s="40"/>
      <c r="AZ2376" s="40"/>
      <c r="BA2376" s="40"/>
      <c r="BB2376" s="40"/>
      <c r="BC2376" s="40"/>
      <c r="BD2376" s="40"/>
      <c r="BE2376" s="40"/>
      <c r="BF2376" s="40"/>
    </row>
    <row r="2377" spans="1:58" x14ac:dyDescent="0.4">
      <c r="A2377" s="510"/>
      <c r="B2377" s="40"/>
      <c r="C2377" s="40"/>
      <c r="D2377" s="45"/>
      <c r="E2377" s="45"/>
      <c r="F2377" s="64"/>
      <c r="G2377" s="40"/>
      <c r="H2377" s="40"/>
      <c r="I2377" s="40"/>
      <c r="J2377" s="40"/>
      <c r="K2377" s="40"/>
      <c r="L2377" s="40"/>
      <c r="M2377" s="40"/>
      <c r="N2377" s="40"/>
      <c r="O2377" s="40"/>
      <c r="P2377" s="40"/>
      <c r="Q2377" s="40"/>
      <c r="R2377" s="40"/>
      <c r="S2377" s="40"/>
      <c r="T2377" s="40"/>
      <c r="U2377" s="40"/>
      <c r="V2377" s="40"/>
      <c r="W2377" s="40"/>
      <c r="X2377" s="40"/>
      <c r="Y2377" s="40"/>
      <c r="Z2377" s="40"/>
      <c r="AA2377" s="40"/>
      <c r="AB2377" s="40"/>
      <c r="AC2377" s="40"/>
      <c r="AD2377" s="40"/>
      <c r="AE2377" s="40"/>
      <c r="AF2377" s="40"/>
      <c r="AG2377" s="40"/>
      <c r="AH2377" s="40"/>
      <c r="AI2377" s="40"/>
      <c r="AJ2377" s="40"/>
      <c r="AK2377" s="40"/>
      <c r="AL2377" s="40"/>
      <c r="AM2377" s="40"/>
      <c r="AN2377" s="40"/>
      <c r="AO2377" s="40"/>
      <c r="AP2377" s="40"/>
      <c r="AQ2377" s="40"/>
      <c r="AR2377" s="40"/>
      <c r="AS2377" s="40"/>
      <c r="AT2377" s="40"/>
      <c r="AU2377" s="40"/>
      <c r="AV2377" s="40"/>
      <c r="AW2377" s="40"/>
      <c r="AX2377" s="40"/>
      <c r="AY2377" s="40"/>
      <c r="AZ2377" s="40"/>
      <c r="BA2377" s="40"/>
      <c r="BB2377" s="40"/>
      <c r="BC2377" s="40"/>
      <c r="BD2377" s="40"/>
      <c r="BE2377" s="40"/>
      <c r="BF2377" s="40"/>
    </row>
    <row r="2378" spans="1:58" x14ac:dyDescent="0.4">
      <c r="A2378" s="510"/>
      <c r="B2378" s="40"/>
      <c r="C2378" s="40"/>
      <c r="D2378" s="45"/>
      <c r="E2378" s="45"/>
      <c r="F2378" s="64"/>
      <c r="G2378" s="40"/>
      <c r="H2378" s="40"/>
      <c r="I2378" s="40"/>
      <c r="J2378" s="40"/>
      <c r="K2378" s="40"/>
      <c r="L2378" s="40"/>
      <c r="M2378" s="40"/>
      <c r="N2378" s="40"/>
      <c r="O2378" s="40"/>
      <c r="P2378" s="40"/>
      <c r="Q2378" s="40"/>
      <c r="R2378" s="40"/>
      <c r="S2378" s="40"/>
      <c r="T2378" s="40"/>
      <c r="U2378" s="40"/>
      <c r="V2378" s="40"/>
      <c r="W2378" s="40"/>
      <c r="X2378" s="40"/>
      <c r="Y2378" s="40"/>
      <c r="Z2378" s="40"/>
      <c r="AA2378" s="40"/>
      <c r="AB2378" s="40"/>
      <c r="AC2378" s="40"/>
      <c r="AD2378" s="40"/>
      <c r="AE2378" s="40"/>
      <c r="AF2378" s="40"/>
      <c r="AG2378" s="40"/>
      <c r="AH2378" s="40"/>
      <c r="AI2378" s="40"/>
      <c r="AJ2378" s="40"/>
      <c r="AK2378" s="40"/>
      <c r="AL2378" s="40"/>
      <c r="AM2378" s="40"/>
      <c r="AN2378" s="40"/>
      <c r="AO2378" s="40"/>
      <c r="AP2378" s="40"/>
      <c r="AQ2378" s="40"/>
      <c r="AR2378" s="40"/>
      <c r="AS2378" s="40"/>
      <c r="AT2378" s="40"/>
      <c r="AU2378" s="40"/>
      <c r="AV2378" s="40"/>
      <c r="AW2378" s="40"/>
      <c r="AX2378" s="40"/>
      <c r="AY2378" s="40"/>
      <c r="AZ2378" s="40"/>
      <c r="BA2378" s="40"/>
      <c r="BB2378" s="40"/>
      <c r="BC2378" s="40"/>
      <c r="BD2378" s="40"/>
      <c r="BE2378" s="40"/>
      <c r="BF2378" s="40"/>
    </row>
    <row r="2379" spans="1:58" x14ac:dyDescent="0.4">
      <c r="A2379" s="510"/>
      <c r="B2379" s="40"/>
      <c r="C2379" s="40"/>
      <c r="D2379" s="45"/>
      <c r="E2379" s="45"/>
      <c r="F2379" s="64"/>
      <c r="G2379" s="40"/>
      <c r="H2379" s="40"/>
      <c r="I2379" s="40"/>
      <c r="J2379" s="40"/>
      <c r="K2379" s="40"/>
      <c r="L2379" s="40"/>
      <c r="M2379" s="40"/>
      <c r="N2379" s="40"/>
      <c r="O2379" s="40"/>
      <c r="P2379" s="40"/>
      <c r="Q2379" s="40"/>
      <c r="R2379" s="40"/>
      <c r="S2379" s="40"/>
      <c r="T2379" s="40"/>
      <c r="U2379" s="40"/>
      <c r="V2379" s="40"/>
      <c r="W2379" s="40"/>
      <c r="X2379" s="40"/>
      <c r="Y2379" s="40"/>
      <c r="Z2379" s="40"/>
      <c r="AA2379" s="40"/>
      <c r="AB2379" s="40"/>
      <c r="AC2379" s="40"/>
      <c r="AD2379" s="40"/>
      <c r="AE2379" s="40"/>
      <c r="AF2379" s="40"/>
      <c r="AG2379" s="40"/>
      <c r="AH2379" s="40"/>
      <c r="AI2379" s="40"/>
      <c r="AJ2379" s="40"/>
      <c r="AK2379" s="40"/>
      <c r="AL2379" s="40"/>
      <c r="AM2379" s="40"/>
      <c r="AN2379" s="40"/>
      <c r="AO2379" s="40"/>
      <c r="AP2379" s="40"/>
      <c r="AQ2379" s="40"/>
      <c r="AR2379" s="40"/>
      <c r="AS2379" s="40"/>
      <c r="AT2379" s="40"/>
      <c r="AU2379" s="40"/>
      <c r="AV2379" s="40"/>
      <c r="AW2379" s="40"/>
      <c r="AX2379" s="40"/>
      <c r="AY2379" s="40"/>
      <c r="AZ2379" s="40"/>
      <c r="BA2379" s="40"/>
      <c r="BB2379" s="40"/>
      <c r="BC2379" s="40"/>
      <c r="BD2379" s="40"/>
      <c r="BE2379" s="40"/>
      <c r="BF2379" s="40"/>
    </row>
    <row r="2380" spans="1:58" x14ac:dyDescent="0.4">
      <c r="A2380" s="510"/>
      <c r="B2380" s="40"/>
      <c r="C2380" s="40"/>
      <c r="D2380" s="45"/>
      <c r="E2380" s="45"/>
      <c r="F2380" s="64"/>
      <c r="G2380" s="40"/>
      <c r="H2380" s="40"/>
      <c r="I2380" s="40"/>
      <c r="J2380" s="40"/>
      <c r="K2380" s="40"/>
      <c r="L2380" s="40"/>
      <c r="M2380" s="40"/>
      <c r="N2380" s="40"/>
      <c r="O2380" s="40"/>
      <c r="P2380" s="40"/>
      <c r="Q2380" s="40"/>
      <c r="R2380" s="40"/>
      <c r="S2380" s="40"/>
      <c r="T2380" s="40"/>
      <c r="U2380" s="40"/>
      <c r="V2380" s="40"/>
      <c r="W2380" s="40"/>
      <c r="X2380" s="40"/>
      <c r="Y2380" s="40"/>
      <c r="Z2380" s="40"/>
      <c r="AA2380" s="40"/>
      <c r="AB2380" s="40"/>
      <c r="AC2380" s="40"/>
      <c r="AD2380" s="40"/>
      <c r="AE2380" s="40"/>
      <c r="AF2380" s="40"/>
      <c r="AG2380" s="40"/>
      <c r="AH2380" s="40"/>
      <c r="AI2380" s="40"/>
      <c r="AJ2380" s="40"/>
      <c r="AK2380" s="40"/>
      <c r="AL2380" s="40"/>
      <c r="AM2380" s="40"/>
      <c r="AN2380" s="40"/>
      <c r="AO2380" s="40"/>
      <c r="AP2380" s="40"/>
      <c r="AQ2380" s="40"/>
      <c r="AR2380" s="40"/>
      <c r="AS2380" s="40"/>
      <c r="AT2380" s="40"/>
      <c r="AU2380" s="40"/>
      <c r="AV2380" s="40"/>
      <c r="AW2380" s="40"/>
      <c r="AX2380" s="40"/>
      <c r="AY2380" s="40"/>
      <c r="AZ2380" s="40"/>
      <c r="BA2380" s="40"/>
      <c r="BB2380" s="40"/>
      <c r="BC2380" s="40"/>
      <c r="BD2380" s="40"/>
      <c r="BE2380" s="40"/>
      <c r="BF2380" s="40"/>
    </row>
    <row r="2381" spans="1:58" x14ac:dyDescent="0.4">
      <c r="A2381" s="510"/>
      <c r="B2381" s="40"/>
      <c r="C2381" s="40"/>
      <c r="D2381" s="45"/>
      <c r="E2381" s="45"/>
      <c r="F2381" s="64"/>
      <c r="G2381" s="40"/>
      <c r="H2381" s="40"/>
      <c r="I2381" s="40"/>
      <c r="J2381" s="40"/>
      <c r="K2381" s="40"/>
      <c r="L2381" s="40"/>
      <c r="M2381" s="40"/>
      <c r="N2381" s="40"/>
      <c r="O2381" s="40"/>
      <c r="P2381" s="40"/>
      <c r="Q2381" s="40"/>
      <c r="R2381" s="40"/>
      <c r="S2381" s="40"/>
      <c r="T2381" s="40"/>
      <c r="U2381" s="40"/>
      <c r="V2381" s="40"/>
      <c r="W2381" s="40"/>
      <c r="X2381" s="40"/>
      <c r="Y2381" s="40"/>
      <c r="Z2381" s="40"/>
      <c r="AA2381" s="40"/>
      <c r="AB2381" s="40"/>
      <c r="AC2381" s="40"/>
      <c r="AD2381" s="40"/>
      <c r="AE2381" s="40"/>
      <c r="AF2381" s="40"/>
      <c r="AG2381" s="40"/>
      <c r="AH2381" s="40"/>
      <c r="AI2381" s="40"/>
      <c r="AJ2381" s="40"/>
      <c r="AK2381" s="40"/>
      <c r="AL2381" s="40"/>
      <c r="AM2381" s="40"/>
      <c r="AN2381" s="40"/>
      <c r="AO2381" s="40"/>
      <c r="AP2381" s="40"/>
      <c r="AQ2381" s="40"/>
      <c r="AR2381" s="40"/>
      <c r="AS2381" s="40"/>
      <c r="AT2381" s="40"/>
      <c r="AU2381" s="40"/>
      <c r="AV2381" s="40"/>
      <c r="AW2381" s="40"/>
      <c r="AX2381" s="40"/>
      <c r="AY2381" s="40"/>
      <c r="AZ2381" s="40"/>
      <c r="BA2381" s="40"/>
      <c r="BB2381" s="40"/>
      <c r="BC2381" s="40"/>
      <c r="BD2381" s="40"/>
      <c r="BE2381" s="40"/>
      <c r="BF2381" s="40"/>
    </row>
    <row r="2382" spans="1:58" x14ac:dyDescent="0.4">
      <c r="A2382" s="510"/>
      <c r="B2382" s="40"/>
      <c r="C2382" s="40"/>
      <c r="D2382" s="45"/>
      <c r="E2382" s="45"/>
      <c r="F2382" s="64"/>
      <c r="G2382" s="40"/>
      <c r="H2382" s="40"/>
      <c r="I2382" s="40"/>
      <c r="J2382" s="40"/>
      <c r="K2382" s="40"/>
      <c r="L2382" s="40"/>
      <c r="M2382" s="40"/>
      <c r="N2382" s="40"/>
      <c r="O2382" s="40"/>
      <c r="P2382" s="40"/>
      <c r="Q2382" s="40"/>
      <c r="R2382" s="40"/>
      <c r="S2382" s="40"/>
      <c r="T2382" s="40"/>
      <c r="U2382" s="40"/>
      <c r="V2382" s="40"/>
      <c r="W2382" s="40"/>
      <c r="X2382" s="40"/>
      <c r="Y2382" s="40"/>
      <c r="Z2382" s="40"/>
      <c r="AA2382" s="40"/>
      <c r="AB2382" s="40"/>
      <c r="AC2382" s="40"/>
      <c r="AD2382" s="40"/>
      <c r="AE2382" s="40"/>
      <c r="AF2382" s="40"/>
      <c r="AG2382" s="40"/>
      <c r="AH2382" s="40"/>
      <c r="AI2382" s="40"/>
      <c r="AJ2382" s="40"/>
      <c r="AK2382" s="40"/>
      <c r="AL2382" s="40"/>
      <c r="AM2382" s="40"/>
      <c r="AN2382" s="40"/>
      <c r="AO2382" s="40"/>
      <c r="AP2382" s="40"/>
      <c r="AQ2382" s="40"/>
      <c r="AR2382" s="40"/>
      <c r="AS2382" s="40"/>
      <c r="AT2382" s="40"/>
      <c r="AU2382" s="40"/>
      <c r="AV2382" s="40"/>
      <c r="AW2382" s="40"/>
      <c r="AX2382" s="40"/>
      <c r="AY2382" s="40"/>
      <c r="AZ2382" s="40"/>
      <c r="BA2382" s="40"/>
      <c r="BB2382" s="40"/>
      <c r="BC2382" s="40"/>
      <c r="BD2382" s="40"/>
      <c r="BE2382" s="40"/>
      <c r="BF2382" s="40"/>
    </row>
    <row r="2383" spans="1:58" x14ac:dyDescent="0.4">
      <c r="A2383" s="510"/>
      <c r="B2383" s="40"/>
      <c r="C2383" s="40"/>
      <c r="D2383" s="45"/>
      <c r="E2383" s="45"/>
      <c r="F2383" s="64"/>
      <c r="G2383" s="40"/>
      <c r="H2383" s="40"/>
      <c r="I2383" s="40"/>
      <c r="J2383" s="40"/>
      <c r="K2383" s="40"/>
      <c r="L2383" s="40"/>
      <c r="M2383" s="40"/>
      <c r="N2383" s="40"/>
      <c r="O2383" s="40"/>
      <c r="P2383" s="40"/>
      <c r="Q2383" s="40"/>
      <c r="R2383" s="40"/>
      <c r="S2383" s="40"/>
      <c r="T2383" s="40"/>
      <c r="U2383" s="40"/>
      <c r="V2383" s="40"/>
      <c r="W2383" s="40"/>
      <c r="X2383" s="40"/>
      <c r="Y2383" s="40"/>
      <c r="Z2383" s="40"/>
      <c r="AA2383" s="40"/>
      <c r="AB2383" s="40"/>
      <c r="AC2383" s="40"/>
      <c r="AD2383" s="40"/>
      <c r="AE2383" s="40"/>
      <c r="AF2383" s="40"/>
      <c r="AG2383" s="40"/>
      <c r="AH2383" s="40"/>
      <c r="AI2383" s="40"/>
      <c r="AJ2383" s="40"/>
      <c r="AK2383" s="40"/>
      <c r="AL2383" s="40"/>
      <c r="AM2383" s="40"/>
      <c r="AN2383" s="40"/>
      <c r="AO2383" s="40"/>
      <c r="AP2383" s="40"/>
      <c r="AQ2383" s="40"/>
      <c r="AR2383" s="40"/>
      <c r="AS2383" s="40"/>
      <c r="AT2383" s="40"/>
      <c r="AU2383" s="40"/>
      <c r="AV2383" s="40"/>
      <c r="AW2383" s="40"/>
      <c r="AX2383" s="40"/>
      <c r="AY2383" s="40"/>
      <c r="AZ2383" s="40"/>
      <c r="BA2383" s="40"/>
      <c r="BB2383" s="40"/>
      <c r="BC2383" s="40"/>
      <c r="BD2383" s="40"/>
      <c r="BE2383" s="40"/>
      <c r="BF2383" s="40"/>
    </row>
    <row r="2384" spans="1:58" x14ac:dyDescent="0.4">
      <c r="A2384" s="510"/>
      <c r="B2384" s="40"/>
      <c r="C2384" s="40"/>
      <c r="D2384" s="45"/>
      <c r="E2384" s="45"/>
      <c r="F2384" s="64"/>
      <c r="G2384" s="40"/>
      <c r="H2384" s="40"/>
      <c r="I2384" s="40"/>
      <c r="J2384" s="40"/>
      <c r="K2384" s="40"/>
      <c r="L2384" s="40"/>
      <c r="M2384" s="40"/>
      <c r="N2384" s="40"/>
      <c r="O2384" s="40"/>
      <c r="P2384" s="40"/>
      <c r="Q2384" s="40"/>
      <c r="R2384" s="40"/>
      <c r="S2384" s="40"/>
      <c r="T2384" s="40"/>
      <c r="U2384" s="40"/>
      <c r="V2384" s="40"/>
      <c r="W2384" s="40"/>
      <c r="X2384" s="40"/>
      <c r="Y2384" s="40"/>
      <c r="Z2384" s="40"/>
      <c r="AA2384" s="40"/>
      <c r="AB2384" s="40"/>
      <c r="AC2384" s="40"/>
      <c r="AD2384" s="40"/>
      <c r="AE2384" s="40"/>
      <c r="AF2384" s="40"/>
      <c r="AG2384" s="40"/>
      <c r="AH2384" s="40"/>
      <c r="AI2384" s="40"/>
      <c r="AJ2384" s="40"/>
      <c r="AK2384" s="40"/>
      <c r="AL2384" s="40"/>
      <c r="AM2384" s="40"/>
      <c r="AN2384" s="40"/>
      <c r="AO2384" s="40"/>
      <c r="AP2384" s="40"/>
      <c r="AQ2384" s="40"/>
      <c r="AR2384" s="40"/>
      <c r="AS2384" s="40"/>
      <c r="AT2384" s="40"/>
      <c r="AU2384" s="40"/>
      <c r="AV2384" s="40"/>
      <c r="AW2384" s="40"/>
      <c r="AX2384" s="40"/>
      <c r="AY2384" s="40"/>
      <c r="AZ2384" s="40"/>
      <c r="BA2384" s="40"/>
      <c r="BB2384" s="40"/>
      <c r="BC2384" s="40"/>
      <c r="BD2384" s="40"/>
      <c r="BE2384" s="40"/>
      <c r="BF2384" s="40"/>
    </row>
    <row r="2385" spans="1:58" x14ac:dyDescent="0.4">
      <c r="A2385" s="510"/>
      <c r="B2385" s="40"/>
      <c r="C2385" s="40"/>
      <c r="D2385" s="45"/>
      <c r="E2385" s="45"/>
      <c r="F2385" s="64"/>
      <c r="G2385" s="40"/>
      <c r="H2385" s="40"/>
      <c r="I2385" s="40"/>
      <c r="J2385" s="40"/>
      <c r="K2385" s="40"/>
      <c r="L2385" s="40"/>
      <c r="M2385" s="40"/>
      <c r="N2385" s="40"/>
      <c r="O2385" s="40"/>
      <c r="P2385" s="40"/>
      <c r="Q2385" s="40"/>
      <c r="R2385" s="40"/>
      <c r="S2385" s="40"/>
      <c r="T2385" s="40"/>
      <c r="U2385" s="40"/>
      <c r="V2385" s="40"/>
      <c r="W2385" s="40"/>
      <c r="X2385" s="40"/>
      <c r="Y2385" s="40"/>
      <c r="Z2385" s="40"/>
      <c r="AA2385" s="40"/>
      <c r="AB2385" s="40"/>
      <c r="AC2385" s="40"/>
      <c r="AD2385" s="40"/>
      <c r="AE2385" s="40"/>
      <c r="AF2385" s="40"/>
      <c r="AG2385" s="40"/>
      <c r="AH2385" s="40"/>
      <c r="AI2385" s="40"/>
      <c r="AJ2385" s="40"/>
      <c r="AK2385" s="40"/>
      <c r="AL2385" s="40"/>
      <c r="AM2385" s="40"/>
      <c r="AN2385" s="40"/>
      <c r="AO2385" s="40"/>
      <c r="AP2385" s="40"/>
      <c r="AQ2385" s="40"/>
      <c r="AR2385" s="40"/>
      <c r="AS2385" s="40"/>
      <c r="AT2385" s="40"/>
      <c r="AU2385" s="40"/>
      <c r="AV2385" s="40"/>
      <c r="AW2385" s="40"/>
      <c r="AX2385" s="40"/>
      <c r="AY2385" s="40"/>
      <c r="AZ2385" s="40"/>
      <c r="BA2385" s="40"/>
      <c r="BB2385" s="40"/>
      <c r="BC2385" s="40"/>
      <c r="BD2385" s="40"/>
      <c r="BE2385" s="40"/>
      <c r="BF2385" s="40"/>
    </row>
    <row r="2386" spans="1:58" x14ac:dyDescent="0.4">
      <c r="A2386" s="510"/>
      <c r="B2386" s="40"/>
      <c r="C2386" s="40"/>
      <c r="D2386" s="45"/>
      <c r="E2386" s="45"/>
      <c r="F2386" s="64"/>
      <c r="G2386" s="40"/>
      <c r="H2386" s="40"/>
      <c r="I2386" s="40"/>
      <c r="J2386" s="40"/>
      <c r="K2386" s="40"/>
      <c r="L2386" s="40"/>
      <c r="M2386" s="40"/>
      <c r="N2386" s="40"/>
      <c r="O2386" s="40"/>
      <c r="P2386" s="40"/>
      <c r="Q2386" s="40"/>
      <c r="R2386" s="40"/>
      <c r="S2386" s="40"/>
      <c r="T2386" s="40"/>
      <c r="U2386" s="40"/>
      <c r="V2386" s="40"/>
      <c r="W2386" s="40"/>
      <c r="X2386" s="40"/>
      <c r="Y2386" s="40"/>
      <c r="Z2386" s="40"/>
      <c r="AA2386" s="40"/>
      <c r="AB2386" s="40"/>
      <c r="AC2386" s="40"/>
      <c r="AD2386" s="40"/>
      <c r="AE2386" s="40"/>
      <c r="AF2386" s="40"/>
      <c r="AG2386" s="40"/>
      <c r="AH2386" s="40"/>
      <c r="AI2386" s="40"/>
      <c r="AJ2386" s="40"/>
      <c r="AK2386" s="40"/>
      <c r="AL2386" s="40"/>
      <c r="AM2386" s="40"/>
      <c r="AN2386" s="40"/>
      <c r="AO2386" s="40"/>
      <c r="AP2386" s="40"/>
      <c r="AQ2386" s="40"/>
      <c r="AR2386" s="40"/>
      <c r="AS2386" s="40"/>
      <c r="AT2386" s="40"/>
      <c r="AU2386" s="40"/>
      <c r="AV2386" s="40"/>
      <c r="AW2386" s="40"/>
      <c r="AX2386" s="40"/>
      <c r="AY2386" s="40"/>
      <c r="AZ2386" s="40"/>
      <c r="BA2386" s="40"/>
      <c r="BB2386" s="40"/>
      <c r="BC2386" s="40"/>
      <c r="BD2386" s="40"/>
      <c r="BE2386" s="40"/>
      <c r="BF2386" s="40"/>
    </row>
    <row r="2387" spans="1:58" x14ac:dyDescent="0.4">
      <c r="A2387" s="510"/>
      <c r="B2387" s="40"/>
      <c r="C2387" s="40"/>
      <c r="D2387" s="45"/>
      <c r="E2387" s="45"/>
      <c r="F2387" s="64"/>
      <c r="G2387" s="40"/>
      <c r="H2387" s="40"/>
      <c r="I2387" s="40"/>
      <c r="J2387" s="40"/>
      <c r="K2387" s="40"/>
      <c r="L2387" s="40"/>
      <c r="M2387" s="40"/>
      <c r="N2387" s="40"/>
      <c r="O2387" s="40"/>
      <c r="P2387" s="40"/>
      <c r="Q2387" s="40"/>
      <c r="R2387" s="40"/>
      <c r="S2387" s="40"/>
      <c r="T2387" s="40"/>
      <c r="U2387" s="40"/>
      <c r="V2387" s="40"/>
      <c r="W2387" s="40"/>
      <c r="X2387" s="40"/>
      <c r="Y2387" s="40"/>
      <c r="Z2387" s="40"/>
      <c r="AA2387" s="40"/>
      <c r="AB2387" s="40"/>
      <c r="AC2387" s="40"/>
      <c r="AD2387" s="40"/>
      <c r="AE2387" s="40"/>
      <c r="AF2387" s="40"/>
      <c r="AG2387" s="40"/>
      <c r="AH2387" s="40"/>
      <c r="AI2387" s="40"/>
      <c r="AJ2387" s="40"/>
      <c r="AK2387" s="40"/>
      <c r="AL2387" s="40"/>
      <c r="AM2387" s="40"/>
      <c r="AN2387" s="40"/>
      <c r="AO2387" s="40"/>
      <c r="AP2387" s="40"/>
      <c r="AQ2387" s="40"/>
      <c r="AR2387" s="40"/>
      <c r="AS2387" s="40"/>
      <c r="AT2387" s="40"/>
      <c r="AU2387" s="40"/>
      <c r="AV2387" s="40"/>
      <c r="AW2387" s="40"/>
      <c r="AX2387" s="40"/>
      <c r="AY2387" s="40"/>
      <c r="AZ2387" s="40"/>
      <c r="BA2387" s="40"/>
      <c r="BB2387" s="40"/>
      <c r="BC2387" s="40"/>
      <c r="BD2387" s="40"/>
      <c r="BE2387" s="40"/>
      <c r="BF2387" s="40"/>
    </row>
    <row r="2388" spans="1:58" x14ac:dyDescent="0.4">
      <c r="A2388" s="510"/>
      <c r="B2388" s="40"/>
      <c r="C2388" s="40"/>
      <c r="D2388" s="45"/>
      <c r="E2388" s="45"/>
      <c r="F2388" s="64"/>
      <c r="G2388" s="40"/>
      <c r="H2388" s="40"/>
      <c r="I2388" s="40"/>
      <c r="J2388" s="40"/>
      <c r="K2388" s="40"/>
      <c r="L2388" s="40"/>
      <c r="M2388" s="40"/>
      <c r="N2388" s="40"/>
      <c r="O2388" s="40"/>
      <c r="P2388" s="40"/>
      <c r="Q2388" s="40"/>
      <c r="R2388" s="40"/>
      <c r="S2388" s="40"/>
      <c r="T2388" s="40"/>
      <c r="U2388" s="40"/>
      <c r="V2388" s="40"/>
      <c r="W2388" s="40"/>
      <c r="X2388" s="40"/>
      <c r="Y2388" s="40"/>
      <c r="Z2388" s="40"/>
      <c r="AA2388" s="40"/>
      <c r="AB2388" s="40"/>
      <c r="AC2388" s="40"/>
      <c r="AD2388" s="40"/>
      <c r="AE2388" s="40"/>
      <c r="AF2388" s="40"/>
      <c r="AG2388" s="40"/>
      <c r="AH2388" s="40"/>
      <c r="AI2388" s="40"/>
      <c r="AJ2388" s="40"/>
      <c r="AK2388" s="40"/>
      <c r="AL2388" s="40"/>
      <c r="AM2388" s="40"/>
      <c r="AN2388" s="40"/>
      <c r="AO2388" s="40"/>
      <c r="AP2388" s="40"/>
      <c r="AQ2388" s="40"/>
      <c r="AR2388" s="40"/>
      <c r="AS2388" s="40"/>
      <c r="AT2388" s="40"/>
      <c r="AU2388" s="40"/>
      <c r="AV2388" s="40"/>
      <c r="AW2388" s="40"/>
      <c r="AX2388" s="40"/>
      <c r="AY2388" s="40"/>
      <c r="AZ2388" s="40"/>
      <c r="BA2388" s="40"/>
      <c r="BB2388" s="40"/>
      <c r="BC2388" s="40"/>
      <c r="BD2388" s="40"/>
      <c r="BE2388" s="40"/>
      <c r="BF2388" s="40"/>
    </row>
    <row r="2389" spans="1:58" x14ac:dyDescent="0.4">
      <c r="A2389" s="510"/>
      <c r="B2389" s="40"/>
      <c r="C2389" s="40"/>
      <c r="D2389" s="45"/>
      <c r="E2389" s="45"/>
      <c r="F2389" s="64"/>
      <c r="G2389" s="40"/>
      <c r="H2389" s="40"/>
      <c r="I2389" s="40"/>
      <c r="J2389" s="40"/>
      <c r="K2389" s="40"/>
      <c r="L2389" s="40"/>
      <c r="M2389" s="40"/>
      <c r="N2389" s="40"/>
      <c r="O2389" s="40"/>
      <c r="P2389" s="40"/>
      <c r="Q2389" s="40"/>
      <c r="R2389" s="40"/>
      <c r="S2389" s="40"/>
      <c r="T2389" s="40"/>
      <c r="U2389" s="40"/>
      <c r="V2389" s="40"/>
      <c r="W2389" s="40"/>
      <c r="X2389" s="40"/>
      <c r="Y2389" s="40"/>
      <c r="Z2389" s="40"/>
      <c r="AA2389" s="40"/>
      <c r="AB2389" s="40"/>
      <c r="AC2389" s="40"/>
      <c r="AD2389" s="40"/>
      <c r="AE2389" s="40"/>
      <c r="AF2389" s="40"/>
      <c r="AG2389" s="40"/>
      <c r="AH2389" s="40"/>
      <c r="AI2389" s="40"/>
      <c r="AJ2389" s="40"/>
      <c r="AK2389" s="40"/>
      <c r="AL2389" s="40"/>
      <c r="AM2389" s="40"/>
      <c r="AN2389" s="40"/>
      <c r="AO2389" s="40"/>
      <c r="AP2389" s="40"/>
      <c r="AQ2389" s="40"/>
      <c r="AR2389" s="40"/>
      <c r="AS2389" s="40"/>
      <c r="AT2389" s="40"/>
      <c r="AU2389" s="40"/>
      <c r="AV2389" s="40"/>
      <c r="AW2389" s="40"/>
      <c r="AX2389" s="40"/>
      <c r="AY2389" s="40"/>
      <c r="AZ2389" s="40"/>
      <c r="BA2389" s="40"/>
      <c r="BB2389" s="40"/>
      <c r="BC2389" s="40"/>
      <c r="BD2389" s="40"/>
      <c r="BE2389" s="40"/>
      <c r="BF2389" s="40"/>
    </row>
    <row r="2390" spans="1:58" x14ac:dyDescent="0.4">
      <c r="A2390" s="510"/>
      <c r="B2390" s="40"/>
      <c r="C2390" s="40"/>
      <c r="D2390" s="45"/>
      <c r="E2390" s="45"/>
      <c r="F2390" s="64"/>
      <c r="G2390" s="40"/>
      <c r="H2390" s="40"/>
      <c r="I2390" s="40"/>
      <c r="J2390" s="40"/>
      <c r="K2390" s="40"/>
      <c r="L2390" s="40"/>
      <c r="M2390" s="40"/>
      <c r="N2390" s="40"/>
      <c r="O2390" s="40"/>
      <c r="P2390" s="40"/>
      <c r="Q2390" s="40"/>
      <c r="R2390" s="40"/>
      <c r="S2390" s="40"/>
      <c r="T2390" s="40"/>
      <c r="U2390" s="40"/>
      <c r="V2390" s="40"/>
      <c r="W2390" s="40"/>
      <c r="X2390" s="40"/>
      <c r="Y2390" s="40"/>
      <c r="Z2390" s="40"/>
      <c r="AA2390" s="40"/>
      <c r="AB2390" s="40"/>
      <c r="AC2390" s="40"/>
      <c r="AD2390" s="40"/>
      <c r="AE2390" s="40"/>
      <c r="AF2390" s="40"/>
      <c r="AG2390" s="40"/>
      <c r="AH2390" s="40"/>
      <c r="AI2390" s="40"/>
      <c r="AJ2390" s="40"/>
      <c r="AK2390" s="40"/>
      <c r="AL2390" s="40"/>
      <c r="AM2390" s="40"/>
      <c r="AN2390" s="40"/>
      <c r="AO2390" s="40"/>
      <c r="AP2390" s="40"/>
      <c r="AQ2390" s="40"/>
      <c r="AR2390" s="40"/>
      <c r="AS2390" s="40"/>
      <c r="AT2390" s="40"/>
      <c r="AU2390" s="40"/>
      <c r="AV2390" s="40"/>
      <c r="AW2390" s="40"/>
      <c r="AX2390" s="40"/>
      <c r="AY2390" s="40"/>
      <c r="AZ2390" s="40"/>
      <c r="BA2390" s="40"/>
      <c r="BB2390" s="40"/>
      <c r="BC2390" s="40"/>
      <c r="BD2390" s="40"/>
      <c r="BE2390" s="40"/>
      <c r="BF2390" s="40"/>
    </row>
    <row r="2391" spans="1:58" x14ac:dyDescent="0.4">
      <c r="A2391" s="510"/>
      <c r="B2391" s="40"/>
      <c r="C2391" s="40"/>
      <c r="D2391" s="45"/>
      <c r="E2391" s="45"/>
      <c r="F2391" s="64"/>
      <c r="G2391" s="40"/>
      <c r="H2391" s="40"/>
      <c r="I2391" s="40"/>
      <c r="J2391" s="40"/>
      <c r="K2391" s="40"/>
      <c r="L2391" s="40"/>
      <c r="M2391" s="40"/>
      <c r="N2391" s="40"/>
      <c r="O2391" s="40"/>
      <c r="P2391" s="40"/>
      <c r="Q2391" s="40"/>
      <c r="R2391" s="40"/>
      <c r="S2391" s="40"/>
      <c r="T2391" s="40"/>
      <c r="U2391" s="40"/>
      <c r="V2391" s="40"/>
      <c r="W2391" s="40"/>
      <c r="X2391" s="40"/>
      <c r="Y2391" s="40"/>
      <c r="Z2391" s="40"/>
      <c r="AA2391" s="40"/>
      <c r="AB2391" s="40"/>
      <c r="AC2391" s="40"/>
      <c r="AD2391" s="40"/>
      <c r="AE2391" s="40"/>
      <c r="AF2391" s="40"/>
      <c r="AG2391" s="40"/>
      <c r="AH2391" s="40"/>
      <c r="AI2391" s="40"/>
      <c r="AJ2391" s="40"/>
      <c r="AK2391" s="40"/>
      <c r="AL2391" s="40"/>
      <c r="AM2391" s="40"/>
      <c r="AN2391" s="40"/>
      <c r="AO2391" s="40"/>
      <c r="AP2391" s="40"/>
      <c r="AQ2391" s="40"/>
      <c r="AR2391" s="40"/>
      <c r="AS2391" s="40"/>
      <c r="AT2391" s="40"/>
      <c r="AU2391" s="40"/>
      <c r="AV2391" s="40"/>
      <c r="AW2391" s="40"/>
      <c r="AX2391" s="40"/>
      <c r="AY2391" s="40"/>
      <c r="AZ2391" s="40"/>
      <c r="BA2391" s="40"/>
      <c r="BB2391" s="40"/>
      <c r="BC2391" s="40"/>
      <c r="BD2391" s="40"/>
      <c r="BE2391" s="40"/>
      <c r="BF2391" s="40"/>
    </row>
    <row r="2392" spans="1:58" x14ac:dyDescent="0.4">
      <c r="A2392" s="510"/>
      <c r="B2392" s="40"/>
      <c r="C2392" s="40"/>
      <c r="D2392" s="45"/>
      <c r="E2392" s="45"/>
      <c r="F2392" s="64"/>
      <c r="G2392" s="40"/>
      <c r="H2392" s="40"/>
      <c r="I2392" s="40"/>
      <c r="J2392" s="40"/>
      <c r="K2392" s="40"/>
      <c r="L2392" s="40"/>
      <c r="M2392" s="40"/>
      <c r="N2392" s="40"/>
      <c r="O2392" s="40"/>
      <c r="P2392" s="40"/>
      <c r="Q2392" s="40"/>
      <c r="R2392" s="40"/>
      <c r="S2392" s="40"/>
      <c r="T2392" s="40"/>
      <c r="U2392" s="40"/>
      <c r="V2392" s="40"/>
      <c r="W2392" s="40"/>
      <c r="X2392" s="40"/>
      <c r="Y2392" s="40"/>
      <c r="Z2392" s="40"/>
      <c r="AA2392" s="40"/>
      <c r="AB2392" s="40"/>
      <c r="AC2392" s="40"/>
      <c r="AD2392" s="40"/>
      <c r="AE2392" s="40"/>
      <c r="AF2392" s="40"/>
      <c r="AG2392" s="40"/>
      <c r="AH2392" s="40"/>
      <c r="AI2392" s="40"/>
      <c r="AJ2392" s="40"/>
      <c r="AK2392" s="40"/>
      <c r="AL2392" s="40"/>
      <c r="AM2392" s="40"/>
      <c r="AN2392" s="40"/>
      <c r="AO2392" s="40"/>
      <c r="AP2392" s="40"/>
      <c r="AQ2392" s="40"/>
      <c r="AR2392" s="40"/>
      <c r="AS2392" s="40"/>
      <c r="AT2392" s="40"/>
      <c r="AU2392" s="40"/>
      <c r="AV2392" s="40"/>
      <c r="AW2392" s="40"/>
      <c r="AX2392" s="40"/>
      <c r="AY2392" s="40"/>
      <c r="AZ2392" s="40"/>
      <c r="BA2392" s="40"/>
      <c r="BB2392" s="40"/>
      <c r="BC2392" s="40"/>
      <c r="BD2392" s="40"/>
      <c r="BE2392" s="40"/>
      <c r="BF2392" s="40"/>
    </row>
    <row r="2393" spans="1:58" x14ac:dyDescent="0.4">
      <c r="A2393" s="510"/>
      <c r="B2393" s="40"/>
      <c r="C2393" s="40"/>
      <c r="D2393" s="45"/>
      <c r="E2393" s="45"/>
      <c r="F2393" s="64"/>
      <c r="G2393" s="40"/>
      <c r="H2393" s="40"/>
      <c r="I2393" s="40"/>
      <c r="J2393" s="40"/>
      <c r="K2393" s="40"/>
      <c r="L2393" s="40"/>
      <c r="M2393" s="40"/>
      <c r="N2393" s="40"/>
      <c r="O2393" s="40"/>
      <c r="P2393" s="40"/>
      <c r="Q2393" s="40"/>
      <c r="R2393" s="40"/>
      <c r="S2393" s="40"/>
      <c r="T2393" s="40"/>
      <c r="U2393" s="40"/>
      <c r="V2393" s="40"/>
      <c r="W2393" s="40"/>
      <c r="X2393" s="40"/>
      <c r="Y2393" s="40"/>
      <c r="Z2393" s="40"/>
      <c r="AA2393" s="40"/>
      <c r="AB2393" s="40"/>
      <c r="AC2393" s="40"/>
      <c r="AD2393" s="40"/>
      <c r="AE2393" s="40"/>
      <c r="AF2393" s="40"/>
      <c r="AG2393" s="40"/>
      <c r="AH2393" s="40"/>
      <c r="AI2393" s="40"/>
      <c r="AJ2393" s="40"/>
      <c r="AK2393" s="40"/>
      <c r="AL2393" s="40"/>
      <c r="AM2393" s="40"/>
      <c r="AN2393" s="40"/>
      <c r="AO2393" s="40"/>
      <c r="AP2393" s="40"/>
      <c r="AQ2393" s="40"/>
      <c r="AR2393" s="40"/>
      <c r="AS2393" s="40"/>
      <c r="AT2393" s="40"/>
      <c r="AU2393" s="40"/>
      <c r="AV2393" s="40"/>
      <c r="AW2393" s="40"/>
      <c r="AX2393" s="40"/>
      <c r="AY2393" s="40"/>
      <c r="AZ2393" s="40"/>
      <c r="BA2393" s="40"/>
      <c r="BB2393" s="40"/>
      <c r="BC2393" s="40"/>
      <c r="BD2393" s="40"/>
      <c r="BE2393" s="40"/>
      <c r="BF2393" s="40"/>
    </row>
    <row r="2394" spans="1:58" x14ac:dyDescent="0.4">
      <c r="A2394" s="510"/>
      <c r="B2394" s="40"/>
      <c r="C2394" s="40"/>
      <c r="D2394" s="45"/>
      <c r="E2394" s="45"/>
      <c r="F2394" s="64"/>
      <c r="G2394" s="40"/>
      <c r="H2394" s="40"/>
      <c r="I2394" s="40"/>
      <c r="J2394" s="40"/>
      <c r="K2394" s="40"/>
      <c r="L2394" s="40"/>
      <c r="M2394" s="40"/>
      <c r="N2394" s="40"/>
      <c r="O2394" s="40"/>
      <c r="P2394" s="40"/>
      <c r="Q2394" s="40"/>
      <c r="R2394" s="40"/>
      <c r="S2394" s="40"/>
      <c r="T2394" s="40"/>
      <c r="U2394" s="40"/>
      <c r="V2394" s="40"/>
      <c r="W2394" s="40"/>
      <c r="X2394" s="40"/>
      <c r="Y2394" s="40"/>
      <c r="Z2394" s="40"/>
      <c r="AA2394" s="40"/>
      <c r="AB2394" s="40"/>
      <c r="AC2394" s="40"/>
      <c r="AD2394" s="40"/>
      <c r="AE2394" s="40"/>
      <c r="AF2394" s="40"/>
      <c r="AG2394" s="40"/>
      <c r="AH2394" s="40"/>
      <c r="AI2394" s="40"/>
      <c r="AJ2394" s="40"/>
      <c r="AK2394" s="40"/>
      <c r="AL2394" s="40"/>
      <c r="AM2394" s="40"/>
      <c r="AN2394" s="40"/>
      <c r="AO2394" s="40"/>
      <c r="AP2394" s="40"/>
      <c r="AQ2394" s="40"/>
      <c r="AR2394" s="40"/>
      <c r="AS2394" s="40"/>
      <c r="AT2394" s="40"/>
      <c r="AU2394" s="40"/>
      <c r="AV2394" s="40"/>
      <c r="AW2394" s="40"/>
      <c r="AX2394" s="40"/>
      <c r="AY2394" s="40"/>
      <c r="AZ2394" s="40"/>
      <c r="BA2394" s="40"/>
      <c r="BB2394" s="40"/>
      <c r="BC2394" s="40"/>
      <c r="BD2394" s="40"/>
      <c r="BE2394" s="40"/>
      <c r="BF2394" s="40"/>
    </row>
    <row r="2395" spans="1:58" x14ac:dyDescent="0.4">
      <c r="A2395" s="510"/>
      <c r="B2395" s="40"/>
      <c r="C2395" s="40"/>
      <c r="D2395" s="45"/>
      <c r="E2395" s="45"/>
      <c r="F2395" s="64"/>
      <c r="G2395" s="40"/>
      <c r="H2395" s="40"/>
      <c r="I2395" s="40"/>
      <c r="J2395" s="40"/>
      <c r="K2395" s="40"/>
      <c r="L2395" s="40"/>
      <c r="M2395" s="40"/>
      <c r="N2395" s="40"/>
      <c r="O2395" s="40"/>
      <c r="P2395" s="40"/>
      <c r="Q2395" s="40"/>
      <c r="R2395" s="40"/>
      <c r="S2395" s="40"/>
      <c r="T2395" s="40"/>
      <c r="U2395" s="40"/>
      <c r="V2395" s="40"/>
      <c r="W2395" s="40"/>
      <c r="X2395" s="40"/>
      <c r="Y2395" s="40"/>
      <c r="Z2395" s="40"/>
      <c r="AA2395" s="40"/>
      <c r="AB2395" s="40"/>
      <c r="AC2395" s="40"/>
      <c r="AD2395" s="40"/>
      <c r="AE2395" s="40"/>
      <c r="AF2395" s="40"/>
      <c r="AG2395" s="40"/>
      <c r="AH2395" s="40"/>
      <c r="AI2395" s="40"/>
      <c r="AJ2395" s="40"/>
      <c r="AK2395" s="40"/>
      <c r="AL2395" s="40"/>
      <c r="AM2395" s="40"/>
      <c r="AN2395" s="40"/>
      <c r="AO2395" s="40"/>
      <c r="AP2395" s="40"/>
      <c r="AQ2395" s="40"/>
      <c r="AR2395" s="40"/>
      <c r="AS2395" s="40"/>
      <c r="AT2395" s="40"/>
      <c r="AU2395" s="40"/>
      <c r="AV2395" s="40"/>
      <c r="AW2395" s="40"/>
      <c r="AX2395" s="40"/>
      <c r="AY2395" s="40"/>
      <c r="AZ2395" s="40"/>
      <c r="BA2395" s="40"/>
      <c r="BB2395" s="40"/>
      <c r="BC2395" s="40"/>
      <c r="BD2395" s="40"/>
      <c r="BE2395" s="40"/>
      <c r="BF2395" s="40"/>
    </row>
    <row r="2396" spans="1:58" x14ac:dyDescent="0.4">
      <c r="A2396" s="510"/>
      <c r="B2396" s="40"/>
      <c r="C2396" s="40"/>
      <c r="D2396" s="45"/>
      <c r="E2396" s="45"/>
      <c r="F2396" s="64"/>
      <c r="G2396" s="40"/>
      <c r="H2396" s="40"/>
      <c r="I2396" s="40"/>
      <c r="J2396" s="40"/>
      <c r="K2396" s="40"/>
      <c r="L2396" s="40"/>
      <c r="M2396" s="40"/>
      <c r="N2396" s="40"/>
      <c r="O2396" s="40"/>
      <c r="P2396" s="40"/>
      <c r="Q2396" s="40"/>
      <c r="R2396" s="40"/>
      <c r="S2396" s="40"/>
      <c r="T2396" s="40"/>
      <c r="U2396" s="40"/>
      <c r="V2396" s="40"/>
      <c r="W2396" s="40"/>
      <c r="X2396" s="40"/>
      <c r="Y2396" s="40"/>
      <c r="Z2396" s="40"/>
      <c r="AA2396" s="40"/>
      <c r="AB2396" s="40"/>
      <c r="AC2396" s="40"/>
      <c r="AD2396" s="40"/>
      <c r="AE2396" s="40"/>
      <c r="AF2396" s="40"/>
      <c r="AG2396" s="40"/>
      <c r="AH2396" s="40"/>
      <c r="AI2396" s="40"/>
      <c r="AJ2396" s="40"/>
      <c r="AK2396" s="40"/>
      <c r="AL2396" s="40"/>
      <c r="AM2396" s="40"/>
      <c r="AN2396" s="40"/>
      <c r="AO2396" s="40"/>
      <c r="AP2396" s="40"/>
      <c r="AQ2396" s="40"/>
      <c r="AR2396" s="40"/>
      <c r="AS2396" s="40"/>
      <c r="AT2396" s="40"/>
      <c r="AU2396" s="40"/>
      <c r="AV2396" s="40"/>
      <c r="AW2396" s="40"/>
      <c r="AX2396" s="40"/>
      <c r="AY2396" s="40"/>
      <c r="AZ2396" s="40"/>
      <c r="BA2396" s="40"/>
      <c r="BB2396" s="40"/>
      <c r="BC2396" s="40"/>
      <c r="BD2396" s="40"/>
      <c r="BE2396" s="40"/>
      <c r="BF2396" s="40"/>
    </row>
    <row r="2397" spans="1:58" x14ac:dyDescent="0.4">
      <c r="A2397" s="510"/>
      <c r="B2397" s="40"/>
      <c r="C2397" s="40"/>
      <c r="D2397" s="45"/>
      <c r="E2397" s="45"/>
      <c r="F2397" s="64"/>
      <c r="G2397" s="40"/>
      <c r="H2397" s="40"/>
      <c r="I2397" s="40"/>
      <c r="J2397" s="40"/>
      <c r="K2397" s="40"/>
      <c r="L2397" s="40"/>
      <c r="M2397" s="40"/>
      <c r="N2397" s="40"/>
      <c r="O2397" s="40"/>
      <c r="P2397" s="40"/>
      <c r="Q2397" s="40"/>
      <c r="R2397" s="40"/>
      <c r="S2397" s="40"/>
      <c r="T2397" s="40"/>
      <c r="U2397" s="40"/>
      <c r="V2397" s="40"/>
      <c r="W2397" s="40"/>
      <c r="X2397" s="40"/>
      <c r="Y2397" s="40"/>
      <c r="Z2397" s="40"/>
      <c r="AA2397" s="40"/>
      <c r="AB2397" s="40"/>
      <c r="AC2397" s="40"/>
      <c r="AD2397" s="40"/>
      <c r="AE2397" s="40"/>
      <c r="AF2397" s="40"/>
      <c r="AG2397" s="40"/>
      <c r="AH2397" s="40"/>
      <c r="AI2397" s="40"/>
      <c r="AJ2397" s="40"/>
      <c r="AK2397" s="40"/>
      <c r="AL2397" s="40"/>
      <c r="AM2397" s="40"/>
      <c r="AN2397" s="40"/>
      <c r="AO2397" s="40"/>
      <c r="AP2397" s="40"/>
      <c r="AQ2397" s="40"/>
      <c r="AR2397" s="40"/>
      <c r="AS2397" s="40"/>
      <c r="AT2397" s="40"/>
      <c r="AU2397" s="40"/>
      <c r="AV2397" s="40"/>
      <c r="AW2397" s="40"/>
      <c r="AX2397" s="40"/>
      <c r="AY2397" s="40"/>
      <c r="AZ2397" s="40"/>
      <c r="BA2397" s="40"/>
      <c r="BB2397" s="40"/>
      <c r="BC2397" s="40"/>
      <c r="BD2397" s="40"/>
      <c r="BE2397" s="40"/>
      <c r="BF2397" s="40"/>
    </row>
    <row r="2398" spans="1:58" x14ac:dyDescent="0.4">
      <c r="A2398" s="510"/>
      <c r="B2398" s="40"/>
      <c r="C2398" s="40"/>
      <c r="D2398" s="45"/>
      <c r="E2398" s="45"/>
      <c r="F2398" s="64"/>
      <c r="G2398" s="40"/>
      <c r="H2398" s="40"/>
      <c r="I2398" s="40"/>
      <c r="J2398" s="40"/>
      <c r="K2398" s="40"/>
      <c r="L2398" s="40"/>
      <c r="M2398" s="40"/>
      <c r="N2398" s="40"/>
      <c r="O2398" s="40"/>
      <c r="P2398" s="40"/>
      <c r="Q2398" s="40"/>
      <c r="R2398" s="40"/>
      <c r="S2398" s="40"/>
      <c r="T2398" s="40"/>
      <c r="U2398" s="40"/>
      <c r="V2398" s="40"/>
      <c r="W2398" s="40"/>
      <c r="X2398" s="40"/>
      <c r="Y2398" s="40"/>
      <c r="Z2398" s="40"/>
      <c r="AA2398" s="40"/>
      <c r="AB2398" s="40"/>
      <c r="AC2398" s="40"/>
      <c r="AD2398" s="40"/>
      <c r="AE2398" s="40"/>
      <c r="AF2398" s="40"/>
      <c r="AG2398" s="40"/>
      <c r="AH2398" s="40"/>
      <c r="AI2398" s="40"/>
      <c r="AJ2398" s="40"/>
      <c r="AK2398" s="40"/>
      <c r="AL2398" s="40"/>
      <c r="AM2398" s="40"/>
      <c r="AN2398" s="40"/>
      <c r="AO2398" s="40"/>
      <c r="AP2398" s="40"/>
      <c r="AQ2398" s="40"/>
      <c r="AR2398" s="40"/>
      <c r="AS2398" s="40"/>
      <c r="AT2398" s="40"/>
      <c r="AU2398" s="40"/>
      <c r="AV2398" s="40"/>
      <c r="AW2398" s="40"/>
      <c r="AX2398" s="40"/>
      <c r="AY2398" s="40"/>
      <c r="AZ2398" s="40"/>
      <c r="BA2398" s="40"/>
      <c r="BB2398" s="40"/>
      <c r="BC2398" s="40"/>
      <c r="BD2398" s="40"/>
      <c r="BE2398" s="40"/>
      <c r="BF2398" s="40"/>
    </row>
    <row r="2399" spans="1:58" x14ac:dyDescent="0.4">
      <c r="A2399" s="510"/>
      <c r="B2399" s="40"/>
      <c r="C2399" s="40"/>
      <c r="D2399" s="45"/>
      <c r="E2399" s="45"/>
      <c r="F2399" s="64"/>
      <c r="G2399" s="40"/>
      <c r="H2399" s="40"/>
      <c r="I2399" s="40"/>
      <c r="J2399" s="40"/>
      <c r="K2399" s="40"/>
      <c r="L2399" s="40"/>
      <c r="M2399" s="40"/>
      <c r="N2399" s="40"/>
      <c r="O2399" s="40"/>
      <c r="P2399" s="40"/>
      <c r="Q2399" s="40"/>
      <c r="R2399" s="40"/>
      <c r="S2399" s="40"/>
      <c r="T2399" s="40"/>
      <c r="U2399" s="40"/>
      <c r="V2399" s="40"/>
      <c r="W2399" s="40"/>
      <c r="X2399" s="40"/>
      <c r="Y2399" s="40"/>
      <c r="Z2399" s="40"/>
      <c r="AA2399" s="40"/>
      <c r="AB2399" s="40"/>
      <c r="AC2399" s="40"/>
      <c r="AD2399" s="40"/>
      <c r="AE2399" s="40"/>
      <c r="AF2399" s="40"/>
      <c r="AG2399" s="40"/>
      <c r="AH2399" s="40"/>
      <c r="AI2399" s="40"/>
      <c r="AJ2399" s="40"/>
      <c r="AK2399" s="40"/>
      <c r="AL2399" s="40"/>
      <c r="AM2399" s="40"/>
      <c r="AN2399" s="40"/>
      <c r="AO2399" s="40"/>
      <c r="AP2399" s="40"/>
      <c r="AQ2399" s="40"/>
      <c r="AR2399" s="40"/>
      <c r="AS2399" s="40"/>
      <c r="AT2399" s="40"/>
      <c r="AU2399" s="40"/>
      <c r="AV2399" s="40"/>
      <c r="AW2399" s="40"/>
      <c r="AX2399" s="40"/>
      <c r="AY2399" s="40"/>
      <c r="AZ2399" s="40"/>
      <c r="BA2399" s="40"/>
      <c r="BB2399" s="40"/>
      <c r="BC2399" s="40"/>
      <c r="BD2399" s="40"/>
      <c r="BE2399" s="40"/>
      <c r="BF2399" s="40"/>
    </row>
    <row r="2400" spans="1:58" x14ac:dyDescent="0.4">
      <c r="A2400" s="510"/>
      <c r="B2400" s="40"/>
      <c r="C2400" s="40"/>
      <c r="D2400" s="45"/>
      <c r="E2400" s="45"/>
      <c r="F2400" s="64"/>
      <c r="G2400" s="40"/>
      <c r="H2400" s="40"/>
      <c r="I2400" s="40"/>
      <c r="J2400" s="40"/>
      <c r="K2400" s="40"/>
      <c r="L2400" s="40"/>
      <c r="M2400" s="40"/>
      <c r="N2400" s="40"/>
      <c r="O2400" s="40"/>
      <c r="P2400" s="40"/>
      <c r="Q2400" s="40"/>
      <c r="R2400" s="40"/>
      <c r="S2400" s="40"/>
      <c r="T2400" s="40"/>
      <c r="U2400" s="40"/>
      <c r="V2400" s="40"/>
      <c r="W2400" s="40"/>
      <c r="X2400" s="40"/>
      <c r="Y2400" s="40"/>
      <c r="Z2400" s="40"/>
      <c r="AA2400" s="40"/>
      <c r="AB2400" s="40"/>
      <c r="AC2400" s="40"/>
      <c r="AD2400" s="40"/>
      <c r="AE2400" s="40"/>
      <c r="AF2400" s="40"/>
      <c r="AG2400" s="40"/>
      <c r="AH2400" s="40"/>
      <c r="AI2400" s="40"/>
      <c r="AJ2400" s="40"/>
      <c r="AK2400" s="40"/>
      <c r="AL2400" s="40"/>
      <c r="AM2400" s="40"/>
      <c r="AN2400" s="40"/>
      <c r="AO2400" s="40"/>
      <c r="AP2400" s="40"/>
      <c r="AQ2400" s="40"/>
      <c r="AR2400" s="40"/>
      <c r="AS2400" s="40"/>
      <c r="AT2400" s="40"/>
      <c r="AU2400" s="40"/>
      <c r="AV2400" s="40"/>
      <c r="AW2400" s="40"/>
      <c r="AX2400" s="40"/>
      <c r="AY2400" s="40"/>
      <c r="AZ2400" s="40"/>
      <c r="BA2400" s="40"/>
      <c r="BB2400" s="40"/>
      <c r="BC2400" s="40"/>
      <c r="BD2400" s="40"/>
      <c r="BE2400" s="40"/>
      <c r="BF2400" s="40"/>
    </row>
    <row r="2401" spans="1:58" x14ac:dyDescent="0.4">
      <c r="A2401" s="510"/>
      <c r="B2401" s="40"/>
      <c r="C2401" s="40"/>
      <c r="D2401" s="45"/>
      <c r="E2401" s="45"/>
      <c r="F2401" s="64"/>
      <c r="G2401" s="40"/>
      <c r="H2401" s="40"/>
      <c r="I2401" s="40"/>
      <c r="J2401" s="40"/>
      <c r="K2401" s="40"/>
      <c r="L2401" s="40"/>
      <c r="M2401" s="40"/>
      <c r="N2401" s="40"/>
      <c r="O2401" s="40"/>
      <c r="P2401" s="40"/>
      <c r="Q2401" s="40"/>
      <c r="R2401" s="40"/>
      <c r="S2401" s="40"/>
      <c r="T2401" s="40"/>
      <c r="U2401" s="40"/>
      <c r="V2401" s="40"/>
      <c r="W2401" s="40"/>
      <c r="X2401" s="40"/>
      <c r="Y2401" s="40"/>
      <c r="Z2401" s="40"/>
      <c r="AA2401" s="40"/>
      <c r="AB2401" s="40"/>
      <c r="AC2401" s="40"/>
      <c r="AD2401" s="40"/>
      <c r="AE2401" s="40"/>
      <c r="AF2401" s="40"/>
      <c r="AG2401" s="40"/>
      <c r="AH2401" s="40"/>
      <c r="AI2401" s="40"/>
      <c r="AJ2401" s="40"/>
      <c r="AK2401" s="40"/>
      <c r="AL2401" s="40"/>
      <c r="AM2401" s="40"/>
      <c r="AN2401" s="40"/>
      <c r="AO2401" s="40"/>
      <c r="AP2401" s="40"/>
      <c r="AQ2401" s="40"/>
      <c r="AR2401" s="40"/>
      <c r="AS2401" s="40"/>
      <c r="AT2401" s="40"/>
      <c r="AU2401" s="40"/>
      <c r="AV2401" s="40"/>
      <c r="AW2401" s="40"/>
      <c r="AX2401" s="40"/>
      <c r="AY2401" s="40"/>
      <c r="AZ2401" s="40"/>
      <c r="BA2401" s="40"/>
      <c r="BB2401" s="40"/>
      <c r="BC2401" s="40"/>
      <c r="BD2401" s="40"/>
      <c r="BE2401" s="40"/>
      <c r="BF2401" s="40"/>
    </row>
    <row r="2402" spans="1:58" x14ac:dyDescent="0.4">
      <c r="A2402" s="510"/>
      <c r="B2402" s="40"/>
      <c r="C2402" s="40"/>
      <c r="D2402" s="45"/>
      <c r="E2402" s="45"/>
      <c r="F2402" s="64"/>
      <c r="G2402" s="40"/>
      <c r="H2402" s="40"/>
      <c r="I2402" s="40"/>
      <c r="J2402" s="40"/>
      <c r="K2402" s="40"/>
      <c r="L2402" s="40"/>
      <c r="M2402" s="40"/>
      <c r="N2402" s="40"/>
      <c r="O2402" s="40"/>
      <c r="P2402" s="40"/>
      <c r="Q2402" s="40"/>
      <c r="R2402" s="40"/>
      <c r="S2402" s="40"/>
      <c r="T2402" s="40"/>
      <c r="U2402" s="40"/>
      <c r="V2402" s="40"/>
      <c r="W2402" s="40"/>
      <c r="X2402" s="40"/>
      <c r="Y2402" s="40"/>
      <c r="Z2402" s="40"/>
      <c r="AA2402" s="40"/>
      <c r="AB2402" s="40"/>
      <c r="AC2402" s="40"/>
      <c r="AD2402" s="40"/>
      <c r="AE2402" s="40"/>
      <c r="AF2402" s="40"/>
      <c r="AG2402" s="40"/>
      <c r="AH2402" s="40"/>
      <c r="AI2402" s="40"/>
      <c r="AJ2402" s="40"/>
      <c r="AK2402" s="40"/>
      <c r="AL2402" s="40"/>
      <c r="AM2402" s="40"/>
      <c r="AN2402" s="40"/>
      <c r="AO2402" s="40"/>
      <c r="AP2402" s="40"/>
      <c r="AQ2402" s="40"/>
      <c r="AR2402" s="40"/>
      <c r="AS2402" s="40"/>
      <c r="AT2402" s="40"/>
      <c r="AU2402" s="40"/>
      <c r="AV2402" s="40"/>
      <c r="AW2402" s="40"/>
      <c r="AX2402" s="40"/>
      <c r="AY2402" s="40"/>
      <c r="AZ2402" s="40"/>
      <c r="BA2402" s="40"/>
      <c r="BB2402" s="40"/>
      <c r="BC2402" s="40"/>
      <c r="BD2402" s="40"/>
      <c r="BE2402" s="40"/>
      <c r="BF2402" s="40"/>
    </row>
    <row r="2403" spans="1:58" x14ac:dyDescent="0.4">
      <c r="A2403" s="510"/>
      <c r="B2403" s="40"/>
      <c r="C2403" s="40"/>
      <c r="D2403" s="45"/>
      <c r="E2403" s="45"/>
      <c r="F2403" s="64"/>
      <c r="G2403" s="40"/>
      <c r="H2403" s="40"/>
      <c r="I2403" s="40"/>
      <c r="J2403" s="40"/>
      <c r="K2403" s="40"/>
      <c r="L2403" s="40"/>
      <c r="M2403" s="40"/>
      <c r="N2403" s="40"/>
      <c r="O2403" s="40"/>
      <c r="P2403" s="40"/>
      <c r="Q2403" s="40"/>
      <c r="R2403" s="40"/>
      <c r="S2403" s="40"/>
      <c r="T2403" s="40"/>
      <c r="U2403" s="40"/>
      <c r="V2403" s="40"/>
      <c r="W2403" s="40"/>
      <c r="X2403" s="40"/>
      <c r="Y2403" s="40"/>
      <c r="Z2403" s="40"/>
      <c r="AA2403" s="40"/>
      <c r="AB2403" s="40"/>
      <c r="AC2403" s="40"/>
      <c r="AD2403" s="40"/>
      <c r="AE2403" s="40"/>
      <c r="AF2403" s="40"/>
      <c r="AG2403" s="40"/>
      <c r="AH2403" s="40"/>
      <c r="AI2403" s="40"/>
      <c r="AJ2403" s="40"/>
      <c r="AK2403" s="40"/>
      <c r="AL2403" s="40"/>
      <c r="AM2403" s="40"/>
      <c r="AN2403" s="40"/>
      <c r="AO2403" s="40"/>
      <c r="AP2403" s="40"/>
      <c r="AQ2403" s="40"/>
      <c r="AR2403" s="40"/>
      <c r="AS2403" s="40"/>
      <c r="AT2403" s="40"/>
      <c r="AU2403" s="40"/>
      <c r="AV2403" s="40"/>
      <c r="AW2403" s="40"/>
      <c r="AX2403" s="40"/>
      <c r="AY2403" s="40"/>
      <c r="AZ2403" s="40"/>
      <c r="BA2403" s="40"/>
      <c r="BB2403" s="40"/>
      <c r="BC2403" s="40"/>
      <c r="BD2403" s="40"/>
      <c r="BE2403" s="40"/>
      <c r="BF2403" s="40"/>
    </row>
    <row r="2404" spans="1:58" x14ac:dyDescent="0.4">
      <c r="A2404" s="510"/>
      <c r="B2404" s="40"/>
      <c r="C2404" s="40"/>
      <c r="D2404" s="45"/>
      <c r="E2404" s="45"/>
      <c r="F2404" s="64"/>
      <c r="G2404" s="40"/>
      <c r="H2404" s="40"/>
      <c r="I2404" s="40"/>
      <c r="J2404" s="40"/>
      <c r="K2404" s="40"/>
      <c r="L2404" s="40"/>
      <c r="M2404" s="40"/>
      <c r="N2404" s="40"/>
      <c r="O2404" s="40"/>
      <c r="P2404" s="40"/>
      <c r="Q2404" s="40"/>
      <c r="R2404" s="40"/>
      <c r="S2404" s="40"/>
      <c r="T2404" s="40"/>
      <c r="U2404" s="40"/>
      <c r="V2404" s="40"/>
      <c r="W2404" s="40"/>
      <c r="X2404" s="40"/>
      <c r="Y2404" s="40"/>
      <c r="Z2404" s="40"/>
      <c r="AA2404" s="40"/>
      <c r="AB2404" s="40"/>
      <c r="AC2404" s="40"/>
      <c r="AD2404" s="40"/>
      <c r="AE2404" s="40"/>
      <c r="AF2404" s="40"/>
      <c r="AG2404" s="40"/>
      <c r="AH2404" s="40"/>
      <c r="AI2404" s="40"/>
      <c r="AJ2404" s="40"/>
      <c r="AK2404" s="40"/>
      <c r="AL2404" s="40"/>
      <c r="AM2404" s="40"/>
      <c r="AN2404" s="40"/>
      <c r="AO2404" s="40"/>
      <c r="AP2404" s="40"/>
      <c r="AQ2404" s="40"/>
      <c r="AR2404" s="40"/>
      <c r="AS2404" s="40"/>
      <c r="AT2404" s="40"/>
      <c r="AU2404" s="40"/>
      <c r="AV2404" s="40"/>
      <c r="AW2404" s="40"/>
      <c r="AX2404" s="40"/>
      <c r="AY2404" s="40"/>
      <c r="AZ2404" s="40"/>
      <c r="BA2404" s="40"/>
      <c r="BB2404" s="40"/>
      <c r="BC2404" s="40"/>
      <c r="BD2404" s="40"/>
      <c r="BE2404" s="40"/>
      <c r="BF2404" s="40"/>
    </row>
    <row r="2405" spans="1:58" x14ac:dyDescent="0.4">
      <c r="A2405" s="510"/>
      <c r="B2405" s="40"/>
      <c r="C2405" s="40"/>
      <c r="D2405" s="45"/>
      <c r="E2405" s="45"/>
      <c r="F2405" s="64"/>
      <c r="G2405" s="40"/>
      <c r="H2405" s="40"/>
      <c r="I2405" s="40"/>
      <c r="J2405" s="40"/>
      <c r="K2405" s="40"/>
      <c r="L2405" s="40"/>
      <c r="M2405" s="40"/>
      <c r="N2405" s="40"/>
      <c r="O2405" s="40"/>
      <c r="P2405" s="40"/>
      <c r="Q2405" s="40"/>
      <c r="R2405" s="40"/>
      <c r="S2405" s="40"/>
      <c r="T2405" s="40"/>
      <c r="U2405" s="40"/>
      <c r="V2405" s="40"/>
      <c r="W2405" s="40"/>
      <c r="X2405" s="40"/>
      <c r="Y2405" s="40"/>
      <c r="Z2405" s="40"/>
      <c r="AA2405" s="40"/>
      <c r="AB2405" s="40"/>
      <c r="AC2405" s="40"/>
      <c r="AD2405" s="40"/>
      <c r="AE2405" s="40"/>
      <c r="AF2405" s="40"/>
      <c r="AG2405" s="40"/>
      <c r="AH2405" s="40"/>
      <c r="AI2405" s="40"/>
      <c r="AJ2405" s="40"/>
      <c r="AK2405" s="40"/>
      <c r="AL2405" s="40"/>
      <c r="AM2405" s="40"/>
      <c r="AN2405" s="40"/>
      <c r="AO2405" s="40"/>
      <c r="AP2405" s="40"/>
      <c r="AQ2405" s="40"/>
      <c r="AR2405" s="40"/>
      <c r="AS2405" s="40"/>
      <c r="AT2405" s="40"/>
      <c r="AU2405" s="40"/>
      <c r="AV2405" s="40"/>
      <c r="AW2405" s="40"/>
      <c r="AX2405" s="40"/>
      <c r="AY2405" s="40"/>
      <c r="AZ2405" s="40"/>
      <c r="BA2405" s="40"/>
      <c r="BB2405" s="40"/>
      <c r="BC2405" s="40"/>
      <c r="BD2405" s="40"/>
      <c r="BE2405" s="40"/>
      <c r="BF2405" s="40"/>
    </row>
    <row r="2406" spans="1:58" x14ac:dyDescent="0.4">
      <c r="A2406" s="510"/>
      <c r="B2406" s="40"/>
      <c r="C2406" s="40"/>
      <c r="D2406" s="45"/>
      <c r="E2406" s="45"/>
      <c r="F2406" s="64"/>
      <c r="G2406" s="40"/>
      <c r="H2406" s="40"/>
      <c r="I2406" s="40"/>
      <c r="J2406" s="40"/>
      <c r="K2406" s="40"/>
      <c r="L2406" s="40"/>
      <c r="M2406" s="40"/>
      <c r="N2406" s="40"/>
      <c r="O2406" s="40"/>
      <c r="P2406" s="40"/>
      <c r="Q2406" s="40"/>
      <c r="R2406" s="40"/>
      <c r="S2406" s="40"/>
      <c r="T2406" s="40"/>
      <c r="U2406" s="40"/>
      <c r="V2406" s="40"/>
      <c r="W2406" s="40"/>
      <c r="X2406" s="40"/>
      <c r="Y2406" s="40"/>
      <c r="Z2406" s="40"/>
      <c r="AA2406" s="40"/>
      <c r="AB2406" s="40"/>
      <c r="AC2406" s="40"/>
      <c r="AD2406" s="40"/>
      <c r="AE2406" s="40"/>
      <c r="AF2406" s="40"/>
      <c r="AG2406" s="40"/>
      <c r="AH2406" s="40"/>
      <c r="AI2406" s="40"/>
      <c r="AJ2406" s="40"/>
      <c r="AK2406" s="40"/>
      <c r="AL2406" s="40"/>
      <c r="AM2406" s="40"/>
      <c r="AN2406" s="40"/>
      <c r="AO2406" s="40"/>
      <c r="AP2406" s="40"/>
      <c r="AQ2406" s="40"/>
      <c r="AR2406" s="40"/>
      <c r="AS2406" s="40"/>
      <c r="AT2406" s="40"/>
      <c r="AU2406" s="40"/>
      <c r="AV2406" s="40"/>
      <c r="AW2406" s="40"/>
      <c r="AX2406" s="40"/>
      <c r="AY2406" s="40"/>
      <c r="AZ2406" s="40"/>
      <c r="BA2406" s="40"/>
      <c r="BB2406" s="40"/>
      <c r="BC2406" s="40"/>
      <c r="BD2406" s="40"/>
      <c r="BE2406" s="40"/>
      <c r="BF2406" s="40"/>
    </row>
    <row r="2407" spans="1:58" x14ac:dyDescent="0.4">
      <c r="A2407" s="510"/>
      <c r="B2407" s="40"/>
      <c r="C2407" s="40"/>
      <c r="D2407" s="45"/>
      <c r="E2407" s="45"/>
      <c r="F2407" s="64"/>
      <c r="G2407" s="40"/>
      <c r="H2407" s="40"/>
      <c r="I2407" s="40"/>
      <c r="J2407" s="40"/>
      <c r="K2407" s="40"/>
      <c r="L2407" s="40"/>
      <c r="M2407" s="40"/>
      <c r="N2407" s="40"/>
      <c r="O2407" s="40"/>
      <c r="P2407" s="40"/>
      <c r="Q2407" s="40"/>
      <c r="R2407" s="40"/>
      <c r="S2407" s="40"/>
      <c r="T2407" s="40"/>
      <c r="U2407" s="40"/>
      <c r="V2407" s="40"/>
      <c r="W2407" s="40"/>
      <c r="X2407" s="40"/>
      <c r="Y2407" s="40"/>
      <c r="Z2407" s="40"/>
      <c r="AA2407" s="40"/>
      <c r="AB2407" s="40"/>
      <c r="AC2407" s="40"/>
      <c r="AD2407" s="40"/>
      <c r="AE2407" s="40"/>
      <c r="AF2407" s="40"/>
      <c r="AG2407" s="40"/>
      <c r="AH2407" s="40"/>
      <c r="AI2407" s="40"/>
      <c r="AJ2407" s="40"/>
      <c r="AK2407" s="40"/>
      <c r="AL2407" s="40"/>
      <c r="AM2407" s="40"/>
      <c r="AN2407" s="40"/>
      <c r="AO2407" s="40"/>
      <c r="AP2407" s="40"/>
      <c r="AQ2407" s="40"/>
      <c r="AR2407" s="40"/>
      <c r="AS2407" s="40"/>
      <c r="AT2407" s="40"/>
      <c r="AU2407" s="40"/>
      <c r="AV2407" s="40"/>
      <c r="AW2407" s="40"/>
      <c r="AX2407" s="40"/>
      <c r="AY2407" s="40"/>
      <c r="AZ2407" s="40"/>
      <c r="BA2407" s="40"/>
      <c r="BB2407" s="40"/>
      <c r="BC2407" s="40"/>
      <c r="BD2407" s="40"/>
      <c r="BE2407" s="40"/>
      <c r="BF2407" s="40"/>
    </row>
    <row r="2408" spans="1:58" x14ac:dyDescent="0.4">
      <c r="A2408" s="510"/>
      <c r="B2408" s="40"/>
      <c r="C2408" s="40"/>
      <c r="D2408" s="45"/>
      <c r="E2408" s="45"/>
      <c r="F2408" s="64"/>
      <c r="G2408" s="40"/>
      <c r="H2408" s="40"/>
      <c r="I2408" s="40"/>
      <c r="J2408" s="40"/>
      <c r="K2408" s="40"/>
      <c r="L2408" s="40"/>
      <c r="M2408" s="40"/>
      <c r="N2408" s="40"/>
      <c r="O2408" s="40"/>
      <c r="P2408" s="40"/>
      <c r="Q2408" s="40"/>
      <c r="R2408" s="40"/>
      <c r="S2408" s="40"/>
      <c r="T2408" s="40"/>
      <c r="U2408" s="40"/>
      <c r="V2408" s="40"/>
      <c r="W2408" s="40"/>
      <c r="X2408" s="40"/>
      <c r="Y2408" s="40"/>
      <c r="Z2408" s="40"/>
      <c r="AA2408" s="40"/>
      <c r="AB2408" s="40"/>
      <c r="AC2408" s="40"/>
      <c r="AD2408" s="40"/>
      <c r="AE2408" s="40"/>
      <c r="AF2408" s="40"/>
      <c r="AG2408" s="40"/>
      <c r="AH2408" s="40"/>
      <c r="AI2408" s="40"/>
      <c r="AJ2408" s="40"/>
      <c r="AK2408" s="40"/>
      <c r="AL2408" s="40"/>
      <c r="AM2408" s="40"/>
      <c r="AN2408" s="40"/>
      <c r="AO2408" s="40"/>
      <c r="AP2408" s="40"/>
      <c r="AQ2408" s="40"/>
      <c r="AR2408" s="40"/>
      <c r="AS2408" s="40"/>
      <c r="AT2408" s="40"/>
      <c r="AU2408" s="40"/>
      <c r="AV2408" s="40"/>
      <c r="AW2408" s="40"/>
      <c r="AX2408" s="40"/>
      <c r="AY2408" s="40"/>
      <c r="AZ2408" s="40"/>
      <c r="BA2408" s="40"/>
      <c r="BB2408" s="40"/>
      <c r="BC2408" s="40"/>
      <c r="BD2408" s="40"/>
      <c r="BE2408" s="40"/>
      <c r="BF2408" s="40"/>
    </row>
    <row r="2409" spans="1:58" x14ac:dyDescent="0.4">
      <c r="A2409" s="510"/>
      <c r="B2409" s="40"/>
      <c r="C2409" s="40"/>
      <c r="D2409" s="45"/>
      <c r="E2409" s="45"/>
      <c r="F2409" s="64"/>
      <c r="G2409" s="40"/>
      <c r="H2409" s="40"/>
      <c r="I2409" s="40"/>
      <c r="J2409" s="40"/>
      <c r="K2409" s="40"/>
      <c r="L2409" s="40"/>
      <c r="M2409" s="40"/>
      <c r="N2409" s="40"/>
      <c r="O2409" s="40"/>
      <c r="P2409" s="40"/>
      <c r="Q2409" s="40"/>
      <c r="R2409" s="40"/>
      <c r="S2409" s="40"/>
      <c r="T2409" s="40"/>
      <c r="U2409" s="40"/>
      <c r="V2409" s="40"/>
      <c r="W2409" s="40"/>
      <c r="X2409" s="40"/>
      <c r="Y2409" s="40"/>
      <c r="Z2409" s="40"/>
      <c r="AA2409" s="40"/>
      <c r="AB2409" s="40"/>
      <c r="AC2409" s="40"/>
      <c r="AD2409" s="40"/>
      <c r="AE2409" s="40"/>
      <c r="AF2409" s="40"/>
      <c r="AG2409" s="40"/>
      <c r="AH2409" s="40"/>
      <c r="AI2409" s="40"/>
      <c r="AJ2409" s="40"/>
      <c r="AK2409" s="40"/>
      <c r="AL2409" s="40"/>
      <c r="AM2409" s="40"/>
      <c r="AN2409" s="40"/>
      <c r="AO2409" s="40"/>
      <c r="AP2409" s="40"/>
      <c r="AQ2409" s="40"/>
      <c r="AR2409" s="40"/>
      <c r="AS2409" s="40"/>
      <c r="AT2409" s="40"/>
      <c r="AU2409" s="40"/>
      <c r="AV2409" s="40"/>
      <c r="AW2409" s="40"/>
      <c r="AX2409" s="40"/>
      <c r="AY2409" s="40"/>
      <c r="AZ2409" s="40"/>
      <c r="BA2409" s="40"/>
      <c r="BB2409" s="40"/>
      <c r="BC2409" s="40"/>
      <c r="BD2409" s="40"/>
      <c r="BE2409" s="40"/>
      <c r="BF2409" s="40"/>
    </row>
    <row r="2410" spans="1:58" x14ac:dyDescent="0.4">
      <c r="A2410" s="510"/>
      <c r="B2410" s="40"/>
      <c r="C2410" s="40"/>
      <c r="D2410" s="45"/>
      <c r="E2410" s="45"/>
      <c r="F2410" s="64"/>
      <c r="G2410" s="40"/>
      <c r="H2410" s="40"/>
      <c r="I2410" s="40"/>
      <c r="J2410" s="40"/>
      <c r="K2410" s="40"/>
      <c r="L2410" s="40"/>
      <c r="M2410" s="40"/>
      <c r="N2410" s="40"/>
      <c r="O2410" s="40"/>
      <c r="P2410" s="40"/>
      <c r="Q2410" s="40"/>
      <c r="R2410" s="40"/>
      <c r="S2410" s="40"/>
      <c r="T2410" s="40"/>
      <c r="U2410" s="40"/>
      <c r="V2410" s="40"/>
      <c r="W2410" s="40"/>
      <c r="X2410" s="40"/>
      <c r="Y2410" s="40"/>
      <c r="Z2410" s="40"/>
      <c r="AA2410" s="40"/>
      <c r="AB2410" s="40"/>
      <c r="AC2410" s="40"/>
      <c r="AD2410" s="40"/>
      <c r="AE2410" s="40"/>
      <c r="AF2410" s="40"/>
      <c r="AG2410" s="40"/>
      <c r="AH2410" s="40"/>
      <c r="AI2410" s="40"/>
      <c r="AJ2410" s="40"/>
      <c r="AK2410" s="40"/>
      <c r="AL2410" s="40"/>
      <c r="AM2410" s="40"/>
      <c r="AN2410" s="40"/>
      <c r="AO2410" s="40"/>
      <c r="AP2410" s="40"/>
      <c r="AQ2410" s="40"/>
      <c r="AR2410" s="40"/>
      <c r="AS2410" s="40"/>
      <c r="AT2410" s="40"/>
      <c r="AU2410" s="40"/>
      <c r="AV2410" s="40"/>
      <c r="AW2410" s="40"/>
      <c r="AX2410" s="40"/>
      <c r="AY2410" s="40"/>
      <c r="AZ2410" s="40"/>
      <c r="BA2410" s="40"/>
      <c r="BB2410" s="40"/>
      <c r="BC2410" s="40"/>
      <c r="BD2410" s="40"/>
      <c r="BE2410" s="40"/>
      <c r="BF2410" s="40"/>
    </row>
    <row r="2411" spans="1:58" x14ac:dyDescent="0.4">
      <c r="A2411" s="510"/>
      <c r="B2411" s="40"/>
      <c r="C2411" s="40"/>
      <c r="D2411" s="45"/>
      <c r="E2411" s="45"/>
      <c r="F2411" s="64"/>
      <c r="G2411" s="40"/>
      <c r="H2411" s="40"/>
      <c r="I2411" s="40"/>
      <c r="J2411" s="40"/>
      <c r="K2411" s="40"/>
      <c r="L2411" s="40"/>
      <c r="M2411" s="40"/>
      <c r="N2411" s="40"/>
      <c r="O2411" s="40"/>
      <c r="P2411" s="40"/>
      <c r="Q2411" s="40"/>
      <c r="R2411" s="40"/>
      <c r="S2411" s="40"/>
      <c r="T2411" s="40"/>
      <c r="U2411" s="40"/>
      <c r="V2411" s="40"/>
      <c r="W2411" s="40"/>
      <c r="X2411" s="40"/>
      <c r="Y2411" s="40"/>
      <c r="Z2411" s="40"/>
      <c r="AA2411" s="40"/>
      <c r="AB2411" s="40"/>
      <c r="AC2411" s="40"/>
      <c r="AD2411" s="40"/>
      <c r="AE2411" s="40"/>
      <c r="AF2411" s="40"/>
      <c r="AG2411" s="40"/>
      <c r="AH2411" s="40"/>
      <c r="AI2411" s="40"/>
      <c r="AJ2411" s="40"/>
      <c r="AK2411" s="40"/>
      <c r="AL2411" s="40"/>
      <c r="AM2411" s="40"/>
      <c r="AN2411" s="40"/>
      <c r="AO2411" s="40"/>
      <c r="AP2411" s="40"/>
      <c r="AQ2411" s="40"/>
      <c r="AR2411" s="40"/>
      <c r="AS2411" s="40"/>
      <c r="AT2411" s="40"/>
      <c r="AU2411" s="40"/>
      <c r="AV2411" s="40"/>
      <c r="AW2411" s="40"/>
      <c r="AX2411" s="40"/>
      <c r="AY2411" s="40"/>
      <c r="AZ2411" s="40"/>
      <c r="BA2411" s="40"/>
      <c r="BB2411" s="40"/>
      <c r="BC2411" s="40"/>
      <c r="BD2411" s="40"/>
      <c r="BE2411" s="40"/>
      <c r="BF2411" s="40"/>
    </row>
    <row r="2412" spans="1:58" x14ac:dyDescent="0.4">
      <c r="A2412" s="510"/>
      <c r="B2412" s="40"/>
      <c r="C2412" s="40"/>
      <c r="D2412" s="45"/>
      <c r="E2412" s="45"/>
      <c r="F2412" s="64"/>
      <c r="G2412" s="40"/>
      <c r="H2412" s="40"/>
      <c r="I2412" s="40"/>
      <c r="J2412" s="40"/>
      <c r="K2412" s="40"/>
      <c r="L2412" s="40"/>
      <c r="M2412" s="40"/>
      <c r="N2412" s="40"/>
      <c r="O2412" s="40"/>
      <c r="P2412" s="40"/>
      <c r="Q2412" s="40"/>
      <c r="R2412" s="40"/>
      <c r="S2412" s="40"/>
      <c r="T2412" s="40"/>
      <c r="U2412" s="40"/>
      <c r="V2412" s="40"/>
      <c r="W2412" s="40"/>
      <c r="X2412" s="40"/>
      <c r="Y2412" s="40"/>
      <c r="Z2412" s="40"/>
      <c r="AA2412" s="40"/>
      <c r="AB2412" s="40"/>
      <c r="AC2412" s="40"/>
      <c r="AD2412" s="40"/>
      <c r="AE2412" s="40"/>
      <c r="AF2412" s="40"/>
      <c r="AG2412" s="40"/>
      <c r="AH2412" s="40"/>
      <c r="AI2412" s="40"/>
      <c r="AJ2412" s="40"/>
      <c r="AK2412" s="40"/>
      <c r="AL2412" s="40"/>
      <c r="AM2412" s="40"/>
      <c r="AN2412" s="40"/>
      <c r="AO2412" s="40"/>
      <c r="AP2412" s="40"/>
      <c r="AQ2412" s="40"/>
      <c r="AR2412" s="40"/>
      <c r="AS2412" s="40"/>
      <c r="AT2412" s="40"/>
      <c r="AU2412" s="40"/>
      <c r="AV2412" s="40"/>
      <c r="AW2412" s="40"/>
      <c r="AX2412" s="40"/>
      <c r="AY2412" s="40"/>
      <c r="AZ2412" s="40"/>
      <c r="BA2412" s="40"/>
      <c r="BB2412" s="40"/>
      <c r="BC2412" s="40"/>
      <c r="BD2412" s="40"/>
      <c r="BE2412" s="40"/>
      <c r="BF2412" s="40"/>
    </row>
    <row r="2413" spans="1:58" x14ac:dyDescent="0.4">
      <c r="A2413" s="510"/>
      <c r="B2413" s="40"/>
      <c r="C2413" s="40"/>
      <c r="D2413" s="45"/>
      <c r="E2413" s="45"/>
      <c r="F2413" s="64"/>
      <c r="G2413" s="40"/>
      <c r="H2413" s="40"/>
      <c r="I2413" s="40"/>
      <c r="J2413" s="40"/>
      <c r="K2413" s="40"/>
      <c r="L2413" s="40"/>
      <c r="M2413" s="40"/>
      <c r="N2413" s="40"/>
      <c r="O2413" s="40"/>
      <c r="P2413" s="40"/>
      <c r="Q2413" s="40"/>
      <c r="R2413" s="40"/>
      <c r="S2413" s="40"/>
      <c r="T2413" s="40"/>
      <c r="U2413" s="40"/>
      <c r="V2413" s="40"/>
      <c r="W2413" s="40"/>
      <c r="X2413" s="40"/>
      <c r="Y2413" s="40"/>
      <c r="Z2413" s="40"/>
      <c r="AA2413" s="40"/>
      <c r="AB2413" s="40"/>
      <c r="AC2413" s="40"/>
      <c r="AD2413" s="40"/>
      <c r="AE2413" s="40"/>
      <c r="AF2413" s="40"/>
      <c r="AG2413" s="40"/>
      <c r="AH2413" s="40"/>
      <c r="AI2413" s="40"/>
      <c r="AJ2413" s="40"/>
      <c r="AK2413" s="40"/>
      <c r="AL2413" s="40"/>
      <c r="AM2413" s="40"/>
      <c r="AN2413" s="40"/>
      <c r="AO2413" s="40"/>
      <c r="AP2413" s="40"/>
      <c r="AQ2413" s="40"/>
      <c r="AR2413" s="40"/>
      <c r="AS2413" s="40"/>
      <c r="AT2413" s="40"/>
      <c r="AU2413" s="40"/>
      <c r="AV2413" s="40"/>
      <c r="AW2413" s="40"/>
      <c r="AX2413" s="40"/>
      <c r="AY2413" s="40"/>
      <c r="AZ2413" s="40"/>
      <c r="BA2413" s="40"/>
      <c r="BB2413" s="40"/>
      <c r="BC2413" s="40"/>
      <c r="BD2413" s="40"/>
      <c r="BE2413" s="40"/>
      <c r="BF2413" s="40"/>
    </row>
    <row r="2414" spans="1:58" x14ac:dyDescent="0.4">
      <c r="A2414" s="510"/>
      <c r="B2414" s="40"/>
      <c r="C2414" s="40"/>
      <c r="D2414" s="45"/>
      <c r="E2414" s="45"/>
      <c r="F2414" s="64"/>
      <c r="G2414" s="40"/>
      <c r="H2414" s="40"/>
      <c r="I2414" s="40"/>
      <c r="J2414" s="40"/>
      <c r="K2414" s="40"/>
      <c r="L2414" s="40"/>
      <c r="M2414" s="40"/>
      <c r="N2414" s="40"/>
      <c r="O2414" s="40"/>
      <c r="P2414" s="40"/>
      <c r="Q2414" s="40"/>
      <c r="R2414" s="40"/>
      <c r="S2414" s="40"/>
      <c r="T2414" s="40"/>
      <c r="U2414" s="40"/>
      <c r="V2414" s="40"/>
      <c r="W2414" s="40"/>
      <c r="X2414" s="40"/>
      <c r="Y2414" s="40"/>
      <c r="Z2414" s="40"/>
      <c r="AA2414" s="40"/>
      <c r="AB2414" s="40"/>
      <c r="AC2414" s="40"/>
      <c r="AD2414" s="40"/>
      <c r="AE2414" s="40"/>
      <c r="AF2414" s="40"/>
      <c r="AG2414" s="40"/>
      <c r="AH2414" s="40"/>
      <c r="AI2414" s="40"/>
      <c r="AJ2414" s="40"/>
      <c r="AK2414" s="40"/>
      <c r="AL2414" s="40"/>
      <c r="AM2414" s="40"/>
      <c r="AN2414" s="40"/>
      <c r="AO2414" s="40"/>
      <c r="AP2414" s="40"/>
      <c r="AQ2414" s="40"/>
      <c r="AR2414" s="40"/>
      <c r="AS2414" s="40"/>
      <c r="AT2414" s="40"/>
      <c r="AU2414" s="40"/>
      <c r="AV2414" s="40"/>
      <c r="AW2414" s="40"/>
      <c r="AX2414" s="40"/>
      <c r="AY2414" s="40"/>
      <c r="AZ2414" s="40"/>
      <c r="BA2414" s="40"/>
      <c r="BB2414" s="40"/>
      <c r="BC2414" s="40"/>
      <c r="BD2414" s="40"/>
      <c r="BE2414" s="40"/>
      <c r="BF2414" s="40"/>
    </row>
    <row r="2415" spans="1:58" x14ac:dyDescent="0.4">
      <c r="A2415" s="510"/>
      <c r="B2415" s="40"/>
      <c r="C2415" s="40"/>
      <c r="D2415" s="45"/>
      <c r="E2415" s="45"/>
      <c r="F2415" s="64"/>
      <c r="G2415" s="40"/>
      <c r="H2415" s="40"/>
      <c r="I2415" s="40"/>
      <c r="J2415" s="40"/>
      <c r="K2415" s="40"/>
      <c r="L2415" s="40"/>
      <c r="M2415" s="40"/>
      <c r="N2415" s="40"/>
      <c r="O2415" s="40"/>
      <c r="P2415" s="40"/>
      <c r="Q2415" s="40"/>
      <c r="R2415" s="40"/>
      <c r="S2415" s="40"/>
      <c r="T2415" s="40"/>
      <c r="U2415" s="40"/>
      <c r="V2415" s="40"/>
      <c r="W2415" s="40"/>
      <c r="X2415" s="40"/>
      <c r="Y2415" s="40"/>
      <c r="Z2415" s="40"/>
      <c r="AA2415" s="40"/>
      <c r="AB2415" s="40"/>
      <c r="AC2415" s="40"/>
      <c r="AD2415" s="40"/>
      <c r="AE2415" s="40"/>
      <c r="AF2415" s="40"/>
      <c r="AG2415" s="40"/>
      <c r="AH2415" s="40"/>
      <c r="AI2415" s="40"/>
      <c r="AJ2415" s="40"/>
      <c r="AK2415" s="40"/>
      <c r="AL2415" s="40"/>
      <c r="AM2415" s="40"/>
      <c r="AN2415" s="40"/>
      <c r="AO2415" s="40"/>
      <c r="AP2415" s="40"/>
      <c r="AQ2415" s="40"/>
      <c r="AR2415" s="40"/>
      <c r="AS2415" s="40"/>
      <c r="AT2415" s="40"/>
      <c r="AU2415" s="40"/>
      <c r="AV2415" s="40"/>
      <c r="AW2415" s="40"/>
      <c r="AX2415" s="40"/>
      <c r="AY2415" s="40"/>
      <c r="AZ2415" s="40"/>
      <c r="BA2415" s="40"/>
      <c r="BB2415" s="40"/>
      <c r="BC2415" s="40"/>
      <c r="BD2415" s="40"/>
      <c r="BE2415" s="40"/>
      <c r="BF2415" s="40"/>
    </row>
    <row r="2416" spans="1:58" x14ac:dyDescent="0.4">
      <c r="A2416" s="510"/>
      <c r="B2416" s="40"/>
      <c r="C2416" s="40"/>
      <c r="D2416" s="45"/>
      <c r="E2416" s="45"/>
      <c r="F2416" s="64"/>
      <c r="G2416" s="40"/>
      <c r="H2416" s="40"/>
      <c r="I2416" s="40"/>
      <c r="J2416" s="40"/>
      <c r="K2416" s="40"/>
      <c r="L2416" s="40"/>
      <c r="M2416" s="40"/>
      <c r="N2416" s="40"/>
      <c r="O2416" s="40"/>
      <c r="P2416" s="40"/>
      <c r="Q2416" s="40"/>
      <c r="R2416" s="40"/>
      <c r="S2416" s="40"/>
      <c r="T2416" s="40"/>
      <c r="U2416" s="40"/>
      <c r="V2416" s="40"/>
      <c r="W2416" s="40"/>
      <c r="X2416" s="40"/>
      <c r="Y2416" s="40"/>
      <c r="Z2416" s="40"/>
      <c r="AA2416" s="40"/>
      <c r="AB2416" s="40"/>
      <c r="AC2416" s="40"/>
      <c r="AD2416" s="40"/>
      <c r="AE2416" s="40"/>
      <c r="AF2416" s="40"/>
      <c r="AG2416" s="40"/>
      <c r="AH2416" s="40"/>
      <c r="AI2416" s="40"/>
      <c r="AJ2416" s="40"/>
      <c r="AK2416" s="40"/>
      <c r="AL2416" s="40"/>
      <c r="AM2416" s="40"/>
      <c r="AN2416" s="40"/>
      <c r="AO2416" s="40"/>
      <c r="AP2416" s="40"/>
      <c r="AQ2416" s="40"/>
      <c r="AR2416" s="40"/>
      <c r="AS2416" s="40"/>
      <c r="AT2416" s="40"/>
      <c r="AU2416" s="40"/>
      <c r="AV2416" s="40"/>
      <c r="AW2416" s="40"/>
      <c r="AX2416" s="40"/>
      <c r="AY2416" s="40"/>
      <c r="AZ2416" s="40"/>
      <c r="BA2416" s="40"/>
      <c r="BB2416" s="40"/>
      <c r="BC2416" s="40"/>
      <c r="BD2416" s="40"/>
      <c r="BE2416" s="40"/>
      <c r="BF2416" s="40"/>
    </row>
    <row r="2417" spans="1:58" x14ac:dyDescent="0.4">
      <c r="A2417" s="510"/>
      <c r="B2417" s="40"/>
      <c r="C2417" s="40"/>
      <c r="D2417" s="45"/>
      <c r="E2417" s="45"/>
      <c r="F2417" s="64"/>
      <c r="G2417" s="40"/>
      <c r="H2417" s="40"/>
      <c r="I2417" s="40"/>
      <c r="J2417" s="40"/>
      <c r="K2417" s="40"/>
      <c r="L2417" s="40"/>
      <c r="M2417" s="40"/>
      <c r="N2417" s="40"/>
      <c r="O2417" s="40"/>
      <c r="P2417" s="40"/>
      <c r="Q2417" s="40"/>
      <c r="R2417" s="40"/>
      <c r="S2417" s="40"/>
      <c r="T2417" s="40"/>
      <c r="U2417" s="40"/>
      <c r="V2417" s="40"/>
      <c r="W2417" s="40"/>
      <c r="X2417" s="40"/>
      <c r="Y2417" s="40"/>
      <c r="Z2417" s="40"/>
      <c r="AA2417" s="40"/>
      <c r="AB2417" s="40"/>
      <c r="AC2417" s="40"/>
      <c r="AD2417" s="40"/>
      <c r="AE2417" s="40"/>
      <c r="AF2417" s="40"/>
      <c r="AG2417" s="40"/>
      <c r="AH2417" s="40"/>
      <c r="AI2417" s="40"/>
      <c r="AJ2417" s="40"/>
      <c r="AK2417" s="40"/>
      <c r="AL2417" s="40"/>
      <c r="AM2417" s="40"/>
      <c r="AN2417" s="40"/>
      <c r="AO2417" s="40"/>
      <c r="AP2417" s="40"/>
      <c r="AQ2417" s="40"/>
      <c r="AR2417" s="40"/>
      <c r="AS2417" s="40"/>
      <c r="AT2417" s="40"/>
      <c r="AU2417" s="40"/>
      <c r="AV2417" s="40"/>
      <c r="AW2417" s="40"/>
      <c r="AX2417" s="40"/>
      <c r="AY2417" s="40"/>
      <c r="AZ2417" s="40"/>
      <c r="BA2417" s="40"/>
      <c r="BB2417" s="40"/>
      <c r="BC2417" s="40"/>
      <c r="BD2417" s="40"/>
      <c r="BE2417" s="40"/>
      <c r="BF2417" s="40"/>
    </row>
    <row r="2418" spans="1:58" x14ac:dyDescent="0.4">
      <c r="A2418" s="510"/>
      <c r="B2418" s="40"/>
      <c r="C2418" s="40"/>
      <c r="D2418" s="45"/>
      <c r="E2418" s="45"/>
      <c r="F2418" s="64"/>
      <c r="G2418" s="40"/>
      <c r="H2418" s="40"/>
      <c r="I2418" s="40"/>
      <c r="J2418" s="40"/>
      <c r="K2418" s="40"/>
      <c r="L2418" s="40"/>
      <c r="M2418" s="40"/>
      <c r="N2418" s="40"/>
      <c r="O2418" s="40"/>
      <c r="P2418" s="40"/>
      <c r="Q2418" s="40"/>
      <c r="R2418" s="40"/>
      <c r="S2418" s="40"/>
      <c r="T2418" s="40"/>
      <c r="U2418" s="40"/>
      <c r="V2418" s="40"/>
      <c r="W2418" s="40"/>
      <c r="X2418" s="40"/>
      <c r="Y2418" s="40"/>
      <c r="Z2418" s="40"/>
      <c r="AA2418" s="40"/>
      <c r="AB2418" s="40"/>
      <c r="AC2418" s="40"/>
      <c r="AD2418" s="40"/>
      <c r="AE2418" s="40"/>
      <c r="AF2418" s="40"/>
      <c r="AG2418" s="40"/>
      <c r="AH2418" s="40"/>
      <c r="AI2418" s="40"/>
      <c r="AJ2418" s="40"/>
      <c r="AK2418" s="40"/>
      <c r="AL2418" s="40"/>
      <c r="AM2418" s="40"/>
      <c r="AN2418" s="40"/>
      <c r="AO2418" s="40"/>
      <c r="AP2418" s="40"/>
      <c r="AQ2418" s="40"/>
      <c r="AR2418" s="40"/>
      <c r="AS2418" s="40"/>
      <c r="AT2418" s="40"/>
      <c r="AU2418" s="40"/>
      <c r="AV2418" s="40"/>
      <c r="AW2418" s="40"/>
      <c r="AX2418" s="40"/>
      <c r="AY2418" s="40"/>
      <c r="AZ2418" s="40"/>
      <c r="BA2418" s="40"/>
      <c r="BB2418" s="40"/>
      <c r="BC2418" s="40"/>
      <c r="BD2418" s="40"/>
      <c r="BE2418" s="40"/>
      <c r="BF2418" s="40"/>
    </row>
    <row r="2419" spans="1:58" x14ac:dyDescent="0.4">
      <c r="A2419" s="510"/>
      <c r="B2419" s="40"/>
      <c r="C2419" s="40"/>
      <c r="D2419" s="45"/>
      <c r="E2419" s="45"/>
      <c r="F2419" s="64"/>
      <c r="G2419" s="40"/>
      <c r="H2419" s="40"/>
      <c r="I2419" s="40"/>
      <c r="J2419" s="40"/>
      <c r="K2419" s="40"/>
      <c r="L2419" s="40"/>
      <c r="M2419" s="40"/>
      <c r="N2419" s="40"/>
      <c r="O2419" s="40"/>
      <c r="P2419" s="40"/>
      <c r="Q2419" s="40"/>
      <c r="R2419" s="40"/>
      <c r="S2419" s="40"/>
      <c r="T2419" s="40"/>
      <c r="U2419" s="40"/>
      <c r="V2419" s="40"/>
      <c r="W2419" s="40"/>
      <c r="X2419" s="40"/>
      <c r="Y2419" s="40"/>
      <c r="Z2419" s="40"/>
      <c r="AA2419" s="40"/>
      <c r="AB2419" s="40"/>
      <c r="AC2419" s="40"/>
      <c r="AD2419" s="40"/>
      <c r="AE2419" s="40"/>
      <c r="AF2419" s="40"/>
      <c r="AG2419" s="40"/>
      <c r="AH2419" s="40"/>
      <c r="AI2419" s="40"/>
      <c r="AJ2419" s="40"/>
      <c r="AK2419" s="40"/>
      <c r="AL2419" s="40"/>
      <c r="AM2419" s="40"/>
      <c r="AN2419" s="40"/>
      <c r="AO2419" s="40"/>
      <c r="AP2419" s="40"/>
      <c r="AQ2419" s="40"/>
      <c r="AR2419" s="40"/>
      <c r="AS2419" s="40"/>
      <c r="AT2419" s="40"/>
      <c r="AU2419" s="40"/>
      <c r="AV2419" s="40"/>
      <c r="AW2419" s="40"/>
      <c r="AX2419" s="40"/>
      <c r="AY2419" s="40"/>
      <c r="AZ2419" s="40"/>
      <c r="BA2419" s="40"/>
      <c r="BB2419" s="40"/>
      <c r="BC2419" s="40"/>
      <c r="BD2419" s="40"/>
      <c r="BE2419" s="40"/>
      <c r="BF2419" s="40"/>
    </row>
    <row r="2420" spans="1:58" x14ac:dyDescent="0.4">
      <c r="A2420" s="510"/>
      <c r="B2420" s="40"/>
      <c r="C2420" s="40"/>
      <c r="D2420" s="45"/>
      <c r="E2420" s="45"/>
      <c r="F2420" s="64"/>
      <c r="G2420" s="40"/>
      <c r="H2420" s="40"/>
      <c r="I2420" s="40"/>
      <c r="J2420" s="40"/>
      <c r="K2420" s="40"/>
      <c r="L2420" s="40"/>
      <c r="M2420" s="40"/>
      <c r="N2420" s="40"/>
      <c r="O2420" s="40"/>
      <c r="P2420" s="40"/>
      <c r="Q2420" s="40"/>
      <c r="R2420" s="40"/>
      <c r="S2420" s="40"/>
      <c r="T2420" s="40"/>
      <c r="U2420" s="40"/>
      <c r="V2420" s="40"/>
      <c r="W2420" s="40"/>
      <c r="X2420" s="40"/>
      <c r="Y2420" s="40"/>
      <c r="Z2420" s="40"/>
      <c r="AA2420" s="40"/>
      <c r="AB2420" s="40"/>
      <c r="AC2420" s="40"/>
      <c r="AD2420" s="40"/>
      <c r="AE2420" s="40"/>
      <c r="AF2420" s="40"/>
      <c r="AG2420" s="40"/>
      <c r="AH2420" s="40"/>
      <c r="AI2420" s="40"/>
      <c r="AJ2420" s="40"/>
      <c r="AK2420" s="40"/>
      <c r="AL2420" s="40"/>
      <c r="AM2420" s="40"/>
      <c r="AN2420" s="40"/>
      <c r="AO2420" s="40"/>
      <c r="AP2420" s="40"/>
      <c r="AQ2420" s="40"/>
      <c r="AR2420" s="40"/>
      <c r="AS2420" s="40"/>
      <c r="AT2420" s="40"/>
      <c r="AU2420" s="40"/>
      <c r="AV2420" s="40"/>
      <c r="AW2420" s="40"/>
      <c r="AX2420" s="40"/>
      <c r="AY2420" s="40"/>
      <c r="AZ2420" s="40"/>
      <c r="BA2420" s="40"/>
      <c r="BB2420" s="40"/>
      <c r="BC2420" s="40"/>
      <c r="BD2420" s="40"/>
      <c r="BE2420" s="40"/>
      <c r="BF2420" s="40"/>
    </row>
    <row r="2421" spans="1:58" x14ac:dyDescent="0.4">
      <c r="A2421" s="510"/>
      <c r="B2421" s="40"/>
      <c r="C2421" s="40"/>
      <c r="D2421" s="45"/>
      <c r="E2421" s="45"/>
      <c r="F2421" s="64"/>
      <c r="G2421" s="40"/>
      <c r="H2421" s="40"/>
      <c r="I2421" s="40"/>
      <c r="J2421" s="40"/>
      <c r="K2421" s="40"/>
      <c r="L2421" s="40"/>
      <c r="M2421" s="40"/>
      <c r="N2421" s="40"/>
      <c r="O2421" s="40"/>
      <c r="P2421" s="40"/>
      <c r="Q2421" s="40"/>
      <c r="R2421" s="40"/>
      <c r="S2421" s="40"/>
      <c r="T2421" s="40"/>
      <c r="U2421" s="40"/>
      <c r="V2421" s="40"/>
      <c r="W2421" s="40"/>
      <c r="X2421" s="40"/>
      <c r="Y2421" s="40"/>
      <c r="Z2421" s="40"/>
      <c r="AA2421" s="40"/>
      <c r="AB2421" s="40"/>
      <c r="AC2421" s="40"/>
      <c r="AD2421" s="40"/>
      <c r="AE2421" s="40"/>
      <c r="AF2421" s="40"/>
      <c r="AG2421" s="40"/>
      <c r="AH2421" s="40"/>
      <c r="AI2421" s="40"/>
      <c r="AJ2421" s="40"/>
      <c r="AK2421" s="40"/>
      <c r="AL2421" s="40"/>
      <c r="AM2421" s="40"/>
      <c r="AN2421" s="40"/>
      <c r="AO2421" s="40"/>
      <c r="AP2421" s="40"/>
      <c r="AQ2421" s="40"/>
      <c r="AR2421" s="40"/>
      <c r="AS2421" s="40"/>
      <c r="AT2421" s="40"/>
      <c r="AU2421" s="40"/>
      <c r="AV2421" s="40"/>
      <c r="AW2421" s="40"/>
      <c r="AX2421" s="40"/>
      <c r="AY2421" s="40"/>
      <c r="AZ2421" s="40"/>
      <c r="BA2421" s="40"/>
      <c r="BB2421" s="40"/>
      <c r="BC2421" s="40"/>
      <c r="BD2421" s="40"/>
      <c r="BE2421" s="40"/>
      <c r="BF2421" s="40"/>
    </row>
    <row r="2422" spans="1:58" x14ac:dyDescent="0.4">
      <c r="A2422" s="510"/>
      <c r="B2422" s="40"/>
      <c r="C2422" s="40"/>
      <c r="D2422" s="45"/>
      <c r="E2422" s="45"/>
      <c r="F2422" s="64"/>
      <c r="G2422" s="40"/>
      <c r="H2422" s="40"/>
      <c r="I2422" s="40"/>
      <c r="J2422" s="40"/>
      <c r="K2422" s="40"/>
      <c r="L2422" s="40"/>
      <c r="M2422" s="40"/>
      <c r="N2422" s="40"/>
      <c r="O2422" s="40"/>
      <c r="P2422" s="40"/>
      <c r="Q2422" s="40"/>
      <c r="R2422" s="40"/>
      <c r="S2422" s="40"/>
      <c r="T2422" s="40"/>
      <c r="U2422" s="40"/>
      <c r="V2422" s="40"/>
      <c r="W2422" s="40"/>
      <c r="X2422" s="40"/>
      <c r="Y2422" s="40"/>
      <c r="Z2422" s="40"/>
      <c r="AA2422" s="40"/>
      <c r="AB2422" s="40"/>
      <c r="AC2422" s="40"/>
      <c r="AD2422" s="40"/>
      <c r="AE2422" s="40"/>
      <c r="AF2422" s="40"/>
      <c r="AG2422" s="40"/>
      <c r="AH2422" s="40"/>
      <c r="AI2422" s="40"/>
      <c r="AJ2422" s="40"/>
      <c r="AK2422" s="40"/>
      <c r="AL2422" s="40"/>
      <c r="AM2422" s="40"/>
      <c r="AN2422" s="40"/>
      <c r="AO2422" s="40"/>
      <c r="AP2422" s="40"/>
      <c r="AQ2422" s="40"/>
      <c r="AR2422" s="40"/>
      <c r="AS2422" s="40"/>
      <c r="AT2422" s="40"/>
      <c r="AU2422" s="40"/>
      <c r="AV2422" s="40"/>
      <c r="AW2422" s="40"/>
      <c r="AX2422" s="40"/>
      <c r="AY2422" s="40"/>
      <c r="AZ2422" s="40"/>
      <c r="BA2422" s="40"/>
      <c r="BB2422" s="40"/>
      <c r="BC2422" s="40"/>
      <c r="BD2422" s="40"/>
      <c r="BE2422" s="40"/>
      <c r="BF2422" s="40"/>
    </row>
    <row r="2423" spans="1:58" x14ac:dyDescent="0.4">
      <c r="A2423" s="510"/>
      <c r="B2423" s="40"/>
      <c r="C2423" s="40"/>
      <c r="D2423" s="45"/>
      <c r="E2423" s="45"/>
      <c r="F2423" s="64"/>
      <c r="G2423" s="40"/>
      <c r="H2423" s="40"/>
      <c r="I2423" s="40"/>
      <c r="J2423" s="40"/>
      <c r="K2423" s="40"/>
      <c r="L2423" s="40"/>
      <c r="M2423" s="40"/>
      <c r="N2423" s="40"/>
      <c r="O2423" s="40"/>
      <c r="P2423" s="40"/>
      <c r="Q2423" s="40"/>
      <c r="R2423" s="40"/>
      <c r="S2423" s="40"/>
      <c r="T2423" s="40"/>
      <c r="U2423" s="40"/>
      <c r="V2423" s="40"/>
      <c r="W2423" s="40"/>
      <c r="X2423" s="40"/>
      <c r="Y2423" s="40"/>
      <c r="Z2423" s="40"/>
      <c r="AA2423" s="40"/>
      <c r="AB2423" s="40"/>
      <c r="AC2423" s="40"/>
      <c r="AD2423" s="40"/>
      <c r="AE2423" s="40"/>
      <c r="AF2423" s="40"/>
      <c r="AG2423" s="40"/>
      <c r="AH2423" s="40"/>
      <c r="AI2423" s="40"/>
      <c r="AJ2423" s="40"/>
      <c r="AK2423" s="40"/>
      <c r="AL2423" s="40"/>
      <c r="AM2423" s="40"/>
      <c r="AN2423" s="40"/>
      <c r="AO2423" s="40"/>
      <c r="AP2423" s="40"/>
      <c r="AQ2423" s="40"/>
      <c r="AR2423" s="40"/>
      <c r="AS2423" s="40"/>
      <c r="AT2423" s="40"/>
      <c r="AU2423" s="40"/>
      <c r="AV2423" s="40"/>
      <c r="AW2423" s="40"/>
      <c r="AX2423" s="40"/>
      <c r="AY2423" s="40"/>
      <c r="AZ2423" s="40"/>
      <c r="BA2423" s="40"/>
      <c r="BB2423" s="40"/>
      <c r="BC2423" s="40"/>
      <c r="BD2423" s="40"/>
      <c r="BE2423" s="40"/>
      <c r="BF2423" s="40"/>
    </row>
    <row r="2424" spans="1:58" x14ac:dyDescent="0.4">
      <c r="A2424" s="510"/>
      <c r="B2424" s="40"/>
      <c r="C2424" s="40"/>
      <c r="D2424" s="45"/>
      <c r="E2424" s="45"/>
      <c r="F2424" s="64"/>
      <c r="G2424" s="40"/>
      <c r="H2424" s="40"/>
      <c r="I2424" s="40"/>
      <c r="J2424" s="40"/>
      <c r="K2424" s="40"/>
      <c r="L2424" s="40"/>
      <c r="M2424" s="40"/>
      <c r="N2424" s="40"/>
      <c r="O2424" s="40"/>
      <c r="P2424" s="40"/>
      <c r="Q2424" s="40"/>
      <c r="R2424" s="40"/>
      <c r="S2424" s="40"/>
      <c r="T2424" s="40"/>
      <c r="U2424" s="40"/>
      <c r="V2424" s="40"/>
      <c r="W2424" s="40"/>
      <c r="X2424" s="40"/>
      <c r="Y2424" s="40"/>
      <c r="Z2424" s="40"/>
      <c r="AA2424" s="40"/>
      <c r="AB2424" s="40"/>
      <c r="AC2424" s="40"/>
      <c r="AD2424" s="40"/>
      <c r="AE2424" s="40"/>
      <c r="AF2424" s="40"/>
      <c r="AG2424" s="40"/>
      <c r="AH2424" s="40"/>
      <c r="AI2424" s="40"/>
      <c r="AJ2424" s="40"/>
      <c r="AK2424" s="40"/>
      <c r="AL2424" s="40"/>
      <c r="AM2424" s="40"/>
      <c r="AN2424" s="40"/>
      <c r="AO2424" s="40"/>
      <c r="AP2424" s="40"/>
      <c r="AQ2424" s="40"/>
      <c r="AR2424" s="40"/>
      <c r="AS2424" s="40"/>
      <c r="AT2424" s="40"/>
      <c r="AU2424" s="40"/>
      <c r="AV2424" s="40"/>
      <c r="AW2424" s="40"/>
      <c r="AX2424" s="40"/>
      <c r="AY2424" s="40"/>
      <c r="AZ2424" s="40"/>
      <c r="BA2424" s="40"/>
      <c r="BB2424" s="40"/>
      <c r="BC2424" s="40"/>
      <c r="BD2424" s="40"/>
      <c r="BE2424" s="40"/>
      <c r="BF2424" s="40"/>
    </row>
    <row r="2425" spans="1:58" x14ac:dyDescent="0.4">
      <c r="A2425" s="510"/>
      <c r="B2425" s="40"/>
      <c r="C2425" s="40"/>
      <c r="D2425" s="45"/>
      <c r="E2425" s="45"/>
      <c r="F2425" s="64"/>
      <c r="G2425" s="40"/>
      <c r="H2425" s="40"/>
      <c r="I2425" s="40"/>
      <c r="J2425" s="40"/>
      <c r="K2425" s="40"/>
      <c r="L2425" s="40"/>
      <c r="M2425" s="40"/>
      <c r="N2425" s="40"/>
      <c r="O2425" s="40"/>
      <c r="P2425" s="40"/>
      <c r="Q2425" s="40"/>
      <c r="R2425" s="40"/>
      <c r="S2425" s="40"/>
      <c r="T2425" s="40"/>
      <c r="U2425" s="40"/>
      <c r="V2425" s="40"/>
      <c r="W2425" s="40"/>
      <c r="X2425" s="40"/>
      <c r="Y2425" s="40"/>
      <c r="Z2425" s="40"/>
      <c r="AA2425" s="40"/>
      <c r="AB2425" s="40"/>
      <c r="AC2425" s="40"/>
      <c r="AD2425" s="40"/>
      <c r="AE2425" s="40"/>
      <c r="AF2425" s="40"/>
      <c r="AG2425" s="40"/>
      <c r="AH2425" s="40"/>
      <c r="AI2425" s="40"/>
      <c r="AJ2425" s="40"/>
      <c r="AK2425" s="40"/>
      <c r="AL2425" s="40"/>
      <c r="AM2425" s="40"/>
      <c r="AN2425" s="40"/>
      <c r="AO2425" s="40"/>
      <c r="AP2425" s="40"/>
      <c r="AQ2425" s="40"/>
      <c r="AR2425" s="40"/>
      <c r="AS2425" s="40"/>
      <c r="AT2425" s="40"/>
      <c r="AU2425" s="40"/>
      <c r="AV2425" s="40"/>
      <c r="AW2425" s="40"/>
      <c r="AX2425" s="40"/>
      <c r="AY2425" s="40"/>
      <c r="AZ2425" s="40"/>
      <c r="BA2425" s="40"/>
      <c r="BB2425" s="40"/>
      <c r="BC2425" s="40"/>
      <c r="BD2425" s="40"/>
      <c r="BE2425" s="40"/>
      <c r="BF2425" s="40"/>
    </row>
    <row r="2426" spans="1:58" x14ac:dyDescent="0.4">
      <c r="A2426" s="510"/>
      <c r="B2426" s="40"/>
      <c r="C2426" s="40"/>
      <c r="D2426" s="45"/>
      <c r="E2426" s="45"/>
      <c r="F2426" s="64"/>
      <c r="G2426" s="40"/>
      <c r="H2426" s="40"/>
      <c r="I2426" s="40"/>
      <c r="J2426" s="40"/>
      <c r="K2426" s="40"/>
      <c r="L2426" s="40"/>
      <c r="M2426" s="40"/>
      <c r="N2426" s="40"/>
      <c r="O2426" s="40"/>
      <c r="P2426" s="40"/>
      <c r="Q2426" s="40"/>
      <c r="R2426" s="40"/>
      <c r="S2426" s="40"/>
      <c r="T2426" s="40"/>
      <c r="U2426" s="40"/>
      <c r="V2426" s="40"/>
      <c r="W2426" s="40"/>
      <c r="X2426" s="40"/>
      <c r="Y2426" s="40"/>
      <c r="Z2426" s="40"/>
      <c r="AA2426" s="40"/>
      <c r="AB2426" s="40"/>
      <c r="AC2426" s="40"/>
      <c r="AD2426" s="40"/>
      <c r="AE2426" s="40"/>
      <c r="AF2426" s="40"/>
      <c r="AG2426" s="40"/>
      <c r="AH2426" s="40"/>
      <c r="AI2426" s="40"/>
      <c r="AJ2426" s="40"/>
      <c r="AK2426" s="40"/>
      <c r="AL2426" s="40"/>
      <c r="AM2426" s="40"/>
      <c r="AN2426" s="40"/>
      <c r="AO2426" s="40"/>
      <c r="AP2426" s="40"/>
      <c r="AQ2426" s="40"/>
      <c r="AR2426" s="40"/>
      <c r="AS2426" s="40"/>
      <c r="AT2426" s="40"/>
      <c r="AU2426" s="40"/>
      <c r="AV2426" s="40"/>
      <c r="AW2426" s="40"/>
      <c r="AX2426" s="40"/>
      <c r="AY2426" s="40"/>
      <c r="AZ2426" s="40"/>
      <c r="BA2426" s="40"/>
      <c r="BB2426" s="40"/>
      <c r="BC2426" s="40"/>
      <c r="BD2426" s="40"/>
      <c r="BE2426" s="40"/>
      <c r="BF2426" s="40"/>
    </row>
    <row r="2427" spans="1:58" x14ac:dyDescent="0.4">
      <c r="A2427" s="510"/>
      <c r="B2427" s="40"/>
      <c r="C2427" s="40"/>
      <c r="D2427" s="45"/>
      <c r="E2427" s="45"/>
      <c r="F2427" s="64"/>
      <c r="G2427" s="40"/>
      <c r="H2427" s="40"/>
      <c r="I2427" s="40"/>
      <c r="J2427" s="40"/>
      <c r="K2427" s="40"/>
      <c r="L2427" s="40"/>
      <c r="M2427" s="40"/>
      <c r="N2427" s="40"/>
      <c r="O2427" s="40"/>
      <c r="P2427" s="40"/>
      <c r="Q2427" s="40"/>
      <c r="R2427" s="40"/>
      <c r="S2427" s="40"/>
      <c r="T2427" s="40"/>
      <c r="U2427" s="40"/>
      <c r="V2427" s="40"/>
      <c r="W2427" s="40"/>
      <c r="X2427" s="40"/>
      <c r="Y2427" s="40"/>
      <c r="Z2427" s="40"/>
      <c r="AA2427" s="40"/>
      <c r="AB2427" s="40"/>
      <c r="AC2427" s="40"/>
      <c r="AD2427" s="40"/>
      <c r="AE2427" s="40"/>
      <c r="AF2427" s="40"/>
      <c r="AG2427" s="40"/>
      <c r="AH2427" s="40"/>
      <c r="AI2427" s="40"/>
      <c r="AJ2427" s="40"/>
      <c r="AK2427" s="40"/>
      <c r="AL2427" s="40"/>
      <c r="AM2427" s="40"/>
      <c r="AN2427" s="40"/>
      <c r="AO2427" s="40"/>
      <c r="AP2427" s="40"/>
      <c r="AQ2427" s="40"/>
      <c r="AR2427" s="40"/>
      <c r="AS2427" s="40"/>
      <c r="AT2427" s="40"/>
      <c r="AU2427" s="40"/>
      <c r="AV2427" s="40"/>
      <c r="AW2427" s="40"/>
      <c r="AX2427" s="40"/>
      <c r="AY2427" s="40"/>
      <c r="AZ2427" s="40"/>
      <c r="BA2427" s="40"/>
      <c r="BB2427" s="40"/>
      <c r="BC2427" s="40"/>
      <c r="BD2427" s="40"/>
      <c r="BE2427" s="40"/>
      <c r="BF2427" s="40"/>
    </row>
    <row r="2428" spans="1:58" x14ac:dyDescent="0.4">
      <c r="A2428" s="510"/>
      <c r="B2428" s="40"/>
      <c r="C2428" s="40"/>
      <c r="D2428" s="45"/>
      <c r="E2428" s="45"/>
      <c r="F2428" s="64"/>
      <c r="G2428" s="40"/>
      <c r="H2428" s="40"/>
      <c r="I2428" s="40"/>
      <c r="J2428" s="40"/>
      <c r="K2428" s="40"/>
      <c r="L2428" s="40"/>
      <c r="M2428" s="40"/>
      <c r="N2428" s="40"/>
      <c r="O2428" s="40"/>
      <c r="P2428" s="40"/>
      <c r="Q2428" s="40"/>
      <c r="R2428" s="40"/>
      <c r="S2428" s="40"/>
      <c r="T2428" s="40"/>
      <c r="U2428" s="40"/>
      <c r="V2428" s="40"/>
      <c r="W2428" s="40"/>
      <c r="X2428" s="40"/>
      <c r="Y2428" s="40"/>
      <c r="Z2428" s="40"/>
      <c r="AA2428" s="40"/>
      <c r="AB2428" s="40"/>
      <c r="AC2428" s="40"/>
      <c r="AD2428" s="40"/>
      <c r="AE2428" s="40"/>
      <c r="AF2428" s="40"/>
      <c r="AG2428" s="40"/>
      <c r="AH2428" s="40"/>
      <c r="AI2428" s="40"/>
      <c r="AJ2428" s="40"/>
      <c r="AK2428" s="40"/>
      <c r="AL2428" s="40"/>
      <c r="AM2428" s="40"/>
      <c r="AN2428" s="40"/>
      <c r="AO2428" s="40"/>
      <c r="AP2428" s="40"/>
      <c r="AQ2428" s="40"/>
      <c r="AR2428" s="40"/>
      <c r="AS2428" s="40"/>
      <c r="AT2428" s="40"/>
      <c r="AU2428" s="40"/>
      <c r="AV2428" s="40"/>
      <c r="AW2428" s="40"/>
      <c r="AX2428" s="40"/>
      <c r="AY2428" s="40"/>
      <c r="AZ2428" s="40"/>
      <c r="BA2428" s="40"/>
      <c r="BB2428" s="40"/>
      <c r="BC2428" s="40"/>
      <c r="BD2428" s="40"/>
      <c r="BE2428" s="40"/>
      <c r="BF2428" s="40"/>
    </row>
    <row r="2429" spans="1:58" x14ac:dyDescent="0.4">
      <c r="A2429" s="510"/>
      <c r="B2429" s="40"/>
      <c r="C2429" s="40"/>
      <c r="D2429" s="45"/>
      <c r="E2429" s="45"/>
      <c r="F2429" s="64"/>
      <c r="G2429" s="40"/>
      <c r="H2429" s="40"/>
      <c r="I2429" s="40"/>
      <c r="J2429" s="40"/>
      <c r="K2429" s="40"/>
      <c r="L2429" s="40"/>
      <c r="M2429" s="40"/>
      <c r="N2429" s="40"/>
      <c r="O2429" s="40"/>
      <c r="P2429" s="40"/>
      <c r="Q2429" s="40"/>
      <c r="R2429" s="40"/>
      <c r="S2429" s="40"/>
      <c r="T2429" s="40"/>
      <c r="U2429" s="40"/>
      <c r="V2429" s="40"/>
      <c r="W2429" s="40"/>
      <c r="X2429" s="40"/>
      <c r="Y2429" s="40"/>
      <c r="Z2429" s="40"/>
      <c r="AA2429" s="40"/>
      <c r="AB2429" s="40"/>
      <c r="AC2429" s="40"/>
      <c r="AD2429" s="40"/>
      <c r="AE2429" s="40"/>
      <c r="AF2429" s="40"/>
      <c r="AG2429" s="40"/>
      <c r="AH2429" s="40"/>
      <c r="AI2429" s="40"/>
      <c r="AJ2429" s="40"/>
      <c r="AK2429" s="40"/>
      <c r="AL2429" s="40"/>
      <c r="AM2429" s="40"/>
      <c r="AN2429" s="40"/>
      <c r="AO2429" s="40"/>
      <c r="AP2429" s="40"/>
      <c r="AQ2429" s="40"/>
      <c r="AR2429" s="40"/>
      <c r="AS2429" s="40"/>
      <c r="AT2429" s="40"/>
      <c r="AU2429" s="40"/>
      <c r="AV2429" s="40"/>
      <c r="AW2429" s="40"/>
      <c r="AX2429" s="40"/>
      <c r="AY2429" s="40"/>
      <c r="AZ2429" s="40"/>
      <c r="BA2429" s="40"/>
      <c r="BB2429" s="40"/>
      <c r="BC2429" s="40"/>
      <c r="BD2429" s="40"/>
      <c r="BE2429" s="40"/>
      <c r="BF2429" s="40"/>
    </row>
    <row r="2430" spans="1:58" x14ac:dyDescent="0.4">
      <c r="A2430" s="510"/>
      <c r="B2430" s="40"/>
      <c r="C2430" s="40"/>
      <c r="D2430" s="45"/>
      <c r="E2430" s="45"/>
      <c r="F2430" s="64"/>
      <c r="G2430" s="40"/>
      <c r="H2430" s="40"/>
      <c r="I2430" s="40"/>
      <c r="J2430" s="40"/>
      <c r="K2430" s="40"/>
      <c r="L2430" s="40"/>
      <c r="M2430" s="40"/>
      <c r="N2430" s="40"/>
      <c r="O2430" s="40"/>
      <c r="P2430" s="40"/>
      <c r="Q2430" s="40"/>
      <c r="R2430" s="40"/>
      <c r="S2430" s="40"/>
      <c r="T2430" s="40"/>
      <c r="U2430" s="40"/>
      <c r="V2430" s="40"/>
      <c r="W2430" s="40"/>
      <c r="X2430" s="40"/>
      <c r="Y2430" s="40"/>
      <c r="Z2430" s="40"/>
      <c r="AA2430" s="40"/>
      <c r="AB2430" s="40"/>
      <c r="AC2430" s="40"/>
      <c r="AD2430" s="40"/>
      <c r="AE2430" s="40"/>
      <c r="AF2430" s="40"/>
      <c r="AG2430" s="40"/>
      <c r="AH2430" s="40"/>
      <c r="AI2430" s="40"/>
      <c r="AJ2430" s="40"/>
      <c r="AK2430" s="40"/>
      <c r="AL2430" s="40"/>
      <c r="AM2430" s="40"/>
      <c r="AN2430" s="40"/>
      <c r="AO2430" s="40"/>
      <c r="AP2430" s="40"/>
      <c r="AQ2430" s="40"/>
      <c r="AR2430" s="40"/>
      <c r="AS2430" s="40"/>
      <c r="AT2430" s="40"/>
      <c r="AU2430" s="40"/>
      <c r="AV2430" s="40"/>
      <c r="AW2430" s="40"/>
      <c r="AX2430" s="40"/>
      <c r="AY2430" s="40"/>
      <c r="AZ2430" s="40"/>
      <c r="BA2430" s="40"/>
      <c r="BB2430" s="40"/>
      <c r="BC2430" s="40"/>
      <c r="BD2430" s="40"/>
      <c r="BE2430" s="40"/>
      <c r="BF2430" s="40"/>
    </row>
    <row r="2431" spans="1:58" x14ac:dyDescent="0.4">
      <c r="A2431" s="510"/>
      <c r="B2431" s="40"/>
      <c r="C2431" s="40"/>
      <c r="D2431" s="45"/>
      <c r="E2431" s="45"/>
      <c r="F2431" s="64"/>
      <c r="G2431" s="40"/>
      <c r="H2431" s="40"/>
      <c r="I2431" s="40"/>
      <c r="J2431" s="40"/>
      <c r="K2431" s="40"/>
      <c r="L2431" s="40"/>
      <c r="M2431" s="40"/>
      <c r="N2431" s="40"/>
      <c r="O2431" s="40"/>
      <c r="P2431" s="40"/>
      <c r="Q2431" s="40"/>
      <c r="R2431" s="40"/>
      <c r="S2431" s="40"/>
      <c r="T2431" s="40"/>
      <c r="U2431" s="40"/>
      <c r="V2431" s="40"/>
      <c r="W2431" s="40"/>
      <c r="X2431" s="40"/>
      <c r="Y2431" s="40"/>
      <c r="Z2431" s="40"/>
      <c r="AA2431" s="40"/>
      <c r="AB2431" s="40"/>
      <c r="AC2431" s="40"/>
      <c r="AD2431" s="40"/>
      <c r="AE2431" s="40"/>
      <c r="AF2431" s="40"/>
      <c r="AG2431" s="40"/>
      <c r="AH2431" s="40"/>
      <c r="AI2431" s="40"/>
      <c r="AJ2431" s="40"/>
      <c r="AK2431" s="40"/>
      <c r="AL2431" s="40"/>
      <c r="AM2431" s="40"/>
      <c r="AN2431" s="40"/>
      <c r="AO2431" s="40"/>
      <c r="AP2431" s="40"/>
      <c r="AQ2431" s="40"/>
      <c r="AR2431" s="40"/>
      <c r="AS2431" s="40"/>
      <c r="AT2431" s="40"/>
      <c r="AU2431" s="40"/>
      <c r="AV2431" s="40"/>
      <c r="AW2431" s="40"/>
      <c r="AX2431" s="40"/>
      <c r="AY2431" s="40"/>
      <c r="AZ2431" s="40"/>
      <c r="BA2431" s="40"/>
      <c r="BB2431" s="40"/>
      <c r="BC2431" s="40"/>
      <c r="BD2431" s="40"/>
      <c r="BE2431" s="40"/>
      <c r="BF2431" s="40"/>
    </row>
    <row r="2432" spans="1:58" x14ac:dyDescent="0.4">
      <c r="A2432" s="510"/>
      <c r="B2432" s="40"/>
      <c r="C2432" s="40"/>
      <c r="D2432" s="45"/>
      <c r="E2432" s="45"/>
      <c r="F2432" s="64"/>
      <c r="G2432" s="40"/>
      <c r="H2432" s="40"/>
      <c r="I2432" s="40"/>
      <c r="J2432" s="40"/>
      <c r="K2432" s="40"/>
      <c r="L2432" s="40"/>
      <c r="M2432" s="40"/>
      <c r="N2432" s="40"/>
      <c r="O2432" s="40"/>
      <c r="P2432" s="40"/>
      <c r="Q2432" s="40"/>
      <c r="R2432" s="40"/>
      <c r="S2432" s="40"/>
      <c r="T2432" s="40"/>
      <c r="U2432" s="40"/>
      <c r="V2432" s="40"/>
      <c r="W2432" s="40"/>
      <c r="X2432" s="40"/>
      <c r="Y2432" s="40"/>
      <c r="Z2432" s="40"/>
      <c r="AA2432" s="40"/>
      <c r="AB2432" s="40"/>
      <c r="AC2432" s="40"/>
      <c r="AD2432" s="40"/>
      <c r="AE2432" s="40"/>
      <c r="AF2432" s="40"/>
      <c r="AG2432" s="40"/>
      <c r="AH2432" s="40"/>
      <c r="AI2432" s="40"/>
      <c r="AJ2432" s="40"/>
      <c r="AK2432" s="40"/>
      <c r="AL2432" s="40"/>
      <c r="AM2432" s="40"/>
      <c r="AN2432" s="40"/>
      <c r="AO2432" s="40"/>
      <c r="AP2432" s="40"/>
      <c r="AQ2432" s="40"/>
      <c r="AR2432" s="40"/>
      <c r="AS2432" s="40"/>
      <c r="AT2432" s="40"/>
      <c r="AU2432" s="40"/>
      <c r="AV2432" s="40"/>
      <c r="AW2432" s="40"/>
      <c r="AX2432" s="40"/>
      <c r="AY2432" s="40"/>
      <c r="AZ2432" s="40"/>
      <c r="BA2432" s="40"/>
      <c r="BB2432" s="40"/>
      <c r="BC2432" s="40"/>
      <c r="BD2432" s="40"/>
      <c r="BE2432" s="40"/>
      <c r="BF2432" s="40"/>
    </row>
    <row r="2433" spans="1:58" x14ac:dyDescent="0.4">
      <c r="A2433" s="510"/>
      <c r="B2433" s="40"/>
      <c r="C2433" s="40"/>
      <c r="D2433" s="45"/>
      <c r="E2433" s="45"/>
      <c r="F2433" s="64"/>
      <c r="G2433" s="40"/>
      <c r="H2433" s="40"/>
      <c r="I2433" s="40"/>
      <c r="J2433" s="40"/>
      <c r="K2433" s="40"/>
      <c r="L2433" s="40"/>
      <c r="M2433" s="40"/>
      <c r="N2433" s="40"/>
      <c r="O2433" s="40"/>
      <c r="P2433" s="40"/>
      <c r="Q2433" s="40"/>
      <c r="R2433" s="40"/>
      <c r="S2433" s="40"/>
      <c r="T2433" s="40"/>
      <c r="U2433" s="40"/>
      <c r="V2433" s="40"/>
      <c r="W2433" s="40"/>
      <c r="X2433" s="40"/>
      <c r="Y2433" s="40"/>
      <c r="Z2433" s="40"/>
      <c r="AA2433" s="40"/>
      <c r="AB2433" s="40"/>
      <c r="AC2433" s="40"/>
      <c r="AD2433" s="40"/>
      <c r="AE2433" s="40"/>
      <c r="AF2433" s="40"/>
      <c r="AG2433" s="40"/>
      <c r="AH2433" s="40"/>
      <c r="AI2433" s="40"/>
      <c r="AJ2433" s="40"/>
      <c r="AK2433" s="40"/>
      <c r="AL2433" s="40"/>
      <c r="AM2433" s="40"/>
      <c r="AN2433" s="40"/>
      <c r="AO2433" s="40"/>
      <c r="AP2433" s="40"/>
      <c r="AQ2433" s="40"/>
      <c r="AR2433" s="40"/>
      <c r="AS2433" s="40"/>
      <c r="AT2433" s="40"/>
      <c r="AU2433" s="40"/>
      <c r="AV2433" s="40"/>
      <c r="AW2433" s="40"/>
      <c r="AX2433" s="40"/>
      <c r="AY2433" s="40"/>
      <c r="AZ2433" s="40"/>
      <c r="BA2433" s="40"/>
      <c r="BB2433" s="40"/>
      <c r="BC2433" s="40"/>
      <c r="BD2433" s="40"/>
      <c r="BE2433" s="40"/>
      <c r="BF2433" s="40"/>
    </row>
    <row r="2434" spans="1:58" x14ac:dyDescent="0.4">
      <c r="A2434" s="510"/>
      <c r="B2434" s="40"/>
      <c r="C2434" s="40"/>
      <c r="D2434" s="45"/>
      <c r="E2434" s="45"/>
      <c r="F2434" s="64"/>
      <c r="G2434" s="40"/>
      <c r="H2434" s="40"/>
      <c r="I2434" s="40"/>
      <c r="J2434" s="40"/>
      <c r="K2434" s="40"/>
      <c r="L2434" s="40"/>
      <c r="M2434" s="40"/>
      <c r="N2434" s="40"/>
      <c r="O2434" s="40"/>
      <c r="P2434" s="40"/>
      <c r="Q2434" s="40"/>
      <c r="R2434" s="40"/>
      <c r="S2434" s="40"/>
      <c r="T2434" s="40"/>
      <c r="U2434" s="40"/>
      <c r="V2434" s="40"/>
      <c r="W2434" s="40"/>
      <c r="X2434" s="40"/>
      <c r="Y2434" s="40"/>
      <c r="Z2434" s="40"/>
      <c r="AA2434" s="40"/>
      <c r="AB2434" s="40"/>
      <c r="AC2434" s="40"/>
      <c r="AD2434" s="40"/>
      <c r="AE2434" s="40"/>
      <c r="AF2434" s="40"/>
      <c r="AG2434" s="40"/>
      <c r="AH2434" s="40"/>
      <c r="AI2434" s="40"/>
      <c r="AJ2434" s="40"/>
      <c r="AK2434" s="40"/>
      <c r="AL2434" s="40"/>
      <c r="AM2434" s="40"/>
      <c r="AN2434" s="40"/>
      <c r="AO2434" s="40"/>
      <c r="AP2434" s="40"/>
      <c r="AQ2434" s="40"/>
      <c r="AR2434" s="40"/>
      <c r="AS2434" s="40"/>
      <c r="AT2434" s="40"/>
      <c r="AU2434" s="40"/>
      <c r="AV2434" s="40"/>
      <c r="AW2434" s="40"/>
      <c r="AX2434" s="40"/>
      <c r="AY2434" s="40"/>
      <c r="AZ2434" s="40"/>
      <c r="BA2434" s="40"/>
      <c r="BB2434" s="40"/>
      <c r="BC2434" s="40"/>
      <c r="BD2434" s="40"/>
      <c r="BE2434" s="40"/>
      <c r="BF2434" s="40"/>
    </row>
    <row r="2435" spans="1:58" x14ac:dyDescent="0.4">
      <c r="A2435" s="510"/>
      <c r="B2435" s="40"/>
      <c r="C2435" s="40"/>
      <c r="D2435" s="45"/>
      <c r="E2435" s="45"/>
      <c r="F2435" s="64"/>
      <c r="G2435" s="40"/>
      <c r="H2435" s="40"/>
      <c r="I2435" s="40"/>
      <c r="J2435" s="40"/>
      <c r="K2435" s="40"/>
      <c r="L2435" s="40"/>
      <c r="M2435" s="40"/>
      <c r="N2435" s="40"/>
      <c r="O2435" s="40"/>
      <c r="P2435" s="40"/>
      <c r="Q2435" s="40"/>
      <c r="R2435" s="40"/>
      <c r="S2435" s="40"/>
      <c r="T2435" s="40"/>
      <c r="U2435" s="40"/>
      <c r="V2435" s="40"/>
      <c r="W2435" s="40"/>
      <c r="X2435" s="40"/>
      <c r="Y2435" s="40"/>
      <c r="Z2435" s="40"/>
      <c r="AA2435" s="40"/>
      <c r="AB2435" s="40"/>
      <c r="AC2435" s="40"/>
      <c r="AD2435" s="40"/>
      <c r="AE2435" s="40"/>
      <c r="AF2435" s="40"/>
      <c r="AG2435" s="40"/>
      <c r="AH2435" s="40"/>
      <c r="AI2435" s="40"/>
      <c r="AJ2435" s="40"/>
      <c r="AK2435" s="40"/>
      <c r="AL2435" s="40"/>
      <c r="AM2435" s="40"/>
      <c r="AN2435" s="40"/>
      <c r="AO2435" s="40"/>
      <c r="AP2435" s="40"/>
      <c r="AQ2435" s="40"/>
      <c r="AR2435" s="40"/>
      <c r="AS2435" s="40"/>
      <c r="AT2435" s="40"/>
      <c r="AU2435" s="40"/>
      <c r="AV2435" s="40"/>
      <c r="AW2435" s="40"/>
      <c r="AX2435" s="40"/>
      <c r="AY2435" s="40"/>
      <c r="AZ2435" s="40"/>
      <c r="BA2435" s="40"/>
      <c r="BB2435" s="40"/>
      <c r="BC2435" s="40"/>
      <c r="BD2435" s="40"/>
      <c r="BE2435" s="40"/>
      <c r="BF2435" s="40"/>
    </row>
    <row r="2436" spans="1:58" x14ac:dyDescent="0.4">
      <c r="A2436" s="510"/>
      <c r="B2436" s="40"/>
      <c r="C2436" s="40"/>
      <c r="D2436" s="45"/>
      <c r="E2436" s="45"/>
      <c r="F2436" s="64"/>
      <c r="G2436" s="40"/>
      <c r="H2436" s="40"/>
      <c r="I2436" s="40"/>
      <c r="J2436" s="40"/>
      <c r="K2436" s="40"/>
      <c r="L2436" s="40"/>
      <c r="M2436" s="40"/>
      <c r="N2436" s="40"/>
      <c r="O2436" s="40"/>
      <c r="P2436" s="40"/>
      <c r="Q2436" s="40"/>
      <c r="R2436" s="40"/>
      <c r="S2436" s="40"/>
      <c r="T2436" s="40"/>
      <c r="U2436" s="40"/>
      <c r="V2436" s="40"/>
      <c r="W2436" s="40"/>
      <c r="X2436" s="40"/>
      <c r="Y2436" s="40"/>
      <c r="Z2436" s="40"/>
      <c r="AA2436" s="40"/>
      <c r="AB2436" s="40"/>
      <c r="AC2436" s="40"/>
      <c r="AD2436" s="40"/>
      <c r="AE2436" s="40"/>
      <c r="AF2436" s="40"/>
      <c r="AG2436" s="40"/>
      <c r="AH2436" s="40"/>
      <c r="AI2436" s="40"/>
      <c r="AJ2436" s="40"/>
      <c r="AK2436" s="40"/>
      <c r="AL2436" s="40"/>
      <c r="AM2436" s="40"/>
      <c r="AN2436" s="40"/>
      <c r="AO2436" s="40"/>
      <c r="AP2436" s="40"/>
      <c r="AQ2436" s="40"/>
      <c r="AR2436" s="40"/>
      <c r="AS2436" s="40"/>
      <c r="AT2436" s="40"/>
      <c r="AU2436" s="40"/>
      <c r="AV2436" s="40"/>
      <c r="AW2436" s="40"/>
      <c r="AX2436" s="40"/>
      <c r="AY2436" s="40"/>
      <c r="AZ2436" s="40"/>
      <c r="BA2436" s="40"/>
      <c r="BB2436" s="40"/>
      <c r="BC2436" s="40"/>
      <c r="BD2436" s="40"/>
      <c r="BE2436" s="40"/>
      <c r="BF2436" s="40"/>
    </row>
    <row r="2437" spans="1:58" x14ac:dyDescent="0.4">
      <c r="A2437" s="510"/>
      <c r="B2437" s="40"/>
      <c r="C2437" s="40"/>
      <c r="D2437" s="45"/>
      <c r="E2437" s="45"/>
      <c r="F2437" s="64"/>
      <c r="G2437" s="40"/>
      <c r="H2437" s="40"/>
      <c r="I2437" s="40"/>
      <c r="J2437" s="40"/>
      <c r="K2437" s="40"/>
      <c r="L2437" s="40"/>
      <c r="M2437" s="40"/>
      <c r="N2437" s="40"/>
      <c r="O2437" s="40"/>
      <c r="P2437" s="40"/>
      <c r="Q2437" s="40"/>
      <c r="R2437" s="40"/>
      <c r="S2437" s="40"/>
      <c r="T2437" s="40"/>
      <c r="U2437" s="40"/>
      <c r="V2437" s="40"/>
      <c r="W2437" s="40"/>
      <c r="X2437" s="40"/>
      <c r="Y2437" s="40"/>
      <c r="Z2437" s="40"/>
      <c r="AA2437" s="40"/>
      <c r="AB2437" s="40"/>
      <c r="AC2437" s="40"/>
      <c r="AD2437" s="40"/>
      <c r="AE2437" s="40"/>
      <c r="AF2437" s="40"/>
      <c r="AG2437" s="40"/>
      <c r="AH2437" s="40"/>
      <c r="AI2437" s="40"/>
      <c r="AJ2437" s="40"/>
      <c r="AK2437" s="40"/>
      <c r="AL2437" s="40"/>
      <c r="AM2437" s="40"/>
      <c r="AN2437" s="40"/>
      <c r="AO2437" s="40"/>
      <c r="AP2437" s="40"/>
      <c r="AQ2437" s="40"/>
      <c r="AR2437" s="40"/>
      <c r="AS2437" s="40"/>
      <c r="AT2437" s="40"/>
      <c r="AU2437" s="40"/>
      <c r="AV2437" s="40"/>
      <c r="AW2437" s="40"/>
      <c r="AX2437" s="40"/>
      <c r="AY2437" s="40"/>
      <c r="AZ2437" s="40"/>
      <c r="BA2437" s="40"/>
      <c r="BB2437" s="40"/>
      <c r="BC2437" s="40"/>
      <c r="BD2437" s="40"/>
      <c r="BE2437" s="40"/>
      <c r="BF2437" s="40"/>
    </row>
    <row r="2438" spans="1:58" x14ac:dyDescent="0.4">
      <c r="A2438" s="510"/>
      <c r="B2438" s="40"/>
      <c r="C2438" s="40"/>
      <c r="D2438" s="45"/>
      <c r="E2438" s="45"/>
      <c r="F2438" s="64"/>
      <c r="G2438" s="40"/>
      <c r="H2438" s="40"/>
      <c r="I2438" s="40"/>
      <c r="J2438" s="40"/>
      <c r="K2438" s="40"/>
      <c r="L2438" s="40"/>
      <c r="M2438" s="40"/>
      <c r="N2438" s="40"/>
      <c r="O2438" s="40"/>
      <c r="P2438" s="40"/>
      <c r="Q2438" s="40"/>
      <c r="R2438" s="40"/>
      <c r="S2438" s="40"/>
      <c r="T2438" s="40"/>
      <c r="U2438" s="40"/>
      <c r="V2438" s="40"/>
      <c r="W2438" s="40"/>
      <c r="X2438" s="40"/>
      <c r="Y2438" s="40"/>
      <c r="Z2438" s="40"/>
      <c r="AA2438" s="40"/>
      <c r="AB2438" s="40"/>
      <c r="AC2438" s="40"/>
      <c r="AD2438" s="40"/>
      <c r="AE2438" s="40"/>
      <c r="AF2438" s="40"/>
      <c r="AG2438" s="40"/>
      <c r="AH2438" s="40"/>
      <c r="AI2438" s="40"/>
      <c r="AJ2438" s="40"/>
      <c r="AK2438" s="40"/>
      <c r="AL2438" s="40"/>
      <c r="AM2438" s="40"/>
      <c r="AN2438" s="40"/>
      <c r="AO2438" s="40"/>
      <c r="AP2438" s="40"/>
      <c r="AQ2438" s="40"/>
      <c r="AR2438" s="40"/>
      <c r="AS2438" s="40"/>
      <c r="AT2438" s="40"/>
      <c r="AU2438" s="40"/>
      <c r="AV2438" s="40"/>
      <c r="AW2438" s="40"/>
      <c r="AX2438" s="40"/>
      <c r="AY2438" s="40"/>
      <c r="AZ2438" s="40"/>
      <c r="BA2438" s="40"/>
      <c r="BB2438" s="40"/>
      <c r="BC2438" s="40"/>
      <c r="BD2438" s="40"/>
      <c r="BE2438" s="40"/>
      <c r="BF2438" s="40"/>
    </row>
    <row r="2439" spans="1:58" x14ac:dyDescent="0.4">
      <c r="A2439" s="510"/>
      <c r="B2439" s="40"/>
      <c r="C2439" s="40"/>
      <c r="D2439" s="45"/>
      <c r="E2439" s="45"/>
      <c r="F2439" s="64"/>
      <c r="G2439" s="40"/>
      <c r="H2439" s="40"/>
      <c r="I2439" s="40"/>
      <c r="J2439" s="40"/>
      <c r="K2439" s="40"/>
      <c r="L2439" s="40"/>
      <c r="M2439" s="40"/>
      <c r="N2439" s="40"/>
      <c r="O2439" s="40"/>
      <c r="P2439" s="40"/>
      <c r="Q2439" s="40"/>
      <c r="R2439" s="40"/>
      <c r="S2439" s="40"/>
      <c r="T2439" s="40"/>
      <c r="U2439" s="40"/>
      <c r="V2439" s="40"/>
      <c r="W2439" s="40"/>
      <c r="X2439" s="40"/>
      <c r="Y2439" s="40"/>
      <c r="Z2439" s="40"/>
      <c r="AA2439" s="40"/>
      <c r="AB2439" s="40"/>
      <c r="AC2439" s="40"/>
      <c r="AD2439" s="40"/>
      <c r="AE2439" s="40"/>
      <c r="AF2439" s="40"/>
      <c r="AG2439" s="40"/>
      <c r="AH2439" s="40"/>
      <c r="AI2439" s="40"/>
      <c r="AJ2439" s="40"/>
      <c r="AK2439" s="40"/>
      <c r="AL2439" s="40"/>
      <c r="AM2439" s="40"/>
      <c r="AN2439" s="40"/>
      <c r="AO2439" s="40"/>
      <c r="AP2439" s="40"/>
      <c r="AQ2439" s="40"/>
      <c r="AR2439" s="40"/>
      <c r="AS2439" s="40"/>
      <c r="AT2439" s="40"/>
      <c r="AU2439" s="40"/>
      <c r="AV2439" s="40"/>
      <c r="AW2439" s="40"/>
      <c r="AX2439" s="40"/>
      <c r="AY2439" s="40"/>
      <c r="AZ2439" s="40"/>
      <c r="BA2439" s="40"/>
      <c r="BB2439" s="40"/>
      <c r="BC2439" s="40"/>
      <c r="BD2439" s="40"/>
      <c r="BE2439" s="40"/>
      <c r="BF2439" s="40"/>
    </row>
    <row r="2440" spans="1:58" x14ac:dyDescent="0.4">
      <c r="A2440" s="510"/>
      <c r="B2440" s="40"/>
      <c r="C2440" s="40"/>
      <c r="D2440" s="45"/>
      <c r="E2440" s="45"/>
      <c r="F2440" s="64"/>
      <c r="G2440" s="40"/>
      <c r="H2440" s="40"/>
      <c r="I2440" s="40"/>
      <c r="J2440" s="40"/>
      <c r="K2440" s="40"/>
      <c r="L2440" s="40"/>
      <c r="M2440" s="40"/>
      <c r="N2440" s="40"/>
      <c r="O2440" s="40"/>
      <c r="P2440" s="40"/>
      <c r="Q2440" s="40"/>
      <c r="R2440" s="40"/>
      <c r="S2440" s="40"/>
      <c r="T2440" s="40"/>
      <c r="U2440" s="40"/>
      <c r="V2440" s="40"/>
      <c r="W2440" s="40"/>
      <c r="X2440" s="40"/>
      <c r="Y2440" s="40"/>
      <c r="Z2440" s="40"/>
      <c r="AA2440" s="40"/>
      <c r="AB2440" s="40"/>
      <c r="AC2440" s="40"/>
      <c r="AD2440" s="40"/>
      <c r="AE2440" s="40"/>
      <c r="AF2440" s="40"/>
      <c r="AG2440" s="40"/>
      <c r="AH2440" s="40"/>
      <c r="AI2440" s="40"/>
      <c r="AJ2440" s="40"/>
      <c r="AK2440" s="40"/>
      <c r="AL2440" s="40"/>
      <c r="AM2440" s="40"/>
      <c r="AN2440" s="40"/>
      <c r="AO2440" s="40"/>
      <c r="AP2440" s="40"/>
      <c r="AQ2440" s="40"/>
      <c r="AR2440" s="40"/>
      <c r="AS2440" s="40"/>
      <c r="AT2440" s="40"/>
      <c r="AU2440" s="40"/>
      <c r="AV2440" s="40"/>
      <c r="AW2440" s="40"/>
      <c r="AX2440" s="40"/>
      <c r="AY2440" s="40"/>
      <c r="AZ2440" s="40"/>
      <c r="BA2440" s="40"/>
      <c r="BB2440" s="40"/>
      <c r="BC2440" s="40"/>
      <c r="BD2440" s="40"/>
      <c r="BE2440" s="40"/>
      <c r="BF2440" s="40"/>
    </row>
    <row r="2441" spans="1:58" x14ac:dyDescent="0.4">
      <c r="A2441" s="510"/>
      <c r="B2441" s="40"/>
      <c r="C2441" s="40"/>
      <c r="D2441" s="45"/>
      <c r="E2441" s="45"/>
      <c r="F2441" s="64"/>
      <c r="G2441" s="40"/>
      <c r="H2441" s="40"/>
      <c r="I2441" s="40"/>
      <c r="J2441" s="40"/>
      <c r="K2441" s="40"/>
      <c r="L2441" s="40"/>
      <c r="M2441" s="40"/>
      <c r="N2441" s="40"/>
      <c r="O2441" s="40"/>
      <c r="P2441" s="40"/>
      <c r="Q2441" s="40"/>
      <c r="R2441" s="40"/>
      <c r="S2441" s="40"/>
      <c r="T2441" s="40"/>
      <c r="U2441" s="40"/>
      <c r="V2441" s="40"/>
      <c r="W2441" s="40"/>
      <c r="X2441" s="40"/>
      <c r="Y2441" s="40"/>
      <c r="Z2441" s="40"/>
      <c r="AA2441" s="40"/>
      <c r="AB2441" s="40"/>
      <c r="AC2441" s="40"/>
      <c r="AD2441" s="40"/>
      <c r="AE2441" s="40"/>
      <c r="AF2441" s="40"/>
      <c r="AG2441" s="40"/>
      <c r="AH2441" s="40"/>
      <c r="AI2441" s="40"/>
      <c r="AJ2441" s="40"/>
      <c r="AK2441" s="40"/>
      <c r="AL2441" s="40"/>
      <c r="AM2441" s="40"/>
      <c r="AN2441" s="40"/>
      <c r="AO2441" s="40"/>
      <c r="AP2441" s="40"/>
      <c r="AQ2441" s="40"/>
      <c r="AR2441" s="40"/>
      <c r="AS2441" s="40"/>
      <c r="AT2441" s="40"/>
      <c r="AU2441" s="40"/>
      <c r="AV2441" s="40"/>
      <c r="AW2441" s="40"/>
      <c r="AX2441" s="40"/>
      <c r="AY2441" s="40"/>
      <c r="AZ2441" s="40"/>
      <c r="BA2441" s="40"/>
      <c r="BB2441" s="40"/>
      <c r="BC2441" s="40"/>
      <c r="BD2441" s="40"/>
      <c r="BE2441" s="40"/>
      <c r="BF2441" s="40"/>
    </row>
    <row r="2442" spans="1:58" x14ac:dyDescent="0.4">
      <c r="A2442" s="510"/>
      <c r="B2442" s="40"/>
      <c r="C2442" s="40"/>
      <c r="D2442" s="45"/>
      <c r="E2442" s="45"/>
      <c r="F2442" s="64"/>
      <c r="G2442" s="40"/>
      <c r="H2442" s="40"/>
      <c r="I2442" s="40"/>
      <c r="J2442" s="40"/>
      <c r="K2442" s="40"/>
      <c r="L2442" s="40"/>
      <c r="M2442" s="40"/>
      <c r="N2442" s="40"/>
      <c r="O2442" s="40"/>
      <c r="P2442" s="40"/>
      <c r="Q2442" s="40"/>
      <c r="R2442" s="40"/>
      <c r="S2442" s="40"/>
      <c r="T2442" s="40"/>
      <c r="U2442" s="40"/>
      <c r="V2442" s="40"/>
      <c r="W2442" s="40"/>
      <c r="X2442" s="40"/>
      <c r="Y2442" s="40"/>
      <c r="Z2442" s="40"/>
      <c r="AA2442" s="40"/>
      <c r="AB2442" s="40"/>
      <c r="AC2442" s="40"/>
      <c r="AD2442" s="40"/>
      <c r="AE2442" s="40"/>
      <c r="AF2442" s="40"/>
      <c r="AG2442" s="40"/>
      <c r="AH2442" s="40"/>
      <c r="AI2442" s="40"/>
      <c r="AJ2442" s="40"/>
      <c r="AK2442" s="40"/>
      <c r="AL2442" s="40"/>
      <c r="AM2442" s="40"/>
      <c r="AN2442" s="40"/>
      <c r="AO2442" s="40"/>
      <c r="AP2442" s="40"/>
      <c r="AQ2442" s="40"/>
      <c r="AR2442" s="40"/>
      <c r="AS2442" s="40"/>
      <c r="AT2442" s="40"/>
      <c r="AU2442" s="40"/>
      <c r="AV2442" s="40"/>
      <c r="AW2442" s="40"/>
      <c r="AX2442" s="40"/>
      <c r="AY2442" s="40"/>
      <c r="AZ2442" s="40"/>
      <c r="BA2442" s="40"/>
      <c r="BB2442" s="40"/>
      <c r="BC2442" s="40"/>
      <c r="BD2442" s="40"/>
      <c r="BE2442" s="40"/>
      <c r="BF2442" s="40"/>
    </row>
    <row r="2443" spans="1:58" x14ac:dyDescent="0.4">
      <c r="A2443" s="510"/>
      <c r="B2443" s="40"/>
      <c r="C2443" s="40"/>
      <c r="D2443" s="45"/>
      <c r="E2443" s="45"/>
      <c r="F2443" s="64"/>
      <c r="G2443" s="40"/>
      <c r="H2443" s="40"/>
      <c r="I2443" s="40"/>
      <c r="J2443" s="40"/>
      <c r="K2443" s="40"/>
      <c r="L2443" s="40"/>
      <c r="M2443" s="40"/>
      <c r="N2443" s="40"/>
      <c r="O2443" s="40"/>
      <c r="P2443" s="40"/>
      <c r="Q2443" s="40"/>
      <c r="R2443" s="40"/>
      <c r="S2443" s="40"/>
      <c r="T2443" s="40"/>
      <c r="U2443" s="40"/>
      <c r="V2443" s="40"/>
      <c r="W2443" s="40"/>
      <c r="X2443" s="40"/>
      <c r="Y2443" s="40"/>
      <c r="Z2443" s="40"/>
      <c r="AA2443" s="40"/>
      <c r="AB2443" s="40"/>
      <c r="AC2443" s="40"/>
      <c r="AD2443" s="40"/>
      <c r="AE2443" s="40"/>
      <c r="AF2443" s="40"/>
      <c r="AG2443" s="40"/>
      <c r="AH2443" s="40"/>
      <c r="AI2443" s="40"/>
      <c r="AJ2443" s="40"/>
      <c r="AK2443" s="40"/>
      <c r="AL2443" s="40"/>
      <c r="AM2443" s="40"/>
      <c r="AN2443" s="40"/>
      <c r="AO2443" s="40"/>
      <c r="AP2443" s="40"/>
      <c r="AQ2443" s="40"/>
      <c r="AR2443" s="40"/>
      <c r="AS2443" s="40"/>
      <c r="AT2443" s="40"/>
      <c r="AU2443" s="40"/>
      <c r="AV2443" s="40"/>
      <c r="AW2443" s="40"/>
      <c r="AX2443" s="40"/>
      <c r="AY2443" s="40"/>
      <c r="AZ2443" s="40"/>
      <c r="BA2443" s="40"/>
      <c r="BB2443" s="40"/>
      <c r="BC2443" s="40"/>
      <c r="BD2443" s="40"/>
      <c r="BE2443" s="40"/>
      <c r="BF2443" s="40"/>
    </row>
    <row r="2444" spans="1:58" x14ac:dyDescent="0.4">
      <c r="A2444" s="510"/>
      <c r="B2444" s="40"/>
      <c r="C2444" s="40"/>
      <c r="D2444" s="45"/>
      <c r="E2444" s="45"/>
      <c r="F2444" s="64"/>
      <c r="G2444" s="40"/>
      <c r="H2444" s="40"/>
      <c r="I2444" s="40"/>
      <c r="J2444" s="40"/>
      <c r="K2444" s="40"/>
      <c r="L2444" s="40"/>
      <c r="M2444" s="40"/>
      <c r="N2444" s="40"/>
      <c r="O2444" s="40"/>
      <c r="P2444" s="40"/>
      <c r="Q2444" s="40"/>
      <c r="R2444" s="40"/>
      <c r="S2444" s="40"/>
      <c r="T2444" s="40"/>
      <c r="U2444" s="40"/>
      <c r="V2444" s="40"/>
      <c r="W2444" s="40"/>
      <c r="X2444" s="40"/>
      <c r="Y2444" s="40"/>
      <c r="Z2444" s="40"/>
      <c r="AA2444" s="40"/>
      <c r="AB2444" s="40"/>
      <c r="AC2444" s="40"/>
      <c r="AD2444" s="40"/>
      <c r="AE2444" s="40"/>
      <c r="AF2444" s="40"/>
      <c r="AG2444" s="40"/>
      <c r="AH2444" s="40"/>
      <c r="AI2444" s="40"/>
      <c r="AJ2444" s="40"/>
      <c r="AK2444" s="40"/>
      <c r="AL2444" s="40"/>
      <c r="AM2444" s="40"/>
      <c r="AN2444" s="40"/>
      <c r="AO2444" s="40"/>
      <c r="AP2444" s="40"/>
      <c r="AQ2444" s="40"/>
      <c r="AR2444" s="40"/>
      <c r="AS2444" s="40"/>
      <c r="AT2444" s="40"/>
      <c r="AU2444" s="40"/>
      <c r="AV2444" s="40"/>
      <c r="AW2444" s="40"/>
      <c r="AX2444" s="40"/>
      <c r="AY2444" s="40"/>
      <c r="AZ2444" s="40"/>
      <c r="BA2444" s="40"/>
      <c r="BB2444" s="40"/>
      <c r="BC2444" s="40"/>
      <c r="BD2444" s="40"/>
      <c r="BE2444" s="40"/>
      <c r="BF2444" s="40"/>
    </row>
    <row r="2445" spans="1:58" x14ac:dyDescent="0.4">
      <c r="A2445" s="510"/>
      <c r="B2445" s="40"/>
      <c r="C2445" s="40"/>
      <c r="D2445" s="45"/>
      <c r="E2445" s="45"/>
      <c r="F2445" s="64"/>
      <c r="G2445" s="40"/>
      <c r="H2445" s="40"/>
      <c r="I2445" s="40"/>
      <c r="J2445" s="40"/>
      <c r="K2445" s="40"/>
      <c r="L2445" s="40"/>
      <c r="M2445" s="40"/>
      <c r="N2445" s="40"/>
      <c r="O2445" s="40"/>
      <c r="P2445" s="40"/>
      <c r="Q2445" s="40"/>
      <c r="R2445" s="40"/>
      <c r="S2445" s="40"/>
      <c r="T2445" s="40"/>
      <c r="U2445" s="40"/>
      <c r="V2445" s="40"/>
      <c r="W2445" s="40"/>
      <c r="X2445" s="40"/>
      <c r="Y2445" s="40"/>
      <c r="Z2445" s="40"/>
      <c r="AA2445" s="40"/>
      <c r="AB2445" s="40"/>
      <c r="AC2445" s="40"/>
      <c r="AD2445" s="40"/>
      <c r="AE2445" s="40"/>
      <c r="AF2445" s="40"/>
      <c r="AG2445" s="40"/>
      <c r="AH2445" s="40"/>
      <c r="AI2445" s="40"/>
      <c r="AJ2445" s="40"/>
      <c r="AK2445" s="40"/>
      <c r="AL2445" s="40"/>
      <c r="AM2445" s="40"/>
      <c r="AN2445" s="40"/>
      <c r="AO2445" s="40"/>
      <c r="AP2445" s="40"/>
      <c r="AQ2445" s="40"/>
      <c r="AR2445" s="40"/>
      <c r="AS2445" s="40"/>
      <c r="AT2445" s="40"/>
      <c r="AU2445" s="40"/>
      <c r="AV2445" s="40"/>
      <c r="AW2445" s="40"/>
      <c r="AX2445" s="40"/>
      <c r="AY2445" s="40"/>
      <c r="AZ2445" s="40"/>
      <c r="BA2445" s="40"/>
      <c r="BB2445" s="40"/>
      <c r="BC2445" s="40"/>
      <c r="BD2445" s="40"/>
      <c r="BE2445" s="40"/>
      <c r="BF2445" s="40"/>
    </row>
    <row r="2446" spans="1:58" x14ac:dyDescent="0.4">
      <c r="A2446" s="510"/>
      <c r="B2446" s="40"/>
      <c r="C2446" s="40"/>
      <c r="D2446" s="45"/>
      <c r="E2446" s="45"/>
      <c r="F2446" s="64"/>
      <c r="G2446" s="40"/>
      <c r="H2446" s="40"/>
      <c r="I2446" s="40"/>
      <c r="J2446" s="40"/>
      <c r="K2446" s="40"/>
      <c r="L2446" s="40"/>
      <c r="M2446" s="40"/>
      <c r="N2446" s="40"/>
      <c r="O2446" s="40"/>
      <c r="P2446" s="40"/>
      <c r="Q2446" s="40"/>
      <c r="R2446" s="40"/>
      <c r="S2446" s="40"/>
      <c r="T2446" s="40"/>
      <c r="U2446" s="40"/>
      <c r="V2446" s="40"/>
      <c r="W2446" s="40"/>
      <c r="X2446" s="40"/>
      <c r="Y2446" s="40"/>
      <c r="Z2446" s="40"/>
      <c r="AA2446" s="40"/>
      <c r="AB2446" s="40"/>
      <c r="AC2446" s="40"/>
      <c r="AD2446" s="40"/>
      <c r="AE2446" s="40"/>
      <c r="AF2446" s="40"/>
      <c r="AG2446" s="40"/>
      <c r="AH2446" s="40"/>
      <c r="AI2446" s="40"/>
      <c r="AJ2446" s="40"/>
      <c r="AK2446" s="40"/>
      <c r="AL2446" s="40"/>
      <c r="AM2446" s="40"/>
      <c r="AN2446" s="40"/>
      <c r="AO2446" s="40"/>
      <c r="AP2446" s="40"/>
      <c r="AQ2446" s="40"/>
      <c r="AR2446" s="40"/>
      <c r="AS2446" s="40"/>
      <c r="AT2446" s="40"/>
      <c r="AU2446" s="40"/>
      <c r="AV2446" s="40"/>
      <c r="AW2446" s="40"/>
      <c r="AX2446" s="40"/>
      <c r="AY2446" s="40"/>
      <c r="AZ2446" s="40"/>
      <c r="BA2446" s="40"/>
      <c r="BB2446" s="40"/>
      <c r="BC2446" s="40"/>
      <c r="BD2446" s="40"/>
      <c r="BE2446" s="40"/>
      <c r="BF2446" s="40"/>
    </row>
    <row r="2447" spans="1:58" x14ac:dyDescent="0.4">
      <c r="A2447" s="510"/>
      <c r="B2447" s="40"/>
      <c r="C2447" s="40"/>
      <c r="D2447" s="45"/>
      <c r="E2447" s="45"/>
      <c r="F2447" s="64"/>
      <c r="G2447" s="40"/>
      <c r="H2447" s="40"/>
      <c r="I2447" s="40"/>
      <c r="J2447" s="40"/>
      <c r="K2447" s="40"/>
      <c r="L2447" s="40"/>
      <c r="M2447" s="40"/>
      <c r="N2447" s="40"/>
      <c r="O2447" s="40"/>
      <c r="P2447" s="40"/>
      <c r="Q2447" s="40"/>
      <c r="R2447" s="40"/>
      <c r="S2447" s="40"/>
      <c r="T2447" s="40"/>
      <c r="U2447" s="40"/>
      <c r="V2447" s="40"/>
      <c r="W2447" s="40"/>
      <c r="X2447" s="40"/>
      <c r="Y2447" s="40"/>
      <c r="Z2447" s="40"/>
      <c r="AA2447" s="40"/>
      <c r="AB2447" s="40"/>
      <c r="AC2447" s="40"/>
      <c r="AD2447" s="40"/>
      <c r="AE2447" s="40"/>
      <c r="AF2447" s="40"/>
      <c r="AG2447" s="40"/>
      <c r="AH2447" s="40"/>
      <c r="AI2447" s="40"/>
      <c r="AJ2447" s="40"/>
      <c r="AK2447" s="40"/>
      <c r="AL2447" s="40"/>
      <c r="AM2447" s="40"/>
      <c r="AN2447" s="40"/>
      <c r="AO2447" s="40"/>
      <c r="AP2447" s="40"/>
      <c r="AQ2447" s="40"/>
      <c r="AR2447" s="40"/>
      <c r="AS2447" s="40"/>
      <c r="AT2447" s="40"/>
      <c r="AU2447" s="40"/>
      <c r="AV2447" s="40"/>
      <c r="AW2447" s="40"/>
      <c r="AX2447" s="40"/>
      <c r="AY2447" s="40"/>
      <c r="AZ2447" s="40"/>
      <c r="BA2447" s="40"/>
      <c r="BB2447" s="40"/>
      <c r="BC2447" s="40"/>
      <c r="BD2447" s="40"/>
      <c r="BE2447" s="40"/>
      <c r="BF2447" s="40"/>
    </row>
    <row r="2448" spans="1:58" x14ac:dyDescent="0.4">
      <c r="A2448" s="510"/>
      <c r="B2448" s="40"/>
      <c r="C2448" s="40"/>
      <c r="D2448" s="45"/>
      <c r="E2448" s="45"/>
      <c r="F2448" s="64"/>
      <c r="G2448" s="40"/>
      <c r="H2448" s="40"/>
      <c r="I2448" s="40"/>
      <c r="J2448" s="40"/>
      <c r="K2448" s="40"/>
      <c r="L2448" s="40"/>
      <c r="M2448" s="40"/>
      <c r="N2448" s="40"/>
      <c r="O2448" s="40"/>
      <c r="P2448" s="40"/>
      <c r="Q2448" s="40"/>
      <c r="R2448" s="40"/>
      <c r="S2448" s="40"/>
      <c r="T2448" s="40"/>
      <c r="U2448" s="40"/>
      <c r="V2448" s="40"/>
      <c r="W2448" s="40"/>
      <c r="X2448" s="40"/>
      <c r="Y2448" s="40"/>
      <c r="Z2448" s="40"/>
      <c r="AA2448" s="40"/>
      <c r="AB2448" s="40"/>
      <c r="AC2448" s="40"/>
      <c r="AD2448" s="40"/>
      <c r="AE2448" s="40"/>
      <c r="AF2448" s="40"/>
      <c r="AG2448" s="40"/>
      <c r="AH2448" s="40"/>
      <c r="AI2448" s="40"/>
      <c r="AJ2448" s="40"/>
      <c r="AK2448" s="40"/>
      <c r="AL2448" s="40"/>
      <c r="AM2448" s="40"/>
      <c r="AN2448" s="40"/>
      <c r="AO2448" s="40"/>
      <c r="AP2448" s="40"/>
      <c r="AQ2448" s="40"/>
      <c r="AR2448" s="40"/>
      <c r="AS2448" s="40"/>
      <c r="AT2448" s="40"/>
      <c r="AU2448" s="40"/>
      <c r="AV2448" s="40"/>
      <c r="AW2448" s="40"/>
      <c r="AX2448" s="40"/>
      <c r="AY2448" s="40"/>
      <c r="AZ2448" s="40"/>
      <c r="BA2448" s="40"/>
      <c r="BB2448" s="40"/>
      <c r="BC2448" s="40"/>
      <c r="BD2448" s="40"/>
      <c r="BE2448" s="40"/>
      <c r="BF2448" s="40"/>
    </row>
    <row r="2449" spans="1:58" x14ac:dyDescent="0.4">
      <c r="A2449" s="510"/>
      <c r="B2449" s="40"/>
      <c r="C2449" s="40"/>
      <c r="D2449" s="45"/>
      <c r="E2449" s="45"/>
      <c r="F2449" s="64"/>
      <c r="G2449" s="40"/>
      <c r="H2449" s="40"/>
      <c r="I2449" s="40"/>
      <c r="J2449" s="40"/>
      <c r="K2449" s="40"/>
      <c r="L2449" s="40"/>
      <c r="M2449" s="40"/>
      <c r="N2449" s="40"/>
      <c r="O2449" s="40"/>
      <c r="P2449" s="40"/>
      <c r="Q2449" s="40"/>
      <c r="R2449" s="40"/>
      <c r="S2449" s="40"/>
      <c r="T2449" s="40"/>
      <c r="U2449" s="40"/>
      <c r="V2449" s="40"/>
      <c r="W2449" s="40"/>
      <c r="X2449" s="40"/>
      <c r="Y2449" s="40"/>
      <c r="Z2449" s="40"/>
      <c r="AA2449" s="40"/>
      <c r="AB2449" s="40"/>
      <c r="AC2449" s="40"/>
      <c r="AD2449" s="40"/>
      <c r="AE2449" s="40"/>
      <c r="AF2449" s="40"/>
      <c r="AG2449" s="40"/>
      <c r="AH2449" s="40"/>
      <c r="AI2449" s="40"/>
      <c r="AJ2449" s="40"/>
      <c r="AK2449" s="40"/>
      <c r="AL2449" s="40"/>
      <c r="AM2449" s="40"/>
      <c r="AN2449" s="40"/>
      <c r="AO2449" s="40"/>
      <c r="AP2449" s="40"/>
      <c r="AQ2449" s="40"/>
      <c r="AR2449" s="40"/>
      <c r="AS2449" s="40"/>
      <c r="AT2449" s="40"/>
      <c r="AU2449" s="40"/>
      <c r="AV2449" s="40"/>
      <c r="AW2449" s="40"/>
      <c r="AX2449" s="40"/>
      <c r="AY2449" s="40"/>
      <c r="AZ2449" s="40"/>
      <c r="BA2449" s="40"/>
      <c r="BB2449" s="40"/>
      <c r="BC2449" s="40"/>
      <c r="BD2449" s="40"/>
      <c r="BE2449" s="40"/>
      <c r="BF2449" s="40"/>
    </row>
    <row r="2450" spans="1:58" x14ac:dyDescent="0.4">
      <c r="A2450" s="510"/>
      <c r="B2450" s="40"/>
      <c r="C2450" s="40"/>
      <c r="D2450" s="45"/>
      <c r="E2450" s="45"/>
      <c r="F2450" s="64"/>
      <c r="G2450" s="40"/>
      <c r="H2450" s="40"/>
      <c r="I2450" s="40"/>
      <c r="J2450" s="40"/>
      <c r="K2450" s="40"/>
      <c r="L2450" s="40"/>
      <c r="M2450" s="40"/>
      <c r="N2450" s="40"/>
      <c r="O2450" s="40"/>
      <c r="P2450" s="40"/>
      <c r="Q2450" s="40"/>
      <c r="R2450" s="40"/>
      <c r="S2450" s="40"/>
      <c r="T2450" s="40"/>
      <c r="U2450" s="40"/>
      <c r="V2450" s="40"/>
      <c r="W2450" s="40"/>
      <c r="X2450" s="40"/>
      <c r="Y2450" s="40"/>
      <c r="Z2450" s="40"/>
      <c r="AA2450" s="40"/>
      <c r="AB2450" s="40"/>
      <c r="AC2450" s="40"/>
      <c r="AD2450" s="40"/>
      <c r="AE2450" s="40"/>
      <c r="AF2450" s="40"/>
      <c r="AG2450" s="40"/>
      <c r="AH2450" s="40"/>
      <c r="AI2450" s="40"/>
      <c r="AJ2450" s="40"/>
      <c r="AK2450" s="40"/>
      <c r="AL2450" s="40"/>
      <c r="AM2450" s="40"/>
      <c r="AN2450" s="40"/>
      <c r="AO2450" s="40"/>
      <c r="AP2450" s="40"/>
      <c r="AQ2450" s="40"/>
      <c r="AR2450" s="40"/>
      <c r="AS2450" s="40"/>
      <c r="AT2450" s="40"/>
      <c r="AU2450" s="40"/>
      <c r="AV2450" s="40"/>
      <c r="AW2450" s="40"/>
      <c r="AX2450" s="40"/>
      <c r="AY2450" s="40"/>
      <c r="AZ2450" s="40"/>
      <c r="BA2450" s="40"/>
      <c r="BB2450" s="40"/>
      <c r="BC2450" s="40"/>
      <c r="BD2450" s="40"/>
      <c r="BE2450" s="40"/>
      <c r="BF2450" s="40"/>
    </row>
    <row r="2451" spans="1:58" x14ac:dyDescent="0.4">
      <c r="A2451" s="510"/>
      <c r="B2451" s="40"/>
      <c r="C2451" s="40"/>
      <c r="D2451" s="45"/>
      <c r="E2451" s="45"/>
      <c r="F2451" s="64"/>
      <c r="G2451" s="40"/>
      <c r="H2451" s="40"/>
      <c r="I2451" s="40"/>
      <c r="J2451" s="40"/>
      <c r="K2451" s="40"/>
      <c r="L2451" s="40"/>
      <c r="M2451" s="40"/>
      <c r="N2451" s="40"/>
      <c r="O2451" s="40"/>
      <c r="P2451" s="40"/>
      <c r="Q2451" s="40"/>
      <c r="R2451" s="40"/>
      <c r="S2451" s="40"/>
      <c r="T2451" s="40"/>
      <c r="U2451" s="40"/>
      <c r="V2451" s="40"/>
      <c r="W2451" s="40"/>
      <c r="X2451" s="40"/>
      <c r="Y2451" s="40"/>
      <c r="Z2451" s="40"/>
      <c r="AA2451" s="40"/>
      <c r="AB2451" s="40"/>
      <c r="AC2451" s="40"/>
      <c r="AD2451" s="40"/>
      <c r="AE2451" s="40"/>
      <c r="AF2451" s="40"/>
      <c r="AG2451" s="40"/>
      <c r="AH2451" s="40"/>
      <c r="AI2451" s="40"/>
      <c r="AJ2451" s="40"/>
      <c r="AK2451" s="40"/>
      <c r="AL2451" s="40"/>
      <c r="AM2451" s="40"/>
      <c r="AN2451" s="40"/>
      <c r="AO2451" s="40"/>
      <c r="AP2451" s="40"/>
      <c r="AQ2451" s="40"/>
      <c r="AR2451" s="40"/>
      <c r="AS2451" s="40"/>
      <c r="AT2451" s="40"/>
      <c r="AU2451" s="40"/>
      <c r="AV2451" s="40"/>
      <c r="AW2451" s="40"/>
      <c r="AX2451" s="40"/>
      <c r="AY2451" s="40"/>
      <c r="AZ2451" s="40"/>
      <c r="BA2451" s="40"/>
      <c r="BB2451" s="40"/>
      <c r="BC2451" s="40"/>
      <c r="BD2451" s="40"/>
      <c r="BE2451" s="40"/>
      <c r="BF2451" s="40"/>
    </row>
    <row r="2452" spans="1:58" x14ac:dyDescent="0.4">
      <c r="A2452" s="510"/>
      <c r="B2452" s="40"/>
      <c r="C2452" s="40"/>
      <c r="D2452" s="45"/>
      <c r="E2452" s="45"/>
      <c r="F2452" s="64"/>
      <c r="G2452" s="40"/>
      <c r="H2452" s="40"/>
      <c r="I2452" s="40"/>
      <c r="J2452" s="40"/>
      <c r="K2452" s="40"/>
      <c r="L2452" s="40"/>
      <c r="M2452" s="40"/>
      <c r="N2452" s="40"/>
      <c r="O2452" s="40"/>
      <c r="P2452" s="40"/>
      <c r="Q2452" s="40"/>
      <c r="R2452" s="40"/>
      <c r="S2452" s="40"/>
      <c r="T2452" s="40"/>
      <c r="U2452" s="40"/>
      <c r="V2452" s="40"/>
      <c r="W2452" s="40"/>
      <c r="X2452" s="40"/>
      <c r="Y2452" s="40"/>
      <c r="Z2452" s="40"/>
      <c r="AA2452" s="40"/>
      <c r="AB2452" s="40"/>
      <c r="AC2452" s="40"/>
      <c r="AD2452" s="40"/>
      <c r="AE2452" s="40"/>
      <c r="AF2452" s="40"/>
      <c r="AG2452" s="40"/>
      <c r="AH2452" s="40"/>
      <c r="AI2452" s="40"/>
      <c r="AJ2452" s="40"/>
      <c r="AK2452" s="40"/>
      <c r="AL2452" s="40"/>
      <c r="AM2452" s="40"/>
      <c r="AN2452" s="40"/>
      <c r="AO2452" s="40"/>
      <c r="AP2452" s="40"/>
      <c r="AQ2452" s="40"/>
      <c r="AR2452" s="40"/>
      <c r="AS2452" s="40"/>
      <c r="AT2452" s="40"/>
      <c r="AU2452" s="40"/>
      <c r="AV2452" s="40"/>
      <c r="AW2452" s="40"/>
      <c r="AX2452" s="40"/>
      <c r="AY2452" s="40"/>
      <c r="AZ2452" s="40"/>
      <c r="BA2452" s="40"/>
      <c r="BB2452" s="40"/>
      <c r="BC2452" s="40"/>
      <c r="BD2452" s="40"/>
      <c r="BE2452" s="40"/>
      <c r="BF2452" s="40"/>
    </row>
    <row r="2453" spans="1:58" x14ac:dyDescent="0.4">
      <c r="A2453" s="510"/>
      <c r="B2453" s="40"/>
      <c r="C2453" s="40"/>
      <c r="D2453" s="45"/>
      <c r="E2453" s="45"/>
      <c r="F2453" s="64"/>
      <c r="G2453" s="40"/>
      <c r="H2453" s="40"/>
      <c r="I2453" s="40"/>
      <c r="J2453" s="40"/>
      <c r="K2453" s="40"/>
      <c r="L2453" s="40"/>
      <c r="M2453" s="40"/>
      <c r="N2453" s="40"/>
      <c r="O2453" s="40"/>
      <c r="P2453" s="40"/>
      <c r="Q2453" s="40"/>
      <c r="R2453" s="40"/>
      <c r="S2453" s="40"/>
      <c r="T2453" s="40"/>
      <c r="U2453" s="40"/>
      <c r="V2453" s="40"/>
      <c r="W2453" s="40"/>
      <c r="X2453" s="40"/>
      <c r="Y2453" s="40"/>
      <c r="Z2453" s="40"/>
      <c r="AA2453" s="40"/>
      <c r="AB2453" s="40"/>
      <c r="AC2453" s="40"/>
      <c r="AD2453" s="40"/>
      <c r="AE2453" s="40"/>
      <c r="AF2453" s="40"/>
      <c r="AG2453" s="40"/>
      <c r="AH2453" s="40"/>
      <c r="AI2453" s="40"/>
      <c r="AJ2453" s="40"/>
      <c r="AK2453" s="40"/>
      <c r="AL2453" s="40"/>
      <c r="AM2453" s="40"/>
      <c r="AN2453" s="40"/>
      <c r="AO2453" s="40"/>
      <c r="AP2453" s="40"/>
      <c r="AQ2453" s="40"/>
      <c r="AR2453" s="40"/>
      <c r="AS2453" s="40"/>
      <c r="AT2453" s="40"/>
      <c r="AU2453" s="40"/>
      <c r="AV2453" s="40"/>
      <c r="AW2453" s="40"/>
      <c r="AX2453" s="40"/>
      <c r="AY2453" s="40"/>
      <c r="AZ2453" s="40"/>
      <c r="BA2453" s="40"/>
      <c r="BB2453" s="40"/>
      <c r="BC2453" s="40"/>
      <c r="BD2453" s="40"/>
      <c r="BE2453" s="40"/>
      <c r="BF2453" s="40"/>
    </row>
    <row r="2454" spans="1:58" x14ac:dyDescent="0.4">
      <c r="A2454" s="510"/>
      <c r="B2454" s="40"/>
      <c r="C2454" s="40"/>
      <c r="D2454" s="45"/>
      <c r="E2454" s="45"/>
      <c r="F2454" s="64"/>
      <c r="G2454" s="40"/>
      <c r="H2454" s="40"/>
      <c r="I2454" s="40"/>
      <c r="J2454" s="40"/>
      <c r="K2454" s="40"/>
      <c r="L2454" s="40"/>
      <c r="M2454" s="40"/>
      <c r="N2454" s="40"/>
      <c r="O2454" s="40"/>
      <c r="P2454" s="40"/>
      <c r="Q2454" s="40"/>
      <c r="R2454" s="40"/>
      <c r="S2454" s="40"/>
      <c r="T2454" s="40"/>
      <c r="U2454" s="40"/>
      <c r="V2454" s="40"/>
      <c r="W2454" s="40"/>
      <c r="X2454" s="40"/>
      <c r="Y2454" s="40"/>
      <c r="Z2454" s="40"/>
      <c r="AA2454" s="40"/>
      <c r="AB2454" s="40"/>
      <c r="AC2454" s="40"/>
      <c r="AD2454" s="40"/>
      <c r="AE2454" s="40"/>
      <c r="AF2454" s="40"/>
      <c r="AG2454" s="40"/>
      <c r="AH2454" s="40"/>
      <c r="AI2454" s="40"/>
      <c r="AJ2454" s="40"/>
      <c r="AK2454" s="40"/>
      <c r="AL2454" s="40"/>
      <c r="AM2454" s="40"/>
      <c r="AN2454" s="40"/>
      <c r="AO2454" s="40"/>
      <c r="AP2454" s="40"/>
      <c r="AQ2454" s="40"/>
      <c r="AR2454" s="40"/>
      <c r="AS2454" s="40"/>
      <c r="AT2454" s="40"/>
      <c r="AU2454" s="40"/>
      <c r="AV2454" s="40"/>
      <c r="AW2454" s="40"/>
      <c r="AX2454" s="40"/>
      <c r="AY2454" s="40"/>
      <c r="AZ2454" s="40"/>
      <c r="BA2454" s="40"/>
      <c r="BB2454" s="40"/>
      <c r="BC2454" s="40"/>
      <c r="BD2454" s="40"/>
      <c r="BE2454" s="40"/>
      <c r="BF2454" s="40"/>
    </row>
    <row r="2455" spans="1:58" x14ac:dyDescent="0.4">
      <c r="A2455" s="510"/>
      <c r="B2455" s="40"/>
      <c r="C2455" s="40"/>
      <c r="D2455" s="45"/>
      <c r="E2455" s="45"/>
      <c r="F2455" s="64"/>
      <c r="G2455" s="40"/>
      <c r="H2455" s="40"/>
      <c r="I2455" s="40"/>
      <c r="J2455" s="40"/>
      <c r="K2455" s="40"/>
      <c r="L2455" s="40"/>
      <c r="M2455" s="40"/>
      <c r="N2455" s="40"/>
      <c r="O2455" s="40"/>
      <c r="P2455" s="40"/>
      <c r="Q2455" s="40"/>
      <c r="R2455" s="40"/>
      <c r="S2455" s="40"/>
      <c r="T2455" s="40"/>
      <c r="U2455" s="40"/>
      <c r="V2455" s="40"/>
      <c r="W2455" s="40"/>
      <c r="X2455" s="40"/>
      <c r="Y2455" s="40"/>
      <c r="Z2455" s="40"/>
      <c r="AA2455" s="40"/>
      <c r="AB2455" s="40"/>
      <c r="AC2455" s="40"/>
      <c r="AD2455" s="40"/>
      <c r="AE2455" s="40"/>
      <c r="AF2455" s="40"/>
      <c r="AG2455" s="40"/>
      <c r="AH2455" s="40"/>
      <c r="AI2455" s="40"/>
      <c r="AJ2455" s="40"/>
      <c r="AK2455" s="40"/>
      <c r="AL2455" s="40"/>
      <c r="AM2455" s="40"/>
      <c r="AN2455" s="40"/>
      <c r="AO2455" s="40"/>
      <c r="AP2455" s="40"/>
      <c r="AQ2455" s="40"/>
      <c r="AR2455" s="40"/>
      <c r="AS2455" s="40"/>
      <c r="AT2455" s="40"/>
      <c r="AU2455" s="40"/>
      <c r="AV2455" s="40"/>
      <c r="AW2455" s="40"/>
      <c r="AX2455" s="40"/>
      <c r="AY2455" s="40"/>
      <c r="AZ2455" s="40"/>
      <c r="BA2455" s="40"/>
      <c r="BB2455" s="40"/>
      <c r="BC2455" s="40"/>
      <c r="BD2455" s="40"/>
      <c r="BE2455" s="40"/>
      <c r="BF2455" s="40"/>
    </row>
    <row r="2456" spans="1:58" x14ac:dyDescent="0.4">
      <c r="A2456" s="510"/>
      <c r="B2456" s="40"/>
      <c r="C2456" s="40"/>
      <c r="D2456" s="45"/>
      <c r="E2456" s="45"/>
      <c r="F2456" s="64"/>
      <c r="G2456" s="40"/>
      <c r="H2456" s="40"/>
      <c r="I2456" s="40"/>
      <c r="J2456" s="40"/>
      <c r="K2456" s="40"/>
      <c r="L2456" s="40"/>
      <c r="M2456" s="40"/>
      <c r="N2456" s="40"/>
      <c r="O2456" s="40"/>
      <c r="P2456" s="40"/>
      <c r="Q2456" s="40"/>
      <c r="R2456" s="40"/>
      <c r="S2456" s="40"/>
      <c r="T2456" s="40"/>
      <c r="U2456" s="40"/>
      <c r="V2456" s="40"/>
      <c r="W2456" s="40"/>
      <c r="X2456" s="40"/>
      <c r="Y2456" s="40"/>
      <c r="Z2456" s="40"/>
      <c r="AA2456" s="40"/>
      <c r="AB2456" s="40"/>
      <c r="AC2456" s="40"/>
      <c r="AD2456" s="40"/>
      <c r="AE2456" s="40"/>
      <c r="AF2456" s="40"/>
      <c r="AG2456" s="40"/>
      <c r="AH2456" s="40"/>
      <c r="AI2456" s="40"/>
      <c r="AJ2456" s="40"/>
      <c r="AK2456" s="40"/>
      <c r="AL2456" s="40"/>
      <c r="AM2456" s="40"/>
      <c r="AN2456" s="40"/>
      <c r="AO2456" s="40"/>
      <c r="AP2456" s="40"/>
      <c r="AQ2456" s="40"/>
      <c r="AR2456" s="40"/>
      <c r="AS2456" s="40"/>
      <c r="AT2456" s="40"/>
      <c r="AU2456" s="40"/>
      <c r="AV2456" s="40"/>
      <c r="AW2456" s="40"/>
      <c r="AX2456" s="40"/>
      <c r="AY2456" s="40"/>
      <c r="AZ2456" s="40"/>
      <c r="BA2456" s="40"/>
      <c r="BB2456" s="40"/>
      <c r="BC2456" s="40"/>
      <c r="BD2456" s="40"/>
      <c r="BE2456" s="40"/>
      <c r="BF2456" s="40"/>
    </row>
    <row r="2457" spans="1:58" x14ac:dyDescent="0.4">
      <c r="A2457" s="510"/>
      <c r="B2457" s="40"/>
      <c r="C2457" s="40"/>
      <c r="D2457" s="45"/>
      <c r="E2457" s="45"/>
      <c r="F2457" s="64"/>
      <c r="G2457" s="40"/>
      <c r="H2457" s="40"/>
      <c r="I2457" s="40"/>
      <c r="J2457" s="40"/>
      <c r="K2457" s="40"/>
      <c r="L2457" s="40"/>
      <c r="M2457" s="40"/>
      <c r="N2457" s="40"/>
      <c r="O2457" s="40"/>
      <c r="P2457" s="40"/>
      <c r="Q2457" s="40"/>
      <c r="R2457" s="40"/>
      <c r="S2457" s="40"/>
      <c r="T2457" s="40"/>
      <c r="U2457" s="40"/>
      <c r="V2457" s="40"/>
      <c r="W2457" s="40"/>
      <c r="X2457" s="40"/>
      <c r="Y2457" s="40"/>
      <c r="Z2457" s="40"/>
      <c r="AA2457" s="40"/>
      <c r="AB2457" s="40"/>
      <c r="AC2457" s="40"/>
      <c r="AD2457" s="40"/>
      <c r="AE2457" s="40"/>
      <c r="AF2457" s="40"/>
      <c r="AG2457" s="40"/>
      <c r="AH2457" s="40"/>
      <c r="AI2457" s="40"/>
      <c r="AJ2457" s="40"/>
      <c r="AK2457" s="40"/>
      <c r="AL2457" s="40"/>
      <c r="AM2457" s="40"/>
      <c r="AN2457" s="40"/>
      <c r="AO2457" s="40"/>
      <c r="AP2457" s="40"/>
      <c r="AQ2457" s="40"/>
      <c r="AR2457" s="40"/>
      <c r="AS2457" s="40"/>
      <c r="AT2457" s="40"/>
      <c r="AU2457" s="40"/>
      <c r="AV2457" s="40"/>
      <c r="AW2457" s="40"/>
      <c r="AX2457" s="40"/>
      <c r="AY2457" s="40"/>
      <c r="AZ2457" s="40"/>
      <c r="BA2457" s="40"/>
      <c r="BB2457" s="40"/>
      <c r="BC2457" s="40"/>
      <c r="BD2457" s="40"/>
      <c r="BE2457" s="40"/>
      <c r="BF2457" s="40"/>
    </row>
    <row r="2458" spans="1:58" x14ac:dyDescent="0.4">
      <c r="A2458" s="510"/>
      <c r="B2458" s="40"/>
      <c r="C2458" s="40"/>
      <c r="D2458" s="45"/>
      <c r="E2458" s="45"/>
      <c r="F2458" s="64"/>
      <c r="G2458" s="40"/>
      <c r="H2458" s="40"/>
      <c r="I2458" s="40"/>
      <c r="J2458" s="40"/>
      <c r="K2458" s="40"/>
      <c r="L2458" s="40"/>
      <c r="M2458" s="40"/>
      <c r="N2458" s="40"/>
      <c r="O2458" s="40"/>
      <c r="P2458" s="40"/>
      <c r="Q2458" s="40"/>
      <c r="R2458" s="40"/>
      <c r="S2458" s="40"/>
      <c r="T2458" s="40"/>
      <c r="U2458" s="40"/>
      <c r="V2458" s="40"/>
      <c r="W2458" s="40"/>
      <c r="X2458" s="40"/>
      <c r="Y2458" s="40"/>
      <c r="Z2458" s="40"/>
      <c r="AA2458" s="40"/>
      <c r="AB2458" s="40"/>
      <c r="AC2458" s="40"/>
      <c r="AD2458" s="40"/>
      <c r="AE2458" s="40"/>
      <c r="AF2458" s="40"/>
      <c r="AG2458" s="40"/>
      <c r="AH2458" s="40"/>
      <c r="AI2458" s="40"/>
      <c r="AJ2458" s="40"/>
      <c r="AK2458" s="40"/>
      <c r="AL2458" s="40"/>
      <c r="AM2458" s="40"/>
      <c r="AN2458" s="40"/>
      <c r="AO2458" s="40"/>
      <c r="AP2458" s="40"/>
      <c r="AQ2458" s="40"/>
      <c r="AR2458" s="40"/>
      <c r="AS2458" s="40"/>
      <c r="AT2458" s="40"/>
      <c r="AU2458" s="40"/>
      <c r="AV2458" s="40"/>
      <c r="AW2458" s="40"/>
      <c r="AX2458" s="40"/>
      <c r="AY2458" s="40"/>
      <c r="AZ2458" s="40"/>
      <c r="BA2458" s="40"/>
      <c r="BB2458" s="40"/>
      <c r="BC2458" s="40"/>
      <c r="BD2458" s="40"/>
      <c r="BE2458" s="40"/>
      <c r="BF2458" s="40"/>
    </row>
    <row r="2459" spans="1:58" x14ac:dyDescent="0.4">
      <c r="A2459" s="510"/>
      <c r="B2459" s="40"/>
      <c r="C2459" s="40"/>
      <c r="D2459" s="45"/>
      <c r="E2459" s="45"/>
      <c r="F2459" s="64"/>
      <c r="G2459" s="40"/>
      <c r="H2459" s="40"/>
      <c r="I2459" s="40"/>
      <c r="J2459" s="40"/>
      <c r="K2459" s="40"/>
      <c r="L2459" s="40"/>
      <c r="M2459" s="40"/>
      <c r="N2459" s="40"/>
      <c r="O2459" s="40"/>
      <c r="P2459" s="40"/>
      <c r="Q2459" s="40"/>
      <c r="R2459" s="40"/>
      <c r="S2459" s="40"/>
      <c r="T2459" s="40"/>
      <c r="U2459" s="40"/>
      <c r="V2459" s="40"/>
      <c r="W2459" s="40"/>
      <c r="X2459" s="40"/>
      <c r="Y2459" s="40"/>
      <c r="Z2459" s="40"/>
      <c r="AA2459" s="40"/>
      <c r="AB2459" s="40"/>
      <c r="AC2459" s="40"/>
      <c r="AD2459" s="40"/>
      <c r="AE2459" s="40"/>
      <c r="AF2459" s="40"/>
      <c r="AG2459" s="40"/>
      <c r="AH2459" s="40"/>
      <c r="AI2459" s="40"/>
      <c r="AJ2459" s="40"/>
      <c r="AK2459" s="40"/>
      <c r="AL2459" s="40"/>
      <c r="AM2459" s="40"/>
      <c r="AN2459" s="40"/>
      <c r="AO2459" s="40"/>
      <c r="AP2459" s="40"/>
      <c r="AQ2459" s="40"/>
      <c r="AR2459" s="40"/>
      <c r="AS2459" s="40"/>
      <c r="AT2459" s="40"/>
      <c r="AU2459" s="40"/>
      <c r="AV2459" s="40"/>
      <c r="AW2459" s="40"/>
      <c r="AX2459" s="40"/>
      <c r="AY2459" s="40"/>
      <c r="AZ2459" s="40"/>
      <c r="BA2459" s="40"/>
      <c r="BB2459" s="40"/>
      <c r="BC2459" s="40"/>
      <c r="BD2459" s="40"/>
      <c r="BE2459" s="40"/>
      <c r="BF2459" s="40"/>
    </row>
    <row r="2460" spans="1:58" x14ac:dyDescent="0.4">
      <c r="A2460" s="510"/>
      <c r="B2460" s="40"/>
      <c r="C2460" s="40"/>
      <c r="D2460" s="45"/>
      <c r="E2460" s="45"/>
      <c r="F2460" s="64"/>
      <c r="G2460" s="40"/>
      <c r="H2460" s="40"/>
      <c r="I2460" s="40"/>
      <c r="J2460" s="40"/>
      <c r="K2460" s="40"/>
      <c r="L2460" s="40"/>
      <c r="M2460" s="40"/>
      <c r="N2460" s="40"/>
      <c r="O2460" s="40"/>
      <c r="P2460" s="40"/>
      <c r="Q2460" s="40"/>
      <c r="R2460" s="40"/>
      <c r="S2460" s="40"/>
      <c r="T2460" s="40"/>
      <c r="U2460" s="40"/>
      <c r="V2460" s="40"/>
      <c r="W2460" s="40"/>
      <c r="X2460" s="40"/>
      <c r="Y2460" s="40"/>
      <c r="Z2460" s="40"/>
      <c r="AA2460" s="40"/>
      <c r="AB2460" s="40"/>
      <c r="AC2460" s="40"/>
      <c r="AD2460" s="40"/>
      <c r="AE2460" s="40"/>
      <c r="AF2460" s="40"/>
      <c r="AG2460" s="40"/>
      <c r="AH2460" s="40"/>
      <c r="AI2460" s="40"/>
      <c r="AJ2460" s="40"/>
      <c r="AK2460" s="40"/>
      <c r="AL2460" s="40"/>
      <c r="AM2460" s="40"/>
      <c r="AN2460" s="40"/>
      <c r="AO2460" s="40"/>
      <c r="AP2460" s="40"/>
      <c r="AQ2460" s="40"/>
      <c r="AR2460" s="40"/>
      <c r="AS2460" s="40"/>
      <c r="AT2460" s="40"/>
      <c r="AU2460" s="40"/>
      <c r="AV2460" s="40"/>
      <c r="AW2460" s="40"/>
      <c r="AX2460" s="40"/>
      <c r="AY2460" s="40"/>
      <c r="AZ2460" s="40"/>
      <c r="BA2460" s="40"/>
      <c r="BB2460" s="40"/>
      <c r="BC2460" s="40"/>
      <c r="BD2460" s="40"/>
      <c r="BE2460" s="40"/>
      <c r="BF2460" s="40"/>
    </row>
    <row r="2461" spans="1:58" x14ac:dyDescent="0.4">
      <c r="A2461" s="510"/>
      <c r="B2461" s="40"/>
      <c r="C2461" s="40"/>
      <c r="D2461" s="45"/>
      <c r="E2461" s="45"/>
      <c r="F2461" s="64"/>
      <c r="G2461" s="40"/>
      <c r="H2461" s="40"/>
      <c r="I2461" s="40"/>
      <c r="J2461" s="40"/>
      <c r="K2461" s="40"/>
      <c r="L2461" s="40"/>
      <c r="M2461" s="40"/>
      <c r="N2461" s="40"/>
      <c r="O2461" s="40"/>
      <c r="P2461" s="40"/>
      <c r="Q2461" s="40"/>
      <c r="R2461" s="40"/>
      <c r="S2461" s="40"/>
      <c r="T2461" s="40"/>
      <c r="U2461" s="40"/>
      <c r="V2461" s="40"/>
      <c r="W2461" s="40"/>
      <c r="X2461" s="40"/>
      <c r="Y2461" s="40"/>
      <c r="Z2461" s="40"/>
      <c r="AA2461" s="40"/>
      <c r="AB2461" s="40"/>
      <c r="AC2461" s="40"/>
      <c r="AD2461" s="40"/>
      <c r="AE2461" s="40"/>
      <c r="AF2461" s="40"/>
      <c r="AG2461" s="40"/>
      <c r="AH2461" s="40"/>
      <c r="AI2461" s="40"/>
      <c r="AJ2461" s="40"/>
      <c r="AK2461" s="40"/>
      <c r="AL2461" s="40"/>
      <c r="AM2461" s="40"/>
      <c r="AN2461" s="40"/>
      <c r="AO2461" s="40"/>
      <c r="AP2461" s="40"/>
      <c r="AQ2461" s="40"/>
      <c r="AR2461" s="40"/>
      <c r="AS2461" s="40"/>
      <c r="AT2461" s="40"/>
      <c r="AU2461" s="40"/>
      <c r="AV2461" s="40"/>
      <c r="AW2461" s="40"/>
      <c r="AX2461" s="40"/>
      <c r="AY2461" s="40"/>
      <c r="AZ2461" s="40"/>
      <c r="BA2461" s="40"/>
      <c r="BB2461" s="40"/>
      <c r="BC2461" s="40"/>
      <c r="BD2461" s="40"/>
      <c r="BE2461" s="40"/>
      <c r="BF2461" s="40"/>
    </row>
    <row r="2462" spans="1:58" x14ac:dyDescent="0.4">
      <c r="A2462" s="510"/>
      <c r="B2462" s="40"/>
      <c r="C2462" s="40"/>
      <c r="D2462" s="45"/>
      <c r="E2462" s="45"/>
      <c r="F2462" s="64"/>
      <c r="G2462" s="40"/>
      <c r="H2462" s="40"/>
      <c r="I2462" s="40"/>
      <c r="J2462" s="40"/>
      <c r="K2462" s="40"/>
      <c r="L2462" s="40"/>
      <c r="M2462" s="40"/>
      <c r="N2462" s="40"/>
      <c r="O2462" s="40"/>
      <c r="P2462" s="40"/>
      <c r="Q2462" s="40"/>
      <c r="R2462" s="40"/>
      <c r="S2462" s="40"/>
      <c r="T2462" s="40"/>
      <c r="U2462" s="40"/>
      <c r="V2462" s="40"/>
      <c r="W2462" s="40"/>
      <c r="X2462" s="40"/>
      <c r="Y2462" s="40"/>
      <c r="Z2462" s="40"/>
      <c r="AA2462" s="40"/>
      <c r="AB2462" s="40"/>
      <c r="AC2462" s="40"/>
      <c r="AD2462" s="40"/>
      <c r="AE2462" s="40"/>
      <c r="AF2462" s="40"/>
      <c r="AG2462" s="40"/>
      <c r="AH2462" s="40"/>
      <c r="AI2462" s="40"/>
      <c r="AJ2462" s="40"/>
      <c r="AK2462" s="40"/>
      <c r="AL2462" s="40"/>
      <c r="AM2462" s="40"/>
      <c r="AN2462" s="40"/>
      <c r="AO2462" s="40"/>
      <c r="AP2462" s="40"/>
      <c r="AQ2462" s="40"/>
      <c r="AR2462" s="40"/>
      <c r="AS2462" s="40"/>
      <c r="AT2462" s="40"/>
      <c r="AU2462" s="40"/>
      <c r="AV2462" s="40"/>
      <c r="AW2462" s="40"/>
      <c r="AX2462" s="40"/>
      <c r="AY2462" s="40"/>
      <c r="AZ2462" s="40"/>
      <c r="BA2462" s="40"/>
      <c r="BB2462" s="40"/>
      <c r="BC2462" s="40"/>
      <c r="BD2462" s="40"/>
      <c r="BE2462" s="40"/>
      <c r="BF2462" s="40"/>
    </row>
    <row r="2463" spans="1:58" x14ac:dyDescent="0.4">
      <c r="A2463" s="510"/>
      <c r="B2463" s="40"/>
      <c r="C2463" s="40"/>
      <c r="D2463" s="45"/>
      <c r="E2463" s="45"/>
      <c r="F2463" s="64"/>
      <c r="G2463" s="40"/>
      <c r="H2463" s="40"/>
      <c r="I2463" s="40"/>
      <c r="J2463" s="40"/>
      <c r="K2463" s="40"/>
      <c r="L2463" s="40"/>
      <c r="M2463" s="40"/>
      <c r="N2463" s="40"/>
      <c r="O2463" s="40"/>
      <c r="P2463" s="40"/>
      <c r="Q2463" s="40"/>
      <c r="R2463" s="40"/>
      <c r="S2463" s="40"/>
      <c r="T2463" s="40"/>
      <c r="U2463" s="40"/>
      <c r="V2463" s="40"/>
      <c r="W2463" s="40"/>
      <c r="X2463" s="40"/>
      <c r="Y2463" s="40"/>
      <c r="Z2463" s="40"/>
      <c r="AA2463" s="40"/>
      <c r="AB2463" s="40"/>
      <c r="AC2463" s="40"/>
      <c r="AD2463" s="40"/>
      <c r="AE2463" s="40"/>
      <c r="AF2463" s="40"/>
      <c r="AG2463" s="40"/>
      <c r="AH2463" s="40"/>
      <c r="AI2463" s="40"/>
      <c r="AJ2463" s="40"/>
      <c r="AK2463" s="40"/>
      <c r="AL2463" s="40"/>
      <c r="AM2463" s="40"/>
      <c r="AN2463" s="40"/>
      <c r="AO2463" s="40"/>
      <c r="AP2463" s="40"/>
      <c r="AQ2463" s="40"/>
      <c r="AR2463" s="40"/>
      <c r="AS2463" s="40"/>
      <c r="AT2463" s="40"/>
      <c r="AU2463" s="40"/>
      <c r="AV2463" s="40"/>
      <c r="AW2463" s="40"/>
      <c r="AX2463" s="40"/>
      <c r="AY2463" s="40"/>
      <c r="AZ2463" s="40"/>
      <c r="BA2463" s="40"/>
      <c r="BB2463" s="40"/>
      <c r="BC2463" s="40"/>
      <c r="BD2463" s="40"/>
      <c r="BE2463" s="40"/>
      <c r="BF2463" s="40"/>
    </row>
    <row r="2464" spans="1:58" x14ac:dyDescent="0.4">
      <c r="A2464" s="510"/>
      <c r="B2464" s="40"/>
      <c r="C2464" s="40"/>
      <c r="D2464" s="45"/>
      <c r="E2464" s="45"/>
      <c r="F2464" s="64"/>
      <c r="G2464" s="40"/>
      <c r="H2464" s="40"/>
      <c r="I2464" s="40"/>
      <c r="J2464" s="40"/>
      <c r="K2464" s="40"/>
      <c r="L2464" s="40"/>
      <c r="M2464" s="40"/>
      <c r="N2464" s="40"/>
      <c r="O2464" s="40"/>
      <c r="P2464" s="40"/>
      <c r="Q2464" s="40"/>
      <c r="R2464" s="40"/>
      <c r="S2464" s="40"/>
      <c r="T2464" s="40"/>
      <c r="U2464" s="40"/>
      <c r="V2464" s="40"/>
      <c r="W2464" s="40"/>
      <c r="X2464" s="40"/>
      <c r="Y2464" s="40"/>
      <c r="Z2464" s="40"/>
      <c r="AA2464" s="40"/>
      <c r="AB2464" s="40"/>
      <c r="AC2464" s="40"/>
      <c r="AD2464" s="40"/>
      <c r="AE2464" s="40"/>
      <c r="AF2464" s="40"/>
      <c r="AG2464" s="40"/>
      <c r="AH2464" s="40"/>
      <c r="AI2464" s="40"/>
      <c r="AJ2464" s="40"/>
      <c r="AK2464" s="40"/>
      <c r="AL2464" s="40"/>
      <c r="AM2464" s="40"/>
      <c r="AN2464" s="40"/>
      <c r="AO2464" s="40"/>
      <c r="AP2464" s="40"/>
      <c r="AQ2464" s="40"/>
      <c r="AR2464" s="40"/>
      <c r="AS2464" s="40"/>
      <c r="AT2464" s="40"/>
      <c r="AU2464" s="40"/>
      <c r="AV2464" s="40"/>
      <c r="AW2464" s="40"/>
      <c r="AX2464" s="40"/>
      <c r="AY2464" s="40"/>
      <c r="AZ2464" s="40"/>
      <c r="BA2464" s="40"/>
      <c r="BB2464" s="40"/>
      <c r="BC2464" s="40"/>
      <c r="BD2464" s="40"/>
      <c r="BE2464" s="40"/>
      <c r="BF2464" s="40"/>
    </row>
    <row r="2465" spans="1:58" x14ac:dyDescent="0.4">
      <c r="A2465" s="510"/>
      <c r="B2465" s="40"/>
      <c r="C2465" s="40"/>
      <c r="D2465" s="45"/>
      <c r="E2465" s="45"/>
      <c r="F2465" s="64"/>
      <c r="G2465" s="40"/>
      <c r="H2465" s="40"/>
      <c r="I2465" s="40"/>
      <c r="J2465" s="40"/>
      <c r="K2465" s="40"/>
      <c r="L2465" s="40"/>
      <c r="M2465" s="40"/>
      <c r="N2465" s="40"/>
      <c r="O2465" s="40"/>
      <c r="P2465" s="40"/>
      <c r="Q2465" s="40"/>
      <c r="R2465" s="40"/>
      <c r="S2465" s="40"/>
      <c r="T2465" s="40"/>
      <c r="U2465" s="40"/>
      <c r="V2465" s="40"/>
      <c r="W2465" s="40"/>
      <c r="X2465" s="40"/>
      <c r="Y2465" s="40"/>
      <c r="Z2465" s="40"/>
      <c r="AA2465" s="40"/>
      <c r="AB2465" s="40"/>
      <c r="AC2465" s="40"/>
      <c r="AD2465" s="40"/>
      <c r="AE2465" s="40"/>
      <c r="AF2465" s="40"/>
      <c r="AG2465" s="40"/>
      <c r="AH2465" s="40"/>
      <c r="AI2465" s="40"/>
      <c r="AJ2465" s="40"/>
      <c r="AK2465" s="40"/>
      <c r="AL2465" s="40"/>
      <c r="AM2465" s="40"/>
      <c r="AN2465" s="40"/>
      <c r="AO2465" s="40"/>
      <c r="AP2465" s="40"/>
      <c r="AQ2465" s="40"/>
      <c r="AR2465" s="40"/>
      <c r="AS2465" s="40"/>
      <c r="AT2465" s="40"/>
      <c r="AU2465" s="40"/>
      <c r="AV2465" s="40"/>
      <c r="AW2465" s="40"/>
      <c r="AX2465" s="40"/>
      <c r="AY2465" s="40"/>
      <c r="AZ2465" s="40"/>
      <c r="BA2465" s="40"/>
      <c r="BB2465" s="40"/>
      <c r="BC2465" s="40"/>
      <c r="BD2465" s="40"/>
      <c r="BE2465" s="40"/>
      <c r="BF2465" s="40"/>
    </row>
    <row r="2466" spans="1:58" x14ac:dyDescent="0.4">
      <c r="A2466" s="510"/>
      <c r="B2466" s="40"/>
      <c r="C2466" s="40"/>
      <c r="D2466" s="45"/>
      <c r="E2466" s="45"/>
      <c r="F2466" s="64"/>
      <c r="G2466" s="40"/>
      <c r="H2466" s="40"/>
      <c r="I2466" s="40"/>
      <c r="J2466" s="40"/>
      <c r="K2466" s="40"/>
      <c r="L2466" s="40"/>
      <c r="M2466" s="40"/>
      <c r="N2466" s="40"/>
      <c r="O2466" s="40"/>
      <c r="P2466" s="40"/>
      <c r="Q2466" s="40"/>
      <c r="R2466" s="40"/>
      <c r="S2466" s="40"/>
      <c r="T2466" s="40"/>
      <c r="U2466" s="40"/>
      <c r="V2466" s="40"/>
      <c r="W2466" s="40"/>
      <c r="X2466" s="40"/>
      <c r="Y2466" s="40"/>
      <c r="Z2466" s="40"/>
      <c r="AA2466" s="40"/>
      <c r="AB2466" s="40"/>
      <c r="AC2466" s="40"/>
      <c r="AD2466" s="40"/>
      <c r="AE2466" s="40"/>
      <c r="AF2466" s="40"/>
      <c r="AG2466" s="40"/>
      <c r="AH2466" s="40"/>
      <c r="AI2466" s="40"/>
      <c r="AJ2466" s="40"/>
      <c r="AK2466" s="40"/>
      <c r="AL2466" s="40"/>
      <c r="AM2466" s="40"/>
      <c r="AN2466" s="40"/>
      <c r="AO2466" s="40"/>
      <c r="AP2466" s="40"/>
      <c r="AQ2466" s="40"/>
      <c r="AR2466" s="40"/>
      <c r="AS2466" s="40"/>
      <c r="AT2466" s="40"/>
      <c r="AU2466" s="40"/>
      <c r="AV2466" s="40"/>
      <c r="AW2466" s="40"/>
      <c r="AX2466" s="40"/>
      <c r="AY2466" s="40"/>
      <c r="AZ2466" s="40"/>
      <c r="BA2466" s="40"/>
      <c r="BB2466" s="40"/>
      <c r="BC2466" s="40"/>
      <c r="BD2466" s="40"/>
      <c r="BE2466" s="40"/>
      <c r="BF2466" s="40"/>
    </row>
    <row r="2467" spans="1:58" x14ac:dyDescent="0.4">
      <c r="A2467" s="510"/>
      <c r="B2467" s="40"/>
      <c r="C2467" s="40"/>
      <c r="D2467" s="45"/>
      <c r="E2467" s="45"/>
      <c r="F2467" s="64"/>
      <c r="G2467" s="40"/>
      <c r="H2467" s="40"/>
      <c r="I2467" s="40"/>
      <c r="J2467" s="40"/>
      <c r="K2467" s="40"/>
      <c r="L2467" s="40"/>
      <c r="M2467" s="40"/>
      <c r="N2467" s="40"/>
      <c r="O2467" s="40"/>
      <c r="P2467" s="40"/>
      <c r="Q2467" s="40"/>
      <c r="R2467" s="40"/>
      <c r="S2467" s="40"/>
      <c r="T2467" s="40"/>
      <c r="U2467" s="40"/>
      <c r="V2467" s="40"/>
      <c r="W2467" s="40"/>
      <c r="X2467" s="40"/>
      <c r="Y2467" s="40"/>
      <c r="Z2467" s="40"/>
      <c r="AA2467" s="40"/>
      <c r="AB2467" s="40"/>
      <c r="AC2467" s="40"/>
      <c r="AD2467" s="40"/>
      <c r="AE2467" s="40"/>
      <c r="AF2467" s="40"/>
      <c r="AG2467" s="40"/>
      <c r="AH2467" s="40"/>
      <c r="AI2467" s="40"/>
      <c r="AJ2467" s="40"/>
      <c r="AK2467" s="40"/>
      <c r="AL2467" s="40"/>
      <c r="AM2467" s="40"/>
      <c r="AN2467" s="40"/>
      <c r="AO2467" s="40"/>
      <c r="AP2467" s="40"/>
      <c r="AQ2467" s="40"/>
      <c r="AR2467" s="40"/>
      <c r="AS2467" s="40"/>
      <c r="AT2467" s="40"/>
      <c r="AU2467" s="40"/>
      <c r="AV2467" s="40"/>
      <c r="AW2467" s="40"/>
      <c r="AX2467" s="40"/>
      <c r="AY2467" s="40"/>
      <c r="AZ2467" s="40"/>
      <c r="BA2467" s="40"/>
      <c r="BB2467" s="40"/>
      <c r="BC2467" s="40"/>
      <c r="BD2467" s="40"/>
      <c r="BE2467" s="40"/>
      <c r="BF2467" s="40"/>
    </row>
    <row r="2468" spans="1:58" x14ac:dyDescent="0.4">
      <c r="A2468" s="510"/>
      <c r="B2468" s="40"/>
      <c r="C2468" s="40"/>
      <c r="D2468" s="45"/>
      <c r="E2468" s="45"/>
      <c r="F2468" s="64"/>
      <c r="G2468" s="40"/>
      <c r="H2468" s="40"/>
      <c r="I2468" s="40"/>
      <c r="J2468" s="40"/>
      <c r="K2468" s="40"/>
      <c r="L2468" s="40"/>
      <c r="M2468" s="40"/>
      <c r="N2468" s="40"/>
      <c r="O2468" s="40"/>
      <c r="P2468" s="40"/>
      <c r="Q2468" s="40"/>
      <c r="R2468" s="40"/>
      <c r="S2468" s="40"/>
      <c r="T2468" s="40"/>
      <c r="U2468" s="40"/>
      <c r="V2468" s="40"/>
      <c r="W2468" s="40"/>
      <c r="X2468" s="40"/>
      <c r="Y2468" s="40"/>
      <c r="Z2468" s="40"/>
      <c r="AA2468" s="40"/>
      <c r="AB2468" s="40"/>
      <c r="AC2468" s="40"/>
      <c r="AD2468" s="40"/>
      <c r="AE2468" s="40"/>
      <c r="AF2468" s="40"/>
      <c r="AG2468" s="40"/>
      <c r="AH2468" s="40"/>
      <c r="AI2468" s="40"/>
      <c r="AJ2468" s="40"/>
      <c r="AK2468" s="40"/>
      <c r="AL2468" s="40"/>
      <c r="AM2468" s="40"/>
      <c r="AN2468" s="40"/>
      <c r="AO2468" s="40"/>
      <c r="AP2468" s="40"/>
      <c r="AQ2468" s="40"/>
      <c r="AR2468" s="40"/>
      <c r="AS2468" s="40"/>
      <c r="AT2468" s="40"/>
      <c r="AU2468" s="40"/>
      <c r="AV2468" s="40"/>
      <c r="AW2468" s="40"/>
      <c r="AX2468" s="40"/>
      <c r="AY2468" s="40"/>
      <c r="AZ2468" s="40"/>
      <c r="BA2468" s="40"/>
      <c r="BB2468" s="40"/>
      <c r="BC2468" s="40"/>
      <c r="BD2468" s="40"/>
      <c r="BE2468" s="40"/>
      <c r="BF2468" s="40"/>
    </row>
    <row r="2469" spans="1:58" x14ac:dyDescent="0.4">
      <c r="A2469" s="510"/>
      <c r="B2469" s="40"/>
      <c r="C2469" s="40"/>
      <c r="D2469" s="45"/>
      <c r="E2469" s="45"/>
      <c r="F2469" s="64"/>
      <c r="G2469" s="40"/>
      <c r="H2469" s="40"/>
      <c r="I2469" s="40"/>
      <c r="J2469" s="40"/>
      <c r="K2469" s="40"/>
      <c r="L2469" s="40"/>
      <c r="M2469" s="40"/>
      <c r="N2469" s="40"/>
      <c r="O2469" s="40"/>
      <c r="P2469" s="40"/>
      <c r="Q2469" s="40"/>
      <c r="R2469" s="40"/>
      <c r="S2469" s="40"/>
      <c r="T2469" s="40"/>
      <c r="U2469" s="40"/>
      <c r="V2469" s="40"/>
      <c r="W2469" s="40"/>
      <c r="X2469" s="40"/>
      <c r="Y2469" s="40"/>
      <c r="Z2469" s="40"/>
      <c r="AA2469" s="40"/>
      <c r="AB2469" s="40"/>
      <c r="AC2469" s="40"/>
      <c r="AD2469" s="40"/>
      <c r="AE2469" s="40"/>
      <c r="AF2469" s="40"/>
      <c r="AG2469" s="40"/>
      <c r="AH2469" s="40"/>
      <c r="AI2469" s="40"/>
      <c r="AJ2469" s="40"/>
      <c r="AK2469" s="40"/>
      <c r="AL2469" s="40"/>
      <c r="AM2469" s="40"/>
      <c r="AN2469" s="40"/>
      <c r="AO2469" s="40"/>
      <c r="AP2469" s="40"/>
      <c r="AQ2469" s="40"/>
      <c r="AR2469" s="40"/>
      <c r="AS2469" s="40"/>
      <c r="AT2469" s="40"/>
      <c r="AU2469" s="40"/>
      <c r="AV2469" s="40"/>
      <c r="AW2469" s="40"/>
      <c r="AX2469" s="40"/>
      <c r="AY2469" s="40"/>
      <c r="AZ2469" s="40"/>
      <c r="BA2469" s="40"/>
      <c r="BB2469" s="40"/>
      <c r="BC2469" s="40"/>
      <c r="BD2469" s="40"/>
      <c r="BE2469" s="40"/>
      <c r="BF2469" s="40"/>
    </row>
    <row r="2470" spans="1:58" x14ac:dyDescent="0.4">
      <c r="A2470" s="510"/>
      <c r="B2470" s="40"/>
      <c r="C2470" s="40"/>
      <c r="D2470" s="45"/>
      <c r="E2470" s="45"/>
      <c r="F2470" s="64"/>
      <c r="G2470" s="40"/>
      <c r="H2470" s="40"/>
      <c r="I2470" s="40"/>
      <c r="J2470" s="40"/>
      <c r="K2470" s="40"/>
      <c r="L2470" s="40"/>
      <c r="M2470" s="40"/>
      <c r="N2470" s="40"/>
      <c r="O2470" s="40"/>
      <c r="P2470" s="40"/>
      <c r="Q2470" s="40"/>
      <c r="R2470" s="40"/>
      <c r="S2470" s="40"/>
      <c r="T2470" s="40"/>
      <c r="U2470" s="40"/>
      <c r="V2470" s="40"/>
      <c r="W2470" s="40"/>
      <c r="X2470" s="40"/>
      <c r="Y2470" s="40"/>
      <c r="Z2470" s="40"/>
      <c r="AA2470" s="40"/>
      <c r="AB2470" s="40"/>
      <c r="AC2470" s="40"/>
      <c r="AD2470" s="40"/>
      <c r="AE2470" s="40"/>
      <c r="AF2470" s="40"/>
      <c r="AG2470" s="40"/>
      <c r="AH2470" s="40"/>
      <c r="AI2470" s="40"/>
      <c r="AJ2470" s="40"/>
      <c r="AK2470" s="40"/>
      <c r="AL2470" s="40"/>
      <c r="AM2470" s="40"/>
      <c r="AN2470" s="40"/>
      <c r="AO2470" s="40"/>
      <c r="AP2470" s="40"/>
      <c r="AQ2470" s="40"/>
      <c r="AR2470" s="40"/>
      <c r="AS2470" s="40"/>
      <c r="AT2470" s="40"/>
      <c r="AU2470" s="40"/>
      <c r="AV2470" s="40"/>
      <c r="AW2470" s="40"/>
      <c r="AX2470" s="40"/>
      <c r="AY2470" s="40"/>
      <c r="AZ2470" s="40"/>
      <c r="BA2470" s="40"/>
      <c r="BB2470" s="40"/>
      <c r="BC2470" s="40"/>
      <c r="BD2470" s="40"/>
      <c r="BE2470" s="40"/>
      <c r="BF2470" s="40"/>
    </row>
    <row r="2471" spans="1:58" x14ac:dyDescent="0.4">
      <c r="A2471" s="510"/>
      <c r="B2471" s="40"/>
      <c r="C2471" s="40"/>
      <c r="D2471" s="45"/>
      <c r="E2471" s="45"/>
      <c r="F2471" s="64"/>
      <c r="G2471" s="40"/>
      <c r="H2471" s="40"/>
      <c r="I2471" s="40"/>
      <c r="J2471" s="40"/>
      <c r="K2471" s="40"/>
      <c r="L2471" s="40"/>
      <c r="M2471" s="40"/>
      <c r="N2471" s="40"/>
      <c r="O2471" s="40"/>
      <c r="P2471" s="40"/>
      <c r="Q2471" s="40"/>
      <c r="R2471" s="40"/>
      <c r="S2471" s="40"/>
      <c r="T2471" s="40"/>
      <c r="U2471" s="40"/>
      <c r="V2471" s="40"/>
      <c r="W2471" s="40"/>
      <c r="X2471" s="40"/>
      <c r="Y2471" s="40"/>
      <c r="Z2471" s="40"/>
      <c r="AA2471" s="40"/>
      <c r="AB2471" s="40"/>
      <c r="AC2471" s="40"/>
      <c r="AD2471" s="40"/>
      <c r="AE2471" s="40"/>
      <c r="AF2471" s="40"/>
      <c r="AG2471" s="40"/>
      <c r="AH2471" s="40"/>
      <c r="AI2471" s="40"/>
      <c r="AJ2471" s="40"/>
      <c r="AK2471" s="40"/>
      <c r="AL2471" s="40"/>
      <c r="AM2471" s="40"/>
      <c r="AN2471" s="40"/>
      <c r="AO2471" s="40"/>
      <c r="AP2471" s="40"/>
      <c r="AQ2471" s="40"/>
      <c r="AR2471" s="40"/>
      <c r="AS2471" s="40"/>
      <c r="AT2471" s="40"/>
      <c r="AU2471" s="40"/>
      <c r="AV2471" s="40"/>
      <c r="AW2471" s="40"/>
      <c r="AX2471" s="40"/>
      <c r="AY2471" s="40"/>
      <c r="AZ2471" s="40"/>
      <c r="BA2471" s="40"/>
      <c r="BB2471" s="40"/>
      <c r="BC2471" s="40"/>
      <c r="BD2471" s="40"/>
      <c r="BE2471" s="40"/>
      <c r="BF2471" s="40"/>
    </row>
    <row r="2472" spans="1:58" x14ac:dyDescent="0.4">
      <c r="A2472" s="510"/>
      <c r="B2472" s="40"/>
      <c r="C2472" s="40"/>
      <c r="D2472" s="45"/>
      <c r="E2472" s="45"/>
      <c r="F2472" s="64"/>
      <c r="G2472" s="40"/>
      <c r="H2472" s="40"/>
      <c r="I2472" s="40"/>
      <c r="J2472" s="40"/>
      <c r="K2472" s="40"/>
      <c r="L2472" s="40"/>
      <c r="M2472" s="40"/>
      <c r="N2472" s="40"/>
      <c r="O2472" s="40"/>
      <c r="P2472" s="40"/>
      <c r="Q2472" s="40"/>
      <c r="R2472" s="40"/>
      <c r="S2472" s="40"/>
      <c r="T2472" s="40"/>
      <c r="U2472" s="40"/>
      <c r="V2472" s="40"/>
      <c r="W2472" s="40"/>
      <c r="X2472" s="40"/>
      <c r="Y2472" s="40"/>
      <c r="Z2472" s="40"/>
      <c r="AA2472" s="40"/>
      <c r="AB2472" s="40"/>
      <c r="AC2472" s="40"/>
      <c r="AD2472" s="40"/>
      <c r="AE2472" s="40"/>
      <c r="AF2472" s="40"/>
      <c r="AG2472" s="40"/>
      <c r="AH2472" s="40"/>
      <c r="AI2472" s="40"/>
      <c r="AJ2472" s="40"/>
      <c r="AK2472" s="40"/>
      <c r="AL2472" s="40"/>
      <c r="AM2472" s="40"/>
      <c r="AN2472" s="40"/>
      <c r="AO2472" s="40"/>
      <c r="AP2472" s="40"/>
      <c r="AQ2472" s="40"/>
      <c r="AR2472" s="40"/>
      <c r="AS2472" s="40"/>
      <c r="AT2472" s="40"/>
      <c r="AU2472" s="40"/>
      <c r="AV2472" s="40"/>
      <c r="AW2472" s="40"/>
      <c r="AX2472" s="40"/>
      <c r="AY2472" s="40"/>
      <c r="AZ2472" s="40"/>
      <c r="BA2472" s="40"/>
      <c r="BB2472" s="40"/>
      <c r="BC2472" s="40"/>
      <c r="BD2472" s="40"/>
      <c r="BE2472" s="40"/>
      <c r="BF2472" s="40"/>
    </row>
    <row r="2473" spans="1:58" x14ac:dyDescent="0.4">
      <c r="A2473" s="510"/>
      <c r="B2473" s="40"/>
      <c r="C2473" s="40"/>
      <c r="D2473" s="45"/>
      <c r="E2473" s="45"/>
      <c r="F2473" s="64"/>
      <c r="G2473" s="40"/>
      <c r="H2473" s="40"/>
      <c r="I2473" s="40"/>
      <c r="J2473" s="40"/>
      <c r="K2473" s="40"/>
      <c r="L2473" s="40"/>
      <c r="M2473" s="40"/>
      <c r="N2473" s="40"/>
      <c r="O2473" s="40"/>
      <c r="P2473" s="40"/>
      <c r="Q2473" s="40"/>
      <c r="R2473" s="40"/>
      <c r="S2473" s="40"/>
      <c r="T2473" s="40"/>
      <c r="U2473" s="40"/>
      <c r="V2473" s="40"/>
      <c r="W2473" s="40"/>
      <c r="X2473" s="40"/>
      <c r="Y2473" s="40"/>
      <c r="Z2473" s="40"/>
      <c r="AA2473" s="40"/>
      <c r="AB2473" s="40"/>
      <c r="AC2473" s="40"/>
      <c r="AD2473" s="40"/>
      <c r="AE2473" s="40"/>
      <c r="AF2473" s="40"/>
      <c r="AG2473" s="40"/>
      <c r="AH2473" s="40"/>
      <c r="AI2473" s="40"/>
      <c r="AJ2473" s="40"/>
      <c r="AK2473" s="40"/>
      <c r="AL2473" s="40"/>
      <c r="AM2473" s="40"/>
      <c r="AN2473" s="40"/>
      <c r="AO2473" s="40"/>
      <c r="AP2473" s="40"/>
      <c r="AQ2473" s="40"/>
      <c r="AR2473" s="40"/>
      <c r="AS2473" s="40"/>
      <c r="AT2473" s="40"/>
      <c r="AU2473" s="40"/>
      <c r="AV2473" s="40"/>
      <c r="AW2473" s="40"/>
      <c r="AX2473" s="40"/>
      <c r="AY2473" s="40"/>
      <c r="AZ2473" s="40"/>
      <c r="BA2473" s="40"/>
      <c r="BB2473" s="40"/>
      <c r="BC2473" s="40"/>
      <c r="BD2473" s="40"/>
      <c r="BE2473" s="40"/>
      <c r="BF2473" s="40"/>
    </row>
    <row r="2474" spans="1:58" x14ac:dyDescent="0.4">
      <c r="A2474" s="510"/>
      <c r="B2474" s="40"/>
      <c r="C2474" s="40"/>
      <c r="D2474" s="45"/>
      <c r="E2474" s="45"/>
      <c r="F2474" s="64"/>
      <c r="G2474" s="40"/>
      <c r="H2474" s="40"/>
      <c r="I2474" s="40"/>
      <c r="J2474" s="40"/>
      <c r="K2474" s="40"/>
      <c r="L2474" s="40"/>
      <c r="M2474" s="40"/>
      <c r="N2474" s="40"/>
      <c r="O2474" s="40"/>
      <c r="P2474" s="40"/>
      <c r="Q2474" s="40"/>
      <c r="R2474" s="40"/>
      <c r="S2474" s="40"/>
      <c r="T2474" s="40"/>
      <c r="U2474" s="40"/>
      <c r="V2474" s="40"/>
      <c r="W2474" s="40"/>
      <c r="X2474" s="40"/>
      <c r="Y2474" s="40"/>
      <c r="Z2474" s="40"/>
      <c r="AA2474" s="40"/>
      <c r="AB2474" s="40"/>
      <c r="AC2474" s="40"/>
      <c r="AD2474" s="40"/>
      <c r="AE2474" s="40"/>
      <c r="AF2474" s="40"/>
      <c r="AG2474" s="40"/>
      <c r="AH2474" s="40"/>
      <c r="AI2474" s="40"/>
      <c r="AJ2474" s="40"/>
      <c r="AK2474" s="40"/>
      <c r="AL2474" s="40"/>
      <c r="AM2474" s="40"/>
      <c r="AN2474" s="40"/>
      <c r="AO2474" s="40"/>
      <c r="AP2474" s="40"/>
      <c r="AQ2474" s="40"/>
      <c r="AR2474" s="40"/>
      <c r="AS2474" s="40"/>
      <c r="AT2474" s="40"/>
      <c r="AU2474" s="40"/>
      <c r="AV2474" s="40"/>
      <c r="AW2474" s="40"/>
      <c r="AX2474" s="40"/>
      <c r="AY2474" s="40"/>
      <c r="AZ2474" s="40"/>
      <c r="BA2474" s="40"/>
      <c r="BB2474" s="40"/>
      <c r="BC2474" s="40"/>
      <c r="BD2474" s="40"/>
      <c r="BE2474" s="40"/>
      <c r="BF2474" s="40"/>
    </row>
    <row r="2475" spans="1:58" x14ac:dyDescent="0.4">
      <c r="A2475" s="510"/>
      <c r="B2475" s="40"/>
      <c r="C2475" s="40"/>
      <c r="D2475" s="45"/>
      <c r="E2475" s="45"/>
      <c r="F2475" s="64"/>
      <c r="G2475" s="40"/>
      <c r="H2475" s="40"/>
      <c r="I2475" s="40"/>
      <c r="J2475" s="40"/>
      <c r="K2475" s="40"/>
      <c r="L2475" s="40"/>
      <c r="M2475" s="40"/>
      <c r="N2475" s="40"/>
      <c r="O2475" s="40"/>
      <c r="P2475" s="40"/>
      <c r="Q2475" s="40"/>
      <c r="R2475" s="40"/>
      <c r="S2475" s="40"/>
      <c r="T2475" s="40"/>
      <c r="U2475" s="40"/>
      <c r="V2475" s="40"/>
      <c r="W2475" s="40"/>
      <c r="X2475" s="40"/>
      <c r="Y2475" s="40"/>
      <c r="Z2475" s="40"/>
      <c r="AA2475" s="40"/>
      <c r="AB2475" s="40"/>
      <c r="AC2475" s="40"/>
      <c r="AD2475" s="40"/>
      <c r="AE2475" s="40"/>
      <c r="AF2475" s="40"/>
      <c r="AG2475" s="40"/>
      <c r="AH2475" s="40"/>
      <c r="AI2475" s="40"/>
      <c r="AJ2475" s="40"/>
      <c r="AK2475" s="40"/>
      <c r="AL2475" s="40"/>
      <c r="AM2475" s="40"/>
      <c r="AN2475" s="40"/>
      <c r="AO2475" s="40"/>
      <c r="AP2475" s="40"/>
      <c r="AQ2475" s="40"/>
      <c r="AR2475" s="40"/>
      <c r="AS2475" s="40"/>
      <c r="AT2475" s="40"/>
      <c r="AU2475" s="40"/>
      <c r="AV2475" s="40"/>
      <c r="AW2475" s="40"/>
      <c r="AX2475" s="40"/>
      <c r="AY2475" s="40"/>
      <c r="AZ2475" s="40"/>
      <c r="BA2475" s="40"/>
      <c r="BB2475" s="40"/>
      <c r="BC2475" s="40"/>
      <c r="BD2475" s="40"/>
      <c r="BE2475" s="40"/>
      <c r="BF2475" s="40"/>
    </row>
    <row r="2476" spans="1:58" x14ac:dyDescent="0.4">
      <c r="A2476" s="510"/>
      <c r="B2476" s="40"/>
      <c r="C2476" s="40"/>
      <c r="D2476" s="45"/>
      <c r="E2476" s="45"/>
      <c r="F2476" s="64"/>
      <c r="G2476" s="40"/>
      <c r="H2476" s="40"/>
      <c r="I2476" s="40"/>
      <c r="J2476" s="40"/>
      <c r="K2476" s="40"/>
      <c r="L2476" s="40"/>
      <c r="M2476" s="40"/>
      <c r="N2476" s="40"/>
      <c r="O2476" s="40"/>
      <c r="P2476" s="40"/>
      <c r="Q2476" s="40"/>
      <c r="R2476" s="40"/>
      <c r="S2476" s="40"/>
      <c r="T2476" s="40"/>
      <c r="U2476" s="40"/>
      <c r="V2476" s="40"/>
      <c r="W2476" s="40"/>
      <c r="X2476" s="40"/>
      <c r="Y2476" s="40"/>
      <c r="Z2476" s="40"/>
      <c r="AA2476" s="40"/>
      <c r="AB2476" s="40"/>
      <c r="AC2476" s="40"/>
      <c r="AD2476" s="40"/>
      <c r="AE2476" s="40"/>
      <c r="AF2476" s="40"/>
      <c r="AG2476" s="40"/>
      <c r="AH2476" s="40"/>
      <c r="AI2476" s="40"/>
      <c r="AJ2476" s="40"/>
      <c r="AK2476" s="40"/>
      <c r="AL2476" s="40"/>
      <c r="AM2476" s="40"/>
      <c r="AN2476" s="40"/>
      <c r="AO2476" s="40"/>
      <c r="AP2476" s="40"/>
      <c r="AQ2476" s="40"/>
      <c r="AR2476" s="40"/>
      <c r="AS2476" s="40"/>
      <c r="AT2476" s="40"/>
      <c r="AU2476" s="40"/>
      <c r="AV2476" s="40"/>
      <c r="AW2476" s="40"/>
      <c r="AX2476" s="40"/>
      <c r="AY2476" s="40"/>
      <c r="AZ2476" s="40"/>
      <c r="BA2476" s="40"/>
      <c r="BB2476" s="40"/>
      <c r="BC2476" s="40"/>
      <c r="BD2476" s="40"/>
      <c r="BE2476" s="40"/>
      <c r="BF2476" s="40"/>
    </row>
    <row r="2477" spans="1:58" x14ac:dyDescent="0.4">
      <c r="A2477" s="510"/>
      <c r="B2477" s="40"/>
      <c r="C2477" s="40"/>
      <c r="D2477" s="45"/>
      <c r="E2477" s="45"/>
      <c r="F2477" s="64"/>
      <c r="G2477" s="40"/>
      <c r="H2477" s="40"/>
      <c r="I2477" s="40"/>
      <c r="J2477" s="40"/>
      <c r="K2477" s="40"/>
      <c r="L2477" s="40"/>
      <c r="M2477" s="40"/>
      <c r="N2477" s="40"/>
      <c r="O2477" s="40"/>
      <c r="P2477" s="40"/>
      <c r="Q2477" s="40"/>
      <c r="R2477" s="40"/>
      <c r="S2477" s="40"/>
      <c r="T2477" s="40"/>
      <c r="U2477" s="40"/>
      <c r="V2477" s="40"/>
      <c r="W2477" s="40"/>
      <c r="X2477" s="40"/>
      <c r="Y2477" s="40"/>
      <c r="Z2477" s="40"/>
      <c r="AA2477" s="40"/>
      <c r="AB2477" s="40"/>
      <c r="AC2477" s="40"/>
      <c r="AD2477" s="40"/>
      <c r="AE2477" s="40"/>
      <c r="AF2477" s="40"/>
      <c r="AG2477" s="40"/>
      <c r="AH2477" s="40"/>
      <c r="AI2477" s="40"/>
      <c r="AJ2477" s="40"/>
      <c r="AK2477" s="40"/>
      <c r="AL2477" s="40"/>
      <c r="AM2477" s="40"/>
      <c r="AN2477" s="40"/>
      <c r="AO2477" s="40"/>
      <c r="AP2477" s="40"/>
      <c r="AQ2477" s="40"/>
      <c r="AR2477" s="40"/>
      <c r="AS2477" s="40"/>
      <c r="AT2477" s="40"/>
      <c r="AU2477" s="40"/>
      <c r="AV2477" s="40"/>
      <c r="AW2477" s="40"/>
      <c r="AX2477" s="40"/>
      <c r="AY2477" s="40"/>
      <c r="AZ2477" s="40"/>
      <c r="BA2477" s="40"/>
      <c r="BB2477" s="40"/>
      <c r="BC2477" s="40"/>
      <c r="BD2477" s="40"/>
      <c r="BE2477" s="40"/>
      <c r="BF2477" s="40"/>
    </row>
    <row r="2478" spans="1:58" x14ac:dyDescent="0.4">
      <c r="A2478" s="510"/>
      <c r="B2478" s="40"/>
      <c r="C2478" s="40"/>
      <c r="D2478" s="45"/>
      <c r="E2478" s="45"/>
      <c r="F2478" s="64"/>
      <c r="G2478" s="40"/>
      <c r="H2478" s="40"/>
      <c r="I2478" s="40"/>
      <c r="J2478" s="40"/>
      <c r="K2478" s="40"/>
      <c r="L2478" s="40"/>
      <c r="M2478" s="40"/>
      <c r="N2478" s="40"/>
      <c r="O2478" s="40"/>
      <c r="P2478" s="40"/>
      <c r="Q2478" s="40"/>
      <c r="R2478" s="40"/>
      <c r="S2478" s="40"/>
      <c r="T2478" s="40"/>
      <c r="U2478" s="40"/>
      <c r="V2478" s="40"/>
      <c r="W2478" s="40"/>
      <c r="X2478" s="40"/>
      <c r="Y2478" s="40"/>
      <c r="Z2478" s="40"/>
      <c r="AA2478" s="40"/>
      <c r="AB2478" s="40"/>
      <c r="AC2478" s="40"/>
      <c r="AD2478" s="40"/>
      <c r="AE2478" s="40"/>
      <c r="AF2478" s="40"/>
      <c r="AG2478" s="40"/>
      <c r="AH2478" s="40"/>
      <c r="AI2478" s="40"/>
      <c r="AJ2478" s="40"/>
      <c r="AK2478" s="40"/>
      <c r="AL2478" s="40"/>
      <c r="AM2478" s="40"/>
      <c r="AN2478" s="40"/>
      <c r="AO2478" s="40"/>
      <c r="AP2478" s="40"/>
      <c r="AQ2478" s="40"/>
      <c r="AR2478" s="40"/>
      <c r="AS2478" s="40"/>
      <c r="AT2478" s="40"/>
      <c r="AU2478" s="40"/>
      <c r="AV2478" s="40"/>
      <c r="AW2478" s="40"/>
      <c r="AX2478" s="40"/>
      <c r="AY2478" s="40"/>
      <c r="AZ2478" s="40"/>
      <c r="BA2478" s="40"/>
      <c r="BB2478" s="40"/>
      <c r="BC2478" s="40"/>
      <c r="BD2478" s="40"/>
      <c r="BE2478" s="40"/>
      <c r="BF2478" s="40"/>
    </row>
    <row r="2479" spans="1:58" x14ac:dyDescent="0.4">
      <c r="A2479" s="510"/>
      <c r="B2479" s="40"/>
      <c r="C2479" s="40"/>
      <c r="D2479" s="45"/>
      <c r="E2479" s="45"/>
      <c r="F2479" s="64"/>
      <c r="G2479" s="40"/>
      <c r="H2479" s="40"/>
      <c r="I2479" s="40"/>
      <c r="J2479" s="40"/>
      <c r="K2479" s="40"/>
      <c r="L2479" s="40"/>
      <c r="M2479" s="40"/>
      <c r="N2479" s="40"/>
      <c r="O2479" s="40"/>
      <c r="P2479" s="40"/>
      <c r="Q2479" s="40"/>
      <c r="R2479" s="40"/>
      <c r="S2479" s="40"/>
      <c r="T2479" s="40"/>
      <c r="U2479" s="40"/>
      <c r="V2479" s="40"/>
      <c r="W2479" s="40"/>
      <c r="X2479" s="40"/>
      <c r="Y2479" s="40"/>
      <c r="Z2479" s="40"/>
      <c r="AA2479" s="40"/>
      <c r="AB2479" s="40"/>
      <c r="AC2479" s="40"/>
      <c r="AD2479" s="40"/>
      <c r="AE2479" s="40"/>
      <c r="AF2479" s="40"/>
      <c r="AG2479" s="40"/>
      <c r="AH2479" s="40"/>
      <c r="AI2479" s="40"/>
      <c r="AJ2479" s="40"/>
      <c r="AK2479" s="40"/>
      <c r="AL2479" s="40"/>
      <c r="AM2479" s="40"/>
      <c r="AN2479" s="40"/>
      <c r="AO2479" s="40"/>
      <c r="AP2479" s="40"/>
      <c r="AQ2479" s="40"/>
      <c r="AR2479" s="40"/>
      <c r="AS2479" s="40"/>
      <c r="AT2479" s="40"/>
      <c r="AU2479" s="40"/>
      <c r="AV2479" s="40"/>
      <c r="AW2479" s="40"/>
      <c r="AX2479" s="40"/>
      <c r="AY2479" s="40"/>
      <c r="AZ2479" s="40"/>
      <c r="BA2479" s="40"/>
      <c r="BB2479" s="40"/>
      <c r="BC2479" s="40"/>
      <c r="BD2479" s="40"/>
      <c r="BE2479" s="40"/>
      <c r="BF2479" s="40"/>
    </row>
    <row r="2480" spans="1:58" x14ac:dyDescent="0.4">
      <c r="A2480" s="510"/>
      <c r="B2480" s="40"/>
      <c r="C2480" s="40"/>
      <c r="D2480" s="45"/>
      <c r="E2480" s="45"/>
      <c r="F2480" s="64"/>
      <c r="G2480" s="40"/>
      <c r="H2480" s="40"/>
      <c r="I2480" s="40"/>
      <c r="J2480" s="40"/>
      <c r="K2480" s="40"/>
      <c r="L2480" s="40"/>
      <c r="M2480" s="40"/>
      <c r="N2480" s="40"/>
      <c r="O2480" s="40"/>
      <c r="P2480" s="40"/>
      <c r="Q2480" s="40"/>
      <c r="R2480" s="40"/>
      <c r="S2480" s="40"/>
      <c r="T2480" s="40"/>
      <c r="U2480" s="40"/>
      <c r="V2480" s="40"/>
      <c r="W2480" s="40"/>
      <c r="X2480" s="40"/>
      <c r="Y2480" s="40"/>
      <c r="Z2480" s="40"/>
      <c r="AA2480" s="40"/>
      <c r="AB2480" s="40"/>
      <c r="AC2480" s="40"/>
      <c r="AD2480" s="40"/>
      <c r="AE2480" s="40"/>
      <c r="AF2480" s="40"/>
      <c r="AG2480" s="40"/>
      <c r="AH2480" s="40"/>
      <c r="AI2480" s="40"/>
      <c r="AJ2480" s="40"/>
      <c r="AK2480" s="40"/>
      <c r="AL2480" s="40"/>
      <c r="AM2480" s="40"/>
      <c r="AN2480" s="40"/>
      <c r="AO2480" s="40"/>
      <c r="AP2480" s="40"/>
      <c r="AQ2480" s="40"/>
      <c r="AR2480" s="40"/>
      <c r="AS2480" s="40"/>
      <c r="AT2480" s="40"/>
      <c r="AU2480" s="40"/>
      <c r="AV2480" s="40"/>
      <c r="AW2480" s="40"/>
      <c r="AX2480" s="40"/>
      <c r="AY2480" s="40"/>
      <c r="AZ2480" s="40"/>
      <c r="BA2480" s="40"/>
      <c r="BB2480" s="40"/>
      <c r="BC2480" s="40"/>
      <c r="BD2480" s="40"/>
      <c r="BE2480" s="40"/>
      <c r="BF2480" s="40"/>
    </row>
    <row r="2481" spans="1:58" x14ac:dyDescent="0.4">
      <c r="A2481" s="510"/>
      <c r="B2481" s="40"/>
      <c r="C2481" s="40"/>
      <c r="D2481" s="45"/>
      <c r="E2481" s="45"/>
      <c r="F2481" s="64"/>
      <c r="G2481" s="40"/>
      <c r="H2481" s="40"/>
      <c r="I2481" s="40"/>
      <c r="J2481" s="40"/>
      <c r="K2481" s="40"/>
      <c r="L2481" s="40"/>
      <c r="M2481" s="40"/>
      <c r="N2481" s="40"/>
      <c r="O2481" s="40"/>
      <c r="P2481" s="40"/>
      <c r="Q2481" s="40"/>
      <c r="R2481" s="40"/>
      <c r="S2481" s="40"/>
      <c r="T2481" s="40"/>
      <c r="U2481" s="40"/>
      <c r="V2481" s="40"/>
      <c r="W2481" s="40"/>
      <c r="X2481" s="40"/>
      <c r="Y2481" s="40"/>
      <c r="Z2481" s="40"/>
      <c r="AA2481" s="40"/>
      <c r="AB2481" s="40"/>
      <c r="AC2481" s="40"/>
      <c r="AD2481" s="40"/>
      <c r="AE2481" s="40"/>
      <c r="AF2481" s="40"/>
      <c r="AG2481" s="40"/>
      <c r="AH2481" s="40"/>
      <c r="AI2481" s="40"/>
      <c r="AJ2481" s="40"/>
      <c r="AK2481" s="40"/>
      <c r="AL2481" s="40"/>
      <c r="AM2481" s="40"/>
      <c r="AN2481" s="40"/>
      <c r="AO2481" s="40"/>
      <c r="AP2481" s="40"/>
      <c r="AQ2481" s="40"/>
      <c r="AR2481" s="40"/>
      <c r="AS2481" s="40"/>
      <c r="AT2481" s="40"/>
      <c r="AU2481" s="40"/>
      <c r="AV2481" s="40"/>
      <c r="AW2481" s="40"/>
      <c r="AX2481" s="40"/>
      <c r="AY2481" s="40"/>
      <c r="AZ2481" s="40"/>
      <c r="BA2481" s="40"/>
      <c r="BB2481" s="40"/>
      <c r="BC2481" s="40"/>
      <c r="BD2481" s="40"/>
      <c r="BE2481" s="40"/>
      <c r="BF2481" s="40"/>
    </row>
    <row r="2482" spans="1:58" x14ac:dyDescent="0.4">
      <c r="A2482" s="510"/>
      <c r="B2482" s="40"/>
      <c r="C2482" s="40"/>
      <c r="D2482" s="45"/>
      <c r="E2482" s="45"/>
      <c r="F2482" s="64"/>
      <c r="G2482" s="40"/>
      <c r="H2482" s="40"/>
      <c r="I2482" s="40"/>
      <c r="J2482" s="40"/>
      <c r="K2482" s="40"/>
      <c r="L2482" s="40"/>
      <c r="M2482" s="40"/>
      <c r="N2482" s="40"/>
      <c r="O2482" s="40"/>
      <c r="P2482" s="40"/>
      <c r="Q2482" s="40"/>
      <c r="R2482" s="40"/>
      <c r="S2482" s="40"/>
      <c r="T2482" s="40"/>
      <c r="U2482" s="40"/>
      <c r="V2482" s="40"/>
      <c r="W2482" s="40"/>
      <c r="X2482" s="40"/>
      <c r="Y2482" s="40"/>
      <c r="Z2482" s="40"/>
      <c r="AA2482" s="40"/>
      <c r="AB2482" s="40"/>
      <c r="AC2482" s="40"/>
      <c r="AD2482" s="40"/>
      <c r="AE2482" s="40"/>
      <c r="AF2482" s="40"/>
      <c r="AG2482" s="40"/>
      <c r="AH2482" s="40"/>
      <c r="AI2482" s="40"/>
      <c r="AJ2482" s="40"/>
      <c r="AK2482" s="40"/>
      <c r="AL2482" s="40"/>
      <c r="AM2482" s="40"/>
      <c r="AN2482" s="40"/>
      <c r="AO2482" s="40"/>
      <c r="AP2482" s="40"/>
      <c r="AQ2482" s="40"/>
      <c r="AR2482" s="40"/>
      <c r="AS2482" s="40"/>
      <c r="AT2482" s="40"/>
      <c r="AU2482" s="40"/>
      <c r="AV2482" s="40"/>
      <c r="AW2482" s="40"/>
      <c r="AX2482" s="40"/>
      <c r="AY2482" s="40"/>
      <c r="AZ2482" s="40"/>
      <c r="BA2482" s="40"/>
      <c r="BB2482" s="40"/>
      <c r="BC2482" s="40"/>
      <c r="BD2482" s="40"/>
      <c r="BE2482" s="40"/>
      <c r="BF2482" s="40"/>
    </row>
    <row r="2483" spans="1:58" x14ac:dyDescent="0.4">
      <c r="A2483" s="510"/>
      <c r="B2483" s="40"/>
      <c r="C2483" s="40"/>
      <c r="D2483" s="45"/>
      <c r="E2483" s="45"/>
      <c r="F2483" s="64"/>
      <c r="G2483" s="40"/>
      <c r="H2483" s="40"/>
      <c r="I2483" s="40"/>
      <c r="J2483" s="40"/>
      <c r="K2483" s="40"/>
      <c r="L2483" s="40"/>
      <c r="M2483" s="40"/>
      <c r="N2483" s="40"/>
      <c r="O2483" s="40"/>
      <c r="P2483" s="40"/>
      <c r="Q2483" s="40"/>
      <c r="R2483" s="40"/>
      <c r="S2483" s="40"/>
      <c r="T2483" s="40"/>
      <c r="U2483" s="40"/>
      <c r="V2483" s="40"/>
      <c r="W2483" s="40"/>
      <c r="X2483" s="40"/>
      <c r="Y2483" s="40"/>
      <c r="Z2483" s="40"/>
      <c r="AA2483" s="40"/>
      <c r="AB2483" s="40"/>
      <c r="AC2483" s="40"/>
      <c r="AD2483" s="40"/>
      <c r="AE2483" s="40"/>
      <c r="AF2483" s="40"/>
      <c r="AG2483" s="40"/>
      <c r="AH2483" s="40"/>
      <c r="AI2483" s="40"/>
      <c r="AJ2483" s="40"/>
      <c r="AK2483" s="40"/>
      <c r="AL2483" s="40"/>
      <c r="AM2483" s="40"/>
      <c r="AN2483" s="40"/>
      <c r="AO2483" s="40"/>
      <c r="AP2483" s="40"/>
      <c r="AQ2483" s="40"/>
      <c r="AR2483" s="40"/>
      <c r="AS2483" s="40"/>
      <c r="AT2483" s="40"/>
      <c r="AU2483" s="40"/>
      <c r="AV2483" s="40"/>
      <c r="AW2483" s="40"/>
      <c r="AX2483" s="40"/>
      <c r="AY2483" s="40"/>
      <c r="AZ2483" s="40"/>
      <c r="BA2483" s="40"/>
      <c r="BB2483" s="40"/>
      <c r="BC2483" s="40"/>
      <c r="BD2483" s="40"/>
      <c r="BE2483" s="40"/>
      <c r="BF2483" s="40"/>
    </row>
    <row r="2484" spans="1:58" x14ac:dyDescent="0.4">
      <c r="A2484" s="510"/>
      <c r="B2484" s="40"/>
      <c r="C2484" s="40"/>
      <c r="D2484" s="45"/>
      <c r="E2484" s="45"/>
      <c r="F2484" s="64"/>
      <c r="G2484" s="40"/>
      <c r="H2484" s="40"/>
      <c r="I2484" s="40"/>
      <c r="J2484" s="40"/>
      <c r="K2484" s="40"/>
      <c r="L2484" s="40"/>
      <c r="M2484" s="40"/>
      <c r="N2484" s="40"/>
      <c r="O2484" s="40"/>
      <c r="P2484" s="40"/>
      <c r="Q2484" s="40"/>
      <c r="R2484" s="40"/>
      <c r="S2484" s="40"/>
      <c r="T2484" s="40"/>
      <c r="U2484" s="40"/>
      <c r="V2484" s="40"/>
      <c r="W2484" s="40"/>
      <c r="X2484" s="40"/>
      <c r="Y2484" s="40"/>
      <c r="Z2484" s="40"/>
      <c r="AA2484" s="40"/>
      <c r="AB2484" s="40"/>
      <c r="AC2484" s="40"/>
      <c r="AD2484" s="40"/>
      <c r="AE2484" s="40"/>
      <c r="AF2484" s="40"/>
      <c r="AG2484" s="40"/>
      <c r="AH2484" s="40"/>
      <c r="AI2484" s="40"/>
      <c r="AJ2484" s="40"/>
      <c r="AK2484" s="40"/>
      <c r="AL2484" s="40"/>
      <c r="AM2484" s="40"/>
      <c r="AN2484" s="40"/>
      <c r="AO2484" s="40"/>
      <c r="AP2484" s="40"/>
      <c r="AQ2484" s="40"/>
      <c r="AR2484" s="40"/>
      <c r="AS2484" s="40"/>
      <c r="AT2484" s="40"/>
      <c r="AU2484" s="40"/>
      <c r="AV2484" s="40"/>
      <c r="AW2484" s="40"/>
      <c r="AX2484" s="40"/>
      <c r="AY2484" s="40"/>
      <c r="AZ2484" s="40"/>
      <c r="BA2484" s="40"/>
      <c r="BB2484" s="40"/>
      <c r="BC2484" s="40"/>
      <c r="BD2484" s="40"/>
      <c r="BE2484" s="40"/>
      <c r="BF2484" s="40"/>
    </row>
    <row r="2485" spans="1:58" x14ac:dyDescent="0.4">
      <c r="A2485" s="510"/>
      <c r="B2485" s="40"/>
      <c r="C2485" s="40"/>
      <c r="D2485" s="45"/>
      <c r="E2485" s="45"/>
      <c r="F2485" s="64"/>
      <c r="G2485" s="40"/>
      <c r="H2485" s="40"/>
      <c r="I2485" s="40"/>
      <c r="J2485" s="40"/>
      <c r="K2485" s="40"/>
      <c r="L2485" s="40"/>
      <c r="M2485" s="40"/>
      <c r="N2485" s="40"/>
      <c r="O2485" s="40"/>
      <c r="P2485" s="40"/>
      <c r="Q2485" s="40"/>
      <c r="R2485" s="40"/>
      <c r="S2485" s="40"/>
      <c r="T2485" s="40"/>
      <c r="U2485" s="40"/>
      <c r="V2485" s="40"/>
      <c r="W2485" s="40"/>
      <c r="X2485" s="40"/>
      <c r="Y2485" s="40"/>
      <c r="Z2485" s="40"/>
      <c r="AA2485" s="40"/>
      <c r="AB2485" s="40"/>
      <c r="AC2485" s="40"/>
      <c r="AD2485" s="40"/>
      <c r="AE2485" s="40"/>
      <c r="AF2485" s="40"/>
      <c r="AG2485" s="40"/>
      <c r="AH2485" s="40"/>
      <c r="AI2485" s="40"/>
      <c r="AJ2485" s="40"/>
      <c r="AK2485" s="40"/>
      <c r="AL2485" s="40"/>
      <c r="AM2485" s="40"/>
      <c r="AN2485" s="40"/>
      <c r="AO2485" s="40"/>
      <c r="AP2485" s="40"/>
      <c r="AQ2485" s="40"/>
      <c r="AR2485" s="40"/>
      <c r="AS2485" s="40"/>
      <c r="AT2485" s="40"/>
      <c r="AU2485" s="40"/>
      <c r="AV2485" s="40"/>
      <c r="AW2485" s="40"/>
      <c r="AX2485" s="40"/>
      <c r="AY2485" s="40"/>
      <c r="AZ2485" s="40"/>
      <c r="BA2485" s="40"/>
      <c r="BB2485" s="40"/>
      <c r="BC2485" s="40"/>
      <c r="BD2485" s="40"/>
      <c r="BE2485" s="40"/>
      <c r="BF2485" s="40"/>
    </row>
    <row r="2486" spans="1:58" x14ac:dyDescent="0.4">
      <c r="A2486" s="510"/>
      <c r="B2486" s="40"/>
      <c r="C2486" s="40"/>
      <c r="D2486" s="45"/>
      <c r="E2486" s="45"/>
      <c r="F2486" s="64"/>
      <c r="G2486" s="40"/>
      <c r="H2486" s="40"/>
      <c r="I2486" s="40"/>
      <c r="J2486" s="40"/>
      <c r="K2486" s="40"/>
      <c r="L2486" s="40"/>
      <c r="M2486" s="40"/>
      <c r="N2486" s="40"/>
      <c r="O2486" s="40"/>
      <c r="P2486" s="40"/>
      <c r="Q2486" s="40"/>
      <c r="R2486" s="40"/>
      <c r="S2486" s="40"/>
      <c r="T2486" s="40"/>
      <c r="U2486" s="40"/>
      <c r="V2486" s="40"/>
      <c r="W2486" s="40"/>
      <c r="X2486" s="40"/>
      <c r="Y2486" s="40"/>
      <c r="Z2486" s="40"/>
      <c r="AA2486" s="40"/>
      <c r="AB2486" s="40"/>
      <c r="AC2486" s="40"/>
      <c r="AD2486" s="40"/>
      <c r="AE2486" s="40"/>
      <c r="AF2486" s="40"/>
      <c r="AG2486" s="40"/>
      <c r="AH2486" s="40"/>
      <c r="AI2486" s="40"/>
      <c r="AJ2486" s="40"/>
      <c r="AK2486" s="40"/>
      <c r="AL2486" s="40"/>
      <c r="AM2486" s="40"/>
      <c r="AN2486" s="40"/>
      <c r="AO2486" s="40"/>
      <c r="AP2486" s="40"/>
      <c r="AQ2486" s="40"/>
      <c r="AR2486" s="40"/>
      <c r="AS2486" s="40"/>
      <c r="AT2486" s="40"/>
      <c r="AU2486" s="40"/>
      <c r="AV2486" s="40"/>
      <c r="AW2486" s="40"/>
      <c r="AX2486" s="40"/>
      <c r="AY2486" s="40"/>
      <c r="AZ2486" s="40"/>
      <c r="BA2486" s="40"/>
      <c r="BB2486" s="40"/>
      <c r="BC2486" s="40"/>
      <c r="BD2486" s="40"/>
      <c r="BE2486" s="40"/>
      <c r="BF2486" s="40"/>
    </row>
    <row r="2487" spans="1:58" x14ac:dyDescent="0.4">
      <c r="A2487" s="510"/>
      <c r="B2487" s="40"/>
      <c r="C2487" s="40"/>
      <c r="D2487" s="45"/>
      <c r="E2487" s="45"/>
      <c r="F2487" s="64"/>
      <c r="G2487" s="40"/>
      <c r="H2487" s="40"/>
      <c r="I2487" s="40"/>
      <c r="J2487" s="40"/>
      <c r="K2487" s="40"/>
      <c r="L2487" s="40"/>
      <c r="M2487" s="40"/>
      <c r="N2487" s="40"/>
      <c r="O2487" s="40"/>
      <c r="P2487" s="40"/>
      <c r="Q2487" s="40"/>
      <c r="R2487" s="40"/>
      <c r="S2487" s="40"/>
      <c r="T2487" s="40"/>
      <c r="U2487" s="40"/>
      <c r="V2487" s="40"/>
      <c r="W2487" s="40"/>
      <c r="X2487" s="40"/>
      <c r="Y2487" s="40"/>
      <c r="Z2487" s="40"/>
      <c r="AA2487" s="40"/>
      <c r="AB2487" s="40"/>
      <c r="AC2487" s="40"/>
      <c r="AD2487" s="40"/>
      <c r="AE2487" s="40"/>
      <c r="AF2487" s="40"/>
      <c r="AG2487" s="40"/>
      <c r="AH2487" s="40"/>
      <c r="AI2487" s="40"/>
      <c r="AJ2487" s="40"/>
      <c r="AK2487" s="40"/>
      <c r="AL2487" s="40"/>
      <c r="AM2487" s="40"/>
      <c r="AN2487" s="40"/>
      <c r="AO2487" s="40"/>
      <c r="AP2487" s="40"/>
      <c r="AQ2487" s="40"/>
      <c r="AR2487" s="40"/>
      <c r="AS2487" s="40"/>
      <c r="AT2487" s="40"/>
      <c r="AU2487" s="40"/>
      <c r="AV2487" s="40"/>
      <c r="AW2487" s="40"/>
      <c r="AX2487" s="40"/>
      <c r="AY2487" s="40"/>
      <c r="AZ2487" s="40"/>
      <c r="BA2487" s="40"/>
      <c r="BB2487" s="40"/>
      <c r="BC2487" s="40"/>
      <c r="BD2487" s="40"/>
      <c r="BE2487" s="40"/>
      <c r="BF2487" s="40"/>
    </row>
    <row r="2488" spans="1:58" x14ac:dyDescent="0.4">
      <c r="A2488" s="510"/>
      <c r="B2488" s="40"/>
      <c r="C2488" s="40"/>
      <c r="D2488" s="45"/>
      <c r="E2488" s="45"/>
      <c r="F2488" s="64"/>
      <c r="G2488" s="40"/>
      <c r="H2488" s="40"/>
      <c r="I2488" s="40"/>
      <c r="J2488" s="40"/>
      <c r="K2488" s="40"/>
      <c r="L2488" s="40"/>
      <c r="M2488" s="40"/>
      <c r="N2488" s="40"/>
      <c r="O2488" s="40"/>
      <c r="P2488" s="40"/>
      <c r="Q2488" s="40"/>
      <c r="R2488" s="40"/>
      <c r="S2488" s="40"/>
      <c r="T2488" s="40"/>
      <c r="U2488" s="40"/>
      <c r="V2488" s="40"/>
      <c r="W2488" s="40"/>
      <c r="X2488" s="40"/>
      <c r="Y2488" s="40"/>
      <c r="Z2488" s="40"/>
      <c r="AA2488" s="40"/>
      <c r="AB2488" s="40"/>
      <c r="AC2488" s="40"/>
      <c r="AD2488" s="40"/>
      <c r="AE2488" s="40"/>
      <c r="AF2488" s="40"/>
      <c r="AG2488" s="40"/>
      <c r="AH2488" s="40"/>
      <c r="AI2488" s="40"/>
      <c r="AJ2488" s="40"/>
      <c r="AK2488" s="40"/>
      <c r="AL2488" s="40"/>
      <c r="AM2488" s="40"/>
      <c r="AN2488" s="40"/>
      <c r="AO2488" s="40"/>
      <c r="AP2488" s="40"/>
      <c r="AQ2488" s="40"/>
      <c r="AR2488" s="40"/>
      <c r="AS2488" s="40"/>
      <c r="AT2488" s="40"/>
      <c r="AU2488" s="40"/>
      <c r="AV2488" s="40"/>
      <c r="AW2488" s="40"/>
      <c r="AX2488" s="40"/>
      <c r="AY2488" s="40"/>
      <c r="AZ2488" s="40"/>
      <c r="BA2488" s="40"/>
      <c r="BB2488" s="40"/>
      <c r="BC2488" s="40"/>
      <c r="BD2488" s="40"/>
      <c r="BE2488" s="40"/>
      <c r="BF2488" s="40"/>
    </row>
    <row r="2489" spans="1:58" x14ac:dyDescent="0.4">
      <c r="A2489" s="510"/>
      <c r="B2489" s="40"/>
      <c r="C2489" s="40"/>
      <c r="D2489" s="45"/>
      <c r="E2489" s="45"/>
      <c r="F2489" s="64"/>
      <c r="G2489" s="40"/>
      <c r="H2489" s="40"/>
      <c r="I2489" s="40"/>
      <c r="J2489" s="40"/>
      <c r="K2489" s="40"/>
      <c r="L2489" s="40"/>
      <c r="M2489" s="40"/>
      <c r="N2489" s="40"/>
      <c r="O2489" s="40"/>
      <c r="P2489" s="40"/>
      <c r="Q2489" s="40"/>
      <c r="R2489" s="40"/>
      <c r="S2489" s="40"/>
      <c r="T2489" s="40"/>
      <c r="U2489" s="40"/>
      <c r="V2489" s="40"/>
      <c r="W2489" s="40"/>
      <c r="X2489" s="40"/>
      <c r="Y2489" s="40"/>
      <c r="Z2489" s="40"/>
      <c r="AA2489" s="40"/>
      <c r="AB2489" s="40"/>
      <c r="AC2489" s="40"/>
      <c r="AD2489" s="40"/>
      <c r="AE2489" s="40"/>
      <c r="AF2489" s="40"/>
      <c r="AG2489" s="40"/>
      <c r="AH2489" s="40"/>
      <c r="AI2489" s="40"/>
      <c r="AJ2489" s="40"/>
      <c r="AK2489" s="40"/>
      <c r="AL2489" s="40"/>
      <c r="AM2489" s="40"/>
      <c r="AN2489" s="40"/>
      <c r="AO2489" s="40"/>
      <c r="AP2489" s="40"/>
      <c r="AQ2489" s="40"/>
      <c r="AR2489" s="40"/>
      <c r="AS2489" s="40"/>
      <c r="AT2489" s="40"/>
      <c r="AU2489" s="40"/>
      <c r="AV2489" s="40"/>
      <c r="AW2489" s="40"/>
      <c r="AX2489" s="40"/>
      <c r="AY2489" s="40"/>
      <c r="AZ2489" s="40"/>
      <c r="BA2489" s="40"/>
      <c r="BB2489" s="40"/>
      <c r="BC2489" s="40"/>
      <c r="BD2489" s="40"/>
      <c r="BE2489" s="40"/>
      <c r="BF2489" s="40"/>
    </row>
    <row r="2490" spans="1:58" x14ac:dyDescent="0.4">
      <c r="A2490" s="510"/>
      <c r="B2490" s="40"/>
      <c r="C2490" s="40"/>
      <c r="D2490" s="45"/>
      <c r="E2490" s="45"/>
      <c r="F2490" s="64"/>
      <c r="G2490" s="40"/>
      <c r="H2490" s="40"/>
      <c r="I2490" s="40"/>
      <c r="J2490" s="40"/>
      <c r="K2490" s="40"/>
      <c r="L2490" s="40"/>
      <c r="M2490" s="40"/>
      <c r="N2490" s="40"/>
      <c r="O2490" s="40"/>
      <c r="P2490" s="40"/>
      <c r="Q2490" s="40"/>
      <c r="R2490" s="40"/>
      <c r="S2490" s="40"/>
      <c r="T2490" s="40"/>
      <c r="U2490" s="40"/>
      <c r="V2490" s="40"/>
      <c r="W2490" s="40"/>
      <c r="X2490" s="40"/>
      <c r="Y2490" s="40"/>
      <c r="Z2490" s="40"/>
      <c r="AA2490" s="40"/>
      <c r="AB2490" s="40"/>
      <c r="AC2490" s="40"/>
      <c r="AD2490" s="40"/>
      <c r="AE2490" s="40"/>
      <c r="AF2490" s="40"/>
      <c r="AG2490" s="40"/>
      <c r="AH2490" s="40"/>
      <c r="AI2490" s="40"/>
      <c r="AJ2490" s="40"/>
      <c r="AK2490" s="40"/>
      <c r="AL2490" s="40"/>
      <c r="AM2490" s="40"/>
      <c r="AN2490" s="40"/>
      <c r="AO2490" s="40"/>
      <c r="AP2490" s="40"/>
      <c r="AQ2490" s="40"/>
      <c r="AR2490" s="40"/>
      <c r="AS2490" s="40"/>
      <c r="AT2490" s="40"/>
      <c r="AU2490" s="40"/>
      <c r="AV2490" s="40"/>
      <c r="AW2490" s="40"/>
      <c r="AX2490" s="40"/>
      <c r="AY2490" s="40"/>
      <c r="AZ2490" s="40"/>
      <c r="BA2490" s="40"/>
      <c r="BB2490" s="40"/>
      <c r="BC2490" s="40"/>
      <c r="BD2490" s="40"/>
      <c r="BE2490" s="40"/>
      <c r="BF2490" s="40"/>
    </row>
    <row r="2491" spans="1:58" x14ac:dyDescent="0.4">
      <c r="A2491" s="510"/>
      <c r="B2491" s="40"/>
      <c r="C2491" s="40"/>
      <c r="D2491" s="45"/>
      <c r="E2491" s="45"/>
      <c r="F2491" s="64"/>
      <c r="G2491" s="40"/>
      <c r="H2491" s="40"/>
      <c r="I2491" s="40"/>
      <c r="J2491" s="40"/>
      <c r="K2491" s="40"/>
      <c r="L2491" s="40"/>
      <c r="M2491" s="40"/>
      <c r="N2491" s="40"/>
      <c r="O2491" s="40"/>
      <c r="P2491" s="40"/>
      <c r="Q2491" s="40"/>
      <c r="R2491" s="40"/>
      <c r="S2491" s="40"/>
      <c r="T2491" s="40"/>
      <c r="U2491" s="40"/>
      <c r="V2491" s="40"/>
      <c r="W2491" s="40"/>
      <c r="X2491" s="40"/>
      <c r="Y2491" s="40"/>
      <c r="Z2491" s="40"/>
      <c r="AA2491" s="40"/>
      <c r="AB2491" s="40"/>
      <c r="AC2491" s="40"/>
      <c r="AD2491" s="40"/>
      <c r="AE2491" s="40"/>
      <c r="AF2491" s="40"/>
      <c r="AG2491" s="40"/>
      <c r="AH2491" s="40"/>
      <c r="AI2491" s="40"/>
      <c r="AJ2491" s="40"/>
      <c r="AK2491" s="40"/>
      <c r="AL2491" s="40"/>
      <c r="AM2491" s="40"/>
      <c r="AN2491" s="40"/>
      <c r="AO2491" s="40"/>
      <c r="AP2491" s="40"/>
      <c r="AQ2491" s="40"/>
      <c r="AR2491" s="40"/>
      <c r="AS2491" s="40"/>
      <c r="AT2491" s="40"/>
      <c r="AU2491" s="40"/>
      <c r="AV2491" s="40"/>
      <c r="AW2491" s="40"/>
      <c r="AX2491" s="40"/>
      <c r="AY2491" s="40"/>
      <c r="AZ2491" s="40"/>
      <c r="BA2491" s="40"/>
      <c r="BB2491" s="40"/>
      <c r="BC2491" s="40"/>
      <c r="BD2491" s="40"/>
      <c r="BE2491" s="40"/>
      <c r="BF2491" s="40"/>
    </row>
    <row r="2492" spans="1:58" x14ac:dyDescent="0.4">
      <c r="A2492" s="510"/>
      <c r="B2492" s="40"/>
      <c r="C2492" s="40"/>
      <c r="D2492" s="45"/>
      <c r="E2492" s="45"/>
      <c r="F2492" s="64"/>
      <c r="G2492" s="40"/>
      <c r="H2492" s="40"/>
      <c r="I2492" s="40"/>
      <c r="J2492" s="40"/>
      <c r="K2492" s="40"/>
      <c r="L2492" s="40"/>
      <c r="M2492" s="40"/>
      <c r="N2492" s="40"/>
      <c r="O2492" s="40"/>
      <c r="P2492" s="40"/>
      <c r="Q2492" s="40"/>
      <c r="R2492" s="40"/>
      <c r="S2492" s="40"/>
      <c r="T2492" s="40"/>
      <c r="U2492" s="40"/>
      <c r="V2492" s="40"/>
      <c r="W2492" s="40"/>
      <c r="X2492" s="40"/>
      <c r="Y2492" s="40"/>
      <c r="Z2492" s="40"/>
      <c r="AA2492" s="40"/>
      <c r="AB2492" s="40"/>
      <c r="AC2492" s="40"/>
      <c r="AD2492" s="40"/>
      <c r="AE2492" s="40"/>
      <c r="AF2492" s="40"/>
      <c r="AG2492" s="40"/>
      <c r="AH2492" s="40"/>
      <c r="AI2492" s="40"/>
      <c r="AJ2492" s="40"/>
      <c r="AK2492" s="40"/>
      <c r="AL2492" s="40"/>
      <c r="AM2492" s="40"/>
      <c r="AN2492" s="40"/>
      <c r="AO2492" s="40"/>
      <c r="AP2492" s="40"/>
      <c r="AQ2492" s="40"/>
      <c r="AR2492" s="40"/>
      <c r="AS2492" s="40"/>
      <c r="AT2492" s="40"/>
      <c r="AU2492" s="40"/>
      <c r="AV2492" s="40"/>
      <c r="AW2492" s="40"/>
      <c r="AX2492" s="40"/>
      <c r="AY2492" s="40"/>
      <c r="AZ2492" s="40"/>
      <c r="BA2492" s="40"/>
      <c r="BB2492" s="40"/>
      <c r="BC2492" s="40"/>
      <c r="BD2492" s="40"/>
      <c r="BE2492" s="40"/>
      <c r="BF2492" s="40"/>
    </row>
    <row r="2493" spans="1:58" x14ac:dyDescent="0.4">
      <c r="A2493" s="510"/>
      <c r="B2493" s="40"/>
      <c r="C2493" s="40"/>
      <c r="D2493" s="45"/>
      <c r="E2493" s="45"/>
      <c r="F2493" s="64"/>
      <c r="G2493" s="40"/>
      <c r="H2493" s="40"/>
      <c r="I2493" s="40"/>
      <c r="J2493" s="40"/>
      <c r="K2493" s="40"/>
      <c r="L2493" s="40"/>
      <c r="M2493" s="40"/>
      <c r="N2493" s="40"/>
      <c r="O2493" s="40"/>
      <c r="P2493" s="40"/>
      <c r="Q2493" s="40"/>
      <c r="R2493" s="40"/>
      <c r="S2493" s="40"/>
      <c r="T2493" s="40"/>
      <c r="U2493" s="40"/>
      <c r="V2493" s="40"/>
      <c r="W2493" s="40"/>
      <c r="X2493" s="40"/>
      <c r="Y2493" s="40"/>
      <c r="Z2493" s="40"/>
      <c r="AA2493" s="40"/>
      <c r="AB2493" s="40"/>
      <c r="AC2493" s="40"/>
      <c r="AD2493" s="40"/>
      <c r="AE2493" s="40"/>
      <c r="AF2493" s="40"/>
      <c r="AG2493" s="40"/>
      <c r="AH2493" s="40"/>
      <c r="AI2493" s="40"/>
      <c r="AJ2493" s="40"/>
      <c r="AK2493" s="40"/>
      <c r="AL2493" s="40"/>
      <c r="AM2493" s="40"/>
      <c r="AN2493" s="40"/>
      <c r="AO2493" s="40"/>
      <c r="AP2493" s="40"/>
      <c r="AQ2493" s="40"/>
      <c r="AR2493" s="40"/>
      <c r="AS2493" s="40"/>
      <c r="AT2493" s="40"/>
      <c r="AU2493" s="40"/>
      <c r="AV2493" s="40"/>
      <c r="AW2493" s="40"/>
      <c r="AX2493" s="40"/>
      <c r="AY2493" s="40"/>
      <c r="AZ2493" s="40"/>
      <c r="BA2493" s="40"/>
      <c r="BB2493" s="40"/>
      <c r="BC2493" s="40"/>
      <c r="BD2493" s="40"/>
      <c r="BE2493" s="40"/>
      <c r="BF2493" s="40"/>
    </row>
    <row r="2494" spans="1:58" x14ac:dyDescent="0.4">
      <c r="A2494" s="510"/>
      <c r="B2494" s="40"/>
      <c r="C2494" s="40"/>
      <c r="D2494" s="45"/>
      <c r="E2494" s="45"/>
      <c r="F2494" s="64"/>
      <c r="G2494" s="40"/>
      <c r="H2494" s="40"/>
      <c r="I2494" s="40"/>
      <c r="J2494" s="40"/>
      <c r="K2494" s="40"/>
      <c r="L2494" s="40"/>
      <c r="M2494" s="40"/>
      <c r="N2494" s="40"/>
      <c r="O2494" s="40"/>
      <c r="P2494" s="40"/>
      <c r="Q2494" s="40"/>
      <c r="R2494" s="40"/>
      <c r="S2494" s="40"/>
      <c r="T2494" s="40"/>
      <c r="U2494" s="40"/>
      <c r="V2494" s="40"/>
      <c r="W2494" s="40"/>
      <c r="X2494" s="40"/>
      <c r="Y2494" s="40"/>
      <c r="Z2494" s="40"/>
      <c r="AA2494" s="40"/>
      <c r="AB2494" s="40"/>
      <c r="AC2494" s="40"/>
      <c r="AD2494" s="40"/>
      <c r="AE2494" s="40"/>
      <c r="AF2494" s="40"/>
      <c r="AG2494" s="40"/>
      <c r="AH2494" s="40"/>
      <c r="AI2494" s="40"/>
      <c r="AJ2494" s="40"/>
      <c r="AK2494" s="40"/>
      <c r="AL2494" s="40"/>
      <c r="AM2494" s="40"/>
      <c r="AN2494" s="40"/>
      <c r="AO2494" s="40"/>
      <c r="AP2494" s="40"/>
      <c r="AQ2494" s="40"/>
      <c r="AR2494" s="40"/>
      <c r="AS2494" s="40"/>
      <c r="AT2494" s="40"/>
      <c r="AU2494" s="40"/>
      <c r="AV2494" s="40"/>
      <c r="AW2494" s="40"/>
      <c r="AX2494" s="40"/>
      <c r="AY2494" s="40"/>
      <c r="AZ2494" s="40"/>
      <c r="BA2494" s="40"/>
      <c r="BB2494" s="40"/>
      <c r="BC2494" s="40"/>
      <c r="BD2494" s="40"/>
      <c r="BE2494" s="40"/>
      <c r="BF2494" s="40"/>
    </row>
    <row r="2495" spans="1:58" x14ac:dyDescent="0.4">
      <c r="A2495" s="510"/>
      <c r="B2495" s="40"/>
      <c r="C2495" s="40"/>
      <c r="D2495" s="45"/>
      <c r="E2495" s="45"/>
      <c r="F2495" s="64"/>
      <c r="G2495" s="40"/>
      <c r="H2495" s="40"/>
      <c r="I2495" s="40"/>
      <c r="J2495" s="40"/>
      <c r="K2495" s="40"/>
      <c r="L2495" s="40"/>
      <c r="M2495" s="40"/>
      <c r="N2495" s="40"/>
      <c r="O2495" s="40"/>
      <c r="P2495" s="40"/>
      <c r="Q2495" s="40"/>
      <c r="R2495" s="40"/>
      <c r="S2495" s="40"/>
      <c r="T2495" s="40"/>
      <c r="U2495" s="40"/>
      <c r="V2495" s="40"/>
      <c r="W2495" s="40"/>
      <c r="X2495" s="40"/>
      <c r="Y2495" s="40"/>
      <c r="Z2495" s="40"/>
      <c r="AA2495" s="40"/>
      <c r="AB2495" s="40"/>
      <c r="AC2495" s="40"/>
      <c r="AD2495" s="40"/>
      <c r="AE2495" s="40"/>
      <c r="AF2495" s="40"/>
      <c r="AG2495" s="40"/>
      <c r="AH2495" s="40"/>
      <c r="AI2495" s="40"/>
      <c r="AJ2495" s="40"/>
      <c r="AK2495" s="40"/>
      <c r="AL2495" s="40"/>
      <c r="AM2495" s="40"/>
      <c r="AN2495" s="40"/>
      <c r="AO2495" s="40"/>
      <c r="AP2495" s="40"/>
      <c r="AQ2495" s="40"/>
      <c r="AR2495" s="40"/>
      <c r="AS2495" s="40"/>
      <c r="AT2495" s="40"/>
      <c r="AU2495" s="40"/>
      <c r="AV2495" s="40"/>
      <c r="AW2495" s="40"/>
      <c r="AX2495" s="40"/>
      <c r="AY2495" s="40"/>
      <c r="AZ2495" s="40"/>
      <c r="BA2495" s="40"/>
      <c r="BB2495" s="40"/>
      <c r="BC2495" s="40"/>
      <c r="BD2495" s="40"/>
      <c r="BE2495" s="40"/>
      <c r="BF2495" s="40"/>
    </row>
    <row r="2496" spans="1:58" x14ac:dyDescent="0.4">
      <c r="A2496" s="510"/>
      <c r="B2496" s="40"/>
      <c r="C2496" s="40"/>
      <c r="D2496" s="45"/>
      <c r="E2496" s="45"/>
      <c r="F2496" s="64"/>
      <c r="G2496" s="40"/>
      <c r="H2496" s="40"/>
      <c r="I2496" s="40"/>
      <c r="J2496" s="40"/>
      <c r="K2496" s="40"/>
      <c r="L2496" s="40"/>
      <c r="M2496" s="40"/>
      <c r="N2496" s="40"/>
      <c r="O2496" s="40"/>
      <c r="P2496" s="40"/>
      <c r="Q2496" s="40"/>
      <c r="R2496" s="40"/>
      <c r="S2496" s="40"/>
      <c r="T2496" s="40"/>
      <c r="U2496" s="40"/>
      <c r="V2496" s="40"/>
      <c r="W2496" s="40"/>
      <c r="X2496" s="40"/>
      <c r="Y2496" s="40"/>
      <c r="Z2496" s="40"/>
      <c r="AA2496" s="40"/>
      <c r="AB2496" s="40"/>
      <c r="AC2496" s="40"/>
      <c r="AD2496" s="40"/>
      <c r="AE2496" s="40"/>
      <c r="AF2496" s="40"/>
      <c r="AG2496" s="40"/>
      <c r="AH2496" s="40"/>
      <c r="AI2496" s="40"/>
      <c r="AJ2496" s="40"/>
      <c r="AK2496" s="40"/>
      <c r="AL2496" s="40"/>
      <c r="AM2496" s="40"/>
      <c r="AN2496" s="40"/>
      <c r="AO2496" s="40"/>
      <c r="AP2496" s="40"/>
      <c r="AQ2496" s="40"/>
      <c r="AR2496" s="40"/>
      <c r="AS2496" s="40"/>
      <c r="AT2496" s="40"/>
      <c r="AU2496" s="40"/>
      <c r="AV2496" s="40"/>
      <c r="AW2496" s="40"/>
      <c r="AX2496" s="40"/>
      <c r="AY2496" s="40"/>
      <c r="AZ2496" s="40"/>
      <c r="BA2496" s="40"/>
      <c r="BB2496" s="40"/>
      <c r="BC2496" s="40"/>
      <c r="BD2496" s="40"/>
      <c r="BE2496" s="40"/>
      <c r="BF2496" s="40"/>
    </row>
    <row r="2497" spans="1:58" x14ac:dyDescent="0.4">
      <c r="A2497" s="510"/>
      <c r="B2497" s="40"/>
      <c r="C2497" s="40"/>
      <c r="D2497" s="45"/>
      <c r="E2497" s="45"/>
      <c r="F2497" s="64"/>
      <c r="G2497" s="40"/>
      <c r="H2497" s="40"/>
      <c r="I2497" s="40"/>
      <c r="J2497" s="40"/>
      <c r="K2497" s="40"/>
      <c r="L2497" s="40"/>
      <c r="M2497" s="40"/>
      <c r="N2497" s="40"/>
      <c r="O2497" s="40"/>
      <c r="P2497" s="40"/>
      <c r="Q2497" s="40"/>
      <c r="R2497" s="40"/>
      <c r="S2497" s="40"/>
      <c r="T2497" s="40"/>
      <c r="U2497" s="40"/>
      <c r="V2497" s="40"/>
      <c r="W2497" s="40"/>
      <c r="X2497" s="40"/>
      <c r="Y2497" s="40"/>
      <c r="Z2497" s="40"/>
      <c r="AA2497" s="40"/>
      <c r="AB2497" s="40"/>
      <c r="AC2497" s="40"/>
      <c r="AD2497" s="40"/>
      <c r="AE2497" s="40"/>
      <c r="AF2497" s="40"/>
      <c r="AG2497" s="40"/>
      <c r="AH2497" s="40"/>
      <c r="AI2497" s="40"/>
      <c r="AJ2497" s="40"/>
      <c r="AK2497" s="40"/>
      <c r="AL2497" s="40"/>
      <c r="AM2497" s="40"/>
      <c r="AN2497" s="40"/>
      <c r="AO2497" s="40"/>
      <c r="AP2497" s="40"/>
      <c r="AQ2497" s="40"/>
      <c r="AR2497" s="40"/>
      <c r="AS2497" s="40"/>
      <c r="AT2497" s="40"/>
      <c r="AU2497" s="40"/>
      <c r="AV2497" s="40"/>
      <c r="AW2497" s="40"/>
      <c r="AX2497" s="40"/>
      <c r="AY2497" s="40"/>
      <c r="AZ2497" s="40"/>
      <c r="BA2497" s="40"/>
      <c r="BB2497" s="40"/>
      <c r="BC2497" s="40"/>
      <c r="BD2497" s="40"/>
      <c r="BE2497" s="40"/>
      <c r="BF2497" s="40"/>
    </row>
    <row r="2498" spans="1:58" x14ac:dyDescent="0.4">
      <c r="A2498" s="510"/>
      <c r="B2498" s="40"/>
      <c r="C2498" s="40"/>
      <c r="D2498" s="45"/>
      <c r="E2498" s="45"/>
      <c r="F2498" s="64"/>
      <c r="G2498" s="40"/>
      <c r="H2498" s="40"/>
      <c r="I2498" s="40"/>
      <c r="J2498" s="40"/>
      <c r="K2498" s="40"/>
      <c r="L2498" s="40"/>
      <c r="M2498" s="40"/>
      <c r="N2498" s="40"/>
      <c r="O2498" s="40"/>
      <c r="P2498" s="40"/>
      <c r="Q2498" s="40"/>
      <c r="R2498" s="40"/>
      <c r="S2498" s="40"/>
      <c r="T2498" s="40"/>
      <c r="U2498" s="40"/>
      <c r="V2498" s="40"/>
      <c r="W2498" s="40"/>
      <c r="X2498" s="40"/>
      <c r="Y2498" s="40"/>
      <c r="Z2498" s="40"/>
      <c r="AA2498" s="40"/>
      <c r="AB2498" s="40"/>
      <c r="AC2498" s="40"/>
      <c r="AD2498" s="40"/>
      <c r="AE2498" s="40"/>
      <c r="AF2498" s="40"/>
      <c r="AG2498" s="40"/>
      <c r="AH2498" s="40"/>
      <c r="AI2498" s="40"/>
      <c r="AJ2498" s="40"/>
      <c r="AK2498" s="40"/>
      <c r="AL2498" s="40"/>
      <c r="AM2498" s="40"/>
      <c r="AN2498" s="40"/>
      <c r="AO2498" s="40"/>
      <c r="AP2498" s="40"/>
      <c r="AQ2498" s="40"/>
      <c r="AR2498" s="40"/>
      <c r="AS2498" s="40"/>
      <c r="AT2498" s="40"/>
      <c r="AU2498" s="40"/>
      <c r="AV2498" s="40"/>
      <c r="AW2498" s="40"/>
      <c r="AX2498" s="40"/>
      <c r="AY2498" s="40"/>
      <c r="AZ2498" s="40"/>
      <c r="BA2498" s="40"/>
      <c r="BB2498" s="40"/>
      <c r="BC2498" s="40"/>
      <c r="BD2498" s="40"/>
      <c r="BE2498" s="40"/>
      <c r="BF2498" s="40"/>
    </row>
    <row r="2499" spans="1:58" x14ac:dyDescent="0.4">
      <c r="A2499" s="510"/>
      <c r="B2499" s="40"/>
      <c r="C2499" s="40"/>
      <c r="D2499" s="45"/>
      <c r="E2499" s="45"/>
      <c r="F2499" s="64"/>
      <c r="G2499" s="40"/>
      <c r="H2499" s="40"/>
      <c r="I2499" s="40"/>
      <c r="J2499" s="40"/>
      <c r="K2499" s="40"/>
      <c r="L2499" s="40"/>
      <c r="M2499" s="40"/>
      <c r="N2499" s="40"/>
      <c r="O2499" s="40"/>
      <c r="P2499" s="40"/>
      <c r="Q2499" s="40"/>
      <c r="R2499" s="40"/>
      <c r="S2499" s="40"/>
      <c r="T2499" s="40"/>
      <c r="U2499" s="40"/>
      <c r="V2499" s="40"/>
      <c r="W2499" s="40"/>
      <c r="X2499" s="40"/>
      <c r="Y2499" s="40"/>
      <c r="Z2499" s="40"/>
      <c r="AA2499" s="40"/>
      <c r="AB2499" s="40"/>
      <c r="AC2499" s="40"/>
      <c r="AD2499" s="40"/>
      <c r="AE2499" s="40"/>
      <c r="AF2499" s="40"/>
      <c r="AG2499" s="40"/>
      <c r="AH2499" s="40"/>
      <c r="AI2499" s="40"/>
      <c r="AJ2499" s="40"/>
      <c r="AK2499" s="40"/>
      <c r="AL2499" s="40"/>
      <c r="AM2499" s="40"/>
      <c r="AN2499" s="40"/>
      <c r="AO2499" s="40"/>
      <c r="AP2499" s="40"/>
      <c r="AQ2499" s="40"/>
      <c r="AR2499" s="40"/>
      <c r="AS2499" s="40"/>
      <c r="AT2499" s="40"/>
      <c r="AU2499" s="40"/>
      <c r="AV2499" s="40"/>
      <c r="AW2499" s="40"/>
      <c r="AX2499" s="40"/>
      <c r="AY2499" s="40"/>
      <c r="AZ2499" s="40"/>
      <c r="BA2499" s="40"/>
      <c r="BB2499" s="40"/>
      <c r="BC2499" s="40"/>
      <c r="BD2499" s="40"/>
      <c r="BE2499" s="40"/>
      <c r="BF2499" s="40"/>
    </row>
    <row r="2500" spans="1:58" x14ac:dyDescent="0.4">
      <c r="A2500" s="510"/>
      <c r="B2500" s="40"/>
      <c r="C2500" s="40"/>
      <c r="D2500" s="45"/>
      <c r="E2500" s="45"/>
      <c r="F2500" s="64"/>
      <c r="G2500" s="40"/>
      <c r="H2500" s="40"/>
      <c r="I2500" s="40"/>
      <c r="J2500" s="40"/>
      <c r="K2500" s="40"/>
      <c r="L2500" s="40"/>
      <c r="M2500" s="40"/>
      <c r="N2500" s="40"/>
      <c r="O2500" s="40"/>
      <c r="P2500" s="40"/>
      <c r="Q2500" s="40"/>
      <c r="R2500" s="40"/>
      <c r="S2500" s="40"/>
      <c r="T2500" s="40"/>
      <c r="U2500" s="40"/>
      <c r="V2500" s="40"/>
      <c r="W2500" s="40"/>
      <c r="X2500" s="40"/>
      <c r="Y2500" s="40"/>
      <c r="Z2500" s="40"/>
      <c r="AA2500" s="40"/>
      <c r="AB2500" s="40"/>
      <c r="AC2500" s="40"/>
      <c r="AD2500" s="40"/>
      <c r="AE2500" s="40"/>
      <c r="AF2500" s="40"/>
      <c r="AG2500" s="40"/>
      <c r="AH2500" s="40"/>
      <c r="AI2500" s="40"/>
      <c r="AJ2500" s="40"/>
      <c r="AK2500" s="40"/>
      <c r="AL2500" s="40"/>
      <c r="AM2500" s="40"/>
      <c r="AN2500" s="40"/>
      <c r="AO2500" s="40"/>
      <c r="AP2500" s="40"/>
      <c r="AQ2500" s="40"/>
      <c r="AR2500" s="40"/>
      <c r="AS2500" s="40"/>
      <c r="AT2500" s="40"/>
      <c r="AU2500" s="40"/>
      <c r="AV2500" s="40"/>
      <c r="AW2500" s="40"/>
      <c r="AX2500" s="40"/>
      <c r="AY2500" s="40"/>
      <c r="AZ2500" s="40"/>
      <c r="BA2500" s="40"/>
      <c r="BB2500" s="40"/>
      <c r="BC2500" s="40"/>
      <c r="BD2500" s="40"/>
      <c r="BE2500" s="40"/>
      <c r="BF2500" s="40"/>
    </row>
    <row r="2501" spans="1:58" x14ac:dyDescent="0.4">
      <c r="A2501" s="510"/>
      <c r="B2501" s="40"/>
      <c r="C2501" s="40"/>
      <c r="D2501" s="45"/>
      <c r="E2501" s="45"/>
      <c r="F2501" s="64"/>
      <c r="G2501" s="40"/>
      <c r="H2501" s="40"/>
      <c r="I2501" s="40"/>
      <c r="J2501" s="40"/>
      <c r="K2501" s="40"/>
      <c r="L2501" s="40"/>
      <c r="M2501" s="40"/>
      <c r="N2501" s="40"/>
      <c r="O2501" s="40"/>
      <c r="P2501" s="40"/>
      <c r="Q2501" s="40"/>
      <c r="R2501" s="40"/>
      <c r="S2501" s="40"/>
      <c r="T2501" s="40"/>
      <c r="U2501" s="40"/>
      <c r="V2501" s="40"/>
      <c r="W2501" s="40"/>
      <c r="X2501" s="40"/>
      <c r="Y2501" s="40"/>
      <c r="Z2501" s="40"/>
      <c r="AA2501" s="40"/>
      <c r="AB2501" s="40"/>
      <c r="AC2501" s="40"/>
      <c r="AD2501" s="40"/>
      <c r="AE2501" s="40"/>
      <c r="AF2501" s="40"/>
      <c r="AG2501" s="40"/>
      <c r="AH2501" s="40"/>
      <c r="AI2501" s="40"/>
      <c r="AJ2501" s="40"/>
      <c r="AK2501" s="40"/>
      <c r="AL2501" s="40"/>
      <c r="AM2501" s="40"/>
      <c r="AN2501" s="40"/>
      <c r="AO2501" s="40"/>
      <c r="AP2501" s="40"/>
      <c r="AQ2501" s="40"/>
      <c r="AR2501" s="40"/>
      <c r="AS2501" s="40"/>
      <c r="AT2501" s="40"/>
      <c r="AU2501" s="40"/>
      <c r="AV2501" s="40"/>
      <c r="AW2501" s="40"/>
      <c r="AX2501" s="40"/>
      <c r="AY2501" s="40"/>
      <c r="AZ2501" s="40"/>
      <c r="BA2501" s="40"/>
      <c r="BB2501" s="40"/>
      <c r="BC2501" s="40"/>
      <c r="BD2501" s="40"/>
      <c r="BE2501" s="40"/>
      <c r="BF2501" s="40"/>
    </row>
    <row r="2502" spans="1:58" x14ac:dyDescent="0.4">
      <c r="A2502" s="510"/>
      <c r="B2502" s="40"/>
      <c r="C2502" s="40"/>
      <c r="D2502" s="45"/>
      <c r="E2502" s="45"/>
      <c r="F2502" s="64"/>
      <c r="G2502" s="40"/>
      <c r="H2502" s="40"/>
      <c r="I2502" s="40"/>
      <c r="J2502" s="40"/>
      <c r="K2502" s="40"/>
      <c r="L2502" s="40"/>
      <c r="M2502" s="40"/>
      <c r="N2502" s="40"/>
      <c r="O2502" s="40"/>
      <c r="P2502" s="40"/>
      <c r="Q2502" s="40"/>
      <c r="R2502" s="40"/>
      <c r="S2502" s="40"/>
      <c r="T2502" s="40"/>
      <c r="U2502" s="40"/>
      <c r="V2502" s="40"/>
      <c r="W2502" s="40"/>
      <c r="X2502" s="40"/>
      <c r="Y2502" s="40"/>
      <c r="Z2502" s="40"/>
      <c r="AA2502" s="40"/>
      <c r="AB2502" s="40"/>
      <c r="AC2502" s="40"/>
      <c r="AD2502" s="40"/>
      <c r="AE2502" s="40"/>
      <c r="AF2502" s="40"/>
      <c r="AG2502" s="40"/>
      <c r="AH2502" s="40"/>
      <c r="AI2502" s="40"/>
      <c r="AJ2502" s="40"/>
      <c r="AK2502" s="40"/>
      <c r="AL2502" s="40"/>
      <c r="AM2502" s="40"/>
      <c r="AN2502" s="40"/>
      <c r="AO2502" s="40"/>
      <c r="AP2502" s="40"/>
      <c r="AQ2502" s="40"/>
      <c r="AR2502" s="40"/>
      <c r="AS2502" s="40"/>
      <c r="AT2502" s="40"/>
      <c r="AU2502" s="40"/>
      <c r="AV2502" s="40"/>
      <c r="AW2502" s="40"/>
      <c r="AX2502" s="40"/>
      <c r="AY2502" s="40"/>
      <c r="AZ2502" s="40"/>
      <c r="BA2502" s="40"/>
      <c r="BB2502" s="40"/>
      <c r="BC2502" s="40"/>
      <c r="BD2502" s="40"/>
      <c r="BE2502" s="40"/>
      <c r="BF2502" s="40"/>
    </row>
    <row r="2503" spans="1:58" x14ac:dyDescent="0.4">
      <c r="A2503" s="510"/>
      <c r="B2503" s="40"/>
      <c r="C2503" s="40"/>
      <c r="D2503" s="45"/>
      <c r="E2503" s="45"/>
      <c r="F2503" s="64"/>
      <c r="G2503" s="40"/>
      <c r="H2503" s="40"/>
      <c r="I2503" s="40"/>
      <c r="J2503" s="40"/>
      <c r="K2503" s="40"/>
      <c r="L2503" s="40"/>
      <c r="M2503" s="40"/>
      <c r="N2503" s="40"/>
      <c r="O2503" s="40"/>
      <c r="P2503" s="40"/>
      <c r="Q2503" s="40"/>
      <c r="R2503" s="40"/>
      <c r="S2503" s="40"/>
      <c r="T2503" s="40"/>
      <c r="U2503" s="40"/>
      <c r="V2503" s="40"/>
      <c r="W2503" s="40"/>
      <c r="X2503" s="40"/>
      <c r="Y2503" s="40"/>
      <c r="Z2503" s="40"/>
      <c r="AA2503" s="40"/>
      <c r="AB2503" s="40"/>
      <c r="AC2503" s="40"/>
      <c r="AD2503" s="40"/>
      <c r="AE2503" s="40"/>
      <c r="AF2503" s="40"/>
      <c r="AG2503" s="40"/>
      <c r="AH2503" s="40"/>
      <c r="AI2503" s="40"/>
      <c r="AJ2503" s="40"/>
      <c r="AK2503" s="40"/>
      <c r="AL2503" s="40"/>
      <c r="AM2503" s="40"/>
      <c r="AN2503" s="40"/>
      <c r="AO2503" s="40"/>
      <c r="AP2503" s="40"/>
      <c r="AQ2503" s="40"/>
      <c r="AR2503" s="40"/>
      <c r="AS2503" s="40"/>
      <c r="AT2503" s="40"/>
      <c r="AU2503" s="40"/>
      <c r="AV2503" s="40"/>
      <c r="AW2503" s="40"/>
      <c r="AX2503" s="40"/>
      <c r="AY2503" s="40"/>
      <c r="AZ2503" s="40"/>
      <c r="BA2503" s="40"/>
      <c r="BB2503" s="40"/>
      <c r="BC2503" s="40"/>
      <c r="BD2503" s="40"/>
      <c r="BE2503" s="40"/>
      <c r="BF2503" s="40"/>
    </row>
    <row r="2504" spans="1:58" x14ac:dyDescent="0.4">
      <c r="A2504" s="510"/>
      <c r="B2504" s="40"/>
      <c r="C2504" s="40"/>
      <c r="D2504" s="45"/>
      <c r="E2504" s="45"/>
      <c r="F2504" s="64"/>
      <c r="G2504" s="40"/>
      <c r="H2504" s="40"/>
      <c r="I2504" s="40"/>
      <c r="J2504" s="40"/>
      <c r="K2504" s="40"/>
      <c r="L2504" s="40"/>
      <c r="M2504" s="40"/>
      <c r="N2504" s="40"/>
      <c r="O2504" s="40"/>
      <c r="P2504" s="40"/>
      <c r="Q2504" s="40"/>
      <c r="R2504" s="40"/>
      <c r="S2504" s="40"/>
      <c r="T2504" s="40"/>
      <c r="U2504" s="40"/>
      <c r="V2504" s="40"/>
      <c r="W2504" s="40"/>
      <c r="X2504" s="40"/>
      <c r="Y2504" s="40"/>
      <c r="Z2504" s="40"/>
      <c r="AA2504" s="40"/>
      <c r="AB2504" s="40"/>
      <c r="AC2504" s="40"/>
      <c r="AD2504" s="40"/>
      <c r="AE2504" s="40"/>
      <c r="AF2504" s="40"/>
      <c r="AG2504" s="40"/>
      <c r="AH2504" s="40"/>
      <c r="AI2504" s="40"/>
      <c r="AJ2504" s="40"/>
      <c r="AK2504" s="40"/>
      <c r="AL2504" s="40"/>
      <c r="AM2504" s="40"/>
      <c r="AN2504" s="40"/>
      <c r="AO2504" s="40"/>
      <c r="AP2504" s="40"/>
      <c r="AQ2504" s="40"/>
      <c r="AR2504" s="40"/>
      <c r="AS2504" s="40"/>
      <c r="AT2504" s="40"/>
      <c r="AU2504" s="40"/>
      <c r="AV2504" s="40"/>
      <c r="AW2504" s="40"/>
      <c r="AX2504" s="40"/>
      <c r="AY2504" s="40"/>
      <c r="AZ2504" s="40"/>
      <c r="BA2504" s="40"/>
      <c r="BB2504" s="40"/>
      <c r="BC2504" s="40"/>
      <c r="BD2504" s="40"/>
      <c r="BE2504" s="40"/>
      <c r="BF2504" s="40"/>
    </row>
    <row r="2505" spans="1:58" x14ac:dyDescent="0.4">
      <c r="A2505" s="510"/>
      <c r="B2505" s="40"/>
      <c r="C2505" s="40"/>
      <c r="D2505" s="45"/>
      <c r="E2505" s="45"/>
      <c r="F2505" s="64"/>
      <c r="G2505" s="40"/>
      <c r="H2505" s="40"/>
      <c r="I2505" s="40"/>
      <c r="J2505" s="40"/>
      <c r="K2505" s="40"/>
      <c r="L2505" s="40"/>
      <c r="M2505" s="40"/>
      <c r="N2505" s="40"/>
      <c r="O2505" s="40"/>
      <c r="P2505" s="40"/>
      <c r="Q2505" s="40"/>
      <c r="R2505" s="40"/>
      <c r="S2505" s="40"/>
      <c r="T2505" s="40"/>
      <c r="U2505" s="40"/>
      <c r="V2505" s="40"/>
      <c r="W2505" s="40"/>
      <c r="X2505" s="40"/>
      <c r="Y2505" s="40"/>
      <c r="Z2505" s="40"/>
      <c r="AA2505" s="40"/>
      <c r="AB2505" s="40"/>
      <c r="AC2505" s="40"/>
      <c r="AD2505" s="40"/>
      <c r="AE2505" s="40"/>
      <c r="AF2505" s="40"/>
      <c r="AG2505" s="40"/>
      <c r="AH2505" s="40"/>
      <c r="AI2505" s="40"/>
      <c r="AJ2505" s="40"/>
      <c r="AK2505" s="40"/>
      <c r="AL2505" s="40"/>
      <c r="AM2505" s="40"/>
      <c r="AN2505" s="40"/>
      <c r="AO2505" s="40"/>
      <c r="AP2505" s="40"/>
      <c r="AQ2505" s="40"/>
      <c r="AR2505" s="40"/>
      <c r="AS2505" s="40"/>
      <c r="AT2505" s="40"/>
      <c r="AU2505" s="40"/>
      <c r="AV2505" s="40"/>
      <c r="AW2505" s="40"/>
      <c r="AX2505" s="40"/>
      <c r="AY2505" s="40"/>
      <c r="AZ2505" s="40"/>
      <c r="BA2505" s="40"/>
      <c r="BB2505" s="40"/>
      <c r="BC2505" s="40"/>
      <c r="BD2505" s="40"/>
      <c r="BE2505" s="40"/>
      <c r="BF2505" s="40"/>
    </row>
    <row r="2506" spans="1:58" x14ac:dyDescent="0.4">
      <c r="A2506" s="510"/>
      <c r="B2506" s="40"/>
      <c r="C2506" s="40"/>
      <c r="D2506" s="45"/>
      <c r="E2506" s="45"/>
      <c r="F2506" s="64"/>
      <c r="G2506" s="40"/>
      <c r="H2506" s="40"/>
      <c r="I2506" s="40"/>
      <c r="J2506" s="40"/>
      <c r="K2506" s="40"/>
      <c r="L2506" s="40"/>
      <c r="M2506" s="40"/>
      <c r="N2506" s="40"/>
      <c r="O2506" s="40"/>
      <c r="P2506" s="40"/>
      <c r="Q2506" s="40"/>
      <c r="R2506" s="40"/>
      <c r="S2506" s="40"/>
      <c r="T2506" s="40"/>
      <c r="U2506" s="40"/>
      <c r="V2506" s="40"/>
      <c r="W2506" s="40"/>
      <c r="X2506" s="40"/>
      <c r="Y2506" s="40"/>
      <c r="Z2506" s="40"/>
      <c r="AA2506" s="40"/>
      <c r="AB2506" s="40"/>
      <c r="AC2506" s="40"/>
      <c r="AD2506" s="40"/>
      <c r="AE2506" s="40"/>
      <c r="AF2506" s="40"/>
      <c r="AG2506" s="40"/>
      <c r="AH2506" s="40"/>
      <c r="AI2506" s="40"/>
      <c r="AJ2506" s="40"/>
      <c r="AK2506" s="40"/>
      <c r="AL2506" s="40"/>
      <c r="AM2506" s="40"/>
      <c r="AN2506" s="40"/>
      <c r="AO2506" s="40"/>
      <c r="AP2506" s="40"/>
      <c r="AQ2506" s="40"/>
      <c r="AR2506" s="40"/>
      <c r="AS2506" s="40"/>
      <c r="AT2506" s="40"/>
      <c r="AU2506" s="40"/>
      <c r="AV2506" s="40"/>
      <c r="AW2506" s="40"/>
      <c r="AX2506" s="40"/>
      <c r="AY2506" s="40"/>
      <c r="AZ2506" s="40"/>
      <c r="BA2506" s="40"/>
      <c r="BB2506" s="40"/>
      <c r="BC2506" s="40"/>
      <c r="BD2506" s="40"/>
      <c r="BE2506" s="40"/>
      <c r="BF2506" s="40"/>
    </row>
    <row r="2507" spans="1:58" x14ac:dyDescent="0.4">
      <c r="A2507" s="510"/>
      <c r="B2507" s="40"/>
      <c r="C2507" s="40"/>
      <c r="D2507" s="45"/>
      <c r="E2507" s="45"/>
      <c r="F2507" s="64"/>
      <c r="G2507" s="40"/>
      <c r="H2507" s="40"/>
      <c r="I2507" s="40"/>
      <c r="J2507" s="40"/>
      <c r="K2507" s="40"/>
      <c r="L2507" s="40"/>
      <c r="M2507" s="40"/>
      <c r="N2507" s="40"/>
      <c r="O2507" s="40"/>
      <c r="P2507" s="40"/>
      <c r="Q2507" s="40"/>
      <c r="R2507" s="40"/>
      <c r="S2507" s="40"/>
      <c r="T2507" s="40"/>
      <c r="U2507" s="40"/>
      <c r="V2507" s="40"/>
      <c r="W2507" s="40"/>
      <c r="X2507" s="40"/>
      <c r="Y2507" s="40"/>
      <c r="Z2507" s="40"/>
      <c r="AA2507" s="40"/>
      <c r="AB2507" s="40"/>
      <c r="AC2507" s="40"/>
      <c r="AD2507" s="40"/>
      <c r="AE2507" s="40"/>
      <c r="AF2507" s="40"/>
      <c r="AG2507" s="40"/>
      <c r="AH2507" s="40"/>
      <c r="AI2507" s="40"/>
      <c r="AJ2507" s="40"/>
      <c r="AK2507" s="40"/>
      <c r="AL2507" s="40"/>
      <c r="AM2507" s="40"/>
      <c r="AN2507" s="40"/>
      <c r="AO2507" s="40"/>
      <c r="AP2507" s="40"/>
      <c r="AQ2507" s="40"/>
      <c r="AR2507" s="40"/>
      <c r="AS2507" s="40"/>
      <c r="AT2507" s="40"/>
      <c r="AU2507" s="40"/>
      <c r="AV2507" s="40"/>
      <c r="AW2507" s="40"/>
      <c r="AX2507" s="40"/>
      <c r="AY2507" s="40"/>
      <c r="AZ2507" s="40"/>
      <c r="BA2507" s="40"/>
      <c r="BB2507" s="40"/>
      <c r="BC2507" s="40"/>
      <c r="BD2507" s="40"/>
      <c r="BE2507" s="40"/>
      <c r="BF2507" s="40"/>
    </row>
    <row r="2508" spans="1:58" x14ac:dyDescent="0.4">
      <c r="A2508" s="510"/>
      <c r="B2508" s="40"/>
      <c r="C2508" s="40"/>
      <c r="D2508" s="45"/>
      <c r="E2508" s="45"/>
      <c r="F2508" s="64"/>
      <c r="G2508" s="40"/>
      <c r="H2508" s="40"/>
      <c r="I2508" s="40"/>
      <c r="J2508" s="40"/>
      <c r="K2508" s="40"/>
      <c r="L2508" s="40"/>
      <c r="M2508" s="40"/>
      <c r="N2508" s="40"/>
      <c r="O2508" s="40"/>
      <c r="P2508" s="40"/>
      <c r="Q2508" s="40"/>
      <c r="R2508" s="40"/>
      <c r="S2508" s="40"/>
      <c r="T2508" s="40"/>
      <c r="U2508" s="40"/>
      <c r="V2508" s="40"/>
      <c r="W2508" s="40"/>
      <c r="X2508" s="40"/>
      <c r="Y2508" s="40"/>
      <c r="Z2508" s="40"/>
      <c r="AA2508" s="40"/>
      <c r="AB2508" s="40"/>
      <c r="AC2508" s="40"/>
      <c r="AD2508" s="40"/>
      <c r="AE2508" s="40"/>
      <c r="AF2508" s="40"/>
      <c r="AG2508" s="40"/>
      <c r="AH2508" s="40"/>
      <c r="AI2508" s="40"/>
      <c r="AJ2508" s="40"/>
      <c r="AK2508" s="40"/>
      <c r="AL2508" s="40"/>
      <c r="AM2508" s="40"/>
      <c r="AN2508" s="40"/>
      <c r="AO2508" s="40"/>
      <c r="AP2508" s="40"/>
      <c r="AQ2508" s="40"/>
      <c r="AR2508" s="40"/>
      <c r="AS2508" s="40"/>
      <c r="AT2508" s="40"/>
      <c r="AU2508" s="40"/>
      <c r="AV2508" s="40"/>
      <c r="AW2508" s="40"/>
      <c r="AX2508" s="40"/>
      <c r="AY2508" s="40"/>
      <c r="AZ2508" s="40"/>
      <c r="BA2508" s="40"/>
      <c r="BB2508" s="40"/>
      <c r="BC2508" s="40"/>
      <c r="BD2508" s="40"/>
      <c r="BE2508" s="40"/>
      <c r="BF2508" s="40"/>
    </row>
    <row r="2509" spans="1:58" x14ac:dyDescent="0.4">
      <c r="A2509" s="510"/>
      <c r="B2509" s="40"/>
      <c r="C2509" s="40"/>
      <c r="D2509" s="45"/>
      <c r="E2509" s="45"/>
      <c r="F2509" s="64"/>
      <c r="G2509" s="40"/>
      <c r="H2509" s="40"/>
      <c r="I2509" s="40"/>
      <c r="J2509" s="40"/>
      <c r="K2509" s="40"/>
      <c r="L2509" s="40"/>
      <c r="M2509" s="40"/>
      <c r="N2509" s="40"/>
      <c r="O2509" s="40"/>
      <c r="P2509" s="40"/>
      <c r="Q2509" s="40"/>
      <c r="R2509" s="40"/>
      <c r="S2509" s="40"/>
      <c r="T2509" s="40"/>
      <c r="U2509" s="40"/>
      <c r="V2509" s="40"/>
      <c r="W2509" s="40"/>
      <c r="X2509" s="40"/>
      <c r="Y2509" s="40"/>
      <c r="Z2509" s="40"/>
      <c r="AA2509" s="40"/>
      <c r="AB2509" s="40"/>
      <c r="AC2509" s="40"/>
      <c r="AD2509" s="40"/>
      <c r="AE2509" s="40"/>
      <c r="AF2509" s="40"/>
      <c r="AG2509" s="40"/>
      <c r="AH2509" s="40"/>
      <c r="AI2509" s="40"/>
      <c r="AJ2509" s="40"/>
      <c r="AK2509" s="40"/>
      <c r="AL2509" s="40"/>
      <c r="AM2509" s="40"/>
      <c r="AN2509" s="40"/>
      <c r="AO2509" s="40"/>
      <c r="AP2509" s="40"/>
      <c r="AQ2509" s="40"/>
      <c r="AR2509" s="40"/>
      <c r="AS2509" s="40"/>
      <c r="AT2509" s="40"/>
      <c r="AU2509" s="40"/>
      <c r="AV2509" s="40"/>
      <c r="AW2509" s="40"/>
      <c r="AX2509" s="40"/>
      <c r="AY2509" s="40"/>
      <c r="AZ2509" s="40"/>
      <c r="BA2509" s="40"/>
      <c r="BB2509" s="40"/>
      <c r="BC2509" s="40"/>
      <c r="BD2509" s="40"/>
      <c r="BE2509" s="40"/>
      <c r="BF2509" s="40"/>
    </row>
    <row r="2510" spans="1:58" x14ac:dyDescent="0.4">
      <c r="A2510" s="510"/>
      <c r="B2510" s="40"/>
      <c r="C2510" s="40"/>
      <c r="D2510" s="45"/>
      <c r="E2510" s="45"/>
      <c r="F2510" s="64"/>
      <c r="G2510" s="40"/>
      <c r="H2510" s="40"/>
      <c r="I2510" s="40"/>
      <c r="J2510" s="40"/>
      <c r="K2510" s="40"/>
      <c r="L2510" s="40"/>
      <c r="M2510" s="40"/>
      <c r="N2510" s="40"/>
      <c r="O2510" s="40"/>
      <c r="P2510" s="40"/>
      <c r="Q2510" s="40"/>
      <c r="R2510" s="40"/>
      <c r="S2510" s="40"/>
      <c r="T2510" s="40"/>
      <c r="U2510" s="40"/>
      <c r="V2510" s="40"/>
      <c r="W2510" s="40"/>
      <c r="X2510" s="40"/>
      <c r="Y2510" s="40"/>
      <c r="Z2510" s="40"/>
      <c r="AA2510" s="40"/>
      <c r="AB2510" s="40"/>
      <c r="AC2510" s="40"/>
      <c r="AD2510" s="40"/>
      <c r="AE2510" s="40"/>
      <c r="AF2510" s="40"/>
      <c r="AG2510" s="40"/>
      <c r="AH2510" s="40"/>
      <c r="AI2510" s="40"/>
      <c r="AJ2510" s="40"/>
      <c r="AK2510" s="40"/>
      <c r="AL2510" s="40"/>
      <c r="AM2510" s="40"/>
      <c r="AN2510" s="40"/>
      <c r="AO2510" s="40"/>
      <c r="AP2510" s="40"/>
      <c r="AQ2510" s="40"/>
      <c r="AR2510" s="40"/>
      <c r="AS2510" s="40"/>
      <c r="AT2510" s="40"/>
      <c r="AU2510" s="40"/>
      <c r="AV2510" s="40"/>
      <c r="AW2510" s="40"/>
      <c r="AX2510" s="40"/>
      <c r="AY2510" s="40"/>
      <c r="AZ2510" s="40"/>
      <c r="BA2510" s="40"/>
      <c r="BB2510" s="40"/>
      <c r="BC2510" s="40"/>
      <c r="BD2510" s="40"/>
      <c r="BE2510" s="40"/>
      <c r="BF2510" s="40"/>
    </row>
    <row r="2511" spans="1:58" x14ac:dyDescent="0.4">
      <c r="A2511" s="510"/>
      <c r="B2511" s="40"/>
      <c r="C2511" s="40"/>
      <c r="D2511" s="45"/>
      <c r="E2511" s="45"/>
      <c r="F2511" s="64"/>
      <c r="G2511" s="40"/>
      <c r="H2511" s="40"/>
      <c r="I2511" s="40"/>
      <c r="J2511" s="40"/>
      <c r="K2511" s="40"/>
      <c r="L2511" s="40"/>
      <c r="M2511" s="40"/>
      <c r="N2511" s="40"/>
      <c r="O2511" s="40"/>
      <c r="P2511" s="40"/>
      <c r="Q2511" s="40"/>
      <c r="R2511" s="40"/>
      <c r="S2511" s="40"/>
      <c r="T2511" s="40"/>
      <c r="U2511" s="40"/>
      <c r="V2511" s="40"/>
      <c r="W2511" s="40"/>
      <c r="X2511" s="40"/>
      <c r="Y2511" s="40"/>
      <c r="Z2511" s="40"/>
      <c r="AA2511" s="40"/>
      <c r="AB2511" s="40"/>
      <c r="AC2511" s="40"/>
      <c r="AD2511" s="40"/>
      <c r="AE2511" s="40"/>
      <c r="AF2511" s="40"/>
      <c r="AG2511" s="40"/>
      <c r="AH2511" s="40"/>
      <c r="AI2511" s="40"/>
      <c r="AJ2511" s="40"/>
      <c r="AK2511" s="40"/>
      <c r="AL2511" s="40"/>
      <c r="AM2511" s="40"/>
      <c r="AN2511" s="40"/>
      <c r="AO2511" s="40"/>
      <c r="AP2511" s="40"/>
      <c r="AQ2511" s="40"/>
      <c r="AR2511" s="40"/>
      <c r="AS2511" s="40"/>
      <c r="AT2511" s="40"/>
      <c r="AU2511" s="40"/>
      <c r="AV2511" s="40"/>
      <c r="AW2511" s="40"/>
      <c r="AX2511" s="40"/>
      <c r="AY2511" s="40"/>
      <c r="AZ2511" s="40"/>
      <c r="BA2511" s="40"/>
      <c r="BB2511" s="40"/>
      <c r="BC2511" s="40"/>
      <c r="BD2511" s="40"/>
      <c r="BE2511" s="40"/>
      <c r="BF2511" s="40"/>
    </row>
    <row r="2512" spans="1:58" x14ac:dyDescent="0.4">
      <c r="A2512" s="510"/>
      <c r="B2512" s="40"/>
      <c r="C2512" s="40"/>
      <c r="D2512" s="45"/>
      <c r="E2512" s="45"/>
      <c r="F2512" s="64"/>
      <c r="G2512" s="40"/>
      <c r="H2512" s="40"/>
      <c r="I2512" s="40"/>
      <c r="J2512" s="40"/>
      <c r="K2512" s="40"/>
      <c r="L2512" s="40"/>
      <c r="M2512" s="40"/>
      <c r="N2512" s="40"/>
      <c r="O2512" s="40"/>
      <c r="P2512" s="40"/>
      <c r="Q2512" s="40"/>
      <c r="R2512" s="40"/>
      <c r="S2512" s="40"/>
      <c r="T2512" s="40"/>
      <c r="U2512" s="40"/>
      <c r="V2512" s="40"/>
      <c r="W2512" s="40"/>
      <c r="X2512" s="40"/>
      <c r="Y2512" s="40"/>
      <c r="Z2512" s="40"/>
      <c r="AA2512" s="40"/>
      <c r="AB2512" s="40"/>
      <c r="AC2512" s="40"/>
      <c r="AD2512" s="40"/>
      <c r="AE2512" s="40"/>
      <c r="AF2512" s="40"/>
      <c r="AG2512" s="40"/>
      <c r="AH2512" s="40"/>
      <c r="AI2512" s="40"/>
      <c r="AJ2512" s="40"/>
      <c r="AK2512" s="40"/>
      <c r="AL2512" s="40"/>
      <c r="AM2512" s="40"/>
      <c r="AN2512" s="40"/>
      <c r="AO2512" s="40"/>
      <c r="AP2512" s="40"/>
      <c r="AQ2512" s="40"/>
      <c r="AR2512" s="40"/>
      <c r="AS2512" s="40"/>
      <c r="AT2512" s="40"/>
      <c r="AU2512" s="40"/>
      <c r="AV2512" s="40"/>
      <c r="AW2512" s="40"/>
      <c r="AX2512" s="40"/>
      <c r="AY2512" s="40"/>
      <c r="AZ2512" s="40"/>
      <c r="BA2512" s="40"/>
      <c r="BB2512" s="40"/>
      <c r="BC2512" s="40"/>
      <c r="BD2512" s="40"/>
      <c r="BE2512" s="40"/>
      <c r="BF2512" s="40"/>
    </row>
    <row r="2513" spans="1:58" x14ac:dyDescent="0.4">
      <c r="A2513" s="510"/>
      <c r="B2513" s="40"/>
      <c r="C2513" s="40"/>
      <c r="D2513" s="45"/>
      <c r="E2513" s="45"/>
      <c r="F2513" s="64"/>
      <c r="G2513" s="40"/>
      <c r="H2513" s="40"/>
      <c r="I2513" s="40"/>
      <c r="J2513" s="40"/>
      <c r="K2513" s="40"/>
      <c r="L2513" s="40"/>
      <c r="M2513" s="40"/>
      <c r="N2513" s="40"/>
      <c r="O2513" s="40"/>
      <c r="P2513" s="40"/>
      <c r="Q2513" s="40"/>
      <c r="R2513" s="40"/>
      <c r="S2513" s="40"/>
      <c r="T2513" s="40"/>
      <c r="U2513" s="40"/>
      <c r="V2513" s="40"/>
      <c r="W2513" s="40"/>
      <c r="X2513" s="40"/>
      <c r="Y2513" s="40"/>
      <c r="Z2513" s="40"/>
      <c r="AA2513" s="40"/>
      <c r="AB2513" s="40"/>
      <c r="AC2513" s="40"/>
      <c r="AD2513" s="40"/>
      <c r="AE2513" s="40"/>
      <c r="AF2513" s="40"/>
      <c r="AG2513" s="40"/>
      <c r="AH2513" s="40"/>
      <c r="AI2513" s="40"/>
      <c r="AJ2513" s="40"/>
      <c r="AK2513" s="40"/>
      <c r="AL2513" s="40"/>
      <c r="AM2513" s="40"/>
      <c r="AN2513" s="40"/>
      <c r="AO2513" s="40"/>
      <c r="AP2513" s="40"/>
      <c r="AQ2513" s="40"/>
      <c r="AR2513" s="40"/>
      <c r="AS2513" s="40"/>
      <c r="AT2513" s="40"/>
      <c r="AU2513" s="40"/>
      <c r="AV2513" s="40"/>
      <c r="AW2513" s="40"/>
      <c r="AX2513" s="40"/>
      <c r="AY2513" s="40"/>
      <c r="AZ2513" s="40"/>
      <c r="BA2513" s="40"/>
      <c r="BB2513" s="40"/>
      <c r="BC2513" s="40"/>
      <c r="BD2513" s="40"/>
      <c r="BE2513" s="40"/>
      <c r="BF2513" s="40"/>
    </row>
    <row r="2514" spans="1:58" x14ac:dyDescent="0.4">
      <c r="A2514" s="510"/>
      <c r="B2514" s="40"/>
      <c r="C2514" s="40"/>
      <c r="D2514" s="45"/>
      <c r="E2514" s="45"/>
      <c r="F2514" s="64"/>
      <c r="G2514" s="40"/>
      <c r="H2514" s="40"/>
      <c r="I2514" s="40"/>
      <c r="J2514" s="40"/>
      <c r="K2514" s="40"/>
      <c r="L2514" s="40"/>
      <c r="M2514" s="40"/>
      <c r="N2514" s="40"/>
      <c r="O2514" s="40"/>
      <c r="P2514" s="40"/>
      <c r="Q2514" s="40"/>
      <c r="R2514" s="40"/>
      <c r="S2514" s="40"/>
      <c r="T2514" s="40"/>
      <c r="U2514" s="40"/>
      <c r="V2514" s="40"/>
      <c r="W2514" s="40"/>
      <c r="X2514" s="40"/>
      <c r="Y2514" s="40"/>
      <c r="Z2514" s="40"/>
      <c r="AA2514" s="40"/>
      <c r="AB2514" s="40"/>
      <c r="AC2514" s="40"/>
      <c r="AD2514" s="40"/>
      <c r="AE2514" s="40"/>
      <c r="AF2514" s="40"/>
      <c r="AG2514" s="40"/>
      <c r="AH2514" s="40"/>
      <c r="AI2514" s="40"/>
      <c r="AJ2514" s="40"/>
      <c r="AK2514" s="40"/>
      <c r="AL2514" s="40"/>
      <c r="AM2514" s="40"/>
      <c r="AN2514" s="40"/>
      <c r="AO2514" s="40"/>
      <c r="AP2514" s="40"/>
      <c r="AQ2514" s="40"/>
      <c r="AR2514" s="40"/>
      <c r="AS2514" s="40"/>
      <c r="AT2514" s="40"/>
      <c r="AU2514" s="40"/>
      <c r="AV2514" s="40"/>
      <c r="AW2514" s="40"/>
      <c r="AX2514" s="40"/>
      <c r="AY2514" s="40"/>
      <c r="AZ2514" s="40"/>
      <c r="BA2514" s="40"/>
      <c r="BB2514" s="40"/>
      <c r="BC2514" s="40"/>
      <c r="BD2514" s="40"/>
      <c r="BE2514" s="40"/>
      <c r="BF2514" s="40"/>
    </row>
    <row r="2515" spans="1:58" x14ac:dyDescent="0.4">
      <c r="A2515" s="510"/>
      <c r="B2515" s="40"/>
      <c r="C2515" s="40"/>
      <c r="D2515" s="45"/>
      <c r="E2515" s="45"/>
      <c r="F2515" s="64"/>
      <c r="G2515" s="40"/>
      <c r="H2515" s="40"/>
      <c r="I2515" s="40"/>
      <c r="J2515" s="40"/>
      <c r="K2515" s="40"/>
      <c r="L2515" s="40"/>
      <c r="M2515" s="40"/>
      <c r="N2515" s="40"/>
      <c r="O2515" s="40"/>
      <c r="P2515" s="40"/>
      <c r="Q2515" s="40"/>
      <c r="R2515" s="40"/>
      <c r="S2515" s="40"/>
      <c r="T2515" s="40"/>
      <c r="U2515" s="40"/>
      <c r="V2515" s="40"/>
      <c r="W2515" s="40"/>
      <c r="X2515" s="40"/>
      <c r="Y2515" s="40"/>
      <c r="Z2515" s="40"/>
      <c r="AA2515" s="40"/>
      <c r="AB2515" s="40"/>
      <c r="AC2515" s="40"/>
      <c r="AD2515" s="40"/>
      <c r="AE2515" s="40"/>
      <c r="AF2515" s="40"/>
      <c r="AG2515" s="40"/>
      <c r="AH2515" s="40"/>
      <c r="AI2515" s="40"/>
      <c r="AJ2515" s="40"/>
      <c r="AK2515" s="40"/>
      <c r="AL2515" s="40"/>
      <c r="AM2515" s="40"/>
      <c r="AN2515" s="40"/>
      <c r="AO2515" s="40"/>
      <c r="AP2515" s="40"/>
      <c r="AQ2515" s="40"/>
      <c r="AR2515" s="40"/>
      <c r="AS2515" s="40"/>
      <c r="AT2515" s="40"/>
      <c r="AU2515" s="40"/>
      <c r="AV2515" s="40"/>
      <c r="AW2515" s="40"/>
      <c r="AX2515" s="40"/>
      <c r="AY2515" s="40"/>
      <c r="AZ2515" s="40"/>
      <c r="BA2515" s="40"/>
      <c r="BB2515" s="40"/>
      <c r="BC2515" s="40"/>
      <c r="BD2515" s="40"/>
      <c r="BE2515" s="40"/>
      <c r="BF2515" s="40"/>
    </row>
    <row r="2516" spans="1:58" x14ac:dyDescent="0.4">
      <c r="A2516" s="510"/>
      <c r="B2516" s="40"/>
      <c r="C2516" s="40"/>
      <c r="D2516" s="45"/>
      <c r="E2516" s="45"/>
      <c r="F2516" s="64"/>
      <c r="G2516" s="40"/>
      <c r="H2516" s="40"/>
      <c r="I2516" s="40"/>
      <c r="J2516" s="40"/>
      <c r="K2516" s="40"/>
      <c r="L2516" s="40"/>
      <c r="M2516" s="40"/>
      <c r="N2516" s="40"/>
      <c r="O2516" s="40"/>
      <c r="P2516" s="40"/>
      <c r="Q2516" s="40"/>
      <c r="R2516" s="40"/>
      <c r="S2516" s="40"/>
      <c r="T2516" s="40"/>
      <c r="U2516" s="40"/>
      <c r="V2516" s="40"/>
      <c r="W2516" s="40"/>
      <c r="X2516" s="40"/>
      <c r="Y2516" s="40"/>
      <c r="Z2516" s="40"/>
      <c r="AA2516" s="40"/>
      <c r="AB2516" s="40"/>
      <c r="AC2516" s="40"/>
      <c r="AD2516" s="40"/>
      <c r="AE2516" s="40"/>
      <c r="AF2516" s="40"/>
      <c r="AG2516" s="40"/>
      <c r="AH2516" s="40"/>
      <c r="AI2516" s="40"/>
      <c r="AJ2516" s="40"/>
      <c r="AK2516" s="40"/>
      <c r="AL2516" s="40"/>
      <c r="AM2516" s="40"/>
      <c r="AN2516" s="40"/>
      <c r="AO2516" s="40"/>
      <c r="AP2516" s="40"/>
      <c r="AQ2516" s="40"/>
      <c r="AR2516" s="40"/>
      <c r="AS2516" s="40"/>
      <c r="AT2516" s="40"/>
      <c r="AU2516" s="40"/>
      <c r="AV2516" s="40"/>
      <c r="AW2516" s="40"/>
      <c r="AX2516" s="40"/>
      <c r="AY2516" s="40"/>
      <c r="AZ2516" s="40"/>
      <c r="BA2516" s="40"/>
      <c r="BB2516" s="40"/>
      <c r="BC2516" s="40"/>
      <c r="BD2516" s="40"/>
      <c r="BE2516" s="40"/>
      <c r="BF2516" s="40"/>
    </row>
    <row r="2517" spans="1:58" x14ac:dyDescent="0.4">
      <c r="A2517" s="510"/>
      <c r="B2517" s="40"/>
      <c r="C2517" s="40"/>
      <c r="D2517" s="45"/>
      <c r="E2517" s="45"/>
      <c r="F2517" s="64"/>
      <c r="G2517" s="40"/>
      <c r="H2517" s="40"/>
      <c r="I2517" s="40"/>
      <c r="J2517" s="40"/>
      <c r="K2517" s="40"/>
      <c r="L2517" s="40"/>
      <c r="M2517" s="40"/>
      <c r="N2517" s="40"/>
      <c r="O2517" s="40"/>
      <c r="P2517" s="40"/>
      <c r="Q2517" s="40"/>
      <c r="R2517" s="40"/>
      <c r="S2517" s="40"/>
      <c r="T2517" s="40"/>
      <c r="U2517" s="40"/>
      <c r="V2517" s="40"/>
      <c r="W2517" s="40"/>
      <c r="X2517" s="40"/>
      <c r="Y2517" s="40"/>
      <c r="Z2517" s="40"/>
      <c r="AA2517" s="40"/>
      <c r="AB2517" s="40"/>
      <c r="AC2517" s="40"/>
      <c r="AD2517" s="40"/>
      <c r="AE2517" s="40"/>
      <c r="AF2517" s="40"/>
      <c r="AG2517" s="40"/>
      <c r="AH2517" s="40"/>
      <c r="AI2517" s="40"/>
      <c r="AJ2517" s="40"/>
      <c r="AK2517" s="40"/>
      <c r="AL2517" s="40"/>
      <c r="AM2517" s="40"/>
      <c r="AN2517" s="40"/>
      <c r="AO2517" s="40"/>
      <c r="AP2517" s="40"/>
      <c r="AQ2517" s="40"/>
      <c r="AR2517" s="40"/>
      <c r="AS2517" s="40"/>
      <c r="AT2517" s="40"/>
      <c r="AU2517" s="40"/>
      <c r="AV2517" s="40"/>
      <c r="AW2517" s="40"/>
      <c r="AX2517" s="40"/>
      <c r="AY2517" s="40"/>
      <c r="AZ2517" s="40"/>
      <c r="BA2517" s="40"/>
      <c r="BB2517" s="40"/>
      <c r="BC2517" s="40"/>
      <c r="BD2517" s="40"/>
      <c r="BE2517" s="40"/>
      <c r="BF2517" s="40"/>
    </row>
    <row r="2518" spans="1:58" x14ac:dyDescent="0.4">
      <c r="A2518" s="510"/>
      <c r="B2518" s="40"/>
      <c r="C2518" s="40"/>
      <c r="D2518" s="45"/>
      <c r="E2518" s="45"/>
      <c r="F2518" s="64"/>
      <c r="G2518" s="40"/>
      <c r="H2518" s="40"/>
      <c r="I2518" s="40"/>
      <c r="J2518" s="40"/>
      <c r="K2518" s="40"/>
      <c r="L2518" s="40"/>
      <c r="M2518" s="40"/>
      <c r="N2518" s="40"/>
      <c r="O2518" s="40"/>
      <c r="P2518" s="40"/>
      <c r="Q2518" s="40"/>
      <c r="R2518" s="40"/>
      <c r="S2518" s="40"/>
      <c r="T2518" s="40"/>
      <c r="U2518" s="40"/>
      <c r="V2518" s="40"/>
      <c r="W2518" s="40"/>
      <c r="X2518" s="40"/>
      <c r="Y2518" s="40"/>
      <c r="Z2518" s="40"/>
      <c r="AA2518" s="40"/>
      <c r="AB2518" s="40"/>
      <c r="AC2518" s="40"/>
      <c r="AD2518" s="40"/>
      <c r="AE2518" s="40"/>
      <c r="AF2518" s="40"/>
      <c r="AG2518" s="40"/>
      <c r="AH2518" s="40"/>
      <c r="AI2518" s="40"/>
      <c r="AJ2518" s="40"/>
      <c r="AK2518" s="40"/>
      <c r="AL2518" s="40"/>
      <c r="AM2518" s="40"/>
      <c r="AN2518" s="40"/>
      <c r="AO2518" s="40"/>
      <c r="AP2518" s="40"/>
      <c r="AQ2518" s="40"/>
      <c r="AR2518" s="40"/>
      <c r="AS2518" s="40"/>
      <c r="AT2518" s="40"/>
      <c r="AU2518" s="40"/>
      <c r="AV2518" s="40"/>
      <c r="AW2518" s="40"/>
      <c r="AX2518" s="40"/>
      <c r="AY2518" s="40"/>
      <c r="AZ2518" s="40"/>
      <c r="BA2518" s="40"/>
      <c r="BB2518" s="40"/>
      <c r="BC2518" s="40"/>
      <c r="BD2518" s="40"/>
      <c r="BE2518" s="40"/>
      <c r="BF2518" s="40"/>
    </row>
    <row r="2519" spans="1:58" x14ac:dyDescent="0.4">
      <c r="A2519" s="510"/>
      <c r="B2519" s="40"/>
      <c r="C2519" s="40"/>
      <c r="D2519" s="45"/>
      <c r="E2519" s="45"/>
      <c r="F2519" s="64"/>
      <c r="G2519" s="40"/>
      <c r="H2519" s="40"/>
      <c r="I2519" s="40"/>
      <c r="J2519" s="40"/>
      <c r="K2519" s="40"/>
      <c r="L2519" s="40"/>
      <c r="M2519" s="40"/>
      <c r="N2519" s="40"/>
      <c r="O2519" s="40"/>
      <c r="P2519" s="40"/>
      <c r="Q2519" s="40"/>
      <c r="R2519" s="40"/>
      <c r="S2519" s="40"/>
      <c r="T2519" s="40"/>
      <c r="U2519" s="40"/>
      <c r="V2519" s="40"/>
      <c r="W2519" s="40"/>
      <c r="X2519" s="40"/>
      <c r="Y2519" s="40"/>
      <c r="Z2519" s="40"/>
      <c r="AA2519" s="40"/>
      <c r="AB2519" s="40"/>
      <c r="AC2519" s="40"/>
      <c r="AD2519" s="40"/>
      <c r="AE2519" s="40"/>
      <c r="AF2519" s="40"/>
      <c r="AG2519" s="40"/>
      <c r="AH2519" s="40"/>
      <c r="AI2519" s="40"/>
      <c r="AJ2519" s="40"/>
      <c r="AK2519" s="40"/>
      <c r="AL2519" s="40"/>
      <c r="AM2519" s="40"/>
      <c r="AN2519" s="40"/>
      <c r="AO2519" s="40"/>
      <c r="AP2519" s="40"/>
      <c r="AQ2519" s="40"/>
      <c r="AR2519" s="40"/>
      <c r="AS2519" s="40"/>
      <c r="AT2519" s="40"/>
      <c r="AU2519" s="40"/>
      <c r="AV2519" s="40"/>
      <c r="AW2519" s="40"/>
      <c r="AX2519" s="40"/>
      <c r="AY2519" s="40"/>
      <c r="AZ2519" s="40"/>
      <c r="BA2519" s="40"/>
      <c r="BB2519" s="40"/>
      <c r="BC2519" s="40"/>
      <c r="BD2519" s="40"/>
      <c r="BE2519" s="40"/>
      <c r="BF2519" s="40"/>
    </row>
    <row r="2520" spans="1:58" x14ac:dyDescent="0.4">
      <c r="A2520" s="510"/>
      <c r="B2520" s="40"/>
      <c r="C2520" s="40"/>
      <c r="D2520" s="45"/>
      <c r="E2520" s="45"/>
      <c r="F2520" s="64"/>
      <c r="G2520" s="40"/>
      <c r="H2520" s="40"/>
      <c r="I2520" s="40"/>
      <c r="J2520" s="40"/>
      <c r="K2520" s="40"/>
      <c r="L2520" s="40"/>
      <c r="M2520" s="40"/>
      <c r="N2520" s="40"/>
      <c r="O2520" s="40"/>
      <c r="P2520" s="40"/>
      <c r="Q2520" s="40"/>
      <c r="R2520" s="40"/>
      <c r="S2520" s="40"/>
      <c r="T2520" s="40"/>
      <c r="U2520" s="40"/>
      <c r="V2520" s="40"/>
      <c r="W2520" s="40"/>
      <c r="X2520" s="40"/>
      <c r="Y2520" s="40"/>
      <c r="Z2520" s="40"/>
      <c r="AA2520" s="40"/>
      <c r="AB2520" s="40"/>
      <c r="AC2520" s="40"/>
      <c r="AD2520" s="40"/>
      <c r="AE2520" s="40"/>
      <c r="AF2520" s="40"/>
      <c r="AG2520" s="40"/>
      <c r="AH2520" s="40"/>
      <c r="AI2520" s="40"/>
      <c r="AJ2520" s="40"/>
      <c r="AK2520" s="40"/>
      <c r="AL2520" s="40"/>
      <c r="AM2520" s="40"/>
      <c r="AN2520" s="40"/>
      <c r="AO2520" s="40"/>
      <c r="AP2520" s="40"/>
      <c r="AQ2520" s="40"/>
      <c r="AR2520" s="40"/>
      <c r="AS2520" s="40"/>
      <c r="AT2520" s="40"/>
      <c r="AU2520" s="40"/>
      <c r="AV2520" s="40"/>
      <c r="AW2520" s="40"/>
      <c r="AX2520" s="40"/>
      <c r="AY2520" s="40"/>
      <c r="AZ2520" s="40"/>
      <c r="BA2520" s="40"/>
      <c r="BB2520" s="40"/>
      <c r="BC2520" s="40"/>
      <c r="BD2520" s="40"/>
      <c r="BE2520" s="40"/>
      <c r="BF2520" s="40"/>
    </row>
    <row r="2521" spans="1:58" x14ac:dyDescent="0.4">
      <c r="A2521" s="510"/>
      <c r="B2521" s="40"/>
      <c r="C2521" s="40"/>
      <c r="D2521" s="45"/>
      <c r="E2521" s="45"/>
      <c r="F2521" s="64"/>
      <c r="G2521" s="40"/>
      <c r="H2521" s="40"/>
      <c r="I2521" s="40"/>
      <c r="J2521" s="40"/>
      <c r="K2521" s="40"/>
      <c r="L2521" s="40"/>
      <c r="M2521" s="40"/>
      <c r="N2521" s="40"/>
      <c r="O2521" s="40"/>
      <c r="P2521" s="40"/>
      <c r="Q2521" s="40"/>
      <c r="R2521" s="40"/>
      <c r="S2521" s="40"/>
      <c r="T2521" s="40"/>
      <c r="U2521" s="40"/>
      <c r="V2521" s="40"/>
      <c r="W2521" s="40"/>
      <c r="X2521" s="40"/>
      <c r="Y2521" s="40"/>
      <c r="Z2521" s="40"/>
      <c r="AA2521" s="40"/>
      <c r="AB2521" s="40"/>
      <c r="AC2521" s="40"/>
      <c r="AD2521" s="40"/>
      <c r="AE2521" s="40"/>
      <c r="AF2521" s="40"/>
      <c r="AG2521" s="40"/>
      <c r="AH2521" s="40"/>
      <c r="AI2521" s="40"/>
      <c r="AJ2521" s="40"/>
      <c r="AK2521" s="40"/>
      <c r="AL2521" s="40"/>
      <c r="AM2521" s="40"/>
      <c r="AN2521" s="40"/>
      <c r="AO2521" s="40"/>
      <c r="AP2521" s="40"/>
      <c r="AQ2521" s="40"/>
      <c r="AR2521" s="40"/>
      <c r="AS2521" s="40"/>
      <c r="AT2521" s="40"/>
      <c r="AU2521" s="40"/>
      <c r="AV2521" s="40"/>
      <c r="AW2521" s="40"/>
      <c r="AX2521" s="40"/>
      <c r="AY2521" s="40"/>
      <c r="AZ2521" s="40"/>
      <c r="BA2521" s="40"/>
      <c r="BB2521" s="40"/>
      <c r="BC2521" s="40"/>
      <c r="BD2521" s="40"/>
      <c r="BE2521" s="40"/>
      <c r="BF2521" s="40"/>
    </row>
    <row r="2522" spans="1:58" x14ac:dyDescent="0.4">
      <c r="A2522" s="510"/>
      <c r="B2522" s="40"/>
      <c r="C2522" s="40"/>
      <c r="D2522" s="45"/>
      <c r="E2522" s="45"/>
      <c r="F2522" s="64"/>
      <c r="G2522" s="40"/>
      <c r="H2522" s="40"/>
      <c r="I2522" s="40"/>
      <c r="J2522" s="40"/>
      <c r="K2522" s="40"/>
      <c r="L2522" s="40"/>
      <c r="M2522" s="40"/>
      <c r="N2522" s="40"/>
      <c r="O2522" s="40"/>
      <c r="P2522" s="40"/>
      <c r="Q2522" s="40"/>
      <c r="R2522" s="40"/>
      <c r="S2522" s="40"/>
      <c r="T2522" s="40"/>
      <c r="U2522" s="40"/>
      <c r="V2522" s="40"/>
      <c r="W2522" s="40"/>
      <c r="X2522" s="40"/>
      <c r="Y2522" s="40"/>
      <c r="Z2522" s="40"/>
      <c r="AA2522" s="40"/>
      <c r="AB2522" s="40"/>
      <c r="AC2522" s="40"/>
      <c r="AD2522" s="40"/>
      <c r="AE2522" s="40"/>
      <c r="AF2522" s="40"/>
      <c r="AG2522" s="40"/>
      <c r="AH2522" s="40"/>
      <c r="AI2522" s="40"/>
      <c r="AJ2522" s="40"/>
      <c r="AK2522" s="40"/>
      <c r="AL2522" s="40"/>
      <c r="AM2522" s="40"/>
      <c r="AN2522" s="40"/>
      <c r="AO2522" s="40"/>
      <c r="AP2522" s="40"/>
      <c r="AQ2522" s="40"/>
      <c r="AR2522" s="40"/>
      <c r="AS2522" s="40"/>
      <c r="AT2522" s="40"/>
      <c r="AU2522" s="40"/>
      <c r="AV2522" s="40"/>
      <c r="AW2522" s="40"/>
      <c r="AX2522" s="40"/>
      <c r="AY2522" s="40"/>
      <c r="AZ2522" s="40"/>
      <c r="BA2522" s="40"/>
      <c r="BB2522" s="40"/>
      <c r="BC2522" s="40"/>
      <c r="BD2522" s="40"/>
      <c r="BE2522" s="40"/>
      <c r="BF2522" s="40"/>
    </row>
    <row r="2523" spans="1:58" x14ac:dyDescent="0.4">
      <c r="A2523" s="510"/>
      <c r="B2523" s="40"/>
      <c r="C2523" s="40"/>
      <c r="D2523" s="45"/>
      <c r="E2523" s="45"/>
      <c r="F2523" s="64"/>
      <c r="G2523" s="40"/>
      <c r="H2523" s="40"/>
      <c r="I2523" s="40"/>
      <c r="J2523" s="40"/>
      <c r="K2523" s="40"/>
      <c r="L2523" s="40"/>
      <c r="M2523" s="40"/>
      <c r="N2523" s="40"/>
      <c r="O2523" s="40"/>
      <c r="P2523" s="40"/>
      <c r="Q2523" s="40"/>
      <c r="R2523" s="40"/>
      <c r="S2523" s="40"/>
      <c r="T2523" s="40"/>
      <c r="U2523" s="40"/>
      <c r="V2523" s="40"/>
      <c r="W2523" s="40"/>
      <c r="X2523" s="40"/>
      <c r="Y2523" s="40"/>
      <c r="Z2523" s="40"/>
      <c r="AA2523" s="40"/>
      <c r="AB2523" s="40"/>
      <c r="AC2523" s="40"/>
      <c r="AD2523" s="40"/>
      <c r="AE2523" s="40"/>
      <c r="AF2523" s="40"/>
      <c r="AG2523" s="40"/>
      <c r="AH2523" s="40"/>
      <c r="AI2523" s="40"/>
      <c r="AJ2523" s="40"/>
      <c r="AK2523" s="40"/>
      <c r="AL2523" s="40"/>
      <c r="AM2523" s="40"/>
      <c r="AN2523" s="40"/>
      <c r="AO2523" s="40"/>
      <c r="AP2523" s="40"/>
      <c r="AQ2523" s="40"/>
      <c r="AR2523" s="40"/>
      <c r="AS2523" s="40"/>
      <c r="AT2523" s="40"/>
      <c r="AU2523" s="40"/>
      <c r="AV2523" s="40"/>
      <c r="AW2523" s="40"/>
      <c r="AX2523" s="40"/>
      <c r="AY2523" s="40"/>
      <c r="AZ2523" s="40"/>
      <c r="BA2523" s="40"/>
      <c r="BB2523" s="40"/>
      <c r="BC2523" s="40"/>
      <c r="BD2523" s="40"/>
      <c r="BE2523" s="40"/>
      <c r="BF2523" s="40"/>
    </row>
    <row r="2524" spans="1:58" x14ac:dyDescent="0.4">
      <c r="A2524" s="510"/>
      <c r="B2524" s="40"/>
      <c r="C2524" s="40"/>
      <c r="D2524" s="45"/>
      <c r="E2524" s="45"/>
      <c r="F2524" s="64"/>
      <c r="G2524" s="40"/>
      <c r="H2524" s="40"/>
      <c r="I2524" s="40"/>
      <c r="J2524" s="40"/>
      <c r="K2524" s="40"/>
      <c r="L2524" s="40"/>
      <c r="M2524" s="40"/>
      <c r="N2524" s="40"/>
      <c r="O2524" s="40"/>
      <c r="P2524" s="40"/>
      <c r="Q2524" s="40"/>
      <c r="R2524" s="40"/>
      <c r="S2524" s="40"/>
      <c r="T2524" s="40"/>
      <c r="U2524" s="40"/>
      <c r="V2524" s="40"/>
      <c r="W2524" s="40"/>
      <c r="X2524" s="40"/>
      <c r="Y2524" s="40"/>
      <c r="Z2524" s="40"/>
      <c r="AA2524" s="40"/>
      <c r="AB2524" s="40"/>
      <c r="AC2524" s="40"/>
      <c r="AD2524" s="40"/>
      <c r="AE2524" s="40"/>
      <c r="AF2524" s="40"/>
      <c r="AG2524" s="40"/>
      <c r="AH2524" s="40"/>
      <c r="AI2524" s="40"/>
      <c r="AJ2524" s="40"/>
      <c r="AK2524" s="40"/>
      <c r="AL2524" s="40"/>
      <c r="AM2524" s="40"/>
      <c r="AN2524" s="40"/>
      <c r="AO2524" s="40"/>
      <c r="AP2524" s="40"/>
      <c r="AQ2524" s="40"/>
      <c r="AR2524" s="40"/>
      <c r="AS2524" s="40"/>
      <c r="AT2524" s="40"/>
      <c r="AU2524" s="40"/>
      <c r="AV2524" s="40"/>
      <c r="AW2524" s="40"/>
      <c r="AX2524" s="40"/>
      <c r="AY2524" s="40"/>
      <c r="AZ2524" s="40"/>
      <c r="BA2524" s="40"/>
      <c r="BB2524" s="40"/>
      <c r="BC2524" s="40"/>
      <c r="BD2524" s="40"/>
      <c r="BE2524" s="40"/>
      <c r="BF2524" s="40"/>
    </row>
    <row r="2525" spans="1:58" x14ac:dyDescent="0.4">
      <c r="A2525" s="510"/>
      <c r="B2525" s="40"/>
      <c r="C2525" s="40"/>
      <c r="D2525" s="45"/>
      <c r="E2525" s="45"/>
      <c r="F2525" s="64"/>
      <c r="G2525" s="40"/>
      <c r="H2525" s="40"/>
      <c r="I2525" s="40"/>
      <c r="J2525" s="40"/>
      <c r="K2525" s="40"/>
      <c r="L2525" s="40"/>
      <c r="M2525" s="40"/>
      <c r="N2525" s="40"/>
      <c r="O2525" s="40"/>
      <c r="P2525" s="40"/>
      <c r="Q2525" s="40"/>
      <c r="R2525" s="40"/>
      <c r="S2525" s="40"/>
      <c r="T2525" s="40"/>
      <c r="U2525" s="40"/>
      <c r="V2525" s="40"/>
      <c r="W2525" s="40"/>
      <c r="X2525" s="40"/>
      <c r="Y2525" s="40"/>
      <c r="Z2525" s="40"/>
      <c r="AA2525" s="40"/>
      <c r="AB2525" s="40"/>
      <c r="AC2525" s="40"/>
      <c r="AD2525" s="40"/>
      <c r="AE2525" s="40"/>
      <c r="AF2525" s="40"/>
      <c r="AG2525" s="40"/>
      <c r="AH2525" s="40"/>
      <c r="AI2525" s="40"/>
      <c r="AJ2525" s="40"/>
      <c r="AK2525" s="40"/>
      <c r="AL2525" s="40"/>
      <c r="AM2525" s="40"/>
      <c r="AN2525" s="40"/>
      <c r="AO2525" s="40"/>
      <c r="AP2525" s="40"/>
      <c r="AQ2525" s="40"/>
      <c r="AR2525" s="40"/>
      <c r="AS2525" s="40"/>
      <c r="AT2525" s="40"/>
      <c r="AU2525" s="40"/>
      <c r="AV2525" s="40"/>
      <c r="AW2525" s="40"/>
      <c r="AX2525" s="40"/>
      <c r="AY2525" s="40"/>
      <c r="AZ2525" s="40"/>
      <c r="BA2525" s="40"/>
      <c r="BB2525" s="40"/>
      <c r="BC2525" s="40"/>
      <c r="BD2525" s="40"/>
      <c r="BE2525" s="40"/>
      <c r="BF2525" s="40"/>
    </row>
    <row r="2526" spans="1:58" x14ac:dyDescent="0.4">
      <c r="A2526" s="510"/>
      <c r="B2526" s="40"/>
      <c r="C2526" s="40"/>
      <c r="D2526" s="45"/>
      <c r="E2526" s="45"/>
      <c r="F2526" s="64"/>
      <c r="G2526" s="40"/>
      <c r="H2526" s="40"/>
      <c r="I2526" s="40"/>
      <c r="J2526" s="40"/>
      <c r="K2526" s="40"/>
      <c r="L2526" s="40"/>
      <c r="M2526" s="40"/>
      <c r="N2526" s="40"/>
      <c r="O2526" s="40"/>
      <c r="P2526" s="40"/>
      <c r="Q2526" s="40"/>
      <c r="R2526" s="40"/>
      <c r="S2526" s="40"/>
      <c r="T2526" s="40"/>
      <c r="U2526" s="40"/>
      <c r="V2526" s="40"/>
      <c r="W2526" s="40"/>
      <c r="X2526" s="40"/>
      <c r="Y2526" s="40"/>
      <c r="Z2526" s="40"/>
      <c r="AA2526" s="40"/>
      <c r="AB2526" s="40"/>
      <c r="AC2526" s="40"/>
      <c r="AD2526" s="40"/>
      <c r="AE2526" s="40"/>
      <c r="AF2526" s="40"/>
      <c r="AG2526" s="40"/>
      <c r="AH2526" s="40"/>
      <c r="AI2526" s="40"/>
      <c r="AJ2526" s="40"/>
      <c r="AK2526" s="40"/>
      <c r="AL2526" s="40"/>
      <c r="AM2526" s="40"/>
      <c r="AN2526" s="40"/>
      <c r="AO2526" s="40"/>
      <c r="AP2526" s="40"/>
      <c r="AQ2526" s="40"/>
      <c r="AR2526" s="40"/>
      <c r="AS2526" s="40"/>
      <c r="AT2526" s="40"/>
      <c r="AU2526" s="40"/>
      <c r="AV2526" s="40"/>
      <c r="AW2526" s="40"/>
      <c r="AX2526" s="40"/>
      <c r="AY2526" s="40"/>
      <c r="AZ2526" s="40"/>
      <c r="BA2526" s="40"/>
      <c r="BB2526" s="40"/>
      <c r="BC2526" s="40"/>
      <c r="BD2526" s="40"/>
      <c r="BE2526" s="40"/>
      <c r="BF2526" s="40"/>
    </row>
    <row r="2527" spans="1:58" x14ac:dyDescent="0.4">
      <c r="A2527" s="510"/>
      <c r="B2527" s="40"/>
      <c r="C2527" s="40"/>
      <c r="D2527" s="45"/>
      <c r="E2527" s="45"/>
      <c r="F2527" s="64"/>
      <c r="G2527" s="40"/>
      <c r="H2527" s="40"/>
      <c r="I2527" s="40"/>
      <c r="J2527" s="40"/>
      <c r="K2527" s="40"/>
      <c r="L2527" s="40"/>
      <c r="M2527" s="40"/>
      <c r="N2527" s="40"/>
      <c r="O2527" s="40"/>
      <c r="P2527" s="40"/>
      <c r="Q2527" s="40"/>
      <c r="R2527" s="40"/>
      <c r="S2527" s="40"/>
      <c r="T2527" s="40"/>
      <c r="U2527" s="40"/>
      <c r="V2527" s="40"/>
      <c r="W2527" s="40"/>
      <c r="X2527" s="40"/>
      <c r="Y2527" s="40"/>
      <c r="Z2527" s="40"/>
      <c r="AA2527" s="40"/>
      <c r="AB2527" s="40"/>
      <c r="AC2527" s="40"/>
      <c r="AD2527" s="40"/>
      <c r="AE2527" s="40"/>
      <c r="AF2527" s="40"/>
      <c r="AG2527" s="40"/>
      <c r="AH2527" s="40"/>
      <c r="AI2527" s="40"/>
      <c r="AJ2527" s="40"/>
      <c r="AK2527" s="40"/>
      <c r="AL2527" s="40"/>
      <c r="AM2527" s="40"/>
      <c r="AN2527" s="40"/>
      <c r="AO2527" s="40"/>
      <c r="AP2527" s="40"/>
      <c r="AQ2527" s="40"/>
      <c r="AR2527" s="40"/>
      <c r="AS2527" s="40"/>
      <c r="AT2527" s="40"/>
      <c r="AU2527" s="40"/>
      <c r="AV2527" s="40"/>
      <c r="AW2527" s="40"/>
      <c r="AX2527" s="40"/>
      <c r="AY2527" s="40"/>
      <c r="AZ2527" s="40"/>
      <c r="BA2527" s="40"/>
      <c r="BB2527" s="40"/>
      <c r="BC2527" s="40"/>
      <c r="BD2527" s="40"/>
      <c r="BE2527" s="40"/>
      <c r="BF2527" s="40"/>
    </row>
    <row r="2528" spans="1:58" x14ac:dyDescent="0.4">
      <c r="A2528" s="510"/>
      <c r="B2528" s="40"/>
      <c r="C2528" s="40"/>
      <c r="D2528" s="45"/>
      <c r="E2528" s="45"/>
      <c r="F2528" s="64"/>
      <c r="G2528" s="40"/>
      <c r="H2528" s="40"/>
      <c r="I2528" s="40"/>
      <c r="J2528" s="40"/>
      <c r="K2528" s="40"/>
      <c r="L2528" s="40"/>
      <c r="M2528" s="40"/>
      <c r="N2528" s="40"/>
      <c r="O2528" s="40"/>
      <c r="P2528" s="40"/>
      <c r="Q2528" s="40"/>
      <c r="R2528" s="40"/>
      <c r="S2528" s="40"/>
      <c r="T2528" s="40"/>
      <c r="U2528" s="40"/>
      <c r="V2528" s="40"/>
      <c r="W2528" s="40"/>
      <c r="X2528" s="40"/>
      <c r="Y2528" s="40"/>
      <c r="Z2528" s="40"/>
      <c r="AA2528" s="40"/>
      <c r="AB2528" s="40"/>
      <c r="AC2528" s="40"/>
      <c r="AD2528" s="40"/>
      <c r="AE2528" s="40"/>
      <c r="AF2528" s="40"/>
      <c r="AG2528" s="40"/>
      <c r="AH2528" s="40"/>
      <c r="AI2528" s="40"/>
      <c r="AJ2528" s="40"/>
      <c r="AK2528" s="40"/>
      <c r="AL2528" s="40"/>
      <c r="AM2528" s="40"/>
      <c r="AN2528" s="40"/>
      <c r="AO2528" s="40"/>
      <c r="AP2528" s="40"/>
      <c r="AQ2528" s="40"/>
      <c r="AR2528" s="40"/>
      <c r="AS2528" s="40"/>
      <c r="AT2528" s="40"/>
      <c r="AU2528" s="40"/>
      <c r="AV2528" s="40"/>
      <c r="AW2528" s="40"/>
      <c r="AX2528" s="40"/>
      <c r="AY2528" s="40"/>
      <c r="AZ2528" s="40"/>
      <c r="BA2528" s="40"/>
      <c r="BB2528" s="40"/>
      <c r="BC2528" s="40"/>
      <c r="BD2528" s="40"/>
      <c r="BE2528" s="40"/>
      <c r="BF2528" s="40"/>
    </row>
    <row r="2529" spans="1:58" x14ac:dyDescent="0.4">
      <c r="A2529" s="510"/>
      <c r="B2529" s="40"/>
      <c r="C2529" s="40"/>
      <c r="D2529" s="45"/>
      <c r="E2529" s="45"/>
      <c r="F2529" s="64"/>
      <c r="G2529" s="40"/>
      <c r="H2529" s="40"/>
      <c r="I2529" s="40"/>
      <c r="J2529" s="40"/>
      <c r="K2529" s="40"/>
      <c r="L2529" s="40"/>
      <c r="M2529" s="40"/>
      <c r="N2529" s="40"/>
      <c r="O2529" s="40"/>
      <c r="P2529" s="40"/>
      <c r="Q2529" s="40"/>
      <c r="R2529" s="40"/>
      <c r="S2529" s="40"/>
      <c r="T2529" s="40"/>
      <c r="U2529" s="40"/>
      <c r="V2529" s="40"/>
      <c r="W2529" s="40"/>
      <c r="X2529" s="40"/>
      <c r="Y2529" s="40"/>
      <c r="Z2529" s="40"/>
      <c r="AA2529" s="40"/>
      <c r="AB2529" s="40"/>
      <c r="AC2529" s="40"/>
      <c r="AD2529" s="40"/>
      <c r="AE2529" s="40"/>
      <c r="AF2529" s="40"/>
      <c r="AG2529" s="40"/>
      <c r="AH2529" s="40"/>
      <c r="AI2529" s="40"/>
      <c r="AJ2529" s="40"/>
      <c r="AK2529" s="40"/>
      <c r="AL2529" s="40"/>
      <c r="AM2529" s="40"/>
      <c r="AN2529" s="40"/>
      <c r="AO2529" s="40"/>
      <c r="AP2529" s="40"/>
      <c r="AQ2529" s="40"/>
      <c r="AR2529" s="40"/>
      <c r="AS2529" s="40"/>
      <c r="AT2529" s="40"/>
      <c r="AU2529" s="40"/>
      <c r="AV2529" s="40"/>
      <c r="AW2529" s="40"/>
      <c r="AX2529" s="40"/>
      <c r="AY2529" s="40"/>
      <c r="AZ2529" s="40"/>
      <c r="BA2529" s="40"/>
      <c r="BB2529" s="40"/>
      <c r="BC2529" s="40"/>
      <c r="BD2529" s="40"/>
      <c r="BE2529" s="40"/>
      <c r="BF2529" s="40"/>
    </row>
    <row r="2530" spans="1:58" x14ac:dyDescent="0.4">
      <c r="A2530" s="510"/>
      <c r="B2530" s="40"/>
      <c r="C2530" s="40"/>
      <c r="D2530" s="45"/>
      <c r="E2530" s="45"/>
      <c r="F2530" s="64"/>
      <c r="G2530" s="40"/>
      <c r="H2530" s="40"/>
      <c r="I2530" s="40"/>
      <c r="J2530" s="40"/>
      <c r="K2530" s="40"/>
      <c r="L2530" s="40"/>
      <c r="M2530" s="40"/>
      <c r="N2530" s="40"/>
      <c r="O2530" s="40"/>
      <c r="P2530" s="40"/>
      <c r="Q2530" s="40"/>
      <c r="R2530" s="40"/>
      <c r="S2530" s="40"/>
      <c r="T2530" s="40"/>
      <c r="U2530" s="40"/>
      <c r="V2530" s="40"/>
      <c r="W2530" s="40"/>
      <c r="X2530" s="40"/>
      <c r="Y2530" s="40"/>
      <c r="Z2530" s="40"/>
      <c r="AA2530" s="40"/>
      <c r="AB2530" s="40"/>
      <c r="AC2530" s="40"/>
      <c r="AD2530" s="40"/>
      <c r="AE2530" s="40"/>
      <c r="AF2530" s="40"/>
      <c r="AG2530" s="40"/>
      <c r="AH2530" s="40"/>
      <c r="AI2530" s="40"/>
      <c r="AJ2530" s="40"/>
      <c r="AK2530" s="40"/>
      <c r="AL2530" s="40"/>
      <c r="AM2530" s="40"/>
      <c r="AN2530" s="40"/>
      <c r="AO2530" s="40"/>
      <c r="AP2530" s="40"/>
      <c r="AQ2530" s="40"/>
      <c r="AR2530" s="40"/>
      <c r="AS2530" s="40"/>
      <c r="AT2530" s="40"/>
      <c r="AU2530" s="40"/>
      <c r="AV2530" s="40"/>
      <c r="AW2530" s="40"/>
      <c r="AX2530" s="40"/>
      <c r="AY2530" s="40"/>
      <c r="AZ2530" s="40"/>
      <c r="BA2530" s="40"/>
      <c r="BB2530" s="40"/>
      <c r="BC2530" s="40"/>
      <c r="BD2530" s="40"/>
      <c r="BE2530" s="40"/>
      <c r="BF2530" s="40"/>
    </row>
    <row r="2531" spans="1:58" x14ac:dyDescent="0.4">
      <c r="A2531" s="510"/>
      <c r="B2531" s="40"/>
      <c r="C2531" s="40"/>
      <c r="D2531" s="45"/>
      <c r="E2531" s="45"/>
      <c r="F2531" s="64"/>
      <c r="G2531" s="40"/>
      <c r="H2531" s="40"/>
      <c r="I2531" s="40"/>
      <c r="J2531" s="40"/>
      <c r="K2531" s="40"/>
      <c r="L2531" s="40"/>
      <c r="M2531" s="40"/>
      <c r="N2531" s="40"/>
      <c r="O2531" s="40"/>
      <c r="P2531" s="40"/>
      <c r="Q2531" s="40"/>
      <c r="R2531" s="40"/>
      <c r="S2531" s="40"/>
      <c r="T2531" s="40"/>
      <c r="U2531" s="40"/>
      <c r="V2531" s="40"/>
      <c r="W2531" s="40"/>
      <c r="X2531" s="40"/>
      <c r="Y2531" s="40"/>
      <c r="Z2531" s="40"/>
      <c r="AA2531" s="40"/>
      <c r="AB2531" s="40"/>
      <c r="AC2531" s="40"/>
      <c r="AD2531" s="40"/>
      <c r="AE2531" s="40"/>
      <c r="AF2531" s="40"/>
      <c r="AG2531" s="40"/>
      <c r="AH2531" s="40"/>
      <c r="AI2531" s="40"/>
      <c r="AJ2531" s="40"/>
      <c r="AK2531" s="40"/>
      <c r="AL2531" s="40"/>
      <c r="AM2531" s="40"/>
      <c r="AN2531" s="40"/>
      <c r="AO2531" s="40"/>
      <c r="AP2531" s="40"/>
      <c r="AQ2531" s="40"/>
      <c r="AR2531" s="40"/>
      <c r="AS2531" s="40"/>
      <c r="AT2531" s="40"/>
      <c r="AU2531" s="40"/>
      <c r="AV2531" s="40"/>
      <c r="AW2531" s="40"/>
      <c r="AX2531" s="40"/>
      <c r="AY2531" s="40"/>
      <c r="AZ2531" s="40"/>
      <c r="BA2531" s="40"/>
      <c r="BB2531" s="40"/>
      <c r="BC2531" s="40"/>
      <c r="BD2531" s="40"/>
      <c r="BE2531" s="40"/>
      <c r="BF2531" s="40"/>
    </row>
    <row r="2532" spans="1:58" x14ac:dyDescent="0.4">
      <c r="A2532" s="510"/>
      <c r="B2532" s="40"/>
      <c r="C2532" s="40"/>
      <c r="D2532" s="45"/>
      <c r="E2532" s="45"/>
      <c r="F2532" s="64"/>
      <c r="G2532" s="40"/>
      <c r="H2532" s="40"/>
      <c r="I2532" s="40"/>
      <c r="J2532" s="40"/>
      <c r="K2532" s="40"/>
      <c r="L2532" s="40"/>
      <c r="M2532" s="40"/>
      <c r="N2532" s="40"/>
      <c r="O2532" s="40"/>
      <c r="P2532" s="40"/>
      <c r="Q2532" s="40"/>
      <c r="R2532" s="40"/>
      <c r="S2532" s="40"/>
      <c r="T2532" s="40"/>
      <c r="U2532" s="40"/>
      <c r="V2532" s="40"/>
      <c r="W2532" s="40"/>
      <c r="X2532" s="40"/>
      <c r="Y2532" s="40"/>
      <c r="Z2532" s="40"/>
      <c r="AA2532" s="40"/>
      <c r="AB2532" s="40"/>
      <c r="AC2532" s="40"/>
      <c r="AD2532" s="40"/>
      <c r="AE2532" s="40"/>
      <c r="AF2532" s="40"/>
      <c r="AG2532" s="40"/>
      <c r="AH2532" s="40"/>
      <c r="AI2532" s="40"/>
      <c r="AJ2532" s="40"/>
      <c r="AK2532" s="40"/>
      <c r="AL2532" s="40"/>
      <c r="AM2532" s="40"/>
      <c r="AN2532" s="40"/>
      <c r="AO2532" s="40"/>
      <c r="AP2532" s="40"/>
      <c r="AQ2532" s="40"/>
      <c r="AR2532" s="40"/>
      <c r="AS2532" s="40"/>
      <c r="AT2532" s="40"/>
      <c r="AU2532" s="40"/>
      <c r="AV2532" s="40"/>
      <c r="AW2532" s="40"/>
      <c r="AX2532" s="40"/>
      <c r="AY2532" s="40"/>
      <c r="AZ2532" s="40"/>
      <c r="BA2532" s="40"/>
      <c r="BB2532" s="40"/>
      <c r="BC2532" s="40"/>
      <c r="BD2532" s="40"/>
      <c r="BE2532" s="40"/>
      <c r="BF2532" s="40"/>
    </row>
    <row r="2533" spans="1:58" x14ac:dyDescent="0.4">
      <c r="A2533" s="510"/>
      <c r="B2533" s="40"/>
      <c r="C2533" s="40"/>
      <c r="D2533" s="45"/>
      <c r="E2533" s="45"/>
      <c r="F2533" s="64"/>
      <c r="G2533" s="40"/>
      <c r="H2533" s="40"/>
      <c r="I2533" s="40"/>
      <c r="J2533" s="40"/>
      <c r="K2533" s="40"/>
      <c r="L2533" s="40"/>
      <c r="M2533" s="40"/>
      <c r="N2533" s="40"/>
      <c r="O2533" s="40"/>
      <c r="P2533" s="40"/>
      <c r="Q2533" s="40"/>
      <c r="R2533" s="40"/>
      <c r="S2533" s="40"/>
      <c r="T2533" s="40"/>
      <c r="U2533" s="40"/>
      <c r="V2533" s="40"/>
      <c r="W2533" s="40"/>
      <c r="X2533" s="40"/>
      <c r="Y2533" s="40"/>
      <c r="Z2533" s="40"/>
      <c r="AA2533" s="40"/>
      <c r="AB2533" s="40"/>
      <c r="AC2533" s="40"/>
      <c r="AD2533" s="40"/>
      <c r="AE2533" s="40"/>
      <c r="AF2533" s="40"/>
      <c r="AG2533" s="40"/>
      <c r="AH2533" s="40"/>
      <c r="AI2533" s="40"/>
      <c r="AJ2533" s="40"/>
      <c r="AK2533" s="40"/>
      <c r="AL2533" s="40"/>
      <c r="AM2533" s="40"/>
      <c r="AN2533" s="40"/>
      <c r="AO2533" s="40"/>
      <c r="AP2533" s="40"/>
      <c r="AQ2533" s="40"/>
      <c r="AR2533" s="40"/>
      <c r="AS2533" s="40"/>
      <c r="AT2533" s="40"/>
      <c r="AU2533" s="40"/>
      <c r="AV2533" s="40"/>
      <c r="AW2533" s="40"/>
      <c r="AX2533" s="40"/>
      <c r="AY2533" s="40"/>
      <c r="AZ2533" s="40"/>
      <c r="BA2533" s="40"/>
      <c r="BB2533" s="40"/>
      <c r="BC2533" s="40"/>
      <c r="BD2533" s="40"/>
      <c r="BE2533" s="40"/>
      <c r="BF2533" s="40"/>
    </row>
    <row r="2534" spans="1:58" x14ac:dyDescent="0.4">
      <c r="A2534" s="510"/>
      <c r="B2534" s="40"/>
      <c r="C2534" s="40"/>
      <c r="D2534" s="45"/>
      <c r="E2534" s="45"/>
      <c r="F2534" s="64"/>
      <c r="G2534" s="40"/>
      <c r="H2534" s="40"/>
      <c r="I2534" s="40"/>
      <c r="J2534" s="40"/>
      <c r="K2534" s="40"/>
      <c r="L2534" s="40"/>
      <c r="M2534" s="40"/>
      <c r="N2534" s="40"/>
      <c r="O2534" s="40"/>
      <c r="P2534" s="40"/>
      <c r="Q2534" s="40"/>
      <c r="R2534" s="40"/>
      <c r="S2534" s="40"/>
      <c r="T2534" s="40"/>
      <c r="U2534" s="40"/>
      <c r="V2534" s="40"/>
      <c r="W2534" s="40"/>
      <c r="X2534" s="40"/>
      <c r="Y2534" s="40"/>
      <c r="Z2534" s="40"/>
      <c r="AA2534" s="40"/>
      <c r="AB2534" s="40"/>
      <c r="AC2534" s="40"/>
      <c r="AD2534" s="40"/>
      <c r="AE2534" s="40"/>
      <c r="AF2534" s="40"/>
      <c r="AG2534" s="40"/>
      <c r="AH2534" s="40"/>
      <c r="AI2534" s="40"/>
      <c r="AJ2534" s="40"/>
      <c r="AK2534" s="40"/>
      <c r="AL2534" s="40"/>
      <c r="AM2534" s="40"/>
      <c r="AN2534" s="40"/>
      <c r="AO2534" s="40"/>
      <c r="AP2534" s="40"/>
      <c r="AQ2534" s="40"/>
      <c r="AR2534" s="40"/>
      <c r="AS2534" s="40"/>
      <c r="AT2534" s="40"/>
      <c r="AU2534" s="40"/>
      <c r="AV2534" s="40"/>
      <c r="AW2534" s="40"/>
      <c r="AX2534" s="40"/>
      <c r="AY2534" s="40"/>
      <c r="AZ2534" s="40"/>
      <c r="BA2534" s="40"/>
      <c r="BB2534" s="40"/>
      <c r="BC2534" s="40"/>
      <c r="BD2534" s="40"/>
      <c r="BE2534" s="40"/>
      <c r="BF2534" s="40"/>
    </row>
    <row r="2535" spans="1:58" x14ac:dyDescent="0.4">
      <c r="A2535" s="510"/>
      <c r="B2535" s="40"/>
      <c r="C2535" s="40"/>
      <c r="D2535" s="45"/>
      <c r="E2535" s="45"/>
      <c r="F2535" s="64"/>
      <c r="G2535" s="40"/>
      <c r="H2535" s="40"/>
      <c r="I2535" s="40"/>
      <c r="J2535" s="40"/>
      <c r="K2535" s="40"/>
      <c r="L2535" s="40"/>
      <c r="M2535" s="40"/>
      <c r="N2535" s="40"/>
      <c r="O2535" s="40"/>
      <c r="P2535" s="40"/>
      <c r="Q2535" s="40"/>
      <c r="R2535" s="40"/>
      <c r="S2535" s="40"/>
      <c r="T2535" s="40"/>
      <c r="U2535" s="40"/>
      <c r="V2535" s="40"/>
      <c r="W2535" s="40"/>
      <c r="X2535" s="40"/>
      <c r="Y2535" s="40"/>
      <c r="Z2535" s="40"/>
      <c r="AA2535" s="40"/>
      <c r="AB2535" s="40"/>
      <c r="AC2535" s="40"/>
      <c r="AD2535" s="40"/>
      <c r="AE2535" s="40"/>
      <c r="AF2535" s="40"/>
      <c r="AG2535" s="40"/>
      <c r="AH2535" s="40"/>
      <c r="AI2535" s="40"/>
      <c r="AJ2535" s="40"/>
      <c r="AK2535" s="40"/>
      <c r="AL2535" s="40"/>
      <c r="AM2535" s="40"/>
      <c r="AN2535" s="40"/>
      <c r="AO2535" s="40"/>
      <c r="AP2535" s="40"/>
      <c r="AQ2535" s="40"/>
      <c r="AR2535" s="40"/>
      <c r="AS2535" s="40"/>
      <c r="AT2535" s="40"/>
      <c r="AU2535" s="40"/>
      <c r="AV2535" s="40"/>
      <c r="AW2535" s="40"/>
      <c r="AX2535" s="40"/>
      <c r="AY2535" s="40"/>
      <c r="AZ2535" s="40"/>
      <c r="BA2535" s="40"/>
      <c r="BB2535" s="40"/>
      <c r="BC2535" s="40"/>
      <c r="BD2535" s="40"/>
      <c r="BE2535" s="40"/>
      <c r="BF2535" s="40"/>
    </row>
    <row r="2536" spans="1:58" x14ac:dyDescent="0.4">
      <c r="A2536" s="510"/>
      <c r="B2536" s="40"/>
      <c r="C2536" s="40"/>
      <c r="D2536" s="45"/>
      <c r="E2536" s="45"/>
      <c r="F2536" s="64"/>
      <c r="G2536" s="40"/>
      <c r="H2536" s="40"/>
      <c r="I2536" s="40"/>
      <c r="J2536" s="40"/>
      <c r="K2536" s="40"/>
      <c r="L2536" s="40"/>
      <c r="M2536" s="40"/>
      <c r="N2536" s="40"/>
      <c r="O2536" s="40"/>
      <c r="P2536" s="40"/>
      <c r="Q2536" s="40"/>
      <c r="R2536" s="40"/>
      <c r="S2536" s="40"/>
      <c r="T2536" s="40"/>
      <c r="U2536" s="40"/>
      <c r="V2536" s="40"/>
      <c r="W2536" s="40"/>
      <c r="X2536" s="40"/>
      <c r="Y2536" s="40"/>
      <c r="Z2536" s="40"/>
      <c r="AA2536" s="40"/>
      <c r="AB2536" s="40"/>
      <c r="AC2536" s="40"/>
      <c r="AD2536" s="40"/>
      <c r="AE2536" s="40"/>
      <c r="AF2536" s="40"/>
      <c r="AG2536" s="40"/>
      <c r="AH2536" s="40"/>
      <c r="AI2536" s="40"/>
      <c r="AJ2536" s="40"/>
      <c r="AK2536" s="40"/>
      <c r="AL2536" s="40"/>
      <c r="AM2536" s="40"/>
      <c r="AN2536" s="40"/>
      <c r="AO2536" s="40"/>
      <c r="AP2536" s="40"/>
      <c r="AQ2536" s="40"/>
      <c r="AR2536" s="40"/>
      <c r="AS2536" s="40"/>
      <c r="AT2536" s="40"/>
      <c r="AU2536" s="40"/>
      <c r="AV2536" s="40"/>
      <c r="AW2536" s="40"/>
      <c r="AX2536" s="40"/>
      <c r="AY2536" s="40"/>
      <c r="AZ2536" s="40"/>
      <c r="BA2536" s="40"/>
      <c r="BB2536" s="40"/>
      <c r="BC2536" s="40"/>
      <c r="BD2536" s="40"/>
      <c r="BE2536" s="40"/>
      <c r="BF2536" s="40"/>
    </row>
    <row r="2537" spans="1:58" x14ac:dyDescent="0.4">
      <c r="A2537" s="510"/>
      <c r="B2537" s="40"/>
      <c r="C2537" s="40"/>
      <c r="D2537" s="45"/>
      <c r="E2537" s="45"/>
      <c r="F2537" s="64"/>
      <c r="G2537" s="40"/>
      <c r="H2537" s="40"/>
      <c r="I2537" s="40"/>
      <c r="J2537" s="40"/>
      <c r="K2537" s="40"/>
      <c r="L2537" s="40"/>
      <c r="M2537" s="40"/>
      <c r="N2537" s="40"/>
      <c r="O2537" s="40"/>
      <c r="P2537" s="40"/>
      <c r="Q2537" s="40"/>
      <c r="R2537" s="40"/>
      <c r="S2537" s="40"/>
      <c r="T2537" s="40"/>
      <c r="U2537" s="40"/>
      <c r="V2537" s="40"/>
      <c r="W2537" s="40"/>
      <c r="X2537" s="40"/>
      <c r="Y2537" s="40"/>
      <c r="Z2537" s="40"/>
      <c r="AA2537" s="40"/>
      <c r="AB2537" s="40"/>
      <c r="AC2537" s="40"/>
      <c r="AD2537" s="40"/>
      <c r="AE2537" s="40"/>
      <c r="AF2537" s="40"/>
      <c r="AG2537" s="40"/>
      <c r="AH2537" s="40"/>
      <c r="AI2537" s="40"/>
      <c r="AJ2537" s="40"/>
      <c r="AK2537" s="40"/>
      <c r="AL2537" s="40"/>
      <c r="AM2537" s="40"/>
      <c r="AN2537" s="40"/>
      <c r="AO2537" s="40"/>
      <c r="AP2537" s="40"/>
      <c r="AQ2537" s="40"/>
      <c r="AR2537" s="40"/>
      <c r="AS2537" s="40"/>
      <c r="AT2537" s="40"/>
      <c r="AU2537" s="40"/>
      <c r="AV2537" s="40"/>
      <c r="AW2537" s="40"/>
      <c r="AX2537" s="40"/>
      <c r="AY2537" s="40"/>
      <c r="AZ2537" s="40"/>
      <c r="BA2537" s="40"/>
      <c r="BB2537" s="40"/>
      <c r="BC2537" s="40"/>
      <c r="BD2537" s="40"/>
      <c r="BE2537" s="40"/>
      <c r="BF2537" s="40"/>
    </row>
    <row r="2538" spans="1:58" x14ac:dyDescent="0.4">
      <c r="A2538" s="510"/>
      <c r="B2538" s="40"/>
      <c r="C2538" s="40"/>
      <c r="D2538" s="45"/>
      <c r="E2538" s="45"/>
      <c r="F2538" s="64"/>
      <c r="G2538" s="40"/>
      <c r="H2538" s="40"/>
      <c r="I2538" s="40"/>
      <c r="J2538" s="40"/>
      <c r="K2538" s="40"/>
      <c r="L2538" s="40"/>
      <c r="M2538" s="40"/>
      <c r="N2538" s="40"/>
      <c r="O2538" s="40"/>
      <c r="P2538" s="40"/>
      <c r="Q2538" s="40"/>
      <c r="R2538" s="40"/>
      <c r="S2538" s="40"/>
      <c r="T2538" s="40"/>
      <c r="U2538" s="40"/>
      <c r="V2538" s="40"/>
      <c r="W2538" s="40"/>
      <c r="X2538" s="40"/>
      <c r="Y2538" s="40"/>
      <c r="Z2538" s="40"/>
      <c r="AA2538" s="40"/>
      <c r="AB2538" s="40"/>
      <c r="AC2538" s="40"/>
      <c r="AD2538" s="40"/>
      <c r="AE2538" s="40"/>
      <c r="AF2538" s="40"/>
      <c r="AG2538" s="40"/>
      <c r="AH2538" s="40"/>
      <c r="AI2538" s="40"/>
      <c r="AJ2538" s="40"/>
      <c r="AK2538" s="40"/>
      <c r="AL2538" s="40"/>
      <c r="AM2538" s="40"/>
      <c r="AN2538" s="40"/>
      <c r="AO2538" s="40"/>
      <c r="AP2538" s="40"/>
      <c r="AQ2538" s="40"/>
      <c r="AR2538" s="40"/>
      <c r="AS2538" s="40"/>
      <c r="AT2538" s="40"/>
      <c r="AU2538" s="40"/>
      <c r="AV2538" s="40"/>
      <c r="AW2538" s="40"/>
      <c r="AX2538" s="40"/>
      <c r="AY2538" s="40"/>
      <c r="AZ2538" s="40"/>
      <c r="BA2538" s="40"/>
      <c r="BB2538" s="40"/>
      <c r="BC2538" s="40"/>
      <c r="BD2538" s="40"/>
      <c r="BE2538" s="40"/>
      <c r="BF2538" s="40"/>
    </row>
    <row r="2539" spans="1:58" x14ac:dyDescent="0.4">
      <c r="A2539" s="510"/>
      <c r="B2539" s="40"/>
      <c r="C2539" s="40"/>
      <c r="D2539" s="45"/>
      <c r="E2539" s="45"/>
      <c r="F2539" s="64"/>
      <c r="G2539" s="40"/>
      <c r="H2539" s="40"/>
      <c r="I2539" s="40"/>
      <c r="J2539" s="40"/>
      <c r="K2539" s="40"/>
      <c r="L2539" s="40"/>
      <c r="M2539" s="40"/>
      <c r="N2539" s="40"/>
      <c r="O2539" s="40"/>
      <c r="P2539" s="40"/>
      <c r="Q2539" s="40"/>
      <c r="R2539" s="40"/>
      <c r="S2539" s="40"/>
      <c r="T2539" s="40"/>
      <c r="U2539" s="40"/>
      <c r="V2539" s="40"/>
      <c r="W2539" s="40"/>
      <c r="X2539" s="40"/>
      <c r="Y2539" s="40"/>
      <c r="Z2539" s="40"/>
      <c r="AA2539" s="40"/>
      <c r="AB2539" s="40"/>
      <c r="AC2539" s="40"/>
      <c r="AD2539" s="40"/>
      <c r="AE2539" s="40"/>
      <c r="AF2539" s="40"/>
      <c r="AG2539" s="40"/>
      <c r="AH2539" s="40"/>
      <c r="AI2539" s="40"/>
      <c r="AJ2539" s="40"/>
      <c r="AK2539" s="40"/>
      <c r="AL2539" s="40"/>
      <c r="AM2539" s="40"/>
      <c r="AN2539" s="40"/>
      <c r="AO2539" s="40"/>
      <c r="AP2539" s="40"/>
      <c r="AQ2539" s="40"/>
      <c r="AR2539" s="40"/>
      <c r="AS2539" s="40"/>
      <c r="AT2539" s="40"/>
      <c r="AU2539" s="40"/>
      <c r="AV2539" s="40"/>
      <c r="AW2539" s="40"/>
      <c r="AX2539" s="40"/>
      <c r="AY2539" s="40"/>
      <c r="AZ2539" s="40"/>
      <c r="BA2539" s="40"/>
      <c r="BB2539" s="40"/>
      <c r="BC2539" s="40"/>
      <c r="BD2539" s="40"/>
      <c r="BE2539" s="40"/>
      <c r="BF2539" s="40"/>
    </row>
    <row r="2540" spans="1:58" x14ac:dyDescent="0.4">
      <c r="A2540" s="510"/>
      <c r="B2540" s="40"/>
      <c r="C2540" s="40"/>
      <c r="D2540" s="45"/>
      <c r="E2540" s="45"/>
      <c r="F2540" s="64"/>
      <c r="G2540" s="40"/>
      <c r="H2540" s="40"/>
      <c r="I2540" s="40"/>
      <c r="J2540" s="40"/>
      <c r="K2540" s="40"/>
      <c r="L2540" s="40"/>
      <c r="M2540" s="40"/>
      <c r="N2540" s="40"/>
      <c r="O2540" s="40"/>
      <c r="P2540" s="40"/>
      <c r="Q2540" s="40"/>
      <c r="R2540" s="40"/>
      <c r="S2540" s="40"/>
      <c r="T2540" s="40"/>
      <c r="U2540" s="40"/>
      <c r="V2540" s="40"/>
      <c r="W2540" s="40"/>
      <c r="X2540" s="40"/>
      <c r="Y2540" s="40"/>
      <c r="Z2540" s="40"/>
      <c r="AA2540" s="40"/>
      <c r="AB2540" s="40"/>
      <c r="AC2540" s="40"/>
      <c r="AD2540" s="40"/>
      <c r="AE2540" s="40"/>
      <c r="AF2540" s="40"/>
      <c r="AG2540" s="40"/>
      <c r="AH2540" s="40"/>
      <c r="AI2540" s="40"/>
      <c r="AJ2540" s="40"/>
      <c r="AK2540" s="40"/>
      <c r="AL2540" s="40"/>
      <c r="AM2540" s="40"/>
      <c r="AN2540" s="40"/>
      <c r="AO2540" s="40"/>
      <c r="AP2540" s="40"/>
      <c r="AQ2540" s="40"/>
      <c r="AR2540" s="40"/>
      <c r="AS2540" s="40"/>
      <c r="AT2540" s="40"/>
      <c r="AU2540" s="40"/>
      <c r="AV2540" s="40"/>
      <c r="AW2540" s="40"/>
      <c r="AX2540" s="40"/>
      <c r="AY2540" s="40"/>
      <c r="AZ2540" s="40"/>
      <c r="BA2540" s="40"/>
      <c r="BB2540" s="40"/>
      <c r="BC2540" s="40"/>
      <c r="BD2540" s="40"/>
      <c r="BE2540" s="40"/>
      <c r="BF2540" s="40"/>
    </row>
    <row r="2541" spans="1:58" x14ac:dyDescent="0.4">
      <c r="A2541" s="510"/>
      <c r="B2541" s="40"/>
      <c r="C2541" s="40"/>
      <c r="D2541" s="45"/>
      <c r="E2541" s="45"/>
      <c r="F2541" s="64"/>
      <c r="G2541" s="40"/>
      <c r="H2541" s="40"/>
      <c r="I2541" s="40"/>
      <c r="J2541" s="40"/>
      <c r="K2541" s="40"/>
      <c r="L2541" s="40"/>
      <c r="M2541" s="40"/>
      <c r="N2541" s="40"/>
      <c r="O2541" s="40"/>
      <c r="P2541" s="40"/>
      <c r="Q2541" s="40"/>
      <c r="R2541" s="40"/>
      <c r="S2541" s="40"/>
      <c r="T2541" s="40"/>
      <c r="U2541" s="40"/>
      <c r="V2541" s="40"/>
      <c r="W2541" s="40"/>
      <c r="X2541" s="40"/>
      <c r="Y2541" s="40"/>
      <c r="Z2541" s="40"/>
      <c r="AA2541" s="40"/>
      <c r="AB2541" s="40"/>
      <c r="AC2541" s="40"/>
      <c r="AD2541" s="40"/>
      <c r="AE2541" s="40"/>
      <c r="AF2541" s="40"/>
      <c r="AG2541" s="40"/>
      <c r="AH2541" s="40"/>
      <c r="AI2541" s="40"/>
      <c r="AJ2541" s="40"/>
      <c r="AK2541" s="40"/>
      <c r="AL2541" s="40"/>
      <c r="AM2541" s="40"/>
      <c r="AN2541" s="40"/>
      <c r="AO2541" s="40"/>
      <c r="AP2541" s="40"/>
      <c r="AQ2541" s="40"/>
      <c r="AR2541" s="40"/>
      <c r="AS2541" s="40"/>
      <c r="AT2541" s="40"/>
      <c r="AU2541" s="40"/>
      <c r="AV2541" s="40"/>
      <c r="AW2541" s="40"/>
      <c r="AX2541" s="40"/>
      <c r="AY2541" s="40"/>
      <c r="AZ2541" s="40"/>
      <c r="BA2541" s="40"/>
      <c r="BB2541" s="40"/>
      <c r="BC2541" s="40"/>
      <c r="BD2541" s="40"/>
      <c r="BE2541" s="40"/>
      <c r="BF2541" s="40"/>
    </row>
    <row r="2542" spans="1:58" x14ac:dyDescent="0.4">
      <c r="A2542" s="510"/>
      <c r="B2542" s="40"/>
      <c r="C2542" s="40"/>
      <c r="D2542" s="45"/>
      <c r="E2542" s="45"/>
      <c r="F2542" s="64"/>
      <c r="G2542" s="40"/>
      <c r="H2542" s="40"/>
      <c r="I2542" s="40"/>
      <c r="J2542" s="40"/>
      <c r="K2542" s="40"/>
      <c r="L2542" s="40"/>
      <c r="M2542" s="40"/>
      <c r="N2542" s="40"/>
      <c r="O2542" s="40"/>
      <c r="P2542" s="40"/>
      <c r="Q2542" s="40"/>
      <c r="R2542" s="40"/>
      <c r="S2542" s="40"/>
      <c r="T2542" s="40"/>
      <c r="U2542" s="40"/>
      <c r="V2542" s="40"/>
      <c r="W2542" s="40"/>
      <c r="X2542" s="40"/>
      <c r="Y2542" s="40"/>
      <c r="Z2542" s="40"/>
      <c r="AA2542" s="40"/>
      <c r="AB2542" s="40"/>
      <c r="AC2542" s="40"/>
      <c r="AD2542" s="40"/>
      <c r="AE2542" s="40"/>
      <c r="AF2542" s="40"/>
      <c r="AG2542" s="40"/>
      <c r="AH2542" s="40"/>
      <c r="AI2542" s="40"/>
      <c r="AJ2542" s="40"/>
      <c r="AK2542" s="40"/>
      <c r="AL2542" s="40"/>
      <c r="AM2542" s="40"/>
      <c r="AN2542" s="40"/>
      <c r="AO2542" s="40"/>
      <c r="AP2542" s="40"/>
      <c r="AQ2542" s="40"/>
      <c r="AR2542" s="40"/>
      <c r="AS2542" s="40"/>
      <c r="AT2542" s="40"/>
      <c r="AU2542" s="40"/>
      <c r="AV2542" s="40"/>
      <c r="AW2542" s="40"/>
      <c r="AX2542" s="40"/>
      <c r="AY2542" s="40"/>
      <c r="AZ2542" s="40"/>
      <c r="BA2542" s="40"/>
      <c r="BB2542" s="40"/>
      <c r="BC2542" s="40"/>
      <c r="BD2542" s="40"/>
      <c r="BE2542" s="40"/>
      <c r="BF2542" s="40"/>
    </row>
    <row r="2543" spans="1:58" x14ac:dyDescent="0.4">
      <c r="A2543" s="510"/>
      <c r="B2543" s="40"/>
      <c r="C2543" s="40"/>
      <c r="D2543" s="45"/>
      <c r="E2543" s="45"/>
      <c r="F2543" s="64"/>
      <c r="G2543" s="40"/>
      <c r="H2543" s="40"/>
      <c r="I2543" s="40"/>
      <c r="J2543" s="40"/>
      <c r="K2543" s="40"/>
      <c r="L2543" s="40"/>
      <c r="M2543" s="40"/>
      <c r="N2543" s="40"/>
      <c r="O2543" s="40"/>
      <c r="P2543" s="40"/>
      <c r="Q2543" s="40"/>
      <c r="R2543" s="40"/>
      <c r="S2543" s="40"/>
      <c r="T2543" s="40"/>
      <c r="U2543" s="40"/>
      <c r="V2543" s="40"/>
      <c r="W2543" s="40"/>
      <c r="X2543" s="40"/>
      <c r="Y2543" s="40"/>
      <c r="Z2543" s="40"/>
      <c r="AA2543" s="40"/>
      <c r="AB2543" s="40"/>
      <c r="AC2543" s="40"/>
      <c r="AD2543" s="40"/>
      <c r="AE2543" s="40"/>
      <c r="AF2543" s="40"/>
      <c r="AG2543" s="40"/>
      <c r="AH2543" s="40"/>
      <c r="AI2543" s="40"/>
      <c r="AJ2543" s="40"/>
      <c r="AK2543" s="40"/>
      <c r="AL2543" s="40"/>
      <c r="AM2543" s="40"/>
      <c r="AN2543" s="40"/>
      <c r="AO2543" s="40"/>
      <c r="AP2543" s="40"/>
      <c r="AQ2543" s="40"/>
      <c r="AR2543" s="40"/>
      <c r="AS2543" s="40"/>
      <c r="AT2543" s="40"/>
      <c r="AU2543" s="40"/>
      <c r="AV2543" s="40"/>
      <c r="AW2543" s="40"/>
      <c r="AX2543" s="40"/>
      <c r="AY2543" s="40"/>
      <c r="AZ2543" s="40"/>
      <c r="BA2543" s="40"/>
      <c r="BB2543" s="40"/>
      <c r="BC2543" s="40"/>
      <c r="BD2543" s="40"/>
      <c r="BE2543" s="40"/>
      <c r="BF2543" s="40"/>
    </row>
    <row r="2544" spans="1:58" x14ac:dyDescent="0.4">
      <c r="A2544" s="510"/>
      <c r="B2544" s="40"/>
      <c r="C2544" s="40"/>
      <c r="D2544" s="45"/>
      <c r="E2544" s="45"/>
      <c r="F2544" s="64"/>
      <c r="G2544" s="40"/>
      <c r="H2544" s="40"/>
      <c r="I2544" s="40"/>
      <c r="J2544" s="40"/>
      <c r="K2544" s="40"/>
      <c r="L2544" s="40"/>
      <c r="M2544" s="40"/>
      <c r="N2544" s="40"/>
      <c r="O2544" s="40"/>
      <c r="P2544" s="40"/>
      <c r="Q2544" s="40"/>
      <c r="R2544" s="40"/>
      <c r="S2544" s="40"/>
      <c r="T2544" s="40"/>
      <c r="U2544" s="40"/>
      <c r="V2544" s="40"/>
      <c r="W2544" s="40"/>
      <c r="X2544" s="40"/>
      <c r="Y2544" s="40"/>
      <c r="Z2544" s="40"/>
      <c r="AA2544" s="40"/>
      <c r="AB2544" s="40"/>
      <c r="AC2544" s="40"/>
      <c r="AD2544" s="40"/>
      <c r="AE2544" s="40"/>
      <c r="AF2544" s="40"/>
      <c r="AG2544" s="40"/>
      <c r="AH2544" s="40"/>
      <c r="AI2544" s="40"/>
      <c r="AJ2544" s="40"/>
      <c r="AK2544" s="40"/>
      <c r="AL2544" s="40"/>
      <c r="AM2544" s="40"/>
      <c r="AN2544" s="40"/>
      <c r="AO2544" s="40"/>
      <c r="AP2544" s="40"/>
      <c r="AQ2544" s="40"/>
      <c r="AR2544" s="40"/>
      <c r="AS2544" s="40"/>
      <c r="AT2544" s="40"/>
      <c r="AU2544" s="40"/>
      <c r="AV2544" s="40"/>
      <c r="AW2544" s="40"/>
      <c r="AX2544" s="40"/>
      <c r="AY2544" s="40"/>
      <c r="AZ2544" s="40"/>
      <c r="BA2544" s="40"/>
      <c r="BB2544" s="40"/>
      <c r="BC2544" s="40"/>
      <c r="BD2544" s="40"/>
      <c r="BE2544" s="40"/>
      <c r="BF2544" s="40"/>
    </row>
    <row r="2545" spans="1:58" x14ac:dyDescent="0.4">
      <c r="A2545" s="510"/>
      <c r="B2545" s="40"/>
      <c r="C2545" s="40"/>
      <c r="D2545" s="45"/>
      <c r="E2545" s="45"/>
      <c r="F2545" s="64"/>
      <c r="G2545" s="40"/>
      <c r="H2545" s="40"/>
      <c r="I2545" s="40"/>
      <c r="J2545" s="40"/>
      <c r="K2545" s="40"/>
      <c r="L2545" s="40"/>
      <c r="M2545" s="40"/>
      <c r="N2545" s="40"/>
      <c r="O2545" s="40"/>
      <c r="P2545" s="40"/>
      <c r="Q2545" s="40"/>
      <c r="R2545" s="40"/>
      <c r="S2545" s="40"/>
      <c r="T2545" s="40"/>
      <c r="U2545" s="40"/>
      <c r="V2545" s="40"/>
      <c r="W2545" s="40"/>
      <c r="X2545" s="40"/>
      <c r="Y2545" s="40"/>
      <c r="Z2545" s="40"/>
      <c r="AA2545" s="40"/>
      <c r="AB2545" s="40"/>
      <c r="AC2545" s="40"/>
      <c r="AD2545" s="40"/>
      <c r="AE2545" s="40"/>
      <c r="AF2545" s="40"/>
      <c r="AG2545" s="40"/>
      <c r="AH2545" s="40"/>
      <c r="AI2545" s="40"/>
      <c r="AJ2545" s="40"/>
      <c r="AK2545" s="40"/>
      <c r="AL2545" s="40"/>
      <c r="AM2545" s="40"/>
      <c r="AN2545" s="40"/>
      <c r="AO2545" s="40"/>
      <c r="AP2545" s="40"/>
      <c r="AQ2545" s="40"/>
      <c r="AR2545" s="40"/>
      <c r="AS2545" s="40"/>
      <c r="AT2545" s="40"/>
      <c r="AU2545" s="40"/>
      <c r="AV2545" s="40"/>
      <c r="AW2545" s="40"/>
      <c r="AX2545" s="40"/>
      <c r="AY2545" s="40"/>
      <c r="AZ2545" s="40"/>
      <c r="BA2545" s="40"/>
      <c r="BB2545" s="40"/>
      <c r="BC2545" s="40"/>
      <c r="BD2545" s="40"/>
      <c r="BE2545" s="40"/>
      <c r="BF2545" s="40"/>
    </row>
    <row r="2546" spans="1:58" x14ac:dyDescent="0.4">
      <c r="A2546" s="510"/>
      <c r="B2546" s="40"/>
      <c r="C2546" s="40"/>
      <c r="D2546" s="45"/>
      <c r="E2546" s="45"/>
      <c r="F2546" s="64"/>
      <c r="G2546" s="40"/>
      <c r="H2546" s="40"/>
      <c r="I2546" s="40"/>
      <c r="J2546" s="40"/>
      <c r="K2546" s="40"/>
      <c r="L2546" s="40"/>
      <c r="M2546" s="40"/>
      <c r="N2546" s="40"/>
      <c r="O2546" s="40"/>
      <c r="P2546" s="40"/>
      <c r="Q2546" s="40"/>
      <c r="R2546" s="40"/>
      <c r="S2546" s="40"/>
      <c r="T2546" s="40"/>
      <c r="U2546" s="40"/>
      <c r="V2546" s="40"/>
      <c r="W2546" s="40"/>
      <c r="X2546" s="40"/>
      <c r="Y2546" s="40"/>
      <c r="Z2546" s="40"/>
      <c r="AA2546" s="40"/>
      <c r="AB2546" s="40"/>
      <c r="AC2546" s="40"/>
      <c r="AD2546" s="40"/>
      <c r="AE2546" s="40"/>
      <c r="AF2546" s="40"/>
      <c r="AG2546" s="40"/>
      <c r="AH2546" s="40"/>
      <c r="AI2546" s="40"/>
      <c r="AJ2546" s="40"/>
      <c r="AK2546" s="40"/>
      <c r="AL2546" s="40"/>
      <c r="AM2546" s="40"/>
      <c r="AN2546" s="40"/>
      <c r="AO2546" s="40"/>
      <c r="AP2546" s="40"/>
      <c r="AQ2546" s="40"/>
      <c r="AR2546" s="40"/>
      <c r="AS2546" s="40"/>
      <c r="AT2546" s="40"/>
      <c r="AU2546" s="40"/>
      <c r="AV2546" s="40"/>
      <c r="AW2546" s="40"/>
      <c r="AX2546" s="40"/>
      <c r="AY2546" s="40"/>
      <c r="AZ2546" s="40"/>
      <c r="BA2546" s="40"/>
      <c r="BB2546" s="40"/>
      <c r="BC2546" s="40"/>
      <c r="BD2546" s="40"/>
      <c r="BE2546" s="40"/>
      <c r="BF2546" s="40"/>
    </row>
    <row r="2547" spans="1:58" x14ac:dyDescent="0.4">
      <c r="A2547" s="510"/>
      <c r="B2547" s="40"/>
      <c r="C2547" s="40"/>
      <c r="D2547" s="45"/>
      <c r="E2547" s="45"/>
      <c r="F2547" s="64"/>
      <c r="G2547" s="40"/>
      <c r="H2547" s="40"/>
      <c r="I2547" s="40"/>
      <c r="J2547" s="40"/>
      <c r="K2547" s="40"/>
      <c r="L2547" s="40"/>
      <c r="M2547" s="40"/>
      <c r="N2547" s="40"/>
      <c r="O2547" s="40"/>
      <c r="P2547" s="40"/>
      <c r="Q2547" s="40"/>
      <c r="R2547" s="40"/>
      <c r="S2547" s="40"/>
      <c r="T2547" s="40"/>
      <c r="U2547" s="40"/>
      <c r="V2547" s="40"/>
      <c r="W2547" s="40"/>
      <c r="X2547" s="40"/>
      <c r="Y2547" s="40"/>
      <c r="Z2547" s="40"/>
      <c r="AA2547" s="40"/>
      <c r="AB2547" s="40"/>
      <c r="AC2547" s="40"/>
      <c r="AD2547" s="40"/>
      <c r="AE2547" s="40"/>
      <c r="AF2547" s="40"/>
      <c r="AG2547" s="40"/>
      <c r="AH2547" s="40"/>
      <c r="AI2547" s="40"/>
      <c r="AJ2547" s="40"/>
      <c r="AK2547" s="40"/>
      <c r="AL2547" s="40"/>
      <c r="AM2547" s="40"/>
      <c r="AN2547" s="40"/>
      <c r="AO2547" s="40"/>
      <c r="AP2547" s="40"/>
      <c r="AQ2547" s="40"/>
      <c r="AR2547" s="40"/>
      <c r="AS2547" s="40"/>
      <c r="AT2547" s="40"/>
      <c r="AU2547" s="40"/>
      <c r="AV2547" s="40"/>
      <c r="AW2547" s="40"/>
      <c r="AX2547" s="40"/>
      <c r="AY2547" s="40"/>
      <c r="AZ2547" s="40"/>
      <c r="BA2547" s="40"/>
      <c r="BB2547" s="40"/>
      <c r="BC2547" s="40"/>
      <c r="BD2547" s="40"/>
      <c r="BE2547" s="40"/>
      <c r="BF2547" s="40"/>
    </row>
    <row r="2548" spans="1:58" x14ac:dyDescent="0.4">
      <c r="A2548" s="510"/>
      <c r="B2548" s="40"/>
      <c r="C2548" s="40"/>
      <c r="D2548" s="45"/>
      <c r="E2548" s="45"/>
      <c r="F2548" s="64"/>
      <c r="G2548" s="40"/>
      <c r="H2548" s="40"/>
      <c r="I2548" s="40"/>
      <c r="J2548" s="40"/>
      <c r="K2548" s="40"/>
      <c r="L2548" s="40"/>
      <c r="M2548" s="40"/>
      <c r="N2548" s="40"/>
      <c r="O2548" s="40"/>
      <c r="P2548" s="40"/>
      <c r="Q2548" s="40"/>
      <c r="R2548" s="40"/>
      <c r="S2548" s="40"/>
      <c r="T2548" s="40"/>
      <c r="U2548" s="40"/>
      <c r="V2548" s="40"/>
      <c r="W2548" s="40"/>
      <c r="X2548" s="40"/>
      <c r="Y2548" s="40"/>
      <c r="Z2548" s="40"/>
      <c r="AA2548" s="40"/>
      <c r="AB2548" s="40"/>
      <c r="AC2548" s="40"/>
      <c r="AD2548" s="40"/>
      <c r="AE2548" s="40"/>
      <c r="AF2548" s="40"/>
      <c r="AG2548" s="40"/>
      <c r="AH2548" s="40"/>
      <c r="AI2548" s="40"/>
      <c r="AJ2548" s="40"/>
      <c r="AK2548" s="40"/>
      <c r="AL2548" s="40"/>
      <c r="AM2548" s="40"/>
      <c r="AN2548" s="40"/>
      <c r="AO2548" s="40"/>
      <c r="AP2548" s="40"/>
      <c r="AQ2548" s="40"/>
      <c r="AR2548" s="40"/>
      <c r="AS2548" s="40"/>
      <c r="AT2548" s="40"/>
      <c r="AU2548" s="40"/>
      <c r="AV2548" s="40"/>
      <c r="AW2548" s="40"/>
      <c r="AX2548" s="40"/>
      <c r="AY2548" s="40"/>
      <c r="AZ2548" s="40"/>
      <c r="BA2548" s="40"/>
      <c r="BB2548" s="40"/>
      <c r="BC2548" s="40"/>
      <c r="BD2548" s="40"/>
      <c r="BE2548" s="40"/>
      <c r="BF2548" s="40"/>
    </row>
    <row r="2549" spans="1:58" x14ac:dyDescent="0.4">
      <c r="A2549" s="510"/>
      <c r="B2549" s="40"/>
      <c r="C2549" s="40"/>
      <c r="D2549" s="45"/>
      <c r="E2549" s="45"/>
      <c r="F2549" s="64"/>
      <c r="G2549" s="40"/>
      <c r="H2549" s="40"/>
      <c r="I2549" s="40"/>
      <c r="J2549" s="40"/>
      <c r="K2549" s="40"/>
      <c r="L2549" s="40"/>
      <c r="M2549" s="40"/>
      <c r="N2549" s="40"/>
      <c r="O2549" s="40"/>
      <c r="P2549" s="40"/>
      <c r="Q2549" s="40"/>
      <c r="R2549" s="40"/>
      <c r="S2549" s="40"/>
      <c r="T2549" s="40"/>
      <c r="U2549" s="40"/>
      <c r="V2549" s="40"/>
      <c r="W2549" s="40"/>
      <c r="X2549" s="40"/>
      <c r="Y2549" s="40"/>
      <c r="Z2549" s="40"/>
      <c r="AA2549" s="40"/>
      <c r="AB2549" s="40"/>
      <c r="AC2549" s="40"/>
      <c r="AD2549" s="40"/>
      <c r="AE2549" s="40"/>
      <c r="AF2549" s="40"/>
      <c r="AG2549" s="40"/>
      <c r="AH2549" s="40"/>
      <c r="AI2549" s="40"/>
      <c r="AJ2549" s="40"/>
      <c r="AK2549" s="40"/>
      <c r="AL2549" s="40"/>
      <c r="AM2549" s="40"/>
      <c r="AN2549" s="40"/>
      <c r="AO2549" s="40"/>
      <c r="AP2549" s="40"/>
      <c r="AQ2549" s="40"/>
      <c r="AR2549" s="40"/>
      <c r="AS2549" s="40"/>
      <c r="AT2549" s="40"/>
      <c r="AU2549" s="40"/>
      <c r="AV2549" s="40"/>
      <c r="AW2549" s="40"/>
      <c r="AX2549" s="40"/>
      <c r="AY2549" s="40"/>
      <c r="AZ2549" s="40"/>
      <c r="BA2549" s="40"/>
      <c r="BB2549" s="40"/>
      <c r="BC2549" s="40"/>
      <c r="BD2549" s="40"/>
      <c r="BE2549" s="40"/>
      <c r="BF2549" s="40"/>
    </row>
    <row r="2550" spans="1:58" x14ac:dyDescent="0.4">
      <c r="A2550" s="510"/>
      <c r="B2550" s="40"/>
      <c r="C2550" s="40"/>
      <c r="D2550" s="45"/>
      <c r="E2550" s="45"/>
      <c r="F2550" s="64"/>
      <c r="G2550" s="40"/>
      <c r="H2550" s="40"/>
      <c r="I2550" s="40"/>
      <c r="J2550" s="40"/>
      <c r="K2550" s="40"/>
      <c r="L2550" s="40"/>
      <c r="M2550" s="40"/>
      <c r="N2550" s="40"/>
      <c r="O2550" s="40"/>
      <c r="P2550" s="40"/>
      <c r="Q2550" s="40"/>
      <c r="R2550" s="40"/>
      <c r="S2550" s="40"/>
      <c r="T2550" s="40"/>
      <c r="U2550" s="40"/>
      <c r="V2550" s="40"/>
      <c r="W2550" s="40"/>
      <c r="X2550" s="40"/>
      <c r="Y2550" s="40"/>
      <c r="Z2550" s="40"/>
      <c r="AA2550" s="40"/>
      <c r="AB2550" s="40"/>
      <c r="AC2550" s="40"/>
      <c r="AD2550" s="40"/>
      <c r="AE2550" s="40"/>
      <c r="AF2550" s="40"/>
      <c r="AG2550" s="40"/>
      <c r="AH2550" s="40"/>
      <c r="AI2550" s="40"/>
      <c r="AJ2550" s="40"/>
      <c r="AK2550" s="40"/>
      <c r="AL2550" s="40"/>
      <c r="AM2550" s="40"/>
      <c r="AN2550" s="40"/>
      <c r="AO2550" s="40"/>
      <c r="AP2550" s="40"/>
      <c r="AQ2550" s="40"/>
      <c r="AR2550" s="40"/>
      <c r="AS2550" s="40"/>
      <c r="AT2550" s="40"/>
      <c r="AU2550" s="40"/>
      <c r="AV2550" s="40"/>
      <c r="AW2550" s="40"/>
      <c r="AX2550" s="40"/>
      <c r="AY2550" s="40"/>
      <c r="AZ2550" s="40"/>
      <c r="BA2550" s="40"/>
      <c r="BB2550" s="40"/>
      <c r="BC2550" s="40"/>
      <c r="BD2550" s="40"/>
      <c r="BE2550" s="40"/>
      <c r="BF2550" s="40"/>
    </row>
    <row r="2551" spans="1:58" x14ac:dyDescent="0.4">
      <c r="A2551" s="510"/>
      <c r="B2551" s="40"/>
      <c r="C2551" s="40"/>
      <c r="D2551" s="45"/>
      <c r="E2551" s="45"/>
      <c r="F2551" s="64"/>
      <c r="G2551" s="40"/>
      <c r="H2551" s="40"/>
      <c r="I2551" s="40"/>
      <c r="J2551" s="40"/>
      <c r="K2551" s="40"/>
      <c r="L2551" s="40"/>
      <c r="M2551" s="40"/>
      <c r="N2551" s="40"/>
      <c r="O2551" s="40"/>
      <c r="P2551" s="40"/>
      <c r="Q2551" s="40"/>
      <c r="R2551" s="40"/>
      <c r="S2551" s="40"/>
      <c r="T2551" s="40"/>
      <c r="U2551" s="40"/>
      <c r="V2551" s="40"/>
      <c r="W2551" s="40"/>
      <c r="X2551" s="40"/>
      <c r="Y2551" s="40"/>
      <c r="Z2551" s="40"/>
      <c r="AA2551" s="40"/>
      <c r="AB2551" s="40"/>
      <c r="AC2551" s="40"/>
      <c r="AD2551" s="40"/>
      <c r="AE2551" s="40"/>
      <c r="AF2551" s="40"/>
      <c r="AG2551" s="40"/>
      <c r="AH2551" s="40"/>
      <c r="AI2551" s="40"/>
      <c r="AJ2551" s="40"/>
      <c r="AK2551" s="40"/>
      <c r="AL2551" s="40"/>
      <c r="AM2551" s="40"/>
      <c r="AN2551" s="40"/>
      <c r="AO2551" s="40"/>
      <c r="AP2551" s="40"/>
      <c r="AQ2551" s="40"/>
      <c r="AR2551" s="40"/>
      <c r="AS2551" s="40"/>
      <c r="AT2551" s="40"/>
      <c r="AU2551" s="40"/>
      <c r="AV2551" s="40"/>
      <c r="AW2551" s="40"/>
      <c r="AX2551" s="40"/>
      <c r="AY2551" s="40"/>
      <c r="AZ2551" s="40"/>
      <c r="BA2551" s="40"/>
      <c r="BB2551" s="40"/>
      <c r="BC2551" s="40"/>
      <c r="BD2551" s="40"/>
      <c r="BE2551" s="40"/>
      <c r="BF2551" s="40"/>
    </row>
    <row r="2552" spans="1:58" x14ac:dyDescent="0.4">
      <c r="A2552" s="510"/>
      <c r="B2552" s="40"/>
      <c r="C2552" s="40"/>
      <c r="D2552" s="45"/>
      <c r="E2552" s="45"/>
      <c r="F2552" s="64"/>
      <c r="G2552" s="40"/>
      <c r="H2552" s="40"/>
      <c r="I2552" s="40"/>
      <c r="J2552" s="40"/>
      <c r="K2552" s="40"/>
      <c r="L2552" s="40"/>
      <c r="M2552" s="40"/>
      <c r="N2552" s="40"/>
      <c r="O2552" s="40"/>
      <c r="P2552" s="40"/>
      <c r="Q2552" s="40"/>
      <c r="R2552" s="40"/>
      <c r="S2552" s="40"/>
      <c r="T2552" s="40"/>
      <c r="U2552" s="40"/>
      <c r="V2552" s="40"/>
      <c r="W2552" s="40"/>
      <c r="X2552" s="40"/>
      <c r="Y2552" s="40"/>
      <c r="Z2552" s="40"/>
      <c r="AA2552" s="40"/>
      <c r="AB2552" s="40"/>
      <c r="AC2552" s="40"/>
      <c r="AD2552" s="40"/>
      <c r="AE2552" s="40"/>
      <c r="AF2552" s="40"/>
      <c r="AG2552" s="40"/>
      <c r="AH2552" s="40"/>
      <c r="AI2552" s="40"/>
      <c r="AJ2552" s="40"/>
      <c r="AK2552" s="40"/>
      <c r="AL2552" s="40"/>
      <c r="AM2552" s="40"/>
      <c r="AN2552" s="40"/>
      <c r="AO2552" s="40"/>
      <c r="AP2552" s="40"/>
      <c r="AQ2552" s="40"/>
      <c r="AR2552" s="40"/>
      <c r="AS2552" s="40"/>
      <c r="AT2552" s="40"/>
      <c r="AU2552" s="40"/>
      <c r="AV2552" s="40"/>
      <c r="AW2552" s="40"/>
      <c r="AX2552" s="40"/>
      <c r="AY2552" s="40"/>
      <c r="AZ2552" s="40"/>
      <c r="BA2552" s="40"/>
      <c r="BB2552" s="40"/>
      <c r="BC2552" s="40"/>
      <c r="BD2552" s="40"/>
      <c r="BE2552" s="40"/>
      <c r="BF2552" s="40"/>
    </row>
    <row r="2553" spans="1:58" x14ac:dyDescent="0.4">
      <c r="A2553" s="510"/>
      <c r="B2553" s="40"/>
      <c r="C2553" s="40"/>
      <c r="D2553" s="45"/>
      <c r="E2553" s="45"/>
      <c r="F2553" s="64"/>
      <c r="G2553" s="40"/>
      <c r="H2553" s="40"/>
      <c r="I2553" s="40"/>
      <c r="J2553" s="40"/>
      <c r="K2553" s="40"/>
      <c r="L2553" s="40"/>
      <c r="M2553" s="40"/>
      <c r="N2553" s="40"/>
      <c r="O2553" s="40"/>
      <c r="P2553" s="40"/>
      <c r="Q2553" s="40"/>
      <c r="R2553" s="40"/>
      <c r="S2553" s="40"/>
      <c r="T2553" s="40"/>
      <c r="U2553" s="40"/>
      <c r="V2553" s="40"/>
      <c r="W2553" s="40"/>
      <c r="X2553" s="40"/>
      <c r="Y2553" s="40"/>
      <c r="Z2553" s="40"/>
      <c r="AA2553" s="40"/>
      <c r="AB2553" s="40"/>
      <c r="AC2553" s="40"/>
      <c r="AD2553" s="40"/>
      <c r="AE2553" s="40"/>
      <c r="AF2553" s="40"/>
      <c r="AG2553" s="40"/>
      <c r="AH2553" s="40"/>
      <c r="AI2553" s="40"/>
      <c r="AJ2553" s="40"/>
      <c r="AK2553" s="40"/>
      <c r="AL2553" s="40"/>
      <c r="AM2553" s="40"/>
      <c r="AN2553" s="40"/>
      <c r="AO2553" s="40"/>
      <c r="AP2553" s="40"/>
      <c r="AQ2553" s="40"/>
      <c r="AR2553" s="40"/>
      <c r="AS2553" s="40"/>
      <c r="AT2553" s="40"/>
      <c r="AU2553" s="40"/>
      <c r="AV2553" s="40"/>
      <c r="AW2553" s="40"/>
      <c r="AX2553" s="40"/>
      <c r="AY2553" s="40"/>
      <c r="AZ2553" s="40"/>
      <c r="BA2553" s="40"/>
      <c r="BB2553" s="40"/>
      <c r="BC2553" s="40"/>
      <c r="BD2553" s="40"/>
      <c r="BE2553" s="40"/>
      <c r="BF2553" s="40"/>
    </row>
    <row r="2554" spans="1:58" x14ac:dyDescent="0.4">
      <c r="A2554" s="510"/>
      <c r="B2554" s="40"/>
      <c r="C2554" s="40"/>
      <c r="D2554" s="45"/>
      <c r="E2554" s="45"/>
      <c r="F2554" s="64"/>
      <c r="G2554" s="40"/>
      <c r="H2554" s="40"/>
      <c r="I2554" s="40"/>
      <c r="J2554" s="40"/>
      <c r="K2554" s="40"/>
      <c r="L2554" s="40"/>
      <c r="M2554" s="40"/>
      <c r="N2554" s="40"/>
      <c r="O2554" s="40"/>
      <c r="P2554" s="40"/>
      <c r="Q2554" s="40"/>
      <c r="R2554" s="40"/>
      <c r="S2554" s="40"/>
      <c r="T2554" s="40"/>
      <c r="U2554" s="40"/>
      <c r="V2554" s="40"/>
      <c r="W2554" s="40"/>
      <c r="X2554" s="40"/>
      <c r="Y2554" s="40"/>
      <c r="Z2554" s="40"/>
      <c r="AA2554" s="40"/>
      <c r="AB2554" s="40"/>
      <c r="AC2554" s="40"/>
      <c r="AD2554" s="40"/>
      <c r="AE2554" s="40"/>
      <c r="AF2554" s="40"/>
      <c r="AG2554" s="40"/>
      <c r="AH2554" s="40"/>
      <c r="AI2554" s="40"/>
      <c r="AJ2554" s="40"/>
      <c r="AK2554" s="40"/>
      <c r="AL2554" s="40"/>
      <c r="AM2554" s="40"/>
      <c r="AN2554" s="40"/>
      <c r="AO2554" s="40"/>
      <c r="AP2554" s="40"/>
      <c r="AQ2554" s="40"/>
      <c r="AR2554" s="40"/>
      <c r="AS2554" s="40"/>
      <c r="AT2554" s="40"/>
      <c r="AU2554" s="40"/>
      <c r="AV2554" s="40"/>
      <c r="AW2554" s="40"/>
      <c r="AX2554" s="40"/>
      <c r="AY2554" s="40"/>
      <c r="AZ2554" s="40"/>
      <c r="BA2554" s="40"/>
      <c r="BB2554" s="40"/>
      <c r="BC2554" s="40"/>
      <c r="BD2554" s="40"/>
      <c r="BE2554" s="40"/>
      <c r="BF2554" s="40"/>
    </row>
    <row r="2555" spans="1:58" x14ac:dyDescent="0.4">
      <c r="A2555" s="510"/>
      <c r="B2555" s="40"/>
      <c r="C2555" s="40"/>
      <c r="D2555" s="45"/>
      <c r="E2555" s="45"/>
      <c r="F2555" s="64"/>
      <c r="G2555" s="40"/>
      <c r="H2555" s="40"/>
      <c r="I2555" s="40"/>
      <c r="J2555" s="40"/>
      <c r="K2555" s="40"/>
      <c r="L2555" s="40"/>
      <c r="M2555" s="40"/>
      <c r="N2555" s="40"/>
      <c r="O2555" s="40"/>
      <c r="P2555" s="40"/>
      <c r="Q2555" s="40"/>
      <c r="R2555" s="40"/>
      <c r="S2555" s="40"/>
      <c r="T2555" s="40"/>
      <c r="U2555" s="40"/>
      <c r="V2555" s="40"/>
      <c r="W2555" s="40"/>
      <c r="X2555" s="40"/>
      <c r="Y2555" s="40"/>
      <c r="Z2555" s="40"/>
      <c r="AA2555" s="40"/>
      <c r="AB2555" s="40"/>
      <c r="AC2555" s="40"/>
      <c r="AD2555" s="40"/>
      <c r="AE2555" s="40"/>
      <c r="AF2555" s="40"/>
      <c r="AG2555" s="40"/>
      <c r="AH2555" s="40"/>
      <c r="AI2555" s="40"/>
      <c r="AJ2555" s="40"/>
      <c r="AK2555" s="40"/>
      <c r="AL2555" s="40"/>
      <c r="AM2555" s="40"/>
      <c r="AN2555" s="40"/>
      <c r="AO2555" s="40"/>
      <c r="AP2555" s="40"/>
      <c r="AQ2555" s="40"/>
      <c r="AR2555" s="40"/>
      <c r="AS2555" s="40"/>
      <c r="AT2555" s="40"/>
      <c r="AU2555" s="40"/>
      <c r="AV2555" s="40"/>
      <c r="AW2555" s="40"/>
      <c r="AX2555" s="40"/>
      <c r="AY2555" s="40"/>
      <c r="AZ2555" s="40"/>
      <c r="BA2555" s="40"/>
      <c r="BB2555" s="40"/>
      <c r="BC2555" s="40"/>
      <c r="BD2555" s="40"/>
      <c r="BE2555" s="40"/>
      <c r="BF2555" s="40"/>
    </row>
    <row r="2556" spans="1:58" x14ac:dyDescent="0.4">
      <c r="A2556" s="510"/>
      <c r="B2556" s="40"/>
      <c r="C2556" s="40"/>
      <c r="D2556" s="45"/>
      <c r="E2556" s="45"/>
      <c r="F2556" s="64"/>
      <c r="G2556" s="40"/>
      <c r="H2556" s="40"/>
      <c r="I2556" s="40"/>
      <c r="J2556" s="40"/>
      <c r="K2556" s="40"/>
      <c r="L2556" s="40"/>
      <c r="M2556" s="40"/>
      <c r="N2556" s="40"/>
      <c r="O2556" s="40"/>
      <c r="P2556" s="40"/>
      <c r="Q2556" s="40"/>
      <c r="R2556" s="40"/>
      <c r="S2556" s="40"/>
      <c r="T2556" s="40"/>
      <c r="U2556" s="40"/>
      <c r="V2556" s="40"/>
      <c r="W2556" s="40"/>
      <c r="X2556" s="40"/>
      <c r="Y2556" s="40"/>
      <c r="Z2556" s="40"/>
      <c r="AA2556" s="40"/>
      <c r="AB2556" s="40"/>
      <c r="AC2556" s="40"/>
      <c r="AD2556" s="40"/>
      <c r="AE2556" s="40"/>
      <c r="AF2556" s="40"/>
      <c r="AG2556" s="40"/>
      <c r="AH2556" s="40"/>
      <c r="AI2556" s="40"/>
      <c r="AJ2556" s="40"/>
      <c r="AK2556" s="40"/>
      <c r="AL2556" s="40"/>
      <c r="AM2556" s="40"/>
      <c r="AN2556" s="40"/>
      <c r="AO2556" s="40"/>
      <c r="AP2556" s="40"/>
      <c r="AQ2556" s="40"/>
      <c r="AR2556" s="40"/>
      <c r="AS2556" s="40"/>
      <c r="AT2556" s="40"/>
      <c r="AU2556" s="40"/>
      <c r="AV2556" s="40"/>
      <c r="AW2556" s="40"/>
      <c r="AX2556" s="40"/>
      <c r="AY2556" s="40"/>
      <c r="AZ2556" s="40"/>
      <c r="BA2556" s="40"/>
      <c r="BB2556" s="40"/>
      <c r="BC2556" s="40"/>
      <c r="BD2556" s="40"/>
      <c r="BE2556" s="40"/>
      <c r="BF2556" s="40"/>
    </row>
    <row r="2557" spans="1:58" x14ac:dyDescent="0.4">
      <c r="A2557" s="510"/>
      <c r="B2557" s="40"/>
      <c r="C2557" s="40"/>
      <c r="D2557" s="45"/>
      <c r="E2557" s="45"/>
      <c r="F2557" s="64"/>
      <c r="G2557" s="40"/>
      <c r="H2557" s="40"/>
      <c r="I2557" s="40"/>
      <c r="J2557" s="40"/>
      <c r="K2557" s="40"/>
      <c r="L2557" s="40"/>
      <c r="M2557" s="40"/>
      <c r="N2557" s="40"/>
      <c r="O2557" s="40"/>
      <c r="P2557" s="40"/>
      <c r="Q2557" s="40"/>
      <c r="R2557" s="40"/>
      <c r="S2557" s="40"/>
      <c r="T2557" s="40"/>
      <c r="U2557" s="40"/>
      <c r="V2557" s="40"/>
      <c r="W2557" s="40"/>
      <c r="X2557" s="40"/>
      <c r="Y2557" s="40"/>
      <c r="Z2557" s="40"/>
      <c r="AA2557" s="40"/>
      <c r="AB2557" s="40"/>
      <c r="AC2557" s="40"/>
      <c r="AD2557" s="40"/>
      <c r="AE2557" s="40"/>
      <c r="AF2557" s="40"/>
      <c r="AG2557" s="40"/>
      <c r="AH2557" s="40"/>
      <c r="AI2557" s="40"/>
      <c r="AJ2557" s="40"/>
      <c r="AK2557" s="40"/>
      <c r="AL2557" s="40"/>
      <c r="AM2557" s="40"/>
      <c r="AN2557" s="40"/>
      <c r="AO2557" s="40"/>
      <c r="AP2557" s="40"/>
      <c r="AQ2557" s="40"/>
      <c r="AR2557" s="40"/>
      <c r="AS2557" s="40"/>
      <c r="AT2557" s="40"/>
      <c r="AU2557" s="40"/>
      <c r="AV2557" s="40"/>
      <c r="AW2557" s="40"/>
      <c r="AX2557" s="40"/>
      <c r="AY2557" s="40"/>
      <c r="AZ2557" s="40"/>
      <c r="BA2557" s="40"/>
      <c r="BB2557" s="40"/>
      <c r="BC2557" s="40"/>
      <c r="BD2557" s="40"/>
      <c r="BE2557" s="40"/>
      <c r="BF2557" s="40"/>
    </row>
    <row r="2558" spans="1:58" x14ac:dyDescent="0.4">
      <c r="A2558" s="510"/>
      <c r="B2558" s="40"/>
      <c r="C2558" s="40"/>
      <c r="D2558" s="45"/>
      <c r="E2558" s="45"/>
      <c r="F2558" s="64"/>
      <c r="G2558" s="40"/>
      <c r="H2558" s="40"/>
      <c r="I2558" s="40"/>
      <c r="J2558" s="40"/>
      <c r="K2558" s="40"/>
      <c r="L2558" s="40"/>
      <c r="M2558" s="40"/>
      <c r="N2558" s="40"/>
      <c r="O2558" s="40"/>
      <c r="P2558" s="40"/>
      <c r="Q2558" s="40"/>
      <c r="R2558" s="40"/>
      <c r="S2558" s="40"/>
      <c r="T2558" s="40"/>
      <c r="U2558" s="40"/>
      <c r="V2558" s="40"/>
      <c r="W2558" s="40"/>
      <c r="X2558" s="40"/>
      <c r="Y2558" s="40"/>
      <c r="Z2558" s="40"/>
      <c r="AA2558" s="40"/>
      <c r="AB2558" s="40"/>
      <c r="AC2558" s="40"/>
      <c r="AD2558" s="40"/>
      <c r="AE2558" s="40"/>
      <c r="AF2558" s="40"/>
      <c r="AG2558" s="40"/>
      <c r="AH2558" s="40"/>
      <c r="AI2558" s="40"/>
      <c r="AJ2558" s="40"/>
      <c r="AK2558" s="40"/>
      <c r="AL2558" s="40"/>
      <c r="AM2558" s="40"/>
      <c r="AN2558" s="40"/>
      <c r="AO2558" s="40"/>
      <c r="AP2558" s="40"/>
      <c r="AQ2558" s="40"/>
      <c r="AR2558" s="40"/>
      <c r="AS2558" s="40"/>
      <c r="AT2558" s="40"/>
      <c r="AU2558" s="40"/>
      <c r="AV2558" s="40"/>
      <c r="AW2558" s="40"/>
      <c r="AX2558" s="40"/>
      <c r="AY2558" s="40"/>
      <c r="AZ2558" s="40"/>
      <c r="BA2558" s="40"/>
      <c r="BB2558" s="40"/>
      <c r="BC2558" s="40"/>
      <c r="BD2558" s="40"/>
      <c r="BE2558" s="40"/>
      <c r="BF2558" s="40"/>
    </row>
    <row r="2559" spans="1:58" x14ac:dyDescent="0.4">
      <c r="A2559" s="510"/>
      <c r="B2559" s="40"/>
      <c r="C2559" s="40"/>
      <c r="D2559" s="45"/>
      <c r="E2559" s="45"/>
      <c r="F2559" s="64"/>
      <c r="G2559" s="40"/>
      <c r="H2559" s="40"/>
      <c r="I2559" s="40"/>
      <c r="J2559" s="40"/>
      <c r="K2559" s="40"/>
      <c r="L2559" s="40"/>
      <c r="M2559" s="40"/>
      <c r="N2559" s="40"/>
      <c r="O2559" s="40"/>
      <c r="P2559" s="40"/>
      <c r="Q2559" s="40"/>
      <c r="R2559" s="40"/>
      <c r="S2559" s="40"/>
      <c r="T2559" s="40"/>
      <c r="U2559" s="40"/>
      <c r="V2559" s="40"/>
      <c r="W2559" s="40"/>
      <c r="X2559" s="40"/>
      <c r="Y2559" s="40"/>
      <c r="Z2559" s="40"/>
      <c r="AA2559" s="40"/>
      <c r="AB2559" s="40"/>
      <c r="AC2559" s="40"/>
      <c r="AD2559" s="40"/>
      <c r="AE2559" s="40"/>
      <c r="AF2559" s="40"/>
      <c r="AG2559" s="40"/>
      <c r="AH2559" s="40"/>
      <c r="AI2559" s="40"/>
      <c r="AJ2559" s="40"/>
      <c r="AK2559" s="40"/>
      <c r="AL2559" s="40"/>
      <c r="AM2559" s="40"/>
      <c r="AN2559" s="40"/>
      <c r="AO2559" s="40"/>
      <c r="AP2559" s="40"/>
      <c r="AQ2559" s="40"/>
      <c r="AR2559" s="40"/>
      <c r="AS2559" s="40"/>
      <c r="AT2559" s="40"/>
      <c r="AU2559" s="40"/>
      <c r="AV2559" s="40"/>
      <c r="AW2559" s="40"/>
      <c r="AX2559" s="40"/>
      <c r="AY2559" s="40"/>
      <c r="AZ2559" s="40"/>
      <c r="BA2559" s="40"/>
      <c r="BB2559" s="40"/>
      <c r="BC2559" s="40"/>
      <c r="BD2559" s="40"/>
      <c r="BE2559" s="40"/>
      <c r="BF2559" s="40"/>
    </row>
    <row r="2560" spans="1:58" x14ac:dyDescent="0.4">
      <c r="A2560" s="510"/>
      <c r="B2560" s="40"/>
      <c r="C2560" s="40"/>
      <c r="D2560" s="45"/>
      <c r="E2560" s="45"/>
      <c r="F2560" s="64"/>
      <c r="G2560" s="40"/>
      <c r="H2560" s="40"/>
      <c r="I2560" s="40"/>
      <c r="J2560" s="40"/>
      <c r="K2560" s="40"/>
      <c r="L2560" s="40"/>
      <c r="M2560" s="40"/>
      <c r="N2560" s="40"/>
      <c r="O2560" s="40"/>
      <c r="P2560" s="40"/>
      <c r="Q2560" s="40"/>
      <c r="R2560" s="40"/>
      <c r="S2560" s="40"/>
      <c r="T2560" s="40"/>
      <c r="U2560" s="40"/>
      <c r="V2560" s="40"/>
      <c r="W2560" s="40"/>
      <c r="X2560" s="40"/>
      <c r="Y2560" s="40"/>
      <c r="Z2560" s="40"/>
      <c r="AA2560" s="40"/>
      <c r="AB2560" s="40"/>
      <c r="AC2560" s="40"/>
      <c r="AD2560" s="40"/>
      <c r="AE2560" s="40"/>
      <c r="AF2560" s="40"/>
      <c r="AG2560" s="40"/>
      <c r="AH2560" s="40"/>
      <c r="AI2560" s="40"/>
      <c r="AJ2560" s="40"/>
      <c r="AK2560" s="40"/>
      <c r="AL2560" s="40"/>
      <c r="AM2560" s="40"/>
      <c r="AN2560" s="40"/>
      <c r="AO2560" s="40"/>
      <c r="AP2560" s="40"/>
      <c r="AQ2560" s="40"/>
      <c r="AR2560" s="40"/>
      <c r="AS2560" s="40"/>
      <c r="AT2560" s="40"/>
      <c r="AU2560" s="40"/>
      <c r="AV2560" s="40"/>
      <c r="AW2560" s="40"/>
      <c r="AX2560" s="40"/>
      <c r="AY2560" s="40"/>
      <c r="AZ2560" s="40"/>
      <c r="BA2560" s="40"/>
      <c r="BB2560" s="40"/>
      <c r="BC2560" s="40"/>
      <c r="BD2560" s="40"/>
      <c r="BE2560" s="40"/>
      <c r="BF2560" s="40"/>
    </row>
    <row r="2561" spans="1:58" x14ac:dyDescent="0.4">
      <c r="A2561" s="510"/>
      <c r="B2561" s="40"/>
      <c r="C2561" s="40"/>
      <c r="D2561" s="45"/>
      <c r="E2561" s="45"/>
      <c r="F2561" s="64"/>
      <c r="G2561" s="40"/>
      <c r="H2561" s="40"/>
      <c r="I2561" s="40"/>
      <c r="J2561" s="40"/>
      <c r="K2561" s="40"/>
      <c r="L2561" s="40"/>
      <c r="M2561" s="40"/>
      <c r="N2561" s="40"/>
      <c r="O2561" s="40"/>
      <c r="P2561" s="40"/>
      <c r="Q2561" s="40"/>
      <c r="R2561" s="40"/>
      <c r="S2561" s="40"/>
      <c r="T2561" s="40"/>
      <c r="U2561" s="40"/>
      <c r="V2561" s="40"/>
      <c r="W2561" s="40"/>
      <c r="X2561" s="40"/>
      <c r="Y2561" s="40"/>
      <c r="Z2561" s="40"/>
      <c r="AA2561" s="40"/>
      <c r="AB2561" s="40"/>
      <c r="AC2561" s="40"/>
      <c r="AD2561" s="40"/>
      <c r="AE2561" s="40"/>
      <c r="AF2561" s="40"/>
      <c r="AG2561" s="40"/>
      <c r="AH2561" s="40"/>
      <c r="AI2561" s="40"/>
      <c r="AJ2561" s="40"/>
      <c r="AK2561" s="40"/>
      <c r="AL2561" s="40"/>
      <c r="AM2561" s="40"/>
      <c r="AN2561" s="40"/>
      <c r="AO2561" s="40"/>
      <c r="AP2561" s="40"/>
      <c r="AQ2561" s="40"/>
      <c r="AR2561" s="40"/>
      <c r="AS2561" s="40"/>
      <c r="AT2561" s="40"/>
      <c r="AU2561" s="40"/>
      <c r="AV2561" s="40"/>
      <c r="AW2561" s="40"/>
      <c r="AX2561" s="40"/>
      <c r="AY2561" s="40"/>
      <c r="AZ2561" s="40"/>
      <c r="BA2561" s="40"/>
      <c r="BB2561" s="40"/>
      <c r="BC2561" s="40"/>
      <c r="BD2561" s="40"/>
      <c r="BE2561" s="40"/>
      <c r="BF2561" s="40"/>
    </row>
    <row r="2562" spans="1:58" x14ac:dyDescent="0.4">
      <c r="A2562" s="510"/>
      <c r="B2562" s="40"/>
      <c r="C2562" s="40"/>
      <c r="D2562" s="45"/>
      <c r="E2562" s="45"/>
      <c r="F2562" s="64"/>
      <c r="G2562" s="40"/>
      <c r="H2562" s="40"/>
      <c r="I2562" s="40"/>
      <c r="J2562" s="40"/>
      <c r="K2562" s="40"/>
      <c r="L2562" s="40"/>
      <c r="M2562" s="40"/>
      <c r="N2562" s="40"/>
      <c r="O2562" s="40"/>
      <c r="P2562" s="40"/>
      <c r="Q2562" s="40"/>
      <c r="R2562" s="40"/>
      <c r="S2562" s="40"/>
      <c r="T2562" s="40"/>
      <c r="U2562" s="40"/>
      <c r="V2562" s="40"/>
      <c r="W2562" s="40"/>
      <c r="X2562" s="40"/>
      <c r="Y2562" s="40"/>
      <c r="Z2562" s="40"/>
      <c r="AA2562" s="40"/>
      <c r="AB2562" s="40"/>
      <c r="AC2562" s="40"/>
      <c r="AD2562" s="40"/>
      <c r="AE2562" s="40"/>
      <c r="AF2562" s="40"/>
      <c r="AG2562" s="40"/>
      <c r="AH2562" s="40"/>
      <c r="AI2562" s="40"/>
      <c r="AJ2562" s="40"/>
      <c r="AK2562" s="40"/>
      <c r="AL2562" s="40"/>
      <c r="AM2562" s="40"/>
      <c r="AN2562" s="40"/>
      <c r="AO2562" s="40"/>
      <c r="AP2562" s="40"/>
      <c r="AQ2562" s="40"/>
      <c r="AR2562" s="40"/>
      <c r="AS2562" s="40"/>
      <c r="AT2562" s="40"/>
      <c r="AU2562" s="40"/>
      <c r="AV2562" s="40"/>
      <c r="AW2562" s="40"/>
      <c r="AX2562" s="40"/>
      <c r="AY2562" s="40"/>
      <c r="AZ2562" s="40"/>
      <c r="BA2562" s="40"/>
      <c r="BB2562" s="40"/>
      <c r="BC2562" s="40"/>
      <c r="BD2562" s="40"/>
      <c r="BE2562" s="40"/>
      <c r="BF2562" s="40"/>
    </row>
    <row r="2563" spans="1:58" x14ac:dyDescent="0.4">
      <c r="A2563" s="510"/>
      <c r="B2563" s="40"/>
      <c r="C2563" s="40"/>
      <c r="D2563" s="45"/>
      <c r="E2563" s="45"/>
      <c r="F2563" s="64"/>
      <c r="G2563" s="40"/>
      <c r="H2563" s="40"/>
      <c r="I2563" s="40"/>
      <c r="J2563" s="40"/>
      <c r="K2563" s="40"/>
      <c r="L2563" s="40"/>
      <c r="M2563" s="40"/>
      <c r="N2563" s="40"/>
      <c r="O2563" s="40"/>
      <c r="P2563" s="40"/>
      <c r="Q2563" s="40"/>
      <c r="R2563" s="40"/>
      <c r="S2563" s="40"/>
      <c r="T2563" s="40"/>
      <c r="U2563" s="40"/>
      <c r="V2563" s="40"/>
      <c r="W2563" s="40"/>
      <c r="X2563" s="40"/>
      <c r="Y2563" s="40"/>
      <c r="Z2563" s="40"/>
      <c r="AA2563" s="40"/>
      <c r="AB2563" s="40"/>
      <c r="AC2563" s="40"/>
      <c r="AD2563" s="40"/>
      <c r="AE2563" s="40"/>
      <c r="AF2563" s="40"/>
      <c r="AG2563" s="40"/>
      <c r="AH2563" s="40"/>
      <c r="AI2563" s="40"/>
      <c r="AJ2563" s="40"/>
      <c r="AK2563" s="40"/>
      <c r="AL2563" s="40"/>
      <c r="AM2563" s="40"/>
      <c r="AN2563" s="40"/>
      <c r="AO2563" s="40"/>
      <c r="AP2563" s="40"/>
      <c r="AQ2563" s="40"/>
      <c r="AR2563" s="40"/>
      <c r="AS2563" s="40"/>
      <c r="AT2563" s="40"/>
      <c r="AU2563" s="40"/>
      <c r="AV2563" s="40"/>
      <c r="AW2563" s="40"/>
      <c r="AX2563" s="40"/>
      <c r="AY2563" s="40"/>
      <c r="AZ2563" s="40"/>
      <c r="BA2563" s="40"/>
      <c r="BB2563" s="40"/>
      <c r="BC2563" s="40"/>
      <c r="BD2563" s="40"/>
      <c r="BE2563" s="40"/>
      <c r="BF2563" s="40"/>
    </row>
    <row r="2564" spans="1:58" x14ac:dyDescent="0.4">
      <c r="A2564" s="510"/>
      <c r="B2564" s="40"/>
      <c r="C2564" s="40"/>
      <c r="D2564" s="45"/>
      <c r="E2564" s="45"/>
      <c r="F2564" s="64"/>
      <c r="G2564" s="40"/>
      <c r="H2564" s="40"/>
      <c r="I2564" s="40"/>
      <c r="J2564" s="40"/>
      <c r="K2564" s="40"/>
      <c r="L2564" s="40"/>
      <c r="M2564" s="40"/>
      <c r="N2564" s="40"/>
      <c r="O2564" s="40"/>
      <c r="P2564" s="40"/>
      <c r="Q2564" s="40"/>
      <c r="R2564" s="40"/>
      <c r="S2564" s="40"/>
      <c r="T2564" s="40"/>
      <c r="U2564" s="40"/>
      <c r="V2564" s="40"/>
      <c r="W2564" s="40"/>
      <c r="X2564" s="40"/>
      <c r="Y2564" s="40"/>
      <c r="Z2564" s="40"/>
      <c r="AA2564" s="40"/>
      <c r="AB2564" s="40"/>
      <c r="AC2564" s="40"/>
      <c r="AD2564" s="40"/>
      <c r="AE2564" s="40"/>
      <c r="AF2564" s="40"/>
      <c r="AG2564" s="40"/>
      <c r="AH2564" s="40"/>
      <c r="AI2564" s="40"/>
      <c r="AJ2564" s="40"/>
      <c r="AK2564" s="40"/>
      <c r="AL2564" s="40"/>
      <c r="AM2564" s="40"/>
      <c r="AN2564" s="40"/>
      <c r="AO2564" s="40"/>
      <c r="AP2564" s="40"/>
      <c r="AQ2564" s="40"/>
      <c r="AR2564" s="40"/>
      <c r="AS2564" s="40"/>
      <c r="AT2564" s="40"/>
      <c r="AU2564" s="40"/>
      <c r="AV2564" s="40"/>
      <c r="AW2564" s="40"/>
      <c r="AX2564" s="40"/>
      <c r="AY2564" s="40"/>
      <c r="AZ2564" s="40"/>
      <c r="BA2564" s="40"/>
      <c r="BB2564" s="40"/>
      <c r="BC2564" s="40"/>
      <c r="BD2564" s="40"/>
      <c r="BE2564" s="40"/>
      <c r="BF2564" s="40"/>
    </row>
    <row r="2565" spans="1:58" x14ac:dyDescent="0.4">
      <c r="A2565" s="510"/>
      <c r="B2565" s="40"/>
      <c r="C2565" s="40"/>
      <c r="D2565" s="45"/>
      <c r="E2565" s="45"/>
      <c r="F2565" s="64"/>
      <c r="G2565" s="40"/>
      <c r="H2565" s="40"/>
      <c r="I2565" s="40"/>
      <c r="J2565" s="40"/>
      <c r="K2565" s="40"/>
      <c r="L2565" s="40"/>
      <c r="M2565" s="40"/>
      <c r="N2565" s="40"/>
      <c r="O2565" s="40"/>
      <c r="P2565" s="40"/>
      <c r="Q2565" s="40"/>
      <c r="R2565" s="40"/>
      <c r="S2565" s="40"/>
      <c r="T2565" s="40"/>
      <c r="U2565" s="40"/>
      <c r="V2565" s="40"/>
      <c r="W2565" s="40"/>
      <c r="X2565" s="40"/>
      <c r="Y2565" s="40"/>
      <c r="Z2565" s="40"/>
      <c r="AA2565" s="40"/>
      <c r="AB2565" s="40"/>
      <c r="AC2565" s="40"/>
      <c r="AD2565" s="40"/>
      <c r="AE2565" s="40"/>
      <c r="AF2565" s="40"/>
      <c r="AG2565" s="40"/>
      <c r="AH2565" s="40"/>
      <c r="AI2565" s="40"/>
      <c r="AJ2565" s="40"/>
      <c r="AK2565" s="40"/>
      <c r="AL2565" s="40"/>
      <c r="AM2565" s="40"/>
      <c r="AN2565" s="40"/>
      <c r="AO2565" s="40"/>
      <c r="AP2565" s="40"/>
      <c r="AQ2565" s="40"/>
      <c r="AR2565" s="40"/>
      <c r="AS2565" s="40"/>
      <c r="AT2565" s="40"/>
      <c r="AU2565" s="40"/>
      <c r="AV2565" s="40"/>
      <c r="AW2565" s="40"/>
      <c r="AX2565" s="40"/>
      <c r="AY2565" s="40"/>
      <c r="AZ2565" s="40"/>
      <c r="BA2565" s="40"/>
      <c r="BB2565" s="40"/>
      <c r="BC2565" s="40"/>
      <c r="BD2565" s="40"/>
      <c r="BE2565" s="40"/>
      <c r="BF2565" s="40"/>
    </row>
    <row r="2566" spans="1:58" x14ac:dyDescent="0.4">
      <c r="A2566" s="510"/>
      <c r="B2566" s="40"/>
      <c r="C2566" s="40"/>
      <c r="D2566" s="45"/>
      <c r="E2566" s="45"/>
      <c r="F2566" s="64"/>
      <c r="G2566" s="40"/>
      <c r="H2566" s="40"/>
      <c r="I2566" s="40"/>
      <c r="J2566" s="40"/>
      <c r="K2566" s="40"/>
      <c r="L2566" s="40"/>
      <c r="M2566" s="40"/>
      <c r="N2566" s="40"/>
      <c r="O2566" s="40"/>
      <c r="P2566" s="40"/>
      <c r="Q2566" s="40"/>
      <c r="R2566" s="40"/>
      <c r="S2566" s="40"/>
      <c r="T2566" s="40"/>
      <c r="U2566" s="40"/>
      <c r="V2566" s="40"/>
      <c r="W2566" s="40"/>
      <c r="X2566" s="40"/>
      <c r="Y2566" s="40"/>
      <c r="Z2566" s="40"/>
      <c r="AA2566" s="40"/>
      <c r="AB2566" s="40"/>
      <c r="AC2566" s="40"/>
      <c r="AD2566" s="40"/>
      <c r="AE2566" s="40"/>
      <c r="AF2566" s="40"/>
      <c r="AG2566" s="40"/>
      <c r="AH2566" s="40"/>
      <c r="AI2566" s="40"/>
      <c r="AJ2566" s="40"/>
      <c r="AK2566" s="40"/>
      <c r="AL2566" s="40"/>
      <c r="AM2566" s="40"/>
      <c r="AN2566" s="40"/>
      <c r="AO2566" s="40"/>
      <c r="AP2566" s="40"/>
      <c r="AQ2566" s="40"/>
      <c r="AR2566" s="40"/>
      <c r="AS2566" s="40"/>
      <c r="AT2566" s="40"/>
      <c r="AU2566" s="40"/>
      <c r="AV2566" s="40"/>
      <c r="AW2566" s="40"/>
      <c r="AX2566" s="40"/>
      <c r="AY2566" s="40"/>
      <c r="AZ2566" s="40"/>
      <c r="BA2566" s="40"/>
      <c r="BB2566" s="40"/>
      <c r="BC2566" s="40"/>
      <c r="BD2566" s="40"/>
      <c r="BE2566" s="40"/>
      <c r="BF2566" s="40"/>
    </row>
    <row r="2567" spans="1:58" x14ac:dyDescent="0.4">
      <c r="A2567" s="510"/>
      <c r="B2567" s="40"/>
      <c r="C2567" s="40"/>
      <c r="D2567" s="45"/>
      <c r="E2567" s="45"/>
      <c r="F2567" s="64"/>
      <c r="G2567" s="40"/>
      <c r="H2567" s="40"/>
      <c r="I2567" s="40"/>
      <c r="J2567" s="40"/>
      <c r="K2567" s="40"/>
      <c r="L2567" s="40"/>
      <c r="M2567" s="40"/>
      <c r="N2567" s="40"/>
      <c r="O2567" s="40"/>
      <c r="P2567" s="40"/>
      <c r="Q2567" s="40"/>
      <c r="R2567" s="40"/>
      <c r="S2567" s="40"/>
      <c r="T2567" s="40"/>
      <c r="U2567" s="40"/>
      <c r="V2567" s="40"/>
      <c r="W2567" s="40"/>
      <c r="X2567" s="40"/>
      <c r="Y2567" s="40"/>
      <c r="Z2567" s="40"/>
      <c r="AA2567" s="40"/>
      <c r="AB2567" s="40"/>
      <c r="AC2567" s="40"/>
      <c r="AD2567" s="40"/>
      <c r="AE2567" s="40"/>
      <c r="AF2567" s="40"/>
      <c r="AG2567" s="40"/>
      <c r="AH2567" s="40"/>
      <c r="AI2567" s="40"/>
      <c r="AJ2567" s="40"/>
      <c r="AK2567" s="40"/>
      <c r="AL2567" s="40"/>
      <c r="AM2567" s="40"/>
      <c r="AN2567" s="40"/>
      <c r="AO2567" s="40"/>
      <c r="AP2567" s="40"/>
      <c r="AQ2567" s="40"/>
      <c r="AR2567" s="40"/>
      <c r="AS2567" s="40"/>
      <c r="AT2567" s="40"/>
      <c r="AU2567" s="40"/>
      <c r="AV2567" s="40"/>
      <c r="AW2567" s="40"/>
      <c r="AX2567" s="40"/>
      <c r="AY2567" s="40"/>
      <c r="AZ2567" s="40"/>
      <c r="BA2567" s="40"/>
      <c r="BB2567" s="40"/>
      <c r="BC2567" s="40"/>
      <c r="BD2567" s="40"/>
      <c r="BE2567" s="40"/>
      <c r="BF2567" s="40"/>
    </row>
    <row r="2568" spans="1:58" x14ac:dyDescent="0.4">
      <c r="A2568" s="510"/>
      <c r="B2568" s="40"/>
      <c r="C2568" s="40"/>
      <c r="D2568" s="45"/>
      <c r="E2568" s="45"/>
      <c r="F2568" s="64"/>
      <c r="G2568" s="40"/>
      <c r="H2568" s="40"/>
      <c r="I2568" s="40"/>
      <c r="J2568" s="40"/>
      <c r="K2568" s="40"/>
      <c r="L2568" s="40"/>
      <c r="M2568" s="40"/>
      <c r="N2568" s="40"/>
      <c r="O2568" s="40"/>
      <c r="P2568" s="40"/>
      <c r="Q2568" s="40"/>
      <c r="R2568" s="40"/>
      <c r="S2568" s="40"/>
      <c r="T2568" s="40"/>
      <c r="U2568" s="40"/>
      <c r="V2568" s="40"/>
      <c r="W2568" s="40"/>
      <c r="X2568" s="40"/>
      <c r="Y2568" s="40"/>
      <c r="Z2568" s="40"/>
      <c r="AA2568" s="40"/>
      <c r="AB2568" s="40"/>
      <c r="AC2568" s="40"/>
      <c r="AD2568" s="40"/>
      <c r="AE2568" s="40"/>
      <c r="AF2568" s="40"/>
      <c r="AG2568" s="40"/>
      <c r="AH2568" s="40"/>
      <c r="AI2568" s="40"/>
      <c r="AJ2568" s="40"/>
      <c r="AK2568" s="40"/>
      <c r="AL2568" s="40"/>
      <c r="AM2568" s="40"/>
      <c r="AN2568" s="40"/>
      <c r="AO2568" s="40"/>
      <c r="AP2568" s="40"/>
      <c r="AQ2568" s="40"/>
      <c r="AR2568" s="40"/>
      <c r="AS2568" s="40"/>
      <c r="AT2568" s="40"/>
      <c r="AU2568" s="40"/>
      <c r="AV2568" s="40"/>
      <c r="AW2568" s="40"/>
      <c r="AX2568" s="40"/>
      <c r="AY2568" s="40"/>
      <c r="AZ2568" s="40"/>
      <c r="BA2568" s="40"/>
      <c r="BB2568" s="40"/>
      <c r="BC2568" s="40"/>
      <c r="BD2568" s="40"/>
      <c r="BE2568" s="40"/>
      <c r="BF2568" s="40"/>
    </row>
    <row r="2569" spans="1:58" x14ac:dyDescent="0.4">
      <c r="A2569" s="510"/>
      <c r="B2569" s="40"/>
      <c r="C2569" s="40"/>
      <c r="D2569" s="45"/>
      <c r="E2569" s="45"/>
      <c r="F2569" s="64"/>
      <c r="G2569" s="40"/>
      <c r="H2569" s="40"/>
      <c r="I2569" s="40"/>
      <c r="J2569" s="40"/>
      <c r="K2569" s="40"/>
      <c r="L2569" s="40"/>
      <c r="M2569" s="40"/>
      <c r="N2569" s="40"/>
      <c r="O2569" s="40"/>
      <c r="P2569" s="40"/>
      <c r="Q2569" s="40"/>
      <c r="R2569" s="40"/>
      <c r="S2569" s="40"/>
      <c r="T2569" s="40"/>
      <c r="U2569" s="40"/>
      <c r="V2569" s="40"/>
      <c r="W2569" s="40"/>
      <c r="X2569" s="40"/>
      <c r="Y2569" s="40"/>
      <c r="Z2569" s="40"/>
      <c r="AA2569" s="40"/>
      <c r="AB2569" s="40"/>
      <c r="AC2569" s="40"/>
      <c r="AD2569" s="40"/>
      <c r="AE2569" s="40"/>
      <c r="AF2569" s="40"/>
      <c r="AG2569" s="40"/>
      <c r="AH2569" s="40"/>
      <c r="AI2569" s="40"/>
      <c r="AJ2569" s="40"/>
      <c r="AK2569" s="40"/>
      <c r="AL2569" s="40"/>
      <c r="AM2569" s="40"/>
      <c r="AN2569" s="40"/>
      <c r="AO2569" s="40"/>
      <c r="AP2569" s="40"/>
      <c r="AQ2569" s="40"/>
      <c r="AR2569" s="40"/>
      <c r="AS2569" s="40"/>
      <c r="AT2569" s="40"/>
      <c r="AU2569" s="40"/>
      <c r="AV2569" s="40"/>
      <c r="AW2569" s="40"/>
      <c r="AX2569" s="40"/>
      <c r="AY2569" s="40"/>
      <c r="AZ2569" s="40"/>
      <c r="BA2569" s="40"/>
      <c r="BB2569" s="40"/>
      <c r="BC2569" s="40"/>
      <c r="BD2569" s="40"/>
      <c r="BE2569" s="40"/>
      <c r="BF2569" s="40"/>
    </row>
    <row r="2570" spans="1:58" x14ac:dyDescent="0.4">
      <c r="A2570" s="510"/>
      <c r="B2570" s="40"/>
      <c r="C2570" s="40"/>
      <c r="D2570" s="45"/>
      <c r="E2570" s="45"/>
      <c r="F2570" s="64"/>
      <c r="G2570" s="40"/>
      <c r="H2570" s="40"/>
      <c r="I2570" s="40"/>
      <c r="J2570" s="40"/>
      <c r="K2570" s="40"/>
      <c r="L2570" s="40"/>
      <c r="M2570" s="40"/>
      <c r="N2570" s="40"/>
      <c r="O2570" s="40"/>
      <c r="P2570" s="40"/>
      <c r="Q2570" s="40"/>
      <c r="R2570" s="40"/>
      <c r="S2570" s="40"/>
      <c r="T2570" s="40"/>
      <c r="U2570" s="40"/>
      <c r="V2570" s="40"/>
      <c r="W2570" s="40"/>
      <c r="X2570" s="40"/>
      <c r="Y2570" s="40"/>
      <c r="Z2570" s="40"/>
      <c r="AA2570" s="40"/>
      <c r="AB2570" s="40"/>
      <c r="AC2570" s="40"/>
      <c r="AD2570" s="40"/>
      <c r="AE2570" s="40"/>
      <c r="AF2570" s="40"/>
      <c r="AG2570" s="40"/>
      <c r="AH2570" s="40"/>
      <c r="AI2570" s="40"/>
      <c r="AJ2570" s="40"/>
      <c r="AK2570" s="40"/>
      <c r="AL2570" s="40"/>
      <c r="AM2570" s="40"/>
      <c r="AN2570" s="40"/>
      <c r="AO2570" s="40"/>
      <c r="AP2570" s="40"/>
      <c r="AQ2570" s="40"/>
      <c r="AR2570" s="40"/>
      <c r="AS2570" s="40"/>
      <c r="AT2570" s="40"/>
      <c r="AU2570" s="40"/>
      <c r="AV2570" s="40"/>
      <c r="AW2570" s="40"/>
      <c r="AX2570" s="40"/>
      <c r="AY2570" s="40"/>
      <c r="AZ2570" s="40"/>
      <c r="BA2570" s="40"/>
      <c r="BB2570" s="40"/>
      <c r="BC2570" s="40"/>
      <c r="BD2570" s="40"/>
      <c r="BE2570" s="40"/>
      <c r="BF2570" s="40"/>
    </row>
    <row r="2571" spans="1:58" x14ac:dyDescent="0.4">
      <c r="A2571" s="510"/>
      <c r="B2571" s="40"/>
      <c r="C2571" s="40"/>
      <c r="D2571" s="45"/>
      <c r="E2571" s="45"/>
      <c r="F2571" s="64"/>
      <c r="G2571" s="40"/>
      <c r="H2571" s="40"/>
      <c r="I2571" s="40"/>
      <c r="J2571" s="40"/>
      <c r="K2571" s="40"/>
      <c r="L2571" s="40"/>
      <c r="M2571" s="40"/>
      <c r="N2571" s="40"/>
      <c r="O2571" s="40"/>
      <c r="P2571" s="40"/>
      <c r="Q2571" s="40"/>
      <c r="R2571" s="40"/>
      <c r="S2571" s="40"/>
      <c r="T2571" s="40"/>
      <c r="U2571" s="40"/>
      <c r="V2571" s="40"/>
      <c r="W2571" s="40"/>
      <c r="X2571" s="40"/>
      <c r="Y2571" s="40"/>
      <c r="Z2571" s="40"/>
      <c r="AA2571" s="40"/>
      <c r="AB2571" s="40"/>
      <c r="AC2571" s="40"/>
      <c r="AD2571" s="40"/>
      <c r="AE2571" s="40"/>
      <c r="AF2571" s="40"/>
      <c r="AG2571" s="40"/>
      <c r="AH2571" s="40"/>
      <c r="AI2571" s="40"/>
      <c r="AJ2571" s="40"/>
      <c r="AK2571" s="40"/>
      <c r="AL2571" s="40"/>
      <c r="AM2571" s="40"/>
      <c r="AN2571" s="40"/>
      <c r="AO2571" s="40"/>
      <c r="AP2571" s="40"/>
      <c r="AQ2571" s="40"/>
      <c r="AR2571" s="40"/>
      <c r="AS2571" s="40"/>
      <c r="AT2571" s="40"/>
      <c r="AU2571" s="40"/>
      <c r="AV2571" s="40"/>
      <c r="AW2571" s="40"/>
      <c r="AX2571" s="40"/>
      <c r="AY2571" s="40"/>
      <c r="AZ2571" s="40"/>
      <c r="BA2571" s="40"/>
      <c r="BB2571" s="40"/>
      <c r="BC2571" s="40"/>
      <c r="BD2571" s="40"/>
      <c r="BE2571" s="40"/>
      <c r="BF2571" s="40"/>
    </row>
    <row r="2572" spans="1:58" x14ac:dyDescent="0.4">
      <c r="A2572" s="510"/>
      <c r="B2572" s="40"/>
      <c r="C2572" s="40"/>
      <c r="D2572" s="45"/>
      <c r="E2572" s="45"/>
      <c r="F2572" s="64"/>
      <c r="G2572" s="40"/>
      <c r="H2572" s="40"/>
      <c r="I2572" s="40"/>
      <c r="J2572" s="40"/>
      <c r="K2572" s="40"/>
      <c r="L2572" s="40"/>
      <c r="M2572" s="40"/>
      <c r="N2572" s="40"/>
      <c r="O2572" s="40"/>
      <c r="P2572" s="40"/>
      <c r="Q2572" s="40"/>
      <c r="R2572" s="40"/>
      <c r="S2572" s="40"/>
      <c r="T2572" s="40"/>
      <c r="U2572" s="40"/>
      <c r="V2572" s="40"/>
      <c r="W2572" s="40"/>
      <c r="X2572" s="40"/>
      <c r="Y2572" s="40"/>
      <c r="Z2572" s="40"/>
      <c r="AA2572" s="40"/>
      <c r="AB2572" s="40"/>
      <c r="AC2572" s="40"/>
      <c r="AD2572" s="40"/>
      <c r="AE2572" s="40"/>
      <c r="AF2572" s="40"/>
      <c r="AG2572" s="40"/>
      <c r="AH2572" s="40"/>
      <c r="AI2572" s="40"/>
      <c r="AJ2572" s="40"/>
      <c r="AK2572" s="40"/>
      <c r="AL2572" s="40"/>
      <c r="AM2572" s="40"/>
      <c r="AN2572" s="40"/>
      <c r="AO2572" s="40"/>
      <c r="AP2572" s="40"/>
      <c r="AQ2572" s="40"/>
      <c r="AR2572" s="40"/>
      <c r="AS2572" s="40"/>
      <c r="AT2572" s="40"/>
      <c r="AU2572" s="40"/>
      <c r="AV2572" s="40"/>
      <c r="AW2572" s="40"/>
      <c r="AX2572" s="40"/>
      <c r="AY2572" s="40"/>
      <c r="AZ2572" s="40"/>
      <c r="BA2572" s="40"/>
      <c r="BB2572" s="40"/>
      <c r="BC2572" s="40"/>
      <c r="BD2572" s="40"/>
      <c r="BE2572" s="40"/>
      <c r="BF2572" s="40"/>
    </row>
    <row r="2573" spans="1:58" x14ac:dyDescent="0.4">
      <c r="A2573" s="510"/>
      <c r="B2573" s="40"/>
      <c r="C2573" s="40"/>
      <c r="D2573" s="45"/>
      <c r="E2573" s="45"/>
      <c r="F2573" s="64"/>
      <c r="G2573" s="40"/>
      <c r="H2573" s="40"/>
      <c r="I2573" s="40"/>
      <c r="J2573" s="40"/>
      <c r="K2573" s="40"/>
      <c r="L2573" s="40"/>
      <c r="M2573" s="40"/>
      <c r="N2573" s="40"/>
      <c r="O2573" s="40"/>
      <c r="P2573" s="40"/>
      <c r="Q2573" s="40"/>
      <c r="R2573" s="40"/>
      <c r="S2573" s="40"/>
      <c r="T2573" s="40"/>
      <c r="U2573" s="40"/>
      <c r="V2573" s="40"/>
      <c r="W2573" s="40"/>
      <c r="X2573" s="40"/>
      <c r="Y2573" s="40"/>
      <c r="Z2573" s="40"/>
      <c r="AA2573" s="40"/>
      <c r="AB2573" s="40"/>
      <c r="AC2573" s="40"/>
      <c r="AD2573" s="40"/>
      <c r="AE2573" s="40"/>
      <c r="AF2573" s="40"/>
      <c r="AG2573" s="40"/>
      <c r="AH2573" s="40"/>
      <c r="AI2573" s="40"/>
      <c r="AJ2573" s="40"/>
      <c r="AK2573" s="40"/>
      <c r="AL2573" s="40"/>
      <c r="AM2573" s="40"/>
      <c r="AN2573" s="40"/>
      <c r="AO2573" s="40"/>
      <c r="AP2573" s="40"/>
      <c r="AQ2573" s="40"/>
      <c r="AR2573" s="40"/>
      <c r="AS2573" s="40"/>
      <c r="AT2573" s="40"/>
      <c r="AU2573" s="40"/>
      <c r="AV2573" s="40"/>
      <c r="AW2573" s="40"/>
      <c r="AX2573" s="40"/>
      <c r="AY2573" s="40"/>
      <c r="AZ2573" s="40"/>
      <c r="BA2573" s="40"/>
      <c r="BB2573" s="40"/>
      <c r="BC2573" s="40"/>
      <c r="BD2573" s="40"/>
      <c r="BE2573" s="40"/>
      <c r="BF2573" s="40"/>
    </row>
    <row r="2574" spans="1:58" x14ac:dyDescent="0.4">
      <c r="A2574" s="510"/>
      <c r="B2574" s="40"/>
      <c r="C2574" s="40"/>
      <c r="D2574" s="45"/>
      <c r="E2574" s="45"/>
      <c r="F2574" s="64"/>
      <c r="G2574" s="40"/>
      <c r="H2574" s="40"/>
      <c r="I2574" s="40"/>
      <c r="J2574" s="40"/>
      <c r="K2574" s="40"/>
      <c r="L2574" s="40"/>
      <c r="M2574" s="40"/>
      <c r="N2574" s="40"/>
      <c r="O2574" s="40"/>
      <c r="P2574" s="40"/>
      <c r="Q2574" s="40"/>
      <c r="R2574" s="40"/>
      <c r="S2574" s="40"/>
      <c r="T2574" s="40"/>
      <c r="U2574" s="40"/>
      <c r="V2574" s="40"/>
      <c r="W2574" s="40"/>
      <c r="X2574" s="40"/>
      <c r="Y2574" s="40"/>
      <c r="Z2574" s="40"/>
      <c r="AA2574" s="40"/>
      <c r="AB2574" s="40"/>
      <c r="AC2574" s="40"/>
      <c r="AD2574" s="40"/>
      <c r="AE2574" s="40"/>
      <c r="AF2574" s="40"/>
      <c r="AG2574" s="40"/>
      <c r="AH2574" s="40"/>
      <c r="AI2574" s="40"/>
      <c r="AJ2574" s="40"/>
      <c r="AK2574" s="40"/>
      <c r="AL2574" s="40"/>
      <c r="AM2574" s="40"/>
      <c r="AN2574" s="40"/>
      <c r="AO2574" s="40"/>
      <c r="AP2574" s="40"/>
      <c r="AQ2574" s="40"/>
      <c r="AR2574" s="40"/>
      <c r="AS2574" s="40"/>
      <c r="AT2574" s="40"/>
      <c r="AU2574" s="40"/>
      <c r="AV2574" s="40"/>
      <c r="AW2574" s="40"/>
      <c r="AX2574" s="40"/>
      <c r="AY2574" s="40"/>
      <c r="AZ2574" s="40"/>
      <c r="BA2574" s="40"/>
      <c r="BB2574" s="40"/>
      <c r="BC2574" s="40"/>
      <c r="BD2574" s="40"/>
      <c r="BE2574" s="40"/>
      <c r="BF2574" s="40"/>
    </row>
    <row r="2575" spans="1:58" x14ac:dyDescent="0.4">
      <c r="A2575" s="510"/>
      <c r="B2575" s="40"/>
      <c r="C2575" s="40"/>
      <c r="D2575" s="45"/>
      <c r="E2575" s="45"/>
      <c r="F2575" s="64"/>
      <c r="G2575" s="40"/>
      <c r="H2575" s="40"/>
      <c r="I2575" s="40"/>
      <c r="J2575" s="40"/>
      <c r="K2575" s="40"/>
      <c r="L2575" s="40"/>
      <c r="M2575" s="40"/>
      <c r="N2575" s="40"/>
      <c r="O2575" s="40"/>
      <c r="P2575" s="40"/>
      <c r="Q2575" s="40"/>
      <c r="R2575" s="40"/>
      <c r="S2575" s="40"/>
      <c r="T2575" s="40"/>
      <c r="U2575" s="40"/>
      <c r="V2575" s="40"/>
      <c r="W2575" s="40"/>
      <c r="X2575" s="40"/>
      <c r="Y2575" s="40"/>
      <c r="Z2575" s="40"/>
      <c r="AA2575" s="40"/>
      <c r="AB2575" s="40"/>
      <c r="AC2575" s="40"/>
      <c r="AD2575" s="40"/>
      <c r="AE2575" s="40"/>
      <c r="AF2575" s="40"/>
      <c r="AG2575" s="40"/>
      <c r="AH2575" s="40"/>
      <c r="AI2575" s="40"/>
      <c r="AJ2575" s="40"/>
      <c r="AK2575" s="40"/>
      <c r="AL2575" s="40"/>
      <c r="AM2575" s="40"/>
      <c r="AN2575" s="40"/>
      <c r="AO2575" s="40"/>
      <c r="AP2575" s="40"/>
      <c r="AQ2575" s="40"/>
      <c r="AR2575" s="40"/>
      <c r="AS2575" s="40"/>
      <c r="AT2575" s="40"/>
      <c r="AU2575" s="40"/>
      <c r="AV2575" s="40"/>
      <c r="AW2575" s="40"/>
      <c r="AX2575" s="40"/>
      <c r="AY2575" s="40"/>
      <c r="AZ2575" s="40"/>
      <c r="BA2575" s="40"/>
      <c r="BB2575" s="40"/>
      <c r="BC2575" s="40"/>
      <c r="BD2575" s="40"/>
      <c r="BE2575" s="40"/>
      <c r="BF2575" s="40"/>
    </row>
    <row r="2576" spans="1:58" x14ac:dyDescent="0.4">
      <c r="A2576" s="510"/>
      <c r="B2576" s="40"/>
      <c r="C2576" s="40"/>
      <c r="D2576" s="45"/>
      <c r="E2576" s="45"/>
      <c r="F2576" s="64"/>
      <c r="G2576" s="40"/>
      <c r="H2576" s="40"/>
      <c r="I2576" s="40"/>
      <c r="J2576" s="40"/>
      <c r="K2576" s="40"/>
      <c r="L2576" s="40"/>
      <c r="M2576" s="40"/>
      <c r="N2576" s="40"/>
      <c r="O2576" s="40"/>
      <c r="P2576" s="40"/>
      <c r="Q2576" s="40"/>
      <c r="R2576" s="40"/>
      <c r="S2576" s="40"/>
      <c r="T2576" s="40"/>
      <c r="U2576" s="40"/>
      <c r="V2576" s="40"/>
      <c r="W2576" s="40"/>
      <c r="X2576" s="40"/>
      <c r="Y2576" s="40"/>
      <c r="Z2576" s="40"/>
      <c r="AA2576" s="40"/>
      <c r="AB2576" s="40"/>
      <c r="AC2576" s="40"/>
      <c r="AD2576" s="40"/>
      <c r="AE2576" s="40"/>
      <c r="AF2576" s="40"/>
      <c r="AG2576" s="40"/>
      <c r="AH2576" s="40"/>
      <c r="AI2576" s="40"/>
      <c r="AJ2576" s="40"/>
      <c r="AK2576" s="40"/>
      <c r="AL2576" s="40"/>
      <c r="AM2576" s="40"/>
      <c r="AN2576" s="40"/>
      <c r="AO2576" s="40"/>
      <c r="AP2576" s="40"/>
      <c r="AQ2576" s="40"/>
      <c r="AR2576" s="40"/>
      <c r="AS2576" s="40"/>
      <c r="AT2576" s="40"/>
      <c r="AU2576" s="40"/>
      <c r="AV2576" s="40"/>
      <c r="AW2576" s="40"/>
      <c r="AX2576" s="40"/>
      <c r="AY2576" s="40"/>
      <c r="AZ2576" s="40"/>
      <c r="BA2576" s="40"/>
      <c r="BB2576" s="40"/>
      <c r="BC2576" s="40"/>
      <c r="BD2576" s="40"/>
      <c r="BE2576" s="40"/>
      <c r="BF2576" s="40"/>
    </row>
    <row r="2577" spans="1:58" x14ac:dyDescent="0.4">
      <c r="A2577" s="510"/>
      <c r="B2577" s="40"/>
      <c r="C2577" s="40"/>
      <c r="D2577" s="45"/>
      <c r="E2577" s="45"/>
      <c r="F2577" s="64"/>
      <c r="G2577" s="40"/>
      <c r="H2577" s="40"/>
      <c r="I2577" s="40"/>
      <c r="J2577" s="40"/>
      <c r="K2577" s="40"/>
      <c r="L2577" s="40"/>
      <c r="M2577" s="40"/>
      <c r="N2577" s="40"/>
      <c r="O2577" s="40"/>
      <c r="P2577" s="40"/>
      <c r="Q2577" s="40"/>
      <c r="R2577" s="40"/>
      <c r="S2577" s="40"/>
      <c r="T2577" s="40"/>
      <c r="U2577" s="40"/>
      <c r="V2577" s="40"/>
      <c r="W2577" s="40"/>
      <c r="X2577" s="40"/>
      <c r="Y2577" s="40"/>
      <c r="Z2577" s="40"/>
      <c r="AA2577" s="40"/>
      <c r="AB2577" s="40"/>
      <c r="AC2577" s="40"/>
      <c r="AD2577" s="40"/>
      <c r="AE2577" s="40"/>
      <c r="AF2577" s="40"/>
      <c r="AG2577" s="40"/>
      <c r="AH2577" s="40"/>
      <c r="AI2577" s="40"/>
      <c r="AJ2577" s="40"/>
      <c r="AK2577" s="40"/>
      <c r="AL2577" s="40"/>
      <c r="AM2577" s="40"/>
      <c r="AN2577" s="40"/>
      <c r="AO2577" s="40"/>
      <c r="AP2577" s="40"/>
      <c r="AQ2577" s="40"/>
      <c r="AR2577" s="40"/>
      <c r="AS2577" s="40"/>
      <c r="AT2577" s="40"/>
      <c r="AU2577" s="40"/>
      <c r="AV2577" s="40"/>
      <c r="AW2577" s="40"/>
      <c r="AX2577" s="40"/>
      <c r="AY2577" s="40"/>
      <c r="AZ2577" s="40"/>
      <c r="BA2577" s="40"/>
      <c r="BB2577" s="40"/>
      <c r="BC2577" s="40"/>
      <c r="BD2577" s="40"/>
      <c r="BE2577" s="40"/>
      <c r="BF2577" s="40"/>
    </row>
    <row r="2578" spans="1:58" x14ac:dyDescent="0.4">
      <c r="A2578" s="510"/>
      <c r="B2578" s="40"/>
      <c r="C2578" s="40"/>
      <c r="D2578" s="45"/>
      <c r="E2578" s="45"/>
      <c r="F2578" s="64"/>
      <c r="G2578" s="40"/>
      <c r="H2578" s="40"/>
      <c r="I2578" s="40"/>
      <c r="J2578" s="40"/>
      <c r="K2578" s="40"/>
      <c r="L2578" s="40"/>
      <c r="M2578" s="40"/>
      <c r="N2578" s="40"/>
      <c r="O2578" s="40"/>
      <c r="P2578" s="40"/>
      <c r="Q2578" s="40"/>
      <c r="R2578" s="40"/>
      <c r="S2578" s="40"/>
      <c r="T2578" s="40"/>
      <c r="U2578" s="40"/>
      <c r="V2578" s="40"/>
      <c r="W2578" s="40"/>
      <c r="X2578" s="40"/>
      <c r="Y2578" s="40"/>
      <c r="Z2578" s="40"/>
      <c r="AA2578" s="40"/>
      <c r="AB2578" s="40"/>
      <c r="AC2578" s="40"/>
      <c r="AD2578" s="40"/>
      <c r="AE2578" s="40"/>
      <c r="AF2578" s="40"/>
      <c r="AG2578" s="40"/>
      <c r="AH2578" s="40"/>
      <c r="AI2578" s="40"/>
      <c r="AJ2578" s="40"/>
      <c r="AK2578" s="40"/>
      <c r="AL2578" s="40"/>
      <c r="AM2578" s="40"/>
      <c r="AN2578" s="40"/>
      <c r="AO2578" s="40"/>
      <c r="AP2578" s="40"/>
      <c r="AQ2578" s="40"/>
      <c r="AR2578" s="40"/>
      <c r="AS2578" s="40"/>
      <c r="AT2578" s="40"/>
      <c r="AU2578" s="40"/>
      <c r="AV2578" s="40"/>
      <c r="AW2578" s="40"/>
      <c r="AX2578" s="40"/>
      <c r="AY2578" s="40"/>
      <c r="AZ2578" s="40"/>
      <c r="BA2578" s="40"/>
      <c r="BB2578" s="40"/>
      <c r="BC2578" s="40"/>
      <c r="BD2578" s="40"/>
      <c r="BE2578" s="40"/>
      <c r="BF2578" s="40"/>
    </row>
    <row r="2579" spans="1:58" x14ac:dyDescent="0.4">
      <c r="A2579" s="510"/>
      <c r="B2579" s="40"/>
      <c r="C2579" s="40"/>
      <c r="D2579" s="45"/>
      <c r="E2579" s="45"/>
      <c r="F2579" s="64"/>
      <c r="G2579" s="40"/>
      <c r="H2579" s="40"/>
      <c r="I2579" s="40"/>
      <c r="J2579" s="40"/>
      <c r="K2579" s="40"/>
      <c r="L2579" s="40"/>
      <c r="M2579" s="40"/>
      <c r="N2579" s="40"/>
      <c r="O2579" s="40"/>
      <c r="P2579" s="40"/>
      <c r="Q2579" s="40"/>
      <c r="R2579" s="40"/>
      <c r="S2579" s="40"/>
      <c r="T2579" s="40"/>
      <c r="U2579" s="40"/>
      <c r="V2579" s="40"/>
      <c r="W2579" s="40"/>
      <c r="X2579" s="40"/>
      <c r="Y2579" s="40"/>
      <c r="Z2579" s="40"/>
      <c r="AA2579" s="40"/>
      <c r="AB2579" s="40"/>
      <c r="AC2579" s="40"/>
      <c r="AD2579" s="40"/>
      <c r="AE2579" s="40"/>
      <c r="AF2579" s="40"/>
      <c r="AG2579" s="40"/>
      <c r="AH2579" s="40"/>
      <c r="AI2579" s="40"/>
      <c r="AJ2579" s="40"/>
      <c r="AK2579" s="40"/>
      <c r="AL2579" s="40"/>
      <c r="AM2579" s="40"/>
      <c r="AN2579" s="40"/>
      <c r="AO2579" s="40"/>
      <c r="AP2579" s="40"/>
      <c r="AQ2579" s="40"/>
      <c r="AR2579" s="40"/>
      <c r="AS2579" s="40"/>
      <c r="AT2579" s="40"/>
      <c r="AU2579" s="40"/>
      <c r="AV2579" s="40"/>
      <c r="AW2579" s="40"/>
      <c r="AX2579" s="40"/>
      <c r="AY2579" s="40"/>
      <c r="AZ2579" s="40"/>
      <c r="BA2579" s="40"/>
      <c r="BB2579" s="40"/>
      <c r="BC2579" s="40"/>
      <c r="BD2579" s="40"/>
      <c r="BE2579" s="40"/>
      <c r="BF2579" s="40"/>
    </row>
    <row r="2580" spans="1:58" x14ac:dyDescent="0.4">
      <c r="A2580" s="510"/>
      <c r="B2580" s="40"/>
      <c r="C2580" s="40"/>
      <c r="D2580" s="45"/>
      <c r="E2580" s="45"/>
      <c r="F2580" s="64"/>
      <c r="G2580" s="40"/>
      <c r="H2580" s="40"/>
      <c r="I2580" s="40"/>
      <c r="J2580" s="40"/>
      <c r="K2580" s="40"/>
      <c r="L2580" s="40"/>
      <c r="M2580" s="40"/>
      <c r="N2580" s="40"/>
      <c r="O2580" s="40"/>
      <c r="P2580" s="40"/>
      <c r="Q2580" s="40"/>
      <c r="R2580" s="40"/>
      <c r="S2580" s="40"/>
      <c r="T2580" s="40"/>
      <c r="U2580" s="40"/>
      <c r="V2580" s="40"/>
      <c r="W2580" s="40"/>
      <c r="X2580" s="40"/>
      <c r="Y2580" s="40"/>
      <c r="Z2580" s="40"/>
      <c r="AA2580" s="40"/>
      <c r="AB2580" s="40"/>
      <c r="AC2580" s="40"/>
      <c r="AD2580" s="40"/>
      <c r="AE2580" s="40"/>
      <c r="AF2580" s="40"/>
      <c r="AG2580" s="40"/>
      <c r="AH2580" s="40"/>
      <c r="AI2580" s="40"/>
      <c r="AJ2580" s="40"/>
      <c r="AK2580" s="40"/>
      <c r="AL2580" s="40"/>
      <c r="AM2580" s="40"/>
      <c r="AN2580" s="40"/>
      <c r="AO2580" s="40"/>
      <c r="AP2580" s="40"/>
      <c r="AQ2580" s="40"/>
      <c r="AR2580" s="40"/>
      <c r="AS2580" s="40"/>
      <c r="AT2580" s="40"/>
      <c r="AU2580" s="40"/>
      <c r="AV2580" s="40"/>
      <c r="AW2580" s="40"/>
      <c r="AX2580" s="40"/>
      <c r="AY2580" s="40"/>
      <c r="AZ2580" s="40"/>
      <c r="BA2580" s="40"/>
      <c r="BB2580" s="40"/>
      <c r="BC2580" s="40"/>
      <c r="BD2580" s="40"/>
      <c r="BE2580" s="40"/>
      <c r="BF2580" s="40"/>
    </row>
    <row r="2581" spans="1:58" x14ac:dyDescent="0.4">
      <c r="A2581" s="510"/>
      <c r="B2581" s="40"/>
      <c r="C2581" s="40"/>
      <c r="D2581" s="45"/>
      <c r="E2581" s="45"/>
      <c r="F2581" s="64"/>
      <c r="G2581" s="40"/>
      <c r="H2581" s="40"/>
      <c r="I2581" s="40"/>
      <c r="J2581" s="40"/>
      <c r="K2581" s="40"/>
      <c r="L2581" s="40"/>
      <c r="M2581" s="40"/>
      <c r="N2581" s="40"/>
      <c r="O2581" s="40"/>
      <c r="P2581" s="40"/>
      <c r="Q2581" s="40"/>
      <c r="R2581" s="40"/>
      <c r="S2581" s="40"/>
      <c r="T2581" s="40"/>
      <c r="U2581" s="40"/>
      <c r="V2581" s="40"/>
      <c r="W2581" s="40"/>
      <c r="X2581" s="40"/>
      <c r="Y2581" s="40"/>
      <c r="Z2581" s="40"/>
      <c r="AA2581" s="40"/>
      <c r="AB2581" s="40"/>
      <c r="AC2581" s="40"/>
      <c r="AD2581" s="40"/>
      <c r="AE2581" s="40"/>
      <c r="AF2581" s="40"/>
      <c r="AG2581" s="40"/>
      <c r="AH2581" s="40"/>
      <c r="AI2581" s="40"/>
      <c r="AJ2581" s="40"/>
      <c r="AK2581" s="40"/>
      <c r="AL2581" s="40"/>
      <c r="AM2581" s="40"/>
      <c r="AN2581" s="40"/>
      <c r="AO2581" s="40"/>
      <c r="AP2581" s="40"/>
      <c r="AQ2581" s="40"/>
      <c r="AR2581" s="40"/>
      <c r="AS2581" s="40"/>
      <c r="AT2581" s="40"/>
      <c r="AU2581" s="40"/>
      <c r="AV2581" s="40"/>
      <c r="AW2581" s="40"/>
      <c r="AX2581" s="40"/>
      <c r="AY2581" s="40"/>
      <c r="AZ2581" s="40"/>
      <c r="BA2581" s="40"/>
      <c r="BB2581" s="40"/>
      <c r="BC2581" s="40"/>
      <c r="BD2581" s="40"/>
      <c r="BE2581" s="40"/>
      <c r="BF2581" s="40"/>
    </row>
    <row r="2582" spans="1:58" x14ac:dyDescent="0.4">
      <c r="A2582" s="510"/>
      <c r="B2582" s="40"/>
      <c r="C2582" s="40"/>
      <c r="D2582" s="45"/>
      <c r="E2582" s="45"/>
      <c r="F2582" s="64"/>
      <c r="G2582" s="40"/>
      <c r="H2582" s="40"/>
      <c r="I2582" s="40"/>
      <c r="J2582" s="40"/>
      <c r="K2582" s="40"/>
      <c r="L2582" s="40"/>
      <c r="M2582" s="40"/>
      <c r="N2582" s="40"/>
      <c r="O2582" s="40"/>
      <c r="P2582" s="40"/>
      <c r="Q2582" s="40"/>
      <c r="R2582" s="40"/>
      <c r="S2582" s="40"/>
      <c r="T2582" s="40"/>
      <c r="U2582" s="40"/>
      <c r="V2582" s="40"/>
      <c r="W2582" s="40"/>
      <c r="X2582" s="40"/>
      <c r="Y2582" s="40"/>
      <c r="Z2582" s="40"/>
      <c r="AA2582" s="40"/>
      <c r="AB2582" s="40"/>
      <c r="AC2582" s="40"/>
      <c r="AD2582" s="40"/>
      <c r="AE2582" s="40"/>
      <c r="AF2582" s="40"/>
      <c r="AG2582" s="40"/>
      <c r="AH2582" s="40"/>
      <c r="AI2582" s="40"/>
      <c r="AJ2582" s="40"/>
      <c r="AK2582" s="40"/>
      <c r="AL2582" s="40"/>
      <c r="AM2582" s="40"/>
      <c r="AN2582" s="40"/>
      <c r="AO2582" s="40"/>
      <c r="AP2582" s="40"/>
      <c r="AQ2582" s="40"/>
      <c r="AR2582" s="40"/>
      <c r="AS2582" s="40"/>
      <c r="AT2582" s="40"/>
      <c r="AU2582" s="40"/>
      <c r="AV2582" s="40"/>
      <c r="AW2582" s="40"/>
      <c r="AX2582" s="40"/>
      <c r="AY2582" s="40"/>
      <c r="AZ2582" s="40"/>
      <c r="BA2582" s="40"/>
      <c r="BB2582" s="40"/>
      <c r="BC2582" s="40"/>
      <c r="BD2582" s="40"/>
      <c r="BE2582" s="40"/>
      <c r="BF2582" s="40"/>
    </row>
    <row r="2583" spans="1:58" x14ac:dyDescent="0.4">
      <c r="A2583" s="510"/>
      <c r="B2583" s="40"/>
      <c r="C2583" s="40"/>
      <c r="D2583" s="45"/>
      <c r="E2583" s="45"/>
      <c r="F2583" s="64"/>
      <c r="G2583" s="40"/>
      <c r="H2583" s="40"/>
      <c r="I2583" s="40"/>
      <c r="J2583" s="40"/>
      <c r="K2583" s="40"/>
      <c r="L2583" s="40"/>
      <c r="M2583" s="40"/>
      <c r="N2583" s="40"/>
      <c r="O2583" s="40"/>
      <c r="P2583" s="40"/>
      <c r="Q2583" s="40"/>
      <c r="R2583" s="40"/>
      <c r="S2583" s="40"/>
      <c r="T2583" s="40"/>
      <c r="U2583" s="40"/>
      <c r="V2583" s="40"/>
      <c r="W2583" s="40"/>
      <c r="X2583" s="40"/>
      <c r="Y2583" s="40"/>
      <c r="Z2583" s="40"/>
      <c r="AA2583" s="40"/>
      <c r="AB2583" s="40"/>
      <c r="AC2583" s="40"/>
      <c r="AD2583" s="40"/>
      <c r="AE2583" s="40"/>
      <c r="AF2583" s="40"/>
      <c r="AG2583" s="40"/>
      <c r="AH2583" s="40"/>
      <c r="AI2583" s="40"/>
      <c r="AJ2583" s="40"/>
      <c r="AK2583" s="40"/>
      <c r="AL2583" s="40"/>
      <c r="AM2583" s="40"/>
      <c r="AN2583" s="40"/>
      <c r="AO2583" s="40"/>
      <c r="AP2583" s="40"/>
      <c r="AQ2583" s="40"/>
      <c r="AR2583" s="40"/>
      <c r="AS2583" s="40"/>
      <c r="AT2583" s="40"/>
      <c r="AU2583" s="40"/>
      <c r="AV2583" s="40"/>
      <c r="AW2583" s="40"/>
      <c r="AX2583" s="40"/>
      <c r="AY2583" s="40"/>
      <c r="AZ2583" s="40"/>
      <c r="BA2583" s="40"/>
      <c r="BB2583" s="40"/>
      <c r="BC2583" s="40"/>
      <c r="BD2583" s="40"/>
      <c r="BE2583" s="40"/>
      <c r="BF2583" s="40"/>
    </row>
    <row r="2584" spans="1:58" x14ac:dyDescent="0.4">
      <c r="A2584" s="510"/>
      <c r="B2584" s="40"/>
      <c r="C2584" s="40"/>
      <c r="D2584" s="45"/>
      <c r="E2584" s="45"/>
      <c r="F2584" s="64"/>
      <c r="G2584" s="40"/>
      <c r="H2584" s="40"/>
      <c r="I2584" s="40"/>
      <c r="J2584" s="40"/>
      <c r="K2584" s="40"/>
      <c r="L2584" s="40"/>
      <c r="M2584" s="40"/>
      <c r="N2584" s="40"/>
      <c r="O2584" s="40"/>
      <c r="P2584" s="40"/>
      <c r="Q2584" s="40"/>
      <c r="R2584" s="40"/>
      <c r="S2584" s="40"/>
      <c r="T2584" s="40"/>
      <c r="U2584" s="40"/>
      <c r="V2584" s="40"/>
      <c r="W2584" s="40"/>
      <c r="X2584" s="40"/>
      <c r="Y2584" s="40"/>
      <c r="Z2584" s="40"/>
      <c r="AA2584" s="40"/>
      <c r="AB2584" s="40"/>
      <c r="AC2584" s="40"/>
      <c r="AD2584" s="40"/>
      <c r="AE2584" s="40"/>
      <c r="AF2584" s="40"/>
      <c r="AG2584" s="40"/>
      <c r="AH2584" s="40"/>
      <c r="AI2584" s="40"/>
      <c r="AJ2584" s="40"/>
      <c r="AK2584" s="40"/>
      <c r="AL2584" s="40"/>
      <c r="AM2584" s="40"/>
      <c r="AN2584" s="40"/>
      <c r="AO2584" s="40"/>
      <c r="AP2584" s="40"/>
      <c r="AQ2584" s="40"/>
      <c r="AR2584" s="40"/>
      <c r="AS2584" s="40"/>
      <c r="AT2584" s="40"/>
      <c r="AU2584" s="40"/>
      <c r="AV2584" s="40"/>
      <c r="AW2584" s="40"/>
      <c r="AX2584" s="40"/>
      <c r="AY2584" s="40"/>
      <c r="AZ2584" s="40"/>
      <c r="BA2584" s="40"/>
      <c r="BB2584" s="40"/>
      <c r="BC2584" s="40"/>
      <c r="BD2584" s="40"/>
      <c r="BE2584" s="40"/>
      <c r="BF2584" s="40"/>
    </row>
    <row r="2585" spans="1:58" x14ac:dyDescent="0.4">
      <c r="A2585" s="510"/>
      <c r="B2585" s="40"/>
      <c r="C2585" s="40"/>
      <c r="D2585" s="45"/>
      <c r="E2585" s="45"/>
      <c r="F2585" s="64"/>
      <c r="G2585" s="40"/>
      <c r="H2585" s="40"/>
      <c r="I2585" s="40"/>
      <c r="J2585" s="40"/>
      <c r="K2585" s="40"/>
      <c r="L2585" s="40"/>
      <c r="M2585" s="40"/>
      <c r="N2585" s="40"/>
      <c r="O2585" s="40"/>
      <c r="P2585" s="40"/>
      <c r="Q2585" s="40"/>
      <c r="R2585" s="40"/>
      <c r="S2585" s="40"/>
      <c r="T2585" s="40"/>
      <c r="U2585" s="40"/>
      <c r="V2585" s="40"/>
      <c r="W2585" s="40"/>
      <c r="X2585" s="40"/>
      <c r="Y2585" s="40"/>
      <c r="Z2585" s="40"/>
      <c r="AA2585" s="40"/>
      <c r="AB2585" s="40"/>
      <c r="AC2585" s="40"/>
      <c r="AD2585" s="40"/>
      <c r="AE2585" s="40"/>
      <c r="AF2585" s="40"/>
      <c r="AG2585" s="40"/>
      <c r="AH2585" s="40"/>
      <c r="AI2585" s="40"/>
      <c r="AJ2585" s="40"/>
      <c r="AK2585" s="40"/>
      <c r="AL2585" s="40"/>
      <c r="AM2585" s="40"/>
      <c r="AN2585" s="40"/>
      <c r="AO2585" s="40"/>
      <c r="AP2585" s="40"/>
      <c r="AQ2585" s="40"/>
      <c r="AR2585" s="40"/>
      <c r="AS2585" s="40"/>
      <c r="AT2585" s="40"/>
      <c r="AU2585" s="40"/>
      <c r="AV2585" s="40"/>
      <c r="AW2585" s="40"/>
      <c r="AX2585" s="40"/>
      <c r="AY2585" s="40"/>
      <c r="AZ2585" s="40"/>
      <c r="BA2585" s="40"/>
      <c r="BB2585" s="40"/>
      <c r="BC2585" s="40"/>
      <c r="BD2585" s="40"/>
      <c r="BE2585" s="40"/>
      <c r="BF2585" s="40"/>
    </row>
    <row r="2586" spans="1:58" x14ac:dyDescent="0.4">
      <c r="A2586" s="510"/>
      <c r="B2586" s="40"/>
      <c r="C2586" s="40"/>
      <c r="D2586" s="45"/>
      <c r="E2586" s="45"/>
      <c r="F2586" s="64"/>
      <c r="G2586" s="40"/>
      <c r="H2586" s="40"/>
      <c r="I2586" s="40"/>
      <c r="J2586" s="40"/>
      <c r="K2586" s="40"/>
      <c r="L2586" s="40"/>
      <c r="M2586" s="40"/>
      <c r="N2586" s="40"/>
      <c r="O2586" s="40"/>
      <c r="P2586" s="40"/>
      <c r="Q2586" s="40"/>
      <c r="R2586" s="40"/>
      <c r="S2586" s="40"/>
      <c r="T2586" s="40"/>
      <c r="U2586" s="40"/>
      <c r="V2586" s="40"/>
      <c r="W2586" s="40"/>
      <c r="X2586" s="40"/>
      <c r="Y2586" s="40"/>
      <c r="Z2586" s="40"/>
      <c r="AA2586" s="40"/>
      <c r="AB2586" s="40"/>
      <c r="AC2586" s="40"/>
      <c r="AD2586" s="40"/>
      <c r="AE2586" s="40"/>
      <c r="AF2586" s="40"/>
      <c r="AG2586" s="40"/>
      <c r="AH2586" s="40"/>
      <c r="AI2586" s="40"/>
      <c r="AJ2586" s="40"/>
      <c r="AK2586" s="40"/>
      <c r="AL2586" s="40"/>
      <c r="AM2586" s="40"/>
      <c r="AN2586" s="40"/>
      <c r="AO2586" s="40"/>
      <c r="AP2586" s="40"/>
      <c r="AQ2586" s="40"/>
      <c r="AR2586" s="40"/>
      <c r="AS2586" s="40"/>
      <c r="AT2586" s="40"/>
      <c r="AU2586" s="40"/>
      <c r="AV2586" s="40"/>
      <c r="AW2586" s="40"/>
      <c r="AX2586" s="40"/>
      <c r="AY2586" s="40"/>
      <c r="AZ2586" s="40"/>
      <c r="BA2586" s="40"/>
      <c r="BB2586" s="40"/>
      <c r="BC2586" s="40"/>
      <c r="BD2586" s="40"/>
      <c r="BE2586" s="40"/>
      <c r="BF2586" s="40"/>
    </row>
    <row r="2587" spans="1:58" x14ac:dyDescent="0.4">
      <c r="A2587" s="510"/>
      <c r="B2587" s="40"/>
      <c r="C2587" s="40"/>
      <c r="D2587" s="45"/>
      <c r="E2587" s="45"/>
      <c r="F2587" s="64"/>
      <c r="G2587" s="40"/>
      <c r="H2587" s="40"/>
      <c r="I2587" s="40"/>
      <c r="J2587" s="40"/>
      <c r="K2587" s="40"/>
      <c r="L2587" s="40"/>
      <c r="M2587" s="40"/>
      <c r="N2587" s="40"/>
      <c r="O2587" s="40"/>
      <c r="P2587" s="40"/>
      <c r="Q2587" s="40"/>
      <c r="R2587" s="40"/>
      <c r="S2587" s="40"/>
      <c r="T2587" s="40"/>
      <c r="U2587" s="40"/>
      <c r="V2587" s="40"/>
      <c r="W2587" s="40"/>
      <c r="X2587" s="40"/>
      <c r="Y2587" s="40"/>
      <c r="Z2587" s="40"/>
      <c r="AA2587" s="40"/>
      <c r="AB2587" s="40"/>
      <c r="AC2587" s="40"/>
      <c r="AD2587" s="40"/>
      <c r="AE2587" s="40"/>
      <c r="AF2587" s="40"/>
      <c r="AG2587" s="40"/>
      <c r="AH2587" s="40"/>
      <c r="AI2587" s="40"/>
      <c r="AJ2587" s="40"/>
      <c r="AK2587" s="40"/>
      <c r="AL2587" s="40"/>
      <c r="AM2587" s="40"/>
      <c r="AN2587" s="40"/>
      <c r="AO2587" s="40"/>
      <c r="AP2587" s="40"/>
      <c r="AQ2587" s="40"/>
      <c r="AR2587" s="40"/>
      <c r="AS2587" s="40"/>
      <c r="AT2587" s="40"/>
      <c r="AU2587" s="40"/>
      <c r="AV2587" s="40"/>
      <c r="AW2587" s="40"/>
      <c r="AX2587" s="40"/>
      <c r="AY2587" s="40"/>
      <c r="AZ2587" s="40"/>
      <c r="BA2587" s="40"/>
      <c r="BB2587" s="40"/>
      <c r="BC2587" s="40"/>
      <c r="BD2587" s="40"/>
      <c r="BE2587" s="40"/>
      <c r="BF2587" s="40"/>
    </row>
    <row r="2588" spans="1:58" x14ac:dyDescent="0.4">
      <c r="A2588" s="510"/>
      <c r="B2588" s="40"/>
      <c r="C2588" s="40"/>
      <c r="D2588" s="45"/>
      <c r="E2588" s="45"/>
      <c r="F2588" s="64"/>
      <c r="G2588" s="40"/>
      <c r="H2588" s="40"/>
      <c r="I2588" s="40"/>
      <c r="J2588" s="40"/>
      <c r="K2588" s="40"/>
      <c r="L2588" s="40"/>
      <c r="M2588" s="40"/>
      <c r="N2588" s="40"/>
      <c r="O2588" s="40"/>
      <c r="P2588" s="40"/>
      <c r="Q2588" s="40"/>
      <c r="R2588" s="40"/>
      <c r="S2588" s="40"/>
      <c r="T2588" s="40"/>
      <c r="U2588" s="40"/>
      <c r="V2588" s="40"/>
      <c r="W2588" s="40"/>
      <c r="X2588" s="40"/>
      <c r="Y2588" s="40"/>
      <c r="Z2588" s="40"/>
      <c r="AA2588" s="40"/>
      <c r="AB2588" s="40"/>
      <c r="AC2588" s="40"/>
      <c r="AD2588" s="40"/>
      <c r="AE2588" s="40"/>
      <c r="AF2588" s="40"/>
      <c r="AG2588" s="40"/>
      <c r="AH2588" s="40"/>
      <c r="AI2588" s="40"/>
      <c r="AJ2588" s="40"/>
      <c r="AK2588" s="40"/>
      <c r="AL2588" s="40"/>
      <c r="AM2588" s="40"/>
      <c r="AN2588" s="40"/>
      <c r="AO2588" s="40"/>
      <c r="AP2588" s="40"/>
      <c r="AQ2588" s="40"/>
      <c r="AR2588" s="40"/>
      <c r="AS2588" s="40"/>
      <c r="AT2588" s="40"/>
      <c r="AU2588" s="40"/>
      <c r="AV2588" s="40"/>
      <c r="AW2588" s="40"/>
      <c r="AX2588" s="40"/>
      <c r="AY2588" s="40"/>
      <c r="AZ2588" s="40"/>
      <c r="BA2588" s="40"/>
      <c r="BB2588" s="40"/>
      <c r="BC2588" s="40"/>
      <c r="BD2588" s="40"/>
      <c r="BE2588" s="40"/>
      <c r="BF2588" s="40"/>
    </row>
    <row r="2589" spans="1:58" x14ac:dyDescent="0.4">
      <c r="A2589" s="510"/>
      <c r="B2589" s="40"/>
      <c r="C2589" s="40"/>
      <c r="D2589" s="45"/>
      <c r="E2589" s="45"/>
      <c r="F2589" s="64"/>
      <c r="G2589" s="40"/>
      <c r="H2589" s="40"/>
      <c r="I2589" s="40"/>
      <c r="J2589" s="40"/>
      <c r="K2589" s="40"/>
      <c r="L2589" s="40"/>
      <c r="M2589" s="40"/>
      <c r="N2589" s="40"/>
      <c r="O2589" s="40"/>
      <c r="P2589" s="40"/>
      <c r="Q2589" s="40"/>
      <c r="R2589" s="40"/>
      <c r="S2589" s="40"/>
      <c r="T2589" s="40"/>
      <c r="U2589" s="40"/>
      <c r="V2589" s="40"/>
      <c r="W2589" s="40"/>
      <c r="X2589" s="40"/>
      <c r="Y2589" s="40"/>
      <c r="Z2589" s="40"/>
      <c r="AA2589" s="40"/>
      <c r="AB2589" s="40"/>
      <c r="AC2589" s="40"/>
      <c r="AD2589" s="40"/>
      <c r="AE2589" s="40"/>
      <c r="AF2589" s="40"/>
      <c r="AG2589" s="40"/>
      <c r="AH2589" s="40"/>
      <c r="AI2589" s="40"/>
      <c r="AJ2589" s="40"/>
      <c r="AK2589" s="40"/>
      <c r="AL2589" s="40"/>
      <c r="AM2589" s="40"/>
      <c r="AN2589" s="40"/>
      <c r="AO2589" s="40"/>
      <c r="AP2589" s="40"/>
      <c r="AQ2589" s="40"/>
      <c r="AR2589" s="40"/>
      <c r="AS2589" s="40"/>
      <c r="AT2589" s="40"/>
      <c r="AU2589" s="40"/>
      <c r="AV2589" s="40"/>
      <c r="AW2589" s="40"/>
      <c r="AX2589" s="40"/>
      <c r="AY2589" s="40"/>
      <c r="AZ2589" s="40"/>
      <c r="BA2589" s="40"/>
      <c r="BB2589" s="40"/>
      <c r="BC2589" s="40"/>
      <c r="BD2589" s="40"/>
      <c r="BE2589" s="40"/>
      <c r="BF2589" s="40"/>
    </row>
    <row r="2590" spans="1:58" x14ac:dyDescent="0.4">
      <c r="A2590" s="510"/>
      <c r="B2590" s="40"/>
      <c r="C2590" s="40"/>
      <c r="D2590" s="45"/>
      <c r="E2590" s="45"/>
      <c r="F2590" s="64"/>
      <c r="G2590" s="40"/>
      <c r="H2590" s="40"/>
      <c r="I2590" s="40"/>
      <c r="J2590" s="40"/>
      <c r="K2590" s="40"/>
      <c r="L2590" s="40"/>
      <c r="M2590" s="40"/>
      <c r="N2590" s="40"/>
      <c r="O2590" s="40"/>
      <c r="P2590" s="40"/>
      <c r="Q2590" s="40"/>
      <c r="R2590" s="40"/>
      <c r="S2590" s="40"/>
      <c r="T2590" s="40"/>
      <c r="U2590" s="40"/>
      <c r="V2590" s="40"/>
      <c r="W2590" s="40"/>
      <c r="X2590" s="40"/>
      <c r="Y2590" s="40"/>
      <c r="Z2590" s="40"/>
      <c r="AA2590" s="40"/>
      <c r="AB2590" s="40"/>
      <c r="AC2590" s="40"/>
      <c r="AD2590" s="40"/>
      <c r="AE2590" s="40"/>
      <c r="AF2590" s="40"/>
      <c r="AG2590" s="40"/>
      <c r="AH2590" s="40"/>
      <c r="AI2590" s="40"/>
      <c r="AJ2590" s="40"/>
      <c r="AK2590" s="40"/>
      <c r="AL2590" s="40"/>
      <c r="AM2590" s="40"/>
      <c r="AN2590" s="40"/>
      <c r="AO2590" s="40"/>
      <c r="AP2590" s="40"/>
      <c r="AQ2590" s="40"/>
      <c r="AR2590" s="40"/>
      <c r="AS2590" s="40"/>
      <c r="AT2590" s="40"/>
      <c r="AU2590" s="40"/>
      <c r="AV2590" s="40"/>
      <c r="AW2590" s="40"/>
      <c r="AX2590" s="40"/>
      <c r="AY2590" s="40"/>
      <c r="AZ2590" s="40"/>
      <c r="BA2590" s="40"/>
      <c r="BB2590" s="40"/>
      <c r="BC2590" s="40"/>
      <c r="BD2590" s="40"/>
      <c r="BE2590" s="40"/>
      <c r="BF2590" s="40"/>
    </row>
    <row r="2591" spans="1:58" x14ac:dyDescent="0.4">
      <c r="A2591" s="510"/>
      <c r="B2591" s="40"/>
      <c r="C2591" s="40"/>
      <c r="D2591" s="45"/>
      <c r="E2591" s="45"/>
      <c r="F2591" s="64"/>
      <c r="G2591" s="40"/>
      <c r="H2591" s="40"/>
      <c r="I2591" s="40"/>
      <c r="J2591" s="40"/>
      <c r="K2591" s="40"/>
      <c r="L2591" s="40"/>
      <c r="M2591" s="40"/>
      <c r="N2591" s="40"/>
      <c r="O2591" s="40"/>
      <c r="P2591" s="40"/>
      <c r="Q2591" s="40"/>
      <c r="R2591" s="40"/>
      <c r="S2591" s="40"/>
      <c r="T2591" s="40"/>
      <c r="U2591" s="40"/>
      <c r="V2591" s="40"/>
      <c r="W2591" s="40"/>
      <c r="X2591" s="40"/>
      <c r="Y2591" s="40"/>
      <c r="Z2591" s="40"/>
      <c r="AA2591" s="40"/>
      <c r="AB2591" s="40"/>
      <c r="AC2591" s="40"/>
      <c r="AD2591" s="40"/>
      <c r="AE2591" s="40"/>
      <c r="AF2591" s="40"/>
      <c r="AG2591" s="40"/>
      <c r="AH2591" s="40"/>
      <c r="AI2591" s="40"/>
      <c r="AJ2591" s="40"/>
      <c r="AK2591" s="40"/>
      <c r="AL2591" s="40"/>
      <c r="AM2591" s="40"/>
      <c r="AN2591" s="40"/>
      <c r="AO2591" s="40"/>
      <c r="AP2591" s="40"/>
      <c r="AQ2591" s="40"/>
      <c r="AR2591" s="40"/>
      <c r="AS2591" s="40"/>
      <c r="AT2591" s="40"/>
      <c r="AU2591" s="40"/>
      <c r="AV2591" s="40"/>
      <c r="AW2591" s="40"/>
      <c r="AX2591" s="40"/>
      <c r="AY2591" s="40"/>
      <c r="AZ2591" s="40"/>
      <c r="BA2591" s="40"/>
      <c r="BB2591" s="40"/>
      <c r="BC2591" s="40"/>
      <c r="BD2591" s="40"/>
      <c r="BE2591" s="40"/>
      <c r="BF2591" s="40"/>
    </row>
    <row r="2592" spans="1:58" x14ac:dyDescent="0.4">
      <c r="A2592" s="510"/>
      <c r="B2592" s="40"/>
      <c r="C2592" s="40"/>
      <c r="D2592" s="45"/>
      <c r="E2592" s="45"/>
      <c r="F2592" s="64"/>
      <c r="G2592" s="40"/>
      <c r="H2592" s="40"/>
      <c r="I2592" s="40"/>
      <c r="J2592" s="40"/>
      <c r="K2592" s="40"/>
      <c r="L2592" s="40"/>
      <c r="M2592" s="40"/>
      <c r="N2592" s="40"/>
      <c r="O2592" s="40"/>
      <c r="P2592" s="40"/>
      <c r="Q2592" s="40"/>
      <c r="R2592" s="40"/>
      <c r="S2592" s="40"/>
      <c r="T2592" s="40"/>
      <c r="U2592" s="40"/>
      <c r="V2592" s="40"/>
      <c r="W2592" s="40"/>
      <c r="X2592" s="40"/>
      <c r="Y2592" s="40"/>
      <c r="Z2592" s="40"/>
      <c r="AA2592" s="40"/>
      <c r="AB2592" s="40"/>
      <c r="AC2592" s="40"/>
      <c r="AD2592" s="40"/>
      <c r="AE2592" s="40"/>
      <c r="AF2592" s="40"/>
      <c r="AG2592" s="40"/>
      <c r="AH2592" s="40"/>
      <c r="AI2592" s="40"/>
      <c r="AJ2592" s="40"/>
      <c r="AK2592" s="40"/>
      <c r="AL2592" s="40"/>
      <c r="AM2592" s="40"/>
      <c r="AN2592" s="40"/>
      <c r="AO2592" s="40"/>
      <c r="AP2592" s="40"/>
      <c r="AQ2592" s="40"/>
      <c r="AR2592" s="40"/>
      <c r="AS2592" s="40"/>
      <c r="AT2592" s="40"/>
      <c r="AU2592" s="40"/>
      <c r="AV2592" s="40"/>
      <c r="AW2592" s="40"/>
      <c r="AX2592" s="40"/>
      <c r="AY2592" s="40"/>
      <c r="AZ2592" s="40"/>
      <c r="BA2592" s="40"/>
      <c r="BB2592" s="40"/>
      <c r="BC2592" s="40"/>
      <c r="BD2592" s="40"/>
      <c r="BE2592" s="40"/>
      <c r="BF2592" s="40"/>
    </row>
    <row r="2593" spans="1:58" x14ac:dyDescent="0.4">
      <c r="A2593" s="510"/>
      <c r="B2593" s="40"/>
      <c r="C2593" s="40"/>
      <c r="D2593" s="45"/>
      <c r="E2593" s="45"/>
      <c r="F2593" s="64"/>
      <c r="G2593" s="40"/>
      <c r="H2593" s="40"/>
      <c r="I2593" s="40"/>
      <c r="J2593" s="40"/>
      <c r="K2593" s="40"/>
      <c r="L2593" s="40"/>
      <c r="M2593" s="40"/>
      <c r="N2593" s="40"/>
      <c r="O2593" s="40"/>
      <c r="P2593" s="40"/>
      <c r="Q2593" s="40"/>
      <c r="R2593" s="40"/>
      <c r="S2593" s="40"/>
      <c r="T2593" s="40"/>
      <c r="U2593" s="40"/>
      <c r="V2593" s="40"/>
      <c r="W2593" s="40"/>
      <c r="X2593" s="40"/>
      <c r="Y2593" s="40"/>
      <c r="Z2593" s="40"/>
      <c r="AA2593" s="40"/>
      <c r="AB2593" s="40"/>
      <c r="AC2593" s="40"/>
      <c r="AD2593" s="40"/>
      <c r="AE2593" s="40"/>
      <c r="AF2593" s="40"/>
      <c r="AG2593" s="40"/>
      <c r="AH2593" s="40"/>
      <c r="AI2593" s="40"/>
      <c r="AJ2593" s="40"/>
      <c r="AK2593" s="40"/>
      <c r="AL2593" s="40"/>
      <c r="AM2593" s="40"/>
      <c r="AN2593" s="40"/>
      <c r="AO2593" s="40"/>
      <c r="AP2593" s="40"/>
      <c r="AQ2593" s="40"/>
      <c r="AR2593" s="40"/>
      <c r="AS2593" s="40"/>
      <c r="AT2593" s="40"/>
      <c r="AU2593" s="40"/>
      <c r="AV2593" s="40"/>
      <c r="AW2593" s="40"/>
      <c r="AX2593" s="40"/>
      <c r="AY2593" s="40"/>
      <c r="AZ2593" s="40"/>
      <c r="BA2593" s="40"/>
      <c r="BB2593" s="40"/>
      <c r="BC2593" s="40"/>
      <c r="BD2593" s="40"/>
      <c r="BE2593" s="40"/>
      <c r="BF2593" s="40"/>
    </row>
    <row r="2594" spans="1:58" x14ac:dyDescent="0.4">
      <c r="A2594" s="510"/>
      <c r="B2594" s="40"/>
      <c r="C2594" s="40"/>
      <c r="D2594" s="45"/>
      <c r="E2594" s="45"/>
      <c r="F2594" s="64"/>
      <c r="G2594" s="40"/>
      <c r="H2594" s="40"/>
      <c r="I2594" s="40"/>
      <c r="J2594" s="40"/>
      <c r="K2594" s="40"/>
      <c r="L2594" s="40"/>
      <c r="M2594" s="40"/>
      <c r="N2594" s="40"/>
      <c r="O2594" s="40"/>
      <c r="P2594" s="40"/>
      <c r="Q2594" s="40"/>
      <c r="R2594" s="40"/>
      <c r="S2594" s="40"/>
      <c r="T2594" s="40"/>
      <c r="U2594" s="40"/>
      <c r="V2594" s="40"/>
      <c r="W2594" s="40"/>
      <c r="X2594" s="40"/>
      <c r="Y2594" s="40"/>
      <c r="Z2594" s="40"/>
      <c r="AA2594" s="40"/>
      <c r="AB2594" s="40"/>
      <c r="AC2594" s="40"/>
      <c r="AD2594" s="40"/>
      <c r="AE2594" s="40"/>
      <c r="AF2594" s="40"/>
      <c r="AG2594" s="40"/>
      <c r="AH2594" s="40"/>
      <c r="AI2594" s="40"/>
      <c r="AJ2594" s="40"/>
      <c r="AK2594" s="40"/>
      <c r="AL2594" s="40"/>
      <c r="AM2594" s="40"/>
      <c r="AN2594" s="40"/>
      <c r="AO2594" s="40"/>
      <c r="AP2594" s="40"/>
      <c r="AQ2594" s="40"/>
      <c r="AR2594" s="40"/>
      <c r="AS2594" s="40"/>
      <c r="AT2594" s="40"/>
      <c r="AU2594" s="40"/>
      <c r="AV2594" s="40"/>
      <c r="AW2594" s="40"/>
      <c r="AX2594" s="40"/>
      <c r="AY2594" s="40"/>
      <c r="AZ2594" s="40"/>
      <c r="BA2594" s="40"/>
      <c r="BB2594" s="40"/>
      <c r="BC2594" s="40"/>
      <c r="BD2594" s="40"/>
      <c r="BE2594" s="40"/>
      <c r="BF2594" s="40"/>
    </row>
    <row r="2595" spans="1:58" x14ac:dyDescent="0.4">
      <c r="A2595" s="510"/>
      <c r="B2595" s="40"/>
      <c r="C2595" s="40"/>
      <c r="D2595" s="45"/>
      <c r="E2595" s="45"/>
      <c r="F2595" s="64"/>
      <c r="G2595" s="40"/>
      <c r="H2595" s="40"/>
      <c r="I2595" s="40"/>
      <c r="J2595" s="40"/>
      <c r="K2595" s="40"/>
      <c r="L2595" s="40"/>
      <c r="M2595" s="40"/>
      <c r="N2595" s="40"/>
      <c r="O2595" s="40"/>
      <c r="P2595" s="40"/>
      <c r="Q2595" s="40"/>
      <c r="R2595" s="40"/>
      <c r="S2595" s="40"/>
      <c r="T2595" s="40"/>
      <c r="U2595" s="40"/>
      <c r="V2595" s="40"/>
      <c r="W2595" s="40"/>
      <c r="X2595" s="40"/>
      <c r="Y2595" s="40"/>
      <c r="Z2595" s="40"/>
      <c r="AA2595" s="40"/>
      <c r="AB2595" s="40"/>
      <c r="AC2595" s="40"/>
      <c r="AD2595" s="40"/>
      <c r="AE2595" s="40"/>
      <c r="AF2595" s="40"/>
      <c r="AG2595" s="40"/>
      <c r="AH2595" s="40"/>
      <c r="AI2595" s="40"/>
      <c r="AJ2595" s="40"/>
      <c r="AK2595" s="40"/>
      <c r="AL2595" s="40"/>
      <c r="AM2595" s="40"/>
      <c r="AN2595" s="40"/>
      <c r="AO2595" s="40"/>
      <c r="AP2595" s="40"/>
      <c r="AQ2595" s="40"/>
      <c r="AR2595" s="40"/>
      <c r="AS2595" s="40"/>
      <c r="AT2595" s="40"/>
      <c r="AU2595" s="40"/>
      <c r="AV2595" s="40"/>
      <c r="AW2595" s="40"/>
      <c r="AX2595" s="40"/>
      <c r="AY2595" s="40"/>
      <c r="AZ2595" s="40"/>
      <c r="BA2595" s="40"/>
      <c r="BB2595" s="40"/>
      <c r="BC2595" s="40"/>
      <c r="BD2595" s="40"/>
      <c r="BE2595" s="40"/>
      <c r="BF2595" s="40"/>
    </row>
    <row r="2596" spans="1:58" x14ac:dyDescent="0.4">
      <c r="A2596" s="510"/>
      <c r="B2596" s="40"/>
      <c r="C2596" s="40"/>
      <c r="D2596" s="45"/>
      <c r="E2596" s="45"/>
      <c r="F2596" s="64"/>
      <c r="G2596" s="40"/>
      <c r="H2596" s="40"/>
      <c r="I2596" s="40"/>
      <c r="J2596" s="40"/>
      <c r="K2596" s="40"/>
      <c r="L2596" s="40"/>
      <c r="M2596" s="40"/>
      <c r="N2596" s="40"/>
      <c r="O2596" s="40"/>
      <c r="P2596" s="40"/>
      <c r="Q2596" s="40"/>
      <c r="R2596" s="40"/>
      <c r="S2596" s="40"/>
      <c r="T2596" s="40"/>
      <c r="U2596" s="40"/>
      <c r="V2596" s="40"/>
      <c r="W2596" s="40"/>
      <c r="X2596" s="40"/>
      <c r="Y2596" s="40"/>
      <c r="Z2596" s="40"/>
      <c r="AA2596" s="40"/>
      <c r="AB2596" s="40"/>
      <c r="AC2596" s="40"/>
      <c r="AD2596" s="40"/>
      <c r="AE2596" s="40"/>
      <c r="AF2596" s="40"/>
      <c r="AG2596" s="40"/>
      <c r="AH2596" s="40"/>
      <c r="AI2596" s="40"/>
      <c r="AJ2596" s="40"/>
      <c r="AK2596" s="40"/>
      <c r="AL2596" s="40"/>
      <c r="AM2596" s="40"/>
      <c r="AN2596" s="40"/>
      <c r="AO2596" s="40"/>
      <c r="AP2596" s="40"/>
      <c r="AQ2596" s="40"/>
      <c r="AR2596" s="40"/>
      <c r="AS2596" s="40"/>
      <c r="AT2596" s="40"/>
      <c r="AU2596" s="40"/>
      <c r="AV2596" s="40"/>
      <c r="AW2596" s="40"/>
      <c r="AX2596" s="40"/>
      <c r="AY2596" s="40"/>
      <c r="AZ2596" s="40"/>
      <c r="BA2596" s="40"/>
      <c r="BB2596" s="40"/>
      <c r="BC2596" s="40"/>
      <c r="BD2596" s="40"/>
      <c r="BE2596" s="40"/>
      <c r="BF2596" s="40"/>
    </row>
    <row r="2597" spans="1:58" x14ac:dyDescent="0.4">
      <c r="A2597" s="510"/>
      <c r="B2597" s="40"/>
      <c r="C2597" s="40"/>
      <c r="D2597" s="45"/>
      <c r="E2597" s="45"/>
      <c r="F2597" s="64"/>
      <c r="G2597" s="40"/>
      <c r="H2597" s="40"/>
      <c r="I2597" s="40"/>
      <c r="J2597" s="40"/>
      <c r="K2597" s="40"/>
      <c r="L2597" s="40"/>
      <c r="M2597" s="40"/>
      <c r="N2597" s="40"/>
      <c r="O2597" s="40"/>
      <c r="P2597" s="40"/>
      <c r="Q2597" s="40"/>
      <c r="R2597" s="40"/>
      <c r="S2597" s="40"/>
      <c r="T2597" s="40"/>
      <c r="U2597" s="40"/>
      <c r="V2597" s="40"/>
      <c r="W2597" s="40"/>
      <c r="X2597" s="40"/>
      <c r="Y2597" s="40"/>
      <c r="Z2597" s="40"/>
      <c r="AA2597" s="40"/>
      <c r="AB2597" s="40"/>
      <c r="AC2597" s="40"/>
      <c r="AD2597" s="40"/>
      <c r="AE2597" s="40"/>
      <c r="AF2597" s="40"/>
      <c r="AG2597" s="40"/>
      <c r="AH2597" s="40"/>
      <c r="AI2597" s="40"/>
      <c r="AJ2597" s="40"/>
      <c r="AK2597" s="40"/>
      <c r="AL2597" s="40"/>
      <c r="AM2597" s="40"/>
      <c r="AN2597" s="40"/>
      <c r="AO2597" s="40"/>
      <c r="AP2597" s="40"/>
      <c r="AQ2597" s="40"/>
      <c r="AR2597" s="40"/>
      <c r="AS2597" s="40"/>
      <c r="AT2597" s="40"/>
      <c r="AU2597" s="40"/>
      <c r="AV2597" s="40"/>
      <c r="AW2597" s="40"/>
      <c r="AX2597" s="40"/>
      <c r="AY2597" s="40"/>
      <c r="AZ2597" s="40"/>
      <c r="BA2597" s="40"/>
      <c r="BB2597" s="40"/>
      <c r="BC2597" s="40"/>
      <c r="BD2597" s="40"/>
      <c r="BE2597" s="40"/>
      <c r="BF2597" s="40"/>
    </row>
    <row r="2598" spans="1:58" x14ac:dyDescent="0.4">
      <c r="A2598" s="510"/>
      <c r="B2598" s="40"/>
      <c r="C2598" s="40"/>
      <c r="D2598" s="45"/>
      <c r="E2598" s="45"/>
      <c r="F2598" s="64"/>
      <c r="G2598" s="40"/>
      <c r="H2598" s="40"/>
      <c r="I2598" s="40"/>
      <c r="J2598" s="40"/>
      <c r="K2598" s="40"/>
      <c r="L2598" s="40"/>
      <c r="M2598" s="40"/>
      <c r="N2598" s="40"/>
      <c r="O2598" s="40"/>
      <c r="P2598" s="40"/>
      <c r="Q2598" s="40"/>
      <c r="R2598" s="40"/>
      <c r="S2598" s="40"/>
      <c r="T2598" s="40"/>
      <c r="U2598" s="40"/>
      <c r="V2598" s="40"/>
      <c r="W2598" s="40"/>
      <c r="X2598" s="40"/>
      <c r="Y2598" s="40"/>
      <c r="Z2598" s="40"/>
      <c r="AA2598" s="40"/>
      <c r="AB2598" s="40"/>
      <c r="AC2598" s="40"/>
      <c r="AD2598" s="40"/>
      <c r="AE2598" s="40"/>
      <c r="AF2598" s="40"/>
      <c r="AG2598" s="40"/>
      <c r="AH2598" s="40"/>
      <c r="AI2598" s="40"/>
      <c r="AJ2598" s="40"/>
      <c r="AK2598" s="40"/>
      <c r="AL2598" s="40"/>
      <c r="AM2598" s="40"/>
      <c r="AN2598" s="40"/>
      <c r="AO2598" s="40"/>
      <c r="AP2598" s="40"/>
      <c r="AQ2598" s="40"/>
      <c r="AR2598" s="40"/>
      <c r="AS2598" s="40"/>
      <c r="AT2598" s="40"/>
      <c r="AU2598" s="40"/>
      <c r="AV2598" s="40"/>
      <c r="AW2598" s="40"/>
      <c r="AX2598" s="40"/>
      <c r="AY2598" s="40"/>
      <c r="AZ2598" s="40"/>
      <c r="BA2598" s="40"/>
      <c r="BB2598" s="40"/>
      <c r="BC2598" s="40"/>
      <c r="BD2598" s="40"/>
      <c r="BE2598" s="40"/>
      <c r="BF2598" s="40"/>
    </row>
    <row r="2599" spans="1:58" x14ac:dyDescent="0.4">
      <c r="A2599" s="510"/>
      <c r="B2599" s="40"/>
      <c r="C2599" s="40"/>
      <c r="D2599" s="45"/>
      <c r="E2599" s="45"/>
      <c r="F2599" s="64"/>
      <c r="G2599" s="40"/>
      <c r="H2599" s="40"/>
      <c r="I2599" s="40"/>
      <c r="J2599" s="40"/>
      <c r="K2599" s="40"/>
      <c r="L2599" s="40"/>
      <c r="M2599" s="40"/>
      <c r="N2599" s="40"/>
      <c r="O2599" s="40"/>
      <c r="P2599" s="40"/>
      <c r="Q2599" s="40"/>
      <c r="R2599" s="40"/>
      <c r="S2599" s="40"/>
      <c r="T2599" s="40"/>
      <c r="U2599" s="40"/>
      <c r="V2599" s="40"/>
      <c r="W2599" s="40"/>
      <c r="X2599" s="40"/>
      <c r="Y2599" s="40"/>
      <c r="Z2599" s="40"/>
      <c r="AA2599" s="40"/>
      <c r="AB2599" s="40"/>
      <c r="AC2599" s="40"/>
      <c r="AD2599" s="40"/>
      <c r="AE2599" s="40"/>
      <c r="AF2599" s="40"/>
      <c r="AG2599" s="40"/>
      <c r="AH2599" s="40"/>
      <c r="AI2599" s="40"/>
      <c r="AJ2599" s="40"/>
      <c r="AK2599" s="40"/>
      <c r="AL2599" s="40"/>
      <c r="AM2599" s="40"/>
      <c r="AN2599" s="40"/>
      <c r="AO2599" s="40"/>
      <c r="AP2599" s="40"/>
      <c r="AQ2599" s="40"/>
      <c r="AR2599" s="40"/>
      <c r="AS2599" s="40"/>
      <c r="AT2599" s="40"/>
      <c r="AU2599" s="40"/>
      <c r="AV2599" s="40"/>
      <c r="AW2599" s="40"/>
      <c r="AX2599" s="40"/>
      <c r="AY2599" s="40"/>
      <c r="AZ2599" s="40"/>
      <c r="BA2599" s="40"/>
      <c r="BB2599" s="40"/>
      <c r="BC2599" s="40"/>
      <c r="BD2599" s="40"/>
      <c r="BE2599" s="40"/>
      <c r="BF2599" s="40"/>
    </row>
    <row r="2600" spans="1:58" x14ac:dyDescent="0.4">
      <c r="A2600" s="510"/>
      <c r="B2600" s="40"/>
      <c r="C2600" s="40"/>
      <c r="D2600" s="45"/>
      <c r="E2600" s="45"/>
      <c r="F2600" s="64"/>
      <c r="G2600" s="40"/>
      <c r="H2600" s="40"/>
      <c r="I2600" s="40"/>
      <c r="J2600" s="40"/>
      <c r="K2600" s="40"/>
      <c r="L2600" s="40"/>
      <c r="M2600" s="40"/>
      <c r="N2600" s="40"/>
      <c r="O2600" s="40"/>
      <c r="P2600" s="40"/>
      <c r="Q2600" s="40"/>
      <c r="R2600" s="40"/>
      <c r="S2600" s="40"/>
      <c r="T2600" s="40"/>
      <c r="U2600" s="40"/>
      <c r="V2600" s="40"/>
      <c r="W2600" s="40"/>
      <c r="X2600" s="40"/>
      <c r="Y2600" s="40"/>
      <c r="Z2600" s="40"/>
      <c r="AA2600" s="40"/>
      <c r="AB2600" s="40"/>
      <c r="AC2600" s="40"/>
      <c r="AD2600" s="40"/>
      <c r="AE2600" s="40"/>
      <c r="AF2600" s="40"/>
      <c r="AG2600" s="40"/>
      <c r="AH2600" s="40"/>
      <c r="AI2600" s="40"/>
      <c r="AJ2600" s="40"/>
      <c r="AK2600" s="40"/>
      <c r="AL2600" s="40"/>
      <c r="AM2600" s="40"/>
      <c r="AN2600" s="40"/>
      <c r="AO2600" s="40"/>
      <c r="AP2600" s="40"/>
      <c r="AQ2600" s="40"/>
      <c r="AR2600" s="40"/>
      <c r="AS2600" s="40"/>
      <c r="AT2600" s="40"/>
      <c r="AU2600" s="40"/>
      <c r="AV2600" s="40"/>
      <c r="AW2600" s="40"/>
      <c r="AX2600" s="40"/>
      <c r="AY2600" s="40"/>
      <c r="AZ2600" s="40"/>
      <c r="BA2600" s="40"/>
      <c r="BB2600" s="40"/>
      <c r="BC2600" s="40"/>
      <c r="BD2600" s="40"/>
      <c r="BE2600" s="40"/>
      <c r="BF2600" s="40"/>
    </row>
    <row r="2601" spans="1:58" x14ac:dyDescent="0.4">
      <c r="A2601" s="510"/>
      <c r="B2601" s="40"/>
      <c r="C2601" s="40"/>
      <c r="D2601" s="45"/>
      <c r="E2601" s="45"/>
      <c r="F2601" s="64"/>
      <c r="G2601" s="40"/>
      <c r="H2601" s="40"/>
      <c r="I2601" s="40"/>
      <c r="J2601" s="40"/>
      <c r="K2601" s="40"/>
      <c r="L2601" s="40"/>
      <c r="M2601" s="40"/>
      <c r="N2601" s="40"/>
      <c r="O2601" s="40"/>
      <c r="P2601" s="40"/>
      <c r="Q2601" s="40"/>
      <c r="R2601" s="40"/>
      <c r="S2601" s="40"/>
      <c r="T2601" s="40"/>
      <c r="U2601" s="40"/>
      <c r="V2601" s="40"/>
      <c r="W2601" s="40"/>
      <c r="X2601" s="40"/>
      <c r="Y2601" s="40"/>
      <c r="Z2601" s="40"/>
      <c r="AA2601" s="40"/>
      <c r="AB2601" s="40"/>
      <c r="AC2601" s="40"/>
      <c r="AD2601" s="40"/>
      <c r="AE2601" s="40"/>
      <c r="AF2601" s="40"/>
      <c r="AG2601" s="40"/>
      <c r="AH2601" s="40"/>
      <c r="AI2601" s="40"/>
      <c r="AJ2601" s="40"/>
      <c r="AK2601" s="40"/>
      <c r="AL2601" s="40"/>
      <c r="AM2601" s="40"/>
      <c r="AN2601" s="40"/>
      <c r="AO2601" s="40"/>
      <c r="AP2601" s="40"/>
      <c r="AQ2601" s="40"/>
      <c r="AR2601" s="40"/>
      <c r="AS2601" s="40"/>
      <c r="AT2601" s="40"/>
      <c r="AU2601" s="40"/>
      <c r="AV2601" s="40"/>
      <c r="AW2601" s="40"/>
      <c r="AX2601" s="40"/>
      <c r="AY2601" s="40"/>
      <c r="AZ2601" s="40"/>
      <c r="BA2601" s="40"/>
      <c r="BB2601" s="40"/>
      <c r="BC2601" s="40"/>
      <c r="BD2601" s="40"/>
      <c r="BE2601" s="40"/>
      <c r="BF2601" s="40"/>
    </row>
    <row r="2602" spans="1:58" x14ac:dyDescent="0.4">
      <c r="A2602" s="510"/>
      <c r="B2602" s="40"/>
      <c r="C2602" s="40"/>
      <c r="D2602" s="45"/>
      <c r="E2602" s="45"/>
      <c r="F2602" s="64"/>
      <c r="G2602" s="40"/>
      <c r="H2602" s="40"/>
      <c r="I2602" s="40"/>
      <c r="J2602" s="40"/>
      <c r="K2602" s="40"/>
      <c r="L2602" s="40"/>
      <c r="M2602" s="40"/>
      <c r="N2602" s="40"/>
      <c r="O2602" s="40"/>
      <c r="P2602" s="40"/>
      <c r="Q2602" s="40"/>
      <c r="R2602" s="40"/>
      <c r="S2602" s="40"/>
      <c r="T2602" s="40"/>
      <c r="U2602" s="40"/>
      <c r="V2602" s="40"/>
      <c r="W2602" s="40"/>
      <c r="X2602" s="40"/>
      <c r="Y2602" s="40"/>
      <c r="Z2602" s="40"/>
      <c r="AA2602" s="40"/>
      <c r="AB2602" s="40"/>
      <c r="AC2602" s="40"/>
      <c r="AD2602" s="40"/>
      <c r="AE2602" s="40"/>
      <c r="AF2602" s="40"/>
      <c r="AG2602" s="40"/>
      <c r="AH2602" s="40"/>
      <c r="AI2602" s="40"/>
      <c r="AJ2602" s="40"/>
      <c r="AK2602" s="40"/>
      <c r="AL2602" s="40"/>
      <c r="AM2602" s="40"/>
      <c r="AN2602" s="40"/>
      <c r="AO2602" s="40"/>
      <c r="AP2602" s="40"/>
      <c r="AQ2602" s="40"/>
      <c r="AR2602" s="40"/>
      <c r="AS2602" s="40"/>
      <c r="AT2602" s="40"/>
      <c r="AU2602" s="40"/>
      <c r="AV2602" s="40"/>
      <c r="AW2602" s="40"/>
      <c r="AX2602" s="40"/>
      <c r="AY2602" s="40"/>
      <c r="AZ2602" s="40"/>
      <c r="BA2602" s="40"/>
      <c r="BB2602" s="40"/>
      <c r="BC2602" s="40"/>
      <c r="BD2602" s="40"/>
      <c r="BE2602" s="40"/>
      <c r="BF2602" s="40"/>
    </row>
    <row r="2603" spans="1:58" x14ac:dyDescent="0.4">
      <c r="A2603" s="510"/>
      <c r="B2603" s="40"/>
      <c r="C2603" s="40"/>
      <c r="D2603" s="45"/>
      <c r="E2603" s="45"/>
      <c r="F2603" s="64"/>
      <c r="G2603" s="40"/>
      <c r="H2603" s="40"/>
      <c r="I2603" s="40"/>
      <c r="J2603" s="40"/>
      <c r="K2603" s="40"/>
      <c r="L2603" s="40"/>
      <c r="M2603" s="40"/>
      <c r="N2603" s="40"/>
      <c r="O2603" s="40"/>
      <c r="P2603" s="40"/>
      <c r="Q2603" s="40"/>
      <c r="R2603" s="40"/>
      <c r="S2603" s="40"/>
      <c r="T2603" s="40"/>
      <c r="U2603" s="40"/>
      <c r="V2603" s="40"/>
      <c r="W2603" s="40"/>
      <c r="X2603" s="40"/>
      <c r="Y2603" s="40"/>
      <c r="Z2603" s="40"/>
      <c r="AA2603" s="40"/>
      <c r="AB2603" s="40"/>
      <c r="AC2603" s="40"/>
      <c r="AD2603" s="40"/>
      <c r="AE2603" s="40"/>
      <c r="AF2603" s="40"/>
      <c r="AG2603" s="40"/>
      <c r="AH2603" s="40"/>
      <c r="AI2603" s="40"/>
      <c r="AJ2603" s="40"/>
      <c r="AK2603" s="40"/>
      <c r="AL2603" s="40"/>
      <c r="AM2603" s="40"/>
      <c r="AN2603" s="40"/>
      <c r="AO2603" s="40"/>
      <c r="AP2603" s="40"/>
      <c r="AQ2603" s="40"/>
      <c r="AR2603" s="40"/>
      <c r="AS2603" s="40"/>
      <c r="AT2603" s="40"/>
      <c r="AU2603" s="40"/>
      <c r="AV2603" s="40"/>
      <c r="AW2603" s="40"/>
      <c r="AX2603" s="40"/>
      <c r="AY2603" s="40"/>
      <c r="AZ2603" s="40"/>
      <c r="BA2603" s="40"/>
      <c r="BB2603" s="40"/>
      <c r="BC2603" s="40"/>
      <c r="BD2603" s="40"/>
      <c r="BE2603" s="40"/>
      <c r="BF2603" s="40"/>
    </row>
    <row r="2604" spans="1:58" x14ac:dyDescent="0.4">
      <c r="A2604" s="510"/>
      <c r="B2604" s="40"/>
      <c r="C2604" s="40"/>
      <c r="D2604" s="45"/>
      <c r="E2604" s="45"/>
      <c r="F2604" s="64"/>
      <c r="G2604" s="40"/>
      <c r="H2604" s="40"/>
      <c r="I2604" s="40"/>
      <c r="J2604" s="40"/>
      <c r="K2604" s="40"/>
      <c r="L2604" s="40"/>
      <c r="M2604" s="40"/>
      <c r="N2604" s="40"/>
      <c r="O2604" s="40"/>
      <c r="P2604" s="40"/>
      <c r="Q2604" s="40"/>
      <c r="R2604" s="40"/>
      <c r="S2604" s="40"/>
      <c r="T2604" s="40"/>
      <c r="U2604" s="40"/>
      <c r="V2604" s="40"/>
      <c r="W2604" s="40"/>
      <c r="X2604" s="40"/>
      <c r="Y2604" s="40"/>
      <c r="Z2604" s="40"/>
      <c r="AA2604" s="40"/>
      <c r="AB2604" s="40"/>
      <c r="AC2604" s="40"/>
      <c r="AD2604" s="40"/>
      <c r="AE2604" s="40"/>
      <c r="AF2604" s="40"/>
      <c r="AG2604" s="40"/>
      <c r="AH2604" s="40"/>
      <c r="AI2604" s="40"/>
      <c r="AJ2604" s="40"/>
      <c r="AK2604" s="40"/>
      <c r="AL2604" s="40"/>
      <c r="AM2604" s="40"/>
      <c r="AN2604" s="40"/>
      <c r="AO2604" s="40"/>
      <c r="AP2604" s="40"/>
      <c r="AQ2604" s="40"/>
      <c r="AR2604" s="40"/>
      <c r="AS2604" s="40"/>
      <c r="AT2604" s="40"/>
      <c r="AU2604" s="40"/>
      <c r="AV2604" s="40"/>
      <c r="AW2604" s="40"/>
      <c r="AX2604" s="40"/>
      <c r="AY2604" s="40"/>
      <c r="AZ2604" s="40"/>
      <c r="BA2604" s="40"/>
      <c r="BB2604" s="40"/>
      <c r="BC2604" s="40"/>
      <c r="BD2604" s="40"/>
      <c r="BE2604" s="40"/>
      <c r="BF2604" s="40"/>
    </row>
    <row r="2605" spans="1:58" x14ac:dyDescent="0.4">
      <c r="A2605" s="510"/>
      <c r="B2605" s="40"/>
      <c r="C2605" s="40"/>
      <c r="D2605" s="45"/>
      <c r="E2605" s="45"/>
      <c r="F2605" s="64"/>
      <c r="G2605" s="40"/>
      <c r="H2605" s="40"/>
      <c r="I2605" s="40"/>
      <c r="J2605" s="40"/>
      <c r="K2605" s="40"/>
      <c r="L2605" s="40"/>
      <c r="M2605" s="40"/>
      <c r="N2605" s="40"/>
      <c r="O2605" s="40"/>
      <c r="P2605" s="40"/>
      <c r="Q2605" s="40"/>
      <c r="R2605" s="40"/>
      <c r="S2605" s="40"/>
      <c r="T2605" s="40"/>
      <c r="U2605" s="40"/>
      <c r="V2605" s="40"/>
      <c r="W2605" s="40"/>
      <c r="X2605" s="40"/>
      <c r="Y2605" s="40"/>
      <c r="Z2605" s="40"/>
      <c r="AA2605" s="40"/>
      <c r="AB2605" s="40"/>
      <c r="AC2605" s="40"/>
      <c r="AD2605" s="40"/>
      <c r="AE2605" s="40"/>
      <c r="AF2605" s="40"/>
      <c r="AG2605" s="40"/>
      <c r="AH2605" s="40"/>
      <c r="AI2605" s="40"/>
      <c r="AJ2605" s="40"/>
      <c r="AK2605" s="40"/>
      <c r="AL2605" s="40"/>
      <c r="AM2605" s="40"/>
      <c r="AN2605" s="40"/>
      <c r="AO2605" s="40"/>
      <c r="AP2605" s="40"/>
      <c r="AQ2605" s="40"/>
      <c r="AR2605" s="40"/>
      <c r="AS2605" s="40"/>
      <c r="AT2605" s="40"/>
      <c r="AU2605" s="40"/>
      <c r="AV2605" s="40"/>
      <c r="AW2605" s="40"/>
      <c r="AX2605" s="40"/>
      <c r="AY2605" s="40"/>
      <c r="AZ2605" s="40"/>
      <c r="BA2605" s="40"/>
      <c r="BB2605" s="40"/>
      <c r="BC2605" s="40"/>
      <c r="BD2605" s="40"/>
      <c r="BE2605" s="40"/>
      <c r="BF2605" s="40"/>
    </row>
    <row r="2606" spans="1:58" x14ac:dyDescent="0.4">
      <c r="A2606" s="510"/>
      <c r="B2606" s="40"/>
      <c r="C2606" s="40"/>
      <c r="D2606" s="45"/>
      <c r="E2606" s="45"/>
      <c r="F2606" s="64"/>
      <c r="G2606" s="40"/>
      <c r="H2606" s="40"/>
      <c r="I2606" s="40"/>
      <c r="J2606" s="40"/>
      <c r="K2606" s="40"/>
      <c r="L2606" s="40"/>
      <c r="M2606" s="40"/>
      <c r="N2606" s="40"/>
      <c r="O2606" s="40"/>
      <c r="P2606" s="40"/>
      <c r="Q2606" s="40"/>
      <c r="R2606" s="40"/>
      <c r="S2606" s="40"/>
      <c r="T2606" s="40"/>
      <c r="U2606" s="40"/>
      <c r="V2606" s="40"/>
      <c r="W2606" s="40"/>
      <c r="X2606" s="40"/>
      <c r="Y2606" s="40"/>
      <c r="Z2606" s="40"/>
      <c r="AA2606" s="40"/>
      <c r="AB2606" s="40"/>
      <c r="AC2606" s="40"/>
      <c r="AD2606" s="40"/>
      <c r="AE2606" s="40"/>
      <c r="AF2606" s="40"/>
      <c r="AG2606" s="40"/>
      <c r="AH2606" s="40"/>
      <c r="AI2606" s="40"/>
      <c r="AJ2606" s="40"/>
      <c r="AK2606" s="40"/>
      <c r="AL2606" s="40"/>
      <c r="AM2606" s="40"/>
      <c r="AN2606" s="40"/>
      <c r="AO2606" s="40"/>
      <c r="AP2606" s="40"/>
      <c r="AQ2606" s="40"/>
      <c r="AR2606" s="40"/>
      <c r="AS2606" s="40"/>
      <c r="AT2606" s="40"/>
      <c r="AU2606" s="40"/>
      <c r="AV2606" s="40"/>
      <c r="AW2606" s="40"/>
      <c r="AX2606" s="40"/>
      <c r="AY2606" s="40"/>
      <c r="AZ2606" s="40"/>
      <c r="BA2606" s="40"/>
      <c r="BB2606" s="40"/>
      <c r="BC2606" s="40"/>
      <c r="BD2606" s="40"/>
      <c r="BE2606" s="40"/>
      <c r="BF2606" s="40"/>
    </row>
    <row r="2607" spans="1:58" x14ac:dyDescent="0.4">
      <c r="A2607" s="510"/>
      <c r="B2607" s="40"/>
      <c r="C2607" s="40"/>
      <c r="D2607" s="45"/>
      <c r="E2607" s="45"/>
      <c r="F2607" s="64"/>
      <c r="G2607" s="40"/>
      <c r="H2607" s="40"/>
      <c r="I2607" s="40"/>
      <c r="J2607" s="40"/>
      <c r="K2607" s="40"/>
      <c r="L2607" s="40"/>
      <c r="M2607" s="40"/>
      <c r="N2607" s="40"/>
      <c r="O2607" s="40"/>
      <c r="P2607" s="40"/>
      <c r="Q2607" s="40"/>
      <c r="R2607" s="40"/>
      <c r="S2607" s="40"/>
      <c r="T2607" s="40"/>
      <c r="U2607" s="40"/>
      <c r="V2607" s="40"/>
      <c r="W2607" s="40"/>
      <c r="X2607" s="40"/>
      <c r="Y2607" s="40"/>
      <c r="Z2607" s="40"/>
      <c r="AA2607" s="40"/>
      <c r="AB2607" s="40"/>
      <c r="AC2607" s="40"/>
      <c r="AD2607" s="40"/>
      <c r="AE2607" s="40"/>
      <c r="AF2607" s="40"/>
      <c r="AG2607" s="40"/>
      <c r="AH2607" s="40"/>
      <c r="AI2607" s="40"/>
      <c r="AJ2607" s="40"/>
      <c r="AK2607" s="40"/>
      <c r="AL2607" s="40"/>
      <c r="AM2607" s="40"/>
      <c r="AN2607" s="40"/>
      <c r="AO2607" s="40"/>
      <c r="AP2607" s="40"/>
      <c r="AQ2607" s="40"/>
      <c r="AR2607" s="40"/>
      <c r="AS2607" s="40"/>
      <c r="AT2607" s="40"/>
      <c r="AU2607" s="40"/>
      <c r="AV2607" s="40"/>
      <c r="AW2607" s="40"/>
      <c r="AX2607" s="40"/>
      <c r="AY2607" s="40"/>
      <c r="AZ2607" s="40"/>
      <c r="BA2607" s="40"/>
      <c r="BB2607" s="40"/>
      <c r="BC2607" s="40"/>
      <c r="BD2607" s="40"/>
      <c r="BE2607" s="40"/>
      <c r="BF2607" s="40"/>
    </row>
    <row r="2608" spans="1:58" x14ac:dyDescent="0.4">
      <c r="A2608" s="510"/>
      <c r="B2608" s="40"/>
      <c r="C2608" s="40"/>
      <c r="D2608" s="45"/>
      <c r="E2608" s="45"/>
      <c r="F2608" s="64"/>
      <c r="G2608" s="40"/>
      <c r="H2608" s="40"/>
      <c r="I2608" s="40"/>
      <c r="J2608" s="40"/>
      <c r="K2608" s="40"/>
      <c r="L2608" s="40"/>
      <c r="M2608" s="40"/>
      <c r="N2608" s="40"/>
      <c r="O2608" s="40"/>
      <c r="P2608" s="40"/>
      <c r="Q2608" s="40"/>
      <c r="R2608" s="40"/>
      <c r="S2608" s="40"/>
      <c r="T2608" s="40"/>
      <c r="U2608" s="40"/>
      <c r="V2608" s="40"/>
      <c r="W2608" s="40"/>
      <c r="X2608" s="40"/>
      <c r="Y2608" s="40"/>
      <c r="Z2608" s="40"/>
      <c r="AA2608" s="40"/>
      <c r="AB2608" s="40"/>
      <c r="AC2608" s="40"/>
      <c r="AD2608" s="40"/>
      <c r="AE2608" s="40"/>
      <c r="AF2608" s="40"/>
      <c r="AG2608" s="40"/>
      <c r="AH2608" s="40"/>
      <c r="AI2608" s="40"/>
      <c r="AJ2608" s="40"/>
      <c r="AK2608" s="40"/>
      <c r="AL2608" s="40"/>
      <c r="AM2608" s="40"/>
      <c r="AN2608" s="40"/>
      <c r="AO2608" s="40"/>
      <c r="AP2608" s="40"/>
      <c r="AQ2608" s="40"/>
      <c r="AR2608" s="40"/>
      <c r="AS2608" s="40"/>
      <c r="AT2608" s="40"/>
      <c r="AU2608" s="40"/>
      <c r="AV2608" s="40"/>
      <c r="AW2608" s="40"/>
      <c r="AX2608" s="40"/>
      <c r="AY2608" s="40"/>
      <c r="AZ2608" s="40"/>
      <c r="BA2608" s="40"/>
      <c r="BB2608" s="40"/>
      <c r="BC2608" s="40"/>
      <c r="BD2608" s="40"/>
      <c r="BE2608" s="40"/>
      <c r="BF2608" s="40"/>
    </row>
    <row r="2609" spans="1:58" x14ac:dyDescent="0.4">
      <c r="A2609" s="510"/>
      <c r="B2609" s="40"/>
      <c r="C2609" s="40"/>
      <c r="D2609" s="45"/>
      <c r="E2609" s="45"/>
      <c r="F2609" s="64"/>
      <c r="G2609" s="40"/>
      <c r="H2609" s="40"/>
      <c r="I2609" s="40"/>
      <c r="J2609" s="40"/>
      <c r="K2609" s="40"/>
      <c r="L2609" s="40"/>
      <c r="M2609" s="40"/>
      <c r="N2609" s="40"/>
      <c r="O2609" s="40"/>
      <c r="P2609" s="40"/>
      <c r="Q2609" s="40"/>
      <c r="R2609" s="40"/>
      <c r="S2609" s="40"/>
      <c r="T2609" s="40"/>
      <c r="U2609" s="40"/>
      <c r="V2609" s="40"/>
      <c r="W2609" s="40"/>
      <c r="X2609" s="40"/>
      <c r="Y2609" s="40"/>
      <c r="Z2609" s="40"/>
      <c r="AA2609" s="40"/>
      <c r="AB2609" s="40"/>
      <c r="AC2609" s="40"/>
      <c r="AD2609" s="40"/>
      <c r="AE2609" s="40"/>
      <c r="AF2609" s="40"/>
      <c r="AG2609" s="40"/>
      <c r="AH2609" s="40"/>
      <c r="AI2609" s="40"/>
      <c r="AJ2609" s="40"/>
      <c r="AK2609" s="40"/>
      <c r="AL2609" s="40"/>
      <c r="AM2609" s="40"/>
      <c r="AN2609" s="40"/>
      <c r="AO2609" s="40"/>
      <c r="AP2609" s="40"/>
      <c r="AQ2609" s="40"/>
      <c r="AR2609" s="40"/>
      <c r="AS2609" s="40"/>
      <c r="AT2609" s="40"/>
      <c r="AU2609" s="40"/>
      <c r="AV2609" s="40"/>
      <c r="AW2609" s="40"/>
      <c r="AX2609" s="40"/>
      <c r="AY2609" s="40"/>
      <c r="AZ2609" s="40"/>
      <c r="BA2609" s="40"/>
      <c r="BB2609" s="40"/>
      <c r="BC2609" s="40"/>
      <c r="BD2609" s="40"/>
      <c r="BE2609" s="40"/>
      <c r="BF2609" s="40"/>
    </row>
    <row r="2610" spans="1:58" x14ac:dyDescent="0.4">
      <c r="A2610" s="510"/>
      <c r="B2610" s="40"/>
      <c r="C2610" s="40"/>
      <c r="D2610" s="45"/>
      <c r="E2610" s="45"/>
      <c r="F2610" s="64"/>
      <c r="G2610" s="40"/>
      <c r="H2610" s="40"/>
      <c r="I2610" s="40"/>
      <c r="J2610" s="40"/>
      <c r="K2610" s="40"/>
      <c r="L2610" s="40"/>
      <c r="M2610" s="40"/>
      <c r="N2610" s="40"/>
      <c r="O2610" s="40"/>
      <c r="P2610" s="40"/>
      <c r="Q2610" s="40"/>
      <c r="R2610" s="40"/>
      <c r="S2610" s="40"/>
      <c r="T2610" s="40"/>
      <c r="U2610" s="40"/>
      <c r="V2610" s="40"/>
      <c r="W2610" s="40"/>
      <c r="X2610" s="40"/>
      <c r="Y2610" s="40"/>
      <c r="Z2610" s="40"/>
      <c r="AA2610" s="40"/>
      <c r="AB2610" s="40"/>
      <c r="AC2610" s="40"/>
      <c r="AD2610" s="40"/>
      <c r="AE2610" s="40"/>
      <c r="AF2610" s="40"/>
      <c r="AG2610" s="40"/>
      <c r="AH2610" s="40"/>
      <c r="AI2610" s="40"/>
      <c r="AJ2610" s="40"/>
      <c r="AK2610" s="40"/>
      <c r="AL2610" s="40"/>
      <c r="AM2610" s="40"/>
      <c r="AN2610" s="40"/>
      <c r="AO2610" s="40"/>
      <c r="AP2610" s="40"/>
      <c r="AQ2610" s="40"/>
      <c r="AR2610" s="40"/>
      <c r="AS2610" s="40"/>
      <c r="AT2610" s="40"/>
      <c r="AU2610" s="40"/>
      <c r="AV2610" s="40"/>
      <c r="AW2610" s="40"/>
      <c r="AX2610" s="40"/>
      <c r="AY2610" s="40"/>
      <c r="AZ2610" s="40"/>
      <c r="BA2610" s="40"/>
      <c r="BB2610" s="40"/>
      <c r="BC2610" s="40"/>
      <c r="BD2610" s="40"/>
      <c r="BE2610" s="40"/>
      <c r="BF2610" s="40"/>
    </row>
    <row r="2611" spans="1:58" x14ac:dyDescent="0.4">
      <c r="A2611" s="510"/>
      <c r="B2611" s="40"/>
      <c r="C2611" s="40"/>
      <c r="D2611" s="45"/>
      <c r="E2611" s="45"/>
      <c r="F2611" s="64"/>
      <c r="G2611" s="40"/>
      <c r="H2611" s="40"/>
      <c r="I2611" s="40"/>
      <c r="J2611" s="40"/>
      <c r="K2611" s="40"/>
      <c r="L2611" s="40"/>
      <c r="M2611" s="40"/>
      <c r="N2611" s="40"/>
      <c r="O2611" s="40"/>
      <c r="P2611" s="40"/>
      <c r="Q2611" s="40"/>
      <c r="R2611" s="40"/>
      <c r="S2611" s="40"/>
      <c r="T2611" s="40"/>
      <c r="U2611" s="40"/>
      <c r="V2611" s="40"/>
      <c r="W2611" s="40"/>
      <c r="X2611" s="40"/>
      <c r="Y2611" s="40"/>
      <c r="Z2611" s="40"/>
      <c r="AA2611" s="40"/>
      <c r="AB2611" s="40"/>
      <c r="AC2611" s="40"/>
      <c r="AD2611" s="40"/>
      <c r="AE2611" s="40"/>
      <c r="AF2611" s="40"/>
      <c r="AG2611" s="40"/>
      <c r="AH2611" s="40"/>
      <c r="AI2611" s="40"/>
      <c r="AJ2611" s="40"/>
      <c r="AK2611" s="40"/>
      <c r="AL2611" s="40"/>
      <c r="AM2611" s="40"/>
      <c r="AN2611" s="40"/>
      <c r="AO2611" s="40"/>
      <c r="AP2611" s="40"/>
      <c r="AQ2611" s="40"/>
      <c r="AR2611" s="40"/>
      <c r="AS2611" s="40"/>
      <c r="AT2611" s="40"/>
      <c r="AU2611" s="40"/>
      <c r="AV2611" s="40"/>
      <c r="AW2611" s="40"/>
      <c r="AX2611" s="40"/>
      <c r="AY2611" s="40"/>
      <c r="AZ2611" s="40"/>
      <c r="BA2611" s="40"/>
      <c r="BB2611" s="40"/>
      <c r="BC2611" s="40"/>
      <c r="BD2611" s="40"/>
      <c r="BE2611" s="40"/>
      <c r="BF2611" s="40"/>
    </row>
    <row r="2612" spans="1:58" x14ac:dyDescent="0.4">
      <c r="A2612" s="510"/>
      <c r="B2612" s="40"/>
      <c r="C2612" s="40"/>
      <c r="D2612" s="45"/>
      <c r="E2612" s="45"/>
      <c r="F2612" s="64"/>
      <c r="G2612" s="40"/>
      <c r="H2612" s="40"/>
      <c r="I2612" s="40"/>
      <c r="J2612" s="40"/>
      <c r="K2612" s="40"/>
      <c r="L2612" s="40"/>
      <c r="M2612" s="40"/>
      <c r="N2612" s="40"/>
      <c r="O2612" s="40"/>
      <c r="P2612" s="40"/>
      <c r="Q2612" s="40"/>
      <c r="R2612" s="40"/>
      <c r="S2612" s="40"/>
      <c r="T2612" s="40"/>
      <c r="U2612" s="40"/>
      <c r="V2612" s="40"/>
      <c r="W2612" s="40"/>
      <c r="X2612" s="40"/>
      <c r="Y2612" s="40"/>
      <c r="Z2612" s="40"/>
      <c r="AA2612" s="40"/>
      <c r="AB2612" s="40"/>
      <c r="AC2612" s="40"/>
      <c r="AD2612" s="40"/>
      <c r="AE2612" s="40"/>
      <c r="AF2612" s="40"/>
      <c r="AG2612" s="40"/>
      <c r="AH2612" s="40"/>
      <c r="AI2612" s="40"/>
      <c r="AJ2612" s="40"/>
      <c r="AK2612" s="40"/>
      <c r="AL2612" s="40"/>
      <c r="AM2612" s="40"/>
      <c r="AN2612" s="40"/>
      <c r="AO2612" s="40"/>
      <c r="AP2612" s="40"/>
      <c r="AQ2612" s="40"/>
      <c r="AR2612" s="40"/>
      <c r="AS2612" s="40"/>
      <c r="AT2612" s="40"/>
      <c r="AU2612" s="40"/>
      <c r="AV2612" s="40"/>
      <c r="AW2612" s="40"/>
      <c r="AX2612" s="40"/>
      <c r="AY2612" s="40"/>
      <c r="AZ2612" s="40"/>
      <c r="BA2612" s="40"/>
      <c r="BB2612" s="40"/>
      <c r="BC2612" s="40"/>
      <c r="BD2612" s="40"/>
      <c r="BE2612" s="40"/>
      <c r="BF2612" s="40"/>
    </row>
    <row r="2613" spans="1:58" x14ac:dyDescent="0.4">
      <c r="A2613" s="510"/>
      <c r="B2613" s="40"/>
      <c r="C2613" s="40"/>
      <c r="D2613" s="45"/>
      <c r="E2613" s="45"/>
      <c r="F2613" s="64"/>
      <c r="G2613" s="40"/>
      <c r="H2613" s="40"/>
      <c r="I2613" s="40"/>
      <c r="J2613" s="40"/>
      <c r="K2613" s="40"/>
      <c r="L2613" s="40"/>
      <c r="M2613" s="40"/>
      <c r="N2613" s="40"/>
      <c r="O2613" s="40"/>
      <c r="P2613" s="40"/>
      <c r="Q2613" s="40"/>
      <c r="R2613" s="40"/>
      <c r="S2613" s="40"/>
      <c r="T2613" s="40"/>
      <c r="U2613" s="40"/>
      <c r="V2613" s="40"/>
      <c r="W2613" s="40"/>
      <c r="X2613" s="40"/>
      <c r="Y2613" s="40"/>
      <c r="Z2613" s="40"/>
      <c r="AA2613" s="40"/>
      <c r="AB2613" s="40"/>
      <c r="AC2613" s="40"/>
      <c r="AD2613" s="40"/>
      <c r="AE2613" s="40"/>
      <c r="AF2613" s="40"/>
      <c r="AG2613" s="40"/>
      <c r="AH2613" s="40"/>
      <c r="AI2613" s="40"/>
      <c r="AJ2613" s="40"/>
      <c r="AK2613" s="40"/>
      <c r="AL2613" s="40"/>
      <c r="AM2613" s="40"/>
      <c r="AN2613" s="40"/>
      <c r="AO2613" s="40"/>
      <c r="AP2613" s="40"/>
      <c r="AQ2613" s="40"/>
      <c r="AR2613" s="40"/>
      <c r="AS2613" s="40"/>
      <c r="AT2613" s="40"/>
      <c r="AU2613" s="40"/>
      <c r="AV2613" s="40"/>
      <c r="AW2613" s="40"/>
      <c r="AX2613" s="40"/>
      <c r="AY2613" s="40"/>
      <c r="AZ2613" s="40"/>
      <c r="BA2613" s="40"/>
      <c r="BB2613" s="40"/>
      <c r="BC2613" s="40"/>
      <c r="BD2613" s="40"/>
      <c r="BE2613" s="40"/>
      <c r="BF2613" s="40"/>
    </row>
    <row r="2614" spans="1:58" x14ac:dyDescent="0.4">
      <c r="A2614" s="510"/>
      <c r="B2614" s="40"/>
      <c r="C2614" s="40"/>
      <c r="D2614" s="45"/>
      <c r="E2614" s="45"/>
      <c r="F2614" s="64"/>
      <c r="G2614" s="40"/>
      <c r="H2614" s="40"/>
      <c r="I2614" s="40"/>
      <c r="J2614" s="40"/>
      <c r="K2614" s="40"/>
      <c r="L2614" s="40"/>
      <c r="M2614" s="40"/>
      <c r="N2614" s="40"/>
      <c r="O2614" s="40"/>
      <c r="P2614" s="40"/>
      <c r="Q2614" s="40"/>
      <c r="R2614" s="40"/>
      <c r="S2614" s="40"/>
      <c r="T2614" s="40"/>
      <c r="U2614" s="40"/>
      <c r="V2614" s="40"/>
      <c r="W2614" s="40"/>
      <c r="X2614" s="40"/>
      <c r="Y2614" s="40"/>
      <c r="Z2614" s="40"/>
      <c r="AA2614" s="40"/>
      <c r="AB2614" s="40"/>
      <c r="AC2614" s="40"/>
      <c r="AD2614" s="40"/>
      <c r="AE2614" s="40"/>
      <c r="AF2614" s="40"/>
      <c r="AG2614" s="40"/>
      <c r="AH2614" s="40"/>
      <c r="AI2614" s="40"/>
      <c r="AJ2614" s="40"/>
      <c r="AK2614" s="40"/>
      <c r="AL2614" s="40"/>
      <c r="AM2614" s="40"/>
      <c r="AN2614" s="40"/>
      <c r="AO2614" s="40"/>
      <c r="AP2614" s="40"/>
      <c r="AQ2614" s="40"/>
      <c r="AR2614" s="40"/>
      <c r="AS2614" s="40"/>
      <c r="AT2614" s="40"/>
      <c r="AU2614" s="40"/>
      <c r="AV2614" s="40"/>
      <c r="AW2614" s="40"/>
      <c r="AX2614" s="40"/>
      <c r="AY2614" s="40"/>
      <c r="AZ2614" s="40"/>
      <c r="BA2614" s="40"/>
      <c r="BB2614" s="40"/>
      <c r="BC2614" s="40"/>
      <c r="BD2614" s="40"/>
      <c r="BE2614" s="40"/>
      <c r="BF2614" s="40"/>
    </row>
    <row r="2615" spans="1:58" x14ac:dyDescent="0.4">
      <c r="A2615" s="510"/>
      <c r="B2615" s="40"/>
      <c r="C2615" s="40"/>
      <c r="D2615" s="45"/>
      <c r="E2615" s="45"/>
      <c r="F2615" s="64"/>
      <c r="G2615" s="40"/>
      <c r="H2615" s="40"/>
      <c r="I2615" s="40"/>
      <c r="J2615" s="40"/>
      <c r="K2615" s="40"/>
      <c r="L2615" s="40"/>
      <c r="M2615" s="40"/>
      <c r="N2615" s="40"/>
      <c r="O2615" s="40"/>
      <c r="P2615" s="40"/>
      <c r="Q2615" s="40"/>
      <c r="R2615" s="40"/>
      <c r="S2615" s="40"/>
      <c r="T2615" s="40"/>
      <c r="U2615" s="40"/>
      <c r="V2615" s="40"/>
      <c r="W2615" s="40"/>
      <c r="X2615" s="40"/>
      <c r="Y2615" s="40"/>
      <c r="Z2615" s="40"/>
      <c r="AA2615" s="40"/>
      <c r="AB2615" s="40"/>
      <c r="AC2615" s="40"/>
      <c r="AD2615" s="40"/>
      <c r="AE2615" s="40"/>
      <c r="AF2615" s="40"/>
      <c r="AG2615" s="40"/>
      <c r="AH2615" s="40"/>
      <c r="AI2615" s="40"/>
      <c r="AJ2615" s="40"/>
      <c r="AK2615" s="40"/>
      <c r="AL2615" s="40"/>
      <c r="AM2615" s="40"/>
      <c r="AN2615" s="40"/>
      <c r="AO2615" s="40"/>
      <c r="AP2615" s="40"/>
      <c r="AQ2615" s="40"/>
      <c r="AR2615" s="40"/>
      <c r="AS2615" s="40"/>
      <c r="AT2615" s="40"/>
      <c r="AU2615" s="40"/>
      <c r="AV2615" s="40"/>
      <c r="AW2615" s="40"/>
      <c r="AX2615" s="40"/>
      <c r="AY2615" s="40"/>
      <c r="AZ2615" s="40"/>
      <c r="BA2615" s="40"/>
      <c r="BB2615" s="40"/>
      <c r="BC2615" s="40"/>
      <c r="BD2615" s="40"/>
      <c r="BE2615" s="40"/>
      <c r="BF2615" s="40"/>
    </row>
    <row r="2616" spans="1:58" x14ac:dyDescent="0.4">
      <c r="A2616" s="510"/>
      <c r="B2616" s="40"/>
      <c r="C2616" s="40"/>
      <c r="D2616" s="45"/>
      <c r="E2616" s="45"/>
      <c r="F2616" s="64"/>
      <c r="G2616" s="40"/>
      <c r="H2616" s="40"/>
      <c r="I2616" s="40"/>
      <c r="J2616" s="40"/>
      <c r="K2616" s="40"/>
      <c r="L2616" s="40"/>
      <c r="M2616" s="40"/>
      <c r="N2616" s="40"/>
      <c r="O2616" s="40"/>
      <c r="P2616" s="40"/>
      <c r="Q2616" s="40"/>
      <c r="R2616" s="40"/>
      <c r="S2616" s="40"/>
      <c r="T2616" s="40"/>
      <c r="U2616" s="40"/>
      <c r="V2616" s="40"/>
      <c r="W2616" s="40"/>
      <c r="X2616" s="40"/>
      <c r="Y2616" s="40"/>
      <c r="Z2616" s="40"/>
      <c r="AA2616" s="40"/>
      <c r="AB2616" s="40"/>
      <c r="AC2616" s="40"/>
      <c r="AD2616" s="40"/>
      <c r="AE2616" s="40"/>
      <c r="AF2616" s="40"/>
      <c r="AG2616" s="40"/>
      <c r="AH2616" s="40"/>
      <c r="AI2616" s="40"/>
      <c r="AJ2616" s="40"/>
      <c r="AK2616" s="40"/>
      <c r="AL2616" s="40"/>
      <c r="AM2616" s="40"/>
      <c r="AN2616" s="40"/>
      <c r="AO2616" s="40"/>
      <c r="AP2616" s="40"/>
      <c r="AQ2616" s="40"/>
      <c r="AR2616" s="40"/>
      <c r="AS2616" s="40"/>
      <c r="AT2616" s="40"/>
      <c r="AU2616" s="40"/>
      <c r="AV2616" s="40"/>
      <c r="AW2616" s="40"/>
      <c r="AX2616" s="40"/>
      <c r="AY2616" s="40"/>
      <c r="AZ2616" s="40"/>
      <c r="BA2616" s="40"/>
      <c r="BB2616" s="40"/>
      <c r="BC2616" s="40"/>
      <c r="BD2616" s="40"/>
      <c r="BE2616" s="40"/>
      <c r="BF2616" s="40"/>
    </row>
    <row r="2617" spans="1:58" x14ac:dyDescent="0.4">
      <c r="A2617" s="510"/>
      <c r="B2617" s="40"/>
      <c r="C2617" s="40"/>
      <c r="D2617" s="45"/>
      <c r="E2617" s="45"/>
      <c r="F2617" s="64"/>
      <c r="G2617" s="40"/>
      <c r="H2617" s="40"/>
      <c r="I2617" s="40"/>
      <c r="J2617" s="40"/>
      <c r="K2617" s="40"/>
      <c r="L2617" s="40"/>
      <c r="M2617" s="40"/>
      <c r="N2617" s="40"/>
      <c r="O2617" s="40"/>
      <c r="P2617" s="40"/>
      <c r="Q2617" s="40"/>
      <c r="R2617" s="40"/>
      <c r="S2617" s="40"/>
      <c r="T2617" s="40"/>
      <c r="U2617" s="40"/>
      <c r="V2617" s="40"/>
      <c r="W2617" s="40"/>
      <c r="X2617" s="40"/>
      <c r="Y2617" s="40"/>
      <c r="Z2617" s="40"/>
      <c r="AA2617" s="40"/>
      <c r="AB2617" s="40"/>
      <c r="AC2617" s="40"/>
      <c r="AD2617" s="40"/>
      <c r="AE2617" s="40"/>
      <c r="AF2617" s="40"/>
      <c r="AG2617" s="40"/>
      <c r="AH2617" s="40"/>
      <c r="AI2617" s="40"/>
      <c r="AJ2617" s="40"/>
      <c r="AK2617" s="40"/>
      <c r="AL2617" s="40"/>
      <c r="AM2617" s="40"/>
      <c r="AN2617" s="40"/>
      <c r="AO2617" s="40"/>
      <c r="AP2617" s="40"/>
      <c r="AQ2617" s="40"/>
      <c r="AR2617" s="40"/>
      <c r="AS2617" s="40"/>
      <c r="AT2617" s="40"/>
      <c r="AU2617" s="40"/>
      <c r="AV2617" s="40"/>
      <c r="AW2617" s="40"/>
      <c r="AX2617" s="40"/>
      <c r="AY2617" s="40"/>
      <c r="AZ2617" s="40"/>
      <c r="BA2617" s="40"/>
      <c r="BB2617" s="40"/>
      <c r="BC2617" s="40"/>
      <c r="BD2617" s="40"/>
      <c r="BE2617" s="40"/>
      <c r="BF2617" s="40"/>
    </row>
    <row r="2618" spans="1:58" x14ac:dyDescent="0.4">
      <c r="A2618" s="510"/>
      <c r="B2618" s="40"/>
      <c r="C2618" s="40"/>
      <c r="D2618" s="45"/>
      <c r="E2618" s="45"/>
      <c r="F2618" s="64"/>
      <c r="G2618" s="40"/>
      <c r="H2618" s="40"/>
      <c r="I2618" s="40"/>
      <c r="J2618" s="40"/>
      <c r="K2618" s="40"/>
      <c r="L2618" s="40"/>
      <c r="M2618" s="40"/>
      <c r="N2618" s="40"/>
      <c r="O2618" s="40"/>
      <c r="P2618" s="40"/>
      <c r="Q2618" s="40"/>
      <c r="R2618" s="40"/>
      <c r="S2618" s="40"/>
      <c r="T2618" s="40"/>
      <c r="U2618" s="40"/>
      <c r="V2618" s="40"/>
      <c r="W2618" s="40"/>
      <c r="X2618" s="40"/>
      <c r="Y2618" s="40"/>
      <c r="Z2618" s="40"/>
      <c r="AA2618" s="40"/>
      <c r="AB2618" s="40"/>
      <c r="AC2618" s="40"/>
      <c r="AD2618" s="40"/>
      <c r="AE2618" s="40"/>
      <c r="AF2618" s="40"/>
      <c r="AG2618" s="40"/>
      <c r="AH2618" s="40"/>
      <c r="AI2618" s="40"/>
      <c r="AJ2618" s="40"/>
      <c r="AK2618" s="40"/>
      <c r="AL2618" s="40"/>
      <c r="AM2618" s="40"/>
      <c r="AN2618" s="40"/>
      <c r="AO2618" s="40"/>
      <c r="AP2618" s="40"/>
      <c r="AQ2618" s="40"/>
      <c r="AR2618" s="40"/>
      <c r="AS2618" s="40"/>
      <c r="AT2618" s="40"/>
      <c r="AU2618" s="40"/>
      <c r="AV2618" s="40"/>
      <c r="AW2618" s="40"/>
      <c r="AX2618" s="40"/>
      <c r="AY2618" s="40"/>
      <c r="AZ2618" s="40"/>
      <c r="BA2618" s="40"/>
      <c r="BB2618" s="40"/>
      <c r="BC2618" s="40"/>
      <c r="BD2618" s="40"/>
      <c r="BE2618" s="40"/>
      <c r="BF2618" s="40"/>
    </row>
    <row r="2619" spans="1:58" x14ac:dyDescent="0.4">
      <c r="A2619" s="510"/>
      <c r="B2619" s="40"/>
      <c r="C2619" s="40"/>
      <c r="D2619" s="45"/>
      <c r="E2619" s="45"/>
      <c r="F2619" s="64"/>
      <c r="G2619" s="40"/>
      <c r="H2619" s="40"/>
      <c r="I2619" s="40"/>
      <c r="J2619" s="40"/>
      <c r="K2619" s="40"/>
      <c r="L2619" s="40"/>
      <c r="M2619" s="40"/>
      <c r="N2619" s="40"/>
      <c r="O2619" s="40"/>
      <c r="P2619" s="40"/>
      <c r="Q2619" s="40"/>
      <c r="R2619" s="40"/>
      <c r="S2619" s="40"/>
      <c r="T2619" s="40"/>
      <c r="U2619" s="40"/>
      <c r="V2619" s="40"/>
      <c r="W2619" s="40"/>
      <c r="X2619" s="40"/>
      <c r="Y2619" s="40"/>
      <c r="Z2619" s="40"/>
      <c r="AA2619" s="40"/>
      <c r="AB2619" s="40"/>
      <c r="AC2619" s="40"/>
      <c r="AD2619" s="40"/>
      <c r="AE2619" s="40"/>
      <c r="AF2619" s="40"/>
      <c r="AG2619" s="40"/>
      <c r="AH2619" s="40"/>
      <c r="AI2619" s="40"/>
      <c r="AJ2619" s="40"/>
      <c r="AK2619" s="40"/>
      <c r="AL2619" s="40"/>
      <c r="AM2619" s="40"/>
      <c r="AN2619" s="40"/>
      <c r="AO2619" s="40"/>
      <c r="AP2619" s="40"/>
      <c r="AQ2619" s="40"/>
      <c r="AR2619" s="40"/>
      <c r="AS2619" s="40"/>
      <c r="AT2619" s="40"/>
      <c r="AU2619" s="40"/>
      <c r="AV2619" s="40"/>
      <c r="AW2619" s="40"/>
      <c r="AX2619" s="40"/>
      <c r="AY2619" s="40"/>
      <c r="AZ2619" s="40"/>
      <c r="BA2619" s="40"/>
      <c r="BB2619" s="40"/>
      <c r="BC2619" s="40"/>
      <c r="BD2619" s="40"/>
      <c r="BE2619" s="40"/>
      <c r="BF2619" s="40"/>
    </row>
    <row r="2620" spans="1:58" x14ac:dyDescent="0.4">
      <c r="A2620" s="510"/>
      <c r="B2620" s="40"/>
      <c r="C2620" s="40"/>
      <c r="D2620" s="45"/>
      <c r="E2620" s="45"/>
      <c r="F2620" s="64"/>
      <c r="G2620" s="40"/>
      <c r="H2620" s="40"/>
      <c r="I2620" s="40"/>
      <c r="J2620" s="40"/>
      <c r="K2620" s="40"/>
      <c r="L2620" s="40"/>
      <c r="M2620" s="40"/>
      <c r="N2620" s="40"/>
      <c r="O2620" s="40"/>
      <c r="P2620" s="40"/>
      <c r="Q2620" s="40"/>
      <c r="R2620" s="40"/>
      <c r="S2620" s="40"/>
      <c r="T2620" s="40"/>
      <c r="U2620" s="40"/>
      <c r="V2620" s="40"/>
      <c r="W2620" s="40"/>
      <c r="X2620" s="40"/>
      <c r="Y2620" s="40"/>
      <c r="Z2620" s="40"/>
      <c r="AA2620" s="40"/>
      <c r="AB2620" s="40"/>
      <c r="AC2620" s="40"/>
      <c r="AD2620" s="40"/>
      <c r="AE2620" s="40"/>
      <c r="AF2620" s="40"/>
      <c r="AG2620" s="40"/>
      <c r="AH2620" s="40"/>
      <c r="AI2620" s="40"/>
      <c r="AJ2620" s="40"/>
      <c r="AK2620" s="40"/>
      <c r="AL2620" s="40"/>
      <c r="AM2620" s="40"/>
      <c r="AN2620" s="40"/>
      <c r="AO2620" s="40"/>
      <c r="AP2620" s="40"/>
      <c r="AQ2620" s="40"/>
      <c r="AR2620" s="40"/>
      <c r="AS2620" s="40"/>
      <c r="AT2620" s="40"/>
      <c r="AU2620" s="40"/>
      <c r="AV2620" s="40"/>
      <c r="AW2620" s="40"/>
      <c r="AX2620" s="40"/>
      <c r="AY2620" s="40"/>
      <c r="AZ2620" s="40"/>
      <c r="BA2620" s="40"/>
      <c r="BB2620" s="40"/>
      <c r="BC2620" s="40"/>
      <c r="BD2620" s="40"/>
      <c r="BE2620" s="40"/>
      <c r="BF2620" s="40"/>
    </row>
    <row r="2621" spans="1:58" x14ac:dyDescent="0.4">
      <c r="A2621" s="510"/>
      <c r="B2621" s="40"/>
      <c r="C2621" s="40"/>
      <c r="D2621" s="45"/>
      <c r="E2621" s="45"/>
      <c r="F2621" s="64"/>
      <c r="G2621" s="40"/>
      <c r="H2621" s="40"/>
      <c r="I2621" s="40"/>
      <c r="J2621" s="40"/>
      <c r="K2621" s="40"/>
      <c r="L2621" s="40"/>
      <c r="M2621" s="40"/>
      <c r="N2621" s="40"/>
      <c r="O2621" s="40"/>
      <c r="P2621" s="40"/>
      <c r="Q2621" s="40"/>
      <c r="R2621" s="40"/>
      <c r="S2621" s="40"/>
      <c r="T2621" s="40"/>
      <c r="U2621" s="40"/>
      <c r="V2621" s="40"/>
      <c r="W2621" s="40"/>
      <c r="X2621" s="40"/>
      <c r="Y2621" s="40"/>
      <c r="Z2621" s="40"/>
      <c r="AA2621" s="40"/>
      <c r="AB2621" s="40"/>
      <c r="AC2621" s="40"/>
      <c r="AD2621" s="40"/>
      <c r="AE2621" s="40"/>
      <c r="AF2621" s="40"/>
      <c r="AG2621" s="40"/>
      <c r="AH2621" s="40"/>
      <c r="AI2621" s="40"/>
      <c r="AJ2621" s="40"/>
      <c r="AK2621" s="40"/>
      <c r="AL2621" s="40"/>
      <c r="AM2621" s="40"/>
      <c r="AN2621" s="40"/>
      <c r="AO2621" s="40"/>
      <c r="AP2621" s="40"/>
      <c r="AQ2621" s="40"/>
      <c r="AR2621" s="40"/>
      <c r="AS2621" s="40"/>
      <c r="AT2621" s="40"/>
      <c r="AU2621" s="40"/>
      <c r="AV2621" s="40"/>
      <c r="AW2621" s="40"/>
      <c r="AX2621" s="40"/>
      <c r="AY2621" s="40"/>
      <c r="AZ2621" s="40"/>
      <c r="BA2621" s="40"/>
      <c r="BB2621" s="40"/>
      <c r="BC2621" s="40"/>
      <c r="BD2621" s="40"/>
      <c r="BE2621" s="40"/>
      <c r="BF2621" s="40"/>
    </row>
    <row r="2622" spans="1:58" x14ac:dyDescent="0.4">
      <c r="A2622" s="510"/>
      <c r="B2622" s="40"/>
      <c r="C2622" s="40"/>
      <c r="D2622" s="45"/>
      <c r="E2622" s="45"/>
      <c r="F2622" s="64"/>
      <c r="G2622" s="40"/>
      <c r="H2622" s="40"/>
      <c r="I2622" s="40"/>
      <c r="J2622" s="40"/>
      <c r="K2622" s="40"/>
      <c r="L2622" s="40"/>
      <c r="M2622" s="40"/>
      <c r="N2622" s="40"/>
      <c r="O2622" s="40"/>
      <c r="P2622" s="40"/>
      <c r="Q2622" s="40"/>
      <c r="R2622" s="40"/>
      <c r="S2622" s="40"/>
      <c r="T2622" s="40"/>
      <c r="U2622" s="40"/>
      <c r="V2622" s="40"/>
      <c r="W2622" s="40"/>
      <c r="X2622" s="40"/>
      <c r="Y2622" s="40"/>
      <c r="Z2622" s="40"/>
      <c r="AA2622" s="40"/>
      <c r="AB2622" s="40"/>
      <c r="AC2622" s="40"/>
      <c r="AD2622" s="40"/>
      <c r="AE2622" s="40"/>
      <c r="AF2622" s="40"/>
      <c r="AG2622" s="40"/>
      <c r="AH2622" s="40"/>
      <c r="AI2622" s="40"/>
      <c r="AJ2622" s="40"/>
      <c r="AK2622" s="40"/>
      <c r="AL2622" s="40"/>
      <c r="AM2622" s="40"/>
      <c r="AN2622" s="40"/>
      <c r="AO2622" s="40"/>
      <c r="AP2622" s="40"/>
      <c r="AQ2622" s="40"/>
      <c r="AR2622" s="40"/>
      <c r="AS2622" s="40"/>
      <c r="AT2622" s="40"/>
      <c r="AU2622" s="40"/>
      <c r="AV2622" s="40"/>
      <c r="AW2622" s="40"/>
      <c r="AX2622" s="40"/>
      <c r="AY2622" s="40"/>
      <c r="AZ2622" s="40"/>
      <c r="BA2622" s="40"/>
      <c r="BB2622" s="40"/>
      <c r="BC2622" s="40"/>
      <c r="BD2622" s="40"/>
      <c r="BE2622" s="40"/>
      <c r="BF2622" s="40"/>
    </row>
    <row r="2623" spans="1:58" x14ac:dyDescent="0.4">
      <c r="A2623" s="510"/>
      <c r="B2623" s="40"/>
      <c r="C2623" s="40"/>
      <c r="D2623" s="45"/>
      <c r="E2623" s="45"/>
      <c r="F2623" s="64"/>
      <c r="G2623" s="40"/>
      <c r="H2623" s="40"/>
      <c r="I2623" s="40"/>
      <c r="J2623" s="40"/>
      <c r="K2623" s="40"/>
      <c r="L2623" s="40"/>
      <c r="M2623" s="40"/>
      <c r="N2623" s="40"/>
      <c r="O2623" s="40"/>
      <c r="P2623" s="40"/>
      <c r="Q2623" s="40"/>
      <c r="R2623" s="40"/>
      <c r="S2623" s="40"/>
      <c r="T2623" s="40"/>
      <c r="U2623" s="40"/>
      <c r="V2623" s="40"/>
      <c r="W2623" s="40"/>
      <c r="X2623" s="40"/>
      <c r="Y2623" s="40"/>
      <c r="Z2623" s="40"/>
      <c r="AA2623" s="40"/>
      <c r="AB2623" s="40"/>
      <c r="AC2623" s="40"/>
      <c r="AD2623" s="40"/>
      <c r="AE2623" s="40"/>
      <c r="AF2623" s="40"/>
      <c r="AG2623" s="40"/>
      <c r="AH2623" s="40"/>
      <c r="AI2623" s="40"/>
      <c r="AJ2623" s="40"/>
      <c r="AK2623" s="40"/>
      <c r="AL2623" s="40"/>
      <c r="AM2623" s="40"/>
      <c r="AN2623" s="40"/>
      <c r="AO2623" s="40"/>
      <c r="AP2623" s="40"/>
      <c r="AQ2623" s="40"/>
      <c r="AR2623" s="40"/>
      <c r="AS2623" s="40"/>
      <c r="AT2623" s="40"/>
      <c r="AU2623" s="40"/>
      <c r="AV2623" s="40"/>
      <c r="AW2623" s="40"/>
      <c r="AX2623" s="40"/>
      <c r="AY2623" s="40"/>
      <c r="AZ2623" s="40"/>
      <c r="BA2623" s="40"/>
      <c r="BB2623" s="40"/>
      <c r="BC2623" s="40"/>
      <c r="BD2623" s="40"/>
      <c r="BE2623" s="40"/>
      <c r="BF2623" s="40"/>
    </row>
    <row r="2624" spans="1:58" x14ac:dyDescent="0.4">
      <c r="A2624" s="510"/>
      <c r="B2624" s="40"/>
      <c r="C2624" s="40"/>
      <c r="D2624" s="45"/>
      <c r="E2624" s="45"/>
      <c r="F2624" s="64"/>
      <c r="G2624" s="40"/>
      <c r="H2624" s="40"/>
      <c r="I2624" s="40"/>
      <c r="J2624" s="40"/>
      <c r="K2624" s="40"/>
      <c r="L2624" s="40"/>
      <c r="M2624" s="40"/>
      <c r="N2624" s="40"/>
      <c r="O2624" s="40"/>
      <c r="P2624" s="40"/>
      <c r="Q2624" s="40"/>
      <c r="R2624" s="40"/>
      <c r="S2624" s="40"/>
      <c r="T2624" s="40"/>
      <c r="U2624" s="40"/>
      <c r="V2624" s="40"/>
      <c r="W2624" s="40"/>
      <c r="X2624" s="40"/>
      <c r="Y2624" s="40"/>
      <c r="Z2624" s="40"/>
      <c r="AA2624" s="40"/>
      <c r="AB2624" s="40"/>
      <c r="AC2624" s="40"/>
      <c r="AD2624" s="40"/>
      <c r="AE2624" s="40"/>
      <c r="AF2624" s="40"/>
      <c r="AG2624" s="40"/>
      <c r="AH2624" s="40"/>
      <c r="AI2624" s="40"/>
      <c r="AJ2624" s="40"/>
      <c r="AK2624" s="40"/>
      <c r="AL2624" s="40"/>
      <c r="AM2624" s="40"/>
      <c r="AN2624" s="40"/>
      <c r="AO2624" s="40"/>
      <c r="AP2624" s="40"/>
      <c r="AQ2624" s="40"/>
      <c r="AR2624" s="40"/>
      <c r="AS2624" s="40"/>
      <c r="AT2624" s="40"/>
      <c r="AU2624" s="40"/>
      <c r="AV2624" s="40"/>
      <c r="AW2624" s="40"/>
      <c r="AX2624" s="40"/>
      <c r="AY2624" s="40"/>
      <c r="AZ2624" s="40"/>
      <c r="BA2624" s="40"/>
      <c r="BB2624" s="40"/>
      <c r="BC2624" s="40"/>
      <c r="BD2624" s="40"/>
      <c r="BE2624" s="40"/>
      <c r="BF2624" s="40"/>
    </row>
    <row r="2625" spans="1:58" x14ac:dyDescent="0.4">
      <c r="A2625" s="510"/>
      <c r="B2625" s="40"/>
      <c r="C2625" s="40"/>
      <c r="D2625" s="45"/>
      <c r="E2625" s="45"/>
      <c r="F2625" s="64"/>
      <c r="G2625" s="40"/>
      <c r="H2625" s="40"/>
      <c r="I2625" s="40"/>
      <c r="J2625" s="40"/>
      <c r="K2625" s="40"/>
      <c r="L2625" s="40"/>
      <c r="M2625" s="40"/>
      <c r="N2625" s="40"/>
      <c r="O2625" s="40"/>
      <c r="P2625" s="40"/>
      <c r="Q2625" s="40"/>
      <c r="R2625" s="40"/>
      <c r="S2625" s="40"/>
      <c r="T2625" s="40"/>
      <c r="U2625" s="40"/>
      <c r="V2625" s="40"/>
      <c r="W2625" s="40"/>
      <c r="X2625" s="40"/>
      <c r="Y2625" s="40"/>
      <c r="Z2625" s="40"/>
      <c r="AA2625" s="40"/>
      <c r="AB2625" s="40"/>
      <c r="AC2625" s="40"/>
      <c r="AD2625" s="40"/>
      <c r="AE2625" s="40"/>
      <c r="AF2625" s="40"/>
      <c r="AG2625" s="40"/>
      <c r="AH2625" s="40"/>
      <c r="AI2625" s="40"/>
      <c r="AJ2625" s="40"/>
      <c r="AK2625" s="40"/>
      <c r="AL2625" s="40"/>
      <c r="AM2625" s="40"/>
      <c r="AN2625" s="40"/>
      <c r="AO2625" s="40"/>
      <c r="AP2625" s="40"/>
      <c r="AQ2625" s="40"/>
      <c r="AR2625" s="40"/>
      <c r="AS2625" s="40"/>
      <c r="AT2625" s="40"/>
      <c r="AU2625" s="40"/>
      <c r="AV2625" s="40"/>
      <c r="AW2625" s="40"/>
      <c r="AX2625" s="40"/>
      <c r="AY2625" s="40"/>
      <c r="AZ2625" s="40"/>
      <c r="BA2625" s="40"/>
      <c r="BB2625" s="40"/>
      <c r="BC2625" s="40"/>
      <c r="BD2625" s="40"/>
      <c r="BE2625" s="40"/>
      <c r="BF2625" s="40"/>
    </row>
    <row r="2626" spans="1:58" x14ac:dyDescent="0.4">
      <c r="A2626" s="510"/>
      <c r="B2626" s="40"/>
      <c r="C2626" s="40"/>
      <c r="D2626" s="45"/>
      <c r="E2626" s="45"/>
      <c r="F2626" s="64"/>
      <c r="G2626" s="40"/>
      <c r="H2626" s="40"/>
      <c r="I2626" s="40"/>
      <c r="J2626" s="40"/>
      <c r="K2626" s="40"/>
      <c r="L2626" s="40"/>
      <c r="M2626" s="40"/>
      <c r="N2626" s="40"/>
      <c r="O2626" s="40"/>
      <c r="P2626" s="40"/>
      <c r="Q2626" s="40"/>
      <c r="R2626" s="40"/>
      <c r="S2626" s="40"/>
      <c r="T2626" s="40"/>
      <c r="U2626" s="40"/>
      <c r="V2626" s="40"/>
      <c r="W2626" s="40"/>
      <c r="X2626" s="40"/>
      <c r="Y2626" s="40"/>
      <c r="Z2626" s="40"/>
      <c r="AA2626" s="40"/>
      <c r="AB2626" s="40"/>
      <c r="AC2626" s="40"/>
      <c r="AD2626" s="40"/>
      <c r="AE2626" s="40"/>
      <c r="AF2626" s="40"/>
      <c r="AG2626" s="40"/>
      <c r="AH2626" s="40"/>
      <c r="AI2626" s="40"/>
      <c r="AJ2626" s="40"/>
      <c r="AK2626" s="40"/>
      <c r="AL2626" s="40"/>
      <c r="AM2626" s="40"/>
      <c r="AN2626" s="40"/>
      <c r="AO2626" s="40"/>
      <c r="AP2626" s="40"/>
      <c r="AQ2626" s="40"/>
      <c r="AR2626" s="40"/>
      <c r="AS2626" s="40"/>
      <c r="AT2626" s="40"/>
      <c r="AU2626" s="40"/>
      <c r="AV2626" s="40"/>
      <c r="AW2626" s="40"/>
      <c r="AX2626" s="40"/>
      <c r="AY2626" s="40"/>
      <c r="AZ2626" s="40"/>
      <c r="BA2626" s="40"/>
      <c r="BB2626" s="40"/>
      <c r="BC2626" s="40"/>
      <c r="BD2626" s="40"/>
      <c r="BE2626" s="40"/>
      <c r="BF2626" s="40"/>
    </row>
    <row r="2627" spans="1:58" x14ac:dyDescent="0.4">
      <c r="A2627" s="510"/>
      <c r="B2627" s="40"/>
      <c r="C2627" s="40"/>
      <c r="D2627" s="45"/>
      <c r="E2627" s="45"/>
      <c r="F2627" s="64"/>
      <c r="G2627" s="40"/>
      <c r="H2627" s="40"/>
      <c r="I2627" s="40"/>
      <c r="J2627" s="40"/>
      <c r="K2627" s="40"/>
      <c r="L2627" s="40"/>
      <c r="M2627" s="40"/>
      <c r="N2627" s="40"/>
      <c r="O2627" s="40"/>
      <c r="P2627" s="40"/>
      <c r="Q2627" s="40"/>
      <c r="R2627" s="40"/>
      <c r="S2627" s="40"/>
      <c r="T2627" s="40"/>
      <c r="U2627" s="40"/>
      <c r="V2627" s="40"/>
      <c r="W2627" s="40"/>
      <c r="X2627" s="40"/>
      <c r="Y2627" s="40"/>
      <c r="Z2627" s="40"/>
      <c r="AA2627" s="40"/>
      <c r="AB2627" s="40"/>
      <c r="AC2627" s="40"/>
      <c r="AD2627" s="40"/>
      <c r="AE2627" s="40"/>
      <c r="AF2627" s="40"/>
      <c r="AG2627" s="40"/>
      <c r="AH2627" s="40"/>
      <c r="AI2627" s="40"/>
      <c r="AJ2627" s="40"/>
      <c r="AK2627" s="40"/>
      <c r="AL2627" s="40"/>
      <c r="AM2627" s="40"/>
      <c r="AN2627" s="40"/>
      <c r="AO2627" s="40"/>
      <c r="AP2627" s="40"/>
      <c r="AQ2627" s="40"/>
      <c r="AR2627" s="40"/>
      <c r="AS2627" s="40"/>
      <c r="AT2627" s="40"/>
      <c r="AU2627" s="40"/>
      <c r="AV2627" s="40"/>
      <c r="AW2627" s="40"/>
      <c r="AX2627" s="40"/>
      <c r="AY2627" s="40"/>
      <c r="AZ2627" s="40"/>
      <c r="BA2627" s="40"/>
      <c r="BB2627" s="40"/>
      <c r="BC2627" s="40"/>
      <c r="BD2627" s="40"/>
      <c r="BE2627" s="40"/>
      <c r="BF2627" s="40"/>
    </row>
    <row r="2628" spans="1:58" x14ac:dyDescent="0.4">
      <c r="A2628" s="510"/>
      <c r="B2628" s="40"/>
      <c r="C2628" s="40"/>
      <c r="D2628" s="45"/>
      <c r="E2628" s="45"/>
      <c r="F2628" s="64"/>
      <c r="G2628" s="40"/>
      <c r="H2628" s="40"/>
      <c r="I2628" s="40"/>
      <c r="J2628" s="40"/>
      <c r="K2628" s="40"/>
      <c r="L2628" s="40"/>
      <c r="M2628" s="40"/>
      <c r="N2628" s="40"/>
      <c r="O2628" s="40"/>
      <c r="P2628" s="40"/>
      <c r="Q2628" s="40"/>
      <c r="R2628" s="40"/>
      <c r="S2628" s="40"/>
      <c r="T2628" s="40"/>
      <c r="U2628" s="40"/>
      <c r="V2628" s="40"/>
      <c r="W2628" s="40"/>
      <c r="X2628" s="40"/>
      <c r="Y2628" s="40"/>
      <c r="Z2628" s="40"/>
      <c r="AA2628" s="40"/>
      <c r="AB2628" s="40"/>
      <c r="AC2628" s="40"/>
      <c r="AD2628" s="40"/>
      <c r="AE2628" s="40"/>
      <c r="AF2628" s="40"/>
      <c r="AG2628" s="40"/>
      <c r="AH2628" s="40"/>
      <c r="AI2628" s="40"/>
      <c r="AJ2628" s="40"/>
      <c r="AK2628" s="40"/>
      <c r="AL2628" s="40"/>
      <c r="AM2628" s="40"/>
      <c r="AN2628" s="40"/>
      <c r="AO2628" s="40"/>
      <c r="AP2628" s="40"/>
      <c r="AQ2628" s="40"/>
      <c r="AR2628" s="40"/>
      <c r="AS2628" s="40"/>
      <c r="AT2628" s="40"/>
      <c r="AU2628" s="40"/>
      <c r="AV2628" s="40"/>
      <c r="AW2628" s="40"/>
      <c r="AX2628" s="40"/>
      <c r="AY2628" s="40"/>
      <c r="AZ2628" s="40"/>
      <c r="BA2628" s="40"/>
      <c r="BB2628" s="40"/>
      <c r="BC2628" s="40"/>
      <c r="BD2628" s="40"/>
      <c r="BE2628" s="40"/>
      <c r="BF2628" s="40"/>
    </row>
    <row r="2629" spans="1:58" x14ac:dyDescent="0.4">
      <c r="A2629" s="510"/>
      <c r="B2629" s="40"/>
      <c r="C2629" s="40"/>
      <c r="D2629" s="45"/>
      <c r="E2629" s="45"/>
      <c r="F2629" s="64"/>
      <c r="G2629" s="40"/>
      <c r="H2629" s="40"/>
      <c r="I2629" s="40"/>
      <c r="J2629" s="40"/>
      <c r="K2629" s="40"/>
      <c r="L2629" s="40"/>
      <c r="M2629" s="40"/>
      <c r="N2629" s="40"/>
      <c r="O2629" s="40"/>
      <c r="P2629" s="40"/>
      <c r="Q2629" s="40"/>
      <c r="R2629" s="40"/>
      <c r="S2629" s="40"/>
      <c r="T2629" s="40"/>
      <c r="U2629" s="40"/>
      <c r="V2629" s="40"/>
      <c r="W2629" s="40"/>
      <c r="X2629" s="40"/>
      <c r="Y2629" s="40"/>
      <c r="Z2629" s="40"/>
      <c r="AA2629" s="40"/>
      <c r="AB2629" s="40"/>
      <c r="AC2629" s="40"/>
      <c r="AD2629" s="40"/>
      <c r="AE2629" s="40"/>
      <c r="AF2629" s="40"/>
      <c r="AG2629" s="40"/>
      <c r="AH2629" s="40"/>
      <c r="AI2629" s="40"/>
      <c r="AJ2629" s="40"/>
      <c r="AK2629" s="40"/>
      <c r="AL2629" s="40"/>
      <c r="AM2629" s="40"/>
      <c r="AN2629" s="40"/>
      <c r="AO2629" s="40"/>
      <c r="AP2629" s="40"/>
      <c r="AQ2629" s="40"/>
      <c r="AR2629" s="40"/>
      <c r="AS2629" s="40"/>
      <c r="AT2629" s="40"/>
      <c r="AU2629" s="40"/>
      <c r="AV2629" s="40"/>
      <c r="AW2629" s="40"/>
      <c r="AX2629" s="40"/>
      <c r="AY2629" s="40"/>
      <c r="AZ2629" s="40"/>
      <c r="BA2629" s="40"/>
      <c r="BB2629" s="40"/>
      <c r="BC2629" s="40"/>
      <c r="BD2629" s="40"/>
      <c r="BE2629" s="40"/>
      <c r="BF2629" s="40"/>
    </row>
    <row r="2630" spans="1:58" x14ac:dyDescent="0.4">
      <c r="A2630" s="510"/>
      <c r="B2630" s="40"/>
      <c r="C2630" s="40"/>
      <c r="D2630" s="45"/>
      <c r="E2630" s="45"/>
      <c r="F2630" s="64"/>
      <c r="G2630" s="40"/>
      <c r="H2630" s="40"/>
      <c r="I2630" s="40"/>
      <c r="J2630" s="40"/>
      <c r="K2630" s="40"/>
      <c r="L2630" s="40"/>
      <c r="M2630" s="40"/>
      <c r="N2630" s="40"/>
      <c r="O2630" s="40"/>
      <c r="P2630" s="40"/>
      <c r="Q2630" s="40"/>
      <c r="R2630" s="40"/>
      <c r="S2630" s="40"/>
      <c r="T2630" s="40"/>
      <c r="U2630" s="40"/>
      <c r="V2630" s="40"/>
      <c r="W2630" s="40"/>
      <c r="X2630" s="40"/>
      <c r="Y2630" s="40"/>
      <c r="Z2630" s="40"/>
      <c r="AA2630" s="40"/>
      <c r="AB2630" s="40"/>
      <c r="AC2630" s="40"/>
      <c r="AD2630" s="40"/>
      <c r="AE2630" s="40"/>
      <c r="AF2630" s="40"/>
      <c r="AG2630" s="40"/>
      <c r="AH2630" s="40"/>
      <c r="AI2630" s="40"/>
      <c r="AJ2630" s="40"/>
      <c r="AK2630" s="40"/>
      <c r="AL2630" s="40"/>
      <c r="AM2630" s="40"/>
      <c r="AN2630" s="40"/>
      <c r="AO2630" s="40"/>
      <c r="AP2630" s="40"/>
      <c r="AQ2630" s="40"/>
      <c r="AR2630" s="40"/>
      <c r="AS2630" s="40"/>
      <c r="AT2630" s="40"/>
      <c r="AU2630" s="40"/>
      <c r="AV2630" s="40"/>
      <c r="AW2630" s="40"/>
      <c r="AX2630" s="40"/>
      <c r="AY2630" s="40"/>
      <c r="AZ2630" s="40"/>
      <c r="BA2630" s="40"/>
      <c r="BB2630" s="40"/>
      <c r="BC2630" s="40"/>
      <c r="BD2630" s="40"/>
      <c r="BE2630" s="40"/>
      <c r="BF2630" s="40"/>
    </row>
    <row r="2631" spans="1:58" x14ac:dyDescent="0.4">
      <c r="A2631" s="510"/>
      <c r="B2631" s="40"/>
      <c r="C2631" s="40"/>
      <c r="D2631" s="45"/>
      <c r="E2631" s="45"/>
      <c r="F2631" s="64"/>
      <c r="G2631" s="40"/>
      <c r="H2631" s="40"/>
      <c r="I2631" s="40"/>
      <c r="J2631" s="40"/>
      <c r="K2631" s="40"/>
      <c r="L2631" s="40"/>
      <c r="M2631" s="40"/>
      <c r="N2631" s="40"/>
      <c r="O2631" s="40"/>
      <c r="P2631" s="40"/>
      <c r="Q2631" s="40"/>
      <c r="R2631" s="40"/>
      <c r="S2631" s="40"/>
      <c r="T2631" s="40"/>
      <c r="U2631" s="40"/>
      <c r="V2631" s="40"/>
      <c r="W2631" s="40"/>
      <c r="X2631" s="40"/>
      <c r="Y2631" s="40"/>
      <c r="Z2631" s="40"/>
      <c r="AA2631" s="40"/>
      <c r="AB2631" s="40"/>
      <c r="AC2631" s="40"/>
      <c r="AD2631" s="40"/>
      <c r="AE2631" s="40"/>
      <c r="AF2631" s="40"/>
      <c r="AG2631" s="40"/>
      <c r="AH2631" s="40"/>
      <c r="AI2631" s="40"/>
      <c r="AJ2631" s="40"/>
      <c r="AK2631" s="40"/>
      <c r="AL2631" s="40"/>
      <c r="AM2631" s="40"/>
      <c r="AN2631" s="40"/>
      <c r="AO2631" s="40"/>
      <c r="AP2631" s="40"/>
      <c r="AQ2631" s="40"/>
      <c r="AR2631" s="40"/>
      <c r="AS2631" s="40"/>
      <c r="AT2631" s="40"/>
      <c r="AU2631" s="40"/>
      <c r="AV2631" s="40"/>
      <c r="AW2631" s="40"/>
      <c r="AX2631" s="40"/>
      <c r="AY2631" s="40"/>
      <c r="AZ2631" s="40"/>
      <c r="BA2631" s="40"/>
      <c r="BB2631" s="40"/>
      <c r="BC2631" s="40"/>
      <c r="BD2631" s="40"/>
      <c r="BE2631" s="40"/>
      <c r="BF2631" s="40"/>
    </row>
    <row r="2632" spans="1:58" x14ac:dyDescent="0.4">
      <c r="A2632" s="510"/>
      <c r="B2632" s="40"/>
      <c r="C2632" s="40"/>
      <c r="D2632" s="45"/>
      <c r="E2632" s="45"/>
      <c r="F2632" s="64"/>
      <c r="G2632" s="40"/>
      <c r="H2632" s="40"/>
      <c r="I2632" s="40"/>
      <c r="J2632" s="40"/>
      <c r="K2632" s="40"/>
      <c r="L2632" s="40"/>
      <c r="M2632" s="40"/>
      <c r="N2632" s="40"/>
      <c r="O2632" s="40"/>
      <c r="P2632" s="40"/>
      <c r="Q2632" s="40"/>
      <c r="R2632" s="40"/>
      <c r="S2632" s="40"/>
      <c r="T2632" s="40"/>
      <c r="U2632" s="40"/>
      <c r="V2632" s="40"/>
      <c r="W2632" s="40"/>
      <c r="X2632" s="40"/>
      <c r="Y2632" s="40"/>
      <c r="Z2632" s="40"/>
      <c r="AA2632" s="40"/>
      <c r="AB2632" s="40"/>
      <c r="AC2632" s="40"/>
      <c r="AD2632" s="40"/>
      <c r="AE2632" s="40"/>
      <c r="AF2632" s="40"/>
      <c r="AG2632" s="40"/>
      <c r="AH2632" s="40"/>
      <c r="AI2632" s="40"/>
      <c r="AJ2632" s="40"/>
      <c r="AK2632" s="40"/>
      <c r="AL2632" s="40"/>
      <c r="AM2632" s="40"/>
      <c r="AN2632" s="40"/>
      <c r="AO2632" s="40"/>
      <c r="AP2632" s="40"/>
      <c r="AQ2632" s="40"/>
      <c r="AR2632" s="40"/>
      <c r="AS2632" s="40"/>
      <c r="AT2632" s="40"/>
      <c r="AU2632" s="40"/>
      <c r="AV2632" s="40"/>
      <c r="AW2632" s="40"/>
      <c r="AX2632" s="40"/>
      <c r="AY2632" s="40"/>
      <c r="AZ2632" s="40"/>
      <c r="BA2632" s="40"/>
      <c r="BB2632" s="40"/>
      <c r="BC2632" s="40"/>
      <c r="BD2632" s="40"/>
      <c r="BE2632" s="40"/>
      <c r="BF2632" s="40"/>
    </row>
    <row r="2633" spans="1:58" x14ac:dyDescent="0.4">
      <c r="A2633" s="510"/>
      <c r="B2633" s="40"/>
      <c r="C2633" s="40"/>
      <c r="D2633" s="45"/>
      <c r="E2633" s="45"/>
      <c r="F2633" s="64"/>
      <c r="G2633" s="40"/>
      <c r="H2633" s="40"/>
      <c r="I2633" s="40"/>
      <c r="J2633" s="40"/>
      <c r="K2633" s="40"/>
      <c r="L2633" s="40"/>
      <c r="M2633" s="40"/>
      <c r="N2633" s="40"/>
      <c r="O2633" s="40"/>
      <c r="P2633" s="40"/>
      <c r="Q2633" s="40"/>
      <c r="R2633" s="40"/>
      <c r="S2633" s="40"/>
      <c r="T2633" s="40"/>
      <c r="U2633" s="40"/>
      <c r="V2633" s="40"/>
      <c r="W2633" s="40"/>
      <c r="X2633" s="40"/>
      <c r="Y2633" s="40"/>
      <c r="Z2633" s="40"/>
      <c r="AA2633" s="40"/>
      <c r="AB2633" s="40"/>
      <c r="AC2633" s="40"/>
      <c r="AD2633" s="40"/>
      <c r="AE2633" s="40"/>
      <c r="AF2633" s="40"/>
      <c r="AG2633" s="40"/>
      <c r="AH2633" s="40"/>
      <c r="AI2633" s="40"/>
      <c r="AJ2633" s="40"/>
      <c r="AK2633" s="40"/>
      <c r="AL2633" s="40"/>
      <c r="AM2633" s="40"/>
      <c r="AN2633" s="40"/>
      <c r="AO2633" s="40"/>
      <c r="AP2633" s="40"/>
      <c r="AQ2633" s="40"/>
      <c r="AR2633" s="40"/>
      <c r="AS2633" s="40"/>
      <c r="AT2633" s="40"/>
      <c r="AU2633" s="40"/>
      <c r="AV2633" s="40"/>
      <c r="AW2633" s="40"/>
      <c r="AX2633" s="40"/>
      <c r="AY2633" s="40"/>
      <c r="AZ2633" s="40"/>
      <c r="BA2633" s="40"/>
      <c r="BB2633" s="40"/>
      <c r="BC2633" s="40"/>
      <c r="BD2633" s="40"/>
      <c r="BE2633" s="40"/>
      <c r="BF2633" s="40"/>
    </row>
    <row r="2634" spans="1:58" x14ac:dyDescent="0.4">
      <c r="A2634" s="510"/>
      <c r="B2634" s="40"/>
      <c r="C2634" s="40"/>
      <c r="D2634" s="45"/>
      <c r="E2634" s="45"/>
      <c r="F2634" s="64"/>
      <c r="G2634" s="40"/>
      <c r="H2634" s="40"/>
      <c r="I2634" s="40"/>
      <c r="J2634" s="40"/>
      <c r="K2634" s="40"/>
      <c r="L2634" s="40"/>
      <c r="M2634" s="40"/>
      <c r="N2634" s="40"/>
      <c r="O2634" s="40"/>
      <c r="P2634" s="40"/>
      <c r="Q2634" s="40"/>
      <c r="R2634" s="40"/>
      <c r="S2634" s="40"/>
      <c r="T2634" s="40"/>
      <c r="U2634" s="40"/>
      <c r="V2634" s="40"/>
      <c r="W2634" s="40"/>
      <c r="X2634" s="40"/>
      <c r="Y2634" s="40"/>
      <c r="Z2634" s="40"/>
      <c r="AA2634" s="40"/>
      <c r="AB2634" s="40"/>
      <c r="AC2634" s="40"/>
      <c r="AD2634" s="40"/>
      <c r="AE2634" s="40"/>
      <c r="AF2634" s="40"/>
      <c r="AG2634" s="40"/>
      <c r="AH2634" s="40"/>
      <c r="AI2634" s="40"/>
      <c r="AJ2634" s="40"/>
      <c r="AK2634" s="40"/>
      <c r="AL2634" s="40"/>
      <c r="AM2634" s="40"/>
      <c r="AN2634" s="40"/>
      <c r="AO2634" s="40"/>
      <c r="AP2634" s="40"/>
      <c r="AQ2634" s="40"/>
      <c r="AR2634" s="40"/>
      <c r="AS2634" s="40"/>
      <c r="AT2634" s="40"/>
      <c r="AU2634" s="40"/>
      <c r="AV2634" s="40"/>
      <c r="AW2634" s="40"/>
      <c r="AX2634" s="40"/>
      <c r="AY2634" s="40"/>
      <c r="AZ2634" s="40"/>
      <c r="BA2634" s="40"/>
      <c r="BB2634" s="40"/>
      <c r="BC2634" s="40"/>
      <c r="BD2634" s="40"/>
      <c r="BE2634" s="40"/>
      <c r="BF2634" s="40"/>
    </row>
    <row r="2635" spans="1:58" x14ac:dyDescent="0.4">
      <c r="A2635" s="510"/>
      <c r="B2635" s="40"/>
      <c r="C2635" s="40"/>
      <c r="D2635" s="45"/>
      <c r="E2635" s="45"/>
      <c r="F2635" s="64"/>
      <c r="G2635" s="40"/>
      <c r="H2635" s="40"/>
      <c r="I2635" s="40"/>
      <c r="J2635" s="40"/>
      <c r="K2635" s="40"/>
      <c r="L2635" s="40"/>
      <c r="M2635" s="40"/>
      <c r="N2635" s="40"/>
      <c r="O2635" s="40"/>
      <c r="P2635" s="40"/>
      <c r="Q2635" s="40"/>
      <c r="R2635" s="40"/>
      <c r="S2635" s="40"/>
      <c r="T2635" s="40"/>
      <c r="U2635" s="40"/>
      <c r="V2635" s="40"/>
      <c r="W2635" s="40"/>
      <c r="X2635" s="40"/>
      <c r="Y2635" s="40"/>
      <c r="Z2635" s="40"/>
      <c r="AA2635" s="40"/>
      <c r="AB2635" s="40"/>
      <c r="AC2635" s="40"/>
      <c r="AD2635" s="40"/>
      <c r="AE2635" s="40"/>
      <c r="AF2635" s="40"/>
      <c r="AG2635" s="40"/>
      <c r="AH2635" s="40"/>
      <c r="AI2635" s="40"/>
      <c r="AJ2635" s="40"/>
      <c r="AK2635" s="40"/>
      <c r="AL2635" s="40"/>
      <c r="AM2635" s="40"/>
      <c r="AN2635" s="40"/>
      <c r="AO2635" s="40"/>
      <c r="AP2635" s="40"/>
      <c r="AQ2635" s="40"/>
      <c r="AR2635" s="40"/>
      <c r="AS2635" s="40"/>
      <c r="AT2635" s="40"/>
      <c r="AU2635" s="40"/>
      <c r="AV2635" s="40"/>
      <c r="AW2635" s="40"/>
      <c r="AX2635" s="40"/>
      <c r="AY2635" s="40"/>
      <c r="AZ2635" s="40"/>
      <c r="BA2635" s="40"/>
      <c r="BB2635" s="40"/>
      <c r="BC2635" s="40"/>
      <c r="BD2635" s="40"/>
      <c r="BE2635" s="40"/>
      <c r="BF2635" s="40"/>
    </row>
    <row r="2636" spans="1:58" x14ac:dyDescent="0.4">
      <c r="A2636" s="510"/>
      <c r="B2636" s="40"/>
      <c r="C2636" s="40"/>
      <c r="D2636" s="45"/>
      <c r="E2636" s="45"/>
      <c r="F2636" s="64"/>
      <c r="G2636" s="40"/>
      <c r="H2636" s="40"/>
      <c r="I2636" s="40"/>
      <c r="J2636" s="40"/>
      <c r="K2636" s="40"/>
      <c r="L2636" s="40"/>
      <c r="M2636" s="40"/>
      <c r="N2636" s="40"/>
      <c r="O2636" s="40"/>
      <c r="P2636" s="40"/>
      <c r="Q2636" s="40"/>
      <c r="R2636" s="40"/>
      <c r="S2636" s="40"/>
      <c r="T2636" s="40"/>
      <c r="U2636" s="40"/>
      <c r="V2636" s="40"/>
      <c r="W2636" s="40"/>
      <c r="X2636" s="40"/>
      <c r="Y2636" s="40"/>
      <c r="Z2636" s="40"/>
      <c r="AA2636" s="40"/>
      <c r="AB2636" s="40"/>
      <c r="AC2636" s="40"/>
      <c r="AD2636" s="40"/>
      <c r="AE2636" s="40"/>
      <c r="AF2636" s="40"/>
      <c r="AG2636" s="40"/>
      <c r="AH2636" s="40"/>
      <c r="AI2636" s="40"/>
      <c r="AJ2636" s="40"/>
      <c r="AK2636" s="40"/>
      <c r="AL2636" s="40"/>
      <c r="AM2636" s="40"/>
      <c r="AN2636" s="40"/>
      <c r="AO2636" s="40"/>
      <c r="AP2636" s="40"/>
      <c r="AQ2636" s="40"/>
      <c r="AR2636" s="40"/>
      <c r="AS2636" s="40"/>
      <c r="AT2636" s="40"/>
      <c r="AU2636" s="40"/>
      <c r="AV2636" s="40"/>
      <c r="AW2636" s="40"/>
      <c r="AX2636" s="40"/>
      <c r="AY2636" s="40"/>
      <c r="AZ2636" s="40"/>
      <c r="BA2636" s="40"/>
      <c r="BB2636" s="40"/>
      <c r="BC2636" s="40"/>
      <c r="BD2636" s="40"/>
      <c r="BE2636" s="40"/>
      <c r="BF2636" s="40"/>
    </row>
    <row r="2637" spans="1:58" x14ac:dyDescent="0.4">
      <c r="A2637" s="510"/>
      <c r="B2637" s="40"/>
      <c r="C2637" s="40"/>
      <c r="D2637" s="45"/>
      <c r="E2637" s="45"/>
      <c r="F2637" s="64"/>
      <c r="G2637" s="40"/>
      <c r="H2637" s="40"/>
      <c r="I2637" s="40"/>
      <c r="J2637" s="40"/>
      <c r="K2637" s="40"/>
      <c r="L2637" s="40"/>
      <c r="M2637" s="40"/>
      <c r="N2637" s="40"/>
      <c r="O2637" s="40"/>
      <c r="P2637" s="40"/>
      <c r="Q2637" s="40"/>
      <c r="R2637" s="40"/>
      <c r="S2637" s="40"/>
      <c r="T2637" s="40"/>
      <c r="U2637" s="40"/>
      <c r="V2637" s="40"/>
      <c r="W2637" s="40"/>
      <c r="X2637" s="40"/>
      <c r="Y2637" s="40"/>
      <c r="Z2637" s="40"/>
      <c r="AA2637" s="40"/>
      <c r="AB2637" s="40"/>
      <c r="AC2637" s="40"/>
      <c r="AD2637" s="40"/>
      <c r="AE2637" s="40"/>
      <c r="AF2637" s="40"/>
      <c r="AG2637" s="40"/>
      <c r="AH2637" s="40"/>
      <c r="AI2637" s="40"/>
      <c r="AJ2637" s="40"/>
      <c r="AK2637" s="40"/>
      <c r="AL2637" s="40"/>
      <c r="AM2637" s="40"/>
      <c r="AN2637" s="40"/>
      <c r="AO2637" s="40"/>
      <c r="AP2637" s="40"/>
      <c r="AQ2637" s="40"/>
      <c r="AR2637" s="40"/>
      <c r="AS2637" s="40"/>
      <c r="AT2637" s="40"/>
      <c r="AU2637" s="40"/>
      <c r="AV2637" s="40"/>
      <c r="AW2637" s="40"/>
      <c r="AX2637" s="40"/>
      <c r="AY2637" s="40"/>
      <c r="AZ2637" s="40"/>
      <c r="BA2637" s="40"/>
      <c r="BB2637" s="40"/>
      <c r="BC2637" s="40"/>
      <c r="BD2637" s="40"/>
      <c r="BE2637" s="40"/>
      <c r="BF2637" s="40"/>
    </row>
    <row r="2638" spans="1:58" x14ac:dyDescent="0.4">
      <c r="A2638" s="510"/>
      <c r="B2638" s="40"/>
      <c r="C2638" s="40"/>
      <c r="D2638" s="45"/>
      <c r="E2638" s="45"/>
      <c r="F2638" s="64"/>
      <c r="G2638" s="40"/>
      <c r="H2638" s="40"/>
      <c r="I2638" s="40"/>
      <c r="J2638" s="40"/>
      <c r="K2638" s="40"/>
      <c r="L2638" s="40"/>
      <c r="M2638" s="40"/>
      <c r="N2638" s="40"/>
      <c r="O2638" s="40"/>
      <c r="P2638" s="40"/>
      <c r="Q2638" s="40"/>
      <c r="R2638" s="40"/>
      <c r="S2638" s="40"/>
      <c r="T2638" s="40"/>
      <c r="U2638" s="40"/>
      <c r="V2638" s="40"/>
      <c r="W2638" s="40"/>
      <c r="X2638" s="40"/>
      <c r="Y2638" s="40"/>
      <c r="Z2638" s="40"/>
      <c r="AA2638" s="40"/>
      <c r="AB2638" s="40"/>
      <c r="AC2638" s="40"/>
      <c r="AD2638" s="40"/>
      <c r="AE2638" s="40"/>
      <c r="AF2638" s="40"/>
      <c r="AG2638" s="40"/>
      <c r="AH2638" s="40"/>
      <c r="AI2638" s="40"/>
      <c r="AJ2638" s="40"/>
      <c r="AK2638" s="40"/>
      <c r="AL2638" s="40"/>
      <c r="AM2638" s="40"/>
      <c r="AN2638" s="40"/>
      <c r="AO2638" s="40"/>
      <c r="AP2638" s="40"/>
      <c r="AQ2638" s="40"/>
      <c r="AR2638" s="40"/>
      <c r="AS2638" s="40"/>
      <c r="AT2638" s="40"/>
      <c r="AU2638" s="40"/>
      <c r="AV2638" s="40"/>
      <c r="AW2638" s="40"/>
      <c r="AX2638" s="40"/>
      <c r="AY2638" s="40"/>
      <c r="AZ2638" s="40"/>
      <c r="BA2638" s="40"/>
      <c r="BB2638" s="40"/>
      <c r="BC2638" s="40"/>
      <c r="BD2638" s="40"/>
      <c r="BE2638" s="40"/>
      <c r="BF2638" s="40"/>
    </row>
    <row r="2639" spans="1:58" x14ac:dyDescent="0.4">
      <c r="A2639" s="510"/>
      <c r="B2639" s="40"/>
      <c r="C2639" s="40"/>
      <c r="D2639" s="45"/>
      <c r="E2639" s="45"/>
      <c r="F2639" s="64"/>
      <c r="G2639" s="40"/>
      <c r="H2639" s="40"/>
      <c r="I2639" s="40"/>
      <c r="J2639" s="40"/>
      <c r="K2639" s="40"/>
      <c r="L2639" s="40"/>
      <c r="M2639" s="40"/>
      <c r="N2639" s="40"/>
      <c r="O2639" s="40"/>
      <c r="P2639" s="40"/>
      <c r="Q2639" s="40"/>
      <c r="R2639" s="40"/>
      <c r="S2639" s="40"/>
      <c r="T2639" s="40"/>
      <c r="U2639" s="40"/>
      <c r="V2639" s="40"/>
      <c r="W2639" s="40"/>
      <c r="X2639" s="40"/>
      <c r="Y2639" s="40"/>
      <c r="Z2639" s="40"/>
      <c r="AA2639" s="40"/>
      <c r="AB2639" s="40"/>
      <c r="AC2639" s="40"/>
      <c r="AD2639" s="40"/>
      <c r="AE2639" s="40"/>
      <c r="AF2639" s="40"/>
      <c r="AG2639" s="40"/>
      <c r="AH2639" s="40"/>
      <c r="AI2639" s="40"/>
      <c r="AJ2639" s="40"/>
      <c r="AK2639" s="40"/>
      <c r="AL2639" s="40"/>
      <c r="AM2639" s="40"/>
      <c r="AN2639" s="40"/>
      <c r="AO2639" s="40"/>
      <c r="AP2639" s="40"/>
      <c r="AQ2639" s="40"/>
      <c r="AR2639" s="40"/>
      <c r="AS2639" s="40"/>
      <c r="AT2639" s="40"/>
      <c r="AU2639" s="40"/>
      <c r="AV2639" s="40"/>
      <c r="AW2639" s="40"/>
      <c r="AX2639" s="40"/>
      <c r="AY2639" s="40"/>
      <c r="AZ2639" s="40"/>
      <c r="BA2639" s="40"/>
      <c r="BB2639" s="40"/>
      <c r="BC2639" s="40"/>
      <c r="BD2639" s="40"/>
      <c r="BE2639" s="40"/>
      <c r="BF2639" s="40"/>
    </row>
    <row r="2640" spans="1:58" x14ac:dyDescent="0.4">
      <c r="A2640" s="510"/>
      <c r="B2640" s="40"/>
      <c r="C2640" s="40"/>
      <c r="D2640" s="45"/>
      <c r="E2640" s="45"/>
      <c r="F2640" s="64"/>
      <c r="G2640" s="40"/>
      <c r="H2640" s="40"/>
      <c r="I2640" s="40"/>
      <c r="J2640" s="40"/>
      <c r="K2640" s="40"/>
      <c r="L2640" s="40"/>
      <c r="M2640" s="40"/>
      <c r="N2640" s="40"/>
      <c r="O2640" s="40"/>
      <c r="P2640" s="40"/>
      <c r="Q2640" s="40"/>
      <c r="R2640" s="40"/>
      <c r="S2640" s="40"/>
      <c r="T2640" s="40"/>
      <c r="U2640" s="40"/>
      <c r="V2640" s="40"/>
      <c r="W2640" s="40"/>
      <c r="X2640" s="40"/>
      <c r="Y2640" s="40"/>
      <c r="Z2640" s="40"/>
      <c r="AA2640" s="40"/>
      <c r="AB2640" s="40"/>
      <c r="AC2640" s="40"/>
      <c r="AD2640" s="40"/>
      <c r="AE2640" s="40"/>
      <c r="AF2640" s="40"/>
      <c r="AG2640" s="40"/>
      <c r="AH2640" s="40"/>
      <c r="AI2640" s="40"/>
      <c r="AJ2640" s="40"/>
      <c r="AK2640" s="40"/>
      <c r="AL2640" s="40"/>
      <c r="AM2640" s="40"/>
      <c r="AN2640" s="40"/>
      <c r="AO2640" s="40"/>
      <c r="AP2640" s="40"/>
      <c r="AQ2640" s="40"/>
      <c r="AR2640" s="40"/>
      <c r="AS2640" s="40"/>
      <c r="AT2640" s="40"/>
      <c r="AU2640" s="40"/>
      <c r="AV2640" s="40"/>
      <c r="AW2640" s="40"/>
      <c r="AX2640" s="40"/>
      <c r="AY2640" s="40"/>
      <c r="AZ2640" s="40"/>
      <c r="BA2640" s="40"/>
      <c r="BB2640" s="40"/>
      <c r="BC2640" s="40"/>
      <c r="BD2640" s="40"/>
      <c r="BE2640" s="40"/>
      <c r="BF2640" s="40"/>
    </row>
    <row r="2641" spans="1:58" x14ac:dyDescent="0.4">
      <c r="A2641" s="510"/>
      <c r="B2641" s="40"/>
      <c r="C2641" s="40"/>
      <c r="D2641" s="45"/>
      <c r="E2641" s="45"/>
      <c r="F2641" s="64"/>
      <c r="G2641" s="40"/>
      <c r="H2641" s="40"/>
      <c r="I2641" s="40"/>
      <c r="J2641" s="40"/>
      <c r="K2641" s="40"/>
      <c r="L2641" s="40"/>
      <c r="M2641" s="40"/>
      <c r="N2641" s="40"/>
      <c r="O2641" s="40"/>
      <c r="P2641" s="40"/>
      <c r="Q2641" s="40"/>
      <c r="R2641" s="40"/>
      <c r="S2641" s="40"/>
      <c r="T2641" s="40"/>
      <c r="U2641" s="40"/>
      <c r="V2641" s="40"/>
      <c r="W2641" s="40"/>
      <c r="X2641" s="40"/>
      <c r="Y2641" s="40"/>
      <c r="Z2641" s="40"/>
      <c r="AA2641" s="40"/>
      <c r="AB2641" s="40"/>
      <c r="AC2641" s="40"/>
      <c r="AD2641" s="40"/>
      <c r="AE2641" s="40"/>
      <c r="AF2641" s="40"/>
      <c r="AG2641" s="40"/>
      <c r="AH2641" s="40"/>
      <c r="AI2641" s="40"/>
      <c r="AJ2641" s="40"/>
      <c r="AK2641" s="40"/>
      <c r="AL2641" s="40"/>
      <c r="AM2641" s="40"/>
      <c r="AN2641" s="40"/>
      <c r="AO2641" s="40"/>
      <c r="AP2641" s="40"/>
      <c r="AQ2641" s="40"/>
      <c r="AR2641" s="40"/>
      <c r="AS2641" s="40"/>
      <c r="AT2641" s="40"/>
      <c r="AU2641" s="40"/>
      <c r="AV2641" s="40"/>
      <c r="AW2641" s="40"/>
      <c r="AX2641" s="40"/>
      <c r="AY2641" s="40"/>
      <c r="AZ2641" s="40"/>
      <c r="BA2641" s="40"/>
      <c r="BB2641" s="40"/>
      <c r="BC2641" s="40"/>
      <c r="BD2641" s="40"/>
      <c r="BE2641" s="40"/>
      <c r="BF2641" s="40"/>
    </row>
    <row r="2642" spans="1:58" x14ac:dyDescent="0.4">
      <c r="A2642" s="510"/>
      <c r="B2642" s="40"/>
      <c r="C2642" s="40"/>
      <c r="D2642" s="45"/>
      <c r="E2642" s="45"/>
      <c r="F2642" s="64"/>
      <c r="G2642" s="40"/>
      <c r="H2642" s="40"/>
      <c r="I2642" s="40"/>
      <c r="J2642" s="40"/>
      <c r="K2642" s="40"/>
      <c r="L2642" s="40"/>
      <c r="M2642" s="40"/>
      <c r="N2642" s="40"/>
      <c r="O2642" s="40"/>
      <c r="P2642" s="40"/>
      <c r="Q2642" s="40"/>
      <c r="R2642" s="40"/>
      <c r="S2642" s="40"/>
      <c r="T2642" s="40"/>
      <c r="U2642" s="40"/>
      <c r="V2642" s="40"/>
      <c r="W2642" s="40"/>
      <c r="X2642" s="40"/>
      <c r="Y2642" s="40"/>
      <c r="Z2642" s="40"/>
      <c r="AA2642" s="40"/>
      <c r="AB2642" s="40"/>
      <c r="AC2642" s="40"/>
      <c r="AD2642" s="40"/>
      <c r="AE2642" s="40"/>
      <c r="AF2642" s="40"/>
      <c r="AG2642" s="40"/>
      <c r="AH2642" s="40"/>
      <c r="AI2642" s="40"/>
      <c r="AJ2642" s="40"/>
      <c r="AK2642" s="40"/>
      <c r="AL2642" s="40"/>
      <c r="AM2642" s="40"/>
      <c r="AN2642" s="40"/>
      <c r="AO2642" s="40"/>
      <c r="AP2642" s="40"/>
      <c r="AQ2642" s="40"/>
      <c r="AR2642" s="40"/>
      <c r="AS2642" s="40"/>
      <c r="AT2642" s="40"/>
      <c r="AU2642" s="40"/>
      <c r="AV2642" s="40"/>
      <c r="AW2642" s="40"/>
      <c r="AX2642" s="40"/>
      <c r="AY2642" s="40"/>
      <c r="AZ2642" s="40"/>
      <c r="BA2642" s="40"/>
      <c r="BB2642" s="40"/>
      <c r="BC2642" s="40"/>
      <c r="BD2642" s="40"/>
      <c r="BE2642" s="40"/>
      <c r="BF2642" s="40"/>
    </row>
    <row r="2643" spans="1:58" x14ac:dyDescent="0.4">
      <c r="A2643" s="510"/>
      <c r="B2643" s="40"/>
      <c r="C2643" s="40"/>
      <c r="D2643" s="45"/>
      <c r="E2643" s="45"/>
      <c r="F2643" s="64"/>
      <c r="G2643" s="40"/>
      <c r="H2643" s="40"/>
      <c r="I2643" s="40"/>
      <c r="J2643" s="40"/>
      <c r="K2643" s="40"/>
      <c r="L2643" s="40"/>
      <c r="M2643" s="40"/>
      <c r="N2643" s="40"/>
      <c r="O2643" s="40"/>
      <c r="P2643" s="40"/>
      <c r="Q2643" s="40"/>
      <c r="R2643" s="40"/>
      <c r="S2643" s="40"/>
      <c r="T2643" s="40"/>
      <c r="U2643" s="40"/>
      <c r="V2643" s="40"/>
      <c r="W2643" s="40"/>
      <c r="X2643" s="40"/>
      <c r="Y2643" s="40"/>
      <c r="Z2643" s="40"/>
      <c r="AA2643" s="40"/>
      <c r="AB2643" s="40"/>
      <c r="AC2643" s="40"/>
      <c r="AD2643" s="40"/>
      <c r="AE2643" s="40"/>
      <c r="AF2643" s="40"/>
      <c r="AG2643" s="40"/>
      <c r="AH2643" s="40"/>
      <c r="AI2643" s="40"/>
      <c r="AJ2643" s="40"/>
      <c r="AK2643" s="40"/>
      <c r="AL2643" s="40"/>
      <c r="AM2643" s="40"/>
      <c r="AN2643" s="40"/>
      <c r="AO2643" s="40"/>
      <c r="AP2643" s="40"/>
      <c r="AQ2643" s="40"/>
      <c r="AR2643" s="40"/>
      <c r="AS2643" s="40"/>
      <c r="AT2643" s="40"/>
      <c r="AU2643" s="40"/>
      <c r="AV2643" s="40"/>
      <c r="AW2643" s="40"/>
      <c r="AX2643" s="40"/>
      <c r="AY2643" s="40"/>
      <c r="AZ2643" s="40"/>
      <c r="BA2643" s="40"/>
      <c r="BB2643" s="40"/>
      <c r="BC2643" s="40"/>
      <c r="BD2643" s="40"/>
      <c r="BE2643" s="40"/>
      <c r="BF2643" s="40"/>
    </row>
    <row r="2644" spans="1:58" x14ac:dyDescent="0.4">
      <c r="A2644" s="510"/>
      <c r="B2644" s="40"/>
      <c r="C2644" s="40"/>
      <c r="D2644" s="45"/>
      <c r="E2644" s="45"/>
      <c r="F2644" s="64"/>
      <c r="G2644" s="40"/>
      <c r="H2644" s="40"/>
      <c r="I2644" s="40"/>
      <c r="J2644" s="40"/>
      <c r="K2644" s="40"/>
      <c r="L2644" s="40"/>
      <c r="M2644" s="40"/>
      <c r="N2644" s="40"/>
      <c r="O2644" s="40"/>
      <c r="P2644" s="40"/>
      <c r="Q2644" s="40"/>
      <c r="R2644" s="40"/>
      <c r="S2644" s="40"/>
      <c r="T2644" s="40"/>
      <c r="U2644" s="40"/>
      <c r="V2644" s="40"/>
      <c r="W2644" s="40"/>
      <c r="X2644" s="40"/>
      <c r="Y2644" s="40"/>
      <c r="Z2644" s="40"/>
      <c r="AA2644" s="40"/>
      <c r="AB2644" s="40"/>
      <c r="AC2644" s="40"/>
      <c r="AD2644" s="40"/>
      <c r="AE2644" s="40"/>
      <c r="AF2644" s="40"/>
      <c r="AG2644" s="40"/>
      <c r="AH2644" s="40"/>
      <c r="AI2644" s="40"/>
      <c r="AJ2644" s="40"/>
      <c r="AK2644" s="40"/>
      <c r="AL2644" s="40"/>
      <c r="AM2644" s="40"/>
      <c r="AN2644" s="40"/>
      <c r="AO2644" s="40"/>
      <c r="AP2644" s="40"/>
      <c r="AQ2644" s="40"/>
      <c r="AR2644" s="40"/>
      <c r="AS2644" s="40"/>
      <c r="AT2644" s="40"/>
      <c r="AU2644" s="40"/>
      <c r="AV2644" s="40"/>
      <c r="AW2644" s="40"/>
      <c r="AX2644" s="40"/>
      <c r="AY2644" s="40"/>
      <c r="AZ2644" s="40"/>
      <c r="BA2644" s="40"/>
      <c r="BB2644" s="40"/>
      <c r="BC2644" s="40"/>
      <c r="BD2644" s="40"/>
      <c r="BE2644" s="40"/>
      <c r="BF2644" s="40"/>
    </row>
    <row r="2645" spans="1:58" x14ac:dyDescent="0.4">
      <c r="A2645" s="510"/>
      <c r="B2645" s="40"/>
      <c r="C2645" s="40"/>
      <c r="D2645" s="45"/>
      <c r="E2645" s="45"/>
      <c r="F2645" s="64"/>
      <c r="G2645" s="40"/>
      <c r="H2645" s="40"/>
      <c r="I2645" s="40"/>
      <c r="J2645" s="40"/>
      <c r="K2645" s="40"/>
      <c r="L2645" s="40"/>
      <c r="M2645" s="40"/>
      <c r="N2645" s="40"/>
      <c r="O2645" s="40"/>
      <c r="P2645" s="40"/>
      <c r="Q2645" s="40"/>
      <c r="R2645" s="40"/>
      <c r="S2645" s="40"/>
      <c r="T2645" s="40"/>
      <c r="U2645" s="40"/>
      <c r="V2645" s="40"/>
      <c r="W2645" s="40"/>
      <c r="X2645" s="40"/>
      <c r="Y2645" s="40"/>
      <c r="Z2645" s="40"/>
      <c r="AA2645" s="40"/>
      <c r="AB2645" s="40"/>
      <c r="AC2645" s="40"/>
      <c r="AD2645" s="40"/>
      <c r="AE2645" s="40"/>
      <c r="AF2645" s="40"/>
      <c r="AG2645" s="40"/>
      <c r="AH2645" s="40"/>
      <c r="AI2645" s="40"/>
      <c r="AJ2645" s="40"/>
      <c r="AK2645" s="40"/>
      <c r="AL2645" s="40"/>
      <c r="AM2645" s="40"/>
      <c r="AN2645" s="40"/>
      <c r="AO2645" s="40"/>
      <c r="AP2645" s="40"/>
      <c r="AQ2645" s="40"/>
      <c r="AR2645" s="40"/>
      <c r="AS2645" s="40"/>
      <c r="AT2645" s="40"/>
      <c r="AU2645" s="40"/>
      <c r="AV2645" s="40"/>
      <c r="AW2645" s="40"/>
      <c r="AX2645" s="40"/>
      <c r="AY2645" s="40"/>
      <c r="AZ2645" s="40"/>
      <c r="BA2645" s="40"/>
      <c r="BB2645" s="40"/>
      <c r="BC2645" s="40"/>
      <c r="BD2645" s="40"/>
      <c r="BE2645" s="40"/>
      <c r="BF2645" s="40"/>
    </row>
    <row r="2646" spans="1:58" x14ac:dyDescent="0.4">
      <c r="A2646" s="510"/>
      <c r="B2646" s="40"/>
      <c r="C2646" s="40"/>
      <c r="D2646" s="45"/>
      <c r="E2646" s="45"/>
      <c r="F2646" s="64"/>
      <c r="G2646" s="40"/>
      <c r="H2646" s="40"/>
      <c r="I2646" s="40"/>
      <c r="J2646" s="40"/>
      <c r="K2646" s="40"/>
      <c r="L2646" s="40"/>
      <c r="M2646" s="40"/>
      <c r="N2646" s="40"/>
      <c r="O2646" s="40"/>
      <c r="P2646" s="40"/>
      <c r="Q2646" s="40"/>
      <c r="R2646" s="40"/>
      <c r="S2646" s="40"/>
      <c r="T2646" s="40"/>
      <c r="U2646" s="40"/>
      <c r="V2646" s="40"/>
      <c r="W2646" s="40"/>
      <c r="X2646" s="40"/>
      <c r="Y2646" s="40"/>
      <c r="Z2646" s="40"/>
      <c r="AA2646" s="40"/>
      <c r="AB2646" s="40"/>
      <c r="AC2646" s="40"/>
      <c r="AD2646" s="40"/>
      <c r="AE2646" s="40"/>
      <c r="AF2646" s="40"/>
      <c r="AG2646" s="40"/>
      <c r="AH2646" s="40"/>
      <c r="AI2646" s="40"/>
      <c r="AJ2646" s="40"/>
      <c r="AK2646" s="40"/>
      <c r="AL2646" s="40"/>
      <c r="AM2646" s="40"/>
      <c r="AN2646" s="40"/>
      <c r="AO2646" s="40"/>
      <c r="AP2646" s="40"/>
      <c r="AQ2646" s="40"/>
      <c r="AR2646" s="40"/>
      <c r="AS2646" s="40"/>
      <c r="AT2646" s="40"/>
      <c r="AU2646" s="40"/>
      <c r="AV2646" s="40"/>
      <c r="AW2646" s="40"/>
      <c r="AX2646" s="40"/>
      <c r="AY2646" s="40"/>
      <c r="AZ2646" s="40"/>
      <c r="BA2646" s="40"/>
      <c r="BB2646" s="40"/>
      <c r="BC2646" s="40"/>
      <c r="BD2646" s="40"/>
      <c r="BE2646" s="40"/>
      <c r="BF2646" s="40"/>
    </row>
    <row r="2647" spans="1:58" x14ac:dyDescent="0.4">
      <c r="A2647" s="510"/>
      <c r="B2647" s="40"/>
      <c r="C2647" s="40"/>
      <c r="D2647" s="45"/>
      <c r="E2647" s="45"/>
      <c r="F2647" s="64"/>
      <c r="G2647" s="40"/>
      <c r="H2647" s="40"/>
      <c r="I2647" s="40"/>
      <c r="J2647" s="40"/>
      <c r="K2647" s="40"/>
      <c r="L2647" s="40"/>
      <c r="M2647" s="40"/>
      <c r="N2647" s="40"/>
      <c r="O2647" s="40"/>
      <c r="P2647" s="40"/>
      <c r="Q2647" s="40"/>
      <c r="R2647" s="40"/>
      <c r="S2647" s="40"/>
      <c r="T2647" s="40"/>
      <c r="U2647" s="40"/>
      <c r="V2647" s="40"/>
      <c r="W2647" s="40"/>
      <c r="X2647" s="40"/>
      <c r="Y2647" s="40"/>
      <c r="Z2647" s="40"/>
      <c r="AA2647" s="40"/>
      <c r="AB2647" s="40"/>
      <c r="AC2647" s="40"/>
      <c r="AD2647" s="40"/>
      <c r="AE2647" s="40"/>
      <c r="AF2647" s="40"/>
      <c r="AG2647" s="40"/>
      <c r="AH2647" s="40"/>
      <c r="AI2647" s="40"/>
      <c r="AJ2647" s="40"/>
      <c r="AK2647" s="40"/>
      <c r="AL2647" s="40"/>
      <c r="AM2647" s="40"/>
      <c r="AN2647" s="40"/>
      <c r="AO2647" s="40"/>
      <c r="AP2647" s="40"/>
      <c r="AQ2647" s="40"/>
      <c r="AR2647" s="40"/>
      <c r="AS2647" s="40"/>
      <c r="AT2647" s="40"/>
      <c r="AU2647" s="40"/>
      <c r="AV2647" s="40"/>
      <c r="AW2647" s="40"/>
      <c r="AX2647" s="40"/>
      <c r="AY2647" s="40"/>
      <c r="AZ2647" s="40"/>
      <c r="BA2647" s="40"/>
      <c r="BB2647" s="40"/>
      <c r="BC2647" s="40"/>
      <c r="BD2647" s="40"/>
      <c r="BE2647" s="40"/>
      <c r="BF2647" s="40"/>
    </row>
    <row r="2648" spans="1:58" x14ac:dyDescent="0.4">
      <c r="A2648" s="510"/>
      <c r="B2648" s="40"/>
      <c r="C2648" s="40"/>
      <c r="D2648" s="45"/>
      <c r="E2648" s="45"/>
      <c r="F2648" s="64"/>
      <c r="G2648" s="40"/>
      <c r="H2648" s="40"/>
      <c r="I2648" s="40"/>
      <c r="J2648" s="40"/>
      <c r="K2648" s="40"/>
      <c r="L2648" s="40"/>
      <c r="M2648" s="40"/>
      <c r="N2648" s="40"/>
      <c r="O2648" s="40"/>
      <c r="P2648" s="40"/>
      <c r="Q2648" s="40"/>
      <c r="R2648" s="40"/>
      <c r="S2648" s="40"/>
      <c r="T2648" s="40"/>
      <c r="U2648" s="40"/>
      <c r="V2648" s="40"/>
      <c r="W2648" s="40"/>
      <c r="X2648" s="40"/>
      <c r="Y2648" s="40"/>
      <c r="Z2648" s="40"/>
      <c r="AA2648" s="40"/>
      <c r="AB2648" s="40"/>
      <c r="AC2648" s="40"/>
      <c r="AD2648" s="40"/>
      <c r="AE2648" s="40"/>
      <c r="AF2648" s="40"/>
      <c r="AG2648" s="40"/>
      <c r="AH2648" s="40"/>
      <c r="AI2648" s="40"/>
      <c r="AJ2648" s="40"/>
      <c r="AK2648" s="40"/>
      <c r="AL2648" s="40"/>
      <c r="AM2648" s="40"/>
      <c r="AN2648" s="40"/>
      <c r="AO2648" s="40"/>
      <c r="AP2648" s="40"/>
      <c r="AQ2648" s="40"/>
      <c r="AR2648" s="40"/>
      <c r="AS2648" s="40"/>
      <c r="AT2648" s="40"/>
      <c r="AU2648" s="40"/>
      <c r="AV2648" s="40"/>
      <c r="AW2648" s="40"/>
      <c r="AX2648" s="40"/>
      <c r="AY2648" s="40"/>
      <c r="AZ2648" s="40"/>
      <c r="BA2648" s="40"/>
      <c r="BB2648" s="40"/>
      <c r="BC2648" s="40"/>
      <c r="BD2648" s="40"/>
      <c r="BE2648" s="40"/>
      <c r="BF2648" s="40"/>
    </row>
    <row r="2649" spans="1:58" x14ac:dyDescent="0.4">
      <c r="A2649" s="510"/>
      <c r="B2649" s="40"/>
      <c r="C2649" s="40"/>
      <c r="D2649" s="45"/>
      <c r="E2649" s="45"/>
      <c r="F2649" s="64"/>
      <c r="G2649" s="40"/>
      <c r="H2649" s="40"/>
      <c r="I2649" s="40"/>
      <c r="J2649" s="40"/>
      <c r="K2649" s="40"/>
      <c r="L2649" s="40"/>
      <c r="M2649" s="40"/>
      <c r="N2649" s="40"/>
      <c r="O2649" s="40"/>
      <c r="P2649" s="40"/>
      <c r="Q2649" s="40"/>
      <c r="R2649" s="40"/>
      <c r="S2649" s="40"/>
      <c r="T2649" s="40"/>
      <c r="U2649" s="40"/>
      <c r="V2649" s="40"/>
      <c r="W2649" s="40"/>
      <c r="X2649" s="40"/>
      <c r="Y2649" s="40"/>
      <c r="Z2649" s="40"/>
      <c r="AA2649" s="40"/>
      <c r="AB2649" s="40"/>
      <c r="AC2649" s="40"/>
      <c r="AD2649" s="40"/>
      <c r="AE2649" s="40"/>
      <c r="AF2649" s="40"/>
      <c r="AG2649" s="40"/>
      <c r="AH2649" s="40"/>
      <c r="AI2649" s="40"/>
      <c r="AJ2649" s="40"/>
      <c r="AK2649" s="40"/>
      <c r="AL2649" s="40"/>
      <c r="AM2649" s="40"/>
      <c r="AN2649" s="40"/>
      <c r="AO2649" s="40"/>
      <c r="AP2649" s="40"/>
      <c r="AQ2649" s="40"/>
      <c r="AR2649" s="40"/>
      <c r="AS2649" s="40"/>
      <c r="AT2649" s="40"/>
      <c r="AU2649" s="40"/>
      <c r="AV2649" s="40"/>
      <c r="AW2649" s="40"/>
      <c r="AX2649" s="40"/>
      <c r="AY2649" s="40"/>
      <c r="AZ2649" s="40"/>
      <c r="BA2649" s="40"/>
      <c r="BB2649" s="40"/>
      <c r="BC2649" s="40"/>
      <c r="BD2649" s="40"/>
      <c r="BE2649" s="40"/>
      <c r="BF2649" s="40"/>
    </row>
    <row r="2650" spans="1:58" x14ac:dyDescent="0.4">
      <c r="A2650" s="510"/>
      <c r="B2650" s="40"/>
      <c r="C2650" s="40"/>
      <c r="D2650" s="45"/>
      <c r="E2650" s="45"/>
      <c r="F2650" s="64"/>
      <c r="G2650" s="40"/>
      <c r="H2650" s="40"/>
      <c r="I2650" s="40"/>
      <c r="J2650" s="40"/>
      <c r="K2650" s="40"/>
      <c r="L2650" s="40"/>
      <c r="M2650" s="40"/>
      <c r="N2650" s="40"/>
      <c r="O2650" s="40"/>
      <c r="P2650" s="40"/>
      <c r="Q2650" s="40"/>
      <c r="R2650" s="40"/>
      <c r="S2650" s="40"/>
      <c r="T2650" s="40"/>
      <c r="U2650" s="40"/>
      <c r="V2650" s="40"/>
      <c r="W2650" s="40"/>
      <c r="X2650" s="40"/>
      <c r="Y2650" s="40"/>
      <c r="Z2650" s="40"/>
      <c r="AA2650" s="40"/>
      <c r="AB2650" s="40"/>
      <c r="AC2650" s="40"/>
      <c r="AD2650" s="40"/>
      <c r="AE2650" s="40"/>
      <c r="AF2650" s="40"/>
      <c r="AG2650" s="40"/>
      <c r="AH2650" s="40"/>
      <c r="AI2650" s="40"/>
      <c r="AJ2650" s="40"/>
      <c r="AK2650" s="40"/>
      <c r="AL2650" s="40"/>
      <c r="AM2650" s="40"/>
      <c r="AN2650" s="40"/>
      <c r="AO2650" s="40"/>
      <c r="AP2650" s="40"/>
      <c r="AQ2650" s="40"/>
      <c r="AR2650" s="40"/>
      <c r="AS2650" s="40"/>
      <c r="AT2650" s="40"/>
      <c r="AU2650" s="40"/>
      <c r="AV2650" s="40"/>
      <c r="AW2650" s="40"/>
      <c r="AX2650" s="40"/>
      <c r="AY2650" s="40"/>
      <c r="AZ2650" s="40"/>
      <c r="BA2650" s="40"/>
      <c r="BB2650" s="40"/>
      <c r="BC2650" s="40"/>
      <c r="BD2650" s="40"/>
      <c r="BE2650" s="40"/>
      <c r="BF2650" s="40"/>
    </row>
    <row r="2651" spans="1:58" x14ac:dyDescent="0.4">
      <c r="A2651" s="510"/>
      <c r="B2651" s="40"/>
      <c r="C2651" s="40"/>
      <c r="D2651" s="45"/>
      <c r="E2651" s="45"/>
      <c r="F2651" s="64"/>
      <c r="G2651" s="40"/>
      <c r="H2651" s="40"/>
      <c r="I2651" s="40"/>
      <c r="J2651" s="40"/>
      <c r="K2651" s="40"/>
      <c r="L2651" s="40"/>
      <c r="M2651" s="40"/>
      <c r="N2651" s="40"/>
      <c r="O2651" s="40"/>
      <c r="P2651" s="40"/>
      <c r="Q2651" s="40"/>
      <c r="R2651" s="40"/>
      <c r="S2651" s="40"/>
      <c r="T2651" s="40"/>
      <c r="U2651" s="40"/>
      <c r="V2651" s="40"/>
      <c r="W2651" s="40"/>
      <c r="X2651" s="40"/>
      <c r="Y2651" s="40"/>
      <c r="Z2651" s="40"/>
      <c r="AA2651" s="40"/>
      <c r="AB2651" s="40"/>
      <c r="AC2651" s="40"/>
      <c r="AD2651" s="40"/>
      <c r="AE2651" s="40"/>
      <c r="AF2651" s="40"/>
      <c r="AG2651" s="40"/>
      <c r="AH2651" s="40"/>
      <c r="AI2651" s="40"/>
      <c r="AJ2651" s="40"/>
      <c r="AK2651" s="40"/>
      <c r="AL2651" s="40"/>
      <c r="AM2651" s="40"/>
      <c r="AN2651" s="40"/>
      <c r="AO2651" s="40"/>
      <c r="AP2651" s="40"/>
      <c r="AQ2651" s="40"/>
      <c r="AR2651" s="40"/>
      <c r="AS2651" s="40"/>
      <c r="AT2651" s="40"/>
      <c r="AU2651" s="40"/>
      <c r="AV2651" s="40"/>
      <c r="AW2651" s="40"/>
      <c r="AX2651" s="40"/>
      <c r="AY2651" s="40"/>
      <c r="AZ2651" s="40"/>
      <c r="BA2651" s="40"/>
      <c r="BB2651" s="40"/>
      <c r="BC2651" s="40"/>
      <c r="BD2651" s="40"/>
      <c r="BE2651" s="40"/>
      <c r="BF2651" s="40"/>
    </row>
    <row r="2652" spans="1:58" x14ac:dyDescent="0.4">
      <c r="A2652" s="510"/>
      <c r="B2652" s="40"/>
      <c r="C2652" s="40"/>
      <c r="D2652" s="45"/>
      <c r="E2652" s="45"/>
      <c r="F2652" s="64"/>
      <c r="G2652" s="40"/>
      <c r="H2652" s="40"/>
      <c r="I2652" s="40"/>
      <c r="J2652" s="40"/>
      <c r="K2652" s="40"/>
      <c r="L2652" s="40"/>
      <c r="M2652" s="40"/>
      <c r="N2652" s="40"/>
      <c r="O2652" s="40"/>
      <c r="P2652" s="40"/>
      <c r="Q2652" s="40"/>
      <c r="R2652" s="40"/>
      <c r="S2652" s="40"/>
      <c r="T2652" s="40"/>
      <c r="U2652" s="40"/>
      <c r="V2652" s="40"/>
      <c r="W2652" s="40"/>
      <c r="X2652" s="40"/>
      <c r="Y2652" s="40"/>
      <c r="Z2652" s="40"/>
      <c r="AA2652" s="40"/>
      <c r="AB2652" s="40"/>
      <c r="AC2652" s="40"/>
      <c r="AD2652" s="40"/>
      <c r="AE2652" s="40"/>
      <c r="AF2652" s="40"/>
      <c r="AG2652" s="40"/>
      <c r="AH2652" s="40"/>
      <c r="AI2652" s="40"/>
      <c r="AJ2652" s="40"/>
      <c r="AK2652" s="40"/>
      <c r="AL2652" s="40"/>
      <c r="AM2652" s="40"/>
      <c r="AN2652" s="40"/>
      <c r="AO2652" s="40"/>
      <c r="AP2652" s="40"/>
      <c r="AQ2652" s="40"/>
      <c r="AR2652" s="40"/>
      <c r="AS2652" s="40"/>
      <c r="AT2652" s="40"/>
      <c r="AU2652" s="40"/>
      <c r="AV2652" s="40"/>
      <c r="AW2652" s="40"/>
      <c r="AX2652" s="40"/>
      <c r="AY2652" s="40"/>
      <c r="AZ2652" s="40"/>
      <c r="BA2652" s="40"/>
      <c r="BB2652" s="40"/>
      <c r="BC2652" s="40"/>
      <c r="BD2652" s="40"/>
      <c r="BE2652" s="40"/>
      <c r="BF2652" s="40"/>
    </row>
    <row r="2653" spans="1:58" x14ac:dyDescent="0.4">
      <c r="A2653" s="510"/>
      <c r="B2653" s="40"/>
      <c r="C2653" s="40"/>
      <c r="D2653" s="45"/>
      <c r="E2653" s="45"/>
      <c r="F2653" s="64"/>
      <c r="G2653" s="40"/>
      <c r="H2653" s="40"/>
      <c r="I2653" s="40"/>
      <c r="J2653" s="40"/>
      <c r="K2653" s="40"/>
      <c r="L2653" s="40"/>
      <c r="M2653" s="40"/>
      <c r="N2653" s="40"/>
      <c r="O2653" s="40"/>
      <c r="P2653" s="40"/>
      <c r="Q2653" s="40"/>
      <c r="R2653" s="40"/>
      <c r="S2653" s="40"/>
      <c r="T2653" s="40"/>
      <c r="U2653" s="40"/>
      <c r="V2653" s="40"/>
      <c r="W2653" s="40"/>
      <c r="X2653" s="40"/>
      <c r="Y2653" s="40"/>
      <c r="Z2653" s="40"/>
      <c r="AA2653" s="40"/>
      <c r="AB2653" s="40"/>
      <c r="AC2653" s="40"/>
      <c r="AD2653" s="40"/>
      <c r="AE2653" s="40"/>
      <c r="AF2653" s="40"/>
      <c r="AG2653" s="40"/>
      <c r="AH2653" s="40"/>
      <c r="AI2653" s="40"/>
      <c r="AJ2653" s="40"/>
      <c r="AK2653" s="40"/>
      <c r="AL2653" s="40"/>
      <c r="AM2653" s="40"/>
      <c r="AN2653" s="40"/>
      <c r="AO2653" s="40"/>
      <c r="AP2653" s="40"/>
      <c r="AQ2653" s="40"/>
      <c r="AR2653" s="40"/>
      <c r="AS2653" s="40"/>
      <c r="AT2653" s="40"/>
      <c r="AU2653" s="40"/>
      <c r="AV2653" s="40"/>
      <c r="AW2653" s="40"/>
      <c r="AX2653" s="40"/>
      <c r="AY2653" s="40"/>
      <c r="AZ2653" s="40"/>
      <c r="BA2653" s="40"/>
      <c r="BB2653" s="40"/>
      <c r="BC2653" s="40"/>
      <c r="BD2653" s="40"/>
      <c r="BE2653" s="40"/>
      <c r="BF2653" s="40"/>
    </row>
    <row r="2654" spans="1:58" x14ac:dyDescent="0.4">
      <c r="A2654" s="510"/>
      <c r="B2654" s="40"/>
      <c r="C2654" s="40"/>
      <c r="D2654" s="45"/>
      <c r="E2654" s="45"/>
      <c r="F2654" s="64"/>
      <c r="G2654" s="40"/>
      <c r="H2654" s="40"/>
      <c r="I2654" s="40"/>
      <c r="J2654" s="40"/>
      <c r="K2654" s="40"/>
      <c r="L2654" s="40"/>
      <c r="M2654" s="40"/>
      <c r="N2654" s="40"/>
      <c r="O2654" s="40"/>
      <c r="P2654" s="40"/>
      <c r="Q2654" s="40"/>
      <c r="R2654" s="40"/>
      <c r="S2654" s="40"/>
      <c r="T2654" s="40"/>
      <c r="U2654" s="40"/>
      <c r="V2654" s="40"/>
      <c r="W2654" s="40"/>
      <c r="X2654" s="40"/>
      <c r="Y2654" s="40"/>
      <c r="Z2654" s="40"/>
      <c r="AA2654" s="40"/>
      <c r="AB2654" s="40"/>
      <c r="AC2654" s="40"/>
      <c r="AD2654" s="40"/>
      <c r="AE2654" s="40"/>
      <c r="AF2654" s="40"/>
      <c r="AG2654" s="40"/>
      <c r="AH2654" s="40"/>
      <c r="AI2654" s="40"/>
      <c r="AJ2654" s="40"/>
      <c r="AK2654" s="40"/>
      <c r="AL2654" s="40"/>
      <c r="AM2654" s="40"/>
      <c r="AN2654" s="40"/>
      <c r="AO2654" s="40"/>
      <c r="AP2654" s="40"/>
      <c r="AQ2654" s="40"/>
      <c r="AR2654" s="40"/>
      <c r="AS2654" s="40"/>
      <c r="AT2654" s="40"/>
      <c r="AU2654" s="40"/>
      <c r="AV2654" s="40"/>
      <c r="AW2654" s="40"/>
      <c r="AX2654" s="40"/>
      <c r="AY2654" s="40"/>
      <c r="AZ2654" s="40"/>
      <c r="BA2654" s="40"/>
      <c r="BB2654" s="40"/>
      <c r="BC2654" s="40"/>
      <c r="BD2654" s="40"/>
      <c r="BE2654" s="40"/>
      <c r="BF2654" s="40"/>
    </row>
    <row r="2655" spans="1:58" x14ac:dyDescent="0.4">
      <c r="A2655" s="510"/>
      <c r="B2655" s="40"/>
      <c r="C2655" s="40"/>
      <c r="D2655" s="45"/>
      <c r="E2655" s="45"/>
      <c r="F2655" s="64"/>
      <c r="G2655" s="40"/>
      <c r="H2655" s="40"/>
      <c r="I2655" s="40"/>
      <c r="J2655" s="40"/>
      <c r="K2655" s="40"/>
      <c r="L2655" s="40"/>
      <c r="M2655" s="40"/>
      <c r="N2655" s="40"/>
      <c r="O2655" s="40"/>
      <c r="P2655" s="40"/>
      <c r="Q2655" s="40"/>
      <c r="R2655" s="40"/>
      <c r="S2655" s="40"/>
      <c r="T2655" s="40"/>
      <c r="U2655" s="40"/>
      <c r="V2655" s="40"/>
      <c r="W2655" s="40"/>
      <c r="X2655" s="40"/>
      <c r="Y2655" s="40"/>
      <c r="Z2655" s="40"/>
      <c r="AA2655" s="40"/>
      <c r="AB2655" s="40"/>
      <c r="AC2655" s="40"/>
      <c r="AD2655" s="40"/>
      <c r="AE2655" s="40"/>
      <c r="AF2655" s="40"/>
      <c r="AG2655" s="40"/>
      <c r="AH2655" s="40"/>
      <c r="AI2655" s="40"/>
      <c r="AJ2655" s="40"/>
      <c r="AK2655" s="40"/>
      <c r="AL2655" s="40"/>
      <c r="AM2655" s="40"/>
      <c r="AN2655" s="40"/>
      <c r="AO2655" s="40"/>
      <c r="AP2655" s="40"/>
      <c r="AQ2655" s="40"/>
      <c r="AR2655" s="40"/>
      <c r="AS2655" s="40"/>
      <c r="AT2655" s="40"/>
      <c r="AU2655" s="40"/>
      <c r="AV2655" s="40"/>
      <c r="AW2655" s="40"/>
      <c r="AX2655" s="40"/>
      <c r="AY2655" s="40"/>
      <c r="AZ2655" s="40"/>
      <c r="BA2655" s="40"/>
      <c r="BB2655" s="40"/>
      <c r="BC2655" s="40"/>
      <c r="BD2655" s="40"/>
      <c r="BE2655" s="40"/>
      <c r="BF2655" s="40"/>
    </row>
    <row r="2656" spans="1:58" x14ac:dyDescent="0.4">
      <c r="A2656" s="510"/>
      <c r="B2656" s="40"/>
      <c r="C2656" s="40"/>
      <c r="D2656" s="45"/>
      <c r="E2656" s="45"/>
      <c r="F2656" s="64"/>
      <c r="G2656" s="40"/>
      <c r="H2656" s="40"/>
      <c r="I2656" s="40"/>
      <c r="J2656" s="40"/>
      <c r="K2656" s="40"/>
      <c r="L2656" s="40"/>
      <c r="M2656" s="40"/>
      <c r="N2656" s="40"/>
      <c r="O2656" s="40"/>
      <c r="P2656" s="40"/>
      <c r="Q2656" s="40"/>
      <c r="R2656" s="40"/>
      <c r="S2656" s="40"/>
      <c r="T2656" s="40"/>
      <c r="U2656" s="40"/>
      <c r="V2656" s="40"/>
      <c r="W2656" s="40"/>
      <c r="X2656" s="40"/>
      <c r="Y2656" s="40"/>
      <c r="Z2656" s="40"/>
      <c r="AA2656" s="40"/>
      <c r="AB2656" s="40"/>
      <c r="AC2656" s="40"/>
      <c r="AD2656" s="40"/>
      <c r="AE2656" s="40"/>
      <c r="AF2656" s="40"/>
      <c r="AG2656" s="40"/>
      <c r="AH2656" s="40"/>
      <c r="AI2656" s="40"/>
      <c r="AJ2656" s="40"/>
      <c r="AK2656" s="40"/>
      <c r="AL2656" s="40"/>
      <c r="AM2656" s="40"/>
      <c r="AN2656" s="40"/>
      <c r="AO2656" s="40"/>
      <c r="AP2656" s="40"/>
      <c r="AQ2656" s="40"/>
      <c r="AR2656" s="40"/>
      <c r="AS2656" s="40"/>
      <c r="AT2656" s="40"/>
      <c r="AU2656" s="40"/>
      <c r="AV2656" s="40"/>
      <c r="AW2656" s="40"/>
      <c r="AX2656" s="40"/>
      <c r="AY2656" s="40"/>
      <c r="AZ2656" s="40"/>
      <c r="BA2656" s="40"/>
      <c r="BB2656" s="40"/>
      <c r="BC2656" s="40"/>
      <c r="BD2656" s="40"/>
      <c r="BE2656" s="40"/>
      <c r="BF2656" s="40"/>
    </row>
    <row r="2657" spans="1:58" x14ac:dyDescent="0.4">
      <c r="A2657" s="510"/>
      <c r="B2657" s="40"/>
      <c r="C2657" s="40"/>
      <c r="D2657" s="45"/>
      <c r="E2657" s="45"/>
      <c r="F2657" s="64"/>
      <c r="G2657" s="40"/>
      <c r="H2657" s="40"/>
      <c r="I2657" s="40"/>
      <c r="J2657" s="40"/>
      <c r="K2657" s="40"/>
      <c r="L2657" s="40"/>
      <c r="M2657" s="40"/>
      <c r="N2657" s="40"/>
      <c r="O2657" s="40"/>
      <c r="P2657" s="40"/>
      <c r="Q2657" s="40"/>
      <c r="R2657" s="40"/>
      <c r="S2657" s="40"/>
      <c r="T2657" s="40"/>
      <c r="U2657" s="40"/>
      <c r="V2657" s="40"/>
      <c r="W2657" s="40"/>
      <c r="X2657" s="40"/>
      <c r="Y2657" s="40"/>
      <c r="Z2657" s="40"/>
      <c r="AA2657" s="40"/>
      <c r="AB2657" s="40"/>
      <c r="AC2657" s="40"/>
      <c r="AD2657" s="40"/>
      <c r="AE2657" s="40"/>
      <c r="AF2657" s="40"/>
      <c r="AG2657" s="40"/>
      <c r="AH2657" s="40"/>
      <c r="AI2657" s="40"/>
      <c r="AJ2657" s="40"/>
      <c r="AK2657" s="40"/>
      <c r="AL2657" s="40"/>
      <c r="AM2657" s="40"/>
      <c r="AN2657" s="40"/>
      <c r="AO2657" s="40"/>
      <c r="AP2657" s="40"/>
      <c r="AQ2657" s="40"/>
      <c r="AR2657" s="40"/>
      <c r="AS2657" s="40"/>
      <c r="AT2657" s="40"/>
      <c r="AU2657" s="40"/>
      <c r="AV2657" s="40"/>
      <c r="AW2657" s="40"/>
      <c r="AX2657" s="40"/>
      <c r="AY2657" s="40"/>
      <c r="AZ2657" s="40"/>
      <c r="BA2657" s="40"/>
      <c r="BB2657" s="40"/>
      <c r="BC2657" s="40"/>
      <c r="BD2657" s="40"/>
      <c r="BE2657" s="40"/>
      <c r="BF2657" s="40"/>
    </row>
    <row r="2658" spans="1:58" x14ac:dyDescent="0.4">
      <c r="A2658" s="510"/>
      <c r="B2658" s="40"/>
      <c r="C2658" s="40"/>
      <c r="D2658" s="45"/>
      <c r="E2658" s="45"/>
      <c r="F2658" s="64"/>
      <c r="G2658" s="40"/>
      <c r="H2658" s="40"/>
      <c r="I2658" s="40"/>
      <c r="J2658" s="40"/>
      <c r="K2658" s="40"/>
      <c r="L2658" s="40"/>
      <c r="M2658" s="40"/>
      <c r="N2658" s="40"/>
      <c r="O2658" s="40"/>
      <c r="P2658" s="40"/>
      <c r="Q2658" s="40"/>
      <c r="R2658" s="40"/>
      <c r="S2658" s="40"/>
      <c r="T2658" s="40"/>
      <c r="U2658" s="40"/>
      <c r="V2658" s="40"/>
      <c r="W2658" s="40"/>
      <c r="X2658" s="40"/>
      <c r="Y2658" s="40"/>
      <c r="Z2658" s="40"/>
      <c r="AA2658" s="40"/>
      <c r="AB2658" s="40"/>
      <c r="AC2658" s="40"/>
      <c r="AD2658" s="40"/>
      <c r="AE2658" s="40"/>
      <c r="AF2658" s="40"/>
      <c r="AG2658" s="40"/>
      <c r="AH2658" s="40"/>
      <c r="AI2658" s="40"/>
      <c r="AJ2658" s="40"/>
      <c r="AK2658" s="40"/>
      <c r="AL2658" s="40"/>
      <c r="AM2658" s="40"/>
      <c r="AN2658" s="40"/>
      <c r="AO2658" s="40"/>
      <c r="AP2658" s="40"/>
      <c r="AQ2658" s="40"/>
      <c r="AR2658" s="40"/>
      <c r="AS2658" s="40"/>
      <c r="AT2658" s="40"/>
      <c r="AU2658" s="40"/>
      <c r="AV2658" s="40"/>
      <c r="AW2658" s="40"/>
      <c r="AX2658" s="40"/>
      <c r="AY2658" s="40"/>
      <c r="AZ2658" s="40"/>
      <c r="BA2658" s="40"/>
      <c r="BB2658" s="40"/>
      <c r="BC2658" s="40"/>
      <c r="BD2658" s="40"/>
      <c r="BE2658" s="40"/>
      <c r="BF2658" s="40"/>
    </row>
    <row r="2659" spans="1:58" x14ac:dyDescent="0.4">
      <c r="A2659" s="510"/>
      <c r="B2659" s="40"/>
      <c r="C2659" s="40"/>
      <c r="D2659" s="45"/>
      <c r="E2659" s="45"/>
      <c r="F2659" s="64"/>
      <c r="G2659" s="40"/>
      <c r="H2659" s="40"/>
      <c r="I2659" s="40"/>
      <c r="J2659" s="40"/>
      <c r="K2659" s="40"/>
      <c r="L2659" s="40"/>
      <c r="M2659" s="40"/>
      <c r="N2659" s="40"/>
      <c r="O2659" s="40"/>
      <c r="P2659" s="40"/>
      <c r="Q2659" s="40"/>
      <c r="R2659" s="40"/>
      <c r="S2659" s="40"/>
      <c r="T2659" s="40"/>
      <c r="U2659" s="40"/>
      <c r="V2659" s="40"/>
      <c r="W2659" s="40"/>
      <c r="X2659" s="40"/>
      <c r="Y2659" s="40"/>
      <c r="Z2659" s="40"/>
      <c r="AA2659" s="40"/>
      <c r="AB2659" s="40"/>
      <c r="AC2659" s="40"/>
      <c r="AD2659" s="40"/>
      <c r="AE2659" s="40"/>
      <c r="AF2659" s="40"/>
      <c r="AG2659" s="40"/>
      <c r="AH2659" s="40"/>
      <c r="AI2659" s="40"/>
      <c r="AJ2659" s="40"/>
      <c r="AK2659" s="40"/>
      <c r="AL2659" s="40"/>
      <c r="AM2659" s="40"/>
      <c r="AN2659" s="40"/>
      <c r="AO2659" s="40"/>
      <c r="AP2659" s="40"/>
      <c r="AQ2659" s="40"/>
      <c r="AR2659" s="40"/>
      <c r="AS2659" s="40"/>
      <c r="AT2659" s="40"/>
      <c r="AU2659" s="40"/>
      <c r="AV2659" s="40"/>
      <c r="AW2659" s="40"/>
      <c r="AX2659" s="40"/>
      <c r="AY2659" s="40"/>
      <c r="AZ2659" s="40"/>
      <c r="BA2659" s="40"/>
      <c r="BB2659" s="40"/>
      <c r="BC2659" s="40"/>
      <c r="BD2659" s="40"/>
      <c r="BE2659" s="40"/>
      <c r="BF2659" s="40"/>
    </row>
    <row r="2660" spans="1:58" x14ac:dyDescent="0.4">
      <c r="A2660" s="510"/>
      <c r="B2660" s="40"/>
      <c r="C2660" s="40"/>
      <c r="D2660" s="45"/>
      <c r="E2660" s="45"/>
      <c r="F2660" s="64"/>
      <c r="G2660" s="40"/>
      <c r="H2660" s="40"/>
      <c r="I2660" s="40"/>
      <c r="J2660" s="40"/>
      <c r="K2660" s="40"/>
      <c r="L2660" s="40"/>
      <c r="M2660" s="40"/>
      <c r="N2660" s="40"/>
      <c r="O2660" s="40"/>
      <c r="P2660" s="40"/>
      <c r="Q2660" s="40"/>
      <c r="R2660" s="40"/>
      <c r="S2660" s="40"/>
      <c r="T2660" s="40"/>
      <c r="U2660" s="40"/>
      <c r="V2660" s="40"/>
      <c r="W2660" s="40"/>
      <c r="X2660" s="40"/>
      <c r="Y2660" s="40"/>
      <c r="Z2660" s="40"/>
      <c r="AA2660" s="40"/>
      <c r="AB2660" s="40"/>
      <c r="AC2660" s="40"/>
      <c r="AD2660" s="40"/>
      <c r="AE2660" s="40"/>
      <c r="AF2660" s="40"/>
      <c r="AG2660" s="40"/>
      <c r="AH2660" s="40"/>
      <c r="AI2660" s="40"/>
      <c r="AJ2660" s="40"/>
      <c r="AK2660" s="40"/>
      <c r="AL2660" s="40"/>
      <c r="AM2660" s="40"/>
      <c r="AN2660" s="40"/>
      <c r="AO2660" s="40"/>
      <c r="AP2660" s="40"/>
      <c r="AQ2660" s="40"/>
      <c r="AR2660" s="40"/>
      <c r="AS2660" s="40"/>
      <c r="AT2660" s="40"/>
      <c r="AU2660" s="40"/>
      <c r="AV2660" s="40"/>
      <c r="AW2660" s="40"/>
      <c r="AX2660" s="40"/>
      <c r="AY2660" s="40"/>
      <c r="AZ2660" s="40"/>
      <c r="BA2660" s="40"/>
      <c r="BB2660" s="40"/>
      <c r="BC2660" s="40"/>
      <c r="BD2660" s="40"/>
      <c r="BE2660" s="40"/>
      <c r="BF2660" s="40"/>
    </row>
    <row r="2661" spans="1:58" x14ac:dyDescent="0.4">
      <c r="A2661" s="510"/>
      <c r="B2661" s="40"/>
      <c r="C2661" s="40"/>
      <c r="D2661" s="45"/>
      <c r="E2661" s="45"/>
      <c r="F2661" s="64"/>
      <c r="G2661" s="40"/>
      <c r="H2661" s="40"/>
      <c r="I2661" s="40"/>
      <c r="J2661" s="40"/>
      <c r="K2661" s="40"/>
      <c r="L2661" s="40"/>
      <c r="M2661" s="40"/>
      <c r="N2661" s="40"/>
      <c r="O2661" s="40"/>
      <c r="P2661" s="40"/>
      <c r="Q2661" s="40"/>
      <c r="R2661" s="40"/>
      <c r="S2661" s="40"/>
      <c r="T2661" s="40"/>
      <c r="U2661" s="40"/>
      <c r="V2661" s="40"/>
      <c r="W2661" s="40"/>
      <c r="X2661" s="40"/>
      <c r="Y2661" s="40"/>
      <c r="Z2661" s="40"/>
      <c r="AA2661" s="40"/>
      <c r="AB2661" s="40"/>
      <c r="AC2661" s="40"/>
      <c r="AD2661" s="40"/>
      <c r="AE2661" s="40"/>
      <c r="AF2661" s="40"/>
      <c r="AG2661" s="40"/>
      <c r="AH2661" s="40"/>
      <c r="AI2661" s="40"/>
      <c r="AJ2661" s="40"/>
      <c r="AK2661" s="40"/>
      <c r="AL2661" s="40"/>
      <c r="AM2661" s="40"/>
      <c r="AN2661" s="40"/>
      <c r="AO2661" s="40"/>
      <c r="AP2661" s="40"/>
      <c r="AQ2661" s="40"/>
      <c r="AR2661" s="40"/>
      <c r="AS2661" s="40"/>
      <c r="AT2661" s="40"/>
      <c r="AU2661" s="40"/>
      <c r="AV2661" s="40"/>
      <c r="AW2661" s="40"/>
      <c r="AX2661" s="40"/>
      <c r="AY2661" s="40"/>
      <c r="AZ2661" s="40"/>
      <c r="BA2661" s="40"/>
      <c r="BB2661" s="40"/>
      <c r="BC2661" s="40"/>
      <c r="BD2661" s="40"/>
      <c r="BE2661" s="40"/>
      <c r="BF2661" s="40"/>
    </row>
    <row r="2662" spans="1:58" x14ac:dyDescent="0.4">
      <c r="A2662" s="510"/>
      <c r="B2662" s="40"/>
      <c r="C2662" s="40"/>
      <c r="D2662" s="45"/>
      <c r="E2662" s="45"/>
      <c r="F2662" s="64"/>
      <c r="G2662" s="40"/>
      <c r="H2662" s="40"/>
      <c r="I2662" s="40"/>
      <c r="J2662" s="40"/>
      <c r="K2662" s="40"/>
      <c r="L2662" s="40"/>
      <c r="M2662" s="40"/>
      <c r="N2662" s="40"/>
      <c r="O2662" s="40"/>
      <c r="P2662" s="40"/>
      <c r="Q2662" s="40"/>
      <c r="R2662" s="40"/>
      <c r="S2662" s="40"/>
      <c r="T2662" s="40"/>
      <c r="U2662" s="40"/>
      <c r="V2662" s="40"/>
      <c r="W2662" s="40"/>
      <c r="X2662" s="40"/>
      <c r="Y2662" s="40"/>
      <c r="Z2662" s="40"/>
      <c r="AA2662" s="40"/>
      <c r="AB2662" s="40"/>
      <c r="AC2662" s="40"/>
      <c r="AD2662" s="40"/>
      <c r="AE2662" s="40"/>
      <c r="AF2662" s="40"/>
      <c r="AG2662" s="40"/>
      <c r="AH2662" s="40"/>
      <c r="AI2662" s="40"/>
      <c r="AJ2662" s="40"/>
      <c r="AK2662" s="40"/>
      <c r="AL2662" s="40"/>
      <c r="AM2662" s="40"/>
      <c r="AN2662" s="40"/>
      <c r="AO2662" s="40"/>
      <c r="AP2662" s="40"/>
      <c r="AQ2662" s="40"/>
      <c r="AR2662" s="40"/>
      <c r="AS2662" s="40"/>
      <c r="AT2662" s="40"/>
      <c r="AU2662" s="40"/>
      <c r="AV2662" s="40"/>
      <c r="AW2662" s="40"/>
      <c r="AX2662" s="40"/>
      <c r="AY2662" s="40"/>
      <c r="AZ2662" s="40"/>
      <c r="BA2662" s="40"/>
      <c r="BB2662" s="40"/>
      <c r="BC2662" s="40"/>
      <c r="BD2662" s="40"/>
      <c r="BE2662" s="40"/>
      <c r="BF2662" s="40"/>
    </row>
    <row r="2663" spans="1:58" x14ac:dyDescent="0.4">
      <c r="A2663" s="510"/>
      <c r="B2663" s="40"/>
      <c r="C2663" s="40"/>
      <c r="D2663" s="45"/>
      <c r="E2663" s="45"/>
      <c r="F2663" s="64"/>
      <c r="G2663" s="40"/>
      <c r="H2663" s="40"/>
      <c r="I2663" s="40"/>
      <c r="J2663" s="40"/>
      <c r="K2663" s="40"/>
      <c r="L2663" s="40"/>
      <c r="M2663" s="40"/>
      <c r="N2663" s="40"/>
      <c r="O2663" s="40"/>
      <c r="P2663" s="40"/>
      <c r="Q2663" s="40"/>
      <c r="R2663" s="40"/>
      <c r="S2663" s="40"/>
      <c r="T2663" s="40"/>
      <c r="U2663" s="40"/>
      <c r="V2663" s="40"/>
      <c r="W2663" s="40"/>
      <c r="X2663" s="40"/>
      <c r="Y2663" s="40"/>
      <c r="Z2663" s="40"/>
      <c r="AA2663" s="40"/>
      <c r="AB2663" s="40"/>
      <c r="AC2663" s="40"/>
      <c r="AD2663" s="40"/>
      <c r="AE2663" s="40"/>
      <c r="AF2663" s="40"/>
      <c r="AG2663" s="40"/>
      <c r="AH2663" s="40"/>
      <c r="AI2663" s="40"/>
      <c r="AJ2663" s="40"/>
      <c r="AK2663" s="40"/>
      <c r="AL2663" s="40"/>
      <c r="AM2663" s="40"/>
      <c r="AN2663" s="40"/>
      <c r="AO2663" s="40"/>
      <c r="AP2663" s="40"/>
      <c r="AQ2663" s="40"/>
      <c r="AR2663" s="40"/>
      <c r="AS2663" s="40"/>
      <c r="AT2663" s="40"/>
      <c r="AU2663" s="40"/>
      <c r="AV2663" s="40"/>
      <c r="AW2663" s="40"/>
      <c r="AX2663" s="40"/>
      <c r="AY2663" s="40"/>
      <c r="AZ2663" s="40"/>
      <c r="BA2663" s="40"/>
      <c r="BB2663" s="40"/>
      <c r="BC2663" s="40"/>
      <c r="BD2663" s="40"/>
      <c r="BE2663" s="40"/>
      <c r="BF2663" s="40"/>
    </row>
    <row r="2664" spans="1:58" x14ac:dyDescent="0.4">
      <c r="A2664" s="510"/>
      <c r="B2664" s="40"/>
      <c r="C2664" s="40"/>
      <c r="D2664" s="45"/>
      <c r="E2664" s="45"/>
      <c r="F2664" s="64"/>
      <c r="G2664" s="40"/>
      <c r="H2664" s="40"/>
      <c r="I2664" s="40"/>
      <c r="J2664" s="40"/>
      <c r="K2664" s="40"/>
      <c r="L2664" s="40"/>
      <c r="M2664" s="40"/>
      <c r="N2664" s="40"/>
      <c r="O2664" s="40"/>
      <c r="P2664" s="40"/>
      <c r="Q2664" s="40"/>
      <c r="R2664" s="40"/>
      <c r="S2664" s="40"/>
      <c r="T2664" s="40"/>
      <c r="U2664" s="40"/>
      <c r="V2664" s="40"/>
      <c r="W2664" s="40"/>
      <c r="X2664" s="40"/>
      <c r="Y2664" s="40"/>
      <c r="Z2664" s="40"/>
      <c r="AA2664" s="40"/>
      <c r="AB2664" s="40"/>
      <c r="AC2664" s="40"/>
      <c r="AD2664" s="40"/>
      <c r="AE2664" s="40"/>
      <c r="AF2664" s="40"/>
      <c r="AG2664" s="40"/>
      <c r="AH2664" s="40"/>
      <c r="AI2664" s="40"/>
      <c r="AJ2664" s="40"/>
      <c r="AK2664" s="40"/>
      <c r="AL2664" s="40"/>
      <c r="AM2664" s="40"/>
      <c r="AN2664" s="40"/>
      <c r="AO2664" s="40"/>
      <c r="AP2664" s="40"/>
      <c r="AQ2664" s="40"/>
      <c r="AR2664" s="40"/>
      <c r="AS2664" s="40"/>
      <c r="AT2664" s="40"/>
      <c r="AU2664" s="40"/>
      <c r="AV2664" s="40"/>
      <c r="AW2664" s="40"/>
      <c r="AX2664" s="40"/>
      <c r="AY2664" s="40"/>
      <c r="AZ2664" s="40"/>
      <c r="BA2664" s="40"/>
      <c r="BB2664" s="40"/>
      <c r="BC2664" s="40"/>
      <c r="BD2664" s="40"/>
      <c r="BE2664" s="40"/>
      <c r="BF2664" s="40"/>
    </row>
    <row r="2665" spans="1:58" x14ac:dyDescent="0.4">
      <c r="A2665" s="510"/>
      <c r="B2665" s="40"/>
      <c r="C2665" s="40"/>
      <c r="D2665" s="45"/>
      <c r="E2665" s="45"/>
      <c r="F2665" s="64"/>
      <c r="G2665" s="40"/>
      <c r="H2665" s="40"/>
      <c r="I2665" s="40"/>
      <c r="J2665" s="40"/>
      <c r="K2665" s="40"/>
      <c r="L2665" s="40"/>
      <c r="M2665" s="40"/>
      <c r="N2665" s="40"/>
      <c r="O2665" s="40"/>
      <c r="P2665" s="40"/>
      <c r="Q2665" s="40"/>
      <c r="R2665" s="40"/>
      <c r="S2665" s="40"/>
      <c r="T2665" s="40"/>
      <c r="U2665" s="40"/>
      <c r="V2665" s="40"/>
      <c r="W2665" s="40"/>
      <c r="X2665" s="40"/>
      <c r="Y2665" s="40"/>
      <c r="Z2665" s="40"/>
      <c r="AA2665" s="40"/>
      <c r="AB2665" s="40"/>
      <c r="AC2665" s="40"/>
      <c r="AD2665" s="40"/>
      <c r="AE2665" s="40"/>
      <c r="AF2665" s="40"/>
      <c r="AG2665" s="40"/>
      <c r="AH2665" s="40"/>
      <c r="AI2665" s="40"/>
      <c r="AJ2665" s="40"/>
      <c r="AK2665" s="40"/>
      <c r="AL2665" s="40"/>
      <c r="AM2665" s="40"/>
      <c r="AN2665" s="40"/>
      <c r="AO2665" s="40"/>
      <c r="AP2665" s="40"/>
      <c r="AQ2665" s="40"/>
      <c r="AR2665" s="40"/>
      <c r="AS2665" s="40"/>
      <c r="AT2665" s="40"/>
      <c r="AU2665" s="40"/>
      <c r="AV2665" s="40"/>
      <c r="AW2665" s="40"/>
      <c r="AX2665" s="40"/>
      <c r="AY2665" s="40"/>
      <c r="AZ2665" s="40"/>
      <c r="BA2665" s="40"/>
      <c r="BB2665" s="40"/>
      <c r="BC2665" s="40"/>
      <c r="BD2665" s="40"/>
      <c r="BE2665" s="40"/>
      <c r="BF2665" s="40"/>
    </row>
    <row r="2666" spans="1:58" x14ac:dyDescent="0.4">
      <c r="A2666" s="510"/>
      <c r="B2666" s="40"/>
      <c r="C2666" s="40"/>
      <c r="D2666" s="45"/>
      <c r="E2666" s="45"/>
      <c r="F2666" s="64"/>
      <c r="G2666" s="40"/>
      <c r="H2666" s="40"/>
      <c r="I2666" s="40"/>
      <c r="J2666" s="40"/>
      <c r="K2666" s="40"/>
      <c r="L2666" s="40"/>
      <c r="M2666" s="40"/>
      <c r="N2666" s="40"/>
      <c r="O2666" s="40"/>
      <c r="P2666" s="40"/>
      <c r="Q2666" s="40"/>
      <c r="R2666" s="40"/>
      <c r="S2666" s="40"/>
      <c r="T2666" s="40"/>
      <c r="U2666" s="40"/>
      <c r="V2666" s="40"/>
      <c r="W2666" s="40"/>
      <c r="X2666" s="40"/>
      <c r="Y2666" s="40"/>
      <c r="Z2666" s="40"/>
      <c r="AA2666" s="40"/>
      <c r="AB2666" s="40"/>
      <c r="AC2666" s="40"/>
      <c r="AD2666" s="40"/>
      <c r="AE2666" s="40"/>
      <c r="AF2666" s="40"/>
      <c r="AG2666" s="40"/>
      <c r="AH2666" s="40"/>
      <c r="AI2666" s="40"/>
      <c r="AJ2666" s="40"/>
      <c r="AK2666" s="40"/>
      <c r="AL2666" s="40"/>
      <c r="AM2666" s="40"/>
      <c r="AN2666" s="40"/>
      <c r="AO2666" s="40"/>
      <c r="AP2666" s="40"/>
      <c r="AQ2666" s="40"/>
      <c r="AR2666" s="40"/>
      <c r="AS2666" s="40"/>
      <c r="AT2666" s="40"/>
      <c r="AU2666" s="40"/>
      <c r="AV2666" s="40"/>
      <c r="AW2666" s="40"/>
      <c r="AX2666" s="40"/>
      <c r="AY2666" s="40"/>
      <c r="AZ2666" s="40"/>
      <c r="BA2666" s="40"/>
      <c r="BB2666" s="40"/>
      <c r="BC2666" s="40"/>
      <c r="BD2666" s="40"/>
      <c r="BE2666" s="40"/>
      <c r="BF2666" s="40"/>
    </row>
    <row r="2667" spans="1:58" x14ac:dyDescent="0.4">
      <c r="A2667" s="510"/>
      <c r="B2667" s="40"/>
      <c r="C2667" s="40"/>
      <c r="D2667" s="45"/>
      <c r="E2667" s="45"/>
      <c r="F2667" s="64"/>
      <c r="G2667" s="40"/>
      <c r="H2667" s="40"/>
      <c r="I2667" s="40"/>
      <c r="J2667" s="40"/>
      <c r="K2667" s="40"/>
      <c r="L2667" s="40"/>
      <c r="M2667" s="40"/>
      <c r="N2667" s="40"/>
      <c r="O2667" s="40"/>
      <c r="P2667" s="40"/>
      <c r="Q2667" s="40"/>
      <c r="R2667" s="40"/>
      <c r="S2667" s="40"/>
      <c r="T2667" s="40"/>
      <c r="U2667" s="40"/>
      <c r="V2667" s="40"/>
      <c r="W2667" s="40"/>
      <c r="X2667" s="40"/>
      <c r="Y2667" s="40"/>
      <c r="Z2667" s="40"/>
      <c r="AA2667" s="40"/>
      <c r="AB2667" s="40"/>
      <c r="AC2667" s="40"/>
      <c r="AD2667" s="40"/>
      <c r="AE2667" s="40"/>
      <c r="AF2667" s="40"/>
      <c r="AG2667" s="40"/>
      <c r="AH2667" s="40"/>
      <c r="AI2667" s="40"/>
      <c r="AJ2667" s="40"/>
      <c r="AK2667" s="40"/>
      <c r="AL2667" s="40"/>
      <c r="AM2667" s="40"/>
      <c r="AN2667" s="40"/>
      <c r="AO2667" s="40"/>
      <c r="AP2667" s="40"/>
      <c r="AQ2667" s="40"/>
      <c r="AR2667" s="40"/>
      <c r="AS2667" s="40"/>
      <c r="AT2667" s="40"/>
      <c r="AU2667" s="40"/>
      <c r="AV2667" s="40"/>
      <c r="AW2667" s="40"/>
      <c r="AX2667" s="40"/>
      <c r="AY2667" s="40"/>
      <c r="AZ2667" s="40"/>
      <c r="BA2667" s="40"/>
      <c r="BB2667" s="40"/>
      <c r="BC2667" s="40"/>
      <c r="BD2667" s="40"/>
      <c r="BE2667" s="40"/>
      <c r="BF2667" s="40"/>
    </row>
    <row r="2668" spans="1:58" x14ac:dyDescent="0.4">
      <c r="A2668" s="510"/>
      <c r="B2668" s="40"/>
      <c r="C2668" s="40"/>
      <c r="D2668" s="45"/>
      <c r="E2668" s="45"/>
      <c r="F2668" s="64"/>
      <c r="G2668" s="40"/>
      <c r="H2668" s="40"/>
      <c r="I2668" s="40"/>
      <c r="J2668" s="40"/>
      <c r="K2668" s="40"/>
      <c r="L2668" s="40"/>
      <c r="M2668" s="40"/>
      <c r="N2668" s="40"/>
      <c r="O2668" s="40"/>
      <c r="P2668" s="40"/>
      <c r="Q2668" s="40"/>
      <c r="R2668" s="40"/>
      <c r="S2668" s="40"/>
      <c r="T2668" s="40"/>
      <c r="U2668" s="40"/>
      <c r="V2668" s="40"/>
      <c r="W2668" s="40"/>
      <c r="X2668" s="40"/>
      <c r="Y2668" s="40"/>
      <c r="Z2668" s="40"/>
      <c r="AA2668" s="40"/>
      <c r="AB2668" s="40"/>
      <c r="AC2668" s="40"/>
      <c r="AD2668" s="40"/>
      <c r="AE2668" s="40"/>
      <c r="AF2668" s="40"/>
      <c r="AG2668" s="40"/>
      <c r="AH2668" s="40"/>
      <c r="AI2668" s="40"/>
      <c r="AJ2668" s="40"/>
      <c r="AK2668" s="40"/>
      <c r="AL2668" s="40"/>
      <c r="AM2668" s="40"/>
      <c r="AN2668" s="40"/>
      <c r="AO2668" s="40"/>
      <c r="AP2668" s="40"/>
      <c r="AQ2668" s="40"/>
      <c r="AR2668" s="40"/>
      <c r="AS2668" s="40"/>
      <c r="AT2668" s="40"/>
      <c r="AU2668" s="40"/>
      <c r="AV2668" s="40"/>
      <c r="AW2668" s="40"/>
      <c r="AX2668" s="40"/>
      <c r="AY2668" s="40"/>
      <c r="AZ2668" s="40"/>
      <c r="BA2668" s="40"/>
      <c r="BB2668" s="40"/>
      <c r="BC2668" s="40"/>
      <c r="BD2668" s="40"/>
      <c r="BE2668" s="40"/>
      <c r="BF2668" s="40"/>
    </row>
    <row r="2669" spans="1:58" x14ac:dyDescent="0.4">
      <c r="A2669" s="510"/>
      <c r="B2669" s="40"/>
      <c r="C2669" s="40"/>
      <c r="D2669" s="45"/>
      <c r="E2669" s="45"/>
      <c r="F2669" s="64"/>
      <c r="G2669" s="40"/>
      <c r="H2669" s="40"/>
      <c r="I2669" s="40"/>
      <c r="J2669" s="40"/>
      <c r="K2669" s="40"/>
      <c r="L2669" s="40"/>
      <c r="M2669" s="40"/>
      <c r="N2669" s="40"/>
      <c r="O2669" s="40"/>
      <c r="P2669" s="40"/>
      <c r="Q2669" s="40"/>
      <c r="R2669" s="40"/>
      <c r="S2669" s="40"/>
      <c r="T2669" s="40"/>
      <c r="U2669" s="40"/>
      <c r="V2669" s="40"/>
      <c r="W2669" s="40"/>
      <c r="X2669" s="40"/>
      <c r="Y2669" s="40"/>
      <c r="Z2669" s="40"/>
      <c r="AA2669" s="40"/>
      <c r="AB2669" s="40"/>
      <c r="AC2669" s="40"/>
      <c r="AD2669" s="40"/>
      <c r="AE2669" s="40"/>
      <c r="AF2669" s="40"/>
      <c r="AG2669" s="40"/>
      <c r="AH2669" s="40"/>
      <c r="AI2669" s="40"/>
      <c r="AJ2669" s="40"/>
      <c r="AK2669" s="40"/>
      <c r="AL2669" s="40"/>
      <c r="AM2669" s="40"/>
      <c r="AN2669" s="40"/>
      <c r="AO2669" s="40"/>
      <c r="AP2669" s="40"/>
      <c r="AQ2669" s="40"/>
      <c r="AR2669" s="40"/>
      <c r="AS2669" s="40"/>
      <c r="AT2669" s="40"/>
      <c r="AU2669" s="40"/>
      <c r="AV2669" s="40"/>
      <c r="AW2669" s="40"/>
      <c r="AX2669" s="40"/>
      <c r="AY2669" s="40"/>
      <c r="AZ2669" s="40"/>
      <c r="BA2669" s="40"/>
      <c r="BB2669" s="40"/>
      <c r="BC2669" s="40"/>
      <c r="BD2669" s="40"/>
      <c r="BE2669" s="40"/>
      <c r="BF2669" s="40"/>
    </row>
    <row r="2670" spans="1:58" x14ac:dyDescent="0.4">
      <c r="A2670" s="510"/>
      <c r="B2670" s="40"/>
      <c r="C2670" s="40"/>
      <c r="D2670" s="45"/>
      <c r="E2670" s="45"/>
      <c r="F2670" s="64"/>
      <c r="G2670" s="40"/>
      <c r="H2670" s="40"/>
      <c r="I2670" s="40"/>
      <c r="J2670" s="40"/>
      <c r="K2670" s="40"/>
      <c r="L2670" s="40"/>
      <c r="M2670" s="40"/>
      <c r="N2670" s="40"/>
      <c r="O2670" s="40"/>
      <c r="P2670" s="40"/>
      <c r="Q2670" s="40"/>
      <c r="R2670" s="40"/>
      <c r="S2670" s="40"/>
      <c r="T2670" s="40"/>
      <c r="U2670" s="40"/>
      <c r="V2670" s="40"/>
      <c r="W2670" s="40"/>
      <c r="X2670" s="40"/>
      <c r="Y2670" s="40"/>
      <c r="Z2670" s="40"/>
      <c r="AA2670" s="40"/>
      <c r="AB2670" s="40"/>
      <c r="AC2670" s="40"/>
      <c r="AD2670" s="40"/>
      <c r="AE2670" s="40"/>
      <c r="AF2670" s="40"/>
      <c r="AG2670" s="40"/>
      <c r="AH2670" s="40"/>
      <c r="AI2670" s="40"/>
      <c r="AJ2670" s="40"/>
      <c r="AK2670" s="40"/>
      <c r="AL2670" s="40"/>
      <c r="AM2670" s="40"/>
      <c r="AN2670" s="40"/>
      <c r="AO2670" s="40"/>
      <c r="AP2670" s="40"/>
      <c r="AQ2670" s="40"/>
      <c r="AR2670" s="40"/>
      <c r="AS2670" s="40"/>
      <c r="AT2670" s="40"/>
      <c r="AU2670" s="40"/>
      <c r="AV2670" s="40"/>
      <c r="AW2670" s="40"/>
      <c r="AX2670" s="40"/>
      <c r="AY2670" s="40"/>
      <c r="AZ2670" s="40"/>
      <c r="BA2670" s="40"/>
      <c r="BB2670" s="40"/>
      <c r="BC2670" s="40"/>
      <c r="BD2670" s="40"/>
      <c r="BE2670" s="40"/>
      <c r="BF2670" s="40"/>
    </row>
    <row r="2671" spans="1:58" x14ac:dyDescent="0.4">
      <c r="A2671" s="510"/>
      <c r="B2671" s="40"/>
      <c r="C2671" s="40"/>
      <c r="D2671" s="45"/>
      <c r="E2671" s="45"/>
      <c r="F2671" s="64"/>
      <c r="G2671" s="40"/>
      <c r="H2671" s="40"/>
      <c r="I2671" s="40"/>
      <c r="J2671" s="40"/>
      <c r="K2671" s="40"/>
      <c r="L2671" s="40"/>
      <c r="M2671" s="40"/>
      <c r="N2671" s="40"/>
      <c r="O2671" s="40"/>
      <c r="P2671" s="40"/>
      <c r="Q2671" s="40"/>
      <c r="R2671" s="40"/>
      <c r="S2671" s="40"/>
      <c r="T2671" s="40"/>
      <c r="U2671" s="40"/>
      <c r="V2671" s="40"/>
      <c r="W2671" s="40"/>
      <c r="X2671" s="40"/>
      <c r="Y2671" s="40"/>
      <c r="Z2671" s="40"/>
      <c r="AA2671" s="40"/>
      <c r="AB2671" s="40"/>
      <c r="AC2671" s="40"/>
      <c r="AD2671" s="40"/>
      <c r="AE2671" s="40"/>
      <c r="AF2671" s="40"/>
      <c r="AG2671" s="40"/>
      <c r="AH2671" s="40"/>
      <c r="AI2671" s="40"/>
      <c r="AJ2671" s="40"/>
      <c r="AK2671" s="40"/>
      <c r="AL2671" s="40"/>
      <c r="AM2671" s="40"/>
      <c r="AN2671" s="40"/>
      <c r="AO2671" s="40"/>
      <c r="AP2671" s="40"/>
      <c r="AQ2671" s="40"/>
      <c r="AR2671" s="40"/>
      <c r="AS2671" s="40"/>
      <c r="AT2671" s="40"/>
      <c r="AU2671" s="40"/>
      <c r="AV2671" s="40"/>
      <c r="AW2671" s="40"/>
      <c r="AX2671" s="40"/>
      <c r="AY2671" s="40"/>
      <c r="AZ2671" s="40"/>
      <c r="BA2671" s="40"/>
      <c r="BB2671" s="40"/>
      <c r="BC2671" s="40"/>
      <c r="BD2671" s="40"/>
      <c r="BE2671" s="40"/>
      <c r="BF2671" s="40"/>
    </row>
    <row r="2672" spans="1:58" x14ac:dyDescent="0.4">
      <c r="A2672" s="510"/>
      <c r="B2672" s="40"/>
      <c r="C2672" s="40"/>
      <c r="D2672" s="45"/>
      <c r="E2672" s="45"/>
      <c r="F2672" s="64"/>
      <c r="G2672" s="40"/>
      <c r="H2672" s="40"/>
      <c r="I2672" s="40"/>
      <c r="J2672" s="40"/>
      <c r="K2672" s="40"/>
      <c r="L2672" s="40"/>
      <c r="M2672" s="40"/>
      <c r="N2672" s="40"/>
      <c r="O2672" s="40"/>
      <c r="P2672" s="40"/>
      <c r="Q2672" s="40"/>
      <c r="R2672" s="40"/>
      <c r="S2672" s="40"/>
      <c r="T2672" s="40"/>
      <c r="U2672" s="40"/>
      <c r="V2672" s="40"/>
      <c r="W2672" s="40"/>
      <c r="X2672" s="40"/>
      <c r="Y2672" s="40"/>
      <c r="Z2672" s="40"/>
      <c r="AA2672" s="40"/>
      <c r="AB2672" s="40"/>
      <c r="AC2672" s="40"/>
      <c r="AD2672" s="40"/>
      <c r="AE2672" s="40"/>
      <c r="AF2672" s="40"/>
      <c r="AG2672" s="40"/>
      <c r="AH2672" s="40"/>
      <c r="AI2672" s="40"/>
      <c r="AJ2672" s="40"/>
      <c r="AK2672" s="40"/>
      <c r="AL2672" s="40"/>
      <c r="AM2672" s="40"/>
      <c r="AN2672" s="40"/>
      <c r="AO2672" s="40"/>
      <c r="AP2672" s="40"/>
      <c r="AQ2672" s="40"/>
      <c r="AR2672" s="40"/>
      <c r="AS2672" s="40"/>
      <c r="AT2672" s="40"/>
      <c r="AU2672" s="40"/>
      <c r="AV2672" s="40"/>
      <c r="AW2672" s="40"/>
      <c r="AX2672" s="40"/>
      <c r="AY2672" s="40"/>
      <c r="AZ2672" s="40"/>
      <c r="BA2672" s="40"/>
      <c r="BB2672" s="40"/>
      <c r="BC2672" s="40"/>
      <c r="BD2672" s="40"/>
      <c r="BE2672" s="40"/>
      <c r="BF2672" s="40"/>
    </row>
    <row r="2673" spans="1:58" x14ac:dyDescent="0.4">
      <c r="A2673" s="510"/>
      <c r="B2673" s="40"/>
      <c r="C2673" s="40"/>
      <c r="D2673" s="45"/>
      <c r="E2673" s="45"/>
      <c r="F2673" s="64"/>
      <c r="G2673" s="40"/>
      <c r="H2673" s="40"/>
      <c r="I2673" s="40"/>
      <c r="J2673" s="40"/>
      <c r="K2673" s="40"/>
      <c r="L2673" s="40"/>
      <c r="M2673" s="40"/>
      <c r="N2673" s="40"/>
      <c r="O2673" s="40"/>
      <c r="P2673" s="40"/>
      <c r="Q2673" s="40"/>
      <c r="R2673" s="40"/>
      <c r="S2673" s="40"/>
      <c r="T2673" s="40"/>
      <c r="U2673" s="40"/>
      <c r="V2673" s="40"/>
      <c r="W2673" s="40"/>
      <c r="X2673" s="40"/>
      <c r="Y2673" s="40"/>
      <c r="Z2673" s="40"/>
      <c r="AA2673" s="40"/>
      <c r="AB2673" s="40"/>
      <c r="AC2673" s="40"/>
      <c r="AD2673" s="40"/>
      <c r="AE2673" s="40"/>
      <c r="AF2673" s="40"/>
      <c r="AG2673" s="40"/>
      <c r="AH2673" s="40"/>
      <c r="AI2673" s="40"/>
      <c r="AJ2673" s="40"/>
      <c r="AK2673" s="40"/>
      <c r="AL2673" s="40"/>
      <c r="AM2673" s="40"/>
      <c r="AN2673" s="40"/>
      <c r="AO2673" s="40"/>
      <c r="AP2673" s="40"/>
      <c r="AQ2673" s="40"/>
      <c r="AR2673" s="40"/>
      <c r="AS2673" s="40"/>
      <c r="AT2673" s="40"/>
      <c r="AU2673" s="40"/>
      <c r="AV2673" s="40"/>
      <c r="AW2673" s="40"/>
      <c r="AX2673" s="40"/>
      <c r="AY2673" s="40"/>
      <c r="AZ2673" s="40"/>
      <c r="BA2673" s="40"/>
      <c r="BB2673" s="40"/>
      <c r="BC2673" s="40"/>
      <c r="BD2673" s="40"/>
      <c r="BE2673" s="40"/>
      <c r="BF2673" s="40"/>
    </row>
    <row r="2674" spans="1:58" x14ac:dyDescent="0.4">
      <c r="A2674" s="510"/>
      <c r="B2674" s="40"/>
      <c r="C2674" s="40"/>
      <c r="D2674" s="45"/>
      <c r="E2674" s="45"/>
      <c r="F2674" s="64"/>
      <c r="G2674" s="40"/>
      <c r="H2674" s="40"/>
      <c r="I2674" s="40"/>
      <c r="J2674" s="40"/>
      <c r="K2674" s="40"/>
      <c r="L2674" s="40"/>
      <c r="M2674" s="40"/>
      <c r="N2674" s="40"/>
      <c r="O2674" s="40"/>
      <c r="P2674" s="40"/>
      <c r="Q2674" s="40"/>
      <c r="R2674" s="40"/>
      <c r="S2674" s="40"/>
      <c r="T2674" s="40"/>
      <c r="U2674" s="40"/>
      <c r="V2674" s="40"/>
      <c r="W2674" s="40"/>
      <c r="X2674" s="40"/>
      <c r="Y2674" s="40"/>
      <c r="Z2674" s="40"/>
      <c r="AA2674" s="40"/>
      <c r="AB2674" s="40"/>
      <c r="AC2674" s="40"/>
      <c r="AD2674" s="40"/>
      <c r="AE2674" s="40"/>
      <c r="AF2674" s="40"/>
      <c r="AG2674" s="40"/>
      <c r="AH2674" s="40"/>
      <c r="AI2674" s="40"/>
      <c r="AJ2674" s="40"/>
      <c r="AK2674" s="40"/>
      <c r="AL2674" s="40"/>
      <c r="AM2674" s="40"/>
      <c r="AN2674" s="40"/>
      <c r="AO2674" s="40"/>
      <c r="AP2674" s="40"/>
      <c r="AQ2674" s="40"/>
      <c r="AR2674" s="40"/>
      <c r="AS2674" s="40"/>
      <c r="AT2674" s="40"/>
      <c r="AU2674" s="40"/>
      <c r="AV2674" s="40"/>
      <c r="AW2674" s="40"/>
      <c r="AX2674" s="40"/>
      <c r="AY2674" s="40"/>
      <c r="AZ2674" s="40"/>
      <c r="BA2674" s="40"/>
      <c r="BB2674" s="40"/>
      <c r="BC2674" s="40"/>
      <c r="BD2674" s="40"/>
      <c r="BE2674" s="40"/>
      <c r="BF2674" s="40"/>
    </row>
    <row r="2675" spans="1:58" x14ac:dyDescent="0.4">
      <c r="A2675" s="510"/>
      <c r="B2675" s="40"/>
      <c r="C2675" s="40"/>
      <c r="D2675" s="45"/>
      <c r="E2675" s="45"/>
      <c r="F2675" s="64"/>
      <c r="G2675" s="40"/>
      <c r="H2675" s="40"/>
      <c r="I2675" s="40"/>
      <c r="J2675" s="40"/>
      <c r="K2675" s="40"/>
      <c r="L2675" s="40"/>
      <c r="M2675" s="40"/>
      <c r="N2675" s="40"/>
      <c r="O2675" s="40"/>
      <c r="P2675" s="40"/>
      <c r="Q2675" s="40"/>
      <c r="R2675" s="40"/>
      <c r="S2675" s="40"/>
      <c r="T2675" s="40"/>
      <c r="U2675" s="40"/>
      <c r="V2675" s="40"/>
      <c r="W2675" s="40"/>
      <c r="X2675" s="40"/>
      <c r="Y2675" s="40"/>
      <c r="Z2675" s="40"/>
      <c r="AA2675" s="40"/>
      <c r="AB2675" s="40"/>
      <c r="AC2675" s="40"/>
      <c r="AD2675" s="40"/>
      <c r="AE2675" s="40"/>
      <c r="AF2675" s="40"/>
      <c r="AG2675" s="40"/>
      <c r="AH2675" s="40"/>
      <c r="AI2675" s="40"/>
      <c r="AJ2675" s="40"/>
      <c r="AK2675" s="40"/>
      <c r="AL2675" s="40"/>
      <c r="AM2675" s="40"/>
      <c r="AN2675" s="40"/>
      <c r="AO2675" s="40"/>
      <c r="AP2675" s="40"/>
      <c r="AQ2675" s="40"/>
      <c r="AR2675" s="40"/>
      <c r="AS2675" s="40"/>
      <c r="AT2675" s="40"/>
      <c r="AU2675" s="40"/>
      <c r="AV2675" s="40"/>
      <c r="AW2675" s="40"/>
      <c r="AX2675" s="40"/>
      <c r="AY2675" s="40"/>
      <c r="AZ2675" s="40"/>
      <c r="BA2675" s="40"/>
      <c r="BB2675" s="40"/>
      <c r="BC2675" s="40"/>
      <c r="BD2675" s="40"/>
      <c r="BE2675" s="40"/>
      <c r="BF2675" s="40"/>
    </row>
    <row r="2676" spans="1:58" x14ac:dyDescent="0.4">
      <c r="A2676" s="510"/>
      <c r="B2676" s="40"/>
      <c r="C2676" s="40"/>
      <c r="D2676" s="45"/>
      <c r="E2676" s="45"/>
      <c r="F2676" s="64"/>
      <c r="G2676" s="40"/>
      <c r="H2676" s="40"/>
      <c r="I2676" s="40"/>
      <c r="J2676" s="40"/>
      <c r="K2676" s="40"/>
      <c r="L2676" s="40"/>
      <c r="M2676" s="40"/>
      <c r="N2676" s="40"/>
      <c r="O2676" s="40"/>
      <c r="P2676" s="40"/>
      <c r="Q2676" s="40"/>
      <c r="R2676" s="40"/>
      <c r="S2676" s="40"/>
      <c r="T2676" s="40"/>
      <c r="U2676" s="40"/>
      <c r="V2676" s="40"/>
      <c r="W2676" s="40"/>
      <c r="X2676" s="40"/>
      <c r="Y2676" s="40"/>
      <c r="Z2676" s="40"/>
      <c r="AA2676" s="40"/>
      <c r="AB2676" s="40"/>
      <c r="AC2676" s="40"/>
      <c r="AD2676" s="40"/>
      <c r="AE2676" s="40"/>
      <c r="AF2676" s="40"/>
      <c r="AG2676" s="40"/>
      <c r="AH2676" s="40"/>
      <c r="AI2676" s="40"/>
      <c r="AJ2676" s="40"/>
      <c r="AK2676" s="40"/>
      <c r="AL2676" s="40"/>
      <c r="AM2676" s="40"/>
      <c r="AN2676" s="40"/>
      <c r="AO2676" s="40"/>
      <c r="AP2676" s="40"/>
      <c r="AQ2676" s="40"/>
      <c r="AR2676" s="40"/>
      <c r="AS2676" s="40"/>
      <c r="AT2676" s="40"/>
      <c r="AU2676" s="40"/>
      <c r="AV2676" s="40"/>
      <c r="AW2676" s="40"/>
      <c r="AX2676" s="40"/>
      <c r="AY2676" s="40"/>
      <c r="AZ2676" s="40"/>
      <c r="BA2676" s="40"/>
      <c r="BB2676" s="40"/>
      <c r="BC2676" s="40"/>
      <c r="BD2676" s="40"/>
      <c r="BE2676" s="40"/>
      <c r="BF2676" s="40"/>
    </row>
    <row r="2677" spans="1:58" x14ac:dyDescent="0.4">
      <c r="A2677" s="510"/>
      <c r="B2677" s="40"/>
      <c r="C2677" s="40"/>
      <c r="D2677" s="45"/>
      <c r="E2677" s="45"/>
      <c r="F2677" s="64"/>
      <c r="G2677" s="40"/>
      <c r="H2677" s="40"/>
      <c r="I2677" s="40"/>
      <c r="J2677" s="40"/>
      <c r="K2677" s="40"/>
      <c r="L2677" s="40"/>
      <c r="M2677" s="40"/>
      <c r="N2677" s="40"/>
      <c r="O2677" s="40"/>
      <c r="P2677" s="40"/>
      <c r="Q2677" s="40"/>
      <c r="R2677" s="40"/>
      <c r="S2677" s="40"/>
      <c r="T2677" s="40"/>
      <c r="U2677" s="40"/>
      <c r="V2677" s="40"/>
      <c r="W2677" s="40"/>
      <c r="X2677" s="40"/>
      <c r="Y2677" s="40"/>
      <c r="Z2677" s="40"/>
      <c r="AA2677" s="40"/>
      <c r="AB2677" s="40"/>
      <c r="AC2677" s="40"/>
      <c r="AD2677" s="40"/>
      <c r="AE2677" s="40"/>
      <c r="AF2677" s="40"/>
      <c r="AG2677" s="40"/>
      <c r="AH2677" s="40"/>
      <c r="AI2677" s="40"/>
      <c r="AJ2677" s="40"/>
      <c r="AK2677" s="40"/>
      <c r="AL2677" s="40"/>
      <c r="AM2677" s="40"/>
      <c r="AN2677" s="40"/>
      <c r="AO2677" s="40"/>
      <c r="AP2677" s="40"/>
      <c r="AQ2677" s="40"/>
      <c r="AR2677" s="40"/>
      <c r="AS2677" s="40"/>
      <c r="AT2677" s="40"/>
      <c r="AU2677" s="40"/>
      <c r="AV2677" s="40"/>
      <c r="AW2677" s="40"/>
      <c r="AX2677" s="40"/>
      <c r="AY2677" s="40"/>
      <c r="AZ2677" s="40"/>
      <c r="BA2677" s="40"/>
      <c r="BB2677" s="40"/>
      <c r="BC2677" s="40"/>
      <c r="BD2677" s="40"/>
      <c r="BE2677" s="40"/>
      <c r="BF2677" s="40"/>
    </row>
    <row r="2678" spans="1:58" x14ac:dyDescent="0.4">
      <c r="A2678" s="510"/>
      <c r="B2678" s="40"/>
      <c r="C2678" s="40"/>
      <c r="D2678" s="45"/>
      <c r="E2678" s="45"/>
      <c r="F2678" s="64"/>
      <c r="G2678" s="40"/>
      <c r="H2678" s="40"/>
      <c r="I2678" s="40"/>
      <c r="J2678" s="40"/>
      <c r="K2678" s="40"/>
      <c r="L2678" s="40"/>
      <c r="M2678" s="40"/>
      <c r="N2678" s="40"/>
      <c r="O2678" s="40"/>
      <c r="P2678" s="40"/>
      <c r="Q2678" s="40"/>
      <c r="R2678" s="40"/>
      <c r="S2678" s="40"/>
      <c r="T2678" s="40"/>
      <c r="U2678" s="40"/>
      <c r="V2678" s="40"/>
      <c r="W2678" s="40"/>
      <c r="X2678" s="40"/>
      <c r="Y2678" s="40"/>
      <c r="Z2678" s="40"/>
      <c r="AA2678" s="40"/>
      <c r="AB2678" s="40"/>
      <c r="AC2678" s="40"/>
      <c r="AD2678" s="40"/>
      <c r="AE2678" s="40"/>
      <c r="AF2678" s="40"/>
      <c r="AG2678" s="40"/>
      <c r="AH2678" s="40"/>
      <c r="AI2678" s="40"/>
      <c r="AJ2678" s="40"/>
      <c r="AK2678" s="40"/>
      <c r="AL2678" s="40"/>
      <c r="AM2678" s="40"/>
      <c r="AN2678" s="40"/>
      <c r="AO2678" s="40"/>
      <c r="AP2678" s="40"/>
      <c r="AQ2678" s="40"/>
      <c r="AR2678" s="40"/>
      <c r="AS2678" s="40"/>
      <c r="AT2678" s="40"/>
      <c r="AU2678" s="40"/>
      <c r="AV2678" s="40"/>
      <c r="AW2678" s="40"/>
      <c r="AX2678" s="40"/>
      <c r="AY2678" s="40"/>
      <c r="AZ2678" s="40"/>
      <c r="BA2678" s="40"/>
      <c r="BB2678" s="40"/>
      <c r="BC2678" s="40"/>
      <c r="BD2678" s="40"/>
      <c r="BE2678" s="40"/>
      <c r="BF2678" s="40"/>
    </row>
    <row r="2679" spans="1:58" x14ac:dyDescent="0.4">
      <c r="A2679" s="510"/>
      <c r="B2679" s="40"/>
      <c r="C2679" s="40"/>
      <c r="D2679" s="45"/>
      <c r="E2679" s="45"/>
      <c r="F2679" s="64"/>
      <c r="G2679" s="40"/>
      <c r="H2679" s="40"/>
      <c r="I2679" s="40"/>
      <c r="J2679" s="40"/>
      <c r="K2679" s="40"/>
      <c r="L2679" s="40"/>
      <c r="M2679" s="40"/>
      <c r="N2679" s="40"/>
      <c r="O2679" s="40"/>
      <c r="P2679" s="40"/>
      <c r="Q2679" s="40"/>
      <c r="R2679" s="40"/>
      <c r="S2679" s="40"/>
      <c r="T2679" s="40"/>
      <c r="U2679" s="40"/>
      <c r="V2679" s="40"/>
      <c r="W2679" s="40"/>
      <c r="X2679" s="40"/>
      <c r="Y2679" s="40"/>
      <c r="Z2679" s="40"/>
      <c r="AA2679" s="40"/>
      <c r="AB2679" s="40"/>
      <c r="AC2679" s="40"/>
      <c r="AD2679" s="40"/>
      <c r="AE2679" s="40"/>
      <c r="AF2679" s="40"/>
      <c r="AG2679" s="40"/>
      <c r="AH2679" s="40"/>
      <c r="AI2679" s="40"/>
      <c r="AJ2679" s="40"/>
      <c r="AK2679" s="40"/>
      <c r="AL2679" s="40"/>
      <c r="AM2679" s="40"/>
      <c r="AN2679" s="40"/>
      <c r="AO2679" s="40"/>
      <c r="AP2679" s="40"/>
      <c r="AQ2679" s="40"/>
      <c r="AR2679" s="40"/>
      <c r="AS2679" s="40"/>
      <c r="AT2679" s="40"/>
      <c r="AU2679" s="40"/>
      <c r="AV2679" s="40"/>
      <c r="AW2679" s="40"/>
      <c r="AX2679" s="40"/>
      <c r="AY2679" s="40"/>
      <c r="AZ2679" s="40"/>
      <c r="BA2679" s="40"/>
      <c r="BB2679" s="40"/>
      <c r="BC2679" s="40"/>
      <c r="BD2679" s="40"/>
      <c r="BE2679" s="40"/>
      <c r="BF2679" s="40"/>
    </row>
    <row r="2680" spans="1:58" x14ac:dyDescent="0.4">
      <c r="A2680" s="510"/>
      <c r="B2680" s="40"/>
      <c r="C2680" s="40"/>
      <c r="D2680" s="45"/>
      <c r="E2680" s="45"/>
      <c r="F2680" s="64"/>
      <c r="G2680" s="40"/>
      <c r="H2680" s="40"/>
      <c r="I2680" s="40"/>
      <c r="J2680" s="40"/>
      <c r="K2680" s="40"/>
      <c r="L2680" s="40"/>
      <c r="M2680" s="40"/>
      <c r="N2680" s="40"/>
      <c r="O2680" s="40"/>
      <c r="P2680" s="40"/>
      <c r="Q2680" s="40"/>
      <c r="R2680" s="40"/>
      <c r="S2680" s="40"/>
      <c r="T2680" s="40"/>
      <c r="U2680" s="40"/>
      <c r="V2680" s="40"/>
      <c r="W2680" s="40"/>
      <c r="X2680" s="40"/>
      <c r="Y2680" s="40"/>
      <c r="Z2680" s="40"/>
      <c r="AA2680" s="40"/>
      <c r="AB2680" s="40"/>
      <c r="AC2680" s="40"/>
      <c r="AD2680" s="40"/>
      <c r="AE2680" s="40"/>
      <c r="AF2680" s="40"/>
      <c r="AG2680" s="40"/>
      <c r="AH2680" s="40"/>
      <c r="AI2680" s="40"/>
      <c r="AJ2680" s="40"/>
      <c r="AK2680" s="40"/>
      <c r="AL2680" s="40"/>
      <c r="AM2680" s="40"/>
      <c r="AN2680" s="40"/>
      <c r="AO2680" s="40"/>
      <c r="AP2680" s="40"/>
      <c r="AQ2680" s="40"/>
      <c r="AR2680" s="40"/>
      <c r="AS2680" s="40"/>
      <c r="AT2680" s="40"/>
      <c r="AU2680" s="40"/>
      <c r="AV2680" s="40"/>
      <c r="AW2680" s="40"/>
      <c r="AX2680" s="40"/>
      <c r="AY2680" s="40"/>
      <c r="AZ2680" s="40"/>
      <c r="BA2680" s="40"/>
      <c r="BB2680" s="40"/>
      <c r="BC2680" s="40"/>
      <c r="BD2680" s="40"/>
      <c r="BE2680" s="40"/>
      <c r="BF2680" s="40"/>
    </row>
    <row r="2681" spans="1:58" x14ac:dyDescent="0.4">
      <c r="A2681" s="510"/>
      <c r="B2681" s="40"/>
      <c r="C2681" s="40"/>
      <c r="D2681" s="45"/>
      <c r="E2681" s="45"/>
      <c r="F2681" s="64"/>
      <c r="G2681" s="40"/>
      <c r="H2681" s="40"/>
      <c r="I2681" s="40"/>
      <c r="J2681" s="40"/>
      <c r="K2681" s="40"/>
      <c r="L2681" s="40"/>
      <c r="M2681" s="40"/>
      <c r="N2681" s="40"/>
      <c r="O2681" s="40"/>
      <c r="P2681" s="40"/>
      <c r="Q2681" s="40"/>
      <c r="R2681" s="40"/>
      <c r="S2681" s="40"/>
      <c r="T2681" s="40"/>
      <c r="U2681" s="40"/>
      <c r="V2681" s="40"/>
      <c r="W2681" s="40"/>
      <c r="X2681" s="40"/>
      <c r="Y2681" s="40"/>
      <c r="Z2681" s="40"/>
      <c r="AA2681" s="40"/>
      <c r="AB2681" s="40"/>
      <c r="AC2681" s="40"/>
      <c r="AD2681" s="40"/>
      <c r="AE2681" s="40"/>
      <c r="AF2681" s="40"/>
      <c r="AG2681" s="40"/>
      <c r="AH2681" s="40"/>
      <c r="AI2681" s="40"/>
      <c r="AJ2681" s="40"/>
      <c r="AK2681" s="40"/>
      <c r="AL2681" s="40"/>
      <c r="AM2681" s="40"/>
      <c r="AN2681" s="40"/>
      <c r="AO2681" s="40"/>
      <c r="AP2681" s="40"/>
      <c r="AQ2681" s="40"/>
      <c r="AR2681" s="40"/>
      <c r="AS2681" s="40"/>
      <c r="AT2681" s="40"/>
      <c r="AU2681" s="40"/>
      <c r="AV2681" s="40"/>
      <c r="AW2681" s="40"/>
      <c r="AX2681" s="40"/>
      <c r="AY2681" s="40"/>
      <c r="AZ2681" s="40"/>
      <c r="BA2681" s="40"/>
      <c r="BB2681" s="40"/>
      <c r="BC2681" s="40"/>
      <c r="BD2681" s="40"/>
      <c r="BE2681" s="40"/>
      <c r="BF2681" s="40"/>
    </row>
    <row r="2682" spans="1:58" x14ac:dyDescent="0.4">
      <c r="A2682" s="510"/>
      <c r="B2682" s="40"/>
      <c r="C2682" s="40"/>
      <c r="D2682" s="45"/>
      <c r="E2682" s="45"/>
      <c r="F2682" s="64"/>
      <c r="G2682" s="40"/>
      <c r="H2682" s="40"/>
      <c r="I2682" s="40"/>
      <c r="J2682" s="40"/>
      <c r="K2682" s="40"/>
      <c r="L2682" s="40"/>
      <c r="M2682" s="40"/>
      <c r="N2682" s="40"/>
      <c r="O2682" s="40"/>
      <c r="P2682" s="40"/>
      <c r="Q2682" s="40"/>
      <c r="R2682" s="40"/>
      <c r="S2682" s="40"/>
      <c r="T2682" s="40"/>
      <c r="U2682" s="40"/>
      <c r="V2682" s="40"/>
      <c r="W2682" s="40"/>
      <c r="X2682" s="40"/>
      <c r="Y2682" s="40"/>
      <c r="Z2682" s="40"/>
      <c r="AA2682" s="40"/>
      <c r="AB2682" s="40"/>
      <c r="AC2682" s="40"/>
      <c r="AD2682" s="40"/>
      <c r="AE2682" s="40"/>
      <c r="AF2682" s="40"/>
      <c r="AG2682" s="40"/>
      <c r="AH2682" s="40"/>
      <c r="AI2682" s="40"/>
      <c r="AJ2682" s="40"/>
      <c r="AK2682" s="40"/>
      <c r="AL2682" s="40"/>
      <c r="AM2682" s="40"/>
      <c r="AN2682" s="40"/>
      <c r="AO2682" s="40"/>
      <c r="AP2682" s="40"/>
      <c r="AQ2682" s="40"/>
      <c r="AR2682" s="40"/>
      <c r="AS2682" s="40"/>
      <c r="AT2682" s="40"/>
      <c r="AU2682" s="40"/>
      <c r="AV2682" s="40"/>
      <c r="AW2682" s="40"/>
      <c r="AX2682" s="40"/>
      <c r="AY2682" s="40"/>
      <c r="AZ2682" s="40"/>
      <c r="BA2682" s="40"/>
      <c r="BB2682" s="40"/>
      <c r="BC2682" s="40"/>
      <c r="BD2682" s="40"/>
      <c r="BE2682" s="40"/>
      <c r="BF2682" s="40"/>
    </row>
    <row r="2683" spans="1:58" x14ac:dyDescent="0.4">
      <c r="A2683" s="510"/>
      <c r="B2683" s="40"/>
      <c r="C2683" s="40"/>
      <c r="D2683" s="45"/>
      <c r="E2683" s="45"/>
      <c r="F2683" s="64"/>
      <c r="G2683" s="40"/>
      <c r="H2683" s="40"/>
      <c r="I2683" s="40"/>
      <c r="J2683" s="40"/>
      <c r="K2683" s="40"/>
      <c r="L2683" s="40"/>
      <c r="M2683" s="40"/>
      <c r="N2683" s="40"/>
      <c r="O2683" s="40"/>
      <c r="P2683" s="40"/>
      <c r="Q2683" s="40"/>
      <c r="R2683" s="40"/>
      <c r="S2683" s="40"/>
      <c r="T2683" s="40"/>
      <c r="U2683" s="40"/>
      <c r="V2683" s="40"/>
      <c r="W2683" s="40"/>
      <c r="X2683" s="40"/>
      <c r="Y2683" s="40"/>
      <c r="Z2683" s="40"/>
      <c r="AA2683" s="40"/>
      <c r="AB2683" s="40"/>
      <c r="AC2683" s="40"/>
      <c r="AD2683" s="40"/>
      <c r="AE2683" s="40"/>
      <c r="AF2683" s="40"/>
      <c r="AG2683" s="40"/>
      <c r="AH2683" s="40"/>
      <c r="AI2683" s="40"/>
      <c r="AJ2683" s="40"/>
      <c r="AK2683" s="40"/>
      <c r="AL2683" s="40"/>
      <c r="AM2683" s="40"/>
      <c r="AN2683" s="40"/>
      <c r="AO2683" s="40"/>
      <c r="AP2683" s="40"/>
      <c r="AQ2683" s="40"/>
      <c r="AR2683" s="40"/>
      <c r="AS2683" s="40"/>
      <c r="AT2683" s="40"/>
      <c r="AU2683" s="40"/>
      <c r="AV2683" s="40"/>
      <c r="AW2683" s="40"/>
      <c r="AX2683" s="40"/>
      <c r="AY2683" s="40"/>
      <c r="AZ2683" s="40"/>
      <c r="BA2683" s="40"/>
      <c r="BB2683" s="40"/>
      <c r="BC2683" s="40"/>
      <c r="BD2683" s="40"/>
      <c r="BE2683" s="40"/>
      <c r="BF2683" s="40"/>
    </row>
    <row r="2684" spans="1:58" x14ac:dyDescent="0.4">
      <c r="A2684" s="510"/>
      <c r="B2684" s="40"/>
      <c r="C2684" s="40"/>
      <c r="D2684" s="45"/>
      <c r="E2684" s="45"/>
      <c r="F2684" s="64"/>
      <c r="G2684" s="40"/>
      <c r="H2684" s="40"/>
      <c r="I2684" s="40"/>
      <c r="J2684" s="40"/>
      <c r="K2684" s="40"/>
      <c r="L2684" s="40"/>
      <c r="M2684" s="40"/>
      <c r="N2684" s="40"/>
      <c r="O2684" s="40"/>
      <c r="P2684" s="40"/>
      <c r="Q2684" s="40"/>
      <c r="R2684" s="40"/>
      <c r="S2684" s="40"/>
      <c r="T2684" s="40"/>
      <c r="U2684" s="40"/>
      <c r="V2684" s="40"/>
      <c r="W2684" s="40"/>
      <c r="X2684" s="40"/>
      <c r="Y2684" s="40"/>
      <c r="Z2684" s="40"/>
      <c r="AA2684" s="40"/>
      <c r="AB2684" s="40"/>
      <c r="AC2684" s="40"/>
      <c r="AD2684" s="40"/>
      <c r="AE2684" s="40"/>
      <c r="AF2684" s="40"/>
      <c r="AG2684" s="40"/>
      <c r="AH2684" s="40"/>
      <c r="AI2684" s="40"/>
      <c r="AJ2684" s="40"/>
      <c r="AK2684" s="40"/>
      <c r="AL2684" s="40"/>
      <c r="AM2684" s="40"/>
      <c r="AN2684" s="40"/>
      <c r="AO2684" s="40"/>
      <c r="AP2684" s="40"/>
      <c r="AQ2684" s="40"/>
      <c r="AR2684" s="40"/>
      <c r="AS2684" s="40"/>
      <c r="AT2684" s="40"/>
      <c r="AU2684" s="40"/>
      <c r="AV2684" s="40"/>
      <c r="AW2684" s="40"/>
      <c r="AX2684" s="40"/>
      <c r="AY2684" s="40"/>
      <c r="AZ2684" s="40"/>
      <c r="BA2684" s="40"/>
      <c r="BB2684" s="40"/>
      <c r="BC2684" s="40"/>
      <c r="BD2684" s="40"/>
      <c r="BE2684" s="40"/>
      <c r="BF2684" s="40"/>
    </row>
    <row r="2685" spans="1:58" x14ac:dyDescent="0.4">
      <c r="A2685" s="510"/>
      <c r="B2685" s="40"/>
      <c r="C2685" s="40"/>
      <c r="D2685" s="45"/>
      <c r="E2685" s="45"/>
      <c r="F2685" s="64"/>
      <c r="G2685" s="40"/>
      <c r="H2685" s="40"/>
      <c r="I2685" s="40"/>
      <c r="J2685" s="40"/>
      <c r="K2685" s="40"/>
      <c r="L2685" s="40"/>
      <c r="M2685" s="40"/>
      <c r="N2685" s="40"/>
      <c r="O2685" s="40"/>
      <c r="P2685" s="40"/>
      <c r="Q2685" s="40"/>
      <c r="R2685" s="40"/>
      <c r="S2685" s="40"/>
      <c r="T2685" s="40"/>
      <c r="U2685" s="40"/>
      <c r="V2685" s="40"/>
      <c r="W2685" s="40"/>
      <c r="X2685" s="40"/>
      <c r="Y2685" s="40"/>
      <c r="Z2685" s="40"/>
      <c r="AA2685" s="40"/>
      <c r="AB2685" s="40"/>
      <c r="AC2685" s="40"/>
      <c r="AD2685" s="40"/>
      <c r="AE2685" s="40"/>
      <c r="AF2685" s="40"/>
      <c r="AG2685" s="40"/>
      <c r="AH2685" s="40"/>
      <c r="AI2685" s="40"/>
      <c r="AJ2685" s="40"/>
      <c r="AK2685" s="40"/>
      <c r="AL2685" s="40"/>
      <c r="AM2685" s="40"/>
      <c r="AN2685" s="40"/>
      <c r="AO2685" s="40"/>
      <c r="AP2685" s="40"/>
      <c r="AQ2685" s="40"/>
      <c r="AR2685" s="40"/>
      <c r="AS2685" s="40"/>
      <c r="AT2685" s="40"/>
      <c r="AU2685" s="40"/>
      <c r="AV2685" s="40"/>
      <c r="AW2685" s="40"/>
      <c r="AX2685" s="40"/>
      <c r="AY2685" s="40"/>
      <c r="AZ2685" s="40"/>
      <c r="BA2685" s="40"/>
      <c r="BB2685" s="40"/>
      <c r="BC2685" s="40"/>
      <c r="BD2685" s="40"/>
      <c r="BE2685" s="40"/>
      <c r="BF2685" s="40"/>
    </row>
    <row r="2686" spans="1:58" x14ac:dyDescent="0.4">
      <c r="A2686" s="510"/>
      <c r="B2686" s="40"/>
      <c r="C2686" s="40"/>
      <c r="D2686" s="45"/>
      <c r="E2686" s="45"/>
      <c r="F2686" s="64"/>
      <c r="G2686" s="40"/>
      <c r="H2686" s="40"/>
      <c r="I2686" s="40"/>
      <c r="J2686" s="40"/>
      <c r="K2686" s="40"/>
      <c r="L2686" s="40"/>
      <c r="M2686" s="40"/>
      <c r="N2686" s="40"/>
      <c r="O2686" s="40"/>
      <c r="P2686" s="40"/>
      <c r="Q2686" s="40"/>
      <c r="R2686" s="40"/>
      <c r="S2686" s="40"/>
      <c r="T2686" s="40"/>
      <c r="U2686" s="40"/>
      <c r="V2686" s="40"/>
      <c r="W2686" s="40"/>
      <c r="X2686" s="40"/>
      <c r="Y2686" s="40"/>
      <c r="Z2686" s="40"/>
      <c r="AA2686" s="40"/>
      <c r="AB2686" s="40"/>
      <c r="AC2686" s="40"/>
      <c r="AD2686" s="40"/>
      <c r="AE2686" s="40"/>
      <c r="AF2686" s="40"/>
      <c r="AG2686" s="40"/>
      <c r="AH2686" s="40"/>
      <c r="AI2686" s="40"/>
      <c r="AJ2686" s="40"/>
      <c r="AK2686" s="40"/>
      <c r="AL2686" s="40"/>
      <c r="AM2686" s="40"/>
      <c r="AN2686" s="40"/>
      <c r="AO2686" s="40"/>
      <c r="AP2686" s="40"/>
      <c r="AQ2686" s="40"/>
      <c r="AR2686" s="40"/>
      <c r="AS2686" s="40"/>
      <c r="AT2686" s="40"/>
      <c r="AU2686" s="40"/>
      <c r="AV2686" s="40"/>
      <c r="AW2686" s="40"/>
      <c r="AX2686" s="40"/>
      <c r="AY2686" s="40"/>
      <c r="AZ2686" s="40"/>
      <c r="BA2686" s="40"/>
      <c r="BB2686" s="40"/>
      <c r="BC2686" s="40"/>
      <c r="BD2686" s="40"/>
      <c r="BE2686" s="40"/>
      <c r="BF2686" s="40"/>
    </row>
    <row r="2687" spans="1:58" x14ac:dyDescent="0.4">
      <c r="A2687" s="510"/>
      <c r="B2687" s="40"/>
      <c r="C2687" s="40"/>
      <c r="D2687" s="45"/>
      <c r="E2687" s="45"/>
      <c r="F2687" s="64"/>
      <c r="G2687" s="40"/>
      <c r="H2687" s="40"/>
      <c r="I2687" s="40"/>
      <c r="J2687" s="40"/>
      <c r="K2687" s="40"/>
      <c r="L2687" s="40"/>
      <c r="M2687" s="40"/>
      <c r="N2687" s="40"/>
      <c r="O2687" s="40"/>
      <c r="P2687" s="40"/>
      <c r="Q2687" s="40"/>
      <c r="R2687" s="40"/>
      <c r="S2687" s="40"/>
      <c r="T2687" s="40"/>
      <c r="U2687" s="40"/>
      <c r="V2687" s="40"/>
      <c r="W2687" s="40"/>
      <c r="X2687" s="40"/>
      <c r="Y2687" s="40"/>
      <c r="Z2687" s="40"/>
      <c r="AA2687" s="40"/>
      <c r="AB2687" s="40"/>
      <c r="AC2687" s="40"/>
      <c r="AD2687" s="40"/>
      <c r="AE2687" s="40"/>
      <c r="AF2687" s="40"/>
      <c r="AG2687" s="40"/>
      <c r="AH2687" s="40"/>
      <c r="AI2687" s="40"/>
      <c r="AJ2687" s="40"/>
      <c r="AK2687" s="40"/>
      <c r="AL2687" s="40"/>
      <c r="AM2687" s="40"/>
      <c r="AN2687" s="40"/>
      <c r="AO2687" s="40"/>
      <c r="AP2687" s="40"/>
      <c r="AQ2687" s="40"/>
      <c r="AR2687" s="40"/>
      <c r="AS2687" s="40"/>
      <c r="AT2687" s="40"/>
      <c r="AU2687" s="40"/>
      <c r="AV2687" s="40"/>
      <c r="AW2687" s="40"/>
      <c r="AX2687" s="40"/>
      <c r="AY2687" s="40"/>
      <c r="AZ2687" s="40"/>
      <c r="BA2687" s="40"/>
      <c r="BB2687" s="40"/>
      <c r="BC2687" s="40"/>
      <c r="BD2687" s="40"/>
      <c r="BE2687" s="40"/>
      <c r="BF2687" s="40"/>
    </row>
    <row r="2688" spans="1:58" x14ac:dyDescent="0.4">
      <c r="A2688" s="510"/>
      <c r="B2688" s="40"/>
      <c r="C2688" s="40"/>
      <c r="D2688" s="45"/>
      <c r="E2688" s="45"/>
      <c r="F2688" s="64"/>
      <c r="G2688" s="40"/>
      <c r="H2688" s="40"/>
      <c r="I2688" s="40"/>
      <c r="J2688" s="40"/>
      <c r="K2688" s="40"/>
      <c r="L2688" s="40"/>
      <c r="M2688" s="40"/>
      <c r="N2688" s="40"/>
      <c r="O2688" s="40"/>
      <c r="P2688" s="40"/>
      <c r="Q2688" s="40"/>
      <c r="R2688" s="40"/>
      <c r="S2688" s="40"/>
      <c r="T2688" s="40"/>
      <c r="U2688" s="40"/>
      <c r="V2688" s="40"/>
      <c r="W2688" s="40"/>
      <c r="X2688" s="40"/>
      <c r="Y2688" s="40"/>
      <c r="Z2688" s="40"/>
      <c r="AA2688" s="40"/>
      <c r="AB2688" s="40"/>
      <c r="AC2688" s="40"/>
      <c r="AD2688" s="40"/>
      <c r="AE2688" s="40"/>
      <c r="AF2688" s="40"/>
      <c r="AG2688" s="40"/>
      <c r="AH2688" s="40"/>
      <c r="AI2688" s="40"/>
      <c r="AJ2688" s="40"/>
      <c r="AK2688" s="40"/>
      <c r="AL2688" s="40"/>
      <c r="AM2688" s="40"/>
      <c r="AN2688" s="40"/>
      <c r="AO2688" s="40"/>
      <c r="AP2688" s="40"/>
      <c r="AQ2688" s="40"/>
      <c r="AR2688" s="40"/>
      <c r="AS2688" s="40"/>
      <c r="AT2688" s="40"/>
      <c r="AU2688" s="40"/>
      <c r="AV2688" s="40"/>
      <c r="AW2688" s="40"/>
      <c r="AX2688" s="40"/>
      <c r="AY2688" s="40"/>
      <c r="AZ2688" s="40"/>
      <c r="BA2688" s="40"/>
      <c r="BB2688" s="40"/>
      <c r="BC2688" s="40"/>
      <c r="BD2688" s="40"/>
      <c r="BE2688" s="40"/>
      <c r="BF2688" s="40"/>
    </row>
    <row r="2689" spans="1:58" x14ac:dyDescent="0.4">
      <c r="A2689" s="510"/>
      <c r="B2689" s="40"/>
      <c r="C2689" s="40"/>
      <c r="D2689" s="45"/>
      <c r="E2689" s="45"/>
      <c r="F2689" s="64"/>
      <c r="G2689" s="40"/>
      <c r="H2689" s="40"/>
      <c r="I2689" s="40"/>
      <c r="J2689" s="40"/>
      <c r="K2689" s="40"/>
      <c r="L2689" s="40"/>
      <c r="M2689" s="40"/>
      <c r="N2689" s="40"/>
      <c r="O2689" s="40"/>
      <c r="P2689" s="40"/>
      <c r="Q2689" s="40"/>
      <c r="R2689" s="40"/>
      <c r="S2689" s="40"/>
      <c r="T2689" s="40"/>
      <c r="U2689" s="40"/>
      <c r="V2689" s="40"/>
      <c r="W2689" s="40"/>
      <c r="X2689" s="40"/>
      <c r="Y2689" s="40"/>
      <c r="Z2689" s="40"/>
      <c r="AA2689" s="40"/>
      <c r="AB2689" s="40"/>
      <c r="AC2689" s="40"/>
      <c r="AD2689" s="40"/>
      <c r="AE2689" s="40"/>
      <c r="AF2689" s="40"/>
      <c r="AG2689" s="40"/>
      <c r="AH2689" s="40"/>
      <c r="AI2689" s="40"/>
      <c r="AJ2689" s="40"/>
      <c r="AK2689" s="40"/>
      <c r="AL2689" s="40"/>
      <c r="AM2689" s="40"/>
      <c r="AN2689" s="40"/>
      <c r="AO2689" s="40"/>
      <c r="AP2689" s="40"/>
      <c r="AQ2689" s="40"/>
      <c r="AR2689" s="40"/>
      <c r="AS2689" s="40"/>
      <c r="AT2689" s="40"/>
      <c r="AU2689" s="40"/>
      <c r="AV2689" s="40"/>
      <c r="AW2689" s="40"/>
      <c r="AX2689" s="40"/>
      <c r="AY2689" s="40"/>
      <c r="AZ2689" s="40"/>
      <c r="BA2689" s="40"/>
      <c r="BB2689" s="40"/>
      <c r="BC2689" s="40"/>
      <c r="BD2689" s="40"/>
      <c r="BE2689" s="40"/>
      <c r="BF2689" s="40"/>
    </row>
    <row r="2690" spans="1:58" x14ac:dyDescent="0.4">
      <c r="A2690" s="510"/>
      <c r="B2690" s="40"/>
      <c r="C2690" s="40"/>
      <c r="D2690" s="45"/>
      <c r="E2690" s="45"/>
      <c r="F2690" s="64"/>
      <c r="G2690" s="40"/>
      <c r="H2690" s="40"/>
      <c r="I2690" s="40"/>
      <c r="J2690" s="40"/>
      <c r="K2690" s="40"/>
      <c r="L2690" s="40"/>
      <c r="M2690" s="40"/>
      <c r="N2690" s="40"/>
      <c r="O2690" s="40"/>
      <c r="P2690" s="40"/>
      <c r="Q2690" s="40"/>
      <c r="R2690" s="40"/>
      <c r="S2690" s="40"/>
      <c r="T2690" s="40"/>
      <c r="U2690" s="40"/>
      <c r="V2690" s="40"/>
      <c r="W2690" s="40"/>
      <c r="X2690" s="40"/>
      <c r="Y2690" s="40"/>
      <c r="Z2690" s="40"/>
      <c r="AA2690" s="40"/>
      <c r="AB2690" s="40"/>
      <c r="AC2690" s="40"/>
      <c r="AD2690" s="40"/>
      <c r="AE2690" s="40"/>
      <c r="AF2690" s="40"/>
      <c r="AG2690" s="40"/>
      <c r="AH2690" s="40"/>
      <c r="AI2690" s="40"/>
      <c r="AJ2690" s="40"/>
      <c r="AK2690" s="40"/>
      <c r="AL2690" s="40"/>
      <c r="AM2690" s="40"/>
      <c r="AN2690" s="40"/>
      <c r="AO2690" s="40"/>
      <c r="AP2690" s="40"/>
      <c r="AQ2690" s="40"/>
      <c r="AR2690" s="40"/>
      <c r="AS2690" s="40"/>
      <c r="AT2690" s="40"/>
      <c r="AU2690" s="40"/>
      <c r="AV2690" s="40"/>
      <c r="AW2690" s="40"/>
      <c r="AX2690" s="40"/>
      <c r="AY2690" s="40"/>
      <c r="AZ2690" s="40"/>
      <c r="BA2690" s="40"/>
      <c r="BB2690" s="40"/>
      <c r="BC2690" s="40"/>
      <c r="BD2690" s="40"/>
      <c r="BE2690" s="40"/>
      <c r="BF2690" s="40"/>
    </row>
    <row r="2691" spans="1:58" x14ac:dyDescent="0.4">
      <c r="A2691" s="510"/>
      <c r="B2691" s="40"/>
      <c r="C2691" s="40"/>
      <c r="D2691" s="45"/>
      <c r="E2691" s="45"/>
      <c r="F2691" s="64"/>
      <c r="G2691" s="40"/>
      <c r="H2691" s="40"/>
      <c r="I2691" s="40"/>
      <c r="J2691" s="40"/>
      <c r="K2691" s="40"/>
      <c r="L2691" s="40"/>
      <c r="M2691" s="40"/>
      <c r="N2691" s="40"/>
      <c r="O2691" s="40"/>
      <c r="P2691" s="40"/>
      <c r="Q2691" s="40"/>
      <c r="R2691" s="40"/>
      <c r="S2691" s="40"/>
      <c r="T2691" s="40"/>
      <c r="U2691" s="40"/>
      <c r="V2691" s="40"/>
      <c r="W2691" s="40"/>
      <c r="X2691" s="40"/>
      <c r="Y2691" s="40"/>
      <c r="Z2691" s="40"/>
      <c r="AA2691" s="40"/>
      <c r="AB2691" s="40"/>
      <c r="AC2691" s="40"/>
      <c r="AD2691" s="40"/>
      <c r="AE2691" s="40"/>
      <c r="AF2691" s="40"/>
      <c r="AG2691" s="40"/>
      <c r="AH2691" s="40"/>
      <c r="AI2691" s="40"/>
      <c r="AJ2691" s="40"/>
      <c r="AK2691" s="40"/>
      <c r="AL2691" s="40"/>
      <c r="AM2691" s="40"/>
      <c r="AN2691" s="40"/>
      <c r="AO2691" s="40"/>
      <c r="AP2691" s="40"/>
      <c r="AQ2691" s="40"/>
      <c r="AR2691" s="40"/>
      <c r="AS2691" s="40"/>
      <c r="AT2691" s="40"/>
      <c r="AU2691" s="40"/>
      <c r="AV2691" s="40"/>
      <c r="AW2691" s="40"/>
      <c r="AX2691" s="40"/>
      <c r="AY2691" s="40"/>
      <c r="AZ2691" s="40"/>
      <c r="BA2691" s="40"/>
      <c r="BB2691" s="40"/>
      <c r="BC2691" s="40"/>
      <c r="BD2691" s="40"/>
      <c r="BE2691" s="40"/>
      <c r="BF2691" s="40"/>
    </row>
    <row r="2692" spans="1:58" x14ac:dyDescent="0.4">
      <c r="A2692" s="510"/>
      <c r="B2692" s="40"/>
      <c r="C2692" s="40"/>
      <c r="D2692" s="45"/>
      <c r="E2692" s="45"/>
      <c r="F2692" s="64"/>
      <c r="G2692" s="40"/>
      <c r="H2692" s="40"/>
      <c r="I2692" s="40"/>
      <c r="J2692" s="40"/>
      <c r="K2692" s="40"/>
      <c r="L2692" s="40"/>
      <c r="M2692" s="40"/>
      <c r="N2692" s="40"/>
      <c r="O2692" s="40"/>
      <c r="P2692" s="40"/>
      <c r="Q2692" s="40"/>
      <c r="R2692" s="40"/>
      <c r="S2692" s="40"/>
      <c r="T2692" s="40"/>
      <c r="U2692" s="40"/>
      <c r="V2692" s="40"/>
      <c r="W2692" s="40"/>
      <c r="X2692" s="40"/>
      <c r="Y2692" s="40"/>
      <c r="Z2692" s="40"/>
      <c r="AA2692" s="40"/>
      <c r="AB2692" s="40"/>
      <c r="AC2692" s="40"/>
      <c r="AD2692" s="40"/>
      <c r="AE2692" s="40"/>
      <c r="AF2692" s="40"/>
      <c r="AG2692" s="40"/>
      <c r="AH2692" s="40"/>
      <c r="AI2692" s="40"/>
      <c r="AJ2692" s="40"/>
      <c r="AK2692" s="40"/>
      <c r="AL2692" s="40"/>
      <c r="AM2692" s="40"/>
      <c r="AN2692" s="40"/>
      <c r="AO2692" s="40"/>
      <c r="AP2692" s="40"/>
      <c r="AQ2692" s="40"/>
      <c r="AR2692" s="40"/>
      <c r="AS2692" s="40"/>
      <c r="AT2692" s="40"/>
      <c r="AU2692" s="40"/>
      <c r="AV2692" s="40"/>
      <c r="AW2692" s="40"/>
      <c r="AX2692" s="40"/>
      <c r="AY2692" s="40"/>
      <c r="AZ2692" s="40"/>
      <c r="BA2692" s="40"/>
      <c r="BB2692" s="40"/>
      <c r="BC2692" s="40"/>
      <c r="BD2692" s="40"/>
      <c r="BE2692" s="40"/>
      <c r="BF2692" s="40"/>
    </row>
    <row r="2693" spans="1:58" x14ac:dyDescent="0.4">
      <c r="A2693" s="510"/>
      <c r="B2693" s="40"/>
      <c r="C2693" s="40"/>
      <c r="D2693" s="45"/>
      <c r="E2693" s="45"/>
      <c r="F2693" s="64"/>
      <c r="G2693" s="40"/>
      <c r="H2693" s="40"/>
      <c r="I2693" s="40"/>
      <c r="J2693" s="40"/>
      <c r="K2693" s="40"/>
      <c r="L2693" s="40"/>
      <c r="M2693" s="40"/>
      <c r="N2693" s="40"/>
      <c r="O2693" s="40"/>
      <c r="P2693" s="40"/>
      <c r="Q2693" s="40"/>
      <c r="R2693" s="40"/>
      <c r="S2693" s="40"/>
      <c r="T2693" s="40"/>
      <c r="U2693" s="40"/>
      <c r="V2693" s="40"/>
      <c r="W2693" s="40"/>
      <c r="X2693" s="40"/>
      <c r="Y2693" s="40"/>
      <c r="Z2693" s="40"/>
      <c r="AA2693" s="40"/>
      <c r="AB2693" s="40"/>
      <c r="AC2693" s="40"/>
      <c r="AD2693" s="40"/>
      <c r="AE2693" s="40"/>
      <c r="AF2693" s="40"/>
      <c r="AG2693" s="40"/>
      <c r="AH2693" s="40"/>
      <c r="AI2693" s="40"/>
      <c r="AJ2693" s="40"/>
      <c r="AK2693" s="40"/>
      <c r="AL2693" s="40"/>
      <c r="AM2693" s="40"/>
      <c r="AN2693" s="40"/>
      <c r="AO2693" s="40"/>
      <c r="AP2693" s="40"/>
      <c r="AQ2693" s="40"/>
      <c r="AR2693" s="40"/>
      <c r="AS2693" s="40"/>
      <c r="AT2693" s="40"/>
      <c r="AU2693" s="40"/>
      <c r="AV2693" s="40"/>
      <c r="AW2693" s="40"/>
      <c r="AX2693" s="40"/>
      <c r="AY2693" s="40"/>
      <c r="AZ2693" s="40"/>
      <c r="BA2693" s="40"/>
      <c r="BB2693" s="40"/>
      <c r="BC2693" s="40"/>
      <c r="BD2693" s="40"/>
      <c r="BE2693" s="40"/>
      <c r="BF2693" s="40"/>
    </row>
    <row r="2694" spans="1:58" x14ac:dyDescent="0.4">
      <c r="A2694" s="510"/>
      <c r="B2694" s="40"/>
      <c r="C2694" s="40"/>
      <c r="D2694" s="45"/>
      <c r="E2694" s="45"/>
      <c r="F2694" s="64"/>
      <c r="G2694" s="40"/>
      <c r="H2694" s="40"/>
      <c r="I2694" s="40"/>
      <c r="J2694" s="40"/>
      <c r="K2694" s="40"/>
      <c r="L2694" s="40"/>
      <c r="M2694" s="40"/>
      <c r="N2694" s="40"/>
      <c r="O2694" s="40"/>
      <c r="P2694" s="40"/>
      <c r="Q2694" s="40"/>
      <c r="R2694" s="40"/>
      <c r="S2694" s="40"/>
      <c r="T2694" s="40"/>
      <c r="U2694" s="40"/>
      <c r="V2694" s="40"/>
      <c r="W2694" s="40"/>
      <c r="X2694" s="40"/>
      <c r="Y2694" s="40"/>
      <c r="Z2694" s="40"/>
      <c r="AA2694" s="40"/>
      <c r="AB2694" s="40"/>
      <c r="AC2694" s="40"/>
      <c r="AD2694" s="40"/>
      <c r="AE2694" s="40"/>
      <c r="AF2694" s="40"/>
      <c r="AG2694" s="40"/>
      <c r="AH2694" s="40"/>
      <c r="AI2694" s="40"/>
      <c r="AJ2694" s="40"/>
      <c r="AK2694" s="40"/>
      <c r="AL2694" s="40"/>
      <c r="AM2694" s="40"/>
      <c r="AN2694" s="40"/>
      <c r="AO2694" s="40"/>
      <c r="AP2694" s="40"/>
      <c r="AQ2694" s="40"/>
      <c r="AR2694" s="40"/>
      <c r="AS2694" s="40"/>
      <c r="AT2694" s="40"/>
      <c r="AU2694" s="40"/>
      <c r="AV2694" s="40"/>
      <c r="AW2694" s="40"/>
      <c r="AX2694" s="40"/>
      <c r="AY2694" s="40"/>
      <c r="AZ2694" s="40"/>
      <c r="BA2694" s="40"/>
      <c r="BB2694" s="40"/>
      <c r="BC2694" s="40"/>
      <c r="BD2694" s="40"/>
      <c r="BE2694" s="40"/>
      <c r="BF2694" s="40"/>
    </row>
    <row r="2695" spans="1:58" x14ac:dyDescent="0.4">
      <c r="A2695" s="510"/>
      <c r="B2695" s="40"/>
      <c r="C2695" s="40"/>
      <c r="D2695" s="45"/>
      <c r="E2695" s="45"/>
      <c r="F2695" s="64"/>
      <c r="G2695" s="40"/>
      <c r="H2695" s="40"/>
      <c r="I2695" s="40"/>
      <c r="J2695" s="40"/>
      <c r="K2695" s="40"/>
      <c r="L2695" s="40"/>
      <c r="M2695" s="40"/>
      <c r="N2695" s="40"/>
      <c r="O2695" s="40"/>
      <c r="P2695" s="40"/>
      <c r="Q2695" s="40"/>
      <c r="R2695" s="40"/>
      <c r="S2695" s="40"/>
      <c r="T2695" s="40"/>
      <c r="U2695" s="40"/>
      <c r="V2695" s="40"/>
      <c r="W2695" s="40"/>
      <c r="X2695" s="40"/>
      <c r="Y2695" s="40"/>
      <c r="Z2695" s="40"/>
      <c r="AA2695" s="40"/>
      <c r="AB2695" s="40"/>
      <c r="AC2695" s="40"/>
      <c r="AD2695" s="40"/>
      <c r="AE2695" s="40"/>
      <c r="AF2695" s="40"/>
      <c r="AG2695" s="40"/>
      <c r="AH2695" s="40"/>
      <c r="AI2695" s="40"/>
      <c r="AJ2695" s="40"/>
      <c r="AK2695" s="40"/>
      <c r="AL2695" s="40"/>
      <c r="AM2695" s="40"/>
      <c r="AN2695" s="40"/>
      <c r="AO2695" s="40"/>
      <c r="AP2695" s="40"/>
      <c r="AQ2695" s="40"/>
      <c r="AR2695" s="40"/>
      <c r="AS2695" s="40"/>
      <c r="AT2695" s="40"/>
      <c r="AU2695" s="40"/>
      <c r="AV2695" s="40"/>
      <c r="AW2695" s="40"/>
      <c r="AX2695" s="40"/>
      <c r="AY2695" s="40"/>
      <c r="AZ2695" s="40"/>
      <c r="BA2695" s="40"/>
      <c r="BB2695" s="40"/>
      <c r="BC2695" s="40"/>
      <c r="BD2695" s="40"/>
      <c r="BE2695" s="40"/>
      <c r="BF2695" s="40"/>
    </row>
    <row r="2696" spans="1:58" x14ac:dyDescent="0.4">
      <c r="A2696" s="510"/>
      <c r="B2696" s="40"/>
      <c r="C2696" s="40"/>
      <c r="D2696" s="45"/>
      <c r="E2696" s="45"/>
      <c r="F2696" s="64"/>
      <c r="G2696" s="40"/>
      <c r="H2696" s="40"/>
      <c r="I2696" s="40"/>
      <c r="J2696" s="40"/>
      <c r="K2696" s="40"/>
      <c r="L2696" s="40"/>
      <c r="M2696" s="40"/>
      <c r="N2696" s="40"/>
      <c r="O2696" s="40"/>
      <c r="P2696" s="40"/>
      <c r="Q2696" s="40"/>
      <c r="R2696" s="40"/>
      <c r="S2696" s="40"/>
      <c r="T2696" s="40"/>
      <c r="U2696" s="40"/>
      <c r="V2696" s="40"/>
      <c r="W2696" s="40"/>
      <c r="X2696" s="40"/>
      <c r="Y2696" s="40"/>
      <c r="Z2696" s="40"/>
      <c r="AA2696" s="40"/>
      <c r="AB2696" s="40"/>
      <c r="AC2696" s="40"/>
      <c r="AD2696" s="40"/>
      <c r="AE2696" s="40"/>
      <c r="AF2696" s="40"/>
      <c r="AG2696" s="40"/>
      <c r="AH2696" s="40"/>
      <c r="AI2696" s="40"/>
      <c r="AJ2696" s="40"/>
      <c r="AK2696" s="40"/>
      <c r="AL2696" s="40"/>
      <c r="AM2696" s="40"/>
      <c r="AN2696" s="40"/>
      <c r="AO2696" s="40"/>
      <c r="AP2696" s="40"/>
      <c r="AQ2696" s="40"/>
      <c r="AR2696" s="40"/>
      <c r="AS2696" s="40"/>
      <c r="AT2696" s="40"/>
      <c r="AU2696" s="40"/>
      <c r="AV2696" s="40"/>
      <c r="AW2696" s="40"/>
      <c r="AX2696" s="40"/>
      <c r="AY2696" s="40"/>
      <c r="AZ2696" s="40"/>
      <c r="BA2696" s="40"/>
      <c r="BB2696" s="40"/>
      <c r="BC2696" s="40"/>
      <c r="BD2696" s="40"/>
      <c r="BE2696" s="40"/>
      <c r="BF2696" s="40"/>
    </row>
    <row r="2697" spans="1:58" x14ac:dyDescent="0.4">
      <c r="A2697" s="510"/>
      <c r="B2697" s="40"/>
      <c r="C2697" s="40"/>
      <c r="D2697" s="45"/>
      <c r="E2697" s="45"/>
      <c r="F2697" s="64"/>
      <c r="G2697" s="40"/>
      <c r="H2697" s="40"/>
      <c r="I2697" s="40"/>
      <c r="J2697" s="40"/>
      <c r="K2697" s="40"/>
      <c r="L2697" s="40"/>
      <c r="M2697" s="40"/>
      <c r="N2697" s="40"/>
      <c r="O2697" s="40"/>
      <c r="P2697" s="40"/>
      <c r="Q2697" s="40"/>
      <c r="R2697" s="40"/>
      <c r="S2697" s="40"/>
      <c r="T2697" s="40"/>
      <c r="U2697" s="40"/>
      <c r="V2697" s="40"/>
      <c r="W2697" s="40"/>
      <c r="X2697" s="40"/>
      <c r="Y2697" s="40"/>
      <c r="Z2697" s="40"/>
      <c r="AA2697" s="40"/>
      <c r="AB2697" s="40"/>
      <c r="AC2697" s="40"/>
      <c r="AD2697" s="40"/>
      <c r="AE2697" s="40"/>
      <c r="AF2697" s="40"/>
      <c r="AG2697" s="40"/>
      <c r="AH2697" s="40"/>
      <c r="AI2697" s="40"/>
      <c r="AJ2697" s="40"/>
      <c r="AK2697" s="40"/>
      <c r="AL2697" s="40"/>
      <c r="AM2697" s="40"/>
      <c r="AN2697" s="40"/>
      <c r="AO2697" s="40"/>
      <c r="AP2697" s="40"/>
      <c r="AQ2697" s="40"/>
      <c r="AR2697" s="40"/>
      <c r="AS2697" s="40"/>
      <c r="AT2697" s="40"/>
      <c r="AU2697" s="40"/>
      <c r="AV2697" s="40"/>
      <c r="AW2697" s="40"/>
      <c r="AX2697" s="40"/>
      <c r="AY2697" s="40"/>
      <c r="AZ2697" s="40"/>
      <c r="BA2697" s="40"/>
      <c r="BB2697" s="40"/>
      <c r="BC2697" s="40"/>
      <c r="BD2697" s="40"/>
      <c r="BE2697" s="40"/>
      <c r="BF2697" s="40"/>
    </row>
    <row r="2698" spans="1:58" x14ac:dyDescent="0.4">
      <c r="A2698" s="510"/>
      <c r="B2698" s="40"/>
      <c r="C2698" s="40"/>
      <c r="D2698" s="45"/>
      <c r="E2698" s="45"/>
      <c r="F2698" s="64"/>
      <c r="G2698" s="40"/>
      <c r="H2698" s="40"/>
      <c r="I2698" s="40"/>
      <c r="J2698" s="40"/>
      <c r="K2698" s="40"/>
      <c r="L2698" s="40"/>
      <c r="M2698" s="40"/>
      <c r="N2698" s="40"/>
      <c r="O2698" s="40"/>
      <c r="P2698" s="40"/>
      <c r="Q2698" s="40"/>
      <c r="R2698" s="40"/>
      <c r="S2698" s="40"/>
      <c r="T2698" s="40"/>
      <c r="U2698" s="40"/>
      <c r="V2698" s="40"/>
      <c r="W2698" s="40"/>
      <c r="X2698" s="40"/>
      <c r="Y2698" s="40"/>
      <c r="Z2698" s="40"/>
      <c r="AA2698" s="40"/>
      <c r="AB2698" s="40"/>
      <c r="AC2698" s="40"/>
      <c r="AD2698" s="40"/>
      <c r="AE2698" s="40"/>
      <c r="AF2698" s="40"/>
      <c r="AG2698" s="40"/>
      <c r="AH2698" s="40"/>
      <c r="AI2698" s="40"/>
      <c r="AJ2698" s="40"/>
      <c r="AK2698" s="40"/>
      <c r="AL2698" s="40"/>
      <c r="AM2698" s="40"/>
      <c r="AN2698" s="40"/>
      <c r="AO2698" s="40"/>
      <c r="AP2698" s="40"/>
      <c r="AQ2698" s="40"/>
      <c r="AR2698" s="40"/>
      <c r="AS2698" s="40"/>
      <c r="AT2698" s="40"/>
      <c r="AU2698" s="40"/>
      <c r="AV2698" s="40"/>
      <c r="AW2698" s="40"/>
      <c r="AX2698" s="40"/>
      <c r="AY2698" s="40"/>
      <c r="AZ2698" s="40"/>
      <c r="BA2698" s="40"/>
      <c r="BB2698" s="40"/>
      <c r="BC2698" s="40"/>
      <c r="BD2698" s="40"/>
      <c r="BE2698" s="40"/>
      <c r="BF2698" s="40"/>
    </row>
    <row r="2699" spans="1:58" x14ac:dyDescent="0.4">
      <c r="A2699" s="510"/>
      <c r="B2699" s="40"/>
      <c r="C2699" s="40"/>
      <c r="D2699" s="45"/>
      <c r="E2699" s="45"/>
      <c r="F2699" s="64"/>
      <c r="G2699" s="40"/>
      <c r="H2699" s="40"/>
      <c r="I2699" s="40"/>
      <c r="J2699" s="40"/>
      <c r="K2699" s="40"/>
      <c r="L2699" s="40"/>
      <c r="M2699" s="40"/>
      <c r="N2699" s="40"/>
      <c r="O2699" s="40"/>
      <c r="P2699" s="40"/>
      <c r="Q2699" s="40"/>
      <c r="R2699" s="40"/>
      <c r="S2699" s="40"/>
      <c r="T2699" s="40"/>
      <c r="U2699" s="40"/>
      <c r="V2699" s="40"/>
      <c r="W2699" s="40"/>
      <c r="X2699" s="40"/>
      <c r="Y2699" s="40"/>
      <c r="Z2699" s="40"/>
      <c r="AA2699" s="40"/>
      <c r="AB2699" s="40"/>
      <c r="AC2699" s="40"/>
      <c r="AD2699" s="40"/>
      <c r="AE2699" s="40"/>
      <c r="AF2699" s="40"/>
      <c r="AG2699" s="40"/>
      <c r="AH2699" s="40"/>
      <c r="AI2699" s="40"/>
      <c r="AJ2699" s="40"/>
      <c r="AK2699" s="40"/>
      <c r="AL2699" s="40"/>
      <c r="AM2699" s="40"/>
      <c r="AN2699" s="40"/>
      <c r="AO2699" s="40"/>
      <c r="AP2699" s="40"/>
      <c r="AQ2699" s="40"/>
      <c r="AR2699" s="40"/>
      <c r="AS2699" s="40"/>
      <c r="AT2699" s="40"/>
      <c r="AU2699" s="40"/>
      <c r="AV2699" s="40"/>
      <c r="AW2699" s="40"/>
      <c r="AX2699" s="40"/>
      <c r="AY2699" s="40"/>
      <c r="AZ2699" s="40"/>
      <c r="BA2699" s="40"/>
      <c r="BB2699" s="40"/>
      <c r="BC2699" s="40"/>
      <c r="BD2699" s="40"/>
      <c r="BE2699" s="40"/>
      <c r="BF2699" s="40"/>
    </row>
    <row r="2700" spans="1:58" x14ac:dyDescent="0.4">
      <c r="A2700" s="510"/>
      <c r="B2700" s="40"/>
      <c r="C2700" s="40"/>
      <c r="D2700" s="45"/>
      <c r="E2700" s="45"/>
      <c r="F2700" s="64"/>
      <c r="G2700" s="40"/>
      <c r="H2700" s="40"/>
      <c r="I2700" s="40"/>
      <c r="J2700" s="40"/>
      <c r="K2700" s="40"/>
      <c r="L2700" s="40"/>
      <c r="M2700" s="40"/>
      <c r="N2700" s="40"/>
      <c r="O2700" s="40"/>
      <c r="P2700" s="40"/>
      <c r="Q2700" s="40"/>
      <c r="R2700" s="40"/>
      <c r="S2700" s="40"/>
      <c r="T2700" s="40"/>
      <c r="U2700" s="40"/>
      <c r="V2700" s="40"/>
      <c r="W2700" s="40"/>
      <c r="X2700" s="40"/>
      <c r="Y2700" s="40"/>
      <c r="Z2700" s="40"/>
      <c r="AA2700" s="40"/>
      <c r="AB2700" s="40"/>
      <c r="AC2700" s="40"/>
      <c r="AD2700" s="40"/>
      <c r="AE2700" s="40"/>
      <c r="AF2700" s="40"/>
      <c r="AG2700" s="40"/>
      <c r="AH2700" s="40"/>
      <c r="AI2700" s="40"/>
      <c r="AJ2700" s="40"/>
      <c r="AK2700" s="40"/>
      <c r="AL2700" s="40"/>
      <c r="AM2700" s="40"/>
      <c r="AN2700" s="40"/>
      <c r="AO2700" s="40"/>
      <c r="AP2700" s="40"/>
      <c r="AQ2700" s="40"/>
      <c r="AR2700" s="40"/>
      <c r="AS2700" s="40"/>
      <c r="AT2700" s="40"/>
      <c r="AU2700" s="40"/>
      <c r="AV2700" s="40"/>
      <c r="AW2700" s="40"/>
      <c r="AX2700" s="40"/>
      <c r="AY2700" s="40"/>
      <c r="AZ2700" s="40"/>
      <c r="BA2700" s="40"/>
      <c r="BB2700" s="40"/>
      <c r="BC2700" s="40"/>
      <c r="BD2700" s="40"/>
      <c r="BE2700" s="40"/>
      <c r="BF2700" s="40"/>
    </row>
    <row r="2701" spans="1:58" x14ac:dyDescent="0.4">
      <c r="A2701" s="510"/>
      <c r="B2701" s="40"/>
      <c r="C2701" s="40"/>
      <c r="D2701" s="45"/>
      <c r="E2701" s="45"/>
      <c r="F2701" s="64"/>
      <c r="G2701" s="40"/>
      <c r="H2701" s="40"/>
      <c r="I2701" s="40"/>
      <c r="J2701" s="40"/>
      <c r="K2701" s="40"/>
      <c r="L2701" s="40"/>
      <c r="M2701" s="40"/>
      <c r="N2701" s="40"/>
      <c r="O2701" s="40"/>
      <c r="P2701" s="40"/>
      <c r="Q2701" s="40"/>
      <c r="R2701" s="40"/>
      <c r="S2701" s="40"/>
      <c r="T2701" s="40"/>
      <c r="U2701" s="40"/>
      <c r="V2701" s="40"/>
      <c r="W2701" s="40"/>
      <c r="X2701" s="40"/>
      <c r="Y2701" s="40"/>
      <c r="Z2701" s="40"/>
      <c r="AA2701" s="40"/>
      <c r="AB2701" s="40"/>
      <c r="AC2701" s="40"/>
      <c r="AD2701" s="40"/>
      <c r="AE2701" s="40"/>
      <c r="AF2701" s="40"/>
      <c r="AG2701" s="40"/>
      <c r="AH2701" s="40"/>
      <c r="AI2701" s="40"/>
      <c r="AJ2701" s="40"/>
      <c r="AK2701" s="40"/>
      <c r="AL2701" s="40"/>
      <c r="AM2701" s="40"/>
      <c r="AN2701" s="40"/>
      <c r="AO2701" s="40"/>
      <c r="AP2701" s="40"/>
      <c r="AQ2701" s="40"/>
      <c r="AR2701" s="40"/>
      <c r="AS2701" s="40"/>
      <c r="AT2701" s="40"/>
      <c r="AU2701" s="40"/>
      <c r="AV2701" s="40"/>
      <c r="AW2701" s="40"/>
      <c r="AX2701" s="40"/>
      <c r="AY2701" s="40"/>
      <c r="AZ2701" s="40"/>
      <c r="BA2701" s="40"/>
      <c r="BB2701" s="40"/>
      <c r="BC2701" s="40"/>
      <c r="BD2701" s="40"/>
      <c r="BE2701" s="40"/>
      <c r="BF2701" s="40"/>
    </row>
    <row r="2702" spans="1:58" x14ac:dyDescent="0.4">
      <c r="A2702" s="510"/>
      <c r="B2702" s="40"/>
      <c r="C2702" s="40"/>
      <c r="D2702" s="45"/>
      <c r="E2702" s="45"/>
      <c r="F2702" s="64"/>
      <c r="G2702" s="40"/>
      <c r="H2702" s="40"/>
      <c r="I2702" s="40"/>
      <c r="J2702" s="40"/>
      <c r="K2702" s="40"/>
      <c r="L2702" s="40"/>
      <c r="M2702" s="40"/>
      <c r="N2702" s="40"/>
      <c r="O2702" s="40"/>
      <c r="P2702" s="40"/>
      <c r="Q2702" s="40"/>
      <c r="R2702" s="40"/>
      <c r="S2702" s="40"/>
      <c r="T2702" s="40"/>
      <c r="U2702" s="40"/>
      <c r="V2702" s="40"/>
      <c r="W2702" s="40"/>
      <c r="X2702" s="40"/>
      <c r="Y2702" s="40"/>
      <c r="Z2702" s="40"/>
      <c r="AA2702" s="40"/>
      <c r="AB2702" s="40"/>
      <c r="AC2702" s="40"/>
      <c r="AD2702" s="40"/>
      <c r="AE2702" s="40"/>
      <c r="AF2702" s="40"/>
      <c r="AG2702" s="40"/>
      <c r="AH2702" s="40"/>
      <c r="AI2702" s="40"/>
      <c r="AJ2702" s="40"/>
      <c r="AK2702" s="40"/>
      <c r="AL2702" s="40"/>
      <c r="AM2702" s="40"/>
      <c r="AN2702" s="40"/>
      <c r="AO2702" s="40"/>
      <c r="AP2702" s="40"/>
      <c r="AQ2702" s="40"/>
      <c r="AR2702" s="40"/>
      <c r="AS2702" s="40"/>
      <c r="AT2702" s="40"/>
      <c r="AU2702" s="40"/>
      <c r="AV2702" s="40"/>
      <c r="AW2702" s="40"/>
      <c r="AX2702" s="40"/>
      <c r="AY2702" s="40"/>
      <c r="AZ2702" s="40"/>
      <c r="BA2702" s="40"/>
      <c r="BB2702" s="40"/>
      <c r="BC2702" s="40"/>
      <c r="BD2702" s="40"/>
      <c r="BE2702" s="40"/>
      <c r="BF2702" s="40"/>
    </row>
    <row r="2703" spans="1:58" x14ac:dyDescent="0.4">
      <c r="A2703" s="510"/>
      <c r="B2703" s="40"/>
      <c r="C2703" s="40"/>
      <c r="D2703" s="45"/>
      <c r="E2703" s="45"/>
      <c r="F2703" s="64"/>
      <c r="G2703" s="40"/>
      <c r="H2703" s="40"/>
      <c r="I2703" s="40"/>
      <c r="J2703" s="40"/>
      <c r="K2703" s="40"/>
      <c r="L2703" s="40"/>
      <c r="M2703" s="40"/>
      <c r="N2703" s="40"/>
      <c r="O2703" s="40"/>
      <c r="P2703" s="40"/>
      <c r="Q2703" s="40"/>
      <c r="R2703" s="40"/>
      <c r="S2703" s="40"/>
      <c r="T2703" s="40"/>
      <c r="U2703" s="40"/>
      <c r="V2703" s="40"/>
      <c r="W2703" s="40"/>
      <c r="X2703" s="40"/>
      <c r="Y2703" s="40"/>
      <c r="Z2703" s="40"/>
      <c r="AA2703" s="40"/>
      <c r="AB2703" s="40"/>
      <c r="AC2703" s="40"/>
      <c r="AD2703" s="40"/>
      <c r="AE2703" s="40"/>
      <c r="AF2703" s="40"/>
      <c r="AG2703" s="40"/>
      <c r="AH2703" s="40"/>
      <c r="AI2703" s="40"/>
      <c r="AJ2703" s="40"/>
      <c r="AK2703" s="40"/>
      <c r="AL2703" s="40"/>
      <c r="AM2703" s="40"/>
      <c r="AN2703" s="40"/>
      <c r="AO2703" s="40"/>
      <c r="AP2703" s="40"/>
      <c r="AQ2703" s="40"/>
      <c r="AR2703" s="40"/>
      <c r="AS2703" s="40"/>
      <c r="AT2703" s="40"/>
      <c r="AU2703" s="40"/>
      <c r="AV2703" s="40"/>
      <c r="AW2703" s="40"/>
      <c r="AX2703" s="40"/>
      <c r="AY2703" s="40"/>
      <c r="AZ2703" s="40"/>
      <c r="BA2703" s="40"/>
      <c r="BB2703" s="40"/>
      <c r="BC2703" s="40"/>
      <c r="BD2703" s="40"/>
      <c r="BE2703" s="40"/>
      <c r="BF2703" s="40"/>
    </row>
    <row r="2704" spans="1:58" x14ac:dyDescent="0.4">
      <c r="A2704" s="510"/>
      <c r="B2704" s="40"/>
      <c r="C2704" s="40"/>
      <c r="D2704" s="45"/>
      <c r="E2704" s="45"/>
      <c r="F2704" s="64"/>
      <c r="G2704" s="40"/>
      <c r="H2704" s="40"/>
      <c r="I2704" s="40"/>
      <c r="J2704" s="40"/>
      <c r="K2704" s="40"/>
      <c r="L2704" s="40"/>
      <c r="M2704" s="40"/>
      <c r="N2704" s="40"/>
      <c r="O2704" s="40"/>
      <c r="P2704" s="40"/>
      <c r="Q2704" s="40"/>
      <c r="R2704" s="40"/>
      <c r="S2704" s="40"/>
      <c r="T2704" s="40"/>
      <c r="U2704" s="40"/>
      <c r="V2704" s="40"/>
      <c r="W2704" s="40"/>
      <c r="X2704" s="40"/>
      <c r="Y2704" s="40"/>
      <c r="Z2704" s="40"/>
      <c r="AA2704" s="40"/>
      <c r="AB2704" s="40"/>
      <c r="AC2704" s="40"/>
      <c r="AD2704" s="40"/>
      <c r="AE2704" s="40"/>
      <c r="AF2704" s="40"/>
      <c r="AG2704" s="40"/>
      <c r="AH2704" s="40"/>
      <c r="AI2704" s="40"/>
      <c r="AJ2704" s="40"/>
      <c r="AK2704" s="40"/>
      <c r="AL2704" s="40"/>
      <c r="AM2704" s="40"/>
      <c r="AN2704" s="40"/>
      <c r="AO2704" s="40"/>
      <c r="AP2704" s="40"/>
      <c r="AQ2704" s="40"/>
      <c r="AR2704" s="40"/>
      <c r="AS2704" s="40"/>
      <c r="AT2704" s="40"/>
      <c r="AU2704" s="40"/>
      <c r="AV2704" s="40"/>
      <c r="AW2704" s="40"/>
      <c r="AX2704" s="40"/>
      <c r="AY2704" s="40"/>
      <c r="AZ2704" s="40"/>
      <c r="BA2704" s="40"/>
      <c r="BB2704" s="40"/>
      <c r="BC2704" s="40"/>
      <c r="BD2704" s="40"/>
      <c r="BE2704" s="40"/>
      <c r="BF2704" s="40"/>
    </row>
    <row r="2705" spans="1:58" x14ac:dyDescent="0.4">
      <c r="A2705" s="510"/>
      <c r="B2705" s="40"/>
      <c r="C2705" s="40"/>
      <c r="D2705" s="45"/>
      <c r="E2705" s="45"/>
      <c r="F2705" s="64"/>
      <c r="G2705" s="40"/>
      <c r="H2705" s="40"/>
      <c r="I2705" s="40"/>
      <c r="J2705" s="40"/>
      <c r="K2705" s="40"/>
      <c r="L2705" s="40"/>
      <c r="M2705" s="40"/>
      <c r="N2705" s="40"/>
      <c r="O2705" s="40"/>
      <c r="P2705" s="40"/>
      <c r="Q2705" s="40"/>
      <c r="R2705" s="40"/>
      <c r="S2705" s="40"/>
      <c r="T2705" s="40"/>
      <c r="U2705" s="40"/>
      <c r="V2705" s="40"/>
      <c r="W2705" s="40"/>
      <c r="X2705" s="40"/>
      <c r="Y2705" s="40"/>
      <c r="Z2705" s="40"/>
      <c r="AA2705" s="40"/>
      <c r="AB2705" s="40"/>
      <c r="AC2705" s="40"/>
      <c r="AD2705" s="40"/>
      <c r="AE2705" s="40"/>
      <c r="AF2705" s="40"/>
      <c r="AG2705" s="40"/>
      <c r="AH2705" s="40"/>
      <c r="AI2705" s="40"/>
      <c r="AJ2705" s="40"/>
      <c r="AK2705" s="40"/>
      <c r="AL2705" s="40"/>
      <c r="AM2705" s="40"/>
      <c r="AN2705" s="40"/>
      <c r="AO2705" s="40"/>
      <c r="AP2705" s="40"/>
      <c r="AQ2705" s="40"/>
      <c r="AR2705" s="40"/>
      <c r="AS2705" s="40"/>
      <c r="AT2705" s="40"/>
      <c r="AU2705" s="40"/>
      <c r="AV2705" s="40"/>
      <c r="AW2705" s="40"/>
      <c r="AX2705" s="40"/>
      <c r="AY2705" s="40"/>
      <c r="AZ2705" s="40"/>
      <c r="BA2705" s="40"/>
      <c r="BB2705" s="40"/>
      <c r="BC2705" s="40"/>
      <c r="BD2705" s="40"/>
      <c r="BE2705" s="40"/>
      <c r="BF2705" s="40"/>
    </row>
    <row r="2706" spans="1:58" x14ac:dyDescent="0.4">
      <c r="A2706" s="510"/>
      <c r="B2706" s="40"/>
      <c r="C2706" s="40"/>
      <c r="D2706" s="45"/>
      <c r="E2706" s="45"/>
      <c r="F2706" s="64"/>
      <c r="G2706" s="40"/>
      <c r="H2706" s="40"/>
      <c r="I2706" s="40"/>
      <c r="J2706" s="40"/>
      <c r="K2706" s="40"/>
      <c r="L2706" s="40"/>
      <c r="M2706" s="40"/>
      <c r="N2706" s="40"/>
      <c r="O2706" s="40"/>
      <c r="P2706" s="40"/>
      <c r="Q2706" s="40"/>
      <c r="R2706" s="40"/>
      <c r="S2706" s="40"/>
      <c r="T2706" s="40"/>
      <c r="U2706" s="40"/>
      <c r="V2706" s="40"/>
      <c r="W2706" s="40"/>
      <c r="X2706" s="40"/>
      <c r="Y2706" s="40"/>
      <c r="Z2706" s="40"/>
      <c r="AA2706" s="40"/>
      <c r="AB2706" s="40"/>
      <c r="AC2706" s="40"/>
      <c r="AD2706" s="40"/>
      <c r="AE2706" s="40"/>
      <c r="AF2706" s="40"/>
      <c r="AG2706" s="40"/>
      <c r="AH2706" s="40"/>
      <c r="AI2706" s="40"/>
      <c r="AJ2706" s="40"/>
      <c r="AK2706" s="40"/>
      <c r="AL2706" s="40"/>
      <c r="AM2706" s="40"/>
      <c r="AN2706" s="40"/>
      <c r="AO2706" s="40"/>
      <c r="AP2706" s="40"/>
      <c r="AQ2706" s="40"/>
      <c r="AR2706" s="40"/>
      <c r="AS2706" s="40"/>
      <c r="AT2706" s="40"/>
      <c r="AU2706" s="40"/>
      <c r="AV2706" s="40"/>
      <c r="AW2706" s="40"/>
      <c r="AX2706" s="40"/>
      <c r="AY2706" s="40"/>
      <c r="AZ2706" s="40"/>
      <c r="BA2706" s="40"/>
      <c r="BB2706" s="40"/>
      <c r="BC2706" s="40"/>
      <c r="BD2706" s="40"/>
      <c r="BE2706" s="40"/>
      <c r="BF2706" s="40"/>
    </row>
    <row r="2707" spans="1:58" x14ac:dyDescent="0.4">
      <c r="A2707" s="510"/>
      <c r="B2707" s="40"/>
      <c r="C2707" s="40"/>
      <c r="D2707" s="45"/>
      <c r="E2707" s="45"/>
      <c r="F2707" s="64"/>
      <c r="G2707" s="40"/>
      <c r="H2707" s="40"/>
      <c r="I2707" s="40"/>
      <c r="J2707" s="40"/>
      <c r="K2707" s="40"/>
      <c r="L2707" s="40"/>
      <c r="M2707" s="40"/>
      <c r="N2707" s="40"/>
      <c r="O2707" s="40"/>
      <c r="P2707" s="40"/>
      <c r="Q2707" s="40"/>
      <c r="R2707" s="40"/>
      <c r="S2707" s="40"/>
      <c r="T2707" s="40"/>
      <c r="U2707" s="40"/>
      <c r="V2707" s="40"/>
      <c r="W2707" s="40"/>
      <c r="X2707" s="40"/>
      <c r="Y2707" s="40"/>
      <c r="Z2707" s="40"/>
      <c r="AA2707" s="40"/>
      <c r="AB2707" s="40"/>
      <c r="AC2707" s="40"/>
      <c r="AD2707" s="40"/>
      <c r="AE2707" s="40"/>
      <c r="AF2707" s="40"/>
      <c r="AG2707" s="40"/>
      <c r="AH2707" s="40"/>
      <c r="AI2707" s="40"/>
      <c r="AJ2707" s="40"/>
      <c r="AK2707" s="40"/>
      <c r="AL2707" s="40"/>
      <c r="AM2707" s="40"/>
      <c r="AN2707" s="40"/>
      <c r="AO2707" s="40"/>
      <c r="AP2707" s="40"/>
      <c r="AQ2707" s="40"/>
      <c r="AR2707" s="40"/>
      <c r="AS2707" s="40"/>
      <c r="AT2707" s="40"/>
      <c r="AU2707" s="40"/>
      <c r="AV2707" s="40"/>
      <c r="AW2707" s="40"/>
      <c r="AX2707" s="40"/>
      <c r="AY2707" s="40"/>
      <c r="AZ2707" s="40"/>
      <c r="BA2707" s="40"/>
      <c r="BB2707" s="40"/>
      <c r="BC2707" s="40"/>
      <c r="BD2707" s="40"/>
      <c r="BE2707" s="40"/>
      <c r="BF2707" s="40"/>
    </row>
    <row r="2708" spans="1:58" x14ac:dyDescent="0.4">
      <c r="A2708" s="510"/>
      <c r="B2708" s="40"/>
      <c r="C2708" s="40"/>
      <c r="D2708" s="45"/>
      <c r="E2708" s="45"/>
      <c r="F2708" s="64"/>
      <c r="G2708" s="40"/>
      <c r="H2708" s="40"/>
      <c r="I2708" s="40"/>
      <c r="J2708" s="40"/>
      <c r="K2708" s="40"/>
      <c r="L2708" s="40"/>
      <c r="M2708" s="40"/>
      <c r="N2708" s="40"/>
      <c r="O2708" s="40"/>
      <c r="P2708" s="40"/>
      <c r="Q2708" s="40"/>
      <c r="R2708" s="40"/>
      <c r="S2708" s="40"/>
      <c r="T2708" s="40"/>
      <c r="U2708" s="40"/>
      <c r="V2708" s="40"/>
      <c r="W2708" s="40"/>
      <c r="X2708" s="40"/>
      <c r="Y2708" s="40"/>
      <c r="Z2708" s="40"/>
      <c r="AA2708" s="40"/>
      <c r="AB2708" s="40"/>
      <c r="AC2708" s="40"/>
      <c r="AD2708" s="40"/>
      <c r="AE2708" s="40"/>
      <c r="AF2708" s="40"/>
      <c r="AG2708" s="40"/>
      <c r="AH2708" s="40"/>
      <c r="AI2708" s="40"/>
      <c r="AJ2708" s="40"/>
      <c r="AK2708" s="40"/>
      <c r="AL2708" s="40"/>
      <c r="AM2708" s="40"/>
      <c r="AN2708" s="40"/>
      <c r="AO2708" s="40"/>
      <c r="AP2708" s="40"/>
      <c r="AQ2708" s="40"/>
      <c r="AR2708" s="40"/>
      <c r="AS2708" s="40"/>
      <c r="AT2708" s="40"/>
      <c r="AU2708" s="40"/>
      <c r="AV2708" s="40"/>
      <c r="AW2708" s="40"/>
      <c r="AX2708" s="40"/>
      <c r="AY2708" s="40"/>
      <c r="AZ2708" s="40"/>
      <c r="BA2708" s="40"/>
      <c r="BB2708" s="40"/>
      <c r="BC2708" s="40"/>
      <c r="BD2708" s="40"/>
      <c r="BE2708" s="40"/>
      <c r="BF2708" s="40"/>
    </row>
    <row r="2709" spans="1:58" x14ac:dyDescent="0.4">
      <c r="A2709" s="510"/>
      <c r="B2709" s="40"/>
      <c r="C2709" s="40"/>
      <c r="D2709" s="45"/>
      <c r="E2709" s="45"/>
      <c r="F2709" s="64"/>
      <c r="G2709" s="40"/>
      <c r="H2709" s="40"/>
      <c r="I2709" s="40"/>
      <c r="J2709" s="40"/>
      <c r="K2709" s="40"/>
      <c r="L2709" s="40"/>
      <c r="M2709" s="40"/>
      <c r="N2709" s="40"/>
      <c r="O2709" s="40"/>
      <c r="P2709" s="40"/>
      <c r="Q2709" s="40"/>
      <c r="R2709" s="40"/>
      <c r="S2709" s="40"/>
      <c r="T2709" s="40"/>
      <c r="U2709" s="40"/>
      <c r="V2709" s="40"/>
      <c r="W2709" s="40"/>
      <c r="X2709" s="40"/>
      <c r="Y2709" s="40"/>
      <c r="Z2709" s="40"/>
      <c r="AA2709" s="40"/>
      <c r="AB2709" s="40"/>
      <c r="AC2709" s="40"/>
      <c r="AD2709" s="40"/>
      <c r="AE2709" s="40"/>
      <c r="AF2709" s="40"/>
      <c r="AG2709" s="40"/>
      <c r="AH2709" s="40"/>
      <c r="AI2709" s="40"/>
      <c r="AJ2709" s="40"/>
      <c r="AK2709" s="40"/>
      <c r="AL2709" s="40"/>
      <c r="AM2709" s="40"/>
      <c r="AN2709" s="40"/>
      <c r="AO2709" s="40"/>
      <c r="AP2709" s="40"/>
      <c r="AQ2709" s="40"/>
      <c r="AR2709" s="40"/>
      <c r="AS2709" s="40"/>
      <c r="AT2709" s="40"/>
      <c r="AU2709" s="40"/>
      <c r="AV2709" s="40"/>
      <c r="AW2709" s="40"/>
      <c r="AX2709" s="40"/>
      <c r="AY2709" s="40"/>
      <c r="AZ2709" s="40"/>
      <c r="BA2709" s="40"/>
      <c r="BB2709" s="40"/>
      <c r="BC2709" s="40"/>
      <c r="BD2709" s="40"/>
      <c r="BE2709" s="40"/>
      <c r="BF2709" s="40"/>
    </row>
    <row r="2710" spans="1:58" x14ac:dyDescent="0.4">
      <c r="A2710" s="510"/>
      <c r="B2710" s="40"/>
      <c r="C2710" s="40"/>
      <c r="D2710" s="45"/>
      <c r="E2710" s="45"/>
      <c r="F2710" s="64"/>
      <c r="G2710" s="40"/>
      <c r="H2710" s="40"/>
      <c r="I2710" s="40"/>
      <c r="J2710" s="40"/>
      <c r="K2710" s="40"/>
      <c r="L2710" s="40"/>
      <c r="M2710" s="40"/>
      <c r="N2710" s="40"/>
      <c r="O2710" s="40"/>
      <c r="P2710" s="40"/>
      <c r="Q2710" s="40"/>
      <c r="R2710" s="40"/>
      <c r="S2710" s="40"/>
      <c r="T2710" s="40"/>
      <c r="U2710" s="40"/>
      <c r="V2710" s="40"/>
      <c r="W2710" s="40"/>
      <c r="X2710" s="40"/>
      <c r="Y2710" s="40"/>
      <c r="Z2710" s="40"/>
      <c r="AA2710" s="40"/>
      <c r="AB2710" s="40"/>
      <c r="AC2710" s="40"/>
      <c r="AD2710" s="40"/>
      <c r="AE2710" s="40"/>
      <c r="AF2710" s="40"/>
      <c r="AG2710" s="40"/>
      <c r="AH2710" s="40"/>
      <c r="AI2710" s="40"/>
      <c r="AJ2710" s="40"/>
      <c r="AK2710" s="40"/>
      <c r="AL2710" s="40"/>
      <c r="AM2710" s="40"/>
      <c r="AN2710" s="40"/>
      <c r="AO2710" s="40"/>
      <c r="AP2710" s="40"/>
      <c r="AQ2710" s="40"/>
      <c r="AR2710" s="40"/>
      <c r="AS2710" s="40"/>
      <c r="AT2710" s="40"/>
      <c r="AU2710" s="40"/>
      <c r="AV2710" s="40"/>
      <c r="AW2710" s="40"/>
      <c r="AX2710" s="40"/>
      <c r="AY2710" s="40"/>
      <c r="AZ2710" s="40"/>
      <c r="BA2710" s="40"/>
      <c r="BB2710" s="40"/>
      <c r="BC2710" s="40"/>
      <c r="BD2710" s="40"/>
      <c r="BE2710" s="40"/>
      <c r="BF2710" s="40"/>
    </row>
    <row r="2711" spans="1:58" x14ac:dyDescent="0.4">
      <c r="A2711" s="510"/>
      <c r="B2711" s="40"/>
      <c r="C2711" s="40"/>
      <c r="D2711" s="45"/>
      <c r="E2711" s="45"/>
      <c r="F2711" s="64"/>
      <c r="G2711" s="40"/>
      <c r="H2711" s="40"/>
      <c r="I2711" s="40"/>
      <c r="J2711" s="40"/>
      <c r="K2711" s="40"/>
      <c r="L2711" s="40"/>
      <c r="M2711" s="40"/>
      <c r="N2711" s="40"/>
      <c r="O2711" s="40"/>
      <c r="P2711" s="40"/>
      <c r="Q2711" s="40"/>
      <c r="R2711" s="40"/>
      <c r="S2711" s="40"/>
      <c r="T2711" s="40"/>
      <c r="U2711" s="40"/>
      <c r="V2711" s="40"/>
      <c r="W2711" s="40"/>
      <c r="X2711" s="40"/>
      <c r="Y2711" s="40"/>
      <c r="Z2711" s="40"/>
      <c r="AA2711" s="40"/>
      <c r="AB2711" s="40"/>
      <c r="AC2711" s="40"/>
      <c r="AD2711" s="40"/>
      <c r="AE2711" s="40"/>
      <c r="AF2711" s="40"/>
      <c r="AG2711" s="40"/>
      <c r="AH2711" s="40"/>
      <c r="AI2711" s="40"/>
      <c r="AJ2711" s="40"/>
      <c r="AK2711" s="40"/>
      <c r="AL2711" s="40"/>
      <c r="AM2711" s="40"/>
      <c r="AN2711" s="40"/>
      <c r="AO2711" s="40"/>
      <c r="AP2711" s="40"/>
      <c r="AQ2711" s="40"/>
      <c r="AR2711" s="40"/>
      <c r="AS2711" s="40"/>
      <c r="AT2711" s="40"/>
      <c r="AU2711" s="40"/>
      <c r="AV2711" s="40"/>
      <c r="AW2711" s="40"/>
      <c r="AX2711" s="40"/>
      <c r="AY2711" s="40"/>
      <c r="AZ2711" s="40"/>
      <c r="BA2711" s="40"/>
      <c r="BB2711" s="40"/>
      <c r="BC2711" s="40"/>
      <c r="BD2711" s="40"/>
      <c r="BE2711" s="40"/>
      <c r="BF2711" s="40"/>
    </row>
    <row r="2712" spans="1:58" x14ac:dyDescent="0.4">
      <c r="A2712" s="510"/>
      <c r="B2712" s="40"/>
      <c r="C2712" s="40"/>
      <c r="D2712" s="45"/>
      <c r="E2712" s="45"/>
      <c r="F2712" s="64"/>
      <c r="G2712" s="40"/>
      <c r="H2712" s="40"/>
      <c r="I2712" s="40"/>
      <c r="J2712" s="40"/>
      <c r="K2712" s="40"/>
      <c r="L2712" s="40"/>
      <c r="M2712" s="40"/>
      <c r="N2712" s="40"/>
      <c r="O2712" s="40"/>
      <c r="P2712" s="40"/>
      <c r="Q2712" s="40"/>
      <c r="R2712" s="40"/>
      <c r="S2712" s="40"/>
      <c r="T2712" s="40"/>
      <c r="U2712" s="40"/>
      <c r="V2712" s="40"/>
      <c r="W2712" s="40"/>
      <c r="X2712" s="40"/>
      <c r="Y2712" s="40"/>
      <c r="Z2712" s="40"/>
      <c r="AA2712" s="40"/>
      <c r="AB2712" s="40"/>
      <c r="AC2712" s="40"/>
      <c r="AD2712" s="40"/>
      <c r="AE2712" s="40"/>
      <c r="AF2712" s="40"/>
      <c r="AG2712" s="40"/>
      <c r="AH2712" s="40"/>
      <c r="AI2712" s="40"/>
      <c r="AJ2712" s="40"/>
      <c r="AK2712" s="40"/>
      <c r="AL2712" s="40"/>
      <c r="AM2712" s="40"/>
      <c r="AN2712" s="40"/>
      <c r="AO2712" s="40"/>
      <c r="AP2712" s="40"/>
      <c r="AQ2712" s="40"/>
      <c r="AR2712" s="40"/>
      <c r="AS2712" s="40"/>
      <c r="AT2712" s="40"/>
      <c r="AU2712" s="40"/>
      <c r="AV2712" s="40"/>
      <c r="AW2712" s="40"/>
      <c r="AX2712" s="40"/>
      <c r="AY2712" s="40"/>
      <c r="AZ2712" s="40"/>
      <c r="BA2712" s="40"/>
      <c r="BB2712" s="40"/>
      <c r="BC2712" s="40"/>
      <c r="BD2712" s="40"/>
      <c r="BE2712" s="40"/>
      <c r="BF2712" s="40"/>
    </row>
    <row r="2713" spans="1:58" x14ac:dyDescent="0.4">
      <c r="A2713" s="510"/>
      <c r="B2713" s="40"/>
      <c r="C2713" s="40"/>
      <c r="D2713" s="45"/>
      <c r="E2713" s="45"/>
      <c r="F2713" s="64"/>
      <c r="G2713" s="40"/>
      <c r="H2713" s="40"/>
      <c r="I2713" s="40"/>
      <c r="J2713" s="40"/>
      <c r="K2713" s="40"/>
      <c r="L2713" s="40"/>
      <c r="M2713" s="40"/>
      <c r="N2713" s="40"/>
      <c r="O2713" s="40"/>
      <c r="P2713" s="40"/>
      <c r="Q2713" s="40"/>
      <c r="R2713" s="40"/>
      <c r="S2713" s="40"/>
      <c r="T2713" s="40"/>
      <c r="U2713" s="40"/>
      <c r="V2713" s="40"/>
      <c r="W2713" s="40"/>
      <c r="X2713" s="40"/>
      <c r="Y2713" s="40"/>
      <c r="Z2713" s="40"/>
      <c r="AA2713" s="40"/>
      <c r="AB2713" s="40"/>
      <c r="AC2713" s="40"/>
      <c r="AD2713" s="40"/>
      <c r="AE2713" s="40"/>
      <c r="AF2713" s="40"/>
      <c r="AG2713" s="40"/>
      <c r="AH2713" s="40"/>
      <c r="AI2713" s="40"/>
      <c r="AJ2713" s="40"/>
      <c r="AK2713" s="40"/>
      <c r="AL2713" s="40"/>
      <c r="AM2713" s="40"/>
      <c r="AN2713" s="40"/>
      <c r="AO2713" s="40"/>
      <c r="AP2713" s="40"/>
      <c r="AQ2713" s="40"/>
      <c r="AR2713" s="40"/>
      <c r="AS2713" s="40"/>
      <c r="AT2713" s="40"/>
      <c r="AU2713" s="40"/>
      <c r="AV2713" s="40"/>
      <c r="AW2713" s="40"/>
      <c r="AX2713" s="40"/>
      <c r="AY2713" s="40"/>
      <c r="AZ2713" s="40"/>
      <c r="BA2713" s="40"/>
      <c r="BB2713" s="40"/>
      <c r="BC2713" s="40"/>
      <c r="BD2713" s="40"/>
      <c r="BE2713" s="40"/>
      <c r="BF2713" s="40"/>
    </row>
    <row r="2714" spans="1:58" x14ac:dyDescent="0.4">
      <c r="A2714" s="510"/>
      <c r="B2714" s="40"/>
      <c r="C2714" s="40"/>
      <c r="D2714" s="45"/>
      <c r="E2714" s="45"/>
      <c r="F2714" s="64"/>
      <c r="G2714" s="40"/>
      <c r="H2714" s="40"/>
      <c r="I2714" s="40"/>
      <c r="J2714" s="40"/>
      <c r="K2714" s="40"/>
      <c r="L2714" s="40"/>
      <c r="M2714" s="40"/>
      <c r="N2714" s="40"/>
      <c r="O2714" s="40"/>
      <c r="P2714" s="40"/>
      <c r="Q2714" s="40"/>
      <c r="R2714" s="40"/>
      <c r="S2714" s="40"/>
      <c r="T2714" s="40"/>
      <c r="U2714" s="40"/>
      <c r="V2714" s="40"/>
      <c r="W2714" s="40"/>
      <c r="X2714" s="40"/>
      <c r="Y2714" s="40"/>
      <c r="Z2714" s="40"/>
      <c r="AA2714" s="40"/>
      <c r="AB2714" s="40"/>
      <c r="AC2714" s="40"/>
      <c r="AD2714" s="40"/>
      <c r="AE2714" s="40"/>
      <c r="AF2714" s="40"/>
      <c r="AG2714" s="40"/>
      <c r="AH2714" s="40"/>
      <c r="AI2714" s="40"/>
      <c r="AJ2714" s="40"/>
      <c r="AK2714" s="40"/>
      <c r="AL2714" s="40"/>
      <c r="AM2714" s="40"/>
      <c r="AN2714" s="40"/>
      <c r="AO2714" s="40"/>
      <c r="AP2714" s="40"/>
      <c r="AQ2714" s="40"/>
      <c r="AR2714" s="40"/>
      <c r="AS2714" s="40"/>
      <c r="AT2714" s="40"/>
      <c r="AU2714" s="40"/>
      <c r="AV2714" s="40"/>
      <c r="AW2714" s="40"/>
      <c r="AX2714" s="40"/>
      <c r="AY2714" s="40"/>
      <c r="AZ2714" s="40"/>
      <c r="BA2714" s="40"/>
      <c r="BB2714" s="40"/>
      <c r="BC2714" s="40"/>
      <c r="BD2714" s="40"/>
      <c r="BE2714" s="40"/>
      <c r="BF2714" s="40"/>
    </row>
    <row r="2715" spans="1:58" x14ac:dyDescent="0.4">
      <c r="A2715" s="510"/>
      <c r="B2715" s="40"/>
      <c r="C2715" s="40"/>
      <c r="D2715" s="45"/>
      <c r="E2715" s="45"/>
      <c r="F2715" s="64"/>
      <c r="G2715" s="40"/>
      <c r="H2715" s="40"/>
      <c r="I2715" s="40"/>
      <c r="J2715" s="40"/>
      <c r="K2715" s="40"/>
      <c r="L2715" s="40"/>
      <c r="M2715" s="40"/>
      <c r="N2715" s="40"/>
      <c r="O2715" s="40"/>
      <c r="P2715" s="40"/>
      <c r="Q2715" s="40"/>
      <c r="R2715" s="40"/>
      <c r="S2715" s="40"/>
      <c r="T2715" s="40"/>
      <c r="U2715" s="40"/>
      <c r="V2715" s="40"/>
      <c r="W2715" s="40"/>
      <c r="X2715" s="40"/>
      <c r="Y2715" s="40"/>
      <c r="Z2715" s="40"/>
      <c r="AA2715" s="40"/>
      <c r="AB2715" s="40"/>
      <c r="AC2715" s="40"/>
      <c r="AD2715" s="40"/>
      <c r="AE2715" s="40"/>
      <c r="AF2715" s="40"/>
      <c r="AG2715" s="40"/>
      <c r="AH2715" s="40"/>
      <c r="AI2715" s="40"/>
      <c r="AJ2715" s="40"/>
      <c r="AK2715" s="40"/>
      <c r="AL2715" s="40"/>
      <c r="AM2715" s="40"/>
      <c r="AN2715" s="40"/>
      <c r="AO2715" s="40"/>
      <c r="AP2715" s="40"/>
      <c r="AQ2715" s="40"/>
      <c r="AR2715" s="40"/>
      <c r="AS2715" s="40"/>
      <c r="AT2715" s="40"/>
      <c r="AU2715" s="40"/>
      <c r="AV2715" s="40"/>
      <c r="AW2715" s="40"/>
      <c r="AX2715" s="40"/>
      <c r="AY2715" s="40"/>
      <c r="AZ2715" s="40"/>
      <c r="BA2715" s="40"/>
      <c r="BB2715" s="40"/>
      <c r="BC2715" s="40"/>
      <c r="BD2715" s="40"/>
      <c r="BE2715" s="40"/>
      <c r="BF2715" s="40"/>
    </row>
    <row r="2716" spans="1:58" x14ac:dyDescent="0.4">
      <c r="A2716" s="510"/>
      <c r="B2716" s="40"/>
      <c r="C2716" s="40"/>
      <c r="D2716" s="45"/>
      <c r="E2716" s="45"/>
      <c r="F2716" s="64"/>
      <c r="G2716" s="40"/>
      <c r="H2716" s="40"/>
      <c r="I2716" s="40"/>
      <c r="J2716" s="40"/>
      <c r="K2716" s="40"/>
      <c r="L2716" s="40"/>
      <c r="M2716" s="40"/>
      <c r="N2716" s="40"/>
      <c r="O2716" s="40"/>
      <c r="P2716" s="40"/>
      <c r="Q2716" s="40"/>
      <c r="R2716" s="40"/>
      <c r="S2716" s="40"/>
      <c r="T2716" s="40"/>
      <c r="U2716" s="40"/>
      <c r="V2716" s="40"/>
      <c r="W2716" s="40"/>
      <c r="X2716" s="40"/>
      <c r="Y2716" s="40"/>
      <c r="Z2716" s="40"/>
      <c r="AA2716" s="40"/>
      <c r="AB2716" s="40"/>
      <c r="AC2716" s="40"/>
      <c r="AD2716" s="40"/>
      <c r="AE2716" s="40"/>
      <c r="AF2716" s="40"/>
      <c r="AG2716" s="40"/>
      <c r="AH2716" s="40"/>
      <c r="AI2716" s="40"/>
      <c r="AJ2716" s="40"/>
      <c r="AK2716" s="40"/>
      <c r="AL2716" s="40"/>
      <c r="AM2716" s="40"/>
      <c r="AN2716" s="40"/>
      <c r="AO2716" s="40"/>
      <c r="AP2716" s="40"/>
      <c r="AQ2716" s="40"/>
      <c r="AR2716" s="40"/>
      <c r="AS2716" s="40"/>
      <c r="AT2716" s="40"/>
      <c r="AU2716" s="40"/>
      <c r="AV2716" s="40"/>
      <c r="AW2716" s="40"/>
      <c r="AX2716" s="40"/>
      <c r="AY2716" s="40"/>
      <c r="AZ2716" s="40"/>
      <c r="BA2716" s="40"/>
      <c r="BB2716" s="40"/>
      <c r="BC2716" s="40"/>
      <c r="BD2716" s="40"/>
      <c r="BE2716" s="40"/>
      <c r="BF2716" s="40"/>
    </row>
    <row r="2717" spans="1:58" x14ac:dyDescent="0.4">
      <c r="A2717" s="510"/>
      <c r="B2717" s="40"/>
      <c r="C2717" s="40"/>
      <c r="D2717" s="45"/>
      <c r="E2717" s="45"/>
      <c r="F2717" s="64"/>
      <c r="G2717" s="40"/>
      <c r="H2717" s="40"/>
      <c r="I2717" s="40"/>
      <c r="J2717" s="40"/>
      <c r="K2717" s="40"/>
      <c r="L2717" s="40"/>
      <c r="M2717" s="40"/>
      <c r="N2717" s="40"/>
      <c r="O2717" s="40"/>
      <c r="P2717" s="40"/>
      <c r="Q2717" s="40"/>
      <c r="R2717" s="40"/>
      <c r="S2717" s="40"/>
      <c r="T2717" s="40"/>
      <c r="U2717" s="40"/>
      <c r="V2717" s="40"/>
      <c r="W2717" s="40"/>
      <c r="X2717" s="40"/>
      <c r="Y2717" s="40"/>
      <c r="Z2717" s="40"/>
      <c r="AA2717" s="40"/>
      <c r="AB2717" s="40"/>
      <c r="AC2717" s="40"/>
      <c r="AD2717" s="40"/>
      <c r="AE2717" s="40"/>
      <c r="AF2717" s="40"/>
      <c r="AG2717" s="40"/>
      <c r="AH2717" s="40"/>
      <c r="AI2717" s="40"/>
      <c r="AJ2717" s="40"/>
      <c r="AK2717" s="40"/>
      <c r="AL2717" s="40"/>
      <c r="AM2717" s="40"/>
      <c r="AN2717" s="40"/>
      <c r="AO2717" s="40"/>
      <c r="AP2717" s="40"/>
      <c r="AQ2717" s="40"/>
      <c r="AR2717" s="40"/>
      <c r="AS2717" s="40"/>
      <c r="AT2717" s="40"/>
      <c r="AU2717" s="40"/>
      <c r="AV2717" s="40"/>
      <c r="AW2717" s="40"/>
      <c r="AX2717" s="40"/>
      <c r="AY2717" s="40"/>
      <c r="AZ2717" s="40"/>
      <c r="BA2717" s="40"/>
      <c r="BB2717" s="40"/>
      <c r="BC2717" s="40"/>
      <c r="BD2717" s="40"/>
      <c r="BE2717" s="40"/>
      <c r="BF2717" s="40"/>
    </row>
    <row r="2718" spans="1:58" x14ac:dyDescent="0.4">
      <c r="A2718" s="510"/>
      <c r="B2718" s="40"/>
      <c r="C2718" s="40"/>
      <c r="D2718" s="45"/>
      <c r="E2718" s="45"/>
      <c r="F2718" s="64"/>
      <c r="G2718" s="40"/>
      <c r="H2718" s="40"/>
      <c r="I2718" s="40"/>
      <c r="J2718" s="40"/>
      <c r="K2718" s="40"/>
      <c r="L2718" s="40"/>
      <c r="M2718" s="40"/>
      <c r="N2718" s="40"/>
      <c r="O2718" s="40"/>
      <c r="P2718" s="40"/>
      <c r="Q2718" s="40"/>
      <c r="R2718" s="40"/>
      <c r="S2718" s="40"/>
      <c r="T2718" s="40"/>
      <c r="U2718" s="40"/>
      <c r="V2718" s="40"/>
      <c r="W2718" s="40"/>
      <c r="X2718" s="40"/>
      <c r="Y2718" s="40"/>
      <c r="Z2718" s="40"/>
      <c r="AA2718" s="40"/>
      <c r="AB2718" s="40"/>
      <c r="AC2718" s="40"/>
      <c r="AD2718" s="40"/>
      <c r="AE2718" s="40"/>
      <c r="AF2718" s="40"/>
      <c r="AG2718" s="40"/>
      <c r="AH2718" s="40"/>
      <c r="AI2718" s="40"/>
      <c r="AJ2718" s="40"/>
      <c r="AK2718" s="40"/>
      <c r="AL2718" s="40"/>
      <c r="AM2718" s="40"/>
      <c r="AN2718" s="40"/>
      <c r="AO2718" s="40"/>
      <c r="AP2718" s="40"/>
      <c r="AQ2718" s="40"/>
      <c r="AR2718" s="40"/>
      <c r="AS2718" s="40"/>
      <c r="AT2718" s="40"/>
      <c r="AU2718" s="40"/>
      <c r="AV2718" s="40"/>
      <c r="AW2718" s="40"/>
      <c r="AX2718" s="40"/>
      <c r="AY2718" s="40"/>
      <c r="AZ2718" s="40"/>
      <c r="BA2718" s="40"/>
      <c r="BB2718" s="40"/>
      <c r="BC2718" s="40"/>
      <c r="BD2718" s="40"/>
      <c r="BE2718" s="40"/>
      <c r="BF2718" s="40"/>
    </row>
    <row r="2719" spans="1:58" x14ac:dyDescent="0.4">
      <c r="A2719" s="510"/>
      <c r="B2719" s="40"/>
      <c r="C2719" s="40"/>
      <c r="D2719" s="45"/>
      <c r="E2719" s="45"/>
      <c r="F2719" s="64"/>
      <c r="G2719" s="40"/>
      <c r="H2719" s="40"/>
      <c r="I2719" s="40"/>
      <c r="J2719" s="40"/>
      <c r="K2719" s="40"/>
      <c r="L2719" s="40"/>
      <c r="M2719" s="40"/>
      <c r="N2719" s="40"/>
      <c r="O2719" s="40"/>
      <c r="P2719" s="40"/>
      <c r="Q2719" s="40"/>
      <c r="R2719" s="40"/>
      <c r="S2719" s="40"/>
      <c r="T2719" s="40"/>
      <c r="U2719" s="40"/>
      <c r="V2719" s="40"/>
      <c r="W2719" s="40"/>
      <c r="X2719" s="40"/>
      <c r="Y2719" s="40"/>
      <c r="Z2719" s="40"/>
      <c r="AA2719" s="40"/>
      <c r="AB2719" s="40"/>
      <c r="AC2719" s="40"/>
      <c r="AD2719" s="40"/>
      <c r="AE2719" s="40"/>
      <c r="AF2719" s="40"/>
      <c r="AG2719" s="40"/>
      <c r="AH2719" s="40"/>
      <c r="AI2719" s="40"/>
      <c r="AJ2719" s="40"/>
      <c r="AK2719" s="40"/>
      <c r="AL2719" s="40"/>
      <c r="AM2719" s="40"/>
      <c r="AN2719" s="40"/>
      <c r="AO2719" s="40"/>
      <c r="AP2719" s="40"/>
      <c r="AQ2719" s="40"/>
      <c r="AR2719" s="40"/>
      <c r="AS2719" s="40"/>
      <c r="AT2719" s="40"/>
      <c r="AU2719" s="40"/>
      <c r="AV2719" s="40"/>
      <c r="AW2719" s="40"/>
      <c r="AX2719" s="40"/>
      <c r="AY2719" s="40"/>
      <c r="AZ2719" s="40"/>
      <c r="BA2719" s="40"/>
      <c r="BB2719" s="40"/>
      <c r="BC2719" s="40"/>
      <c r="BD2719" s="40"/>
      <c r="BE2719" s="40"/>
      <c r="BF2719" s="40"/>
    </row>
    <row r="2720" spans="1:58" x14ac:dyDescent="0.4">
      <c r="A2720" s="510"/>
      <c r="B2720" s="40"/>
      <c r="C2720" s="40"/>
      <c r="D2720" s="45"/>
      <c r="E2720" s="45"/>
      <c r="F2720" s="64"/>
      <c r="G2720" s="40"/>
      <c r="H2720" s="40"/>
      <c r="I2720" s="40"/>
      <c r="J2720" s="40"/>
      <c r="K2720" s="40"/>
      <c r="L2720" s="40"/>
      <c r="M2720" s="40"/>
      <c r="N2720" s="40"/>
      <c r="O2720" s="40"/>
      <c r="P2720" s="40"/>
      <c r="Q2720" s="40"/>
      <c r="R2720" s="40"/>
      <c r="S2720" s="40"/>
      <c r="T2720" s="40"/>
      <c r="U2720" s="40"/>
      <c r="V2720" s="40"/>
      <c r="W2720" s="40"/>
      <c r="X2720" s="40"/>
      <c r="Y2720" s="40"/>
      <c r="Z2720" s="40"/>
      <c r="AA2720" s="40"/>
      <c r="AB2720" s="40"/>
      <c r="AC2720" s="40"/>
      <c r="AD2720" s="40"/>
      <c r="AE2720" s="40"/>
      <c r="AF2720" s="40"/>
      <c r="AG2720" s="40"/>
      <c r="AH2720" s="40"/>
      <c r="AI2720" s="40"/>
      <c r="AJ2720" s="40"/>
      <c r="AK2720" s="40"/>
      <c r="AL2720" s="40"/>
      <c r="AM2720" s="40"/>
      <c r="AN2720" s="40"/>
      <c r="AO2720" s="40"/>
      <c r="AP2720" s="40"/>
      <c r="AQ2720" s="40"/>
      <c r="AR2720" s="40"/>
      <c r="AS2720" s="40"/>
      <c r="AT2720" s="40"/>
      <c r="AU2720" s="40"/>
      <c r="AV2720" s="40"/>
      <c r="AW2720" s="40"/>
      <c r="AX2720" s="40"/>
      <c r="AY2720" s="40"/>
      <c r="AZ2720" s="40"/>
      <c r="BA2720" s="40"/>
      <c r="BB2720" s="40"/>
      <c r="BC2720" s="40"/>
      <c r="BD2720" s="40"/>
      <c r="BE2720" s="40"/>
      <c r="BF2720" s="40"/>
    </row>
    <row r="2721" spans="1:58" x14ac:dyDescent="0.4">
      <c r="A2721" s="510"/>
      <c r="B2721" s="40"/>
      <c r="C2721" s="40"/>
      <c r="D2721" s="45"/>
      <c r="E2721" s="45"/>
      <c r="F2721" s="64"/>
      <c r="G2721" s="40"/>
      <c r="H2721" s="40"/>
      <c r="I2721" s="40"/>
      <c r="J2721" s="40"/>
      <c r="K2721" s="40"/>
      <c r="L2721" s="40"/>
      <c r="M2721" s="40"/>
      <c r="N2721" s="40"/>
      <c r="O2721" s="40"/>
      <c r="P2721" s="40"/>
      <c r="Q2721" s="40"/>
      <c r="R2721" s="40"/>
      <c r="S2721" s="40"/>
      <c r="T2721" s="40"/>
      <c r="U2721" s="40"/>
      <c r="V2721" s="40"/>
      <c r="W2721" s="40"/>
      <c r="X2721" s="40"/>
      <c r="Y2721" s="40"/>
      <c r="Z2721" s="40"/>
      <c r="AA2721" s="40"/>
      <c r="AB2721" s="40"/>
      <c r="AC2721" s="40"/>
      <c r="AD2721" s="40"/>
      <c r="AE2721" s="40"/>
      <c r="AF2721" s="40"/>
      <c r="AG2721" s="40"/>
      <c r="AH2721" s="40"/>
      <c r="AI2721" s="40"/>
      <c r="AJ2721" s="40"/>
      <c r="AK2721" s="40"/>
      <c r="AL2721" s="40"/>
      <c r="AM2721" s="40"/>
      <c r="AN2721" s="40"/>
      <c r="AO2721" s="40"/>
      <c r="AP2721" s="40"/>
      <c r="AQ2721" s="40"/>
      <c r="AR2721" s="40"/>
      <c r="AS2721" s="40"/>
      <c r="AT2721" s="40"/>
      <c r="AU2721" s="40"/>
      <c r="AV2721" s="40"/>
      <c r="AW2721" s="40"/>
      <c r="AX2721" s="40"/>
      <c r="AY2721" s="40"/>
      <c r="AZ2721" s="40"/>
      <c r="BA2721" s="40"/>
      <c r="BB2721" s="40"/>
      <c r="BC2721" s="40"/>
      <c r="BD2721" s="40"/>
      <c r="BE2721" s="40"/>
      <c r="BF2721" s="40"/>
    </row>
    <row r="2722" spans="1:58" x14ac:dyDescent="0.4">
      <c r="A2722" s="510"/>
      <c r="B2722" s="40"/>
      <c r="C2722" s="40"/>
      <c r="D2722" s="45"/>
      <c r="E2722" s="45"/>
      <c r="F2722" s="64"/>
      <c r="G2722" s="40"/>
      <c r="H2722" s="40"/>
      <c r="I2722" s="40"/>
      <c r="J2722" s="40"/>
      <c r="K2722" s="40"/>
      <c r="L2722" s="40"/>
      <c r="M2722" s="40"/>
      <c r="N2722" s="40"/>
      <c r="O2722" s="40"/>
      <c r="P2722" s="40"/>
      <c r="Q2722" s="40"/>
      <c r="R2722" s="40"/>
      <c r="S2722" s="40"/>
      <c r="T2722" s="40"/>
      <c r="U2722" s="40"/>
      <c r="V2722" s="40"/>
      <c r="W2722" s="40"/>
      <c r="X2722" s="40"/>
      <c r="Y2722" s="40"/>
      <c r="Z2722" s="40"/>
      <c r="AA2722" s="40"/>
      <c r="AB2722" s="40"/>
      <c r="AC2722" s="40"/>
      <c r="AD2722" s="40"/>
      <c r="AE2722" s="40"/>
      <c r="AF2722" s="40"/>
      <c r="AG2722" s="40"/>
      <c r="AH2722" s="40"/>
      <c r="AI2722" s="40"/>
      <c r="AJ2722" s="40"/>
      <c r="AK2722" s="40"/>
      <c r="AL2722" s="40"/>
      <c r="AM2722" s="40"/>
      <c r="AN2722" s="40"/>
      <c r="AO2722" s="40"/>
      <c r="AP2722" s="40"/>
      <c r="AQ2722" s="40"/>
      <c r="AR2722" s="40"/>
      <c r="AS2722" s="40"/>
      <c r="AT2722" s="40"/>
      <c r="AU2722" s="40"/>
      <c r="AV2722" s="40"/>
      <c r="AW2722" s="40"/>
      <c r="AX2722" s="40"/>
      <c r="AY2722" s="40"/>
      <c r="AZ2722" s="40"/>
      <c r="BA2722" s="40"/>
      <c r="BB2722" s="40"/>
      <c r="BC2722" s="40"/>
      <c r="BD2722" s="40"/>
      <c r="BE2722" s="40"/>
      <c r="BF2722" s="40"/>
    </row>
    <row r="2723" spans="1:58" x14ac:dyDescent="0.4">
      <c r="A2723" s="510"/>
      <c r="B2723" s="40"/>
      <c r="C2723" s="40"/>
      <c r="D2723" s="45"/>
      <c r="E2723" s="45"/>
      <c r="F2723" s="64"/>
      <c r="G2723" s="40"/>
      <c r="H2723" s="40"/>
      <c r="I2723" s="40"/>
      <c r="J2723" s="40"/>
      <c r="K2723" s="40"/>
      <c r="L2723" s="40"/>
      <c r="M2723" s="40"/>
      <c r="N2723" s="40"/>
      <c r="O2723" s="40"/>
      <c r="P2723" s="40"/>
      <c r="Q2723" s="40"/>
      <c r="R2723" s="40"/>
      <c r="S2723" s="40"/>
      <c r="T2723" s="40"/>
      <c r="U2723" s="40"/>
      <c r="V2723" s="40"/>
      <c r="W2723" s="40"/>
      <c r="X2723" s="40"/>
      <c r="Y2723" s="40"/>
      <c r="Z2723" s="40"/>
      <c r="AA2723" s="40"/>
      <c r="AB2723" s="40"/>
      <c r="AC2723" s="40"/>
      <c r="AD2723" s="40"/>
      <c r="AE2723" s="40"/>
      <c r="AF2723" s="40"/>
      <c r="AG2723" s="40"/>
      <c r="AH2723" s="40"/>
      <c r="AI2723" s="40"/>
      <c r="AJ2723" s="40"/>
      <c r="AK2723" s="40"/>
      <c r="AL2723" s="40"/>
      <c r="AM2723" s="40"/>
      <c r="AN2723" s="40"/>
      <c r="AO2723" s="40"/>
      <c r="AP2723" s="40"/>
      <c r="AQ2723" s="40"/>
      <c r="AR2723" s="40"/>
      <c r="AS2723" s="40"/>
      <c r="AT2723" s="40"/>
      <c r="AU2723" s="40"/>
      <c r="AV2723" s="40"/>
      <c r="AW2723" s="40"/>
      <c r="AX2723" s="40"/>
      <c r="AY2723" s="40"/>
      <c r="AZ2723" s="40"/>
      <c r="BA2723" s="40"/>
      <c r="BB2723" s="40"/>
      <c r="BC2723" s="40"/>
      <c r="BD2723" s="40"/>
      <c r="BE2723" s="40"/>
      <c r="BF2723" s="40"/>
    </row>
    <row r="2724" spans="1:58" x14ac:dyDescent="0.4">
      <c r="A2724" s="510"/>
      <c r="B2724" s="40"/>
      <c r="C2724" s="40"/>
      <c r="D2724" s="45"/>
      <c r="E2724" s="45"/>
      <c r="F2724" s="64"/>
      <c r="G2724" s="40"/>
      <c r="H2724" s="40"/>
      <c r="I2724" s="40"/>
      <c r="J2724" s="40"/>
      <c r="K2724" s="40"/>
      <c r="L2724" s="40"/>
      <c r="M2724" s="40"/>
      <c r="N2724" s="40"/>
      <c r="O2724" s="40"/>
      <c r="P2724" s="40"/>
      <c r="Q2724" s="40"/>
      <c r="R2724" s="40"/>
      <c r="S2724" s="40"/>
      <c r="T2724" s="40"/>
      <c r="U2724" s="40"/>
      <c r="V2724" s="40"/>
      <c r="W2724" s="40"/>
      <c r="X2724" s="40"/>
      <c r="Y2724" s="40"/>
      <c r="Z2724" s="40"/>
      <c r="AA2724" s="40"/>
      <c r="AB2724" s="40"/>
      <c r="AC2724" s="40"/>
      <c r="AD2724" s="40"/>
      <c r="AE2724" s="40"/>
      <c r="AF2724" s="40"/>
      <c r="AG2724" s="40"/>
      <c r="AH2724" s="40"/>
      <c r="AI2724" s="40"/>
      <c r="AJ2724" s="40"/>
      <c r="AK2724" s="40"/>
      <c r="AL2724" s="40"/>
      <c r="AM2724" s="40"/>
      <c r="AN2724" s="40"/>
      <c r="AO2724" s="40"/>
      <c r="AP2724" s="40"/>
      <c r="AQ2724" s="40"/>
      <c r="AR2724" s="40"/>
      <c r="AS2724" s="40"/>
      <c r="AT2724" s="40"/>
      <c r="AU2724" s="40"/>
      <c r="AV2724" s="40"/>
      <c r="AW2724" s="40"/>
      <c r="AX2724" s="40"/>
      <c r="AY2724" s="40"/>
      <c r="AZ2724" s="40"/>
      <c r="BA2724" s="40"/>
      <c r="BB2724" s="40"/>
      <c r="BC2724" s="40"/>
      <c r="BD2724" s="40"/>
      <c r="BE2724" s="40"/>
      <c r="BF2724" s="40"/>
    </row>
    <row r="2725" spans="1:58" x14ac:dyDescent="0.4">
      <c r="A2725" s="510"/>
      <c r="B2725" s="40"/>
      <c r="C2725" s="40"/>
      <c r="D2725" s="45"/>
      <c r="E2725" s="45"/>
      <c r="F2725" s="64"/>
      <c r="G2725" s="40"/>
      <c r="H2725" s="40"/>
      <c r="I2725" s="40"/>
      <c r="J2725" s="40"/>
      <c r="K2725" s="40"/>
      <c r="L2725" s="40"/>
      <c r="M2725" s="40"/>
      <c r="N2725" s="40"/>
      <c r="O2725" s="40"/>
      <c r="P2725" s="40"/>
      <c r="Q2725" s="40"/>
      <c r="R2725" s="40"/>
      <c r="S2725" s="40"/>
      <c r="T2725" s="40"/>
      <c r="U2725" s="40"/>
      <c r="V2725" s="40"/>
      <c r="W2725" s="40"/>
      <c r="X2725" s="40"/>
      <c r="Y2725" s="40"/>
      <c r="Z2725" s="40"/>
      <c r="AA2725" s="40"/>
      <c r="AB2725" s="40"/>
      <c r="AC2725" s="40"/>
      <c r="AD2725" s="40"/>
      <c r="AE2725" s="40"/>
      <c r="AF2725" s="40"/>
      <c r="AG2725" s="40"/>
      <c r="AH2725" s="40"/>
      <c r="AI2725" s="40"/>
      <c r="AJ2725" s="40"/>
      <c r="AK2725" s="40"/>
      <c r="AL2725" s="40"/>
      <c r="AM2725" s="40"/>
      <c r="AN2725" s="40"/>
      <c r="AO2725" s="40"/>
      <c r="AP2725" s="40"/>
      <c r="AQ2725" s="40"/>
      <c r="AR2725" s="40"/>
      <c r="AS2725" s="40"/>
      <c r="AT2725" s="40"/>
      <c r="AU2725" s="40"/>
      <c r="AV2725" s="40"/>
      <c r="AW2725" s="40"/>
      <c r="AX2725" s="40"/>
      <c r="AY2725" s="40"/>
      <c r="AZ2725" s="40"/>
      <c r="BA2725" s="40"/>
      <c r="BB2725" s="40"/>
      <c r="BC2725" s="40"/>
      <c r="BD2725" s="40"/>
      <c r="BE2725" s="40"/>
      <c r="BF2725" s="40"/>
    </row>
    <row r="2726" spans="1:58" x14ac:dyDescent="0.4">
      <c r="A2726" s="510"/>
      <c r="B2726" s="40"/>
      <c r="C2726" s="40"/>
      <c r="D2726" s="45"/>
      <c r="E2726" s="45"/>
      <c r="F2726" s="64"/>
      <c r="G2726" s="40"/>
      <c r="H2726" s="40"/>
      <c r="I2726" s="40"/>
      <c r="J2726" s="40"/>
      <c r="K2726" s="40"/>
      <c r="L2726" s="40"/>
      <c r="M2726" s="40"/>
      <c r="N2726" s="40"/>
      <c r="O2726" s="40"/>
      <c r="P2726" s="40"/>
      <c r="Q2726" s="40"/>
      <c r="R2726" s="40"/>
      <c r="S2726" s="40"/>
      <c r="T2726" s="40"/>
      <c r="U2726" s="40"/>
      <c r="V2726" s="40"/>
      <c r="W2726" s="40"/>
      <c r="X2726" s="40"/>
      <c r="Y2726" s="40"/>
      <c r="Z2726" s="40"/>
      <c r="AA2726" s="40"/>
      <c r="AB2726" s="40"/>
      <c r="AC2726" s="40"/>
      <c r="AD2726" s="40"/>
      <c r="AE2726" s="40"/>
      <c r="AF2726" s="40"/>
      <c r="AG2726" s="40"/>
      <c r="AH2726" s="40"/>
      <c r="AI2726" s="40"/>
      <c r="AJ2726" s="40"/>
      <c r="AK2726" s="40"/>
      <c r="AL2726" s="40"/>
      <c r="AM2726" s="40"/>
      <c r="AN2726" s="40"/>
      <c r="AO2726" s="40"/>
      <c r="AP2726" s="40"/>
      <c r="AQ2726" s="40"/>
      <c r="AR2726" s="40"/>
      <c r="AS2726" s="40"/>
      <c r="AT2726" s="40"/>
      <c r="AU2726" s="40"/>
      <c r="AV2726" s="40"/>
      <c r="AW2726" s="40"/>
      <c r="AX2726" s="40"/>
      <c r="AY2726" s="40"/>
      <c r="AZ2726" s="40"/>
      <c r="BA2726" s="40"/>
      <c r="BB2726" s="40"/>
      <c r="BC2726" s="40"/>
      <c r="BD2726" s="40"/>
      <c r="BE2726" s="40"/>
      <c r="BF2726" s="40"/>
    </row>
    <row r="2727" spans="1:58" x14ac:dyDescent="0.4">
      <c r="A2727" s="510"/>
      <c r="B2727" s="40"/>
      <c r="C2727" s="40"/>
      <c r="D2727" s="45"/>
      <c r="E2727" s="45"/>
      <c r="F2727" s="64"/>
      <c r="G2727" s="40"/>
      <c r="H2727" s="40"/>
      <c r="I2727" s="40"/>
      <c r="J2727" s="40"/>
      <c r="K2727" s="40"/>
      <c r="L2727" s="40"/>
      <c r="M2727" s="40"/>
      <c r="N2727" s="40"/>
      <c r="O2727" s="40"/>
      <c r="P2727" s="40"/>
      <c r="Q2727" s="40"/>
      <c r="R2727" s="40"/>
      <c r="S2727" s="40"/>
      <c r="T2727" s="40"/>
      <c r="U2727" s="40"/>
      <c r="V2727" s="40"/>
      <c r="W2727" s="40"/>
      <c r="X2727" s="40"/>
      <c r="Y2727" s="40"/>
      <c r="Z2727" s="40"/>
      <c r="AA2727" s="40"/>
      <c r="AB2727" s="40"/>
      <c r="AC2727" s="40"/>
      <c r="AD2727" s="40"/>
      <c r="AE2727" s="40"/>
      <c r="AF2727" s="40"/>
      <c r="AG2727" s="40"/>
      <c r="AH2727" s="40"/>
      <c r="AI2727" s="40"/>
      <c r="AJ2727" s="40"/>
      <c r="AK2727" s="40"/>
      <c r="AL2727" s="40"/>
      <c r="AM2727" s="40"/>
      <c r="AN2727" s="40"/>
      <c r="AO2727" s="40"/>
      <c r="AP2727" s="40"/>
      <c r="AQ2727" s="40"/>
      <c r="AR2727" s="40"/>
      <c r="AS2727" s="40"/>
      <c r="AT2727" s="40"/>
      <c r="AU2727" s="40"/>
      <c r="AV2727" s="40"/>
      <c r="AW2727" s="40"/>
      <c r="AX2727" s="40"/>
      <c r="AY2727" s="40"/>
      <c r="AZ2727" s="40"/>
      <c r="BA2727" s="40"/>
      <c r="BB2727" s="40"/>
      <c r="BC2727" s="40"/>
      <c r="BD2727" s="40"/>
      <c r="BE2727" s="40"/>
      <c r="BF2727" s="40"/>
    </row>
    <row r="2728" spans="1:58" x14ac:dyDescent="0.4">
      <c r="A2728" s="510"/>
      <c r="B2728" s="40"/>
      <c r="C2728" s="40"/>
      <c r="D2728" s="45"/>
      <c r="E2728" s="45"/>
      <c r="F2728" s="64"/>
      <c r="G2728" s="40"/>
      <c r="H2728" s="40"/>
      <c r="I2728" s="40"/>
      <c r="J2728" s="40"/>
      <c r="K2728" s="40"/>
      <c r="L2728" s="40"/>
      <c r="M2728" s="40"/>
      <c r="N2728" s="40"/>
      <c r="O2728" s="40"/>
      <c r="P2728" s="40"/>
      <c r="Q2728" s="40"/>
      <c r="R2728" s="40"/>
      <c r="S2728" s="40"/>
      <c r="T2728" s="40"/>
      <c r="U2728" s="40"/>
      <c r="V2728" s="40"/>
      <c r="W2728" s="40"/>
      <c r="X2728" s="40"/>
      <c r="Y2728" s="40"/>
      <c r="Z2728" s="40"/>
      <c r="AA2728" s="40"/>
      <c r="AB2728" s="40"/>
      <c r="AC2728" s="40"/>
      <c r="AD2728" s="40"/>
      <c r="AE2728" s="40"/>
      <c r="AF2728" s="40"/>
      <c r="AG2728" s="40"/>
      <c r="AH2728" s="40"/>
      <c r="AI2728" s="40"/>
      <c r="AJ2728" s="40"/>
      <c r="AK2728" s="40"/>
      <c r="AL2728" s="40"/>
      <c r="AM2728" s="40"/>
      <c r="AN2728" s="40"/>
      <c r="AO2728" s="40"/>
      <c r="AP2728" s="40"/>
      <c r="AQ2728" s="40"/>
      <c r="AR2728" s="40"/>
      <c r="AS2728" s="40"/>
      <c r="AT2728" s="40"/>
      <c r="AU2728" s="40"/>
      <c r="AV2728" s="40"/>
      <c r="AW2728" s="40"/>
      <c r="AX2728" s="40"/>
      <c r="AY2728" s="40"/>
      <c r="AZ2728" s="40"/>
      <c r="BA2728" s="40"/>
      <c r="BB2728" s="40"/>
      <c r="BC2728" s="40"/>
      <c r="BD2728" s="40"/>
      <c r="BE2728" s="40"/>
      <c r="BF2728" s="40"/>
    </row>
    <row r="2729" spans="1:58" x14ac:dyDescent="0.4">
      <c r="A2729" s="510"/>
      <c r="B2729" s="40"/>
      <c r="C2729" s="40"/>
      <c r="D2729" s="45"/>
      <c r="E2729" s="45"/>
      <c r="F2729" s="64"/>
      <c r="G2729" s="40"/>
      <c r="H2729" s="40"/>
      <c r="I2729" s="40"/>
      <c r="J2729" s="40"/>
      <c r="K2729" s="40"/>
      <c r="L2729" s="40"/>
      <c r="M2729" s="40"/>
      <c r="N2729" s="40"/>
      <c r="O2729" s="40"/>
      <c r="P2729" s="40"/>
      <c r="Q2729" s="40"/>
      <c r="R2729" s="40"/>
      <c r="S2729" s="40"/>
      <c r="T2729" s="40"/>
      <c r="U2729" s="40"/>
      <c r="V2729" s="40"/>
      <c r="W2729" s="40"/>
      <c r="X2729" s="40"/>
      <c r="Y2729" s="40"/>
      <c r="Z2729" s="40"/>
      <c r="AA2729" s="40"/>
      <c r="AB2729" s="40"/>
      <c r="AC2729" s="40"/>
      <c r="AD2729" s="40"/>
      <c r="AE2729" s="40"/>
      <c r="AF2729" s="40"/>
      <c r="AG2729" s="40"/>
      <c r="AH2729" s="40"/>
      <c r="AI2729" s="40"/>
      <c r="AJ2729" s="40"/>
      <c r="AK2729" s="40"/>
      <c r="AL2729" s="40"/>
      <c r="AM2729" s="40"/>
      <c r="AN2729" s="40"/>
      <c r="AO2729" s="40"/>
      <c r="AP2729" s="40"/>
      <c r="AQ2729" s="40"/>
      <c r="AR2729" s="40"/>
      <c r="AS2729" s="40"/>
      <c r="AT2729" s="40"/>
      <c r="AU2729" s="40"/>
      <c r="AV2729" s="40"/>
      <c r="AW2729" s="40"/>
      <c r="AX2729" s="40"/>
      <c r="AY2729" s="40"/>
      <c r="AZ2729" s="40"/>
      <c r="BA2729" s="40"/>
      <c r="BB2729" s="40"/>
      <c r="BC2729" s="40"/>
      <c r="BD2729" s="40"/>
      <c r="BE2729" s="40"/>
      <c r="BF2729" s="40"/>
    </row>
    <row r="2730" spans="1:58" x14ac:dyDescent="0.4">
      <c r="A2730" s="510"/>
      <c r="B2730" s="40"/>
      <c r="C2730" s="40"/>
      <c r="D2730" s="45"/>
      <c r="E2730" s="45"/>
      <c r="F2730" s="64"/>
      <c r="G2730" s="40"/>
      <c r="H2730" s="40"/>
      <c r="I2730" s="40"/>
      <c r="J2730" s="40"/>
      <c r="K2730" s="40"/>
      <c r="L2730" s="40"/>
      <c r="M2730" s="40"/>
      <c r="N2730" s="40"/>
      <c r="O2730" s="40"/>
      <c r="P2730" s="40"/>
      <c r="Q2730" s="40"/>
      <c r="R2730" s="40"/>
      <c r="S2730" s="40"/>
      <c r="T2730" s="40"/>
      <c r="U2730" s="40"/>
      <c r="V2730" s="40"/>
      <c r="W2730" s="40"/>
      <c r="X2730" s="40"/>
      <c r="Y2730" s="40"/>
      <c r="Z2730" s="40"/>
      <c r="AA2730" s="40"/>
      <c r="AB2730" s="40"/>
      <c r="AC2730" s="40"/>
      <c r="AD2730" s="40"/>
      <c r="AE2730" s="40"/>
      <c r="AF2730" s="40"/>
      <c r="AG2730" s="40"/>
      <c r="AH2730" s="40"/>
      <c r="AI2730" s="40"/>
      <c r="AJ2730" s="40"/>
      <c r="AK2730" s="40"/>
      <c r="AL2730" s="40"/>
      <c r="AM2730" s="40"/>
      <c r="AN2730" s="40"/>
      <c r="AO2730" s="40"/>
      <c r="AP2730" s="40"/>
      <c r="AQ2730" s="40"/>
      <c r="AR2730" s="40"/>
      <c r="AS2730" s="40"/>
      <c r="AT2730" s="40"/>
      <c r="AU2730" s="40"/>
      <c r="AV2730" s="40"/>
      <c r="AW2730" s="40"/>
      <c r="AX2730" s="40"/>
      <c r="AY2730" s="40"/>
      <c r="AZ2730" s="40"/>
      <c r="BA2730" s="40"/>
      <c r="BB2730" s="40"/>
      <c r="BC2730" s="40"/>
      <c r="BD2730" s="40"/>
      <c r="BE2730" s="40"/>
      <c r="BF2730" s="40"/>
    </row>
    <row r="2731" spans="1:58" x14ac:dyDescent="0.4">
      <c r="A2731" s="510"/>
      <c r="B2731" s="40"/>
      <c r="C2731" s="40"/>
      <c r="D2731" s="45"/>
      <c r="E2731" s="45"/>
      <c r="F2731" s="64"/>
      <c r="G2731" s="40"/>
      <c r="H2731" s="40"/>
      <c r="I2731" s="40"/>
      <c r="J2731" s="40"/>
      <c r="K2731" s="40"/>
      <c r="L2731" s="40"/>
      <c r="M2731" s="40"/>
      <c r="N2731" s="40"/>
      <c r="O2731" s="40"/>
      <c r="P2731" s="40"/>
      <c r="Q2731" s="40"/>
      <c r="R2731" s="40"/>
      <c r="S2731" s="40"/>
      <c r="T2731" s="40"/>
      <c r="U2731" s="40"/>
      <c r="V2731" s="40"/>
      <c r="W2731" s="40"/>
      <c r="X2731" s="40"/>
      <c r="Y2731" s="40"/>
      <c r="Z2731" s="40"/>
      <c r="AA2731" s="40"/>
      <c r="AB2731" s="40"/>
      <c r="AC2731" s="40"/>
      <c r="AD2731" s="40"/>
      <c r="AE2731" s="40"/>
      <c r="AF2731" s="40"/>
      <c r="AG2731" s="40"/>
      <c r="AH2731" s="40"/>
      <c r="AI2731" s="40"/>
      <c r="AJ2731" s="40"/>
      <c r="AK2731" s="40"/>
      <c r="AL2731" s="40"/>
      <c r="AM2731" s="40"/>
      <c r="AN2731" s="40"/>
      <c r="AO2731" s="40"/>
      <c r="AP2731" s="40"/>
      <c r="AQ2731" s="40"/>
      <c r="AR2731" s="40"/>
      <c r="AS2731" s="40"/>
      <c r="AT2731" s="40"/>
      <c r="AU2731" s="40"/>
      <c r="AV2731" s="40"/>
      <c r="AW2731" s="40"/>
      <c r="AX2731" s="40"/>
      <c r="AY2731" s="40"/>
      <c r="AZ2731" s="40"/>
      <c r="BA2731" s="40"/>
      <c r="BB2731" s="40"/>
      <c r="BC2731" s="40"/>
      <c r="BD2731" s="40"/>
      <c r="BE2731" s="40"/>
      <c r="BF2731" s="40"/>
    </row>
    <row r="2732" spans="1:58" x14ac:dyDescent="0.4">
      <c r="A2732" s="510"/>
      <c r="B2732" s="40"/>
      <c r="C2732" s="40"/>
      <c r="D2732" s="45"/>
      <c r="E2732" s="45"/>
      <c r="F2732" s="64"/>
      <c r="G2732" s="40"/>
      <c r="H2732" s="40"/>
      <c r="I2732" s="40"/>
      <c r="J2732" s="40"/>
      <c r="K2732" s="40"/>
      <c r="L2732" s="40"/>
      <c r="M2732" s="40"/>
      <c r="N2732" s="40"/>
      <c r="O2732" s="40"/>
      <c r="P2732" s="40"/>
      <c r="Q2732" s="40"/>
      <c r="R2732" s="40"/>
      <c r="S2732" s="40"/>
      <c r="T2732" s="40"/>
      <c r="U2732" s="40"/>
      <c r="V2732" s="40"/>
      <c r="W2732" s="40"/>
      <c r="X2732" s="40"/>
      <c r="Y2732" s="40"/>
      <c r="Z2732" s="40"/>
      <c r="AA2732" s="40"/>
      <c r="AB2732" s="40"/>
      <c r="AC2732" s="40"/>
      <c r="AD2732" s="40"/>
      <c r="AE2732" s="40"/>
      <c r="AF2732" s="40"/>
      <c r="AG2732" s="40"/>
      <c r="AH2732" s="40"/>
      <c r="AI2732" s="40"/>
      <c r="AJ2732" s="40"/>
      <c r="AK2732" s="40"/>
      <c r="AL2732" s="40"/>
      <c r="AM2732" s="40"/>
      <c r="AN2732" s="40"/>
      <c r="AO2732" s="40"/>
      <c r="AP2732" s="40"/>
      <c r="AQ2732" s="40"/>
      <c r="AR2732" s="40"/>
      <c r="AS2732" s="40"/>
      <c r="AT2732" s="40"/>
      <c r="AU2732" s="40"/>
      <c r="AV2732" s="40"/>
      <c r="AW2732" s="40"/>
      <c r="AX2732" s="40"/>
      <c r="AY2732" s="40"/>
      <c r="AZ2732" s="40"/>
      <c r="BA2732" s="40"/>
      <c r="BB2732" s="40"/>
      <c r="BC2732" s="40"/>
      <c r="BD2732" s="40"/>
      <c r="BE2732" s="40"/>
      <c r="BF2732" s="40"/>
    </row>
    <row r="2733" spans="1:58" x14ac:dyDescent="0.4">
      <c r="A2733" s="510"/>
      <c r="B2733" s="40"/>
      <c r="C2733" s="40"/>
      <c r="D2733" s="45"/>
      <c r="E2733" s="45"/>
      <c r="F2733" s="64"/>
      <c r="G2733" s="40"/>
      <c r="H2733" s="40"/>
      <c r="I2733" s="40"/>
      <c r="J2733" s="40"/>
      <c r="K2733" s="40"/>
      <c r="L2733" s="40"/>
      <c r="M2733" s="40"/>
      <c r="N2733" s="40"/>
      <c r="O2733" s="40"/>
      <c r="P2733" s="40"/>
      <c r="Q2733" s="40"/>
      <c r="R2733" s="40"/>
      <c r="S2733" s="40"/>
      <c r="T2733" s="40"/>
      <c r="U2733" s="40"/>
      <c r="V2733" s="40"/>
      <c r="W2733" s="40"/>
      <c r="X2733" s="40"/>
      <c r="Y2733" s="40"/>
      <c r="Z2733" s="40"/>
      <c r="AA2733" s="40"/>
      <c r="AB2733" s="40"/>
      <c r="AC2733" s="40"/>
      <c r="AD2733" s="40"/>
      <c r="AE2733" s="40"/>
      <c r="AF2733" s="40"/>
      <c r="AG2733" s="40"/>
      <c r="AH2733" s="40"/>
      <c r="AI2733" s="40"/>
      <c r="AJ2733" s="40"/>
      <c r="AK2733" s="40"/>
      <c r="AL2733" s="40"/>
      <c r="AM2733" s="40"/>
      <c r="AN2733" s="40"/>
      <c r="AO2733" s="40"/>
      <c r="AP2733" s="40"/>
      <c r="AQ2733" s="40"/>
      <c r="AR2733" s="40"/>
      <c r="AS2733" s="40"/>
      <c r="AT2733" s="40"/>
      <c r="AU2733" s="40"/>
      <c r="AV2733" s="40"/>
      <c r="AW2733" s="40"/>
      <c r="AX2733" s="40"/>
      <c r="AY2733" s="40"/>
      <c r="AZ2733" s="40"/>
      <c r="BA2733" s="40"/>
      <c r="BB2733" s="40"/>
      <c r="BC2733" s="40"/>
      <c r="BD2733" s="40"/>
      <c r="BE2733" s="40"/>
      <c r="BF2733" s="40"/>
    </row>
    <row r="2734" spans="1:58" x14ac:dyDescent="0.4">
      <c r="A2734" s="510"/>
      <c r="B2734" s="40"/>
      <c r="C2734" s="40"/>
      <c r="D2734" s="45"/>
      <c r="E2734" s="45"/>
      <c r="F2734" s="64"/>
      <c r="G2734" s="40"/>
      <c r="H2734" s="40"/>
      <c r="I2734" s="40"/>
      <c r="J2734" s="40"/>
      <c r="K2734" s="40"/>
      <c r="L2734" s="40"/>
      <c r="M2734" s="40"/>
      <c r="N2734" s="40"/>
      <c r="O2734" s="40"/>
      <c r="P2734" s="40"/>
      <c r="Q2734" s="40"/>
      <c r="R2734" s="40"/>
      <c r="S2734" s="40"/>
      <c r="T2734" s="40"/>
      <c r="U2734" s="40"/>
      <c r="V2734" s="40"/>
      <c r="W2734" s="40"/>
      <c r="X2734" s="40"/>
      <c r="Y2734" s="40"/>
      <c r="Z2734" s="40"/>
      <c r="AA2734" s="40"/>
      <c r="AB2734" s="40"/>
      <c r="AC2734" s="40"/>
      <c r="AD2734" s="40"/>
      <c r="AE2734" s="40"/>
      <c r="AF2734" s="40"/>
      <c r="AG2734" s="40"/>
      <c r="AH2734" s="40"/>
      <c r="AI2734" s="40"/>
      <c r="AJ2734" s="40"/>
      <c r="AK2734" s="40"/>
      <c r="AL2734" s="40"/>
      <c r="AM2734" s="40"/>
      <c r="AN2734" s="40"/>
      <c r="AO2734" s="40"/>
      <c r="AP2734" s="40"/>
      <c r="AQ2734" s="40"/>
      <c r="AR2734" s="40"/>
      <c r="AS2734" s="40"/>
      <c r="AT2734" s="40"/>
      <c r="AU2734" s="40"/>
      <c r="AV2734" s="40"/>
      <c r="AW2734" s="40"/>
      <c r="AX2734" s="40"/>
      <c r="AY2734" s="40"/>
      <c r="AZ2734" s="40"/>
      <c r="BA2734" s="40"/>
      <c r="BB2734" s="40"/>
      <c r="BC2734" s="40"/>
      <c r="BD2734" s="40"/>
      <c r="BE2734" s="40"/>
      <c r="BF2734" s="40"/>
    </row>
    <row r="2735" spans="1:58" x14ac:dyDescent="0.4">
      <c r="A2735" s="510"/>
      <c r="B2735" s="40"/>
      <c r="C2735" s="40"/>
      <c r="D2735" s="45"/>
      <c r="E2735" s="45"/>
      <c r="F2735" s="64"/>
      <c r="G2735" s="40"/>
      <c r="H2735" s="40"/>
      <c r="I2735" s="40"/>
      <c r="J2735" s="40"/>
      <c r="K2735" s="40"/>
      <c r="L2735" s="40"/>
      <c r="M2735" s="40"/>
      <c r="N2735" s="40"/>
      <c r="O2735" s="40"/>
      <c r="P2735" s="40"/>
      <c r="Q2735" s="40"/>
      <c r="R2735" s="40"/>
      <c r="S2735" s="40"/>
      <c r="T2735" s="40"/>
      <c r="U2735" s="40"/>
      <c r="V2735" s="40"/>
      <c r="W2735" s="40"/>
      <c r="X2735" s="40"/>
      <c r="Y2735" s="40"/>
      <c r="Z2735" s="40"/>
      <c r="AA2735" s="40"/>
      <c r="AB2735" s="40"/>
      <c r="AC2735" s="40"/>
      <c r="AD2735" s="40"/>
      <c r="AE2735" s="40"/>
      <c r="AF2735" s="40"/>
      <c r="AG2735" s="40"/>
      <c r="AH2735" s="40"/>
      <c r="AI2735" s="40"/>
      <c r="AJ2735" s="40"/>
      <c r="AK2735" s="40"/>
      <c r="AL2735" s="40"/>
      <c r="AM2735" s="40"/>
      <c r="AN2735" s="40"/>
      <c r="AO2735" s="40"/>
      <c r="AP2735" s="40"/>
      <c r="AQ2735" s="40"/>
      <c r="AR2735" s="40"/>
      <c r="AS2735" s="40"/>
      <c r="AT2735" s="40"/>
      <c r="AU2735" s="40"/>
      <c r="AV2735" s="40"/>
      <c r="AW2735" s="40"/>
      <c r="AX2735" s="40"/>
      <c r="AY2735" s="40"/>
      <c r="AZ2735" s="40"/>
      <c r="BA2735" s="40"/>
      <c r="BB2735" s="40"/>
      <c r="BC2735" s="40"/>
      <c r="BD2735" s="40"/>
      <c r="BE2735" s="40"/>
      <c r="BF2735" s="40"/>
    </row>
    <row r="2736" spans="1:58" x14ac:dyDescent="0.4">
      <c r="A2736" s="510"/>
      <c r="B2736" s="40"/>
      <c r="C2736" s="40"/>
      <c r="D2736" s="45"/>
      <c r="E2736" s="45"/>
      <c r="F2736" s="64"/>
      <c r="G2736" s="40"/>
      <c r="H2736" s="40"/>
      <c r="I2736" s="40"/>
      <c r="J2736" s="40"/>
      <c r="K2736" s="40"/>
      <c r="L2736" s="40"/>
      <c r="M2736" s="40"/>
      <c r="N2736" s="40"/>
      <c r="O2736" s="40"/>
      <c r="P2736" s="40"/>
      <c r="Q2736" s="40"/>
      <c r="R2736" s="40"/>
      <c r="S2736" s="40"/>
      <c r="T2736" s="40"/>
      <c r="U2736" s="40"/>
      <c r="V2736" s="40"/>
      <c r="W2736" s="40"/>
      <c r="X2736" s="40"/>
      <c r="Y2736" s="40"/>
      <c r="Z2736" s="40"/>
      <c r="AA2736" s="40"/>
      <c r="AB2736" s="40"/>
      <c r="AC2736" s="40"/>
      <c r="AD2736" s="40"/>
      <c r="AE2736" s="40"/>
      <c r="AF2736" s="40"/>
      <c r="AG2736" s="40"/>
      <c r="AH2736" s="40"/>
      <c r="AI2736" s="40"/>
      <c r="AJ2736" s="40"/>
      <c r="AK2736" s="40"/>
      <c r="AL2736" s="40"/>
      <c r="AM2736" s="40"/>
      <c r="AN2736" s="40"/>
      <c r="AO2736" s="40"/>
      <c r="AP2736" s="40"/>
      <c r="AQ2736" s="40"/>
      <c r="AR2736" s="40"/>
      <c r="AS2736" s="40"/>
      <c r="AT2736" s="40"/>
      <c r="AU2736" s="40"/>
      <c r="AV2736" s="40"/>
      <c r="AW2736" s="40"/>
      <c r="AX2736" s="40"/>
      <c r="AY2736" s="40"/>
      <c r="AZ2736" s="40"/>
      <c r="BA2736" s="40"/>
      <c r="BB2736" s="40"/>
      <c r="BC2736" s="40"/>
      <c r="BD2736" s="40"/>
      <c r="BE2736" s="40"/>
      <c r="BF2736" s="40"/>
    </row>
    <row r="2737" spans="1:58" x14ac:dyDescent="0.4">
      <c r="A2737" s="510"/>
      <c r="B2737" s="40"/>
      <c r="C2737" s="40"/>
      <c r="D2737" s="45"/>
      <c r="E2737" s="45"/>
      <c r="F2737" s="64"/>
      <c r="G2737" s="40"/>
      <c r="H2737" s="40"/>
      <c r="I2737" s="40"/>
      <c r="J2737" s="40"/>
      <c r="K2737" s="40"/>
      <c r="L2737" s="40"/>
      <c r="M2737" s="40"/>
      <c r="N2737" s="40"/>
      <c r="O2737" s="40"/>
      <c r="P2737" s="40"/>
      <c r="Q2737" s="40"/>
      <c r="R2737" s="40"/>
      <c r="S2737" s="40"/>
      <c r="T2737" s="40"/>
      <c r="U2737" s="40"/>
      <c r="V2737" s="40"/>
      <c r="W2737" s="40"/>
      <c r="X2737" s="40"/>
      <c r="Y2737" s="40"/>
      <c r="Z2737" s="40"/>
      <c r="AA2737" s="40"/>
      <c r="AB2737" s="40"/>
      <c r="AC2737" s="40"/>
      <c r="AD2737" s="40"/>
      <c r="AE2737" s="40"/>
      <c r="AF2737" s="40"/>
      <c r="AG2737" s="40"/>
      <c r="AH2737" s="40"/>
      <c r="AI2737" s="40"/>
      <c r="AJ2737" s="40"/>
      <c r="AK2737" s="40"/>
      <c r="AL2737" s="40"/>
      <c r="AM2737" s="40"/>
      <c r="AN2737" s="40"/>
      <c r="AO2737" s="40"/>
      <c r="AP2737" s="40"/>
      <c r="AQ2737" s="40"/>
      <c r="AR2737" s="40"/>
      <c r="AS2737" s="40"/>
      <c r="AT2737" s="40"/>
      <c r="AU2737" s="40"/>
      <c r="AV2737" s="40"/>
      <c r="AW2737" s="40"/>
      <c r="AX2737" s="40"/>
      <c r="AY2737" s="40"/>
      <c r="AZ2737" s="40"/>
      <c r="BA2737" s="40"/>
      <c r="BB2737" s="40"/>
      <c r="BC2737" s="40"/>
      <c r="BD2737" s="40"/>
      <c r="BE2737" s="40"/>
      <c r="BF2737" s="40"/>
    </row>
    <row r="2738" spans="1:58" x14ac:dyDescent="0.4">
      <c r="A2738" s="510"/>
      <c r="B2738" s="40"/>
      <c r="C2738" s="40"/>
      <c r="D2738" s="45"/>
      <c r="E2738" s="45"/>
      <c r="F2738" s="64"/>
      <c r="G2738" s="40"/>
      <c r="H2738" s="40"/>
      <c r="I2738" s="40"/>
      <c r="J2738" s="40"/>
      <c r="K2738" s="40"/>
      <c r="L2738" s="40"/>
      <c r="M2738" s="40"/>
      <c r="N2738" s="40"/>
      <c r="O2738" s="40"/>
      <c r="P2738" s="40"/>
      <c r="Q2738" s="40"/>
      <c r="R2738" s="40"/>
      <c r="S2738" s="40"/>
      <c r="T2738" s="40"/>
      <c r="U2738" s="40"/>
      <c r="V2738" s="40"/>
      <c r="W2738" s="40"/>
      <c r="X2738" s="40"/>
      <c r="Y2738" s="40"/>
      <c r="Z2738" s="40"/>
      <c r="AA2738" s="40"/>
      <c r="AB2738" s="40"/>
      <c r="AC2738" s="40"/>
      <c r="AD2738" s="40"/>
      <c r="AE2738" s="40"/>
      <c r="AF2738" s="40"/>
      <c r="AG2738" s="40"/>
      <c r="AH2738" s="40"/>
      <c r="AI2738" s="40"/>
      <c r="AJ2738" s="40"/>
      <c r="AK2738" s="40"/>
      <c r="AL2738" s="40"/>
      <c r="AM2738" s="40"/>
      <c r="AN2738" s="40"/>
      <c r="AO2738" s="40"/>
      <c r="AP2738" s="40"/>
      <c r="AQ2738" s="40"/>
      <c r="AR2738" s="40"/>
      <c r="AS2738" s="40"/>
      <c r="AT2738" s="40"/>
      <c r="AU2738" s="40"/>
      <c r="AV2738" s="40"/>
      <c r="AW2738" s="40"/>
      <c r="AX2738" s="40"/>
      <c r="AY2738" s="40"/>
      <c r="AZ2738" s="40"/>
      <c r="BA2738" s="40"/>
      <c r="BB2738" s="40"/>
      <c r="BC2738" s="40"/>
      <c r="BD2738" s="40"/>
      <c r="BE2738" s="40"/>
      <c r="BF2738" s="40"/>
    </row>
    <row r="2739" spans="1:58" x14ac:dyDescent="0.4">
      <c r="A2739" s="510"/>
      <c r="B2739" s="40"/>
      <c r="C2739" s="40"/>
      <c r="D2739" s="45"/>
      <c r="E2739" s="45"/>
      <c r="F2739" s="64"/>
      <c r="G2739" s="40"/>
      <c r="H2739" s="40"/>
      <c r="I2739" s="40"/>
      <c r="J2739" s="40"/>
      <c r="K2739" s="40"/>
      <c r="L2739" s="40"/>
      <c r="M2739" s="40"/>
      <c r="N2739" s="40"/>
      <c r="O2739" s="40"/>
      <c r="P2739" s="40"/>
      <c r="Q2739" s="40"/>
      <c r="R2739" s="40"/>
      <c r="S2739" s="40"/>
      <c r="T2739" s="40"/>
      <c r="U2739" s="40"/>
      <c r="V2739" s="40"/>
      <c r="W2739" s="40"/>
      <c r="X2739" s="40"/>
      <c r="Y2739" s="40"/>
      <c r="Z2739" s="40"/>
      <c r="AA2739" s="40"/>
      <c r="AB2739" s="40"/>
      <c r="AC2739" s="40"/>
      <c r="AD2739" s="40"/>
      <c r="AE2739" s="40"/>
      <c r="AF2739" s="40"/>
      <c r="AG2739" s="40"/>
      <c r="AH2739" s="40"/>
      <c r="AI2739" s="40"/>
      <c r="AJ2739" s="40"/>
      <c r="AK2739" s="40"/>
      <c r="AL2739" s="40"/>
      <c r="AM2739" s="40"/>
      <c r="AN2739" s="40"/>
      <c r="AO2739" s="40"/>
      <c r="AP2739" s="40"/>
      <c r="AQ2739" s="40"/>
      <c r="AR2739" s="40"/>
      <c r="AS2739" s="40"/>
      <c r="AT2739" s="40"/>
      <c r="AU2739" s="40"/>
      <c r="AV2739" s="40"/>
      <c r="AW2739" s="40"/>
      <c r="AX2739" s="40"/>
      <c r="AY2739" s="40"/>
      <c r="AZ2739" s="40"/>
      <c r="BA2739" s="40"/>
      <c r="BB2739" s="40"/>
      <c r="BC2739" s="40"/>
      <c r="BD2739" s="40"/>
      <c r="BE2739" s="40"/>
      <c r="BF2739" s="40"/>
    </row>
    <row r="2740" spans="1:58" x14ac:dyDescent="0.4">
      <c r="A2740" s="510"/>
      <c r="B2740" s="40"/>
      <c r="C2740" s="40"/>
      <c r="D2740" s="45"/>
      <c r="E2740" s="45"/>
      <c r="F2740" s="64"/>
      <c r="G2740" s="40"/>
      <c r="H2740" s="40"/>
      <c r="I2740" s="40"/>
      <c r="J2740" s="40"/>
      <c r="K2740" s="40"/>
      <c r="L2740" s="40"/>
      <c r="M2740" s="40"/>
      <c r="N2740" s="40"/>
      <c r="O2740" s="40"/>
      <c r="P2740" s="40"/>
      <c r="Q2740" s="40"/>
      <c r="R2740" s="40"/>
      <c r="S2740" s="40"/>
      <c r="T2740" s="40"/>
      <c r="U2740" s="40"/>
      <c r="V2740" s="40"/>
      <c r="W2740" s="40"/>
      <c r="X2740" s="40"/>
      <c r="Y2740" s="40"/>
      <c r="Z2740" s="40"/>
      <c r="AA2740" s="40"/>
      <c r="AB2740" s="40"/>
      <c r="AC2740" s="40"/>
      <c r="AD2740" s="40"/>
      <c r="AE2740" s="40"/>
      <c r="AF2740" s="40"/>
      <c r="AG2740" s="40"/>
      <c r="AH2740" s="40"/>
      <c r="AI2740" s="40"/>
      <c r="AJ2740" s="40"/>
      <c r="AK2740" s="40"/>
      <c r="AL2740" s="40"/>
      <c r="AM2740" s="40"/>
      <c r="AN2740" s="40"/>
      <c r="AO2740" s="40"/>
      <c r="AP2740" s="40"/>
      <c r="AQ2740" s="40"/>
      <c r="AR2740" s="40"/>
      <c r="AS2740" s="40"/>
      <c r="AT2740" s="40"/>
      <c r="AU2740" s="40"/>
      <c r="AV2740" s="40"/>
      <c r="AW2740" s="40"/>
      <c r="AX2740" s="40"/>
      <c r="AY2740" s="40"/>
      <c r="AZ2740" s="40"/>
      <c r="BA2740" s="40"/>
      <c r="BB2740" s="40"/>
      <c r="BC2740" s="40"/>
      <c r="BD2740" s="40"/>
      <c r="BE2740" s="40"/>
      <c r="BF2740" s="40"/>
    </row>
    <row r="2741" spans="1:58" x14ac:dyDescent="0.4">
      <c r="A2741" s="510"/>
      <c r="B2741" s="40"/>
      <c r="C2741" s="40"/>
      <c r="D2741" s="45"/>
      <c r="E2741" s="45"/>
      <c r="F2741" s="64"/>
      <c r="G2741" s="40"/>
      <c r="H2741" s="40"/>
      <c r="I2741" s="40"/>
      <c r="J2741" s="40"/>
      <c r="K2741" s="40"/>
      <c r="L2741" s="40"/>
      <c r="M2741" s="40"/>
      <c r="N2741" s="40"/>
      <c r="O2741" s="40"/>
      <c r="P2741" s="40"/>
      <c r="Q2741" s="40"/>
      <c r="R2741" s="40"/>
      <c r="S2741" s="40"/>
      <c r="T2741" s="40"/>
      <c r="U2741" s="40"/>
      <c r="V2741" s="40"/>
      <c r="W2741" s="40"/>
      <c r="X2741" s="40"/>
      <c r="Y2741" s="40"/>
      <c r="Z2741" s="40"/>
      <c r="AA2741" s="40"/>
      <c r="AB2741" s="40"/>
      <c r="AC2741" s="40"/>
      <c r="AD2741" s="40"/>
      <c r="AE2741" s="40"/>
      <c r="AF2741" s="40"/>
      <c r="AG2741" s="40"/>
      <c r="AH2741" s="40"/>
      <c r="AI2741" s="40"/>
      <c r="AJ2741" s="40"/>
      <c r="AK2741" s="40"/>
      <c r="AL2741" s="40"/>
      <c r="AM2741" s="40"/>
      <c r="AN2741" s="40"/>
      <c r="AO2741" s="40"/>
      <c r="AP2741" s="40"/>
      <c r="AQ2741" s="40"/>
      <c r="AR2741" s="40"/>
      <c r="AS2741" s="40"/>
      <c r="AT2741" s="40"/>
      <c r="AU2741" s="40"/>
      <c r="AV2741" s="40"/>
      <c r="AW2741" s="40"/>
      <c r="AX2741" s="40"/>
      <c r="AY2741" s="40"/>
      <c r="AZ2741" s="40"/>
      <c r="BA2741" s="40"/>
      <c r="BB2741" s="40"/>
      <c r="BC2741" s="40"/>
      <c r="BD2741" s="40"/>
      <c r="BE2741" s="40"/>
      <c r="BF2741" s="40"/>
    </row>
    <row r="2742" spans="1:58" x14ac:dyDescent="0.4">
      <c r="A2742" s="510"/>
      <c r="B2742" s="40"/>
      <c r="C2742" s="40"/>
      <c r="D2742" s="45"/>
      <c r="E2742" s="45"/>
      <c r="F2742" s="64"/>
      <c r="G2742" s="40"/>
      <c r="H2742" s="40"/>
      <c r="I2742" s="40"/>
      <c r="J2742" s="40"/>
      <c r="K2742" s="40"/>
      <c r="L2742" s="40"/>
      <c r="M2742" s="40"/>
      <c r="N2742" s="40"/>
      <c r="O2742" s="40"/>
      <c r="P2742" s="40"/>
      <c r="Q2742" s="40"/>
      <c r="R2742" s="40"/>
      <c r="S2742" s="40"/>
      <c r="T2742" s="40"/>
      <c r="U2742" s="40"/>
      <c r="V2742" s="40"/>
      <c r="W2742" s="40"/>
      <c r="X2742" s="40"/>
      <c r="Y2742" s="40"/>
      <c r="Z2742" s="40"/>
      <c r="AA2742" s="40"/>
      <c r="AB2742" s="40"/>
      <c r="AC2742" s="40"/>
      <c r="AD2742" s="40"/>
      <c r="AE2742" s="40"/>
      <c r="AF2742" s="40"/>
      <c r="AG2742" s="40"/>
      <c r="AH2742" s="40"/>
      <c r="AI2742" s="40"/>
      <c r="AJ2742" s="40"/>
      <c r="AK2742" s="40"/>
      <c r="AL2742" s="40"/>
      <c r="AM2742" s="40"/>
      <c r="AN2742" s="40"/>
      <c r="AO2742" s="40"/>
      <c r="AP2742" s="40"/>
      <c r="AQ2742" s="40"/>
      <c r="AR2742" s="40"/>
      <c r="AS2742" s="40"/>
      <c r="AT2742" s="40"/>
      <c r="AU2742" s="40"/>
      <c r="AV2742" s="40"/>
      <c r="AW2742" s="40"/>
      <c r="AX2742" s="40"/>
      <c r="AY2742" s="40"/>
      <c r="AZ2742" s="40"/>
      <c r="BA2742" s="40"/>
      <c r="BB2742" s="40"/>
      <c r="BC2742" s="40"/>
      <c r="BD2742" s="40"/>
      <c r="BE2742" s="40"/>
      <c r="BF2742" s="40"/>
    </row>
    <row r="2743" spans="1:58" x14ac:dyDescent="0.4">
      <c r="A2743" s="510"/>
      <c r="B2743" s="40"/>
      <c r="C2743" s="40"/>
      <c r="D2743" s="45"/>
      <c r="E2743" s="45"/>
      <c r="F2743" s="64"/>
      <c r="G2743" s="40"/>
      <c r="H2743" s="40"/>
      <c r="I2743" s="40"/>
      <c r="J2743" s="40"/>
      <c r="K2743" s="40"/>
      <c r="L2743" s="40"/>
      <c r="M2743" s="40"/>
      <c r="N2743" s="40"/>
      <c r="O2743" s="40"/>
      <c r="P2743" s="40"/>
      <c r="Q2743" s="40"/>
      <c r="R2743" s="40"/>
      <c r="S2743" s="40"/>
      <c r="T2743" s="40"/>
      <c r="U2743" s="40"/>
      <c r="V2743" s="40"/>
      <c r="W2743" s="40"/>
      <c r="X2743" s="40"/>
      <c r="Y2743" s="40"/>
      <c r="Z2743" s="40"/>
      <c r="AA2743" s="40"/>
      <c r="AB2743" s="40"/>
      <c r="AC2743" s="40"/>
      <c r="AD2743" s="40"/>
      <c r="AE2743" s="40"/>
      <c r="AF2743" s="40"/>
      <c r="AG2743" s="40"/>
      <c r="AH2743" s="40"/>
      <c r="AI2743" s="40"/>
      <c r="AJ2743" s="40"/>
      <c r="AK2743" s="40"/>
      <c r="AL2743" s="40"/>
      <c r="AM2743" s="40"/>
      <c r="AN2743" s="40"/>
      <c r="AO2743" s="40"/>
      <c r="AP2743" s="40"/>
      <c r="AQ2743" s="40"/>
      <c r="AR2743" s="40"/>
      <c r="AS2743" s="40"/>
      <c r="AT2743" s="40"/>
      <c r="AU2743" s="40"/>
      <c r="AV2743" s="40"/>
      <c r="AW2743" s="40"/>
      <c r="AX2743" s="40"/>
      <c r="AY2743" s="40"/>
      <c r="AZ2743" s="40"/>
      <c r="BA2743" s="40"/>
      <c r="BB2743" s="40"/>
      <c r="BC2743" s="40"/>
      <c r="BD2743" s="40"/>
      <c r="BE2743" s="40"/>
      <c r="BF2743" s="40"/>
    </row>
    <row r="2744" spans="1:58" x14ac:dyDescent="0.4">
      <c r="A2744" s="510"/>
      <c r="B2744" s="40"/>
      <c r="C2744" s="40"/>
      <c r="D2744" s="45"/>
      <c r="E2744" s="45"/>
      <c r="F2744" s="64"/>
      <c r="G2744" s="40"/>
      <c r="H2744" s="40"/>
      <c r="I2744" s="40"/>
      <c r="J2744" s="40"/>
      <c r="K2744" s="40"/>
      <c r="L2744" s="40"/>
      <c r="M2744" s="40"/>
      <c r="N2744" s="40"/>
      <c r="O2744" s="40"/>
      <c r="P2744" s="40"/>
      <c r="Q2744" s="40"/>
      <c r="R2744" s="40"/>
      <c r="S2744" s="40"/>
      <c r="T2744" s="40"/>
      <c r="U2744" s="40"/>
      <c r="V2744" s="40"/>
      <c r="W2744" s="40"/>
      <c r="X2744" s="40"/>
      <c r="Y2744" s="40"/>
      <c r="Z2744" s="40"/>
      <c r="AA2744" s="40"/>
      <c r="AB2744" s="40"/>
      <c r="AC2744" s="40"/>
      <c r="AD2744" s="40"/>
      <c r="AE2744" s="40"/>
      <c r="AF2744" s="40"/>
      <c r="AG2744" s="40"/>
      <c r="AH2744" s="40"/>
      <c r="AI2744" s="40"/>
      <c r="AJ2744" s="40"/>
      <c r="AK2744" s="40"/>
      <c r="AL2744" s="40"/>
      <c r="AM2744" s="40"/>
      <c r="AN2744" s="40"/>
      <c r="AO2744" s="40"/>
      <c r="AP2744" s="40"/>
      <c r="AQ2744" s="40"/>
      <c r="AR2744" s="40"/>
      <c r="AS2744" s="40"/>
      <c r="AT2744" s="40"/>
      <c r="AU2744" s="40"/>
      <c r="AV2744" s="40"/>
      <c r="AW2744" s="40"/>
      <c r="AX2744" s="40"/>
      <c r="AY2744" s="40"/>
      <c r="AZ2744" s="40"/>
      <c r="BA2744" s="40"/>
      <c r="BB2744" s="40"/>
      <c r="BC2744" s="40"/>
      <c r="BD2744" s="40"/>
      <c r="BE2744" s="40"/>
      <c r="BF2744" s="40"/>
    </row>
    <row r="2745" spans="1:58" x14ac:dyDescent="0.4">
      <c r="A2745" s="510"/>
      <c r="B2745" s="40"/>
      <c r="C2745" s="40"/>
      <c r="D2745" s="45"/>
      <c r="E2745" s="45"/>
      <c r="F2745" s="64"/>
      <c r="G2745" s="40"/>
      <c r="H2745" s="40"/>
      <c r="I2745" s="40"/>
      <c r="J2745" s="40"/>
      <c r="K2745" s="40"/>
      <c r="L2745" s="40"/>
      <c r="M2745" s="40"/>
      <c r="N2745" s="40"/>
      <c r="O2745" s="40"/>
      <c r="P2745" s="40"/>
      <c r="Q2745" s="40"/>
      <c r="R2745" s="40"/>
      <c r="S2745" s="40"/>
      <c r="T2745" s="40"/>
      <c r="U2745" s="40"/>
      <c r="V2745" s="40"/>
      <c r="W2745" s="40"/>
      <c r="X2745" s="40"/>
      <c r="Y2745" s="40"/>
      <c r="Z2745" s="40"/>
      <c r="AA2745" s="40"/>
      <c r="AB2745" s="40"/>
      <c r="AC2745" s="40"/>
      <c r="AD2745" s="40"/>
      <c r="AE2745" s="40"/>
      <c r="AF2745" s="40"/>
      <c r="AG2745" s="40"/>
      <c r="AH2745" s="40"/>
      <c r="AI2745" s="40"/>
      <c r="AJ2745" s="40"/>
      <c r="AK2745" s="40"/>
      <c r="AL2745" s="40"/>
      <c r="AM2745" s="40"/>
      <c r="AN2745" s="40"/>
      <c r="AO2745" s="40"/>
      <c r="AP2745" s="40"/>
      <c r="AQ2745" s="40"/>
      <c r="AR2745" s="40"/>
      <c r="AS2745" s="40"/>
      <c r="AT2745" s="40"/>
      <c r="AU2745" s="40"/>
      <c r="AV2745" s="40"/>
      <c r="AW2745" s="40"/>
      <c r="AX2745" s="40"/>
      <c r="AY2745" s="40"/>
      <c r="AZ2745" s="40"/>
      <c r="BA2745" s="40"/>
      <c r="BB2745" s="40"/>
      <c r="BC2745" s="40"/>
      <c r="BD2745" s="40"/>
      <c r="BE2745" s="40"/>
      <c r="BF2745" s="40"/>
    </row>
    <row r="2746" spans="1:58" x14ac:dyDescent="0.4">
      <c r="A2746" s="510"/>
      <c r="B2746" s="40"/>
      <c r="C2746" s="40"/>
      <c r="D2746" s="45"/>
      <c r="E2746" s="45"/>
      <c r="F2746" s="64"/>
      <c r="G2746" s="40"/>
      <c r="H2746" s="40"/>
      <c r="I2746" s="40"/>
      <c r="J2746" s="40"/>
      <c r="K2746" s="40"/>
      <c r="L2746" s="40"/>
      <c r="M2746" s="40"/>
      <c r="N2746" s="40"/>
      <c r="O2746" s="40"/>
      <c r="P2746" s="40"/>
      <c r="Q2746" s="40"/>
      <c r="R2746" s="40"/>
      <c r="S2746" s="40"/>
      <c r="T2746" s="40"/>
      <c r="U2746" s="40"/>
      <c r="V2746" s="40"/>
      <c r="W2746" s="40"/>
      <c r="X2746" s="40"/>
      <c r="Y2746" s="40"/>
      <c r="Z2746" s="40"/>
      <c r="AA2746" s="40"/>
      <c r="AB2746" s="40"/>
      <c r="AC2746" s="40"/>
      <c r="AD2746" s="40"/>
      <c r="AE2746" s="40"/>
      <c r="AF2746" s="40"/>
      <c r="AG2746" s="40"/>
      <c r="AH2746" s="40"/>
      <c r="AI2746" s="40"/>
      <c r="AJ2746" s="40"/>
      <c r="AK2746" s="40"/>
      <c r="AL2746" s="40"/>
      <c r="AM2746" s="40"/>
      <c r="AN2746" s="40"/>
      <c r="AO2746" s="40"/>
      <c r="AP2746" s="40"/>
      <c r="AQ2746" s="40"/>
      <c r="AR2746" s="40"/>
      <c r="AS2746" s="40"/>
      <c r="AT2746" s="40"/>
      <c r="AU2746" s="40"/>
      <c r="AV2746" s="40"/>
      <c r="AW2746" s="40"/>
      <c r="AX2746" s="40"/>
      <c r="AY2746" s="40"/>
      <c r="AZ2746" s="40"/>
      <c r="BA2746" s="40"/>
      <c r="BB2746" s="40"/>
      <c r="BC2746" s="40"/>
      <c r="BD2746" s="40"/>
      <c r="BE2746" s="40"/>
      <c r="BF2746" s="40"/>
    </row>
    <row r="2747" spans="1:58" x14ac:dyDescent="0.4">
      <c r="A2747" s="510"/>
      <c r="B2747" s="40"/>
      <c r="C2747" s="40"/>
      <c r="D2747" s="45"/>
      <c r="E2747" s="45"/>
      <c r="F2747" s="64"/>
      <c r="G2747" s="40"/>
      <c r="H2747" s="40"/>
      <c r="I2747" s="40"/>
      <c r="J2747" s="40"/>
      <c r="K2747" s="40"/>
      <c r="L2747" s="40"/>
      <c r="M2747" s="40"/>
      <c r="N2747" s="40"/>
      <c r="O2747" s="40"/>
      <c r="P2747" s="40"/>
      <c r="Q2747" s="40"/>
      <c r="R2747" s="40"/>
      <c r="S2747" s="40"/>
      <c r="T2747" s="40"/>
      <c r="U2747" s="40"/>
      <c r="V2747" s="40"/>
      <c r="W2747" s="40"/>
      <c r="X2747" s="40"/>
      <c r="Y2747" s="40"/>
      <c r="Z2747" s="40"/>
      <c r="AA2747" s="40"/>
      <c r="AB2747" s="40"/>
      <c r="AC2747" s="40"/>
      <c r="AD2747" s="40"/>
      <c r="AE2747" s="40"/>
      <c r="AF2747" s="40"/>
      <c r="AG2747" s="40"/>
      <c r="AH2747" s="40"/>
      <c r="AI2747" s="40"/>
      <c r="AJ2747" s="40"/>
      <c r="AK2747" s="40"/>
      <c r="AL2747" s="40"/>
      <c r="AM2747" s="40"/>
      <c r="AN2747" s="40"/>
      <c r="AO2747" s="40"/>
      <c r="AP2747" s="40"/>
      <c r="AQ2747" s="40"/>
      <c r="AR2747" s="40"/>
      <c r="AS2747" s="40"/>
      <c r="AT2747" s="40"/>
      <c r="AU2747" s="40"/>
      <c r="AV2747" s="40"/>
      <c r="AW2747" s="40"/>
      <c r="AX2747" s="40"/>
      <c r="AY2747" s="40"/>
      <c r="AZ2747" s="40"/>
      <c r="BA2747" s="40"/>
      <c r="BB2747" s="40"/>
      <c r="BC2747" s="40"/>
      <c r="BD2747" s="40"/>
      <c r="BE2747" s="40"/>
      <c r="BF2747" s="40"/>
    </row>
    <row r="2748" spans="1:58" x14ac:dyDescent="0.4">
      <c r="A2748" s="510"/>
      <c r="B2748" s="40"/>
      <c r="C2748" s="40"/>
      <c r="D2748" s="45"/>
      <c r="E2748" s="45"/>
      <c r="F2748" s="64"/>
      <c r="G2748" s="40"/>
      <c r="H2748" s="40"/>
      <c r="I2748" s="40"/>
      <c r="J2748" s="40"/>
      <c r="K2748" s="40"/>
      <c r="L2748" s="40"/>
      <c r="M2748" s="40"/>
      <c r="N2748" s="40"/>
      <c r="O2748" s="40"/>
      <c r="P2748" s="40"/>
      <c r="Q2748" s="40"/>
      <c r="R2748" s="40"/>
      <c r="S2748" s="40"/>
      <c r="T2748" s="40"/>
      <c r="U2748" s="40"/>
      <c r="V2748" s="40"/>
      <c r="W2748" s="40"/>
      <c r="X2748" s="40"/>
      <c r="Y2748" s="40"/>
      <c r="Z2748" s="40"/>
      <c r="AA2748" s="40"/>
      <c r="AB2748" s="40"/>
      <c r="AC2748" s="40"/>
      <c r="AD2748" s="40"/>
      <c r="AE2748" s="40"/>
      <c r="AF2748" s="40"/>
      <c r="AG2748" s="40"/>
      <c r="AH2748" s="40"/>
      <c r="AI2748" s="40"/>
      <c r="AJ2748" s="40"/>
      <c r="AK2748" s="40"/>
      <c r="AL2748" s="40"/>
      <c r="AM2748" s="40"/>
      <c r="AN2748" s="40"/>
      <c r="AO2748" s="40"/>
      <c r="AP2748" s="40"/>
      <c r="AQ2748" s="40"/>
      <c r="AR2748" s="40"/>
      <c r="AS2748" s="40"/>
      <c r="AT2748" s="40"/>
      <c r="AU2748" s="40"/>
      <c r="AV2748" s="40"/>
      <c r="AW2748" s="40"/>
      <c r="AX2748" s="40"/>
      <c r="AY2748" s="40"/>
      <c r="AZ2748" s="40"/>
      <c r="BA2748" s="40"/>
      <c r="BB2748" s="40"/>
      <c r="BC2748" s="40"/>
      <c r="BD2748" s="40"/>
      <c r="BE2748" s="40"/>
      <c r="BF2748" s="40"/>
    </row>
    <row r="2749" spans="1:58" x14ac:dyDescent="0.4">
      <c r="A2749" s="510"/>
      <c r="B2749" s="40"/>
      <c r="C2749" s="40"/>
      <c r="D2749" s="45"/>
      <c r="E2749" s="45"/>
      <c r="F2749" s="64"/>
      <c r="G2749" s="40"/>
      <c r="H2749" s="40"/>
      <c r="I2749" s="40"/>
      <c r="J2749" s="40"/>
      <c r="K2749" s="40"/>
      <c r="L2749" s="40"/>
      <c r="M2749" s="40"/>
      <c r="N2749" s="40"/>
      <c r="O2749" s="40"/>
      <c r="P2749" s="40"/>
      <c r="Q2749" s="40"/>
      <c r="R2749" s="40"/>
      <c r="S2749" s="40"/>
      <c r="T2749" s="40"/>
      <c r="U2749" s="40"/>
      <c r="V2749" s="40"/>
      <c r="W2749" s="40"/>
      <c r="X2749" s="40"/>
      <c r="Y2749" s="40"/>
      <c r="Z2749" s="40"/>
      <c r="AA2749" s="40"/>
      <c r="AB2749" s="40"/>
      <c r="AC2749" s="40"/>
      <c r="AD2749" s="40"/>
      <c r="AE2749" s="40"/>
      <c r="AF2749" s="40"/>
      <c r="AG2749" s="40"/>
      <c r="AH2749" s="40"/>
      <c r="AI2749" s="40"/>
      <c r="AJ2749" s="40"/>
      <c r="AK2749" s="40"/>
      <c r="AL2749" s="40"/>
      <c r="AM2749" s="40"/>
      <c r="AN2749" s="40"/>
      <c r="AO2749" s="40"/>
      <c r="AP2749" s="40"/>
      <c r="AQ2749" s="40"/>
      <c r="AR2749" s="40"/>
      <c r="AS2749" s="40"/>
      <c r="AT2749" s="40"/>
      <c r="AU2749" s="40"/>
      <c r="AV2749" s="40"/>
      <c r="AW2749" s="40"/>
      <c r="AX2749" s="40"/>
      <c r="AY2749" s="40"/>
      <c r="AZ2749" s="40"/>
      <c r="BA2749" s="40"/>
      <c r="BB2749" s="40"/>
      <c r="BC2749" s="40"/>
      <c r="BD2749" s="40"/>
      <c r="BE2749" s="40"/>
      <c r="BF2749" s="40"/>
    </row>
    <row r="2750" spans="1:58" x14ac:dyDescent="0.4">
      <c r="A2750" s="510"/>
      <c r="B2750" s="40"/>
      <c r="C2750" s="40"/>
      <c r="D2750" s="45"/>
      <c r="E2750" s="45"/>
      <c r="F2750" s="64"/>
      <c r="G2750" s="40"/>
      <c r="H2750" s="40"/>
      <c r="I2750" s="40"/>
      <c r="J2750" s="40"/>
      <c r="K2750" s="40"/>
      <c r="L2750" s="40"/>
      <c r="M2750" s="40"/>
      <c r="N2750" s="40"/>
      <c r="O2750" s="40"/>
      <c r="P2750" s="40"/>
      <c r="Q2750" s="40"/>
      <c r="R2750" s="40"/>
      <c r="S2750" s="40"/>
      <c r="T2750" s="40"/>
      <c r="U2750" s="40"/>
      <c r="V2750" s="40"/>
      <c r="W2750" s="40"/>
      <c r="X2750" s="40"/>
      <c r="Y2750" s="40"/>
      <c r="Z2750" s="40"/>
      <c r="AA2750" s="40"/>
      <c r="AB2750" s="40"/>
      <c r="AC2750" s="40"/>
      <c r="AD2750" s="40"/>
      <c r="AE2750" s="40"/>
      <c r="AF2750" s="40"/>
      <c r="AG2750" s="40"/>
      <c r="AH2750" s="40"/>
      <c r="AI2750" s="40"/>
      <c r="AJ2750" s="40"/>
      <c r="AK2750" s="40"/>
      <c r="AL2750" s="40"/>
      <c r="AM2750" s="40"/>
      <c r="AN2750" s="40"/>
      <c r="AO2750" s="40"/>
      <c r="AP2750" s="40"/>
      <c r="AQ2750" s="40"/>
      <c r="AR2750" s="40"/>
      <c r="AS2750" s="40"/>
      <c r="AT2750" s="40"/>
      <c r="AU2750" s="40"/>
      <c r="AV2750" s="40"/>
      <c r="AW2750" s="40"/>
      <c r="AX2750" s="40"/>
      <c r="AY2750" s="40"/>
      <c r="AZ2750" s="40"/>
      <c r="BA2750" s="40"/>
      <c r="BB2750" s="40"/>
      <c r="BC2750" s="40"/>
      <c r="BD2750" s="40"/>
      <c r="BE2750" s="40"/>
      <c r="BF2750" s="40"/>
    </row>
    <row r="2751" spans="1:58" x14ac:dyDescent="0.4">
      <c r="A2751" s="510"/>
      <c r="B2751" s="40"/>
      <c r="C2751" s="40"/>
      <c r="D2751" s="45"/>
      <c r="E2751" s="45"/>
      <c r="F2751" s="64"/>
      <c r="G2751" s="40"/>
      <c r="H2751" s="40"/>
      <c r="I2751" s="40"/>
      <c r="J2751" s="40"/>
      <c r="K2751" s="40"/>
      <c r="L2751" s="40"/>
      <c r="M2751" s="40"/>
      <c r="N2751" s="40"/>
      <c r="O2751" s="40"/>
      <c r="P2751" s="40"/>
      <c r="Q2751" s="40"/>
      <c r="R2751" s="40"/>
      <c r="S2751" s="40"/>
      <c r="T2751" s="40"/>
      <c r="U2751" s="40"/>
      <c r="V2751" s="40"/>
      <c r="W2751" s="40"/>
      <c r="X2751" s="40"/>
      <c r="Y2751" s="40"/>
      <c r="Z2751" s="40"/>
      <c r="AA2751" s="40"/>
      <c r="AB2751" s="40"/>
      <c r="AC2751" s="40"/>
      <c r="AD2751" s="40"/>
      <c r="AE2751" s="40"/>
      <c r="AF2751" s="40"/>
      <c r="AG2751" s="40"/>
      <c r="AH2751" s="40"/>
      <c r="AI2751" s="40"/>
      <c r="AJ2751" s="40"/>
      <c r="AK2751" s="40"/>
      <c r="AL2751" s="40"/>
      <c r="AM2751" s="40"/>
      <c r="AN2751" s="40"/>
      <c r="AO2751" s="40"/>
      <c r="AP2751" s="40"/>
      <c r="AQ2751" s="40"/>
      <c r="AR2751" s="40"/>
      <c r="AS2751" s="40"/>
      <c r="AT2751" s="40"/>
      <c r="AU2751" s="40"/>
      <c r="AV2751" s="40"/>
      <c r="AW2751" s="40"/>
      <c r="AX2751" s="40"/>
      <c r="AY2751" s="40"/>
      <c r="AZ2751" s="40"/>
      <c r="BA2751" s="40"/>
      <c r="BB2751" s="40"/>
      <c r="BC2751" s="40"/>
      <c r="BD2751" s="40"/>
      <c r="BE2751" s="40"/>
      <c r="BF2751" s="40"/>
    </row>
    <row r="2752" spans="1:58" x14ac:dyDescent="0.4">
      <c r="A2752" s="510"/>
      <c r="B2752" s="40"/>
      <c r="C2752" s="40"/>
      <c r="D2752" s="45"/>
      <c r="E2752" s="45"/>
      <c r="F2752" s="64"/>
      <c r="G2752" s="40"/>
      <c r="H2752" s="40"/>
      <c r="I2752" s="40"/>
      <c r="J2752" s="40"/>
      <c r="K2752" s="40"/>
      <c r="L2752" s="40"/>
      <c r="M2752" s="40"/>
      <c r="N2752" s="40"/>
      <c r="O2752" s="40"/>
      <c r="P2752" s="40"/>
      <c r="Q2752" s="40"/>
      <c r="R2752" s="40"/>
      <c r="S2752" s="40"/>
      <c r="T2752" s="40"/>
      <c r="U2752" s="40"/>
      <c r="V2752" s="40"/>
      <c r="W2752" s="40"/>
      <c r="X2752" s="40"/>
      <c r="Y2752" s="40"/>
      <c r="Z2752" s="40"/>
      <c r="AA2752" s="40"/>
      <c r="AB2752" s="40"/>
      <c r="AC2752" s="40"/>
      <c r="AD2752" s="40"/>
      <c r="AE2752" s="40"/>
      <c r="AF2752" s="40"/>
      <c r="AG2752" s="40"/>
      <c r="AH2752" s="40"/>
      <c r="AI2752" s="40"/>
      <c r="AJ2752" s="40"/>
      <c r="AK2752" s="40"/>
      <c r="AL2752" s="40"/>
      <c r="AM2752" s="40"/>
      <c r="AN2752" s="40"/>
      <c r="AO2752" s="40"/>
      <c r="AP2752" s="40"/>
      <c r="AQ2752" s="40"/>
      <c r="AR2752" s="40"/>
      <c r="AS2752" s="40"/>
      <c r="AT2752" s="40"/>
      <c r="AU2752" s="40"/>
      <c r="AV2752" s="40"/>
      <c r="AW2752" s="40"/>
      <c r="AX2752" s="40"/>
      <c r="AY2752" s="40"/>
      <c r="AZ2752" s="40"/>
      <c r="BA2752" s="40"/>
      <c r="BB2752" s="40"/>
      <c r="BC2752" s="40"/>
      <c r="BD2752" s="40"/>
      <c r="BE2752" s="40"/>
      <c r="BF2752" s="40"/>
    </row>
    <row r="2753" spans="1:58" x14ac:dyDescent="0.4">
      <c r="A2753" s="510"/>
      <c r="B2753" s="40"/>
      <c r="C2753" s="40"/>
      <c r="D2753" s="45"/>
      <c r="E2753" s="45"/>
      <c r="F2753" s="64"/>
      <c r="G2753" s="40"/>
      <c r="H2753" s="40"/>
      <c r="I2753" s="40"/>
      <c r="J2753" s="40"/>
      <c r="K2753" s="40"/>
      <c r="L2753" s="40"/>
      <c r="M2753" s="40"/>
      <c r="N2753" s="40"/>
      <c r="O2753" s="40"/>
      <c r="P2753" s="40"/>
      <c r="Q2753" s="40"/>
      <c r="R2753" s="40"/>
      <c r="S2753" s="40"/>
      <c r="T2753" s="40"/>
      <c r="U2753" s="40"/>
      <c r="V2753" s="40"/>
      <c r="W2753" s="40"/>
      <c r="X2753" s="40"/>
      <c r="Y2753" s="40"/>
      <c r="Z2753" s="40"/>
      <c r="AA2753" s="40"/>
      <c r="AB2753" s="40"/>
      <c r="AC2753" s="40"/>
      <c r="AD2753" s="40"/>
      <c r="AE2753" s="40"/>
      <c r="AF2753" s="40"/>
      <c r="AG2753" s="40"/>
      <c r="AH2753" s="40"/>
      <c r="AI2753" s="40"/>
      <c r="AJ2753" s="40"/>
      <c r="AK2753" s="40"/>
      <c r="AL2753" s="40"/>
      <c r="AM2753" s="40"/>
      <c r="AN2753" s="40"/>
      <c r="AO2753" s="40"/>
      <c r="AP2753" s="40"/>
      <c r="AQ2753" s="40"/>
      <c r="AR2753" s="40"/>
      <c r="AS2753" s="40"/>
      <c r="AT2753" s="40"/>
      <c r="AU2753" s="40"/>
      <c r="AV2753" s="40"/>
      <c r="AW2753" s="40"/>
      <c r="AX2753" s="40"/>
      <c r="AY2753" s="40"/>
      <c r="AZ2753" s="40"/>
      <c r="BA2753" s="40"/>
      <c r="BB2753" s="40"/>
      <c r="BC2753" s="40"/>
      <c r="BD2753" s="40"/>
      <c r="BE2753" s="40"/>
      <c r="BF2753" s="40"/>
    </row>
    <row r="2754" spans="1:58" x14ac:dyDescent="0.4">
      <c r="A2754" s="510"/>
      <c r="B2754" s="40"/>
      <c r="C2754" s="40"/>
      <c r="D2754" s="45"/>
      <c r="E2754" s="45"/>
      <c r="F2754" s="64"/>
      <c r="G2754" s="40"/>
      <c r="H2754" s="40"/>
      <c r="I2754" s="40"/>
      <c r="J2754" s="40"/>
      <c r="K2754" s="40"/>
      <c r="L2754" s="40"/>
      <c r="M2754" s="40"/>
      <c r="N2754" s="40"/>
      <c r="O2754" s="40"/>
      <c r="P2754" s="40"/>
      <c r="Q2754" s="40"/>
      <c r="R2754" s="40"/>
      <c r="S2754" s="40"/>
      <c r="T2754" s="40"/>
      <c r="U2754" s="40"/>
      <c r="V2754" s="40"/>
      <c r="W2754" s="40"/>
      <c r="X2754" s="40"/>
      <c r="Y2754" s="40"/>
      <c r="Z2754" s="40"/>
      <c r="AA2754" s="40"/>
      <c r="AB2754" s="40"/>
      <c r="AC2754" s="40"/>
      <c r="AD2754" s="40"/>
      <c r="AE2754" s="40"/>
      <c r="AF2754" s="40"/>
      <c r="AG2754" s="40"/>
      <c r="AH2754" s="40"/>
      <c r="AI2754" s="40"/>
      <c r="AJ2754" s="40"/>
      <c r="AK2754" s="40"/>
      <c r="AL2754" s="40"/>
      <c r="AM2754" s="40"/>
      <c r="AN2754" s="40"/>
      <c r="AO2754" s="40"/>
      <c r="AP2754" s="40"/>
      <c r="AQ2754" s="40"/>
      <c r="AR2754" s="40"/>
      <c r="AS2754" s="40"/>
      <c r="AT2754" s="40"/>
      <c r="AU2754" s="40"/>
      <c r="AV2754" s="40"/>
      <c r="AW2754" s="40"/>
      <c r="AX2754" s="40"/>
      <c r="AY2754" s="40"/>
      <c r="AZ2754" s="40"/>
      <c r="BA2754" s="40"/>
      <c r="BB2754" s="40"/>
      <c r="BC2754" s="40"/>
      <c r="BD2754" s="40"/>
      <c r="BE2754" s="40"/>
      <c r="BF2754" s="40"/>
    </row>
    <row r="2755" spans="1:58" x14ac:dyDescent="0.4">
      <c r="A2755" s="510"/>
      <c r="B2755" s="40"/>
      <c r="C2755" s="40"/>
      <c r="D2755" s="45"/>
      <c r="E2755" s="45"/>
      <c r="F2755" s="64"/>
      <c r="G2755" s="40"/>
      <c r="H2755" s="40"/>
      <c r="I2755" s="40"/>
      <c r="J2755" s="40"/>
      <c r="K2755" s="40"/>
      <c r="L2755" s="40"/>
      <c r="M2755" s="40"/>
      <c r="N2755" s="40"/>
      <c r="O2755" s="40"/>
      <c r="P2755" s="40"/>
      <c r="Q2755" s="40"/>
      <c r="R2755" s="40"/>
      <c r="S2755" s="40"/>
      <c r="T2755" s="40"/>
      <c r="U2755" s="40"/>
      <c r="V2755" s="40"/>
      <c r="W2755" s="40"/>
      <c r="X2755" s="40"/>
      <c r="Y2755" s="40"/>
      <c r="Z2755" s="40"/>
      <c r="AA2755" s="40"/>
      <c r="AB2755" s="40"/>
      <c r="AC2755" s="40"/>
      <c r="AD2755" s="40"/>
      <c r="AE2755" s="40"/>
      <c r="AF2755" s="40"/>
      <c r="AG2755" s="40"/>
      <c r="AH2755" s="40"/>
      <c r="AI2755" s="40"/>
      <c r="AJ2755" s="40"/>
      <c r="AK2755" s="40"/>
      <c r="AL2755" s="40"/>
      <c r="AM2755" s="40"/>
      <c r="AN2755" s="40"/>
      <c r="AO2755" s="40"/>
      <c r="AP2755" s="40"/>
      <c r="AQ2755" s="40"/>
      <c r="AR2755" s="40"/>
      <c r="AS2755" s="40"/>
      <c r="AT2755" s="40"/>
      <c r="AU2755" s="40"/>
      <c r="AV2755" s="40"/>
      <c r="AW2755" s="40"/>
      <c r="AX2755" s="40"/>
      <c r="AY2755" s="40"/>
      <c r="AZ2755" s="40"/>
      <c r="BA2755" s="40"/>
      <c r="BB2755" s="40"/>
      <c r="BC2755" s="40"/>
      <c r="BD2755" s="40"/>
      <c r="BE2755" s="40"/>
      <c r="BF2755" s="40"/>
    </row>
    <row r="2756" spans="1:58" x14ac:dyDescent="0.4">
      <c r="A2756" s="510"/>
      <c r="B2756" s="40"/>
      <c r="C2756" s="40"/>
      <c r="D2756" s="45"/>
      <c r="E2756" s="45"/>
      <c r="F2756" s="64"/>
      <c r="G2756" s="40"/>
      <c r="H2756" s="40"/>
      <c r="I2756" s="40"/>
      <c r="J2756" s="40"/>
      <c r="K2756" s="40"/>
      <c r="L2756" s="40"/>
      <c r="M2756" s="40"/>
      <c r="N2756" s="40"/>
      <c r="O2756" s="40"/>
      <c r="P2756" s="40"/>
      <c r="Q2756" s="40"/>
      <c r="R2756" s="40"/>
      <c r="S2756" s="40"/>
      <c r="T2756" s="40"/>
      <c r="U2756" s="40"/>
      <c r="V2756" s="40"/>
      <c r="W2756" s="40"/>
      <c r="X2756" s="40"/>
      <c r="Y2756" s="40"/>
      <c r="Z2756" s="40"/>
      <c r="AA2756" s="40"/>
      <c r="AB2756" s="40"/>
      <c r="AC2756" s="40"/>
      <c r="AD2756" s="40"/>
      <c r="AE2756" s="40"/>
      <c r="AF2756" s="40"/>
      <c r="AG2756" s="40"/>
      <c r="AH2756" s="40"/>
      <c r="AI2756" s="40"/>
      <c r="AJ2756" s="40"/>
      <c r="AK2756" s="40"/>
      <c r="AL2756" s="40"/>
      <c r="AM2756" s="40"/>
      <c r="AN2756" s="40"/>
      <c r="AO2756" s="40"/>
      <c r="AP2756" s="40"/>
      <c r="AQ2756" s="40"/>
      <c r="AR2756" s="40"/>
      <c r="AS2756" s="40"/>
      <c r="AT2756" s="40"/>
      <c r="AU2756" s="40"/>
      <c r="AV2756" s="40"/>
      <c r="AW2756" s="40"/>
      <c r="AX2756" s="40"/>
      <c r="AY2756" s="40"/>
      <c r="AZ2756" s="40"/>
      <c r="BA2756" s="40"/>
      <c r="BB2756" s="40"/>
      <c r="BC2756" s="40"/>
      <c r="BD2756" s="40"/>
      <c r="BE2756" s="40"/>
      <c r="BF2756" s="40"/>
    </row>
    <row r="2757" spans="1:58" x14ac:dyDescent="0.4">
      <c r="A2757" s="510"/>
      <c r="B2757" s="40"/>
      <c r="C2757" s="40"/>
      <c r="D2757" s="45"/>
      <c r="E2757" s="45"/>
      <c r="F2757" s="64"/>
      <c r="G2757" s="40"/>
      <c r="H2757" s="40"/>
      <c r="I2757" s="40"/>
      <c r="J2757" s="40"/>
      <c r="K2757" s="40"/>
      <c r="L2757" s="40"/>
      <c r="M2757" s="40"/>
      <c r="N2757" s="40"/>
      <c r="O2757" s="40"/>
      <c r="P2757" s="40"/>
      <c r="Q2757" s="40"/>
      <c r="R2757" s="40"/>
      <c r="S2757" s="40"/>
      <c r="T2757" s="40"/>
      <c r="U2757" s="40"/>
      <c r="V2757" s="40"/>
      <c r="W2757" s="40"/>
      <c r="X2757" s="40"/>
      <c r="Y2757" s="40"/>
      <c r="Z2757" s="40"/>
      <c r="AA2757" s="40"/>
      <c r="AB2757" s="40"/>
      <c r="AC2757" s="40"/>
      <c r="AD2757" s="40"/>
      <c r="AE2757" s="40"/>
      <c r="AF2757" s="40"/>
      <c r="AG2757" s="40"/>
      <c r="AH2757" s="40"/>
      <c r="AI2757" s="40"/>
      <c r="AJ2757" s="40"/>
      <c r="AK2757" s="40"/>
      <c r="AL2757" s="40"/>
      <c r="AM2757" s="40"/>
      <c r="AN2757" s="40"/>
      <c r="AO2757" s="40"/>
      <c r="AP2757" s="40"/>
      <c r="AQ2757" s="40"/>
      <c r="AR2757" s="40"/>
      <c r="AS2757" s="40"/>
      <c r="AT2757" s="40"/>
      <c r="AU2757" s="40"/>
      <c r="AV2757" s="40"/>
      <c r="AW2757" s="40"/>
      <c r="AX2757" s="40"/>
      <c r="AY2757" s="40"/>
      <c r="AZ2757" s="40"/>
      <c r="BA2757" s="40"/>
      <c r="BB2757" s="40"/>
      <c r="BC2757" s="40"/>
      <c r="BD2757" s="40"/>
      <c r="BE2757" s="40"/>
      <c r="BF2757" s="40"/>
    </row>
    <row r="2758" spans="1:58" x14ac:dyDescent="0.4">
      <c r="A2758" s="510"/>
      <c r="B2758" s="40"/>
      <c r="C2758" s="40"/>
      <c r="D2758" s="45"/>
      <c r="E2758" s="45"/>
      <c r="F2758" s="64"/>
      <c r="G2758" s="40"/>
      <c r="H2758" s="40"/>
      <c r="I2758" s="40"/>
      <c r="J2758" s="40"/>
      <c r="K2758" s="40"/>
      <c r="L2758" s="40"/>
      <c r="M2758" s="40"/>
      <c r="N2758" s="40"/>
      <c r="O2758" s="40"/>
      <c r="P2758" s="40"/>
      <c r="Q2758" s="40"/>
      <c r="R2758" s="40"/>
      <c r="S2758" s="40"/>
      <c r="T2758" s="40"/>
      <c r="U2758" s="40"/>
      <c r="V2758" s="40"/>
      <c r="W2758" s="40"/>
      <c r="X2758" s="40"/>
      <c r="Y2758" s="40"/>
      <c r="Z2758" s="40"/>
      <c r="AA2758" s="40"/>
      <c r="AB2758" s="40"/>
      <c r="AC2758" s="40"/>
      <c r="AD2758" s="40"/>
      <c r="AE2758" s="40"/>
      <c r="AF2758" s="40"/>
      <c r="AG2758" s="40"/>
      <c r="AH2758" s="40"/>
      <c r="AI2758" s="40"/>
      <c r="AJ2758" s="40"/>
      <c r="AK2758" s="40"/>
      <c r="AL2758" s="40"/>
      <c r="AM2758" s="40"/>
      <c r="AN2758" s="40"/>
      <c r="AO2758" s="40"/>
      <c r="AP2758" s="40"/>
      <c r="AQ2758" s="40"/>
      <c r="AR2758" s="40"/>
      <c r="AS2758" s="40"/>
      <c r="AT2758" s="40"/>
      <c r="AU2758" s="40"/>
      <c r="AV2758" s="40"/>
      <c r="AW2758" s="40"/>
      <c r="AX2758" s="40"/>
      <c r="AY2758" s="40"/>
      <c r="AZ2758" s="40"/>
      <c r="BA2758" s="40"/>
      <c r="BB2758" s="40"/>
      <c r="BC2758" s="40"/>
      <c r="BD2758" s="40"/>
      <c r="BE2758" s="40"/>
      <c r="BF2758" s="40"/>
    </row>
    <row r="2759" spans="1:58" x14ac:dyDescent="0.4">
      <c r="A2759" s="510"/>
      <c r="B2759" s="40"/>
      <c r="C2759" s="40"/>
      <c r="D2759" s="45"/>
      <c r="E2759" s="45"/>
      <c r="F2759" s="64"/>
      <c r="G2759" s="40"/>
      <c r="H2759" s="40"/>
      <c r="I2759" s="40"/>
      <c r="J2759" s="40"/>
      <c r="K2759" s="40"/>
      <c r="L2759" s="40"/>
      <c r="M2759" s="40"/>
      <c r="N2759" s="40"/>
      <c r="O2759" s="40"/>
      <c r="P2759" s="40"/>
      <c r="Q2759" s="40"/>
      <c r="R2759" s="40"/>
      <c r="S2759" s="40"/>
      <c r="T2759" s="40"/>
      <c r="U2759" s="40"/>
      <c r="V2759" s="40"/>
      <c r="W2759" s="40"/>
      <c r="X2759" s="40"/>
      <c r="Y2759" s="40"/>
      <c r="Z2759" s="40"/>
      <c r="AA2759" s="40"/>
      <c r="AB2759" s="40"/>
      <c r="AC2759" s="40"/>
      <c r="AD2759" s="40"/>
      <c r="AE2759" s="40"/>
      <c r="AF2759" s="40"/>
      <c r="AG2759" s="40"/>
      <c r="AH2759" s="40"/>
      <c r="AI2759" s="40"/>
      <c r="AJ2759" s="40"/>
      <c r="AK2759" s="40"/>
      <c r="AL2759" s="40"/>
      <c r="AM2759" s="40"/>
      <c r="AN2759" s="40"/>
      <c r="AO2759" s="40"/>
      <c r="AP2759" s="40"/>
      <c r="AQ2759" s="40"/>
      <c r="AR2759" s="40"/>
      <c r="AS2759" s="40"/>
      <c r="AT2759" s="40"/>
      <c r="AU2759" s="40"/>
      <c r="AV2759" s="40"/>
      <c r="AW2759" s="40"/>
      <c r="AX2759" s="40"/>
      <c r="AY2759" s="40"/>
      <c r="AZ2759" s="40"/>
      <c r="BA2759" s="40"/>
      <c r="BB2759" s="40"/>
      <c r="BC2759" s="40"/>
      <c r="BD2759" s="40"/>
      <c r="BE2759" s="40"/>
      <c r="BF2759" s="40"/>
    </row>
    <row r="2760" spans="1:58" x14ac:dyDescent="0.4">
      <c r="A2760" s="510"/>
      <c r="B2760" s="40"/>
      <c r="C2760" s="40"/>
      <c r="D2760" s="45"/>
      <c r="E2760" s="45"/>
      <c r="F2760" s="64"/>
      <c r="G2760" s="40"/>
      <c r="H2760" s="40"/>
      <c r="I2760" s="40"/>
      <c r="J2760" s="40"/>
      <c r="K2760" s="40"/>
      <c r="L2760" s="40"/>
      <c r="M2760" s="40"/>
      <c r="N2760" s="40"/>
      <c r="O2760" s="40"/>
      <c r="P2760" s="40"/>
      <c r="Q2760" s="40"/>
      <c r="R2760" s="40"/>
      <c r="S2760" s="40"/>
      <c r="T2760" s="40"/>
      <c r="U2760" s="40"/>
      <c r="V2760" s="40"/>
      <c r="W2760" s="40"/>
      <c r="X2760" s="40"/>
      <c r="Y2760" s="40"/>
      <c r="Z2760" s="40"/>
      <c r="AA2760" s="40"/>
      <c r="AB2760" s="40"/>
      <c r="AC2760" s="40"/>
      <c r="AD2760" s="40"/>
      <c r="AE2760" s="40"/>
      <c r="AF2760" s="40"/>
      <c r="AG2760" s="40"/>
      <c r="AH2760" s="40"/>
      <c r="AI2760" s="40"/>
      <c r="AJ2760" s="40"/>
      <c r="AK2760" s="40"/>
      <c r="AL2760" s="40"/>
      <c r="AM2760" s="40"/>
      <c r="AN2760" s="40"/>
      <c r="AO2760" s="40"/>
      <c r="AP2760" s="40"/>
      <c r="AQ2760" s="40"/>
      <c r="AR2760" s="40"/>
      <c r="AS2760" s="40"/>
      <c r="AT2760" s="40"/>
      <c r="AU2760" s="40"/>
      <c r="AV2760" s="40"/>
      <c r="AW2760" s="40"/>
      <c r="AX2760" s="40"/>
      <c r="AY2760" s="40"/>
      <c r="AZ2760" s="40"/>
      <c r="BA2760" s="40"/>
      <c r="BB2760" s="40"/>
      <c r="BC2760" s="40"/>
      <c r="BD2760" s="40"/>
      <c r="BE2760" s="40"/>
      <c r="BF2760" s="40"/>
    </row>
    <row r="2761" spans="1:58" x14ac:dyDescent="0.4">
      <c r="A2761" s="510"/>
      <c r="B2761" s="40"/>
      <c r="C2761" s="40"/>
      <c r="D2761" s="45"/>
      <c r="E2761" s="45"/>
      <c r="F2761" s="64"/>
      <c r="G2761" s="40"/>
      <c r="H2761" s="40"/>
      <c r="I2761" s="40"/>
      <c r="J2761" s="40"/>
      <c r="K2761" s="40"/>
      <c r="L2761" s="40"/>
      <c r="M2761" s="40"/>
      <c r="N2761" s="40"/>
      <c r="O2761" s="40"/>
      <c r="P2761" s="40"/>
      <c r="Q2761" s="40"/>
      <c r="R2761" s="40"/>
      <c r="S2761" s="40"/>
      <c r="T2761" s="40"/>
      <c r="U2761" s="40"/>
      <c r="V2761" s="40"/>
      <c r="W2761" s="40"/>
      <c r="X2761" s="40"/>
      <c r="Y2761" s="40"/>
      <c r="Z2761" s="40"/>
      <c r="AA2761" s="40"/>
      <c r="AB2761" s="40"/>
      <c r="AC2761" s="40"/>
      <c r="AD2761" s="40"/>
      <c r="AE2761" s="40"/>
      <c r="AF2761" s="40"/>
      <c r="AG2761" s="40"/>
      <c r="AH2761" s="40"/>
      <c r="AI2761" s="40"/>
      <c r="AJ2761" s="40"/>
      <c r="AK2761" s="40"/>
      <c r="AL2761" s="40"/>
      <c r="AM2761" s="40"/>
      <c r="AN2761" s="40"/>
      <c r="AO2761" s="40"/>
      <c r="AP2761" s="40"/>
      <c r="AQ2761" s="40"/>
      <c r="AR2761" s="40"/>
      <c r="AS2761" s="40"/>
      <c r="AT2761" s="40"/>
      <c r="AU2761" s="40"/>
      <c r="AV2761" s="40"/>
      <c r="AW2761" s="40"/>
      <c r="AX2761" s="40"/>
      <c r="AY2761" s="40"/>
      <c r="AZ2761" s="40"/>
      <c r="BA2761" s="40"/>
      <c r="BB2761" s="40"/>
      <c r="BC2761" s="40"/>
      <c r="BD2761" s="40"/>
      <c r="BE2761" s="40"/>
      <c r="BF2761" s="40"/>
    </row>
    <row r="2762" spans="1:58" x14ac:dyDescent="0.4">
      <c r="A2762" s="510"/>
      <c r="B2762" s="40"/>
      <c r="C2762" s="40"/>
      <c r="D2762" s="45"/>
      <c r="E2762" s="45"/>
      <c r="F2762" s="64"/>
      <c r="G2762" s="40"/>
      <c r="H2762" s="40"/>
      <c r="I2762" s="40"/>
      <c r="J2762" s="40"/>
      <c r="K2762" s="40"/>
      <c r="L2762" s="40"/>
      <c r="M2762" s="40"/>
      <c r="N2762" s="40"/>
      <c r="O2762" s="40"/>
      <c r="P2762" s="40"/>
      <c r="Q2762" s="40"/>
      <c r="R2762" s="40"/>
      <c r="S2762" s="40"/>
      <c r="T2762" s="40"/>
      <c r="U2762" s="40"/>
      <c r="V2762" s="40"/>
      <c r="W2762" s="40"/>
      <c r="X2762" s="40"/>
      <c r="Y2762" s="40"/>
      <c r="Z2762" s="40"/>
      <c r="AA2762" s="40"/>
      <c r="AB2762" s="40"/>
      <c r="AC2762" s="40"/>
      <c r="AD2762" s="40"/>
      <c r="AE2762" s="40"/>
      <c r="AF2762" s="40"/>
      <c r="AG2762" s="40"/>
      <c r="AH2762" s="40"/>
      <c r="AI2762" s="40"/>
      <c r="AJ2762" s="40"/>
      <c r="AK2762" s="40"/>
      <c r="AL2762" s="40"/>
      <c r="AM2762" s="40"/>
      <c r="AN2762" s="40"/>
      <c r="AO2762" s="40"/>
      <c r="AP2762" s="40"/>
      <c r="AQ2762" s="40"/>
      <c r="AR2762" s="40"/>
      <c r="AS2762" s="40"/>
      <c r="AT2762" s="40"/>
      <c r="AU2762" s="40"/>
      <c r="AV2762" s="40"/>
      <c r="AW2762" s="40"/>
      <c r="AX2762" s="40"/>
      <c r="AY2762" s="40"/>
      <c r="AZ2762" s="40"/>
      <c r="BA2762" s="40"/>
      <c r="BB2762" s="40"/>
      <c r="BC2762" s="40"/>
      <c r="BD2762" s="40"/>
      <c r="BE2762" s="40"/>
      <c r="BF2762" s="40"/>
    </row>
    <row r="2763" spans="1:58" x14ac:dyDescent="0.4">
      <c r="A2763" s="510"/>
      <c r="B2763" s="40"/>
      <c r="C2763" s="40"/>
      <c r="D2763" s="45"/>
      <c r="E2763" s="45"/>
      <c r="F2763" s="64"/>
      <c r="G2763" s="40"/>
      <c r="H2763" s="40"/>
      <c r="I2763" s="40"/>
      <c r="J2763" s="40"/>
      <c r="K2763" s="40"/>
      <c r="L2763" s="40"/>
      <c r="M2763" s="40"/>
      <c r="N2763" s="40"/>
      <c r="O2763" s="40"/>
      <c r="P2763" s="40"/>
      <c r="Q2763" s="40"/>
      <c r="R2763" s="40"/>
      <c r="S2763" s="40"/>
      <c r="T2763" s="40"/>
      <c r="U2763" s="40"/>
      <c r="V2763" s="40"/>
      <c r="W2763" s="40"/>
      <c r="X2763" s="40"/>
      <c r="Y2763" s="40"/>
      <c r="Z2763" s="40"/>
      <c r="AA2763" s="40"/>
      <c r="AB2763" s="40"/>
      <c r="AC2763" s="40"/>
      <c r="AD2763" s="40"/>
      <c r="AE2763" s="40"/>
      <c r="AF2763" s="40"/>
      <c r="AG2763" s="40"/>
      <c r="AH2763" s="40"/>
      <c r="AI2763" s="40"/>
      <c r="AJ2763" s="40"/>
      <c r="AK2763" s="40"/>
      <c r="AL2763" s="40"/>
      <c r="AM2763" s="40"/>
      <c r="AN2763" s="40"/>
      <c r="AO2763" s="40"/>
      <c r="AP2763" s="40"/>
      <c r="AQ2763" s="40"/>
      <c r="AR2763" s="40"/>
      <c r="AS2763" s="40"/>
      <c r="AT2763" s="40"/>
      <c r="AU2763" s="40"/>
      <c r="AV2763" s="40"/>
      <c r="AW2763" s="40"/>
      <c r="AX2763" s="40"/>
      <c r="AY2763" s="40"/>
      <c r="AZ2763" s="40"/>
      <c r="BA2763" s="40"/>
      <c r="BB2763" s="40"/>
      <c r="BC2763" s="40"/>
      <c r="BD2763" s="40"/>
      <c r="BE2763" s="40"/>
      <c r="BF2763" s="40"/>
    </row>
    <row r="2764" spans="1:58" x14ac:dyDescent="0.4">
      <c r="A2764" s="510"/>
      <c r="B2764" s="40"/>
      <c r="C2764" s="40"/>
      <c r="D2764" s="45"/>
      <c r="E2764" s="45"/>
      <c r="F2764" s="64"/>
      <c r="G2764" s="40"/>
      <c r="H2764" s="40"/>
      <c r="I2764" s="40"/>
      <c r="J2764" s="40"/>
      <c r="K2764" s="40"/>
      <c r="L2764" s="40"/>
      <c r="M2764" s="40"/>
      <c r="N2764" s="40"/>
      <c r="O2764" s="40"/>
      <c r="P2764" s="40"/>
      <c r="Q2764" s="40"/>
      <c r="R2764" s="40"/>
      <c r="S2764" s="40"/>
      <c r="T2764" s="40"/>
      <c r="U2764" s="40"/>
      <c r="V2764" s="40"/>
      <c r="W2764" s="40"/>
      <c r="X2764" s="40"/>
      <c r="Y2764" s="40"/>
      <c r="Z2764" s="40"/>
      <c r="AA2764" s="40"/>
      <c r="AB2764" s="40"/>
      <c r="AC2764" s="40"/>
      <c r="AD2764" s="40"/>
      <c r="AE2764" s="40"/>
      <c r="AF2764" s="40"/>
      <c r="AG2764" s="40"/>
      <c r="AH2764" s="40"/>
      <c r="AI2764" s="40"/>
      <c r="AJ2764" s="40"/>
      <c r="AK2764" s="40"/>
      <c r="AL2764" s="40"/>
      <c r="AM2764" s="40"/>
      <c r="AN2764" s="40"/>
      <c r="AO2764" s="40"/>
      <c r="AP2764" s="40"/>
      <c r="AQ2764" s="40"/>
      <c r="AR2764" s="40"/>
      <c r="AS2764" s="40"/>
      <c r="AT2764" s="40"/>
      <c r="AU2764" s="40"/>
      <c r="AV2764" s="40"/>
      <c r="AW2764" s="40"/>
      <c r="AX2764" s="40"/>
      <c r="AY2764" s="40"/>
      <c r="AZ2764" s="40"/>
      <c r="BA2764" s="40"/>
      <c r="BB2764" s="40"/>
      <c r="BC2764" s="40"/>
      <c r="BD2764" s="40"/>
      <c r="BE2764" s="40"/>
      <c r="BF2764" s="40"/>
    </row>
    <row r="2765" spans="1:58" x14ac:dyDescent="0.4">
      <c r="A2765" s="510"/>
      <c r="B2765" s="40"/>
      <c r="C2765" s="40"/>
      <c r="D2765" s="45"/>
      <c r="E2765" s="45"/>
      <c r="F2765" s="64"/>
      <c r="G2765" s="40"/>
      <c r="H2765" s="40"/>
      <c r="I2765" s="40"/>
      <c r="J2765" s="40"/>
      <c r="K2765" s="40"/>
      <c r="L2765" s="40"/>
      <c r="M2765" s="40"/>
      <c r="N2765" s="40"/>
      <c r="O2765" s="40"/>
      <c r="P2765" s="40"/>
      <c r="Q2765" s="40"/>
      <c r="R2765" s="40"/>
      <c r="S2765" s="40"/>
      <c r="T2765" s="40"/>
      <c r="U2765" s="40"/>
      <c r="V2765" s="40"/>
      <c r="W2765" s="40"/>
      <c r="X2765" s="40"/>
      <c r="Y2765" s="40"/>
      <c r="Z2765" s="40"/>
      <c r="AA2765" s="40"/>
      <c r="AB2765" s="40"/>
      <c r="AC2765" s="40"/>
      <c r="AD2765" s="40"/>
      <c r="AE2765" s="40"/>
      <c r="AF2765" s="40"/>
      <c r="AG2765" s="40"/>
      <c r="AH2765" s="40"/>
      <c r="AI2765" s="40"/>
      <c r="AJ2765" s="40"/>
      <c r="AK2765" s="40"/>
      <c r="AL2765" s="40"/>
      <c r="AM2765" s="40"/>
      <c r="AN2765" s="40"/>
      <c r="AO2765" s="40"/>
      <c r="AP2765" s="40"/>
      <c r="AQ2765" s="40"/>
      <c r="AR2765" s="40"/>
      <c r="AS2765" s="40"/>
      <c r="AT2765" s="40"/>
      <c r="AU2765" s="40"/>
      <c r="AV2765" s="40"/>
      <c r="AW2765" s="40"/>
      <c r="AX2765" s="40"/>
      <c r="AY2765" s="40"/>
      <c r="AZ2765" s="40"/>
      <c r="BA2765" s="40"/>
      <c r="BB2765" s="40"/>
      <c r="BC2765" s="40"/>
      <c r="BD2765" s="40"/>
      <c r="BE2765" s="40"/>
      <c r="BF2765" s="40"/>
    </row>
    <row r="2766" spans="1:58" x14ac:dyDescent="0.4">
      <c r="A2766" s="510"/>
      <c r="B2766" s="40"/>
      <c r="C2766" s="40"/>
      <c r="D2766" s="45"/>
      <c r="E2766" s="45"/>
      <c r="F2766" s="64"/>
      <c r="G2766" s="40"/>
      <c r="H2766" s="40"/>
      <c r="I2766" s="40"/>
      <c r="J2766" s="40"/>
      <c r="K2766" s="40"/>
      <c r="L2766" s="40"/>
      <c r="M2766" s="40"/>
      <c r="N2766" s="40"/>
      <c r="O2766" s="40"/>
      <c r="P2766" s="40"/>
      <c r="Q2766" s="40"/>
      <c r="R2766" s="40"/>
      <c r="S2766" s="40"/>
      <c r="T2766" s="40"/>
      <c r="U2766" s="40"/>
      <c r="V2766" s="40"/>
      <c r="W2766" s="40"/>
      <c r="X2766" s="40"/>
      <c r="Y2766" s="40"/>
      <c r="Z2766" s="40"/>
      <c r="AA2766" s="40"/>
      <c r="AB2766" s="40"/>
      <c r="AC2766" s="40"/>
      <c r="AD2766" s="40"/>
      <c r="AE2766" s="40"/>
      <c r="AF2766" s="40"/>
      <c r="AG2766" s="40"/>
      <c r="AH2766" s="40"/>
      <c r="AI2766" s="40"/>
      <c r="AJ2766" s="40"/>
      <c r="AK2766" s="40"/>
      <c r="AL2766" s="40"/>
      <c r="AM2766" s="40"/>
      <c r="AN2766" s="40"/>
      <c r="AO2766" s="40"/>
      <c r="AP2766" s="40"/>
      <c r="AQ2766" s="40"/>
      <c r="AR2766" s="40"/>
      <c r="AS2766" s="40"/>
      <c r="AT2766" s="40"/>
      <c r="AU2766" s="40"/>
      <c r="AV2766" s="40"/>
      <c r="AW2766" s="40"/>
      <c r="AX2766" s="40"/>
      <c r="AY2766" s="40"/>
      <c r="AZ2766" s="40"/>
      <c r="BA2766" s="40"/>
      <c r="BB2766" s="40"/>
      <c r="BC2766" s="40"/>
      <c r="BD2766" s="40"/>
      <c r="BE2766" s="40"/>
      <c r="BF2766" s="40"/>
    </row>
    <row r="2767" spans="1:58" x14ac:dyDescent="0.4">
      <c r="A2767" s="510"/>
      <c r="B2767" s="40"/>
      <c r="C2767" s="40"/>
      <c r="D2767" s="45"/>
      <c r="E2767" s="45"/>
      <c r="F2767" s="64"/>
      <c r="G2767" s="40"/>
      <c r="H2767" s="40"/>
      <c r="I2767" s="40"/>
      <c r="J2767" s="40"/>
      <c r="K2767" s="40"/>
      <c r="L2767" s="40"/>
      <c r="M2767" s="40"/>
      <c r="N2767" s="40"/>
      <c r="O2767" s="40"/>
      <c r="P2767" s="40"/>
      <c r="Q2767" s="40"/>
      <c r="R2767" s="40"/>
      <c r="S2767" s="40"/>
      <c r="T2767" s="40"/>
      <c r="U2767" s="40"/>
      <c r="V2767" s="40"/>
      <c r="W2767" s="40"/>
      <c r="X2767" s="40"/>
      <c r="Y2767" s="40"/>
      <c r="Z2767" s="40"/>
      <c r="AA2767" s="40"/>
      <c r="AB2767" s="40"/>
      <c r="AC2767" s="40"/>
      <c r="AD2767" s="40"/>
      <c r="AE2767" s="40"/>
      <c r="AF2767" s="40"/>
      <c r="AG2767" s="40"/>
      <c r="AH2767" s="40"/>
      <c r="AI2767" s="40"/>
      <c r="AJ2767" s="40"/>
      <c r="AK2767" s="40"/>
      <c r="AL2767" s="40"/>
      <c r="AM2767" s="40"/>
      <c r="AN2767" s="40"/>
      <c r="AO2767" s="40"/>
      <c r="AP2767" s="40"/>
      <c r="AQ2767" s="40"/>
      <c r="AR2767" s="40"/>
      <c r="AS2767" s="40"/>
      <c r="AT2767" s="40"/>
      <c r="AU2767" s="40"/>
      <c r="AV2767" s="40"/>
      <c r="AW2767" s="40"/>
      <c r="AX2767" s="40"/>
      <c r="AY2767" s="40"/>
      <c r="AZ2767" s="40"/>
      <c r="BA2767" s="40"/>
      <c r="BB2767" s="40"/>
      <c r="BC2767" s="40"/>
      <c r="BD2767" s="40"/>
      <c r="BE2767" s="40"/>
      <c r="BF2767" s="40"/>
    </row>
    <row r="2768" spans="1:58" x14ac:dyDescent="0.4">
      <c r="A2768" s="510"/>
      <c r="B2768" s="40"/>
      <c r="C2768" s="40"/>
      <c r="D2768" s="45"/>
      <c r="E2768" s="45"/>
      <c r="F2768" s="64"/>
      <c r="G2768" s="40"/>
      <c r="H2768" s="40"/>
      <c r="I2768" s="40"/>
      <c r="J2768" s="40"/>
      <c r="K2768" s="40"/>
      <c r="L2768" s="40"/>
      <c r="M2768" s="40"/>
      <c r="N2768" s="40"/>
      <c r="O2768" s="40"/>
      <c r="P2768" s="40"/>
      <c r="Q2768" s="40"/>
      <c r="R2768" s="40"/>
      <c r="S2768" s="40"/>
      <c r="T2768" s="40"/>
      <c r="U2768" s="40"/>
      <c r="V2768" s="40"/>
      <c r="W2768" s="40"/>
      <c r="X2768" s="40"/>
      <c r="Y2768" s="40"/>
      <c r="Z2768" s="40"/>
      <c r="AA2768" s="40"/>
      <c r="AB2768" s="40"/>
      <c r="AC2768" s="40"/>
      <c r="AD2768" s="40"/>
      <c r="AE2768" s="40"/>
      <c r="AF2768" s="40"/>
      <c r="AG2768" s="40"/>
      <c r="AH2768" s="40"/>
      <c r="AI2768" s="40"/>
      <c r="AJ2768" s="40"/>
      <c r="AK2768" s="40"/>
      <c r="AL2768" s="40"/>
      <c r="AM2768" s="40"/>
      <c r="AN2768" s="40"/>
      <c r="AO2768" s="40"/>
      <c r="AP2768" s="40"/>
      <c r="AQ2768" s="40"/>
      <c r="AR2768" s="40"/>
      <c r="AS2768" s="40"/>
      <c r="AT2768" s="40"/>
      <c r="AU2768" s="40"/>
      <c r="AV2768" s="40"/>
      <c r="AW2768" s="40"/>
      <c r="AX2768" s="40"/>
      <c r="AY2768" s="40"/>
      <c r="AZ2768" s="40"/>
      <c r="BA2768" s="40"/>
      <c r="BB2768" s="40"/>
      <c r="BC2768" s="40"/>
      <c r="BD2768" s="40"/>
      <c r="BE2768" s="40"/>
      <c r="BF2768" s="40"/>
    </row>
    <row r="2769" spans="1:58" x14ac:dyDescent="0.4">
      <c r="A2769" s="510"/>
      <c r="B2769" s="40"/>
      <c r="C2769" s="40"/>
      <c r="D2769" s="45"/>
      <c r="E2769" s="45"/>
      <c r="F2769" s="64"/>
      <c r="G2769" s="40"/>
      <c r="H2769" s="40"/>
      <c r="I2769" s="40"/>
      <c r="J2769" s="40"/>
      <c r="K2769" s="40"/>
      <c r="L2769" s="40"/>
      <c r="M2769" s="40"/>
      <c r="N2769" s="40"/>
      <c r="O2769" s="40"/>
      <c r="P2769" s="40"/>
      <c r="Q2769" s="40"/>
      <c r="R2769" s="40"/>
      <c r="S2769" s="40"/>
      <c r="T2769" s="40"/>
      <c r="U2769" s="40"/>
      <c r="V2769" s="40"/>
      <c r="W2769" s="40"/>
      <c r="X2769" s="40"/>
      <c r="Y2769" s="40"/>
      <c r="Z2769" s="40"/>
      <c r="AA2769" s="40"/>
      <c r="AB2769" s="40"/>
      <c r="AC2769" s="40"/>
      <c r="AD2769" s="40"/>
      <c r="AE2769" s="40"/>
      <c r="AF2769" s="40"/>
      <c r="AG2769" s="40"/>
      <c r="AH2769" s="40"/>
      <c r="AI2769" s="40"/>
      <c r="AJ2769" s="40"/>
      <c r="AK2769" s="40"/>
      <c r="AL2769" s="40"/>
      <c r="AM2769" s="40"/>
      <c r="AN2769" s="40"/>
      <c r="AO2769" s="40"/>
      <c r="AP2769" s="40"/>
      <c r="AQ2769" s="40"/>
      <c r="AR2769" s="40"/>
      <c r="AS2769" s="40"/>
      <c r="AT2769" s="40"/>
      <c r="AU2769" s="40"/>
      <c r="AV2769" s="40"/>
      <c r="AW2769" s="40"/>
      <c r="AX2769" s="40"/>
      <c r="AY2769" s="40"/>
      <c r="AZ2769" s="40"/>
      <c r="BA2769" s="40"/>
      <c r="BB2769" s="40"/>
      <c r="BC2769" s="40"/>
      <c r="BD2769" s="40"/>
      <c r="BE2769" s="40"/>
      <c r="BF2769" s="40"/>
    </row>
    <row r="2770" spans="1:58" x14ac:dyDescent="0.4">
      <c r="A2770" s="510"/>
      <c r="B2770" s="40"/>
      <c r="C2770" s="40"/>
      <c r="D2770" s="45"/>
      <c r="E2770" s="45"/>
      <c r="F2770" s="64"/>
      <c r="G2770" s="40"/>
      <c r="H2770" s="40"/>
      <c r="I2770" s="40"/>
      <c r="J2770" s="40"/>
      <c r="K2770" s="40"/>
      <c r="L2770" s="40"/>
      <c r="M2770" s="40"/>
      <c r="N2770" s="40"/>
      <c r="O2770" s="40"/>
      <c r="P2770" s="40"/>
      <c r="Q2770" s="40"/>
      <c r="R2770" s="40"/>
      <c r="S2770" s="40"/>
      <c r="T2770" s="40"/>
      <c r="U2770" s="40"/>
      <c r="V2770" s="40"/>
      <c r="W2770" s="40"/>
      <c r="X2770" s="40"/>
      <c r="Y2770" s="40"/>
      <c r="Z2770" s="40"/>
      <c r="AA2770" s="40"/>
      <c r="AB2770" s="40"/>
      <c r="AC2770" s="40"/>
      <c r="AD2770" s="40"/>
      <c r="AE2770" s="40"/>
      <c r="AF2770" s="40"/>
      <c r="AG2770" s="40"/>
      <c r="AH2770" s="40"/>
      <c r="AI2770" s="40"/>
      <c r="AJ2770" s="40"/>
      <c r="AK2770" s="40"/>
      <c r="AL2770" s="40"/>
      <c r="AM2770" s="40"/>
      <c r="AN2770" s="40"/>
      <c r="AO2770" s="40"/>
      <c r="AP2770" s="40"/>
      <c r="AQ2770" s="40"/>
      <c r="AR2770" s="40"/>
      <c r="AS2770" s="40"/>
      <c r="AT2770" s="40"/>
      <c r="AU2770" s="40"/>
      <c r="AV2770" s="40"/>
      <c r="AW2770" s="40"/>
      <c r="AX2770" s="40"/>
      <c r="AY2770" s="40"/>
      <c r="AZ2770" s="40"/>
      <c r="BA2770" s="40"/>
      <c r="BB2770" s="40"/>
      <c r="BC2770" s="40"/>
      <c r="BD2770" s="40"/>
      <c r="BE2770" s="40"/>
      <c r="BF2770" s="40"/>
    </row>
    <row r="2771" spans="1:58" x14ac:dyDescent="0.4">
      <c r="A2771" s="510"/>
      <c r="B2771" s="40"/>
      <c r="C2771" s="40"/>
      <c r="D2771" s="45"/>
      <c r="E2771" s="45"/>
      <c r="F2771" s="64"/>
      <c r="G2771" s="40"/>
      <c r="H2771" s="40"/>
      <c r="I2771" s="40"/>
      <c r="J2771" s="40"/>
      <c r="K2771" s="40"/>
      <c r="L2771" s="40"/>
      <c r="M2771" s="40"/>
      <c r="N2771" s="40"/>
      <c r="O2771" s="40"/>
      <c r="P2771" s="40"/>
      <c r="Q2771" s="40"/>
      <c r="R2771" s="40"/>
      <c r="S2771" s="40"/>
      <c r="T2771" s="40"/>
      <c r="U2771" s="40"/>
      <c r="V2771" s="40"/>
      <c r="W2771" s="40"/>
      <c r="X2771" s="40"/>
      <c r="Y2771" s="40"/>
      <c r="Z2771" s="40"/>
      <c r="AA2771" s="40"/>
      <c r="AB2771" s="40"/>
      <c r="AC2771" s="40"/>
      <c r="AD2771" s="40"/>
      <c r="AE2771" s="40"/>
      <c r="AF2771" s="40"/>
      <c r="AG2771" s="40"/>
      <c r="AH2771" s="40"/>
      <c r="AI2771" s="40"/>
      <c r="AJ2771" s="40"/>
      <c r="AK2771" s="40"/>
      <c r="AL2771" s="40"/>
      <c r="AM2771" s="40"/>
      <c r="AN2771" s="40"/>
      <c r="AO2771" s="40"/>
      <c r="AP2771" s="40"/>
      <c r="AQ2771" s="40"/>
      <c r="AR2771" s="40"/>
      <c r="AS2771" s="40"/>
      <c r="AT2771" s="40"/>
      <c r="AU2771" s="40"/>
      <c r="AV2771" s="40"/>
      <c r="AW2771" s="40"/>
      <c r="AX2771" s="40"/>
      <c r="AY2771" s="40"/>
      <c r="AZ2771" s="40"/>
      <c r="BA2771" s="40"/>
      <c r="BB2771" s="40"/>
      <c r="BC2771" s="40"/>
      <c r="BD2771" s="40"/>
      <c r="BE2771" s="40"/>
      <c r="BF2771" s="40"/>
    </row>
    <row r="2772" spans="1:58" x14ac:dyDescent="0.4">
      <c r="A2772" s="510"/>
      <c r="B2772" s="40"/>
      <c r="C2772" s="40"/>
      <c r="D2772" s="45"/>
      <c r="E2772" s="45"/>
      <c r="F2772" s="64"/>
      <c r="G2772" s="40"/>
      <c r="H2772" s="40"/>
      <c r="I2772" s="40"/>
      <c r="J2772" s="40"/>
      <c r="K2772" s="40"/>
      <c r="L2772" s="40"/>
      <c r="M2772" s="40"/>
      <c r="N2772" s="40"/>
      <c r="O2772" s="40"/>
      <c r="P2772" s="40"/>
      <c r="Q2772" s="40"/>
      <c r="R2772" s="40"/>
      <c r="S2772" s="40"/>
      <c r="T2772" s="40"/>
      <c r="U2772" s="40"/>
      <c r="V2772" s="40"/>
      <c r="W2772" s="40"/>
      <c r="X2772" s="40"/>
      <c r="Y2772" s="40"/>
      <c r="Z2772" s="40"/>
      <c r="AA2772" s="40"/>
      <c r="AB2772" s="40"/>
      <c r="AC2772" s="40"/>
      <c r="AD2772" s="40"/>
      <c r="AE2772" s="40"/>
      <c r="AF2772" s="40"/>
      <c r="AG2772" s="40"/>
      <c r="AH2772" s="40"/>
      <c r="AI2772" s="40"/>
      <c r="AJ2772" s="40"/>
      <c r="AK2772" s="40"/>
      <c r="AL2772" s="40"/>
      <c r="AM2772" s="40"/>
      <c r="AN2772" s="40"/>
      <c r="AO2772" s="40"/>
      <c r="AP2772" s="40"/>
      <c r="AQ2772" s="40"/>
      <c r="AR2772" s="40"/>
      <c r="AS2772" s="40"/>
      <c r="AT2772" s="40"/>
      <c r="AU2772" s="40"/>
      <c r="AV2772" s="40"/>
      <c r="AW2772" s="40"/>
      <c r="AX2772" s="40"/>
      <c r="AY2772" s="40"/>
      <c r="AZ2772" s="40"/>
      <c r="BA2772" s="40"/>
      <c r="BB2772" s="40"/>
      <c r="BC2772" s="40"/>
      <c r="BD2772" s="40"/>
      <c r="BE2772" s="40"/>
      <c r="BF2772" s="40"/>
    </row>
    <row r="2773" spans="1:58" x14ac:dyDescent="0.4">
      <c r="A2773" s="510"/>
      <c r="B2773" s="40"/>
      <c r="C2773" s="40"/>
      <c r="D2773" s="45"/>
      <c r="E2773" s="45"/>
      <c r="F2773" s="64"/>
      <c r="G2773" s="40"/>
      <c r="H2773" s="40"/>
      <c r="I2773" s="40"/>
      <c r="J2773" s="40"/>
      <c r="K2773" s="40"/>
      <c r="L2773" s="40"/>
      <c r="M2773" s="40"/>
      <c r="N2773" s="40"/>
      <c r="O2773" s="40"/>
      <c r="P2773" s="40"/>
      <c r="Q2773" s="40"/>
      <c r="R2773" s="40"/>
      <c r="S2773" s="40"/>
      <c r="T2773" s="40"/>
      <c r="U2773" s="40"/>
      <c r="V2773" s="40"/>
      <c r="W2773" s="40"/>
      <c r="X2773" s="40"/>
      <c r="Y2773" s="40"/>
      <c r="Z2773" s="40"/>
      <c r="AA2773" s="40"/>
      <c r="AB2773" s="40"/>
      <c r="AC2773" s="40"/>
      <c r="AD2773" s="40"/>
      <c r="AE2773" s="40"/>
      <c r="AF2773" s="40"/>
      <c r="AG2773" s="40"/>
      <c r="AH2773" s="40"/>
      <c r="AI2773" s="40"/>
      <c r="AJ2773" s="40"/>
      <c r="AK2773" s="40"/>
      <c r="AL2773" s="40"/>
      <c r="AM2773" s="40"/>
      <c r="AN2773" s="40"/>
      <c r="AO2773" s="40"/>
      <c r="AP2773" s="40"/>
      <c r="AQ2773" s="40"/>
      <c r="AR2773" s="40"/>
      <c r="AS2773" s="40"/>
      <c r="AT2773" s="40"/>
      <c r="AU2773" s="40"/>
      <c r="AV2773" s="40"/>
      <c r="AW2773" s="40"/>
      <c r="AX2773" s="40"/>
      <c r="AY2773" s="40"/>
      <c r="AZ2773" s="40"/>
      <c r="BA2773" s="40"/>
      <c r="BB2773" s="40"/>
      <c r="BC2773" s="40"/>
      <c r="BD2773" s="40"/>
      <c r="BE2773" s="40"/>
      <c r="BF2773" s="40"/>
    </row>
    <row r="2774" spans="1:58" x14ac:dyDescent="0.4">
      <c r="A2774" s="510"/>
      <c r="B2774" s="40"/>
      <c r="C2774" s="40"/>
      <c r="D2774" s="45"/>
      <c r="E2774" s="45"/>
      <c r="F2774" s="64"/>
      <c r="G2774" s="40"/>
      <c r="H2774" s="40"/>
      <c r="I2774" s="40"/>
      <c r="J2774" s="40"/>
      <c r="K2774" s="40"/>
      <c r="L2774" s="40"/>
      <c r="M2774" s="40"/>
      <c r="N2774" s="40"/>
      <c r="O2774" s="40"/>
      <c r="P2774" s="40"/>
      <c r="Q2774" s="40"/>
      <c r="R2774" s="40"/>
      <c r="S2774" s="40"/>
      <c r="T2774" s="40"/>
      <c r="U2774" s="40"/>
      <c r="V2774" s="40"/>
      <c r="W2774" s="40"/>
      <c r="X2774" s="40"/>
      <c r="Y2774" s="40"/>
      <c r="Z2774" s="40"/>
      <c r="AA2774" s="40"/>
      <c r="AB2774" s="40"/>
      <c r="AC2774" s="40"/>
      <c r="AD2774" s="40"/>
      <c r="AE2774" s="40"/>
      <c r="AF2774" s="40"/>
      <c r="AG2774" s="40"/>
      <c r="AH2774" s="40"/>
      <c r="AI2774" s="40"/>
      <c r="AJ2774" s="40"/>
      <c r="AK2774" s="40"/>
      <c r="AL2774" s="40"/>
      <c r="AM2774" s="40"/>
      <c r="AN2774" s="40"/>
      <c r="AO2774" s="40"/>
      <c r="AP2774" s="40"/>
      <c r="AQ2774" s="40"/>
      <c r="AR2774" s="40"/>
      <c r="AS2774" s="40"/>
      <c r="AT2774" s="40"/>
      <c r="AU2774" s="40"/>
      <c r="AV2774" s="40"/>
      <c r="AW2774" s="40"/>
      <c r="AX2774" s="40"/>
      <c r="AY2774" s="40"/>
      <c r="AZ2774" s="40"/>
      <c r="BA2774" s="40"/>
      <c r="BB2774" s="40"/>
      <c r="BC2774" s="40"/>
      <c r="BD2774" s="40"/>
      <c r="BE2774" s="40"/>
      <c r="BF2774" s="40"/>
    </row>
    <row r="2775" spans="1:58" x14ac:dyDescent="0.4">
      <c r="A2775" s="510"/>
      <c r="B2775" s="40"/>
      <c r="C2775" s="40"/>
      <c r="D2775" s="45"/>
      <c r="E2775" s="45"/>
      <c r="F2775" s="64"/>
      <c r="G2775" s="40"/>
      <c r="H2775" s="40"/>
      <c r="I2775" s="40"/>
      <c r="J2775" s="40"/>
      <c r="K2775" s="40"/>
      <c r="L2775" s="40"/>
      <c r="M2775" s="40"/>
      <c r="N2775" s="40"/>
      <c r="O2775" s="40"/>
      <c r="P2775" s="40"/>
      <c r="Q2775" s="40"/>
      <c r="R2775" s="40"/>
      <c r="S2775" s="40"/>
      <c r="T2775" s="40"/>
      <c r="U2775" s="40"/>
      <c r="V2775" s="40"/>
      <c r="W2775" s="40"/>
      <c r="X2775" s="40"/>
      <c r="Y2775" s="40"/>
      <c r="Z2775" s="40"/>
      <c r="AA2775" s="40"/>
      <c r="AB2775" s="40"/>
      <c r="AC2775" s="40"/>
      <c r="AD2775" s="40"/>
      <c r="AE2775" s="40"/>
      <c r="AF2775" s="40"/>
      <c r="AG2775" s="40"/>
      <c r="AH2775" s="40"/>
      <c r="AI2775" s="40"/>
      <c r="AJ2775" s="40"/>
      <c r="AK2775" s="40"/>
      <c r="AL2775" s="40"/>
      <c r="AM2775" s="40"/>
      <c r="AN2775" s="40"/>
      <c r="AO2775" s="40"/>
      <c r="AP2775" s="40"/>
      <c r="AQ2775" s="40"/>
      <c r="AR2775" s="40"/>
      <c r="AS2775" s="40"/>
      <c r="AT2775" s="40"/>
      <c r="AU2775" s="40"/>
      <c r="AV2775" s="40"/>
      <c r="AW2775" s="40"/>
      <c r="AX2775" s="40"/>
      <c r="AY2775" s="40"/>
      <c r="AZ2775" s="40"/>
      <c r="BA2775" s="40"/>
      <c r="BB2775" s="40"/>
      <c r="BC2775" s="40"/>
      <c r="BD2775" s="40"/>
      <c r="BE2775" s="40"/>
      <c r="BF2775" s="40"/>
    </row>
    <row r="2776" spans="1:58" x14ac:dyDescent="0.4">
      <c r="A2776" s="510"/>
      <c r="B2776" s="40"/>
      <c r="C2776" s="40"/>
      <c r="D2776" s="45"/>
      <c r="E2776" s="45"/>
      <c r="F2776" s="64"/>
      <c r="G2776" s="40"/>
      <c r="H2776" s="40"/>
      <c r="I2776" s="40"/>
      <c r="J2776" s="40"/>
      <c r="K2776" s="40"/>
      <c r="L2776" s="40"/>
      <c r="M2776" s="40"/>
      <c r="N2776" s="40"/>
      <c r="O2776" s="40"/>
      <c r="P2776" s="40"/>
      <c r="Q2776" s="40"/>
      <c r="R2776" s="40"/>
      <c r="S2776" s="40"/>
      <c r="T2776" s="40"/>
      <c r="U2776" s="40"/>
      <c r="V2776" s="40"/>
      <c r="W2776" s="40"/>
      <c r="X2776" s="40"/>
      <c r="Y2776" s="40"/>
      <c r="Z2776" s="40"/>
      <c r="AA2776" s="40"/>
      <c r="AB2776" s="40"/>
      <c r="AC2776" s="40"/>
      <c r="AD2776" s="40"/>
      <c r="AE2776" s="40"/>
      <c r="AF2776" s="40"/>
      <c r="AG2776" s="40"/>
      <c r="AH2776" s="40"/>
      <c r="AI2776" s="40"/>
      <c r="AJ2776" s="40"/>
      <c r="AK2776" s="40"/>
      <c r="AL2776" s="40"/>
      <c r="AM2776" s="40"/>
      <c r="AN2776" s="40"/>
      <c r="AO2776" s="40"/>
      <c r="AP2776" s="40"/>
      <c r="AQ2776" s="40"/>
      <c r="AR2776" s="40"/>
      <c r="AS2776" s="40"/>
      <c r="AT2776" s="40"/>
      <c r="AU2776" s="40"/>
      <c r="AV2776" s="40"/>
      <c r="AW2776" s="40"/>
      <c r="AX2776" s="40"/>
      <c r="AY2776" s="40"/>
      <c r="AZ2776" s="40"/>
      <c r="BA2776" s="40"/>
      <c r="BB2776" s="40"/>
      <c r="BC2776" s="40"/>
      <c r="BD2776" s="40"/>
      <c r="BE2776" s="40"/>
      <c r="BF2776" s="40"/>
    </row>
    <row r="2777" spans="1:58" x14ac:dyDescent="0.4">
      <c r="A2777" s="510"/>
      <c r="B2777" s="40"/>
      <c r="C2777" s="40"/>
      <c r="D2777" s="45"/>
      <c r="E2777" s="45"/>
      <c r="F2777" s="64"/>
      <c r="G2777" s="40"/>
      <c r="H2777" s="40"/>
      <c r="I2777" s="40"/>
      <c r="J2777" s="40"/>
      <c r="K2777" s="40"/>
      <c r="L2777" s="40"/>
      <c r="M2777" s="40"/>
      <c r="N2777" s="40"/>
      <c r="O2777" s="40"/>
      <c r="P2777" s="40"/>
      <c r="Q2777" s="40"/>
      <c r="R2777" s="40"/>
      <c r="S2777" s="40"/>
      <c r="T2777" s="40"/>
      <c r="U2777" s="40"/>
      <c r="V2777" s="40"/>
      <c r="W2777" s="40"/>
      <c r="X2777" s="40"/>
      <c r="Y2777" s="40"/>
      <c r="Z2777" s="40"/>
      <c r="AA2777" s="40"/>
      <c r="AB2777" s="40"/>
      <c r="AC2777" s="40"/>
      <c r="AD2777" s="40"/>
      <c r="AE2777" s="40"/>
      <c r="AF2777" s="40"/>
      <c r="AG2777" s="40"/>
      <c r="AH2777" s="40"/>
      <c r="AI2777" s="40"/>
      <c r="AJ2777" s="40"/>
      <c r="AK2777" s="40"/>
      <c r="AL2777" s="40"/>
      <c r="AM2777" s="40"/>
      <c r="AN2777" s="40"/>
      <c r="AO2777" s="40"/>
      <c r="AP2777" s="40"/>
      <c r="AQ2777" s="40"/>
      <c r="AR2777" s="40"/>
      <c r="AS2777" s="40"/>
      <c r="AT2777" s="40"/>
      <c r="AU2777" s="40"/>
      <c r="AV2777" s="40"/>
      <c r="AW2777" s="40"/>
      <c r="AX2777" s="40"/>
      <c r="AY2777" s="40"/>
      <c r="AZ2777" s="40"/>
      <c r="BA2777" s="40"/>
      <c r="BB2777" s="40"/>
      <c r="BC2777" s="40"/>
      <c r="BD2777" s="40"/>
      <c r="BE2777" s="40"/>
      <c r="BF2777" s="40"/>
    </row>
    <row r="2778" spans="1:58" x14ac:dyDescent="0.4">
      <c r="A2778" s="510"/>
      <c r="B2778" s="40"/>
      <c r="C2778" s="40"/>
      <c r="D2778" s="45"/>
      <c r="E2778" s="45"/>
      <c r="F2778" s="64"/>
      <c r="G2778" s="40"/>
      <c r="H2778" s="40"/>
      <c r="I2778" s="40"/>
      <c r="J2778" s="40"/>
      <c r="K2778" s="40"/>
      <c r="L2778" s="40"/>
      <c r="M2778" s="40"/>
      <c r="N2778" s="40"/>
      <c r="O2778" s="40"/>
      <c r="P2778" s="40"/>
      <c r="Q2778" s="40"/>
      <c r="R2778" s="40"/>
      <c r="S2778" s="40"/>
      <c r="T2778" s="40"/>
      <c r="U2778" s="40"/>
      <c r="V2778" s="40"/>
      <c r="W2778" s="40"/>
      <c r="X2778" s="40"/>
      <c r="Y2778" s="40"/>
      <c r="Z2778" s="40"/>
      <c r="AA2778" s="40"/>
      <c r="AB2778" s="40"/>
      <c r="AC2778" s="40"/>
      <c r="AD2778" s="40"/>
      <c r="AE2778" s="40"/>
      <c r="AF2778" s="40"/>
      <c r="AG2778" s="40"/>
      <c r="AH2778" s="40"/>
      <c r="AI2778" s="40"/>
      <c r="AJ2778" s="40"/>
      <c r="AK2778" s="40"/>
      <c r="AL2778" s="40"/>
      <c r="AM2778" s="40"/>
      <c r="AN2778" s="40"/>
      <c r="AO2778" s="40"/>
      <c r="AP2778" s="40"/>
      <c r="AQ2778" s="40"/>
      <c r="AR2778" s="40"/>
      <c r="AS2778" s="40"/>
      <c r="AT2778" s="40"/>
      <c r="AU2778" s="40"/>
      <c r="AV2778" s="40"/>
      <c r="AW2778" s="40"/>
      <c r="AX2778" s="40"/>
      <c r="AY2778" s="40"/>
      <c r="AZ2778" s="40"/>
      <c r="BA2778" s="40"/>
      <c r="BB2778" s="40"/>
      <c r="BC2778" s="40"/>
      <c r="BD2778" s="40"/>
      <c r="BE2778" s="40"/>
      <c r="BF2778" s="40"/>
    </row>
    <row r="2779" spans="1:58" x14ac:dyDescent="0.4">
      <c r="A2779" s="510"/>
      <c r="B2779" s="40"/>
      <c r="C2779" s="40"/>
      <c r="D2779" s="45"/>
      <c r="E2779" s="45"/>
      <c r="F2779" s="64"/>
      <c r="G2779" s="40"/>
      <c r="H2779" s="40"/>
      <c r="I2779" s="40"/>
      <c r="J2779" s="40"/>
      <c r="K2779" s="40"/>
      <c r="L2779" s="40"/>
      <c r="M2779" s="40"/>
      <c r="N2779" s="40"/>
      <c r="O2779" s="40"/>
      <c r="P2779" s="40"/>
      <c r="Q2779" s="40"/>
      <c r="R2779" s="40"/>
      <c r="S2779" s="40"/>
      <c r="T2779" s="40"/>
      <c r="U2779" s="40"/>
      <c r="V2779" s="40"/>
      <c r="W2779" s="40"/>
      <c r="X2779" s="40"/>
      <c r="Y2779" s="40"/>
      <c r="Z2779" s="40"/>
      <c r="AA2779" s="40"/>
      <c r="AB2779" s="40"/>
      <c r="AC2779" s="40"/>
      <c r="AD2779" s="40"/>
      <c r="AE2779" s="40"/>
      <c r="AF2779" s="40"/>
      <c r="AG2779" s="40"/>
      <c r="AH2779" s="40"/>
      <c r="AI2779" s="40"/>
      <c r="AJ2779" s="40"/>
      <c r="AK2779" s="40"/>
      <c r="AL2779" s="40"/>
      <c r="AM2779" s="40"/>
      <c r="AN2779" s="40"/>
      <c r="AO2779" s="40"/>
      <c r="AP2779" s="40"/>
      <c r="AQ2779" s="40"/>
      <c r="AR2779" s="40"/>
      <c r="AS2779" s="40"/>
      <c r="AT2779" s="40"/>
      <c r="AU2779" s="40"/>
      <c r="AV2779" s="40"/>
      <c r="AW2779" s="40"/>
      <c r="AX2779" s="40"/>
      <c r="AY2779" s="40"/>
      <c r="AZ2779" s="40"/>
      <c r="BA2779" s="40"/>
      <c r="BB2779" s="40"/>
      <c r="BC2779" s="40"/>
      <c r="BD2779" s="40"/>
      <c r="BE2779" s="40"/>
      <c r="BF2779" s="40"/>
    </row>
    <row r="2780" spans="1:58" x14ac:dyDescent="0.4">
      <c r="A2780" s="510"/>
      <c r="B2780" s="40"/>
      <c r="C2780" s="40"/>
      <c r="D2780" s="45"/>
      <c r="E2780" s="45"/>
      <c r="F2780" s="64"/>
      <c r="G2780" s="40"/>
      <c r="H2780" s="40"/>
      <c r="I2780" s="40"/>
      <c r="J2780" s="40"/>
      <c r="K2780" s="40"/>
      <c r="L2780" s="40"/>
      <c r="M2780" s="40"/>
      <c r="N2780" s="40"/>
      <c r="O2780" s="40"/>
      <c r="P2780" s="40"/>
      <c r="Q2780" s="40"/>
      <c r="R2780" s="40"/>
      <c r="S2780" s="40"/>
      <c r="T2780" s="40"/>
      <c r="U2780" s="40"/>
      <c r="V2780" s="40"/>
      <c r="W2780" s="40"/>
      <c r="X2780" s="40"/>
      <c r="Y2780" s="40"/>
      <c r="Z2780" s="40"/>
      <c r="AA2780" s="40"/>
      <c r="AB2780" s="40"/>
      <c r="AC2780" s="40"/>
      <c r="AD2780" s="40"/>
      <c r="AE2780" s="40"/>
      <c r="AF2780" s="40"/>
      <c r="AG2780" s="40"/>
      <c r="AH2780" s="40"/>
      <c r="AI2780" s="40"/>
      <c r="AJ2780" s="40"/>
      <c r="AK2780" s="40"/>
      <c r="AL2780" s="40"/>
      <c r="AM2780" s="40"/>
      <c r="AN2780" s="40"/>
      <c r="AO2780" s="40"/>
      <c r="AP2780" s="40"/>
      <c r="AQ2780" s="40"/>
      <c r="AR2780" s="40"/>
      <c r="AS2780" s="40"/>
      <c r="AT2780" s="40"/>
      <c r="AU2780" s="40"/>
      <c r="AV2780" s="40"/>
      <c r="AW2780" s="40"/>
      <c r="AX2780" s="40"/>
      <c r="AY2780" s="40"/>
      <c r="AZ2780" s="40"/>
      <c r="BA2780" s="40"/>
      <c r="BB2780" s="40"/>
      <c r="BC2780" s="40"/>
      <c r="BD2780" s="40"/>
      <c r="BE2780" s="40"/>
      <c r="BF2780" s="40"/>
    </row>
    <row r="2781" spans="1:58" x14ac:dyDescent="0.4">
      <c r="A2781" s="510"/>
      <c r="B2781" s="40"/>
      <c r="C2781" s="40"/>
      <c r="D2781" s="45"/>
      <c r="E2781" s="45"/>
      <c r="F2781" s="64"/>
      <c r="G2781" s="40"/>
      <c r="H2781" s="40"/>
      <c r="I2781" s="40"/>
      <c r="J2781" s="40"/>
      <c r="K2781" s="40"/>
      <c r="L2781" s="40"/>
      <c r="M2781" s="40"/>
      <c r="N2781" s="40"/>
      <c r="O2781" s="40"/>
      <c r="P2781" s="40"/>
      <c r="Q2781" s="40"/>
      <c r="R2781" s="40"/>
      <c r="S2781" s="40"/>
      <c r="T2781" s="40"/>
      <c r="U2781" s="40"/>
      <c r="V2781" s="40"/>
      <c r="W2781" s="40"/>
      <c r="X2781" s="40"/>
      <c r="Y2781" s="40"/>
      <c r="Z2781" s="40"/>
      <c r="AA2781" s="40"/>
      <c r="AB2781" s="40"/>
      <c r="AC2781" s="40"/>
      <c r="AD2781" s="40"/>
      <c r="AE2781" s="40"/>
      <c r="AF2781" s="40"/>
      <c r="AG2781" s="40"/>
      <c r="AH2781" s="40"/>
      <c r="AI2781" s="40"/>
      <c r="AJ2781" s="40"/>
      <c r="AK2781" s="40"/>
      <c r="AL2781" s="40"/>
      <c r="AM2781" s="40"/>
      <c r="AN2781" s="40"/>
      <c r="AO2781" s="40"/>
      <c r="AP2781" s="40"/>
      <c r="AQ2781" s="40"/>
      <c r="AR2781" s="40"/>
      <c r="AS2781" s="40"/>
      <c r="AT2781" s="40"/>
      <c r="AU2781" s="40"/>
      <c r="AV2781" s="40"/>
      <c r="AW2781" s="40"/>
      <c r="AX2781" s="40"/>
      <c r="AY2781" s="40"/>
      <c r="AZ2781" s="40"/>
      <c r="BA2781" s="40"/>
      <c r="BB2781" s="40"/>
      <c r="BC2781" s="40"/>
      <c r="BD2781" s="40"/>
      <c r="BE2781" s="40"/>
      <c r="BF2781" s="40"/>
    </row>
    <row r="2782" spans="1:58" x14ac:dyDescent="0.4">
      <c r="A2782" s="510"/>
      <c r="B2782" s="40"/>
      <c r="C2782" s="40"/>
      <c r="D2782" s="45"/>
      <c r="E2782" s="45"/>
      <c r="F2782" s="64"/>
      <c r="G2782" s="40"/>
      <c r="H2782" s="40"/>
      <c r="I2782" s="40"/>
      <c r="J2782" s="40"/>
      <c r="K2782" s="40"/>
      <c r="L2782" s="40"/>
      <c r="M2782" s="40"/>
      <c r="N2782" s="40"/>
      <c r="O2782" s="40"/>
      <c r="P2782" s="40"/>
      <c r="Q2782" s="40"/>
      <c r="R2782" s="40"/>
      <c r="S2782" s="40"/>
      <c r="T2782" s="40"/>
      <c r="U2782" s="40"/>
      <c r="V2782" s="40"/>
      <c r="W2782" s="40"/>
      <c r="X2782" s="40"/>
      <c r="Y2782" s="40"/>
      <c r="Z2782" s="40"/>
      <c r="AA2782" s="40"/>
      <c r="AB2782" s="40"/>
      <c r="AC2782" s="40"/>
      <c r="AD2782" s="40"/>
      <c r="AE2782" s="40"/>
      <c r="AF2782" s="40"/>
      <c r="AG2782" s="40"/>
      <c r="AH2782" s="40"/>
      <c r="AI2782" s="40"/>
      <c r="AJ2782" s="40"/>
      <c r="AK2782" s="40"/>
      <c r="AL2782" s="40"/>
      <c r="AM2782" s="40"/>
      <c r="AN2782" s="40"/>
      <c r="AO2782" s="40"/>
      <c r="AP2782" s="40"/>
      <c r="AQ2782" s="40"/>
      <c r="AR2782" s="40"/>
      <c r="AS2782" s="40"/>
      <c r="AT2782" s="40"/>
      <c r="AU2782" s="40"/>
      <c r="AV2782" s="40"/>
      <c r="AW2782" s="40"/>
      <c r="AX2782" s="40"/>
      <c r="AY2782" s="40"/>
      <c r="AZ2782" s="40"/>
      <c r="BA2782" s="40"/>
      <c r="BB2782" s="40"/>
      <c r="BC2782" s="40"/>
      <c r="BD2782" s="40"/>
      <c r="BE2782" s="40"/>
      <c r="BF2782" s="40"/>
    </row>
    <row r="2783" spans="1:58" x14ac:dyDescent="0.4">
      <c r="A2783" s="510"/>
      <c r="B2783" s="40"/>
      <c r="C2783" s="40"/>
      <c r="D2783" s="45"/>
      <c r="E2783" s="45"/>
      <c r="F2783" s="64"/>
      <c r="G2783" s="40"/>
      <c r="H2783" s="40"/>
      <c r="I2783" s="40"/>
      <c r="J2783" s="40"/>
      <c r="K2783" s="40"/>
      <c r="L2783" s="40"/>
      <c r="M2783" s="40"/>
      <c r="N2783" s="40"/>
      <c r="O2783" s="40"/>
      <c r="P2783" s="40"/>
      <c r="Q2783" s="40"/>
      <c r="R2783" s="40"/>
      <c r="S2783" s="40"/>
      <c r="T2783" s="40"/>
      <c r="U2783" s="40"/>
      <c r="V2783" s="40"/>
      <c r="W2783" s="40"/>
      <c r="X2783" s="40"/>
      <c r="Y2783" s="40"/>
      <c r="Z2783" s="40"/>
      <c r="AA2783" s="40"/>
      <c r="AB2783" s="40"/>
      <c r="AC2783" s="40"/>
      <c r="AD2783" s="40"/>
      <c r="AE2783" s="40"/>
      <c r="AF2783" s="40"/>
      <c r="AG2783" s="40"/>
      <c r="AH2783" s="40"/>
      <c r="AI2783" s="40"/>
      <c r="AJ2783" s="40"/>
      <c r="AK2783" s="40"/>
      <c r="AL2783" s="40"/>
      <c r="AM2783" s="40"/>
      <c r="AN2783" s="40"/>
      <c r="AO2783" s="40"/>
      <c r="AP2783" s="40"/>
      <c r="AQ2783" s="40"/>
      <c r="AR2783" s="40"/>
      <c r="AS2783" s="40"/>
      <c r="AT2783" s="40"/>
      <c r="AU2783" s="40"/>
      <c r="AV2783" s="40"/>
      <c r="AW2783" s="40"/>
      <c r="AX2783" s="40"/>
      <c r="AY2783" s="40"/>
      <c r="AZ2783" s="40"/>
      <c r="BA2783" s="40"/>
      <c r="BB2783" s="40"/>
      <c r="BC2783" s="40"/>
      <c r="BD2783" s="40"/>
      <c r="BE2783" s="40"/>
      <c r="BF2783" s="40"/>
    </row>
    <row r="2784" spans="1:58" x14ac:dyDescent="0.4">
      <c r="A2784" s="510"/>
      <c r="B2784" s="40"/>
      <c r="C2784" s="40"/>
      <c r="D2784" s="45"/>
      <c r="E2784" s="45"/>
      <c r="F2784" s="64"/>
      <c r="G2784" s="40"/>
      <c r="H2784" s="40"/>
      <c r="I2784" s="40"/>
      <c r="J2784" s="40"/>
      <c r="K2784" s="40"/>
      <c r="L2784" s="40"/>
      <c r="M2784" s="40"/>
      <c r="N2784" s="40"/>
      <c r="O2784" s="40"/>
      <c r="P2784" s="40"/>
      <c r="Q2784" s="40"/>
      <c r="R2784" s="40"/>
      <c r="S2784" s="40"/>
      <c r="T2784" s="40"/>
      <c r="U2784" s="40"/>
      <c r="V2784" s="40"/>
      <c r="W2784" s="40"/>
      <c r="X2784" s="40"/>
      <c r="Y2784" s="40"/>
      <c r="Z2784" s="40"/>
      <c r="AA2784" s="40"/>
      <c r="AB2784" s="40"/>
      <c r="AC2784" s="40"/>
      <c r="AD2784" s="40"/>
      <c r="AE2784" s="40"/>
      <c r="AF2784" s="40"/>
      <c r="AG2784" s="40"/>
      <c r="AH2784" s="40"/>
      <c r="AI2784" s="40"/>
      <c r="AJ2784" s="40"/>
      <c r="AK2784" s="40"/>
      <c r="AL2784" s="40"/>
      <c r="AM2784" s="40"/>
      <c r="AN2784" s="40"/>
      <c r="AO2784" s="40"/>
      <c r="AP2784" s="40"/>
      <c r="AQ2784" s="40"/>
      <c r="AR2784" s="40"/>
      <c r="AS2784" s="40"/>
      <c r="AT2784" s="40"/>
      <c r="AU2784" s="40"/>
      <c r="AV2784" s="40"/>
      <c r="AW2784" s="40"/>
      <c r="AX2784" s="40"/>
      <c r="AY2784" s="40"/>
      <c r="AZ2784" s="40"/>
      <c r="BA2784" s="40"/>
      <c r="BB2784" s="40"/>
      <c r="BC2784" s="40"/>
      <c r="BD2784" s="40"/>
      <c r="BE2784" s="40"/>
      <c r="BF2784" s="40"/>
    </row>
    <row r="2785" spans="1:58" x14ac:dyDescent="0.4">
      <c r="A2785" s="510"/>
      <c r="B2785" s="40"/>
      <c r="C2785" s="40"/>
      <c r="D2785" s="45"/>
      <c r="E2785" s="45"/>
      <c r="F2785" s="64"/>
      <c r="G2785" s="40"/>
      <c r="H2785" s="40"/>
      <c r="I2785" s="40"/>
      <c r="J2785" s="40"/>
      <c r="K2785" s="40"/>
      <c r="L2785" s="40"/>
      <c r="M2785" s="40"/>
      <c r="N2785" s="40"/>
      <c r="O2785" s="40"/>
      <c r="P2785" s="40"/>
      <c r="Q2785" s="40"/>
      <c r="R2785" s="40"/>
      <c r="S2785" s="40"/>
      <c r="T2785" s="40"/>
      <c r="U2785" s="40"/>
      <c r="V2785" s="40"/>
      <c r="W2785" s="40"/>
      <c r="X2785" s="40"/>
      <c r="Y2785" s="40"/>
      <c r="Z2785" s="40"/>
      <c r="AA2785" s="40"/>
      <c r="AB2785" s="40"/>
      <c r="AC2785" s="40"/>
      <c r="AD2785" s="40"/>
      <c r="AE2785" s="40"/>
      <c r="AF2785" s="40"/>
      <c r="AG2785" s="40"/>
      <c r="AH2785" s="40"/>
      <c r="AI2785" s="40"/>
      <c r="AJ2785" s="40"/>
      <c r="AK2785" s="40"/>
      <c r="AL2785" s="40"/>
      <c r="AM2785" s="40"/>
      <c r="AN2785" s="40"/>
      <c r="AO2785" s="40"/>
      <c r="AP2785" s="40"/>
      <c r="AQ2785" s="40"/>
      <c r="AR2785" s="40"/>
      <c r="AS2785" s="40"/>
      <c r="AT2785" s="40"/>
      <c r="AU2785" s="40"/>
      <c r="AV2785" s="40"/>
      <c r="AW2785" s="40"/>
      <c r="AX2785" s="40"/>
      <c r="AY2785" s="40"/>
      <c r="AZ2785" s="40"/>
      <c r="BA2785" s="40"/>
      <c r="BB2785" s="40"/>
      <c r="BC2785" s="40"/>
      <c r="BD2785" s="40"/>
      <c r="BE2785" s="40"/>
      <c r="BF2785" s="40"/>
    </row>
    <row r="2786" spans="1:58" x14ac:dyDescent="0.4">
      <c r="A2786" s="510"/>
      <c r="B2786" s="40"/>
      <c r="C2786" s="40"/>
      <c r="D2786" s="45"/>
      <c r="E2786" s="45"/>
      <c r="F2786" s="64"/>
      <c r="G2786" s="40"/>
      <c r="H2786" s="40"/>
      <c r="I2786" s="40"/>
      <c r="J2786" s="40"/>
      <c r="K2786" s="40"/>
      <c r="L2786" s="40"/>
      <c r="M2786" s="40"/>
      <c r="N2786" s="40"/>
      <c r="O2786" s="40"/>
      <c r="P2786" s="40"/>
      <c r="Q2786" s="40"/>
      <c r="R2786" s="40"/>
      <c r="S2786" s="40"/>
      <c r="T2786" s="40"/>
      <c r="U2786" s="40"/>
      <c r="V2786" s="40"/>
      <c r="W2786" s="40"/>
      <c r="X2786" s="40"/>
      <c r="Y2786" s="40"/>
      <c r="Z2786" s="40"/>
      <c r="AA2786" s="40"/>
      <c r="AB2786" s="40"/>
      <c r="AC2786" s="40"/>
      <c r="AD2786" s="40"/>
      <c r="AE2786" s="40"/>
      <c r="AF2786" s="40"/>
      <c r="AG2786" s="40"/>
      <c r="AH2786" s="40"/>
      <c r="AI2786" s="40"/>
      <c r="AJ2786" s="40"/>
      <c r="AK2786" s="40"/>
      <c r="AL2786" s="40"/>
      <c r="AM2786" s="40"/>
      <c r="AN2786" s="40"/>
      <c r="AO2786" s="40"/>
      <c r="AP2786" s="40"/>
      <c r="AQ2786" s="40"/>
      <c r="AR2786" s="40"/>
      <c r="AS2786" s="40"/>
      <c r="AT2786" s="40"/>
      <c r="AU2786" s="40"/>
      <c r="AV2786" s="40"/>
      <c r="AW2786" s="40"/>
      <c r="AX2786" s="40"/>
      <c r="AY2786" s="40"/>
      <c r="AZ2786" s="40"/>
      <c r="BA2786" s="40"/>
      <c r="BB2786" s="40"/>
      <c r="BC2786" s="40"/>
      <c r="BD2786" s="40"/>
      <c r="BE2786" s="40"/>
      <c r="BF2786" s="40"/>
    </row>
    <row r="2787" spans="1:58" x14ac:dyDescent="0.4">
      <c r="A2787" s="510"/>
      <c r="B2787" s="40"/>
      <c r="C2787" s="40"/>
      <c r="D2787" s="45"/>
      <c r="E2787" s="45"/>
      <c r="F2787" s="64"/>
      <c r="G2787" s="40"/>
      <c r="H2787" s="40"/>
      <c r="I2787" s="40"/>
      <c r="J2787" s="40"/>
      <c r="K2787" s="40"/>
      <c r="L2787" s="40"/>
      <c r="M2787" s="40"/>
      <c r="N2787" s="40"/>
      <c r="O2787" s="40"/>
      <c r="P2787" s="40"/>
      <c r="Q2787" s="40"/>
      <c r="R2787" s="40"/>
      <c r="S2787" s="40"/>
      <c r="T2787" s="40"/>
      <c r="U2787" s="40"/>
      <c r="V2787" s="40"/>
      <c r="W2787" s="40"/>
      <c r="X2787" s="40"/>
      <c r="Y2787" s="40"/>
      <c r="Z2787" s="40"/>
      <c r="AA2787" s="40"/>
      <c r="AB2787" s="40"/>
      <c r="AC2787" s="40"/>
      <c r="AD2787" s="40"/>
      <c r="AE2787" s="40"/>
      <c r="AF2787" s="40"/>
      <c r="AG2787" s="40"/>
      <c r="AH2787" s="40"/>
      <c r="AI2787" s="40"/>
      <c r="AJ2787" s="40"/>
      <c r="AK2787" s="40"/>
      <c r="AL2787" s="40"/>
      <c r="AM2787" s="40"/>
      <c r="AN2787" s="40"/>
      <c r="AO2787" s="40"/>
      <c r="AP2787" s="40"/>
      <c r="AQ2787" s="40"/>
      <c r="AR2787" s="40"/>
      <c r="AS2787" s="40"/>
      <c r="AT2787" s="40"/>
      <c r="AU2787" s="40"/>
      <c r="AV2787" s="40"/>
      <c r="AW2787" s="40"/>
      <c r="AX2787" s="40"/>
      <c r="AY2787" s="40"/>
      <c r="AZ2787" s="40"/>
      <c r="BA2787" s="40"/>
      <c r="BB2787" s="40"/>
      <c r="BC2787" s="40"/>
      <c r="BD2787" s="40"/>
      <c r="BE2787" s="40"/>
      <c r="BF2787" s="40"/>
    </row>
    <row r="2788" spans="1:58" x14ac:dyDescent="0.4">
      <c r="A2788" s="510"/>
      <c r="B2788" s="40"/>
      <c r="C2788" s="40"/>
      <c r="D2788" s="45"/>
      <c r="E2788" s="45"/>
      <c r="F2788" s="64"/>
      <c r="G2788" s="40"/>
      <c r="H2788" s="40"/>
      <c r="I2788" s="40"/>
      <c r="J2788" s="40"/>
      <c r="K2788" s="40"/>
      <c r="L2788" s="40"/>
      <c r="M2788" s="40"/>
      <c r="N2788" s="40"/>
      <c r="O2788" s="40"/>
      <c r="P2788" s="40"/>
      <c r="Q2788" s="40"/>
      <c r="R2788" s="40"/>
      <c r="S2788" s="40"/>
      <c r="T2788" s="40"/>
      <c r="U2788" s="40"/>
      <c r="V2788" s="40"/>
      <c r="W2788" s="40"/>
      <c r="X2788" s="40"/>
      <c r="Y2788" s="40"/>
      <c r="Z2788" s="40"/>
      <c r="AA2788" s="40"/>
      <c r="AB2788" s="40"/>
      <c r="AC2788" s="40"/>
      <c r="AD2788" s="40"/>
      <c r="AE2788" s="40"/>
      <c r="AF2788" s="40"/>
      <c r="AG2788" s="40"/>
      <c r="AH2788" s="40"/>
      <c r="AI2788" s="40"/>
      <c r="AJ2788" s="40"/>
      <c r="AK2788" s="40"/>
      <c r="AL2788" s="40"/>
      <c r="AM2788" s="40"/>
      <c r="AN2788" s="40"/>
      <c r="AO2788" s="40"/>
      <c r="AP2788" s="40"/>
      <c r="AQ2788" s="40"/>
      <c r="AR2788" s="40"/>
      <c r="AS2788" s="40"/>
      <c r="AT2788" s="40"/>
      <c r="AU2788" s="40"/>
      <c r="AV2788" s="40"/>
      <c r="AW2788" s="40"/>
      <c r="AX2788" s="40"/>
      <c r="AY2788" s="40"/>
      <c r="AZ2788" s="40"/>
      <c r="BA2788" s="40"/>
      <c r="BB2788" s="40"/>
      <c r="BC2788" s="40"/>
      <c r="BD2788" s="40"/>
      <c r="BE2788" s="40"/>
      <c r="BF2788" s="40"/>
    </row>
    <row r="2789" spans="1:58" x14ac:dyDescent="0.4">
      <c r="A2789" s="510"/>
      <c r="B2789" s="40"/>
      <c r="C2789" s="40"/>
      <c r="D2789" s="45"/>
      <c r="E2789" s="45"/>
      <c r="F2789" s="64"/>
      <c r="G2789" s="40"/>
      <c r="H2789" s="40"/>
      <c r="I2789" s="40"/>
      <c r="J2789" s="40"/>
      <c r="K2789" s="40"/>
      <c r="L2789" s="40"/>
      <c r="M2789" s="40"/>
      <c r="N2789" s="40"/>
      <c r="O2789" s="40"/>
      <c r="P2789" s="40"/>
      <c r="Q2789" s="40"/>
      <c r="R2789" s="40"/>
      <c r="S2789" s="40"/>
      <c r="T2789" s="40"/>
      <c r="U2789" s="40"/>
      <c r="V2789" s="40"/>
      <c r="W2789" s="40"/>
      <c r="X2789" s="40"/>
      <c r="Y2789" s="40"/>
      <c r="Z2789" s="40"/>
      <c r="AA2789" s="40"/>
      <c r="AB2789" s="40"/>
      <c r="AC2789" s="40"/>
      <c r="AD2789" s="40"/>
      <c r="AE2789" s="40"/>
      <c r="AF2789" s="40"/>
      <c r="AG2789" s="40"/>
      <c r="AH2789" s="40"/>
      <c r="AI2789" s="40"/>
      <c r="AJ2789" s="40"/>
      <c r="AK2789" s="40"/>
      <c r="AL2789" s="40"/>
      <c r="AM2789" s="40"/>
      <c r="AN2789" s="40"/>
      <c r="AO2789" s="40"/>
      <c r="AP2789" s="40"/>
      <c r="AQ2789" s="40"/>
      <c r="AR2789" s="40"/>
      <c r="AS2789" s="40"/>
      <c r="AT2789" s="40"/>
      <c r="AU2789" s="40"/>
      <c r="AV2789" s="40"/>
      <c r="AW2789" s="40"/>
      <c r="AX2789" s="40"/>
      <c r="AY2789" s="40"/>
      <c r="AZ2789" s="40"/>
      <c r="BA2789" s="40"/>
      <c r="BB2789" s="40"/>
      <c r="BC2789" s="40"/>
      <c r="BD2789" s="40"/>
      <c r="BE2789" s="40"/>
      <c r="BF2789" s="40"/>
    </row>
    <row r="2790" spans="1:58" x14ac:dyDescent="0.4">
      <c r="A2790" s="510"/>
      <c r="B2790" s="40"/>
      <c r="C2790" s="40"/>
      <c r="D2790" s="45"/>
      <c r="E2790" s="45"/>
      <c r="F2790" s="64"/>
      <c r="G2790" s="40"/>
      <c r="H2790" s="40"/>
      <c r="I2790" s="40"/>
      <c r="J2790" s="40"/>
      <c r="K2790" s="40"/>
      <c r="L2790" s="40"/>
      <c r="M2790" s="40"/>
      <c r="N2790" s="40"/>
      <c r="O2790" s="40"/>
      <c r="P2790" s="40"/>
      <c r="Q2790" s="40"/>
      <c r="R2790" s="40"/>
      <c r="S2790" s="40"/>
      <c r="T2790" s="40"/>
      <c r="U2790" s="40"/>
      <c r="V2790" s="40"/>
      <c r="W2790" s="40"/>
      <c r="X2790" s="40"/>
      <c r="Y2790" s="40"/>
      <c r="Z2790" s="40"/>
      <c r="AA2790" s="40"/>
      <c r="AB2790" s="40"/>
      <c r="AC2790" s="40"/>
      <c r="AD2790" s="40"/>
      <c r="AE2790" s="40"/>
      <c r="AF2790" s="40"/>
      <c r="AG2790" s="40"/>
      <c r="AH2790" s="40"/>
      <c r="AI2790" s="40"/>
      <c r="AJ2790" s="40"/>
      <c r="AK2790" s="40"/>
      <c r="AL2790" s="40"/>
      <c r="AM2790" s="40"/>
      <c r="AN2790" s="40"/>
      <c r="AO2790" s="40"/>
      <c r="AP2790" s="40"/>
      <c r="AQ2790" s="40"/>
      <c r="AR2790" s="40"/>
      <c r="AS2790" s="40"/>
      <c r="AT2790" s="40"/>
      <c r="AU2790" s="40"/>
      <c r="AV2790" s="40"/>
      <c r="AW2790" s="40"/>
      <c r="AX2790" s="40"/>
      <c r="AY2790" s="40"/>
      <c r="AZ2790" s="40"/>
      <c r="BA2790" s="40"/>
      <c r="BB2790" s="40"/>
      <c r="BC2790" s="40"/>
      <c r="BD2790" s="40"/>
      <c r="BE2790" s="40"/>
      <c r="BF2790" s="40"/>
    </row>
    <row r="2791" spans="1:58" x14ac:dyDescent="0.4">
      <c r="A2791" s="510"/>
      <c r="B2791" s="40"/>
      <c r="C2791" s="40"/>
      <c r="D2791" s="45"/>
      <c r="E2791" s="45"/>
      <c r="F2791" s="64"/>
      <c r="G2791" s="40"/>
      <c r="H2791" s="40"/>
      <c r="I2791" s="40"/>
      <c r="J2791" s="40"/>
      <c r="K2791" s="40"/>
      <c r="L2791" s="40"/>
      <c r="M2791" s="40"/>
      <c r="N2791" s="40"/>
      <c r="O2791" s="40"/>
      <c r="P2791" s="40"/>
      <c r="Q2791" s="40"/>
      <c r="R2791" s="40"/>
      <c r="S2791" s="40"/>
      <c r="T2791" s="40"/>
      <c r="U2791" s="40"/>
      <c r="V2791" s="40"/>
      <c r="W2791" s="40"/>
      <c r="X2791" s="40"/>
      <c r="Y2791" s="40"/>
      <c r="Z2791" s="40"/>
      <c r="AA2791" s="40"/>
      <c r="AB2791" s="40"/>
      <c r="AC2791" s="40"/>
      <c r="AD2791" s="40"/>
      <c r="AE2791" s="40"/>
      <c r="AF2791" s="40"/>
      <c r="AG2791" s="40"/>
      <c r="AH2791" s="40"/>
      <c r="AI2791" s="40"/>
      <c r="AJ2791" s="40"/>
      <c r="AK2791" s="40"/>
      <c r="AL2791" s="40"/>
      <c r="AM2791" s="40"/>
      <c r="AN2791" s="40"/>
      <c r="AO2791" s="40"/>
      <c r="AP2791" s="40"/>
      <c r="AQ2791" s="40"/>
      <c r="AR2791" s="40"/>
      <c r="AS2791" s="40"/>
      <c r="AT2791" s="40"/>
      <c r="AU2791" s="40"/>
      <c r="AV2791" s="40"/>
      <c r="AW2791" s="40"/>
      <c r="AX2791" s="40"/>
      <c r="AY2791" s="40"/>
      <c r="AZ2791" s="40"/>
      <c r="BA2791" s="40"/>
      <c r="BB2791" s="40"/>
      <c r="BC2791" s="40"/>
      <c r="BD2791" s="40"/>
      <c r="BE2791" s="40"/>
      <c r="BF2791" s="40"/>
    </row>
    <row r="2792" spans="1:58" x14ac:dyDescent="0.4">
      <c r="A2792" s="510"/>
      <c r="B2792" s="40"/>
      <c r="C2792" s="40"/>
      <c r="D2792" s="45"/>
      <c r="E2792" s="45"/>
      <c r="F2792" s="64"/>
      <c r="G2792" s="40"/>
      <c r="H2792" s="40"/>
      <c r="I2792" s="40"/>
      <c r="J2792" s="40"/>
      <c r="K2792" s="40"/>
      <c r="L2792" s="40"/>
      <c r="M2792" s="40"/>
      <c r="N2792" s="40"/>
      <c r="O2792" s="40"/>
      <c r="P2792" s="40"/>
      <c r="Q2792" s="40"/>
      <c r="R2792" s="40"/>
      <c r="S2792" s="40"/>
      <c r="T2792" s="40"/>
      <c r="U2792" s="40"/>
      <c r="V2792" s="40"/>
      <c r="W2792" s="40"/>
      <c r="X2792" s="40"/>
      <c r="Y2792" s="40"/>
      <c r="Z2792" s="40"/>
      <c r="AA2792" s="40"/>
      <c r="AB2792" s="40"/>
      <c r="AC2792" s="40"/>
      <c r="AD2792" s="40"/>
      <c r="AE2792" s="40"/>
      <c r="AF2792" s="40"/>
      <c r="AG2792" s="40"/>
      <c r="AH2792" s="40"/>
      <c r="AI2792" s="40"/>
      <c r="AJ2792" s="40"/>
      <c r="AK2792" s="40"/>
      <c r="AL2792" s="40"/>
      <c r="AM2792" s="40"/>
      <c r="AN2792" s="40"/>
      <c r="AO2792" s="40"/>
      <c r="AP2792" s="40"/>
      <c r="AQ2792" s="40"/>
      <c r="AR2792" s="40"/>
      <c r="AS2792" s="40"/>
      <c r="AT2792" s="40"/>
      <c r="AU2792" s="40"/>
      <c r="AV2792" s="40"/>
      <c r="AW2792" s="40"/>
      <c r="AX2792" s="40"/>
      <c r="AY2792" s="40"/>
      <c r="AZ2792" s="40"/>
      <c r="BA2792" s="40"/>
      <c r="BB2792" s="40"/>
      <c r="BC2792" s="40"/>
      <c r="BD2792" s="40"/>
      <c r="BE2792" s="40"/>
      <c r="BF2792" s="40"/>
    </row>
    <row r="2793" spans="1:58" x14ac:dyDescent="0.4">
      <c r="A2793" s="510"/>
      <c r="B2793" s="40"/>
      <c r="C2793" s="40"/>
      <c r="D2793" s="45"/>
      <c r="E2793" s="45"/>
      <c r="F2793" s="64"/>
      <c r="G2793" s="40"/>
      <c r="H2793" s="40"/>
      <c r="I2793" s="40"/>
      <c r="J2793" s="40"/>
      <c r="K2793" s="40"/>
      <c r="L2793" s="40"/>
      <c r="M2793" s="40"/>
      <c r="N2793" s="40"/>
      <c r="O2793" s="40"/>
      <c r="P2793" s="40"/>
      <c r="Q2793" s="40"/>
      <c r="R2793" s="40"/>
      <c r="S2793" s="40"/>
      <c r="T2793" s="40"/>
      <c r="U2793" s="40"/>
      <c r="V2793" s="40"/>
      <c r="W2793" s="40"/>
      <c r="X2793" s="40"/>
      <c r="Y2793" s="40"/>
      <c r="Z2793" s="40"/>
      <c r="AA2793" s="40"/>
      <c r="AB2793" s="40"/>
      <c r="AC2793" s="40"/>
      <c r="AD2793" s="40"/>
      <c r="AE2793" s="40"/>
      <c r="AF2793" s="40"/>
      <c r="AG2793" s="40"/>
      <c r="AH2793" s="40"/>
      <c r="AI2793" s="40"/>
      <c r="AJ2793" s="40"/>
      <c r="AK2793" s="40"/>
      <c r="AL2793" s="40"/>
      <c r="AM2793" s="40"/>
      <c r="AN2793" s="40"/>
      <c r="AO2793" s="40"/>
      <c r="AP2793" s="40"/>
      <c r="AQ2793" s="40"/>
      <c r="AR2793" s="40"/>
      <c r="AS2793" s="40"/>
      <c r="AT2793" s="40"/>
      <c r="AU2793" s="40"/>
      <c r="AV2793" s="40"/>
      <c r="AW2793" s="40"/>
      <c r="AX2793" s="40"/>
      <c r="AY2793" s="40"/>
      <c r="AZ2793" s="40"/>
      <c r="BA2793" s="40"/>
      <c r="BB2793" s="40"/>
      <c r="BC2793" s="40"/>
      <c r="BD2793" s="40"/>
      <c r="BE2793" s="40"/>
      <c r="BF2793" s="40"/>
    </row>
    <row r="2794" spans="1:58" x14ac:dyDescent="0.4">
      <c r="A2794" s="510"/>
      <c r="B2794" s="40"/>
      <c r="C2794" s="40"/>
      <c r="D2794" s="45"/>
      <c r="E2794" s="45"/>
      <c r="F2794" s="64"/>
      <c r="G2794" s="40"/>
      <c r="H2794" s="40"/>
      <c r="I2794" s="40"/>
      <c r="J2794" s="40"/>
      <c r="K2794" s="40"/>
      <c r="L2794" s="40"/>
      <c r="M2794" s="40"/>
      <c r="N2794" s="40"/>
      <c r="O2794" s="40"/>
      <c r="P2794" s="40"/>
      <c r="Q2794" s="40"/>
      <c r="R2794" s="40"/>
      <c r="S2794" s="40"/>
      <c r="T2794" s="40"/>
      <c r="U2794" s="40"/>
      <c r="V2794" s="40"/>
      <c r="W2794" s="40"/>
      <c r="X2794" s="40"/>
      <c r="Y2794" s="40"/>
      <c r="Z2794" s="40"/>
      <c r="AA2794" s="40"/>
      <c r="AB2794" s="40"/>
      <c r="AC2794" s="40"/>
      <c r="AD2794" s="40"/>
      <c r="AE2794" s="40"/>
      <c r="AF2794" s="40"/>
      <c r="AG2794" s="40"/>
      <c r="AH2794" s="40"/>
      <c r="AI2794" s="40"/>
      <c r="AJ2794" s="40"/>
      <c r="AK2794" s="40"/>
      <c r="AL2794" s="40"/>
      <c r="AM2794" s="40"/>
      <c r="AN2794" s="40"/>
      <c r="AO2794" s="40"/>
      <c r="AP2794" s="40"/>
      <c r="AQ2794" s="40"/>
      <c r="AR2794" s="40"/>
      <c r="AS2794" s="40"/>
      <c r="AT2794" s="40"/>
      <c r="AU2794" s="40"/>
      <c r="AV2794" s="40"/>
      <c r="AW2794" s="40"/>
      <c r="AX2794" s="40"/>
      <c r="AY2794" s="40"/>
      <c r="AZ2794" s="40"/>
      <c r="BA2794" s="40"/>
      <c r="BB2794" s="40"/>
      <c r="BC2794" s="40"/>
      <c r="BD2794" s="40"/>
      <c r="BE2794" s="40"/>
      <c r="BF2794" s="40"/>
    </row>
    <row r="2795" spans="1:58" x14ac:dyDescent="0.4">
      <c r="A2795" s="510"/>
      <c r="B2795" s="40"/>
      <c r="C2795" s="40"/>
      <c r="D2795" s="45"/>
      <c r="E2795" s="45"/>
      <c r="F2795" s="64"/>
      <c r="G2795" s="40"/>
      <c r="H2795" s="40"/>
      <c r="I2795" s="40"/>
      <c r="J2795" s="40"/>
      <c r="K2795" s="40"/>
      <c r="L2795" s="40"/>
      <c r="M2795" s="40"/>
      <c r="N2795" s="40"/>
      <c r="O2795" s="40"/>
      <c r="P2795" s="40"/>
      <c r="Q2795" s="40"/>
      <c r="R2795" s="40"/>
      <c r="S2795" s="40"/>
      <c r="T2795" s="40"/>
      <c r="U2795" s="40"/>
      <c r="V2795" s="40"/>
      <c r="W2795" s="40"/>
      <c r="X2795" s="40"/>
      <c r="Y2795" s="40"/>
      <c r="Z2795" s="40"/>
      <c r="AA2795" s="40"/>
      <c r="AB2795" s="40"/>
      <c r="AC2795" s="40"/>
      <c r="AD2795" s="40"/>
      <c r="AE2795" s="40"/>
      <c r="AF2795" s="40"/>
      <c r="AG2795" s="40"/>
      <c r="AH2795" s="40"/>
      <c r="AI2795" s="40"/>
      <c r="AJ2795" s="40"/>
      <c r="AK2795" s="40"/>
      <c r="AL2795" s="40"/>
      <c r="AM2795" s="40"/>
      <c r="AN2795" s="40"/>
      <c r="AO2795" s="40"/>
      <c r="AP2795" s="40"/>
      <c r="AQ2795" s="40"/>
      <c r="AR2795" s="40"/>
      <c r="AS2795" s="40"/>
      <c r="AT2795" s="40"/>
      <c r="AU2795" s="40"/>
      <c r="AV2795" s="40"/>
      <c r="AW2795" s="40"/>
      <c r="AX2795" s="40"/>
      <c r="AY2795" s="40"/>
      <c r="AZ2795" s="40"/>
      <c r="BA2795" s="40"/>
      <c r="BB2795" s="40"/>
      <c r="BC2795" s="40"/>
      <c r="BD2795" s="40"/>
      <c r="BE2795" s="40"/>
      <c r="BF2795" s="40"/>
    </row>
    <row r="2796" spans="1:58" x14ac:dyDescent="0.4">
      <c r="A2796" s="510"/>
      <c r="B2796" s="40"/>
      <c r="C2796" s="40"/>
      <c r="D2796" s="45"/>
      <c r="E2796" s="45"/>
      <c r="F2796" s="64"/>
      <c r="G2796" s="40"/>
      <c r="H2796" s="40"/>
      <c r="I2796" s="40"/>
      <c r="J2796" s="40"/>
      <c r="K2796" s="40"/>
      <c r="L2796" s="40"/>
      <c r="M2796" s="40"/>
      <c r="N2796" s="40"/>
      <c r="O2796" s="40"/>
      <c r="P2796" s="40"/>
      <c r="Q2796" s="40"/>
      <c r="R2796" s="40"/>
      <c r="S2796" s="40"/>
      <c r="T2796" s="40"/>
      <c r="U2796" s="40"/>
      <c r="V2796" s="40"/>
      <c r="W2796" s="40"/>
      <c r="X2796" s="40"/>
      <c r="Y2796" s="40"/>
      <c r="Z2796" s="40"/>
      <c r="AA2796" s="40"/>
      <c r="AB2796" s="40"/>
      <c r="AC2796" s="40"/>
      <c r="AD2796" s="40"/>
      <c r="AE2796" s="40"/>
      <c r="AF2796" s="40"/>
      <c r="AG2796" s="40"/>
      <c r="AH2796" s="40"/>
      <c r="AI2796" s="40"/>
      <c r="AJ2796" s="40"/>
      <c r="AK2796" s="40"/>
      <c r="AL2796" s="40"/>
      <c r="AM2796" s="40"/>
      <c r="AN2796" s="40"/>
      <c r="AO2796" s="40"/>
      <c r="AP2796" s="40"/>
      <c r="AQ2796" s="40"/>
      <c r="AR2796" s="40"/>
      <c r="AS2796" s="40"/>
      <c r="AT2796" s="40"/>
      <c r="AU2796" s="40"/>
      <c r="AV2796" s="40"/>
      <c r="AW2796" s="40"/>
      <c r="AX2796" s="40"/>
      <c r="AY2796" s="40"/>
      <c r="AZ2796" s="40"/>
      <c r="BA2796" s="40"/>
      <c r="BB2796" s="40"/>
      <c r="BC2796" s="40"/>
      <c r="BD2796" s="40"/>
      <c r="BE2796" s="40"/>
      <c r="BF2796" s="40"/>
    </row>
    <row r="2797" spans="1:58" x14ac:dyDescent="0.4">
      <c r="A2797" s="510"/>
      <c r="B2797" s="40"/>
      <c r="C2797" s="40"/>
      <c r="D2797" s="45"/>
      <c r="E2797" s="45"/>
      <c r="F2797" s="64"/>
      <c r="G2797" s="40"/>
      <c r="H2797" s="40"/>
      <c r="I2797" s="40"/>
      <c r="J2797" s="40"/>
      <c r="K2797" s="40"/>
      <c r="L2797" s="40"/>
      <c r="M2797" s="40"/>
      <c r="N2797" s="40"/>
      <c r="O2797" s="40"/>
      <c r="P2797" s="40"/>
      <c r="Q2797" s="40"/>
      <c r="R2797" s="40"/>
      <c r="S2797" s="40"/>
      <c r="T2797" s="40"/>
      <c r="U2797" s="40"/>
      <c r="V2797" s="40"/>
      <c r="W2797" s="40"/>
      <c r="X2797" s="40"/>
      <c r="Y2797" s="40"/>
      <c r="Z2797" s="40"/>
      <c r="AA2797" s="40"/>
      <c r="AB2797" s="40"/>
      <c r="AC2797" s="40"/>
      <c r="AD2797" s="40"/>
      <c r="AE2797" s="40"/>
      <c r="AF2797" s="40"/>
      <c r="AG2797" s="40"/>
      <c r="AH2797" s="40"/>
      <c r="AI2797" s="40"/>
      <c r="AJ2797" s="40"/>
      <c r="AK2797" s="40"/>
      <c r="AL2797" s="40"/>
      <c r="AM2797" s="40"/>
      <c r="AN2797" s="40"/>
      <c r="AO2797" s="40"/>
      <c r="AP2797" s="40"/>
      <c r="AQ2797" s="40"/>
      <c r="AR2797" s="40"/>
      <c r="AS2797" s="40"/>
      <c r="AT2797" s="40"/>
      <c r="AU2797" s="40"/>
      <c r="AV2797" s="40"/>
      <c r="AW2797" s="40"/>
      <c r="AX2797" s="40"/>
      <c r="AY2797" s="40"/>
      <c r="AZ2797" s="40"/>
      <c r="BA2797" s="40"/>
      <c r="BB2797" s="40"/>
      <c r="BC2797" s="40"/>
      <c r="BD2797" s="40"/>
      <c r="BE2797" s="40"/>
      <c r="BF2797" s="40"/>
    </row>
    <row r="2798" spans="1:58" x14ac:dyDescent="0.4">
      <c r="A2798" s="510"/>
      <c r="B2798" s="40"/>
      <c r="C2798" s="40"/>
      <c r="D2798" s="45"/>
      <c r="E2798" s="45"/>
      <c r="F2798" s="64"/>
      <c r="G2798" s="40"/>
      <c r="H2798" s="40"/>
      <c r="I2798" s="40"/>
      <c r="J2798" s="40"/>
      <c r="K2798" s="40"/>
      <c r="L2798" s="40"/>
      <c r="M2798" s="40"/>
      <c r="N2798" s="40"/>
      <c r="O2798" s="40"/>
      <c r="P2798" s="40"/>
      <c r="Q2798" s="40"/>
      <c r="R2798" s="40"/>
      <c r="S2798" s="40"/>
      <c r="T2798" s="40"/>
      <c r="U2798" s="40"/>
      <c r="V2798" s="40"/>
      <c r="W2798" s="40"/>
      <c r="X2798" s="40"/>
      <c r="Y2798" s="40"/>
      <c r="Z2798" s="40"/>
      <c r="AA2798" s="40"/>
      <c r="AB2798" s="40"/>
      <c r="AC2798" s="40"/>
      <c r="AD2798" s="40"/>
      <c r="AE2798" s="40"/>
      <c r="AF2798" s="40"/>
      <c r="AG2798" s="40"/>
      <c r="AH2798" s="40"/>
      <c r="AI2798" s="40"/>
      <c r="AJ2798" s="40"/>
      <c r="AK2798" s="40"/>
      <c r="AL2798" s="40"/>
      <c r="AM2798" s="40"/>
      <c r="AN2798" s="40"/>
      <c r="AO2798" s="40"/>
      <c r="AP2798" s="40"/>
      <c r="AQ2798" s="40"/>
      <c r="AR2798" s="40"/>
      <c r="AS2798" s="40"/>
      <c r="AT2798" s="40"/>
      <c r="AU2798" s="40"/>
      <c r="AV2798" s="40"/>
      <c r="AW2798" s="40"/>
      <c r="AX2798" s="40"/>
      <c r="AY2798" s="40"/>
      <c r="AZ2798" s="40"/>
      <c r="BA2798" s="40"/>
      <c r="BB2798" s="40"/>
      <c r="BC2798" s="40"/>
      <c r="BD2798" s="40"/>
      <c r="BE2798" s="40"/>
      <c r="BF2798" s="40"/>
    </row>
    <row r="2799" spans="1:58" x14ac:dyDescent="0.4">
      <c r="A2799" s="510"/>
      <c r="B2799" s="40"/>
      <c r="C2799" s="40"/>
      <c r="D2799" s="45"/>
      <c r="E2799" s="45"/>
      <c r="F2799" s="64"/>
      <c r="G2799" s="40"/>
      <c r="H2799" s="40"/>
      <c r="I2799" s="40"/>
      <c r="J2799" s="40"/>
      <c r="K2799" s="40"/>
      <c r="L2799" s="40"/>
      <c r="M2799" s="40"/>
      <c r="N2799" s="40"/>
      <c r="O2799" s="40"/>
      <c r="P2799" s="40"/>
      <c r="Q2799" s="40"/>
      <c r="R2799" s="40"/>
      <c r="S2799" s="40"/>
      <c r="T2799" s="40"/>
      <c r="U2799" s="40"/>
      <c r="V2799" s="40"/>
      <c r="W2799" s="40"/>
      <c r="X2799" s="40"/>
      <c r="Y2799" s="40"/>
      <c r="Z2799" s="40"/>
      <c r="AA2799" s="40"/>
      <c r="AB2799" s="40"/>
      <c r="AC2799" s="40"/>
      <c r="AD2799" s="40"/>
      <c r="AE2799" s="40"/>
      <c r="AF2799" s="40"/>
      <c r="AG2799" s="40"/>
      <c r="AH2799" s="40"/>
      <c r="AI2799" s="40"/>
      <c r="AJ2799" s="40"/>
      <c r="AK2799" s="40"/>
      <c r="AL2799" s="40"/>
      <c r="AM2799" s="40"/>
      <c r="AN2799" s="40"/>
      <c r="AO2799" s="40"/>
      <c r="AP2799" s="40"/>
      <c r="AQ2799" s="40"/>
      <c r="AR2799" s="40"/>
      <c r="AS2799" s="40"/>
      <c r="AT2799" s="40"/>
      <c r="AU2799" s="40"/>
      <c r="AV2799" s="40"/>
      <c r="AW2799" s="40"/>
      <c r="AX2799" s="40"/>
      <c r="AY2799" s="40"/>
      <c r="AZ2799" s="40"/>
      <c r="BA2799" s="40"/>
      <c r="BB2799" s="40"/>
      <c r="BC2799" s="40"/>
      <c r="BD2799" s="40"/>
      <c r="BE2799" s="40"/>
      <c r="BF2799" s="40"/>
    </row>
    <row r="2800" spans="1:58" x14ac:dyDescent="0.4">
      <c r="A2800" s="510"/>
      <c r="B2800" s="40"/>
      <c r="C2800" s="40"/>
      <c r="D2800" s="45"/>
      <c r="E2800" s="45"/>
      <c r="F2800" s="64"/>
      <c r="G2800" s="40"/>
      <c r="H2800" s="40"/>
      <c r="I2800" s="40"/>
      <c r="J2800" s="40"/>
      <c r="K2800" s="40"/>
      <c r="L2800" s="40"/>
      <c r="M2800" s="40"/>
      <c r="N2800" s="40"/>
      <c r="O2800" s="40"/>
      <c r="P2800" s="40"/>
      <c r="Q2800" s="40"/>
      <c r="R2800" s="40"/>
      <c r="S2800" s="40"/>
      <c r="T2800" s="40"/>
      <c r="U2800" s="40"/>
      <c r="V2800" s="40"/>
      <c r="W2800" s="40"/>
      <c r="X2800" s="40"/>
      <c r="Y2800" s="40"/>
      <c r="Z2800" s="40"/>
      <c r="AA2800" s="40"/>
      <c r="AB2800" s="40"/>
      <c r="AC2800" s="40"/>
      <c r="AD2800" s="40"/>
      <c r="AE2800" s="40"/>
      <c r="AF2800" s="40"/>
      <c r="AG2800" s="40"/>
      <c r="AH2800" s="40"/>
      <c r="AI2800" s="40"/>
      <c r="AJ2800" s="40"/>
      <c r="AK2800" s="40"/>
      <c r="AL2800" s="40"/>
      <c r="AM2800" s="40"/>
      <c r="AN2800" s="40"/>
      <c r="AO2800" s="40"/>
      <c r="AP2800" s="40"/>
      <c r="AQ2800" s="40"/>
      <c r="AR2800" s="40"/>
      <c r="AS2800" s="40"/>
      <c r="AT2800" s="40"/>
      <c r="AU2800" s="40"/>
      <c r="AV2800" s="40"/>
      <c r="AW2800" s="40"/>
      <c r="AX2800" s="40"/>
      <c r="AY2800" s="40"/>
      <c r="AZ2800" s="40"/>
      <c r="BA2800" s="40"/>
      <c r="BB2800" s="40"/>
      <c r="BC2800" s="40"/>
      <c r="BD2800" s="40"/>
      <c r="BE2800" s="40"/>
      <c r="BF2800" s="40"/>
    </row>
    <row r="2801" spans="1:58" x14ac:dyDescent="0.4">
      <c r="A2801" s="510"/>
      <c r="B2801" s="40"/>
      <c r="C2801" s="40"/>
      <c r="D2801" s="45"/>
      <c r="E2801" s="45"/>
      <c r="F2801" s="64"/>
      <c r="G2801" s="40"/>
      <c r="H2801" s="40"/>
      <c r="I2801" s="40"/>
      <c r="J2801" s="40"/>
      <c r="K2801" s="40"/>
      <c r="L2801" s="40"/>
      <c r="M2801" s="40"/>
      <c r="N2801" s="40"/>
      <c r="O2801" s="40"/>
      <c r="P2801" s="40"/>
      <c r="Q2801" s="40"/>
      <c r="R2801" s="40"/>
      <c r="S2801" s="40"/>
      <c r="T2801" s="40"/>
      <c r="U2801" s="40"/>
      <c r="V2801" s="40"/>
      <c r="W2801" s="40"/>
      <c r="X2801" s="40"/>
      <c r="Y2801" s="40"/>
      <c r="Z2801" s="40"/>
      <c r="AA2801" s="40"/>
      <c r="AB2801" s="40"/>
      <c r="AC2801" s="40"/>
      <c r="AD2801" s="40"/>
      <c r="AE2801" s="40"/>
      <c r="AF2801" s="40"/>
      <c r="AG2801" s="40"/>
      <c r="AH2801" s="40"/>
      <c r="AI2801" s="40"/>
      <c r="AJ2801" s="40"/>
      <c r="AK2801" s="40"/>
      <c r="AL2801" s="40"/>
      <c r="AM2801" s="40"/>
      <c r="AN2801" s="40"/>
      <c r="AO2801" s="40"/>
      <c r="AP2801" s="40"/>
      <c r="AQ2801" s="40"/>
      <c r="AR2801" s="40"/>
      <c r="AS2801" s="40"/>
      <c r="AT2801" s="40"/>
      <c r="AU2801" s="40"/>
      <c r="AV2801" s="40"/>
      <c r="AW2801" s="40"/>
      <c r="AX2801" s="40"/>
      <c r="AY2801" s="40"/>
      <c r="AZ2801" s="40"/>
      <c r="BA2801" s="40"/>
      <c r="BB2801" s="40"/>
      <c r="BC2801" s="40"/>
      <c r="BD2801" s="40"/>
      <c r="BE2801" s="40"/>
      <c r="BF2801" s="40"/>
    </row>
    <row r="2802" spans="1:58" x14ac:dyDescent="0.4">
      <c r="A2802" s="510"/>
      <c r="B2802" s="40"/>
      <c r="C2802" s="40"/>
      <c r="D2802" s="45"/>
      <c r="E2802" s="45"/>
      <c r="F2802" s="64"/>
      <c r="G2802" s="40"/>
      <c r="H2802" s="40"/>
      <c r="I2802" s="40"/>
      <c r="J2802" s="40"/>
      <c r="K2802" s="40"/>
      <c r="L2802" s="40"/>
      <c r="M2802" s="40"/>
      <c r="N2802" s="40"/>
      <c r="O2802" s="40"/>
      <c r="P2802" s="40"/>
      <c r="Q2802" s="40"/>
      <c r="R2802" s="40"/>
      <c r="S2802" s="40"/>
      <c r="T2802" s="40"/>
      <c r="U2802" s="40"/>
      <c r="V2802" s="40"/>
      <c r="W2802" s="40"/>
      <c r="X2802" s="40"/>
      <c r="Y2802" s="40"/>
      <c r="Z2802" s="40"/>
      <c r="AA2802" s="40"/>
      <c r="AB2802" s="40"/>
      <c r="AC2802" s="40"/>
      <c r="AD2802" s="40"/>
      <c r="AE2802" s="40"/>
      <c r="AF2802" s="40"/>
      <c r="AG2802" s="40"/>
      <c r="AH2802" s="40"/>
      <c r="AI2802" s="40"/>
      <c r="AJ2802" s="40"/>
      <c r="AK2802" s="40"/>
      <c r="AL2802" s="40"/>
      <c r="AM2802" s="40"/>
      <c r="AN2802" s="40"/>
      <c r="AO2802" s="40"/>
      <c r="AP2802" s="40"/>
      <c r="AQ2802" s="40"/>
      <c r="AR2802" s="40"/>
      <c r="AS2802" s="40"/>
      <c r="AT2802" s="40"/>
      <c r="AU2802" s="40"/>
      <c r="AV2802" s="40"/>
      <c r="AW2802" s="40"/>
      <c r="AX2802" s="40"/>
      <c r="AY2802" s="40"/>
      <c r="AZ2802" s="40"/>
      <c r="BA2802" s="40"/>
      <c r="BB2802" s="40"/>
      <c r="BC2802" s="40"/>
      <c r="BD2802" s="40"/>
      <c r="BE2802" s="40"/>
      <c r="BF2802" s="40"/>
    </row>
    <row r="2803" spans="1:58" x14ac:dyDescent="0.4">
      <c r="A2803" s="510"/>
      <c r="B2803" s="40"/>
      <c r="C2803" s="40"/>
      <c r="D2803" s="45"/>
      <c r="E2803" s="45"/>
      <c r="F2803" s="64"/>
      <c r="G2803" s="40"/>
      <c r="H2803" s="40"/>
      <c r="I2803" s="40"/>
      <c r="J2803" s="40"/>
      <c r="K2803" s="40"/>
      <c r="L2803" s="40"/>
      <c r="M2803" s="40"/>
      <c r="N2803" s="40"/>
      <c r="O2803" s="40"/>
      <c r="P2803" s="40"/>
      <c r="Q2803" s="40"/>
      <c r="R2803" s="40"/>
      <c r="S2803" s="40"/>
      <c r="T2803" s="40"/>
      <c r="U2803" s="40"/>
      <c r="V2803" s="40"/>
      <c r="W2803" s="40"/>
      <c r="X2803" s="40"/>
      <c r="Y2803" s="40"/>
      <c r="Z2803" s="40"/>
      <c r="AA2803" s="40"/>
      <c r="AB2803" s="40"/>
      <c r="AC2803" s="40"/>
      <c r="AD2803" s="40"/>
      <c r="AE2803" s="40"/>
      <c r="AF2803" s="40"/>
      <c r="AG2803" s="40"/>
      <c r="AH2803" s="40"/>
      <c r="AI2803" s="40"/>
      <c r="AJ2803" s="40"/>
      <c r="AK2803" s="40"/>
      <c r="AL2803" s="40"/>
      <c r="AM2803" s="40"/>
      <c r="AN2803" s="40"/>
      <c r="AO2803" s="40"/>
      <c r="AP2803" s="40"/>
      <c r="AQ2803" s="40"/>
      <c r="AR2803" s="40"/>
      <c r="AS2803" s="40"/>
      <c r="AT2803" s="40"/>
      <c r="AU2803" s="40"/>
      <c r="AV2803" s="40"/>
      <c r="AW2803" s="40"/>
      <c r="AX2803" s="40"/>
      <c r="AY2803" s="40"/>
      <c r="AZ2803" s="40"/>
      <c r="BA2803" s="40"/>
      <c r="BB2803" s="40"/>
      <c r="BC2803" s="40"/>
      <c r="BD2803" s="40"/>
      <c r="BE2803" s="40"/>
      <c r="BF2803" s="40"/>
    </row>
    <row r="2804" spans="1:58" x14ac:dyDescent="0.4">
      <c r="A2804" s="510"/>
      <c r="B2804" s="40"/>
      <c r="C2804" s="40"/>
      <c r="D2804" s="45"/>
      <c r="E2804" s="45"/>
      <c r="F2804" s="64"/>
      <c r="G2804" s="40"/>
      <c r="H2804" s="40"/>
      <c r="I2804" s="40"/>
      <c r="J2804" s="40"/>
      <c r="K2804" s="40"/>
      <c r="L2804" s="40"/>
      <c r="M2804" s="40"/>
      <c r="N2804" s="40"/>
      <c r="O2804" s="40"/>
      <c r="P2804" s="40"/>
      <c r="Q2804" s="40"/>
      <c r="R2804" s="40"/>
      <c r="S2804" s="40"/>
      <c r="T2804" s="40"/>
      <c r="U2804" s="40"/>
      <c r="V2804" s="40"/>
      <c r="W2804" s="40"/>
      <c r="X2804" s="40"/>
      <c r="Y2804" s="40"/>
      <c r="Z2804" s="40"/>
      <c r="AA2804" s="40"/>
      <c r="AB2804" s="40"/>
      <c r="AC2804" s="40"/>
      <c r="AD2804" s="40"/>
      <c r="AE2804" s="40"/>
      <c r="AF2804" s="40"/>
      <c r="AG2804" s="40"/>
      <c r="AH2804" s="40"/>
      <c r="AI2804" s="40"/>
      <c r="AJ2804" s="40"/>
      <c r="AK2804" s="40"/>
      <c r="AL2804" s="40"/>
      <c r="AM2804" s="40"/>
      <c r="AN2804" s="40"/>
      <c r="AO2804" s="40"/>
      <c r="AP2804" s="40"/>
      <c r="AQ2804" s="40"/>
      <c r="AR2804" s="40"/>
      <c r="AS2804" s="40"/>
      <c r="AT2804" s="40"/>
      <c r="AU2804" s="40"/>
      <c r="AV2804" s="40"/>
      <c r="AW2804" s="40"/>
      <c r="AX2804" s="40"/>
      <c r="AY2804" s="40"/>
      <c r="AZ2804" s="40"/>
      <c r="BA2804" s="40"/>
      <c r="BB2804" s="40"/>
      <c r="BC2804" s="40"/>
      <c r="BD2804" s="40"/>
      <c r="BE2804" s="40"/>
      <c r="BF2804" s="40"/>
    </row>
    <row r="2805" spans="1:58" x14ac:dyDescent="0.4">
      <c r="A2805" s="510"/>
      <c r="B2805" s="40"/>
      <c r="C2805" s="40"/>
      <c r="D2805" s="45"/>
      <c r="E2805" s="45"/>
      <c r="F2805" s="64"/>
      <c r="G2805" s="40"/>
      <c r="H2805" s="40"/>
      <c r="I2805" s="40"/>
      <c r="J2805" s="40"/>
      <c r="K2805" s="40"/>
      <c r="L2805" s="40"/>
      <c r="M2805" s="40"/>
      <c r="N2805" s="40"/>
      <c r="O2805" s="40"/>
      <c r="P2805" s="40"/>
      <c r="Q2805" s="40"/>
      <c r="R2805" s="40"/>
      <c r="S2805" s="40"/>
      <c r="T2805" s="40"/>
      <c r="U2805" s="40"/>
      <c r="V2805" s="40"/>
      <c r="W2805" s="40"/>
      <c r="X2805" s="40"/>
      <c r="Y2805" s="40"/>
      <c r="Z2805" s="40"/>
      <c r="AA2805" s="40"/>
      <c r="AB2805" s="40"/>
      <c r="AC2805" s="40"/>
      <c r="AD2805" s="40"/>
      <c r="AE2805" s="40"/>
      <c r="AF2805" s="40"/>
      <c r="AG2805" s="40"/>
      <c r="AH2805" s="40"/>
      <c r="AI2805" s="40"/>
      <c r="AJ2805" s="40"/>
      <c r="AK2805" s="40"/>
      <c r="AL2805" s="40"/>
      <c r="AM2805" s="40"/>
      <c r="AN2805" s="40"/>
      <c r="AO2805" s="40"/>
      <c r="AP2805" s="40"/>
      <c r="AQ2805" s="40"/>
      <c r="AR2805" s="40"/>
      <c r="AS2805" s="40"/>
      <c r="AT2805" s="40"/>
      <c r="AU2805" s="40"/>
      <c r="AV2805" s="40"/>
      <c r="AW2805" s="40"/>
      <c r="AX2805" s="40"/>
      <c r="AY2805" s="40"/>
      <c r="AZ2805" s="40"/>
      <c r="BA2805" s="40"/>
      <c r="BB2805" s="40"/>
      <c r="BC2805" s="40"/>
      <c r="BD2805" s="40"/>
      <c r="BE2805" s="40"/>
      <c r="BF2805" s="40"/>
    </row>
    <row r="2806" spans="1:58" x14ac:dyDescent="0.4">
      <c r="A2806" s="510"/>
      <c r="B2806" s="40"/>
      <c r="C2806" s="40"/>
      <c r="D2806" s="45"/>
      <c r="E2806" s="45"/>
      <c r="F2806" s="64"/>
      <c r="G2806" s="40"/>
      <c r="H2806" s="40"/>
      <c r="I2806" s="40"/>
      <c r="J2806" s="40"/>
      <c r="K2806" s="40"/>
      <c r="L2806" s="40"/>
      <c r="M2806" s="40"/>
      <c r="N2806" s="40"/>
      <c r="O2806" s="40"/>
      <c r="P2806" s="40"/>
      <c r="Q2806" s="40"/>
      <c r="R2806" s="40"/>
      <c r="S2806" s="40"/>
      <c r="T2806" s="40"/>
      <c r="U2806" s="40"/>
      <c r="V2806" s="40"/>
      <c r="W2806" s="40"/>
      <c r="X2806" s="40"/>
      <c r="Y2806" s="40"/>
      <c r="Z2806" s="40"/>
      <c r="AA2806" s="40"/>
      <c r="AB2806" s="40"/>
      <c r="AC2806" s="40"/>
      <c r="AD2806" s="40"/>
      <c r="AE2806" s="40"/>
      <c r="AF2806" s="40"/>
      <c r="AG2806" s="40"/>
      <c r="AH2806" s="40"/>
      <c r="AI2806" s="40"/>
      <c r="AJ2806" s="40"/>
      <c r="AK2806" s="40"/>
      <c r="AL2806" s="40"/>
      <c r="AM2806" s="40"/>
      <c r="AN2806" s="40"/>
      <c r="AO2806" s="40"/>
      <c r="AP2806" s="40"/>
      <c r="AQ2806" s="40"/>
      <c r="AR2806" s="40"/>
      <c r="AS2806" s="40"/>
      <c r="AT2806" s="40"/>
      <c r="AU2806" s="40"/>
      <c r="AV2806" s="40"/>
      <c r="AW2806" s="40"/>
      <c r="AX2806" s="40"/>
      <c r="AY2806" s="40"/>
      <c r="AZ2806" s="40"/>
      <c r="BA2806" s="40"/>
      <c r="BB2806" s="40"/>
      <c r="BC2806" s="40"/>
      <c r="BD2806" s="40"/>
      <c r="BE2806" s="40"/>
      <c r="BF2806" s="40"/>
    </row>
    <row r="2807" spans="1:58" x14ac:dyDescent="0.4">
      <c r="A2807" s="510"/>
      <c r="B2807" s="40"/>
      <c r="C2807" s="40"/>
      <c r="D2807" s="45"/>
      <c r="E2807" s="45"/>
      <c r="F2807" s="64"/>
      <c r="G2807" s="40"/>
      <c r="H2807" s="40"/>
      <c r="I2807" s="40"/>
      <c r="J2807" s="40"/>
      <c r="K2807" s="40"/>
      <c r="L2807" s="40"/>
      <c r="M2807" s="40"/>
      <c r="N2807" s="40"/>
      <c r="O2807" s="40"/>
      <c r="P2807" s="40"/>
      <c r="Q2807" s="40"/>
      <c r="R2807" s="40"/>
      <c r="S2807" s="40"/>
      <c r="T2807" s="40"/>
      <c r="U2807" s="40"/>
      <c r="V2807" s="40"/>
      <c r="W2807" s="40"/>
      <c r="X2807" s="40"/>
      <c r="Y2807" s="40"/>
      <c r="Z2807" s="40"/>
      <c r="AA2807" s="40"/>
      <c r="AB2807" s="40"/>
      <c r="AC2807" s="40"/>
      <c r="AD2807" s="40"/>
      <c r="AE2807" s="40"/>
      <c r="AF2807" s="40"/>
      <c r="AG2807" s="40"/>
      <c r="AH2807" s="40"/>
      <c r="AI2807" s="40"/>
      <c r="AJ2807" s="40"/>
      <c r="AK2807" s="40"/>
      <c r="AL2807" s="40"/>
      <c r="AM2807" s="40"/>
      <c r="AN2807" s="40"/>
      <c r="AO2807" s="40"/>
      <c r="AP2807" s="40"/>
      <c r="AQ2807" s="40"/>
      <c r="AR2807" s="40"/>
      <c r="AS2807" s="40"/>
      <c r="AT2807" s="40"/>
      <c r="AU2807" s="40"/>
      <c r="AV2807" s="40"/>
      <c r="AW2807" s="40"/>
      <c r="AX2807" s="40"/>
      <c r="AY2807" s="40"/>
      <c r="AZ2807" s="40"/>
      <c r="BA2807" s="40"/>
      <c r="BB2807" s="40"/>
      <c r="BC2807" s="40"/>
      <c r="BD2807" s="40"/>
      <c r="BE2807" s="40"/>
      <c r="BF2807" s="40"/>
    </row>
    <row r="2808" spans="1:58" x14ac:dyDescent="0.4">
      <c r="A2808" s="510"/>
      <c r="B2808" s="40"/>
      <c r="C2808" s="40"/>
      <c r="D2808" s="45"/>
      <c r="E2808" s="45"/>
      <c r="F2808" s="64"/>
      <c r="G2808" s="40"/>
      <c r="H2808" s="40"/>
      <c r="I2808" s="40"/>
      <c r="J2808" s="40"/>
      <c r="K2808" s="40"/>
      <c r="L2808" s="40"/>
      <c r="M2808" s="40"/>
      <c r="N2808" s="40"/>
      <c r="O2808" s="40"/>
      <c r="P2808" s="40"/>
      <c r="Q2808" s="40"/>
      <c r="R2808" s="40"/>
      <c r="S2808" s="40"/>
      <c r="T2808" s="40"/>
      <c r="U2808" s="40"/>
      <c r="V2808" s="40"/>
      <c r="W2808" s="40"/>
      <c r="X2808" s="40"/>
      <c r="Y2808" s="40"/>
      <c r="Z2808" s="40"/>
      <c r="AA2808" s="40"/>
      <c r="AB2808" s="40"/>
      <c r="AC2808" s="40"/>
      <c r="AD2808" s="40"/>
      <c r="AE2808" s="40"/>
      <c r="AF2808" s="40"/>
      <c r="AG2808" s="40"/>
      <c r="AH2808" s="40"/>
      <c r="AI2808" s="40"/>
      <c r="AJ2808" s="40"/>
      <c r="AK2808" s="40"/>
      <c r="AL2808" s="40"/>
      <c r="AM2808" s="40"/>
      <c r="AN2808" s="40"/>
      <c r="AO2808" s="40"/>
      <c r="AP2808" s="40"/>
      <c r="AQ2808" s="40"/>
      <c r="AR2808" s="40"/>
      <c r="AS2808" s="40"/>
      <c r="AT2808" s="40"/>
      <c r="AU2808" s="40"/>
      <c r="AV2808" s="40"/>
      <c r="AW2808" s="40"/>
      <c r="AX2808" s="40"/>
      <c r="AY2808" s="40"/>
      <c r="AZ2808" s="40"/>
      <c r="BA2808" s="40"/>
      <c r="BB2808" s="40"/>
      <c r="BC2808" s="40"/>
      <c r="BD2808" s="40"/>
      <c r="BE2808" s="40"/>
      <c r="BF2808" s="40"/>
    </row>
    <row r="2809" spans="1:58" x14ac:dyDescent="0.4">
      <c r="A2809" s="510"/>
      <c r="B2809" s="40"/>
      <c r="C2809" s="40"/>
      <c r="D2809" s="45"/>
      <c r="E2809" s="45"/>
      <c r="F2809" s="64"/>
      <c r="G2809" s="40"/>
      <c r="H2809" s="40"/>
      <c r="I2809" s="40"/>
      <c r="J2809" s="40"/>
      <c r="K2809" s="40"/>
      <c r="L2809" s="40"/>
      <c r="M2809" s="40"/>
      <c r="N2809" s="40"/>
      <c r="O2809" s="40"/>
      <c r="P2809" s="40"/>
      <c r="Q2809" s="40"/>
      <c r="R2809" s="40"/>
      <c r="S2809" s="40"/>
      <c r="T2809" s="40"/>
      <c r="U2809" s="40"/>
      <c r="V2809" s="40"/>
      <c r="W2809" s="40"/>
      <c r="X2809" s="40"/>
      <c r="Y2809" s="40"/>
      <c r="Z2809" s="40"/>
      <c r="AA2809" s="40"/>
      <c r="AB2809" s="40"/>
      <c r="AC2809" s="40"/>
      <c r="AD2809" s="40"/>
      <c r="AE2809" s="40"/>
      <c r="AF2809" s="40"/>
      <c r="AG2809" s="40"/>
      <c r="AH2809" s="40"/>
      <c r="AI2809" s="40"/>
      <c r="AJ2809" s="40"/>
      <c r="AK2809" s="40"/>
      <c r="AL2809" s="40"/>
      <c r="AM2809" s="40"/>
      <c r="AN2809" s="40"/>
      <c r="AO2809" s="40"/>
      <c r="AP2809" s="40"/>
      <c r="AQ2809" s="40"/>
      <c r="AR2809" s="40"/>
      <c r="AS2809" s="40"/>
      <c r="AT2809" s="40"/>
      <c r="AU2809" s="40"/>
      <c r="AV2809" s="40"/>
      <c r="AW2809" s="40"/>
      <c r="AX2809" s="40"/>
      <c r="AY2809" s="40"/>
      <c r="AZ2809" s="40"/>
      <c r="BA2809" s="40"/>
      <c r="BB2809" s="40"/>
      <c r="BC2809" s="40"/>
      <c r="BD2809" s="40"/>
      <c r="BE2809" s="40"/>
      <c r="BF2809" s="40"/>
    </row>
    <row r="2810" spans="1:58" x14ac:dyDescent="0.4">
      <c r="A2810" s="510"/>
      <c r="B2810" s="40"/>
      <c r="C2810" s="40"/>
      <c r="D2810" s="45"/>
      <c r="E2810" s="45"/>
      <c r="F2810" s="64"/>
      <c r="G2810" s="40"/>
      <c r="H2810" s="40"/>
      <c r="I2810" s="40"/>
      <c r="J2810" s="40"/>
      <c r="K2810" s="40"/>
      <c r="L2810" s="40"/>
      <c r="M2810" s="40"/>
      <c r="N2810" s="40"/>
      <c r="O2810" s="40"/>
      <c r="P2810" s="40"/>
      <c r="Q2810" s="40"/>
      <c r="R2810" s="40"/>
      <c r="S2810" s="40"/>
      <c r="T2810" s="40"/>
      <c r="U2810" s="40"/>
      <c r="V2810" s="40"/>
      <c r="W2810" s="40"/>
      <c r="X2810" s="40"/>
      <c r="Y2810" s="40"/>
      <c r="Z2810" s="40"/>
      <c r="AA2810" s="40"/>
      <c r="AB2810" s="40"/>
      <c r="AC2810" s="40"/>
      <c r="AD2810" s="40"/>
      <c r="AE2810" s="40"/>
      <c r="AF2810" s="40"/>
      <c r="AG2810" s="40"/>
      <c r="AH2810" s="40"/>
      <c r="AI2810" s="40"/>
      <c r="AJ2810" s="40"/>
      <c r="AK2810" s="40"/>
      <c r="AL2810" s="40"/>
      <c r="AM2810" s="40"/>
      <c r="AN2810" s="40"/>
      <c r="AO2810" s="40"/>
      <c r="AP2810" s="40"/>
      <c r="AQ2810" s="40"/>
      <c r="AR2810" s="40"/>
      <c r="AS2810" s="40"/>
      <c r="AT2810" s="40"/>
      <c r="AU2810" s="40"/>
      <c r="AV2810" s="40"/>
      <c r="AW2810" s="40"/>
      <c r="AX2810" s="40"/>
      <c r="AY2810" s="40"/>
      <c r="AZ2810" s="40"/>
      <c r="BA2810" s="40"/>
      <c r="BB2810" s="40"/>
      <c r="BC2810" s="40"/>
      <c r="BD2810" s="40"/>
      <c r="BE2810" s="40"/>
      <c r="BF2810" s="40"/>
    </row>
    <row r="2811" spans="1:58" x14ac:dyDescent="0.4">
      <c r="A2811" s="510"/>
      <c r="B2811" s="40"/>
      <c r="C2811" s="40"/>
      <c r="D2811" s="45"/>
      <c r="E2811" s="45"/>
      <c r="F2811" s="64"/>
      <c r="G2811" s="40"/>
      <c r="H2811" s="40"/>
      <c r="I2811" s="40"/>
      <c r="J2811" s="40"/>
      <c r="K2811" s="40"/>
      <c r="L2811" s="40"/>
      <c r="M2811" s="40"/>
      <c r="N2811" s="40"/>
      <c r="O2811" s="40"/>
      <c r="P2811" s="40"/>
      <c r="Q2811" s="40"/>
      <c r="R2811" s="40"/>
      <c r="S2811" s="40"/>
      <c r="T2811" s="40"/>
      <c r="U2811" s="40"/>
      <c r="V2811" s="40"/>
      <c r="W2811" s="40"/>
      <c r="X2811" s="40"/>
      <c r="Y2811" s="40"/>
      <c r="Z2811" s="40"/>
      <c r="AA2811" s="40"/>
      <c r="AB2811" s="40"/>
      <c r="AC2811" s="40"/>
      <c r="AD2811" s="40"/>
      <c r="AE2811" s="40"/>
      <c r="AF2811" s="40"/>
      <c r="AG2811" s="40"/>
      <c r="AH2811" s="40"/>
      <c r="AI2811" s="40"/>
      <c r="AJ2811" s="40"/>
      <c r="AK2811" s="40"/>
      <c r="AL2811" s="40"/>
      <c r="AM2811" s="40"/>
      <c r="AN2811" s="40"/>
      <c r="AO2811" s="40"/>
      <c r="AP2811" s="40"/>
      <c r="AQ2811" s="40"/>
      <c r="AR2811" s="40"/>
      <c r="AS2811" s="40"/>
      <c r="AT2811" s="40"/>
      <c r="AU2811" s="40"/>
      <c r="AV2811" s="40"/>
      <c r="AW2811" s="40"/>
      <c r="AX2811" s="40"/>
      <c r="AY2811" s="40"/>
      <c r="AZ2811" s="40"/>
      <c r="BA2811" s="40"/>
      <c r="BB2811" s="40"/>
      <c r="BC2811" s="40"/>
      <c r="BD2811" s="40"/>
      <c r="BE2811" s="40"/>
      <c r="BF2811" s="40"/>
    </row>
    <row r="2812" spans="1:58" x14ac:dyDescent="0.4">
      <c r="A2812" s="510"/>
      <c r="B2812" s="40"/>
      <c r="C2812" s="40"/>
      <c r="D2812" s="45"/>
      <c r="E2812" s="45"/>
      <c r="F2812" s="64"/>
      <c r="G2812" s="40"/>
      <c r="H2812" s="40"/>
      <c r="I2812" s="40"/>
      <c r="J2812" s="40"/>
      <c r="K2812" s="40"/>
      <c r="L2812" s="40"/>
      <c r="M2812" s="40"/>
      <c r="N2812" s="40"/>
      <c r="O2812" s="40"/>
      <c r="P2812" s="40"/>
      <c r="Q2812" s="40"/>
      <c r="R2812" s="40"/>
      <c r="S2812" s="40"/>
      <c r="T2812" s="40"/>
      <c r="U2812" s="40"/>
      <c r="V2812" s="40"/>
      <c r="W2812" s="40"/>
      <c r="X2812" s="40"/>
      <c r="Y2812" s="40"/>
      <c r="Z2812" s="40"/>
      <c r="AA2812" s="40"/>
      <c r="AB2812" s="40"/>
      <c r="AC2812" s="40"/>
      <c r="AD2812" s="40"/>
      <c r="AE2812" s="40"/>
      <c r="AF2812" s="40"/>
      <c r="AG2812" s="40"/>
      <c r="AH2812" s="40"/>
      <c r="AI2812" s="40"/>
      <c r="AJ2812" s="40"/>
      <c r="AK2812" s="40"/>
      <c r="AL2812" s="40"/>
      <c r="AM2812" s="40"/>
      <c r="AN2812" s="40"/>
      <c r="AO2812" s="40"/>
      <c r="AP2812" s="40"/>
      <c r="AQ2812" s="40"/>
      <c r="AR2812" s="40"/>
      <c r="AS2812" s="40"/>
      <c r="AT2812" s="40"/>
      <c r="AU2812" s="40"/>
      <c r="AV2812" s="40"/>
      <c r="AW2812" s="40"/>
      <c r="AX2812" s="40"/>
      <c r="AY2812" s="40"/>
      <c r="AZ2812" s="40"/>
      <c r="BA2812" s="40"/>
      <c r="BB2812" s="40"/>
      <c r="BC2812" s="40"/>
      <c r="BD2812" s="40"/>
      <c r="BE2812" s="40"/>
      <c r="BF2812" s="40"/>
    </row>
    <row r="2813" spans="1:58" x14ac:dyDescent="0.4">
      <c r="A2813" s="510"/>
      <c r="B2813" s="40"/>
      <c r="C2813" s="40"/>
      <c r="D2813" s="45"/>
      <c r="E2813" s="45"/>
      <c r="F2813" s="64"/>
      <c r="G2813" s="40"/>
      <c r="H2813" s="40"/>
      <c r="I2813" s="40"/>
      <c r="J2813" s="40"/>
      <c r="K2813" s="40"/>
      <c r="L2813" s="40"/>
      <c r="M2813" s="40"/>
      <c r="N2813" s="40"/>
      <c r="O2813" s="40"/>
      <c r="P2813" s="40"/>
      <c r="Q2813" s="40"/>
      <c r="R2813" s="40"/>
      <c r="S2813" s="40"/>
      <c r="T2813" s="40"/>
      <c r="U2813" s="40"/>
      <c r="V2813" s="40"/>
      <c r="W2813" s="40"/>
      <c r="X2813" s="40"/>
      <c r="Y2813" s="40"/>
      <c r="Z2813" s="40"/>
      <c r="AA2813" s="40"/>
      <c r="AB2813" s="40"/>
      <c r="AC2813" s="40"/>
      <c r="AD2813" s="40"/>
      <c r="AE2813" s="40"/>
      <c r="AF2813" s="40"/>
      <c r="AG2813" s="40"/>
      <c r="AH2813" s="40"/>
      <c r="AI2813" s="40"/>
      <c r="AJ2813" s="40"/>
      <c r="AK2813" s="40"/>
      <c r="AL2813" s="40"/>
      <c r="AM2813" s="40"/>
      <c r="AN2813" s="40"/>
      <c r="AO2813" s="40"/>
      <c r="AP2813" s="40"/>
      <c r="AQ2813" s="40"/>
      <c r="AR2813" s="40"/>
      <c r="AS2813" s="40"/>
      <c r="AT2813" s="40"/>
      <c r="AU2813" s="40"/>
      <c r="AV2813" s="40"/>
      <c r="AW2813" s="40"/>
      <c r="AX2813" s="40"/>
      <c r="AY2813" s="40"/>
      <c r="AZ2813" s="40"/>
      <c r="BA2813" s="40"/>
      <c r="BB2813" s="40"/>
      <c r="BC2813" s="40"/>
      <c r="BD2813" s="40"/>
      <c r="BE2813" s="40"/>
      <c r="BF2813" s="40"/>
    </row>
    <row r="2814" spans="1:58" x14ac:dyDescent="0.4">
      <c r="A2814" s="510"/>
      <c r="B2814" s="40"/>
      <c r="C2814" s="40"/>
      <c r="D2814" s="45"/>
      <c r="E2814" s="45"/>
      <c r="F2814" s="64"/>
      <c r="G2814" s="40"/>
      <c r="H2814" s="40"/>
      <c r="I2814" s="40"/>
      <c r="J2814" s="40"/>
      <c r="K2814" s="40"/>
      <c r="L2814" s="40"/>
      <c r="M2814" s="40"/>
      <c r="N2814" s="40"/>
      <c r="O2814" s="40"/>
      <c r="P2814" s="40"/>
      <c r="Q2814" s="40"/>
      <c r="R2814" s="40"/>
      <c r="S2814" s="40"/>
      <c r="T2814" s="40"/>
      <c r="U2814" s="40"/>
      <c r="V2814" s="40"/>
      <c r="W2814" s="40"/>
      <c r="X2814" s="40"/>
      <c r="Y2814" s="40"/>
      <c r="Z2814" s="40"/>
      <c r="AA2814" s="40"/>
      <c r="AB2814" s="40"/>
      <c r="AC2814" s="40"/>
      <c r="AD2814" s="40"/>
      <c r="AE2814" s="40"/>
      <c r="AF2814" s="40"/>
      <c r="AG2814" s="40"/>
      <c r="AH2814" s="40"/>
      <c r="AI2814" s="40"/>
      <c r="AJ2814" s="40"/>
      <c r="AK2814" s="40"/>
      <c r="AL2814" s="40"/>
      <c r="AM2814" s="40"/>
      <c r="AN2814" s="40"/>
      <c r="AO2814" s="40"/>
      <c r="AP2814" s="40"/>
      <c r="AQ2814" s="40"/>
      <c r="AR2814" s="40"/>
      <c r="AS2814" s="40"/>
      <c r="AT2814" s="40"/>
      <c r="AU2814" s="40"/>
      <c r="AV2814" s="40"/>
      <c r="AW2814" s="40"/>
      <c r="AX2814" s="40"/>
      <c r="AY2814" s="40"/>
      <c r="AZ2814" s="40"/>
      <c r="BA2814" s="40"/>
      <c r="BB2814" s="40"/>
      <c r="BC2814" s="40"/>
      <c r="BD2814" s="40"/>
      <c r="BE2814" s="40"/>
      <c r="BF2814" s="40"/>
    </row>
    <row r="2815" spans="1:58" x14ac:dyDescent="0.4">
      <c r="A2815" s="510"/>
      <c r="B2815" s="40"/>
      <c r="C2815" s="40"/>
      <c r="D2815" s="45"/>
      <c r="E2815" s="45"/>
      <c r="F2815" s="64"/>
      <c r="G2815" s="40"/>
      <c r="H2815" s="40"/>
      <c r="I2815" s="40"/>
      <c r="J2815" s="40"/>
      <c r="K2815" s="40"/>
      <c r="L2815" s="40"/>
      <c r="M2815" s="40"/>
      <c r="N2815" s="40"/>
      <c r="O2815" s="40"/>
      <c r="P2815" s="40"/>
      <c r="Q2815" s="40"/>
      <c r="R2815" s="40"/>
      <c r="S2815" s="40"/>
      <c r="T2815" s="40"/>
      <c r="U2815" s="40"/>
      <c r="V2815" s="40"/>
      <c r="W2815" s="40"/>
      <c r="X2815" s="40"/>
      <c r="Y2815" s="40"/>
      <c r="Z2815" s="40"/>
      <c r="AA2815" s="40"/>
      <c r="AB2815" s="40"/>
      <c r="AC2815" s="40"/>
      <c r="AD2815" s="40"/>
      <c r="AE2815" s="40"/>
      <c r="AF2815" s="40"/>
      <c r="AG2815" s="40"/>
      <c r="AH2815" s="40"/>
      <c r="AI2815" s="40"/>
      <c r="AJ2815" s="40"/>
      <c r="AK2815" s="40"/>
      <c r="AL2815" s="40"/>
      <c r="AM2815" s="40"/>
      <c r="AN2815" s="40"/>
      <c r="AO2815" s="40"/>
      <c r="AP2815" s="40"/>
      <c r="AQ2815" s="40"/>
      <c r="AR2815" s="40"/>
      <c r="AS2815" s="40"/>
      <c r="AT2815" s="40"/>
      <c r="AU2815" s="40"/>
      <c r="AV2815" s="40"/>
      <c r="AW2815" s="40"/>
      <c r="AX2815" s="40"/>
      <c r="AY2815" s="40"/>
      <c r="AZ2815" s="40"/>
      <c r="BA2815" s="40"/>
      <c r="BB2815" s="40"/>
      <c r="BC2815" s="40"/>
      <c r="BD2815" s="40"/>
      <c r="BE2815" s="40"/>
      <c r="BF2815" s="40"/>
    </row>
    <row r="2816" spans="1:58" x14ac:dyDescent="0.4">
      <c r="A2816" s="510"/>
      <c r="B2816" s="40"/>
      <c r="C2816" s="40"/>
      <c r="D2816" s="45"/>
      <c r="E2816" s="45"/>
      <c r="F2816" s="64"/>
      <c r="G2816" s="40"/>
      <c r="H2816" s="40"/>
      <c r="I2816" s="40"/>
      <c r="J2816" s="40"/>
      <c r="K2816" s="40"/>
      <c r="L2816" s="40"/>
      <c r="M2816" s="40"/>
      <c r="N2816" s="40"/>
      <c r="O2816" s="40"/>
      <c r="P2816" s="40"/>
      <c r="Q2816" s="40"/>
      <c r="R2816" s="40"/>
      <c r="S2816" s="40"/>
      <c r="T2816" s="40"/>
      <c r="U2816" s="40"/>
      <c r="V2816" s="40"/>
      <c r="W2816" s="40"/>
      <c r="X2816" s="40"/>
      <c r="Y2816" s="40"/>
      <c r="Z2816" s="40"/>
      <c r="AA2816" s="40"/>
      <c r="AB2816" s="40"/>
      <c r="AC2816" s="40"/>
      <c r="AD2816" s="40"/>
      <c r="AE2816" s="40"/>
      <c r="AF2816" s="40"/>
      <c r="AG2816" s="40"/>
      <c r="AH2816" s="40"/>
      <c r="AI2816" s="40"/>
      <c r="AJ2816" s="40"/>
      <c r="AK2816" s="40"/>
      <c r="AL2816" s="40"/>
      <c r="AM2816" s="40"/>
      <c r="AN2816" s="40"/>
      <c r="AO2816" s="40"/>
      <c r="AP2816" s="40"/>
      <c r="AQ2816" s="40"/>
      <c r="AR2816" s="40"/>
      <c r="AS2816" s="40"/>
      <c r="AT2816" s="40"/>
      <c r="AU2816" s="40"/>
      <c r="AV2816" s="40"/>
      <c r="AW2816" s="40"/>
      <c r="AX2816" s="40"/>
      <c r="AY2816" s="40"/>
      <c r="AZ2816" s="40"/>
      <c r="BA2816" s="40"/>
      <c r="BB2816" s="40"/>
      <c r="BC2816" s="40"/>
      <c r="BD2816" s="40"/>
      <c r="BE2816" s="40"/>
      <c r="BF2816" s="40"/>
    </row>
    <row r="2817" spans="1:58" x14ac:dyDescent="0.4">
      <c r="A2817" s="510"/>
      <c r="B2817" s="40"/>
      <c r="C2817" s="40"/>
      <c r="D2817" s="45"/>
      <c r="E2817" s="45"/>
      <c r="F2817" s="64"/>
      <c r="G2817" s="40"/>
      <c r="H2817" s="40"/>
      <c r="I2817" s="40"/>
      <c r="J2817" s="40"/>
      <c r="K2817" s="40"/>
      <c r="L2817" s="40"/>
      <c r="M2817" s="40"/>
      <c r="N2817" s="40"/>
      <c r="O2817" s="40"/>
      <c r="P2817" s="40"/>
      <c r="Q2817" s="40"/>
      <c r="R2817" s="40"/>
      <c r="S2817" s="40"/>
      <c r="T2817" s="40"/>
      <c r="U2817" s="40"/>
      <c r="V2817" s="40"/>
      <c r="W2817" s="40"/>
      <c r="X2817" s="40"/>
      <c r="Y2817" s="40"/>
      <c r="Z2817" s="40"/>
      <c r="AA2817" s="40"/>
      <c r="AB2817" s="40"/>
      <c r="AC2817" s="40"/>
      <c r="AD2817" s="40"/>
      <c r="AE2817" s="40"/>
      <c r="AF2817" s="40"/>
      <c r="AG2817" s="40"/>
      <c r="AH2817" s="40"/>
      <c r="AI2817" s="40"/>
      <c r="AJ2817" s="40"/>
      <c r="AK2817" s="40"/>
      <c r="AL2817" s="40"/>
      <c r="AM2817" s="40"/>
      <c r="AN2817" s="40"/>
      <c r="AO2817" s="40"/>
      <c r="AP2817" s="40"/>
      <c r="AQ2817" s="40"/>
      <c r="AR2817" s="40"/>
      <c r="AS2817" s="40"/>
      <c r="AT2817" s="40"/>
      <c r="AU2817" s="40"/>
      <c r="AV2817" s="40"/>
      <c r="AW2817" s="40"/>
      <c r="AX2817" s="40"/>
      <c r="AY2817" s="40"/>
      <c r="AZ2817" s="40"/>
      <c r="BA2817" s="40"/>
      <c r="BB2817" s="40"/>
      <c r="BC2817" s="40"/>
      <c r="BD2817" s="40"/>
      <c r="BE2817" s="40"/>
      <c r="BF2817" s="40"/>
    </row>
    <row r="2818" spans="1:58" x14ac:dyDescent="0.4">
      <c r="A2818" s="510"/>
      <c r="B2818" s="40"/>
      <c r="C2818" s="40"/>
      <c r="D2818" s="45"/>
      <c r="E2818" s="45"/>
      <c r="F2818" s="64"/>
      <c r="G2818" s="40"/>
      <c r="H2818" s="40"/>
      <c r="I2818" s="40"/>
      <c r="J2818" s="40"/>
      <c r="K2818" s="40"/>
      <c r="L2818" s="40"/>
      <c r="M2818" s="40"/>
      <c r="N2818" s="40"/>
      <c r="O2818" s="40"/>
      <c r="P2818" s="40"/>
      <c r="Q2818" s="40"/>
      <c r="R2818" s="40"/>
      <c r="S2818" s="40"/>
      <c r="T2818" s="40"/>
      <c r="U2818" s="40"/>
      <c r="V2818" s="40"/>
      <c r="W2818" s="40"/>
      <c r="X2818" s="40"/>
      <c r="Y2818" s="40"/>
      <c r="Z2818" s="40"/>
      <c r="AA2818" s="40"/>
      <c r="AB2818" s="40"/>
      <c r="AC2818" s="40"/>
      <c r="AD2818" s="40"/>
      <c r="AE2818" s="40"/>
      <c r="AF2818" s="40"/>
      <c r="AG2818" s="40"/>
      <c r="AH2818" s="40"/>
      <c r="AI2818" s="40"/>
      <c r="AJ2818" s="40"/>
      <c r="AK2818" s="40"/>
      <c r="AL2818" s="40"/>
      <c r="AM2818" s="40"/>
      <c r="AN2818" s="40"/>
      <c r="AO2818" s="40"/>
      <c r="AP2818" s="40"/>
      <c r="AQ2818" s="40"/>
      <c r="AR2818" s="40"/>
      <c r="AS2818" s="40"/>
      <c r="AT2818" s="40"/>
      <c r="AU2818" s="40"/>
      <c r="AV2818" s="40"/>
      <c r="AW2818" s="40"/>
      <c r="AX2818" s="40"/>
      <c r="AY2818" s="40"/>
      <c r="AZ2818" s="40"/>
      <c r="BA2818" s="40"/>
      <c r="BB2818" s="40"/>
      <c r="BC2818" s="40"/>
      <c r="BD2818" s="40"/>
      <c r="BE2818" s="40"/>
      <c r="BF2818" s="40"/>
    </row>
    <row r="2819" spans="1:58" x14ac:dyDescent="0.4">
      <c r="A2819" s="510"/>
      <c r="B2819" s="40"/>
      <c r="C2819" s="40"/>
      <c r="D2819" s="45"/>
      <c r="E2819" s="45"/>
      <c r="F2819" s="64"/>
      <c r="G2819" s="40"/>
      <c r="H2819" s="40"/>
      <c r="I2819" s="40"/>
      <c r="J2819" s="40"/>
      <c r="K2819" s="40"/>
      <c r="L2819" s="40"/>
      <c r="M2819" s="40"/>
      <c r="N2819" s="40"/>
      <c r="O2819" s="40"/>
      <c r="P2819" s="40"/>
      <c r="Q2819" s="40"/>
      <c r="R2819" s="40"/>
      <c r="S2819" s="40"/>
      <c r="T2819" s="40"/>
      <c r="U2819" s="40"/>
      <c r="V2819" s="40"/>
      <c r="W2819" s="40"/>
      <c r="X2819" s="40"/>
      <c r="Y2819" s="40"/>
      <c r="Z2819" s="40"/>
      <c r="AA2819" s="40"/>
      <c r="AB2819" s="40"/>
      <c r="AC2819" s="40"/>
      <c r="AD2819" s="40"/>
      <c r="AE2819" s="40"/>
      <c r="AF2819" s="40"/>
      <c r="AG2819" s="40"/>
      <c r="AH2819" s="40"/>
      <c r="AI2819" s="40"/>
      <c r="AJ2819" s="40"/>
      <c r="AK2819" s="40"/>
      <c r="AL2819" s="40"/>
      <c r="AM2819" s="40"/>
      <c r="AN2819" s="40"/>
      <c r="AO2819" s="40"/>
      <c r="AP2819" s="40"/>
      <c r="AQ2819" s="40"/>
      <c r="AR2819" s="40"/>
      <c r="AS2819" s="40"/>
      <c r="AT2819" s="40"/>
      <c r="AU2819" s="40"/>
      <c r="AV2819" s="40"/>
      <c r="AW2819" s="40"/>
      <c r="AX2819" s="40"/>
      <c r="AY2819" s="40"/>
      <c r="AZ2819" s="40"/>
      <c r="BA2819" s="40"/>
      <c r="BB2819" s="40"/>
      <c r="BC2819" s="40"/>
      <c r="BD2819" s="40"/>
      <c r="BE2819" s="40"/>
      <c r="BF2819" s="40"/>
    </row>
    <row r="2820" spans="1:58" x14ac:dyDescent="0.4">
      <c r="A2820" s="510"/>
      <c r="B2820" s="40"/>
      <c r="C2820" s="40"/>
      <c r="D2820" s="45"/>
      <c r="E2820" s="45"/>
      <c r="F2820" s="64"/>
      <c r="G2820" s="40"/>
      <c r="H2820" s="40"/>
      <c r="I2820" s="40"/>
      <c r="J2820" s="40"/>
      <c r="K2820" s="40"/>
      <c r="L2820" s="40"/>
      <c r="M2820" s="40"/>
      <c r="N2820" s="40"/>
      <c r="O2820" s="40"/>
      <c r="P2820" s="40"/>
      <c r="Q2820" s="40"/>
      <c r="R2820" s="40"/>
      <c r="S2820" s="40"/>
      <c r="T2820" s="40"/>
      <c r="U2820" s="40"/>
      <c r="V2820" s="40"/>
      <c r="W2820" s="40"/>
      <c r="X2820" s="40"/>
      <c r="Y2820" s="40"/>
      <c r="Z2820" s="40"/>
      <c r="AA2820" s="40"/>
      <c r="AB2820" s="40"/>
      <c r="AC2820" s="40"/>
      <c r="AD2820" s="40"/>
      <c r="AE2820" s="40"/>
      <c r="AF2820" s="40"/>
      <c r="AG2820" s="40"/>
      <c r="AH2820" s="40"/>
      <c r="AI2820" s="40"/>
      <c r="AJ2820" s="40"/>
      <c r="AK2820" s="40"/>
      <c r="AL2820" s="40"/>
      <c r="AM2820" s="40"/>
      <c r="AN2820" s="40"/>
      <c r="AO2820" s="40"/>
      <c r="AP2820" s="40"/>
      <c r="AQ2820" s="40"/>
      <c r="AR2820" s="40"/>
      <c r="AS2820" s="40"/>
      <c r="AT2820" s="40"/>
      <c r="AU2820" s="40"/>
      <c r="AV2820" s="40"/>
      <c r="AW2820" s="40"/>
      <c r="AX2820" s="40"/>
      <c r="AY2820" s="40"/>
      <c r="AZ2820" s="40"/>
      <c r="BA2820" s="40"/>
      <c r="BB2820" s="40"/>
      <c r="BC2820" s="40"/>
      <c r="BD2820" s="40"/>
      <c r="BE2820" s="40"/>
      <c r="BF2820" s="40"/>
    </row>
    <row r="2821" spans="1:58" x14ac:dyDescent="0.4">
      <c r="A2821" s="510"/>
      <c r="B2821" s="40"/>
      <c r="C2821" s="40"/>
      <c r="D2821" s="45"/>
      <c r="E2821" s="45"/>
      <c r="F2821" s="64"/>
      <c r="G2821" s="40"/>
      <c r="H2821" s="40"/>
      <c r="I2821" s="40"/>
      <c r="J2821" s="40"/>
      <c r="K2821" s="40"/>
      <c r="L2821" s="40"/>
      <c r="M2821" s="40"/>
      <c r="N2821" s="40"/>
      <c r="O2821" s="40"/>
      <c r="P2821" s="40"/>
      <c r="Q2821" s="40"/>
      <c r="R2821" s="40"/>
      <c r="S2821" s="40"/>
      <c r="T2821" s="40"/>
      <c r="U2821" s="40"/>
      <c r="V2821" s="40"/>
      <c r="W2821" s="40"/>
      <c r="X2821" s="40"/>
      <c r="Y2821" s="40"/>
      <c r="Z2821" s="40"/>
      <c r="AA2821" s="40"/>
      <c r="AB2821" s="40"/>
      <c r="AC2821" s="40"/>
      <c r="AD2821" s="40"/>
      <c r="AE2821" s="40"/>
      <c r="AF2821" s="40"/>
      <c r="AG2821" s="40"/>
      <c r="AH2821" s="40"/>
      <c r="AI2821" s="40"/>
      <c r="AJ2821" s="40"/>
      <c r="AK2821" s="40"/>
      <c r="AL2821" s="40"/>
      <c r="AM2821" s="40"/>
      <c r="AN2821" s="40"/>
      <c r="AO2821" s="40"/>
      <c r="AP2821" s="40"/>
      <c r="AQ2821" s="40"/>
      <c r="AR2821" s="40"/>
      <c r="AS2821" s="40"/>
      <c r="AT2821" s="40"/>
      <c r="AU2821" s="40"/>
      <c r="AV2821" s="40"/>
      <c r="AW2821" s="40"/>
      <c r="AX2821" s="40"/>
      <c r="AY2821" s="40"/>
      <c r="AZ2821" s="40"/>
      <c r="BA2821" s="40"/>
      <c r="BB2821" s="40"/>
      <c r="BC2821" s="40"/>
      <c r="BD2821" s="40"/>
      <c r="BE2821" s="40"/>
      <c r="BF2821" s="40"/>
    </row>
    <row r="2822" spans="1:58" x14ac:dyDescent="0.4">
      <c r="A2822" s="510"/>
      <c r="B2822" s="40"/>
      <c r="C2822" s="40"/>
      <c r="D2822" s="45"/>
      <c r="E2822" s="45"/>
      <c r="F2822" s="64"/>
      <c r="G2822" s="40"/>
      <c r="H2822" s="40"/>
      <c r="I2822" s="40"/>
      <c r="J2822" s="40"/>
      <c r="K2822" s="40"/>
      <c r="L2822" s="40"/>
      <c r="M2822" s="40"/>
      <c r="N2822" s="40"/>
      <c r="O2822" s="40"/>
      <c r="P2822" s="40"/>
      <c r="Q2822" s="40"/>
      <c r="R2822" s="40"/>
      <c r="S2822" s="40"/>
      <c r="T2822" s="40"/>
      <c r="U2822" s="40"/>
      <c r="V2822" s="40"/>
      <c r="W2822" s="40"/>
      <c r="X2822" s="40"/>
      <c r="Y2822" s="40"/>
      <c r="Z2822" s="40"/>
      <c r="AA2822" s="40"/>
      <c r="AB2822" s="40"/>
      <c r="AC2822" s="40"/>
      <c r="AD2822" s="40"/>
      <c r="AE2822" s="40"/>
      <c r="AF2822" s="40"/>
      <c r="AG2822" s="40"/>
      <c r="AH2822" s="40"/>
      <c r="AI2822" s="40"/>
      <c r="AJ2822" s="40"/>
      <c r="AK2822" s="40"/>
      <c r="AL2822" s="40"/>
      <c r="AM2822" s="40"/>
      <c r="AN2822" s="40"/>
      <c r="AO2822" s="40"/>
      <c r="AP2822" s="40"/>
      <c r="AQ2822" s="40"/>
      <c r="AR2822" s="40"/>
      <c r="AS2822" s="40"/>
      <c r="AT2822" s="40"/>
      <c r="AU2822" s="40"/>
      <c r="AV2822" s="40"/>
      <c r="AW2822" s="40"/>
      <c r="AX2822" s="40"/>
      <c r="AY2822" s="40"/>
      <c r="AZ2822" s="40"/>
      <c r="BA2822" s="40"/>
      <c r="BB2822" s="40"/>
      <c r="BC2822" s="40"/>
      <c r="BD2822" s="40"/>
      <c r="BE2822" s="40"/>
      <c r="BF2822" s="40"/>
    </row>
    <row r="2823" spans="1:58" x14ac:dyDescent="0.4">
      <c r="A2823" s="510"/>
      <c r="B2823" s="40"/>
      <c r="C2823" s="40"/>
      <c r="D2823" s="45"/>
      <c r="E2823" s="45"/>
      <c r="F2823" s="64"/>
      <c r="G2823" s="40"/>
      <c r="H2823" s="40"/>
      <c r="I2823" s="40"/>
      <c r="J2823" s="40"/>
      <c r="K2823" s="40"/>
      <c r="L2823" s="40"/>
      <c r="M2823" s="40"/>
      <c r="N2823" s="40"/>
      <c r="O2823" s="40"/>
      <c r="P2823" s="40"/>
      <c r="Q2823" s="40"/>
      <c r="R2823" s="40"/>
      <c r="S2823" s="40"/>
      <c r="T2823" s="40"/>
      <c r="U2823" s="40"/>
      <c r="V2823" s="40"/>
      <c r="W2823" s="40"/>
      <c r="X2823" s="40"/>
      <c r="Y2823" s="40"/>
      <c r="Z2823" s="40"/>
      <c r="AA2823" s="40"/>
      <c r="AB2823" s="40"/>
      <c r="AC2823" s="40"/>
      <c r="AD2823" s="40"/>
      <c r="AE2823" s="40"/>
      <c r="AF2823" s="40"/>
      <c r="AG2823" s="40"/>
      <c r="AH2823" s="40"/>
      <c r="AI2823" s="40"/>
      <c r="AJ2823" s="40"/>
      <c r="AK2823" s="40"/>
      <c r="AL2823" s="40"/>
      <c r="AM2823" s="40"/>
      <c r="AN2823" s="40"/>
      <c r="AO2823" s="40"/>
      <c r="AP2823" s="40"/>
      <c r="AQ2823" s="40"/>
      <c r="AR2823" s="40"/>
      <c r="AS2823" s="40"/>
      <c r="AT2823" s="40"/>
      <c r="AU2823" s="40"/>
      <c r="AV2823" s="40"/>
      <c r="AW2823" s="40"/>
      <c r="AX2823" s="40"/>
      <c r="AY2823" s="40"/>
      <c r="AZ2823" s="40"/>
      <c r="BA2823" s="40"/>
      <c r="BB2823" s="40"/>
      <c r="BC2823" s="40"/>
      <c r="BD2823" s="40"/>
      <c r="BE2823" s="40"/>
      <c r="BF2823" s="40"/>
    </row>
    <row r="2824" spans="1:58" x14ac:dyDescent="0.4">
      <c r="A2824" s="510"/>
      <c r="B2824" s="40"/>
      <c r="C2824" s="40"/>
      <c r="D2824" s="45"/>
      <c r="E2824" s="45"/>
      <c r="F2824" s="64"/>
      <c r="G2824" s="40"/>
      <c r="H2824" s="40"/>
      <c r="I2824" s="40"/>
      <c r="J2824" s="40"/>
      <c r="K2824" s="40"/>
      <c r="L2824" s="40"/>
      <c r="M2824" s="40"/>
      <c r="N2824" s="40"/>
      <c r="O2824" s="40"/>
      <c r="P2824" s="40"/>
      <c r="Q2824" s="40"/>
      <c r="R2824" s="40"/>
      <c r="S2824" s="40"/>
      <c r="T2824" s="40"/>
      <c r="U2824" s="40"/>
      <c r="V2824" s="40"/>
      <c r="W2824" s="40"/>
      <c r="X2824" s="40"/>
      <c r="Y2824" s="40"/>
      <c r="Z2824" s="40"/>
      <c r="AA2824" s="40"/>
      <c r="AB2824" s="40"/>
      <c r="AC2824" s="40"/>
      <c r="AD2824" s="40"/>
      <c r="AE2824" s="40"/>
      <c r="AF2824" s="40"/>
      <c r="AG2824" s="40"/>
      <c r="AH2824" s="40"/>
      <c r="AI2824" s="40"/>
      <c r="AJ2824" s="40"/>
      <c r="AK2824" s="40"/>
      <c r="AL2824" s="40"/>
      <c r="AM2824" s="40"/>
      <c r="AN2824" s="40"/>
      <c r="AO2824" s="40"/>
      <c r="AP2824" s="40"/>
      <c r="AQ2824" s="40"/>
      <c r="AR2824" s="40"/>
      <c r="AS2824" s="40"/>
      <c r="AT2824" s="40"/>
      <c r="AU2824" s="40"/>
      <c r="AV2824" s="40"/>
      <c r="AW2824" s="40"/>
      <c r="AX2824" s="40"/>
      <c r="AY2824" s="40"/>
      <c r="AZ2824" s="40"/>
      <c r="BA2824" s="40"/>
      <c r="BB2824" s="40"/>
      <c r="BC2824" s="40"/>
      <c r="BD2824" s="40"/>
      <c r="BE2824" s="40"/>
      <c r="BF2824" s="40"/>
    </row>
    <row r="2825" spans="1:58" x14ac:dyDescent="0.4">
      <c r="A2825" s="510"/>
      <c r="B2825" s="40"/>
      <c r="C2825" s="40"/>
      <c r="D2825" s="45"/>
      <c r="E2825" s="45"/>
      <c r="F2825" s="64"/>
      <c r="G2825" s="40"/>
      <c r="H2825" s="40"/>
      <c r="I2825" s="40"/>
      <c r="J2825" s="40"/>
      <c r="K2825" s="40"/>
      <c r="L2825" s="40"/>
      <c r="M2825" s="40"/>
      <c r="N2825" s="40"/>
      <c r="O2825" s="40"/>
      <c r="P2825" s="40"/>
      <c r="Q2825" s="40"/>
      <c r="R2825" s="40"/>
      <c r="S2825" s="40"/>
      <c r="T2825" s="40"/>
      <c r="U2825" s="40"/>
      <c r="V2825" s="40"/>
      <c r="W2825" s="40"/>
      <c r="X2825" s="40"/>
      <c r="Y2825" s="40"/>
      <c r="Z2825" s="40"/>
      <c r="AA2825" s="40"/>
      <c r="AB2825" s="40"/>
      <c r="AC2825" s="40"/>
      <c r="AD2825" s="40"/>
      <c r="AE2825" s="40"/>
      <c r="AF2825" s="40"/>
      <c r="AG2825" s="40"/>
      <c r="AH2825" s="40"/>
      <c r="AI2825" s="40"/>
      <c r="AJ2825" s="40"/>
      <c r="AK2825" s="40"/>
      <c r="AL2825" s="40"/>
      <c r="AM2825" s="40"/>
      <c r="AN2825" s="40"/>
      <c r="AO2825" s="40"/>
      <c r="AP2825" s="40"/>
      <c r="AQ2825" s="40"/>
      <c r="AR2825" s="40"/>
      <c r="AS2825" s="40"/>
      <c r="AT2825" s="40"/>
      <c r="AU2825" s="40"/>
      <c r="AV2825" s="40"/>
      <c r="AW2825" s="40"/>
      <c r="AX2825" s="40"/>
      <c r="AY2825" s="40"/>
      <c r="AZ2825" s="40"/>
      <c r="BA2825" s="40"/>
      <c r="BB2825" s="40"/>
      <c r="BC2825" s="40"/>
      <c r="BD2825" s="40"/>
      <c r="BE2825" s="40"/>
      <c r="BF2825" s="40"/>
    </row>
    <row r="2826" spans="1:58" x14ac:dyDescent="0.4">
      <c r="A2826" s="510"/>
      <c r="B2826" s="40"/>
      <c r="C2826" s="40"/>
      <c r="D2826" s="45"/>
      <c r="E2826" s="45"/>
      <c r="F2826" s="64"/>
      <c r="G2826" s="40"/>
      <c r="H2826" s="40"/>
      <c r="I2826" s="40"/>
      <c r="J2826" s="40"/>
      <c r="K2826" s="40"/>
      <c r="L2826" s="40"/>
      <c r="M2826" s="40"/>
      <c r="N2826" s="40"/>
      <c r="O2826" s="40"/>
      <c r="P2826" s="40"/>
      <c r="Q2826" s="40"/>
      <c r="R2826" s="40"/>
      <c r="S2826" s="40"/>
      <c r="T2826" s="40"/>
      <c r="U2826" s="40"/>
      <c r="V2826" s="40"/>
      <c r="W2826" s="40"/>
      <c r="X2826" s="40"/>
      <c r="Y2826" s="40"/>
      <c r="Z2826" s="40"/>
      <c r="AA2826" s="40"/>
      <c r="AB2826" s="40"/>
      <c r="AC2826" s="40"/>
      <c r="AD2826" s="40"/>
      <c r="AE2826" s="40"/>
      <c r="AF2826" s="40"/>
      <c r="AG2826" s="40"/>
      <c r="AH2826" s="40"/>
      <c r="AI2826" s="40"/>
      <c r="AJ2826" s="40"/>
      <c r="AK2826" s="40"/>
      <c r="AL2826" s="40"/>
      <c r="AM2826" s="40"/>
      <c r="AN2826" s="40"/>
      <c r="AO2826" s="40"/>
      <c r="AP2826" s="40"/>
      <c r="AQ2826" s="40"/>
      <c r="AR2826" s="40"/>
      <c r="AS2826" s="40"/>
      <c r="AT2826" s="40"/>
      <c r="AU2826" s="40"/>
      <c r="AV2826" s="40"/>
      <c r="AW2826" s="40"/>
      <c r="AX2826" s="40"/>
      <c r="AY2826" s="40"/>
      <c r="AZ2826" s="40"/>
      <c r="BA2826" s="40"/>
      <c r="BB2826" s="40"/>
      <c r="BC2826" s="40"/>
      <c r="BD2826" s="40"/>
      <c r="BE2826" s="40"/>
      <c r="BF2826" s="40"/>
    </row>
    <row r="2827" spans="1:58" x14ac:dyDescent="0.4">
      <c r="A2827" s="510"/>
      <c r="B2827" s="40"/>
      <c r="C2827" s="40"/>
      <c r="D2827" s="45"/>
      <c r="E2827" s="45"/>
      <c r="F2827" s="64"/>
      <c r="G2827" s="40"/>
      <c r="H2827" s="40"/>
      <c r="I2827" s="40"/>
      <c r="J2827" s="40"/>
      <c r="K2827" s="40"/>
      <c r="L2827" s="40"/>
      <c r="M2827" s="40"/>
      <c r="N2827" s="40"/>
      <c r="O2827" s="40"/>
      <c r="P2827" s="40"/>
      <c r="Q2827" s="40"/>
      <c r="R2827" s="40"/>
      <c r="S2827" s="40"/>
      <c r="T2827" s="40"/>
      <c r="U2827" s="40"/>
      <c r="V2827" s="40"/>
      <c r="W2827" s="40"/>
      <c r="X2827" s="40"/>
      <c r="Y2827" s="40"/>
      <c r="Z2827" s="40"/>
      <c r="AA2827" s="40"/>
      <c r="AB2827" s="40"/>
      <c r="AC2827" s="40"/>
      <c r="AD2827" s="40"/>
      <c r="AE2827" s="40"/>
      <c r="AF2827" s="40"/>
      <c r="AG2827" s="40"/>
      <c r="AH2827" s="40"/>
      <c r="AI2827" s="40"/>
      <c r="AJ2827" s="40"/>
      <c r="AK2827" s="40"/>
      <c r="AL2827" s="40"/>
      <c r="AM2827" s="40"/>
      <c r="AN2827" s="40"/>
      <c r="AO2827" s="40"/>
      <c r="AP2827" s="40"/>
      <c r="AQ2827" s="40"/>
      <c r="AR2827" s="40"/>
      <c r="AS2827" s="40"/>
      <c r="AT2827" s="40"/>
      <c r="AU2827" s="40"/>
      <c r="AV2827" s="40"/>
      <c r="AW2827" s="40"/>
      <c r="AX2827" s="40"/>
      <c r="AY2827" s="40"/>
      <c r="AZ2827" s="40"/>
      <c r="BA2827" s="40"/>
      <c r="BB2827" s="40"/>
      <c r="BC2827" s="40"/>
      <c r="BD2827" s="40"/>
      <c r="BE2827" s="40"/>
      <c r="BF2827" s="40"/>
    </row>
    <row r="2828" spans="1:58" x14ac:dyDescent="0.4">
      <c r="A2828" s="510"/>
      <c r="B2828" s="40"/>
      <c r="C2828" s="40"/>
      <c r="D2828" s="45"/>
      <c r="E2828" s="45"/>
      <c r="F2828" s="64"/>
      <c r="G2828" s="40"/>
      <c r="H2828" s="40"/>
      <c r="I2828" s="40"/>
      <c r="J2828" s="40"/>
      <c r="K2828" s="40"/>
      <c r="L2828" s="40"/>
      <c r="M2828" s="40"/>
      <c r="N2828" s="40"/>
      <c r="O2828" s="40"/>
      <c r="P2828" s="40"/>
      <c r="Q2828" s="40"/>
      <c r="R2828" s="40"/>
      <c r="S2828" s="40"/>
      <c r="T2828" s="40"/>
      <c r="U2828" s="40"/>
      <c r="V2828" s="40"/>
      <c r="W2828" s="40"/>
      <c r="X2828" s="40"/>
      <c r="Y2828" s="40"/>
      <c r="Z2828" s="40"/>
      <c r="AA2828" s="40"/>
      <c r="AB2828" s="40"/>
      <c r="AC2828" s="40"/>
      <c r="AD2828" s="40"/>
      <c r="AE2828" s="40"/>
      <c r="AF2828" s="40"/>
      <c r="AG2828" s="40"/>
      <c r="AH2828" s="40"/>
      <c r="AI2828" s="40"/>
      <c r="AJ2828" s="40"/>
      <c r="AK2828" s="40"/>
      <c r="AL2828" s="40"/>
      <c r="AM2828" s="40"/>
      <c r="AN2828" s="40"/>
      <c r="AO2828" s="40"/>
      <c r="AP2828" s="40"/>
      <c r="AQ2828" s="40"/>
      <c r="AR2828" s="40"/>
      <c r="AS2828" s="40"/>
      <c r="AT2828" s="40"/>
      <c r="AU2828" s="40"/>
      <c r="AV2828" s="40"/>
      <c r="AW2828" s="40"/>
      <c r="AX2828" s="40"/>
      <c r="AY2828" s="40"/>
      <c r="AZ2828" s="40"/>
      <c r="BA2828" s="40"/>
      <c r="BB2828" s="40"/>
      <c r="BC2828" s="40"/>
      <c r="BD2828" s="40"/>
      <c r="BE2828" s="40"/>
      <c r="BF2828" s="40"/>
    </row>
    <row r="2829" spans="1:58" x14ac:dyDescent="0.4">
      <c r="A2829" s="510"/>
      <c r="B2829" s="40"/>
      <c r="C2829" s="40"/>
      <c r="D2829" s="45"/>
      <c r="E2829" s="45"/>
      <c r="F2829" s="64"/>
      <c r="G2829" s="40"/>
      <c r="H2829" s="40"/>
      <c r="I2829" s="40"/>
      <c r="J2829" s="40"/>
      <c r="K2829" s="40"/>
      <c r="L2829" s="40"/>
      <c r="M2829" s="40"/>
      <c r="N2829" s="40"/>
      <c r="O2829" s="40"/>
      <c r="P2829" s="40"/>
      <c r="Q2829" s="40"/>
      <c r="R2829" s="40"/>
      <c r="S2829" s="40"/>
      <c r="T2829" s="40"/>
      <c r="U2829" s="40"/>
      <c r="V2829" s="40"/>
      <c r="W2829" s="40"/>
      <c r="X2829" s="40"/>
      <c r="Y2829" s="40"/>
      <c r="Z2829" s="40"/>
      <c r="AA2829" s="40"/>
      <c r="AB2829" s="40"/>
      <c r="AC2829" s="40"/>
      <c r="AD2829" s="40"/>
      <c r="AE2829" s="40"/>
      <c r="AF2829" s="40"/>
      <c r="AG2829" s="40"/>
      <c r="AH2829" s="40"/>
      <c r="AI2829" s="40"/>
      <c r="AJ2829" s="40"/>
      <c r="AK2829" s="40"/>
      <c r="AL2829" s="40"/>
      <c r="AM2829" s="40"/>
      <c r="AN2829" s="40"/>
      <c r="AO2829" s="40"/>
      <c r="AP2829" s="40"/>
      <c r="AQ2829" s="40"/>
      <c r="AR2829" s="40"/>
      <c r="AS2829" s="40"/>
      <c r="AT2829" s="40"/>
      <c r="AU2829" s="40"/>
      <c r="AV2829" s="40"/>
      <c r="AW2829" s="40"/>
      <c r="AX2829" s="40"/>
      <c r="AY2829" s="40"/>
      <c r="AZ2829" s="40"/>
      <c r="BA2829" s="40"/>
      <c r="BB2829" s="40"/>
      <c r="BC2829" s="40"/>
      <c r="BD2829" s="40"/>
      <c r="BE2829" s="40"/>
      <c r="BF2829" s="40"/>
    </row>
    <row r="2830" spans="1:58" x14ac:dyDescent="0.4">
      <c r="A2830" s="510"/>
      <c r="B2830" s="40"/>
      <c r="C2830" s="40"/>
      <c r="D2830" s="45"/>
      <c r="E2830" s="45"/>
      <c r="F2830" s="64"/>
      <c r="G2830" s="40"/>
      <c r="H2830" s="40"/>
      <c r="I2830" s="40"/>
      <c r="J2830" s="40"/>
      <c r="K2830" s="40"/>
      <c r="L2830" s="40"/>
      <c r="M2830" s="40"/>
      <c r="N2830" s="40"/>
      <c r="O2830" s="40"/>
      <c r="P2830" s="40"/>
      <c r="Q2830" s="40"/>
      <c r="R2830" s="40"/>
      <c r="S2830" s="40"/>
      <c r="T2830" s="40"/>
      <c r="U2830" s="40"/>
      <c r="V2830" s="40"/>
      <c r="W2830" s="40"/>
      <c r="X2830" s="40"/>
      <c r="Y2830" s="40"/>
      <c r="Z2830" s="40"/>
      <c r="AA2830" s="40"/>
      <c r="AB2830" s="40"/>
      <c r="AC2830" s="40"/>
      <c r="AD2830" s="40"/>
      <c r="AE2830" s="40"/>
      <c r="AF2830" s="40"/>
      <c r="AG2830" s="40"/>
      <c r="AH2830" s="40"/>
      <c r="AI2830" s="40"/>
      <c r="AJ2830" s="40"/>
      <c r="AK2830" s="40"/>
      <c r="AL2830" s="40"/>
      <c r="AM2830" s="40"/>
      <c r="AN2830" s="40"/>
      <c r="AO2830" s="40"/>
      <c r="AP2830" s="40"/>
      <c r="AQ2830" s="40"/>
      <c r="AR2830" s="40"/>
      <c r="AS2830" s="40"/>
      <c r="AT2830" s="40"/>
      <c r="AU2830" s="40"/>
      <c r="AV2830" s="40"/>
      <c r="AW2830" s="40"/>
      <c r="AX2830" s="40"/>
      <c r="AY2830" s="40"/>
      <c r="AZ2830" s="40"/>
      <c r="BA2830" s="40"/>
      <c r="BB2830" s="40"/>
      <c r="BC2830" s="40"/>
      <c r="BD2830" s="40"/>
      <c r="BE2830" s="40"/>
      <c r="BF2830" s="40"/>
    </row>
    <row r="2831" spans="1:58" x14ac:dyDescent="0.4">
      <c r="A2831" s="510"/>
      <c r="B2831" s="40"/>
      <c r="C2831" s="40"/>
      <c r="D2831" s="45"/>
      <c r="E2831" s="45"/>
      <c r="F2831" s="64"/>
      <c r="G2831" s="40"/>
      <c r="H2831" s="40"/>
      <c r="I2831" s="40"/>
      <c r="J2831" s="40"/>
      <c r="K2831" s="40"/>
      <c r="L2831" s="40"/>
      <c r="M2831" s="40"/>
      <c r="N2831" s="40"/>
      <c r="O2831" s="40"/>
      <c r="P2831" s="40"/>
      <c r="Q2831" s="40"/>
      <c r="R2831" s="40"/>
      <c r="S2831" s="40"/>
      <c r="T2831" s="40"/>
      <c r="U2831" s="40"/>
      <c r="V2831" s="40"/>
      <c r="W2831" s="40"/>
      <c r="X2831" s="40"/>
      <c r="Y2831" s="40"/>
      <c r="Z2831" s="40"/>
      <c r="AA2831" s="40"/>
      <c r="AB2831" s="40"/>
      <c r="AC2831" s="40"/>
      <c r="AD2831" s="40"/>
      <c r="AE2831" s="40"/>
      <c r="AF2831" s="40"/>
      <c r="AG2831" s="40"/>
      <c r="AH2831" s="40"/>
      <c r="AI2831" s="40"/>
      <c r="AJ2831" s="40"/>
      <c r="AK2831" s="40"/>
      <c r="AL2831" s="40"/>
      <c r="AM2831" s="40"/>
      <c r="AN2831" s="40"/>
      <c r="AO2831" s="40"/>
      <c r="AP2831" s="40"/>
      <c r="AQ2831" s="40"/>
      <c r="AR2831" s="40"/>
      <c r="AS2831" s="40"/>
      <c r="AT2831" s="40"/>
      <c r="AU2831" s="40"/>
      <c r="AV2831" s="40"/>
      <c r="AW2831" s="40"/>
      <c r="AX2831" s="40"/>
      <c r="AY2831" s="40"/>
      <c r="AZ2831" s="40"/>
      <c r="BA2831" s="40"/>
      <c r="BB2831" s="40"/>
      <c r="BC2831" s="40"/>
      <c r="BD2831" s="40"/>
      <c r="BE2831" s="40"/>
      <c r="BF2831" s="40"/>
    </row>
    <row r="2832" spans="1:58" x14ac:dyDescent="0.4">
      <c r="A2832" s="510"/>
      <c r="B2832" s="40"/>
      <c r="C2832" s="40"/>
      <c r="D2832" s="45"/>
      <c r="E2832" s="45"/>
      <c r="F2832" s="64"/>
      <c r="G2832" s="40"/>
      <c r="H2832" s="40"/>
      <c r="I2832" s="40"/>
      <c r="J2832" s="40"/>
      <c r="K2832" s="40"/>
      <c r="L2832" s="40"/>
      <c r="M2832" s="40"/>
      <c r="N2832" s="40"/>
      <c r="O2832" s="40"/>
      <c r="P2832" s="40"/>
      <c r="Q2832" s="40"/>
      <c r="R2832" s="40"/>
      <c r="S2832" s="40"/>
      <c r="T2832" s="40"/>
      <c r="U2832" s="40"/>
      <c r="V2832" s="40"/>
      <c r="W2832" s="40"/>
      <c r="X2832" s="40"/>
      <c r="Y2832" s="40"/>
      <c r="Z2832" s="40"/>
      <c r="AA2832" s="40"/>
      <c r="AB2832" s="40"/>
      <c r="AC2832" s="40"/>
      <c r="AD2832" s="40"/>
      <c r="AE2832" s="40"/>
      <c r="AF2832" s="40"/>
      <c r="AG2832" s="40"/>
      <c r="AH2832" s="40"/>
      <c r="AI2832" s="40"/>
      <c r="AJ2832" s="40"/>
      <c r="AK2832" s="40"/>
      <c r="AL2832" s="40"/>
      <c r="AM2832" s="40"/>
      <c r="AN2832" s="40"/>
      <c r="AO2832" s="40"/>
      <c r="AP2832" s="40"/>
      <c r="AQ2832" s="40"/>
      <c r="AR2832" s="40"/>
      <c r="AS2832" s="40"/>
      <c r="AT2832" s="40"/>
      <c r="AU2832" s="40"/>
      <c r="AV2832" s="40"/>
      <c r="AW2832" s="40"/>
      <c r="AX2832" s="40"/>
      <c r="AY2832" s="40"/>
      <c r="AZ2832" s="40"/>
      <c r="BA2832" s="40"/>
      <c r="BB2832" s="40"/>
      <c r="BC2832" s="40"/>
      <c r="BD2832" s="40"/>
      <c r="BE2832" s="40"/>
      <c r="BF2832" s="40"/>
    </row>
    <row r="2833" spans="1:58" x14ac:dyDescent="0.4">
      <c r="A2833" s="510"/>
      <c r="B2833" s="40"/>
      <c r="C2833" s="40"/>
      <c r="D2833" s="45"/>
      <c r="E2833" s="45"/>
      <c r="F2833" s="64"/>
      <c r="G2833" s="40"/>
      <c r="H2833" s="40"/>
      <c r="I2833" s="40"/>
      <c r="J2833" s="40"/>
      <c r="K2833" s="40"/>
      <c r="L2833" s="40"/>
      <c r="M2833" s="40"/>
      <c r="N2833" s="40"/>
      <c r="O2833" s="40"/>
      <c r="P2833" s="40"/>
      <c r="Q2833" s="40"/>
      <c r="R2833" s="40"/>
      <c r="S2833" s="40"/>
      <c r="T2833" s="40"/>
      <c r="U2833" s="40"/>
      <c r="V2833" s="40"/>
      <c r="W2833" s="40"/>
      <c r="X2833" s="40"/>
      <c r="Y2833" s="40"/>
      <c r="Z2833" s="40"/>
      <c r="AA2833" s="40"/>
      <c r="AB2833" s="40"/>
      <c r="AC2833" s="40"/>
      <c r="AD2833" s="40"/>
      <c r="AE2833" s="40"/>
      <c r="AF2833" s="40"/>
      <c r="AG2833" s="40"/>
      <c r="AH2833" s="40"/>
      <c r="AI2833" s="40"/>
      <c r="AJ2833" s="40"/>
      <c r="AK2833" s="40"/>
      <c r="AL2833" s="40"/>
      <c r="AM2833" s="40"/>
      <c r="AN2833" s="40"/>
      <c r="AO2833" s="40"/>
      <c r="AP2833" s="40"/>
      <c r="AQ2833" s="40"/>
      <c r="AR2833" s="40"/>
      <c r="AS2833" s="40"/>
      <c r="AT2833" s="40"/>
      <c r="AU2833" s="40"/>
      <c r="AV2833" s="40"/>
      <c r="AW2833" s="40"/>
      <c r="AX2833" s="40"/>
      <c r="AY2833" s="40"/>
      <c r="AZ2833" s="40"/>
      <c r="BA2833" s="40"/>
      <c r="BB2833" s="40"/>
      <c r="BC2833" s="40"/>
      <c r="BD2833" s="40"/>
      <c r="BE2833" s="40"/>
      <c r="BF2833" s="40"/>
    </row>
    <row r="2834" spans="1:58" x14ac:dyDescent="0.4">
      <c r="A2834" s="510"/>
      <c r="B2834" s="40"/>
      <c r="C2834" s="40"/>
      <c r="D2834" s="45"/>
      <c r="E2834" s="45"/>
      <c r="F2834" s="64"/>
      <c r="G2834" s="40"/>
      <c r="H2834" s="40"/>
      <c r="I2834" s="40"/>
      <c r="J2834" s="40"/>
      <c r="K2834" s="40"/>
      <c r="L2834" s="40"/>
      <c r="M2834" s="40"/>
      <c r="N2834" s="40"/>
      <c r="O2834" s="40"/>
      <c r="P2834" s="40"/>
      <c r="Q2834" s="40"/>
      <c r="R2834" s="40"/>
      <c r="S2834" s="40"/>
      <c r="T2834" s="40"/>
      <c r="U2834" s="40"/>
      <c r="V2834" s="40"/>
      <c r="W2834" s="40"/>
      <c r="X2834" s="40"/>
      <c r="Y2834" s="40"/>
      <c r="Z2834" s="40"/>
      <c r="AA2834" s="40"/>
      <c r="AB2834" s="40"/>
      <c r="AC2834" s="40"/>
      <c r="AD2834" s="40"/>
      <c r="AE2834" s="40"/>
      <c r="AF2834" s="40"/>
      <c r="AG2834" s="40"/>
      <c r="AH2834" s="40"/>
      <c r="AI2834" s="40"/>
      <c r="AJ2834" s="40"/>
      <c r="AK2834" s="40"/>
      <c r="AL2834" s="40"/>
      <c r="AM2834" s="40"/>
      <c r="AN2834" s="40"/>
      <c r="AO2834" s="40"/>
      <c r="AP2834" s="40"/>
      <c r="AQ2834" s="40"/>
      <c r="AR2834" s="40"/>
      <c r="AS2834" s="40"/>
      <c r="AT2834" s="40"/>
      <c r="AU2834" s="40"/>
      <c r="AV2834" s="40"/>
      <c r="AW2834" s="40"/>
      <c r="AX2834" s="40"/>
      <c r="AY2834" s="40"/>
      <c r="AZ2834" s="40"/>
      <c r="BA2834" s="40"/>
      <c r="BB2834" s="40"/>
      <c r="BC2834" s="40"/>
      <c r="BD2834" s="40"/>
      <c r="BE2834" s="40"/>
      <c r="BF2834" s="40"/>
    </row>
    <row r="2835" spans="1:58" x14ac:dyDescent="0.4">
      <c r="A2835" s="510"/>
      <c r="B2835" s="40"/>
      <c r="C2835" s="40"/>
      <c r="D2835" s="45"/>
      <c r="E2835" s="45"/>
      <c r="F2835" s="64"/>
      <c r="G2835" s="40"/>
      <c r="H2835" s="40"/>
      <c r="I2835" s="40"/>
      <c r="J2835" s="40"/>
      <c r="K2835" s="40"/>
      <c r="L2835" s="40"/>
      <c r="M2835" s="40"/>
      <c r="N2835" s="40"/>
      <c r="O2835" s="40"/>
      <c r="P2835" s="40"/>
      <c r="Q2835" s="40"/>
      <c r="R2835" s="40"/>
      <c r="S2835" s="40"/>
      <c r="T2835" s="40"/>
      <c r="U2835" s="40"/>
      <c r="V2835" s="40"/>
      <c r="W2835" s="40"/>
      <c r="X2835" s="40"/>
      <c r="Y2835" s="40"/>
      <c r="Z2835" s="40"/>
      <c r="AA2835" s="40"/>
      <c r="AB2835" s="40"/>
      <c r="AC2835" s="40"/>
      <c r="AD2835" s="40"/>
      <c r="AE2835" s="40"/>
      <c r="AF2835" s="40"/>
      <c r="AG2835" s="40"/>
      <c r="AH2835" s="40"/>
      <c r="AI2835" s="40"/>
      <c r="AJ2835" s="40"/>
      <c r="AK2835" s="40"/>
      <c r="AL2835" s="40"/>
      <c r="AM2835" s="40"/>
      <c r="AN2835" s="40"/>
      <c r="AO2835" s="40"/>
      <c r="AP2835" s="40"/>
      <c r="AQ2835" s="40"/>
      <c r="AR2835" s="40"/>
      <c r="AS2835" s="40"/>
      <c r="AT2835" s="40"/>
      <c r="AU2835" s="40"/>
      <c r="AV2835" s="40"/>
      <c r="AW2835" s="40"/>
      <c r="AX2835" s="40"/>
      <c r="AY2835" s="40"/>
      <c r="AZ2835" s="40"/>
      <c r="BA2835" s="40"/>
      <c r="BB2835" s="40"/>
      <c r="BC2835" s="40"/>
      <c r="BD2835" s="40"/>
      <c r="BE2835" s="40"/>
      <c r="BF2835" s="40"/>
    </row>
    <row r="2836" spans="1:58" x14ac:dyDescent="0.4">
      <c r="A2836" s="510"/>
      <c r="B2836" s="40"/>
      <c r="C2836" s="40"/>
      <c r="D2836" s="45"/>
      <c r="E2836" s="45"/>
      <c r="F2836" s="64"/>
      <c r="G2836" s="40"/>
      <c r="H2836" s="40"/>
      <c r="I2836" s="40"/>
      <c r="J2836" s="40"/>
      <c r="K2836" s="40"/>
      <c r="L2836" s="40"/>
      <c r="M2836" s="40"/>
      <c r="N2836" s="40"/>
      <c r="O2836" s="40"/>
      <c r="P2836" s="40"/>
      <c r="Q2836" s="40"/>
      <c r="R2836" s="40"/>
      <c r="S2836" s="40"/>
      <c r="T2836" s="40"/>
      <c r="U2836" s="40"/>
      <c r="V2836" s="40"/>
      <c r="W2836" s="40"/>
      <c r="X2836" s="40"/>
      <c r="Y2836" s="40"/>
      <c r="Z2836" s="40"/>
      <c r="AA2836" s="40"/>
      <c r="AB2836" s="40"/>
      <c r="AC2836" s="40"/>
      <c r="AD2836" s="40"/>
      <c r="AE2836" s="40"/>
      <c r="AF2836" s="40"/>
      <c r="AG2836" s="40"/>
      <c r="AH2836" s="40"/>
      <c r="AI2836" s="40"/>
      <c r="AJ2836" s="40"/>
      <c r="AK2836" s="40"/>
      <c r="AL2836" s="40"/>
      <c r="AM2836" s="40"/>
      <c r="AN2836" s="40"/>
      <c r="AO2836" s="40"/>
      <c r="AP2836" s="40"/>
      <c r="AQ2836" s="40"/>
      <c r="AR2836" s="40"/>
      <c r="AS2836" s="40"/>
      <c r="AT2836" s="40"/>
      <c r="AU2836" s="40"/>
      <c r="AV2836" s="40"/>
      <c r="AW2836" s="40"/>
      <c r="AX2836" s="40"/>
      <c r="AY2836" s="40"/>
      <c r="AZ2836" s="40"/>
      <c r="BA2836" s="40"/>
      <c r="BB2836" s="40"/>
      <c r="BC2836" s="40"/>
      <c r="BD2836" s="40"/>
      <c r="BE2836" s="40"/>
      <c r="BF2836" s="40"/>
    </row>
    <row r="2837" spans="1:58" x14ac:dyDescent="0.4">
      <c r="A2837" s="510"/>
      <c r="B2837" s="40"/>
      <c r="C2837" s="40"/>
      <c r="D2837" s="45"/>
      <c r="E2837" s="45"/>
      <c r="F2837" s="64"/>
      <c r="G2837" s="40"/>
      <c r="H2837" s="40"/>
      <c r="I2837" s="40"/>
      <c r="J2837" s="40"/>
      <c r="K2837" s="40"/>
      <c r="L2837" s="40"/>
      <c r="M2837" s="40"/>
      <c r="N2837" s="40"/>
      <c r="O2837" s="40"/>
      <c r="P2837" s="40"/>
      <c r="Q2837" s="40"/>
      <c r="R2837" s="40"/>
      <c r="S2837" s="40"/>
      <c r="T2837" s="40"/>
      <c r="U2837" s="40"/>
      <c r="V2837" s="40"/>
      <c r="W2837" s="40"/>
      <c r="X2837" s="40"/>
      <c r="Y2837" s="40"/>
      <c r="Z2837" s="40"/>
      <c r="AA2837" s="40"/>
      <c r="AB2837" s="40"/>
      <c r="AC2837" s="40"/>
      <c r="AD2837" s="40"/>
      <c r="AE2837" s="40"/>
      <c r="AF2837" s="40"/>
      <c r="AG2837" s="40"/>
      <c r="AH2837" s="40"/>
      <c r="AI2837" s="40"/>
      <c r="AJ2837" s="40"/>
      <c r="AK2837" s="40"/>
      <c r="AL2837" s="40"/>
      <c r="AM2837" s="40"/>
      <c r="AN2837" s="40"/>
      <c r="AO2837" s="40"/>
      <c r="AP2837" s="40"/>
      <c r="AQ2837" s="40"/>
      <c r="AR2837" s="40"/>
      <c r="AS2837" s="40"/>
      <c r="AT2837" s="40"/>
      <c r="AU2837" s="40"/>
      <c r="AV2837" s="40"/>
      <c r="AW2837" s="40"/>
      <c r="AX2837" s="40"/>
      <c r="AY2837" s="40"/>
      <c r="AZ2837" s="40"/>
      <c r="BA2837" s="40"/>
      <c r="BB2837" s="40"/>
      <c r="BC2837" s="40"/>
      <c r="BD2837" s="40"/>
      <c r="BE2837" s="40"/>
      <c r="BF2837" s="40"/>
    </row>
    <row r="2838" spans="1:58" x14ac:dyDescent="0.4">
      <c r="A2838" s="510"/>
      <c r="B2838" s="40"/>
      <c r="C2838" s="40"/>
      <c r="D2838" s="45"/>
      <c r="E2838" s="45"/>
      <c r="F2838" s="64"/>
      <c r="G2838" s="40"/>
      <c r="H2838" s="40"/>
      <c r="I2838" s="40"/>
      <c r="J2838" s="40"/>
      <c r="K2838" s="40"/>
      <c r="L2838" s="40"/>
      <c r="M2838" s="40"/>
      <c r="N2838" s="40"/>
      <c r="O2838" s="40"/>
      <c r="P2838" s="40"/>
      <c r="Q2838" s="40"/>
      <c r="R2838" s="40"/>
      <c r="S2838" s="40"/>
      <c r="T2838" s="40"/>
      <c r="U2838" s="40"/>
      <c r="V2838" s="40"/>
      <c r="W2838" s="40"/>
      <c r="X2838" s="40"/>
      <c r="Y2838" s="40"/>
      <c r="Z2838" s="40"/>
      <c r="AA2838" s="40"/>
      <c r="AB2838" s="40"/>
      <c r="AC2838" s="40"/>
      <c r="AD2838" s="40"/>
      <c r="AE2838" s="40"/>
      <c r="AF2838" s="40"/>
      <c r="AG2838" s="40"/>
      <c r="AH2838" s="40"/>
      <c r="AI2838" s="40"/>
      <c r="AJ2838" s="40"/>
      <c r="AK2838" s="40"/>
      <c r="AL2838" s="40"/>
      <c r="AM2838" s="40"/>
      <c r="AN2838" s="40"/>
      <c r="AO2838" s="40"/>
      <c r="AP2838" s="40"/>
      <c r="AQ2838" s="40"/>
      <c r="AR2838" s="40"/>
      <c r="AS2838" s="40"/>
      <c r="AT2838" s="40"/>
      <c r="AU2838" s="40"/>
      <c r="AV2838" s="40"/>
      <c r="AW2838" s="40"/>
      <c r="AX2838" s="40"/>
      <c r="AY2838" s="40"/>
      <c r="AZ2838" s="40"/>
      <c r="BA2838" s="40"/>
      <c r="BB2838" s="40"/>
      <c r="BC2838" s="40"/>
      <c r="BD2838" s="40"/>
      <c r="BE2838" s="40"/>
      <c r="BF2838" s="40"/>
    </row>
    <row r="2839" spans="1:58" x14ac:dyDescent="0.4">
      <c r="A2839" s="510"/>
      <c r="B2839" s="40"/>
      <c r="C2839" s="40"/>
      <c r="D2839" s="45"/>
      <c r="E2839" s="45"/>
      <c r="F2839" s="64"/>
      <c r="G2839" s="40"/>
      <c r="H2839" s="40"/>
      <c r="I2839" s="40"/>
      <c r="J2839" s="40"/>
      <c r="K2839" s="40"/>
      <c r="L2839" s="40"/>
      <c r="M2839" s="40"/>
      <c r="N2839" s="40"/>
      <c r="O2839" s="40"/>
      <c r="P2839" s="40"/>
      <c r="Q2839" s="40"/>
      <c r="R2839" s="40"/>
      <c r="S2839" s="40"/>
      <c r="T2839" s="40"/>
      <c r="U2839" s="40"/>
      <c r="V2839" s="40"/>
      <c r="W2839" s="40"/>
      <c r="X2839" s="40"/>
      <c r="Y2839" s="40"/>
      <c r="Z2839" s="40"/>
      <c r="AA2839" s="40"/>
      <c r="AB2839" s="40"/>
      <c r="AC2839" s="40"/>
      <c r="AD2839" s="40"/>
      <c r="AE2839" s="40"/>
      <c r="AF2839" s="40"/>
      <c r="AG2839" s="40"/>
      <c r="AH2839" s="40"/>
      <c r="AI2839" s="40"/>
      <c r="AJ2839" s="40"/>
      <c r="AK2839" s="40"/>
      <c r="AL2839" s="40"/>
      <c r="AM2839" s="40"/>
      <c r="AN2839" s="40"/>
      <c r="AO2839" s="40"/>
      <c r="AP2839" s="40"/>
      <c r="AQ2839" s="40"/>
      <c r="AR2839" s="40"/>
      <c r="AS2839" s="40"/>
      <c r="AT2839" s="40"/>
      <c r="AU2839" s="40"/>
      <c r="AV2839" s="40"/>
      <c r="AW2839" s="40"/>
      <c r="AX2839" s="40"/>
      <c r="AY2839" s="40"/>
      <c r="AZ2839" s="40"/>
      <c r="BA2839" s="40"/>
      <c r="BB2839" s="40"/>
      <c r="BC2839" s="40"/>
      <c r="BD2839" s="40"/>
      <c r="BE2839" s="40"/>
      <c r="BF2839" s="40"/>
    </row>
    <row r="2840" spans="1:58" x14ac:dyDescent="0.4">
      <c r="A2840" s="510"/>
      <c r="B2840" s="40"/>
      <c r="C2840" s="40"/>
      <c r="D2840" s="45"/>
      <c r="E2840" s="45"/>
      <c r="F2840" s="64"/>
      <c r="G2840" s="40"/>
      <c r="H2840" s="40"/>
      <c r="I2840" s="40"/>
      <c r="J2840" s="40"/>
      <c r="K2840" s="40"/>
      <c r="L2840" s="40"/>
      <c r="M2840" s="40"/>
      <c r="N2840" s="40"/>
      <c r="O2840" s="40"/>
      <c r="P2840" s="40"/>
      <c r="Q2840" s="40"/>
      <c r="R2840" s="40"/>
      <c r="S2840" s="40"/>
      <c r="T2840" s="40"/>
      <c r="U2840" s="40"/>
      <c r="V2840" s="40"/>
      <c r="W2840" s="40"/>
      <c r="X2840" s="40"/>
      <c r="Y2840" s="40"/>
      <c r="Z2840" s="40"/>
      <c r="AA2840" s="40"/>
      <c r="AB2840" s="40"/>
      <c r="AC2840" s="40"/>
      <c r="AD2840" s="40"/>
      <c r="AE2840" s="40"/>
      <c r="AF2840" s="40"/>
      <c r="AG2840" s="40"/>
      <c r="AH2840" s="40"/>
      <c r="AI2840" s="40"/>
      <c r="AJ2840" s="40"/>
      <c r="AK2840" s="40"/>
      <c r="AL2840" s="40"/>
      <c r="AM2840" s="40"/>
      <c r="AN2840" s="40"/>
      <c r="AO2840" s="40"/>
      <c r="AP2840" s="40"/>
      <c r="AQ2840" s="40"/>
      <c r="AR2840" s="40"/>
      <c r="AS2840" s="40"/>
      <c r="AT2840" s="40"/>
      <c r="AU2840" s="40"/>
      <c r="AV2840" s="40"/>
      <c r="AW2840" s="40"/>
      <c r="AX2840" s="40"/>
      <c r="AY2840" s="40"/>
      <c r="AZ2840" s="40"/>
      <c r="BA2840" s="40"/>
      <c r="BB2840" s="40"/>
      <c r="BC2840" s="40"/>
      <c r="BD2840" s="40"/>
      <c r="BE2840" s="40"/>
      <c r="BF2840" s="40"/>
    </row>
    <row r="2841" spans="1:58" x14ac:dyDescent="0.4">
      <c r="A2841" s="510"/>
      <c r="B2841" s="40"/>
      <c r="C2841" s="40"/>
      <c r="D2841" s="45"/>
      <c r="E2841" s="45"/>
      <c r="F2841" s="64"/>
      <c r="G2841" s="40"/>
      <c r="H2841" s="40"/>
      <c r="I2841" s="40"/>
      <c r="J2841" s="40"/>
      <c r="K2841" s="40"/>
      <c r="L2841" s="40"/>
      <c r="M2841" s="40"/>
      <c r="N2841" s="40"/>
      <c r="O2841" s="40"/>
      <c r="P2841" s="40"/>
      <c r="Q2841" s="40"/>
      <c r="R2841" s="40"/>
      <c r="S2841" s="40"/>
      <c r="T2841" s="40"/>
      <c r="U2841" s="40"/>
      <c r="V2841" s="40"/>
      <c r="W2841" s="40"/>
      <c r="X2841" s="40"/>
      <c r="Y2841" s="40"/>
      <c r="Z2841" s="40"/>
      <c r="AA2841" s="40"/>
      <c r="AB2841" s="40"/>
      <c r="AC2841" s="40"/>
      <c r="AD2841" s="40"/>
      <c r="AE2841" s="40"/>
      <c r="AF2841" s="40"/>
      <c r="AG2841" s="40"/>
      <c r="AH2841" s="40"/>
      <c r="AI2841" s="40"/>
      <c r="AJ2841" s="40"/>
      <c r="AK2841" s="40"/>
      <c r="AL2841" s="40"/>
      <c r="AM2841" s="40"/>
      <c r="AN2841" s="40"/>
      <c r="AO2841" s="40"/>
      <c r="AP2841" s="40"/>
      <c r="AQ2841" s="40"/>
      <c r="AR2841" s="40"/>
      <c r="AS2841" s="40"/>
      <c r="AT2841" s="40"/>
      <c r="AU2841" s="40"/>
      <c r="AV2841" s="40"/>
      <c r="AW2841" s="40"/>
      <c r="AX2841" s="40"/>
      <c r="AY2841" s="40"/>
      <c r="AZ2841" s="40"/>
      <c r="BA2841" s="40"/>
      <c r="BB2841" s="40"/>
      <c r="BC2841" s="40"/>
      <c r="BD2841" s="40"/>
      <c r="BE2841" s="40"/>
      <c r="BF2841" s="40"/>
    </row>
    <row r="2842" spans="1:58" x14ac:dyDescent="0.4">
      <c r="A2842" s="510"/>
      <c r="B2842" s="40"/>
      <c r="C2842" s="40"/>
      <c r="D2842" s="45"/>
      <c r="E2842" s="45"/>
      <c r="F2842" s="64"/>
      <c r="G2842" s="40"/>
      <c r="H2842" s="40"/>
      <c r="I2842" s="40"/>
      <c r="J2842" s="40"/>
      <c r="K2842" s="40"/>
      <c r="L2842" s="40"/>
      <c r="M2842" s="40"/>
      <c r="N2842" s="40"/>
      <c r="O2842" s="40"/>
      <c r="P2842" s="40"/>
      <c r="Q2842" s="40"/>
      <c r="R2842" s="40"/>
      <c r="S2842" s="40"/>
      <c r="T2842" s="40"/>
      <c r="U2842" s="40"/>
      <c r="V2842" s="40"/>
      <c r="W2842" s="40"/>
      <c r="X2842" s="40"/>
      <c r="Y2842" s="40"/>
      <c r="Z2842" s="40"/>
      <c r="AA2842" s="40"/>
      <c r="AB2842" s="40"/>
      <c r="AC2842" s="40"/>
      <c r="AD2842" s="40"/>
      <c r="AE2842" s="40"/>
      <c r="AF2842" s="40"/>
      <c r="AG2842" s="40"/>
      <c r="AH2842" s="40"/>
      <c r="AI2842" s="40"/>
      <c r="AJ2842" s="40"/>
      <c r="AK2842" s="40"/>
      <c r="AL2842" s="40"/>
      <c r="AM2842" s="40"/>
      <c r="AN2842" s="40"/>
      <c r="AO2842" s="40"/>
      <c r="AP2842" s="40"/>
      <c r="AQ2842" s="40"/>
      <c r="AR2842" s="40"/>
      <c r="AS2842" s="40"/>
      <c r="AT2842" s="40"/>
      <c r="AU2842" s="40"/>
      <c r="AV2842" s="40"/>
      <c r="AW2842" s="40"/>
      <c r="AX2842" s="40"/>
      <c r="AY2842" s="40"/>
      <c r="AZ2842" s="40"/>
      <c r="BA2842" s="40"/>
      <c r="BB2842" s="40"/>
      <c r="BC2842" s="40"/>
      <c r="BD2842" s="40"/>
      <c r="BE2842" s="40"/>
      <c r="BF2842" s="40"/>
    </row>
    <row r="2843" spans="1:58" x14ac:dyDescent="0.4">
      <c r="A2843" s="510"/>
      <c r="B2843" s="40"/>
      <c r="C2843" s="40"/>
      <c r="D2843" s="45"/>
      <c r="E2843" s="45"/>
      <c r="F2843" s="64"/>
      <c r="G2843" s="40"/>
      <c r="H2843" s="40"/>
      <c r="I2843" s="40"/>
      <c r="J2843" s="40"/>
      <c r="K2843" s="40"/>
      <c r="L2843" s="40"/>
      <c r="M2843" s="40"/>
      <c r="N2843" s="40"/>
      <c r="O2843" s="40"/>
      <c r="P2843" s="40"/>
      <c r="Q2843" s="40"/>
      <c r="R2843" s="40"/>
      <c r="S2843" s="40"/>
      <c r="T2843" s="40"/>
      <c r="U2843" s="40"/>
      <c r="V2843" s="40"/>
      <c r="W2843" s="40"/>
      <c r="X2843" s="40"/>
      <c r="Y2843" s="40"/>
      <c r="Z2843" s="40"/>
      <c r="AA2843" s="40"/>
      <c r="AB2843" s="40"/>
      <c r="AC2843" s="40"/>
      <c r="AD2843" s="40"/>
      <c r="AE2843" s="40"/>
      <c r="AF2843" s="40"/>
      <c r="AG2843" s="40"/>
      <c r="AH2843" s="40"/>
      <c r="AI2843" s="40"/>
      <c r="AJ2843" s="40"/>
      <c r="AK2843" s="40"/>
      <c r="AL2843" s="40"/>
      <c r="AM2843" s="40"/>
      <c r="AN2843" s="40"/>
      <c r="AO2843" s="40"/>
      <c r="AP2843" s="40"/>
      <c r="AQ2843" s="40"/>
      <c r="AR2843" s="40"/>
      <c r="AS2843" s="40"/>
      <c r="AT2843" s="40"/>
      <c r="AU2843" s="40"/>
      <c r="AV2843" s="40"/>
      <c r="AW2843" s="40"/>
      <c r="AX2843" s="40"/>
      <c r="AY2843" s="40"/>
      <c r="AZ2843" s="40"/>
      <c r="BA2843" s="40"/>
      <c r="BB2843" s="40"/>
      <c r="BC2843" s="40"/>
      <c r="BD2843" s="40"/>
      <c r="BE2843" s="40"/>
      <c r="BF2843" s="40"/>
    </row>
    <row r="2844" spans="1:58" x14ac:dyDescent="0.4">
      <c r="A2844" s="510"/>
      <c r="B2844" s="40"/>
      <c r="C2844" s="40"/>
      <c r="D2844" s="45"/>
      <c r="E2844" s="45"/>
      <c r="F2844" s="64"/>
      <c r="G2844" s="40"/>
      <c r="H2844" s="40"/>
      <c r="I2844" s="40"/>
      <c r="J2844" s="40"/>
      <c r="K2844" s="40"/>
      <c r="L2844" s="40"/>
      <c r="M2844" s="40"/>
      <c r="N2844" s="40"/>
      <c r="O2844" s="40"/>
      <c r="P2844" s="40"/>
      <c r="Q2844" s="40"/>
      <c r="R2844" s="40"/>
      <c r="S2844" s="40"/>
      <c r="T2844" s="40"/>
      <c r="U2844" s="40"/>
      <c r="V2844" s="40"/>
      <c r="W2844" s="40"/>
      <c r="X2844" s="40"/>
      <c r="Y2844" s="40"/>
      <c r="Z2844" s="40"/>
      <c r="AA2844" s="40"/>
      <c r="AB2844" s="40"/>
      <c r="AC2844" s="40"/>
      <c r="AD2844" s="40"/>
      <c r="AE2844" s="40"/>
      <c r="AF2844" s="40"/>
      <c r="AG2844" s="40"/>
      <c r="AH2844" s="40"/>
      <c r="AI2844" s="40"/>
      <c r="AJ2844" s="40"/>
      <c r="AK2844" s="40"/>
      <c r="AL2844" s="40"/>
      <c r="AM2844" s="40"/>
      <c r="AN2844" s="40"/>
      <c r="AO2844" s="40"/>
      <c r="AP2844" s="40"/>
      <c r="AQ2844" s="40"/>
      <c r="AR2844" s="40"/>
      <c r="AS2844" s="40"/>
      <c r="AT2844" s="40"/>
      <c r="AU2844" s="40"/>
      <c r="AV2844" s="40"/>
      <c r="AW2844" s="40"/>
      <c r="AX2844" s="40"/>
      <c r="AY2844" s="40"/>
      <c r="AZ2844" s="40"/>
      <c r="BA2844" s="40"/>
      <c r="BB2844" s="40"/>
      <c r="BC2844" s="40"/>
      <c r="BD2844" s="40"/>
      <c r="BE2844" s="40"/>
      <c r="BF2844" s="40"/>
    </row>
    <row r="2845" spans="1:58" x14ac:dyDescent="0.4">
      <c r="A2845" s="510"/>
      <c r="B2845" s="40"/>
      <c r="C2845" s="40"/>
      <c r="D2845" s="45"/>
      <c r="E2845" s="45"/>
      <c r="F2845" s="64"/>
      <c r="G2845" s="40"/>
      <c r="H2845" s="40"/>
      <c r="I2845" s="40"/>
      <c r="J2845" s="40"/>
      <c r="K2845" s="40"/>
      <c r="L2845" s="40"/>
      <c r="M2845" s="40"/>
      <c r="N2845" s="40"/>
      <c r="O2845" s="40"/>
      <c r="P2845" s="40"/>
      <c r="Q2845" s="40"/>
      <c r="R2845" s="40"/>
      <c r="S2845" s="40"/>
      <c r="T2845" s="40"/>
      <c r="U2845" s="40"/>
      <c r="V2845" s="40"/>
      <c r="W2845" s="40"/>
      <c r="X2845" s="40"/>
      <c r="Y2845" s="40"/>
      <c r="Z2845" s="40"/>
      <c r="AA2845" s="40"/>
      <c r="AB2845" s="40"/>
      <c r="AC2845" s="40"/>
      <c r="AD2845" s="40"/>
      <c r="AE2845" s="40"/>
      <c r="AF2845" s="40"/>
      <c r="AG2845" s="40"/>
      <c r="AH2845" s="40"/>
      <c r="AI2845" s="40"/>
      <c r="AJ2845" s="40"/>
      <c r="AK2845" s="40"/>
      <c r="AL2845" s="40"/>
      <c r="AM2845" s="40"/>
      <c r="AN2845" s="40"/>
      <c r="AO2845" s="40"/>
      <c r="AP2845" s="40"/>
      <c r="AQ2845" s="40"/>
      <c r="AR2845" s="40"/>
      <c r="AS2845" s="40"/>
      <c r="AT2845" s="40"/>
      <c r="AU2845" s="40"/>
      <c r="AV2845" s="40"/>
      <c r="AW2845" s="40"/>
      <c r="AX2845" s="40"/>
      <c r="AY2845" s="40"/>
      <c r="AZ2845" s="40"/>
      <c r="BA2845" s="40"/>
      <c r="BB2845" s="40"/>
      <c r="BC2845" s="40"/>
      <c r="BD2845" s="40"/>
      <c r="BE2845" s="40"/>
      <c r="BF2845" s="40"/>
    </row>
    <row r="2846" spans="1:58" x14ac:dyDescent="0.4">
      <c r="A2846" s="510"/>
      <c r="B2846" s="40"/>
      <c r="C2846" s="40"/>
      <c r="D2846" s="45"/>
      <c r="E2846" s="45"/>
      <c r="F2846" s="64"/>
      <c r="G2846" s="40"/>
      <c r="H2846" s="40"/>
      <c r="I2846" s="40"/>
      <c r="J2846" s="40"/>
      <c r="K2846" s="40"/>
      <c r="L2846" s="40"/>
      <c r="M2846" s="40"/>
      <c r="N2846" s="40"/>
      <c r="O2846" s="40"/>
      <c r="P2846" s="40"/>
      <c r="Q2846" s="40"/>
      <c r="R2846" s="40"/>
      <c r="S2846" s="40"/>
      <c r="T2846" s="40"/>
      <c r="U2846" s="40"/>
      <c r="V2846" s="40"/>
      <c r="W2846" s="40"/>
      <c r="X2846" s="40"/>
      <c r="Y2846" s="40"/>
      <c r="Z2846" s="40"/>
      <c r="AA2846" s="40"/>
      <c r="AB2846" s="40"/>
      <c r="AC2846" s="40"/>
      <c r="AD2846" s="40"/>
      <c r="AE2846" s="40"/>
      <c r="AF2846" s="40"/>
      <c r="AG2846" s="40"/>
      <c r="AH2846" s="40"/>
      <c r="AI2846" s="40"/>
      <c r="AJ2846" s="40"/>
      <c r="AK2846" s="40"/>
      <c r="AL2846" s="40"/>
      <c r="AM2846" s="40"/>
      <c r="AN2846" s="40"/>
      <c r="AO2846" s="40"/>
      <c r="AP2846" s="40"/>
      <c r="AQ2846" s="40"/>
      <c r="AR2846" s="40"/>
      <c r="AS2846" s="40"/>
      <c r="AT2846" s="40"/>
      <c r="AU2846" s="40"/>
      <c r="AV2846" s="40"/>
      <c r="AW2846" s="40"/>
      <c r="AX2846" s="40"/>
      <c r="AY2846" s="40"/>
      <c r="AZ2846" s="40"/>
      <c r="BA2846" s="40"/>
      <c r="BB2846" s="40"/>
      <c r="BC2846" s="40"/>
      <c r="BD2846" s="40"/>
      <c r="BE2846" s="40"/>
      <c r="BF2846" s="40"/>
    </row>
    <row r="2847" spans="1:58" x14ac:dyDescent="0.4">
      <c r="A2847" s="510"/>
      <c r="B2847" s="40"/>
      <c r="C2847" s="40"/>
      <c r="D2847" s="45"/>
      <c r="E2847" s="45"/>
      <c r="F2847" s="64"/>
      <c r="G2847" s="40"/>
      <c r="H2847" s="40"/>
      <c r="I2847" s="40"/>
      <c r="J2847" s="40"/>
      <c r="K2847" s="40"/>
      <c r="L2847" s="40"/>
      <c r="M2847" s="40"/>
      <c r="N2847" s="40"/>
      <c r="O2847" s="40"/>
      <c r="P2847" s="40"/>
      <c r="Q2847" s="40"/>
      <c r="R2847" s="40"/>
      <c r="S2847" s="40"/>
      <c r="T2847" s="40"/>
      <c r="U2847" s="40"/>
      <c r="V2847" s="40"/>
      <c r="W2847" s="40"/>
      <c r="X2847" s="40"/>
      <c r="Y2847" s="40"/>
      <c r="Z2847" s="40"/>
      <c r="AA2847" s="40"/>
      <c r="AB2847" s="40"/>
      <c r="AC2847" s="40"/>
      <c r="AD2847" s="40"/>
      <c r="AE2847" s="40"/>
      <c r="AF2847" s="40"/>
      <c r="AG2847" s="40"/>
      <c r="AH2847" s="40"/>
      <c r="AI2847" s="40"/>
      <c r="AJ2847" s="40"/>
      <c r="AK2847" s="40"/>
      <c r="AL2847" s="40"/>
      <c r="AM2847" s="40"/>
      <c r="AN2847" s="40"/>
      <c r="AO2847" s="40"/>
      <c r="AP2847" s="40"/>
      <c r="AQ2847" s="40"/>
      <c r="AR2847" s="40"/>
      <c r="AS2847" s="40"/>
      <c r="AT2847" s="40"/>
      <c r="AU2847" s="40"/>
      <c r="AV2847" s="40"/>
      <c r="AW2847" s="40"/>
      <c r="AX2847" s="40"/>
      <c r="AY2847" s="40"/>
      <c r="AZ2847" s="40"/>
      <c r="BA2847" s="40"/>
      <c r="BB2847" s="40"/>
      <c r="BC2847" s="40"/>
      <c r="BD2847" s="40"/>
      <c r="BE2847" s="40"/>
      <c r="BF2847" s="40"/>
    </row>
    <row r="2848" spans="1:58" x14ac:dyDescent="0.4">
      <c r="A2848" s="510"/>
      <c r="B2848" s="40"/>
      <c r="C2848" s="40"/>
      <c r="D2848" s="45"/>
      <c r="E2848" s="45"/>
      <c r="F2848" s="64"/>
      <c r="G2848" s="40"/>
      <c r="H2848" s="40"/>
      <c r="I2848" s="40"/>
      <c r="J2848" s="40"/>
      <c r="K2848" s="40"/>
      <c r="L2848" s="40"/>
      <c r="M2848" s="40"/>
      <c r="N2848" s="40"/>
      <c r="O2848" s="40"/>
      <c r="P2848" s="40"/>
      <c r="Q2848" s="40"/>
      <c r="R2848" s="40"/>
      <c r="S2848" s="40"/>
      <c r="T2848" s="40"/>
      <c r="U2848" s="40"/>
      <c r="V2848" s="40"/>
      <c r="W2848" s="40"/>
      <c r="X2848" s="40"/>
      <c r="Y2848" s="40"/>
      <c r="Z2848" s="40"/>
      <c r="AA2848" s="40"/>
      <c r="AB2848" s="40"/>
      <c r="AC2848" s="40"/>
      <c r="AD2848" s="40"/>
      <c r="AE2848" s="40"/>
      <c r="AF2848" s="40"/>
      <c r="AG2848" s="40"/>
      <c r="AH2848" s="40"/>
      <c r="AI2848" s="40"/>
      <c r="AJ2848" s="40"/>
      <c r="AK2848" s="40"/>
      <c r="AL2848" s="40"/>
      <c r="AM2848" s="40"/>
      <c r="AN2848" s="40"/>
      <c r="AO2848" s="40"/>
      <c r="AP2848" s="40"/>
      <c r="AQ2848" s="40"/>
      <c r="AR2848" s="40"/>
      <c r="AS2848" s="40"/>
      <c r="AT2848" s="40"/>
      <c r="AU2848" s="40"/>
      <c r="AV2848" s="40"/>
      <c r="AW2848" s="40"/>
      <c r="AX2848" s="40"/>
      <c r="AY2848" s="40"/>
      <c r="AZ2848" s="40"/>
      <c r="BA2848" s="40"/>
      <c r="BB2848" s="40"/>
      <c r="BC2848" s="40"/>
      <c r="BD2848" s="40"/>
      <c r="BE2848" s="40"/>
      <c r="BF2848" s="40"/>
    </row>
    <row r="2849" spans="1:58" x14ac:dyDescent="0.4">
      <c r="A2849" s="510"/>
      <c r="B2849" s="40"/>
      <c r="C2849" s="40"/>
      <c r="D2849" s="45"/>
      <c r="E2849" s="45"/>
      <c r="F2849" s="64"/>
      <c r="G2849" s="40"/>
      <c r="H2849" s="40"/>
      <c r="I2849" s="40"/>
      <c r="J2849" s="40"/>
      <c r="K2849" s="40"/>
      <c r="L2849" s="40"/>
      <c r="M2849" s="40"/>
      <c r="N2849" s="40"/>
      <c r="O2849" s="40"/>
      <c r="P2849" s="40"/>
      <c r="Q2849" s="40"/>
      <c r="R2849" s="40"/>
      <c r="S2849" s="40"/>
      <c r="T2849" s="40"/>
      <c r="U2849" s="40"/>
      <c r="V2849" s="40"/>
      <c r="W2849" s="40"/>
      <c r="X2849" s="40"/>
      <c r="Y2849" s="40"/>
      <c r="Z2849" s="40"/>
      <c r="AA2849" s="40"/>
      <c r="AB2849" s="40"/>
      <c r="AC2849" s="40"/>
      <c r="AD2849" s="40"/>
      <c r="AE2849" s="40"/>
      <c r="AF2849" s="40"/>
      <c r="AG2849" s="40"/>
      <c r="AH2849" s="40"/>
      <c r="AI2849" s="40"/>
      <c r="AJ2849" s="40"/>
      <c r="AK2849" s="40"/>
      <c r="AL2849" s="40"/>
      <c r="AM2849" s="40"/>
      <c r="AN2849" s="40"/>
      <c r="AO2849" s="40"/>
      <c r="AP2849" s="40"/>
      <c r="AQ2849" s="40"/>
      <c r="AR2849" s="40"/>
      <c r="AS2849" s="40"/>
      <c r="AT2849" s="40"/>
      <c r="AU2849" s="40"/>
      <c r="AV2849" s="40"/>
      <c r="AW2849" s="40"/>
      <c r="AX2849" s="40"/>
      <c r="AY2849" s="40"/>
      <c r="AZ2849" s="40"/>
      <c r="BA2849" s="40"/>
      <c r="BB2849" s="40"/>
      <c r="BC2849" s="40"/>
      <c r="BD2849" s="40"/>
      <c r="BE2849" s="40"/>
      <c r="BF2849" s="40"/>
    </row>
    <row r="2850" spans="1:58" x14ac:dyDescent="0.4">
      <c r="A2850" s="510"/>
      <c r="B2850" s="40"/>
      <c r="C2850" s="40"/>
      <c r="D2850" s="45"/>
      <c r="E2850" s="45"/>
      <c r="F2850" s="64"/>
      <c r="G2850" s="40"/>
      <c r="H2850" s="40"/>
      <c r="I2850" s="40"/>
      <c r="J2850" s="40"/>
      <c r="K2850" s="40"/>
      <c r="L2850" s="40"/>
      <c r="M2850" s="40"/>
      <c r="N2850" s="40"/>
      <c r="O2850" s="40"/>
      <c r="P2850" s="40"/>
      <c r="Q2850" s="40"/>
      <c r="R2850" s="40"/>
      <c r="S2850" s="40"/>
      <c r="T2850" s="40"/>
      <c r="U2850" s="40"/>
      <c r="V2850" s="40"/>
      <c r="W2850" s="40"/>
      <c r="X2850" s="40"/>
      <c r="Y2850" s="40"/>
      <c r="Z2850" s="40"/>
      <c r="AA2850" s="40"/>
      <c r="AB2850" s="40"/>
      <c r="AC2850" s="40"/>
      <c r="AD2850" s="40"/>
      <c r="AE2850" s="40"/>
      <c r="AF2850" s="40"/>
      <c r="AG2850" s="40"/>
      <c r="AH2850" s="40"/>
      <c r="AI2850" s="40"/>
      <c r="AJ2850" s="40"/>
      <c r="AK2850" s="40"/>
      <c r="AL2850" s="40"/>
      <c r="AM2850" s="40"/>
      <c r="AN2850" s="40"/>
      <c r="AO2850" s="40"/>
      <c r="AP2850" s="40"/>
      <c r="AQ2850" s="40"/>
      <c r="AR2850" s="40"/>
      <c r="AS2850" s="40"/>
      <c r="AT2850" s="40"/>
      <c r="AU2850" s="40"/>
      <c r="AV2850" s="40"/>
      <c r="AW2850" s="40"/>
      <c r="AX2850" s="40"/>
      <c r="AY2850" s="40"/>
      <c r="AZ2850" s="40"/>
      <c r="BA2850" s="40"/>
      <c r="BB2850" s="40"/>
      <c r="BC2850" s="40"/>
      <c r="BD2850" s="40"/>
      <c r="BE2850" s="40"/>
      <c r="BF2850" s="40"/>
    </row>
    <row r="2851" spans="1:58" x14ac:dyDescent="0.4">
      <c r="A2851" s="510"/>
      <c r="B2851" s="40"/>
      <c r="C2851" s="40"/>
      <c r="D2851" s="45"/>
      <c r="E2851" s="45"/>
      <c r="F2851" s="64"/>
      <c r="G2851" s="40"/>
      <c r="H2851" s="40"/>
      <c r="I2851" s="40"/>
      <c r="J2851" s="40"/>
      <c r="K2851" s="40"/>
      <c r="L2851" s="40"/>
      <c r="M2851" s="40"/>
      <c r="N2851" s="40"/>
      <c r="O2851" s="40"/>
      <c r="P2851" s="40"/>
      <c r="Q2851" s="40"/>
      <c r="R2851" s="40"/>
      <c r="S2851" s="40"/>
      <c r="T2851" s="40"/>
      <c r="U2851" s="40"/>
      <c r="V2851" s="40"/>
      <c r="W2851" s="40"/>
      <c r="X2851" s="40"/>
      <c r="Y2851" s="40"/>
      <c r="Z2851" s="40"/>
      <c r="AA2851" s="40"/>
      <c r="AB2851" s="40"/>
      <c r="AC2851" s="40"/>
      <c r="AD2851" s="40"/>
      <c r="AE2851" s="40"/>
      <c r="AF2851" s="40"/>
      <c r="AG2851" s="40"/>
      <c r="AH2851" s="40"/>
      <c r="AI2851" s="40"/>
      <c r="AJ2851" s="40"/>
      <c r="AK2851" s="40"/>
      <c r="AL2851" s="40"/>
      <c r="AM2851" s="40"/>
      <c r="AN2851" s="40"/>
      <c r="AO2851" s="40"/>
      <c r="AP2851" s="40"/>
      <c r="AQ2851" s="40"/>
      <c r="AR2851" s="40"/>
      <c r="AS2851" s="40"/>
      <c r="AT2851" s="40"/>
      <c r="AU2851" s="40"/>
      <c r="AV2851" s="40"/>
      <c r="AW2851" s="40"/>
      <c r="AX2851" s="40"/>
      <c r="AY2851" s="40"/>
      <c r="AZ2851" s="40"/>
      <c r="BA2851" s="40"/>
      <c r="BB2851" s="40"/>
      <c r="BC2851" s="40"/>
      <c r="BD2851" s="40"/>
      <c r="BE2851" s="40"/>
      <c r="BF2851" s="40"/>
    </row>
    <row r="2852" spans="1:58" x14ac:dyDescent="0.4">
      <c r="A2852" s="510"/>
      <c r="B2852" s="40"/>
      <c r="C2852" s="40"/>
      <c r="D2852" s="45"/>
      <c r="E2852" s="45"/>
      <c r="F2852" s="64"/>
      <c r="G2852" s="40"/>
      <c r="H2852" s="40"/>
      <c r="I2852" s="40"/>
      <c r="J2852" s="40"/>
      <c r="K2852" s="40"/>
      <c r="L2852" s="40"/>
      <c r="M2852" s="40"/>
      <c r="N2852" s="40"/>
      <c r="O2852" s="40"/>
      <c r="P2852" s="40"/>
      <c r="Q2852" s="40"/>
      <c r="R2852" s="40"/>
      <c r="S2852" s="40"/>
      <c r="T2852" s="40"/>
      <c r="U2852" s="40"/>
      <c r="V2852" s="40"/>
      <c r="W2852" s="40"/>
      <c r="X2852" s="40"/>
      <c r="Y2852" s="40"/>
      <c r="Z2852" s="40"/>
      <c r="AA2852" s="40"/>
      <c r="AB2852" s="40"/>
      <c r="AC2852" s="40"/>
      <c r="AD2852" s="40"/>
      <c r="AE2852" s="40"/>
      <c r="AF2852" s="40"/>
      <c r="AG2852" s="40"/>
      <c r="AH2852" s="40"/>
      <c r="AI2852" s="40"/>
      <c r="AJ2852" s="40"/>
      <c r="AK2852" s="40"/>
      <c r="AL2852" s="40"/>
      <c r="AM2852" s="40"/>
      <c r="AN2852" s="40"/>
      <c r="AO2852" s="40"/>
      <c r="AP2852" s="40"/>
      <c r="AQ2852" s="40"/>
      <c r="AR2852" s="40"/>
      <c r="AS2852" s="40"/>
      <c r="AT2852" s="40"/>
      <c r="AU2852" s="40"/>
      <c r="AV2852" s="40"/>
      <c r="AW2852" s="40"/>
      <c r="AX2852" s="40"/>
      <c r="AY2852" s="40"/>
      <c r="AZ2852" s="40"/>
      <c r="BA2852" s="40"/>
      <c r="BB2852" s="40"/>
      <c r="BC2852" s="40"/>
      <c r="BD2852" s="40"/>
      <c r="BE2852" s="40"/>
      <c r="BF2852" s="40"/>
    </row>
    <row r="2853" spans="1:58" x14ac:dyDescent="0.4">
      <c r="A2853" s="510"/>
      <c r="B2853" s="40"/>
      <c r="C2853" s="40"/>
      <c r="D2853" s="45"/>
      <c r="E2853" s="45"/>
      <c r="F2853" s="64"/>
      <c r="G2853" s="40"/>
      <c r="H2853" s="40"/>
      <c r="I2853" s="40"/>
      <c r="J2853" s="40"/>
      <c r="K2853" s="40"/>
      <c r="L2853" s="40"/>
      <c r="M2853" s="40"/>
      <c r="N2853" s="40"/>
      <c r="O2853" s="40"/>
      <c r="P2853" s="40"/>
      <c r="Q2853" s="40"/>
      <c r="R2853" s="40"/>
      <c r="S2853" s="40"/>
      <c r="T2853" s="40"/>
      <c r="U2853" s="40"/>
      <c r="V2853" s="40"/>
      <c r="W2853" s="40"/>
      <c r="X2853" s="40"/>
      <c r="Y2853" s="40"/>
      <c r="Z2853" s="40"/>
      <c r="AA2853" s="40"/>
      <c r="AB2853" s="40"/>
      <c r="AC2853" s="40"/>
      <c r="AD2853" s="40"/>
      <c r="AE2853" s="40"/>
      <c r="AF2853" s="40"/>
      <c r="AG2853" s="40"/>
      <c r="AH2853" s="40"/>
      <c r="AI2853" s="40"/>
      <c r="AJ2853" s="40"/>
      <c r="AK2853" s="40"/>
      <c r="AL2853" s="40"/>
      <c r="AM2853" s="40"/>
      <c r="AN2853" s="40"/>
      <c r="AO2853" s="40"/>
      <c r="AP2853" s="40"/>
      <c r="AQ2853" s="40"/>
      <c r="AR2853" s="40"/>
      <c r="AS2853" s="40"/>
      <c r="AT2853" s="40"/>
      <c r="AU2853" s="40"/>
      <c r="AV2853" s="40"/>
      <c r="AW2853" s="40"/>
      <c r="AX2853" s="40"/>
      <c r="AY2853" s="40"/>
      <c r="AZ2853" s="40"/>
      <c r="BA2853" s="40"/>
      <c r="BB2853" s="40"/>
      <c r="BC2853" s="40"/>
      <c r="BD2853" s="40"/>
      <c r="BE2853" s="40"/>
      <c r="BF2853" s="40"/>
    </row>
    <row r="2854" spans="1:58" x14ac:dyDescent="0.4">
      <c r="A2854" s="510"/>
      <c r="B2854" s="40"/>
      <c r="C2854" s="40"/>
      <c r="D2854" s="45"/>
      <c r="E2854" s="45"/>
      <c r="F2854" s="64"/>
      <c r="G2854" s="40"/>
      <c r="H2854" s="40"/>
      <c r="I2854" s="40"/>
      <c r="J2854" s="40"/>
      <c r="K2854" s="40"/>
      <c r="L2854" s="40"/>
      <c r="M2854" s="40"/>
      <c r="N2854" s="40"/>
      <c r="O2854" s="40"/>
      <c r="P2854" s="40"/>
      <c r="Q2854" s="40"/>
      <c r="R2854" s="40"/>
      <c r="S2854" s="40"/>
      <c r="T2854" s="40"/>
      <c r="U2854" s="40"/>
      <c r="V2854" s="40"/>
      <c r="W2854" s="40"/>
      <c r="X2854" s="40"/>
      <c r="Y2854" s="40"/>
      <c r="Z2854" s="40"/>
      <c r="AA2854" s="40"/>
      <c r="AB2854" s="40"/>
      <c r="AC2854" s="40"/>
      <c r="AD2854" s="40"/>
      <c r="AE2854" s="40"/>
      <c r="AF2854" s="40"/>
      <c r="AG2854" s="40"/>
      <c r="AH2854" s="40"/>
      <c r="AI2854" s="40"/>
      <c r="AJ2854" s="40"/>
      <c r="AK2854" s="40"/>
      <c r="AL2854" s="40"/>
      <c r="AM2854" s="40"/>
      <c r="AN2854" s="40"/>
      <c r="AO2854" s="40"/>
      <c r="AP2854" s="40"/>
      <c r="AQ2854" s="40"/>
      <c r="AR2854" s="40"/>
      <c r="AS2854" s="40"/>
      <c r="AT2854" s="40"/>
      <c r="AU2854" s="40"/>
      <c r="AV2854" s="40"/>
      <c r="AW2854" s="40"/>
      <c r="AX2854" s="40"/>
      <c r="AY2854" s="40"/>
      <c r="AZ2854" s="40"/>
      <c r="BA2854" s="40"/>
      <c r="BB2854" s="40"/>
      <c r="BC2854" s="40"/>
      <c r="BD2854" s="40"/>
      <c r="BE2854" s="40"/>
      <c r="BF2854" s="40"/>
    </row>
    <row r="2855" spans="1:58" x14ac:dyDescent="0.4">
      <c r="A2855" s="510"/>
      <c r="B2855" s="40"/>
      <c r="C2855" s="40"/>
      <c r="D2855" s="45"/>
      <c r="E2855" s="45"/>
      <c r="F2855" s="64"/>
      <c r="G2855" s="40"/>
      <c r="H2855" s="40"/>
      <c r="I2855" s="40"/>
      <c r="J2855" s="40"/>
      <c r="K2855" s="40"/>
      <c r="L2855" s="40"/>
      <c r="M2855" s="40"/>
      <c r="N2855" s="40"/>
      <c r="O2855" s="40"/>
      <c r="P2855" s="40"/>
      <c r="Q2855" s="40"/>
      <c r="R2855" s="40"/>
      <c r="S2855" s="40"/>
      <c r="T2855" s="40"/>
      <c r="U2855" s="40"/>
      <c r="V2855" s="40"/>
      <c r="W2855" s="40"/>
      <c r="X2855" s="40"/>
      <c r="Y2855" s="40"/>
      <c r="Z2855" s="40"/>
      <c r="AA2855" s="40"/>
      <c r="AB2855" s="40"/>
      <c r="AC2855" s="40"/>
      <c r="AD2855" s="40"/>
      <c r="AE2855" s="40"/>
      <c r="AF2855" s="40"/>
      <c r="AG2855" s="40"/>
      <c r="AH2855" s="40"/>
      <c r="AI2855" s="40"/>
      <c r="AJ2855" s="40"/>
      <c r="AK2855" s="40"/>
      <c r="AL2855" s="40"/>
      <c r="AM2855" s="40"/>
      <c r="AN2855" s="40"/>
      <c r="AO2855" s="40"/>
      <c r="AP2855" s="40"/>
      <c r="AQ2855" s="40"/>
      <c r="AR2855" s="40"/>
      <c r="AS2855" s="40"/>
      <c r="AT2855" s="40"/>
      <c r="AU2855" s="40"/>
      <c r="AV2855" s="40"/>
      <c r="AW2855" s="40"/>
      <c r="AX2855" s="40"/>
      <c r="AY2855" s="40"/>
      <c r="AZ2855" s="40"/>
      <c r="BA2855" s="40"/>
      <c r="BB2855" s="40"/>
      <c r="BC2855" s="40"/>
      <c r="BD2855" s="40"/>
      <c r="BE2855" s="40"/>
      <c r="BF2855" s="40"/>
    </row>
    <row r="2856" spans="1:58" x14ac:dyDescent="0.4">
      <c r="A2856" s="510"/>
      <c r="B2856" s="40"/>
      <c r="C2856" s="40"/>
      <c r="D2856" s="45"/>
      <c r="E2856" s="45"/>
      <c r="F2856" s="64"/>
      <c r="G2856" s="40"/>
      <c r="H2856" s="40"/>
      <c r="I2856" s="40"/>
      <c r="J2856" s="40"/>
      <c r="K2856" s="40"/>
      <c r="L2856" s="40"/>
      <c r="M2856" s="40"/>
      <c r="N2856" s="40"/>
      <c r="O2856" s="40"/>
      <c r="P2856" s="40"/>
      <c r="Q2856" s="40"/>
      <c r="R2856" s="40"/>
      <c r="S2856" s="40"/>
      <c r="T2856" s="40"/>
      <c r="U2856" s="40"/>
      <c r="V2856" s="40"/>
      <c r="W2856" s="40"/>
      <c r="X2856" s="40"/>
      <c r="Y2856" s="40"/>
      <c r="Z2856" s="40"/>
      <c r="AA2856" s="40"/>
      <c r="AB2856" s="40"/>
      <c r="AC2856" s="40"/>
      <c r="AD2856" s="40"/>
      <c r="AE2856" s="40"/>
      <c r="AF2856" s="40"/>
      <c r="AG2856" s="40"/>
      <c r="AH2856" s="40"/>
      <c r="AI2856" s="40"/>
      <c r="AJ2856" s="40"/>
      <c r="AK2856" s="40"/>
      <c r="AL2856" s="40"/>
      <c r="AM2856" s="40"/>
      <c r="AN2856" s="40"/>
      <c r="AO2856" s="40"/>
      <c r="AP2856" s="40"/>
      <c r="AQ2856" s="40"/>
      <c r="AR2856" s="40"/>
      <c r="AS2856" s="40"/>
      <c r="AT2856" s="40"/>
      <c r="AU2856" s="40"/>
      <c r="AV2856" s="40"/>
      <c r="AW2856" s="40"/>
      <c r="AX2856" s="40"/>
      <c r="AY2856" s="40"/>
      <c r="AZ2856" s="40"/>
      <c r="BA2856" s="40"/>
      <c r="BB2856" s="40"/>
      <c r="BC2856" s="40"/>
      <c r="BD2856" s="40"/>
      <c r="BE2856" s="40"/>
      <c r="BF2856" s="40"/>
    </row>
    <row r="2857" spans="1:58" x14ac:dyDescent="0.4">
      <c r="A2857" s="510"/>
      <c r="B2857" s="40"/>
      <c r="C2857" s="40"/>
      <c r="D2857" s="45"/>
      <c r="E2857" s="45"/>
      <c r="F2857" s="64"/>
      <c r="G2857" s="40"/>
      <c r="H2857" s="40"/>
      <c r="I2857" s="40"/>
      <c r="J2857" s="40"/>
      <c r="K2857" s="40"/>
      <c r="L2857" s="40"/>
      <c r="M2857" s="40"/>
      <c r="N2857" s="40"/>
      <c r="O2857" s="40"/>
      <c r="P2857" s="40"/>
      <c r="Q2857" s="40"/>
      <c r="R2857" s="40"/>
      <c r="S2857" s="40"/>
      <c r="T2857" s="40"/>
      <c r="U2857" s="40"/>
      <c r="V2857" s="40"/>
      <c r="W2857" s="40"/>
      <c r="X2857" s="40"/>
      <c r="Y2857" s="40"/>
      <c r="Z2857" s="40"/>
      <c r="AA2857" s="40"/>
      <c r="AB2857" s="40"/>
      <c r="AC2857" s="40"/>
      <c r="AD2857" s="40"/>
      <c r="AE2857" s="40"/>
      <c r="AF2857" s="40"/>
      <c r="AG2857" s="40"/>
      <c r="AH2857" s="40"/>
      <c r="AI2857" s="40"/>
      <c r="AJ2857" s="40"/>
      <c r="AK2857" s="40"/>
      <c r="AL2857" s="40"/>
      <c r="AM2857" s="40"/>
      <c r="AN2857" s="40"/>
      <c r="AO2857" s="40"/>
      <c r="AP2857" s="40"/>
      <c r="AQ2857" s="40"/>
      <c r="AR2857" s="40"/>
      <c r="AS2857" s="40"/>
      <c r="AT2857" s="40"/>
      <c r="AU2857" s="40"/>
      <c r="AV2857" s="40"/>
      <c r="AW2857" s="40"/>
      <c r="AX2857" s="40"/>
      <c r="AY2857" s="40"/>
      <c r="AZ2857" s="40"/>
      <c r="BA2857" s="40"/>
      <c r="BB2857" s="40"/>
      <c r="BC2857" s="40"/>
      <c r="BD2857" s="40"/>
      <c r="BE2857" s="40"/>
      <c r="BF2857" s="40"/>
    </row>
    <row r="2858" spans="1:58" x14ac:dyDescent="0.4">
      <c r="A2858" s="510"/>
      <c r="B2858" s="40"/>
      <c r="C2858" s="40"/>
      <c r="D2858" s="45"/>
      <c r="E2858" s="45"/>
      <c r="F2858" s="64"/>
      <c r="G2858" s="40"/>
      <c r="H2858" s="40"/>
      <c r="I2858" s="40"/>
      <c r="J2858" s="40"/>
      <c r="K2858" s="40"/>
      <c r="L2858" s="40"/>
      <c r="M2858" s="40"/>
      <c r="N2858" s="40"/>
      <c r="O2858" s="40"/>
      <c r="P2858" s="40"/>
      <c r="Q2858" s="40"/>
      <c r="R2858" s="40"/>
      <c r="S2858" s="40"/>
      <c r="T2858" s="40"/>
      <c r="U2858" s="40"/>
      <c r="V2858" s="40"/>
      <c r="W2858" s="40"/>
      <c r="X2858" s="40"/>
      <c r="Y2858" s="40"/>
      <c r="Z2858" s="40"/>
      <c r="AA2858" s="40"/>
      <c r="AB2858" s="40"/>
      <c r="AC2858" s="40"/>
      <c r="AD2858" s="40"/>
      <c r="AE2858" s="40"/>
      <c r="AF2858" s="40"/>
      <c r="AG2858" s="40"/>
      <c r="AH2858" s="40"/>
      <c r="AI2858" s="40"/>
      <c r="AJ2858" s="40"/>
      <c r="AK2858" s="40"/>
      <c r="AL2858" s="40"/>
      <c r="AM2858" s="40"/>
      <c r="AN2858" s="40"/>
      <c r="AO2858" s="40"/>
      <c r="AP2858" s="40"/>
      <c r="AQ2858" s="40"/>
      <c r="AR2858" s="40"/>
      <c r="AS2858" s="40"/>
      <c r="AT2858" s="40"/>
      <c r="AU2858" s="40"/>
      <c r="AV2858" s="40"/>
      <c r="AW2858" s="40"/>
      <c r="AX2858" s="40"/>
      <c r="AY2858" s="40"/>
      <c r="AZ2858" s="40"/>
      <c r="BA2858" s="40"/>
      <c r="BB2858" s="40"/>
      <c r="BC2858" s="40"/>
      <c r="BD2858" s="40"/>
      <c r="BE2858" s="40"/>
      <c r="BF2858" s="40"/>
    </row>
    <row r="2859" spans="1:58" x14ac:dyDescent="0.4">
      <c r="A2859" s="510"/>
      <c r="B2859" s="40"/>
      <c r="C2859" s="40"/>
      <c r="D2859" s="45"/>
      <c r="E2859" s="45"/>
      <c r="F2859" s="64"/>
      <c r="G2859" s="40"/>
      <c r="H2859" s="40"/>
      <c r="I2859" s="40"/>
      <c r="J2859" s="40"/>
      <c r="K2859" s="40"/>
      <c r="L2859" s="40"/>
      <c r="M2859" s="40"/>
      <c r="N2859" s="40"/>
      <c r="O2859" s="40"/>
      <c r="P2859" s="40"/>
      <c r="Q2859" s="40"/>
      <c r="R2859" s="40"/>
      <c r="S2859" s="40"/>
      <c r="T2859" s="40"/>
      <c r="U2859" s="40"/>
      <c r="V2859" s="40"/>
      <c r="W2859" s="40"/>
      <c r="X2859" s="40"/>
      <c r="Y2859" s="40"/>
      <c r="Z2859" s="40"/>
      <c r="AA2859" s="40"/>
      <c r="AB2859" s="40"/>
      <c r="AC2859" s="40"/>
      <c r="AD2859" s="40"/>
      <c r="AE2859" s="40"/>
      <c r="AF2859" s="40"/>
      <c r="AG2859" s="40"/>
      <c r="AH2859" s="40"/>
      <c r="AI2859" s="40"/>
      <c r="AJ2859" s="40"/>
      <c r="AK2859" s="40"/>
      <c r="AL2859" s="40"/>
      <c r="AM2859" s="40"/>
      <c r="AN2859" s="40"/>
      <c r="AO2859" s="40"/>
      <c r="AP2859" s="40"/>
      <c r="AQ2859" s="40"/>
      <c r="AR2859" s="40"/>
      <c r="AS2859" s="40"/>
      <c r="AT2859" s="40"/>
      <c r="AU2859" s="40"/>
      <c r="AV2859" s="40"/>
      <c r="AW2859" s="40"/>
      <c r="AX2859" s="40"/>
      <c r="AY2859" s="40"/>
      <c r="AZ2859" s="40"/>
      <c r="BA2859" s="40"/>
      <c r="BB2859" s="40"/>
      <c r="BC2859" s="40"/>
      <c r="BD2859" s="40"/>
      <c r="BE2859" s="40"/>
      <c r="BF2859" s="40"/>
    </row>
    <row r="2860" spans="1:58" x14ac:dyDescent="0.4">
      <c r="A2860" s="510"/>
      <c r="B2860" s="40"/>
      <c r="C2860" s="40"/>
      <c r="D2860" s="45"/>
      <c r="E2860" s="45"/>
      <c r="F2860" s="64"/>
      <c r="G2860" s="40"/>
      <c r="H2860" s="40"/>
      <c r="I2860" s="40"/>
      <c r="J2860" s="40"/>
      <c r="K2860" s="40"/>
      <c r="L2860" s="40"/>
      <c r="M2860" s="40"/>
      <c r="N2860" s="40"/>
      <c r="O2860" s="40"/>
      <c r="P2860" s="40"/>
      <c r="Q2860" s="40"/>
      <c r="R2860" s="40"/>
      <c r="S2860" s="40"/>
      <c r="T2860" s="40"/>
      <c r="U2860" s="40"/>
      <c r="V2860" s="40"/>
      <c r="W2860" s="40"/>
      <c r="X2860" s="40"/>
      <c r="Y2860" s="40"/>
      <c r="Z2860" s="40"/>
      <c r="AA2860" s="40"/>
      <c r="AB2860" s="40"/>
      <c r="AC2860" s="40"/>
      <c r="AD2860" s="40"/>
      <c r="AE2860" s="40"/>
      <c r="AF2860" s="40"/>
      <c r="AG2860" s="40"/>
      <c r="AH2860" s="40"/>
      <c r="AI2860" s="40"/>
      <c r="AJ2860" s="40"/>
      <c r="AK2860" s="40"/>
      <c r="AL2860" s="40"/>
      <c r="AM2860" s="40"/>
      <c r="AN2860" s="40"/>
      <c r="AO2860" s="40"/>
      <c r="AP2860" s="40"/>
      <c r="AQ2860" s="40"/>
      <c r="AR2860" s="40"/>
      <c r="AS2860" s="40"/>
      <c r="AT2860" s="40"/>
      <c r="AU2860" s="40"/>
      <c r="AV2860" s="40"/>
      <c r="AW2860" s="40"/>
      <c r="AX2860" s="40"/>
      <c r="AY2860" s="40"/>
      <c r="AZ2860" s="40"/>
      <c r="BA2860" s="40"/>
      <c r="BB2860" s="40"/>
      <c r="BC2860" s="40"/>
      <c r="BD2860" s="40"/>
      <c r="BE2860" s="40"/>
      <c r="BF2860" s="40"/>
    </row>
    <row r="2861" spans="1:58" x14ac:dyDescent="0.4">
      <c r="A2861" s="510"/>
      <c r="B2861" s="40"/>
      <c r="C2861" s="40"/>
      <c r="D2861" s="45"/>
      <c r="E2861" s="45"/>
      <c r="F2861" s="64"/>
      <c r="G2861" s="40"/>
      <c r="H2861" s="40"/>
      <c r="I2861" s="40"/>
      <c r="J2861" s="40"/>
      <c r="K2861" s="40"/>
      <c r="L2861" s="40"/>
      <c r="M2861" s="40"/>
      <c r="N2861" s="40"/>
      <c r="O2861" s="40"/>
      <c r="P2861" s="40"/>
      <c r="Q2861" s="40"/>
      <c r="R2861" s="40"/>
      <c r="S2861" s="40"/>
      <c r="T2861" s="40"/>
      <c r="U2861" s="40"/>
      <c r="V2861" s="40"/>
      <c r="W2861" s="40"/>
      <c r="X2861" s="40"/>
      <c r="Y2861" s="40"/>
      <c r="Z2861" s="40"/>
      <c r="AA2861" s="40"/>
      <c r="AB2861" s="40"/>
      <c r="AC2861" s="40"/>
      <c r="AD2861" s="40"/>
      <c r="AE2861" s="40"/>
      <c r="AF2861" s="40"/>
      <c r="AG2861" s="40"/>
      <c r="AH2861" s="40"/>
      <c r="AI2861" s="40"/>
      <c r="AJ2861" s="40"/>
      <c r="AK2861" s="40"/>
      <c r="AL2861" s="40"/>
      <c r="AM2861" s="40"/>
      <c r="AN2861" s="40"/>
      <c r="AO2861" s="40"/>
      <c r="AP2861" s="40"/>
      <c r="AQ2861" s="40"/>
      <c r="AR2861" s="40"/>
      <c r="AS2861" s="40"/>
      <c r="AT2861" s="40"/>
      <c r="AU2861" s="40"/>
      <c r="AV2861" s="40"/>
      <c r="AW2861" s="40"/>
      <c r="AX2861" s="40"/>
      <c r="AY2861" s="40"/>
      <c r="AZ2861" s="40"/>
      <c r="BA2861" s="40"/>
      <c r="BB2861" s="40"/>
      <c r="BC2861" s="40"/>
      <c r="BD2861" s="40"/>
      <c r="BE2861" s="40"/>
      <c r="BF2861" s="40"/>
    </row>
    <row r="2862" spans="1:58" x14ac:dyDescent="0.4">
      <c r="A2862" s="510"/>
      <c r="B2862" s="40"/>
      <c r="C2862" s="40"/>
      <c r="D2862" s="45"/>
      <c r="E2862" s="45"/>
      <c r="F2862" s="64"/>
      <c r="G2862" s="40"/>
      <c r="H2862" s="40"/>
      <c r="I2862" s="40"/>
      <c r="J2862" s="40"/>
      <c r="K2862" s="40"/>
      <c r="L2862" s="40"/>
      <c r="M2862" s="40"/>
      <c r="N2862" s="40"/>
      <c r="O2862" s="40"/>
      <c r="P2862" s="40"/>
      <c r="Q2862" s="40"/>
      <c r="R2862" s="40"/>
      <c r="S2862" s="40"/>
      <c r="T2862" s="40"/>
      <c r="U2862" s="40"/>
      <c r="V2862" s="40"/>
      <c r="W2862" s="40"/>
      <c r="X2862" s="40"/>
      <c r="Y2862" s="40"/>
      <c r="Z2862" s="40"/>
      <c r="AA2862" s="40"/>
      <c r="AB2862" s="40"/>
      <c r="AC2862" s="40"/>
      <c r="AD2862" s="40"/>
      <c r="AE2862" s="40"/>
      <c r="AF2862" s="40"/>
      <c r="AG2862" s="40"/>
      <c r="AH2862" s="40"/>
      <c r="AI2862" s="40"/>
      <c r="AJ2862" s="40"/>
      <c r="AK2862" s="40"/>
      <c r="AL2862" s="40"/>
      <c r="AM2862" s="40"/>
      <c r="AN2862" s="40"/>
      <c r="AO2862" s="40"/>
      <c r="AP2862" s="40"/>
      <c r="AQ2862" s="40"/>
      <c r="AR2862" s="40"/>
      <c r="AS2862" s="40"/>
      <c r="AT2862" s="40"/>
      <c r="AU2862" s="40"/>
      <c r="AV2862" s="40"/>
      <c r="AW2862" s="40"/>
      <c r="AX2862" s="40"/>
      <c r="AY2862" s="40"/>
      <c r="AZ2862" s="40"/>
      <c r="BA2862" s="40"/>
      <c r="BB2862" s="40"/>
      <c r="BC2862" s="40"/>
      <c r="BD2862" s="40"/>
      <c r="BE2862" s="40"/>
      <c r="BF2862" s="40"/>
    </row>
    <row r="2863" spans="1:58" x14ac:dyDescent="0.4">
      <c r="A2863" s="510"/>
      <c r="B2863" s="40"/>
      <c r="C2863" s="40"/>
      <c r="D2863" s="45"/>
      <c r="E2863" s="45"/>
      <c r="F2863" s="64"/>
      <c r="G2863" s="40"/>
      <c r="H2863" s="40"/>
      <c r="I2863" s="40"/>
      <c r="J2863" s="40"/>
      <c r="K2863" s="40"/>
      <c r="L2863" s="40"/>
      <c r="M2863" s="40"/>
      <c r="N2863" s="40"/>
      <c r="O2863" s="40"/>
      <c r="P2863" s="40"/>
      <c r="Q2863" s="40"/>
      <c r="R2863" s="40"/>
      <c r="S2863" s="40"/>
      <c r="T2863" s="40"/>
      <c r="U2863" s="40"/>
      <c r="V2863" s="40"/>
      <c r="W2863" s="40"/>
      <c r="X2863" s="40"/>
      <c r="Y2863" s="40"/>
      <c r="Z2863" s="40"/>
      <c r="AA2863" s="40"/>
      <c r="AB2863" s="40"/>
      <c r="AC2863" s="40"/>
      <c r="AD2863" s="40"/>
      <c r="AE2863" s="40"/>
      <c r="AF2863" s="40"/>
      <c r="AG2863" s="40"/>
      <c r="AH2863" s="40"/>
      <c r="AI2863" s="40"/>
      <c r="AJ2863" s="40"/>
      <c r="AK2863" s="40"/>
      <c r="AL2863" s="40"/>
      <c r="AM2863" s="40"/>
      <c r="AN2863" s="40"/>
      <c r="AO2863" s="40"/>
      <c r="AP2863" s="40"/>
      <c r="AQ2863" s="40"/>
      <c r="AR2863" s="40"/>
      <c r="AS2863" s="40"/>
      <c r="AT2863" s="40"/>
      <c r="AU2863" s="40"/>
      <c r="AV2863" s="40"/>
      <c r="AW2863" s="40"/>
      <c r="AX2863" s="40"/>
      <c r="AY2863" s="40"/>
      <c r="AZ2863" s="40"/>
      <c r="BA2863" s="40"/>
      <c r="BB2863" s="40"/>
      <c r="BC2863" s="40"/>
      <c r="BD2863" s="40"/>
      <c r="BE2863" s="40"/>
      <c r="BF2863" s="40"/>
    </row>
    <row r="2864" spans="1:58" x14ac:dyDescent="0.4">
      <c r="A2864" s="510"/>
      <c r="B2864" s="40"/>
      <c r="C2864" s="40"/>
      <c r="D2864" s="45"/>
      <c r="E2864" s="45"/>
      <c r="F2864" s="64"/>
      <c r="G2864" s="40"/>
      <c r="H2864" s="40"/>
      <c r="I2864" s="40"/>
      <c r="J2864" s="40"/>
      <c r="K2864" s="40"/>
      <c r="L2864" s="40"/>
      <c r="M2864" s="40"/>
      <c r="N2864" s="40"/>
      <c r="O2864" s="40"/>
      <c r="P2864" s="40"/>
      <c r="Q2864" s="40"/>
      <c r="R2864" s="40"/>
      <c r="S2864" s="40"/>
      <c r="T2864" s="40"/>
      <c r="U2864" s="40"/>
      <c r="V2864" s="40"/>
      <c r="W2864" s="40"/>
      <c r="X2864" s="40"/>
      <c r="Y2864" s="40"/>
      <c r="Z2864" s="40"/>
      <c r="AA2864" s="40"/>
      <c r="AB2864" s="40"/>
      <c r="AC2864" s="40"/>
      <c r="AD2864" s="40"/>
      <c r="AE2864" s="40"/>
      <c r="AF2864" s="40"/>
      <c r="AG2864" s="40"/>
      <c r="AH2864" s="40"/>
      <c r="AI2864" s="40"/>
      <c r="AJ2864" s="40"/>
      <c r="AK2864" s="40"/>
      <c r="AL2864" s="40"/>
      <c r="AM2864" s="40"/>
      <c r="AN2864" s="40"/>
      <c r="AO2864" s="40"/>
      <c r="AP2864" s="40"/>
      <c r="AQ2864" s="40"/>
      <c r="AR2864" s="40"/>
      <c r="AS2864" s="40"/>
      <c r="AT2864" s="40"/>
      <c r="AU2864" s="40"/>
      <c r="AV2864" s="40"/>
      <c r="AW2864" s="40"/>
      <c r="AX2864" s="40"/>
      <c r="AY2864" s="40"/>
      <c r="AZ2864" s="40"/>
      <c r="BA2864" s="40"/>
      <c r="BB2864" s="40"/>
      <c r="BC2864" s="40"/>
      <c r="BD2864" s="40"/>
      <c r="BE2864" s="40"/>
      <c r="BF2864" s="40"/>
    </row>
    <row r="2865" spans="1:58" x14ac:dyDescent="0.4">
      <c r="A2865" s="510"/>
      <c r="B2865" s="40"/>
      <c r="C2865" s="40"/>
      <c r="D2865" s="45"/>
      <c r="E2865" s="45"/>
      <c r="F2865" s="64"/>
      <c r="G2865" s="40"/>
      <c r="H2865" s="40"/>
      <c r="I2865" s="40"/>
      <c r="J2865" s="40"/>
      <c r="K2865" s="40"/>
      <c r="L2865" s="40"/>
      <c r="M2865" s="40"/>
      <c r="N2865" s="40"/>
      <c r="O2865" s="40"/>
      <c r="P2865" s="40"/>
      <c r="Q2865" s="40"/>
      <c r="R2865" s="40"/>
      <c r="S2865" s="40"/>
      <c r="T2865" s="40"/>
      <c r="U2865" s="40"/>
      <c r="V2865" s="40"/>
      <c r="W2865" s="40"/>
      <c r="X2865" s="40"/>
      <c r="Y2865" s="40"/>
      <c r="Z2865" s="40"/>
      <c r="AA2865" s="40"/>
      <c r="AB2865" s="40"/>
      <c r="AC2865" s="40"/>
      <c r="AD2865" s="40"/>
      <c r="AE2865" s="40"/>
      <c r="AF2865" s="40"/>
      <c r="AG2865" s="40"/>
      <c r="AH2865" s="40"/>
      <c r="AI2865" s="40"/>
      <c r="AJ2865" s="40"/>
      <c r="AK2865" s="40"/>
      <c r="AL2865" s="40"/>
      <c r="AM2865" s="40"/>
      <c r="AN2865" s="40"/>
      <c r="AO2865" s="40"/>
      <c r="AP2865" s="40"/>
      <c r="AQ2865" s="40"/>
      <c r="AR2865" s="40"/>
      <c r="AS2865" s="40"/>
      <c r="AT2865" s="40"/>
      <c r="AU2865" s="40"/>
      <c r="AV2865" s="40"/>
      <c r="AW2865" s="40"/>
      <c r="AX2865" s="40"/>
      <c r="AY2865" s="40"/>
      <c r="AZ2865" s="40"/>
      <c r="BA2865" s="40"/>
      <c r="BB2865" s="40"/>
      <c r="BC2865" s="40"/>
      <c r="BD2865" s="40"/>
      <c r="BE2865" s="40"/>
      <c r="BF2865" s="40"/>
    </row>
    <row r="2866" spans="1:58" x14ac:dyDescent="0.4">
      <c r="A2866" s="510"/>
      <c r="B2866" s="40"/>
      <c r="C2866" s="40"/>
      <c r="D2866" s="45"/>
      <c r="E2866" s="45"/>
      <c r="F2866" s="64"/>
      <c r="G2866" s="40"/>
      <c r="H2866" s="40"/>
      <c r="I2866" s="40"/>
      <c r="J2866" s="40"/>
      <c r="K2866" s="40"/>
      <c r="L2866" s="40"/>
      <c r="M2866" s="40"/>
      <c r="N2866" s="40"/>
      <c r="O2866" s="40"/>
      <c r="P2866" s="40"/>
      <c r="Q2866" s="40"/>
      <c r="R2866" s="40"/>
      <c r="S2866" s="40"/>
      <c r="T2866" s="40"/>
      <c r="U2866" s="40"/>
      <c r="V2866" s="40"/>
      <c r="W2866" s="40"/>
      <c r="X2866" s="40"/>
      <c r="Y2866" s="40"/>
      <c r="Z2866" s="40"/>
      <c r="AA2866" s="40"/>
      <c r="AB2866" s="40"/>
      <c r="AC2866" s="40"/>
      <c r="AD2866" s="40"/>
      <c r="AE2866" s="40"/>
      <c r="AF2866" s="40"/>
      <c r="AG2866" s="40"/>
      <c r="AH2866" s="40"/>
      <c r="AI2866" s="40"/>
      <c r="AJ2866" s="40"/>
      <c r="AK2866" s="40"/>
      <c r="AL2866" s="40"/>
      <c r="AM2866" s="40"/>
      <c r="AN2866" s="40"/>
      <c r="AO2866" s="40"/>
      <c r="AP2866" s="40"/>
      <c r="AQ2866" s="40"/>
      <c r="AR2866" s="40"/>
      <c r="AS2866" s="40"/>
      <c r="AT2866" s="40"/>
      <c r="AU2866" s="40"/>
      <c r="AV2866" s="40"/>
      <c r="AW2866" s="40"/>
      <c r="AX2866" s="40"/>
      <c r="AY2866" s="40"/>
      <c r="AZ2866" s="40"/>
      <c r="BA2866" s="40"/>
      <c r="BB2866" s="40"/>
      <c r="BC2866" s="40"/>
      <c r="BD2866" s="40"/>
      <c r="BE2866" s="40"/>
      <c r="BF2866" s="40"/>
    </row>
    <row r="2867" spans="1:58" x14ac:dyDescent="0.4">
      <c r="A2867" s="510"/>
      <c r="B2867" s="40"/>
      <c r="C2867" s="40"/>
      <c r="D2867" s="45"/>
      <c r="E2867" s="45"/>
      <c r="F2867" s="64"/>
      <c r="G2867" s="40"/>
      <c r="H2867" s="40"/>
      <c r="I2867" s="40"/>
      <c r="J2867" s="40"/>
      <c r="K2867" s="40"/>
      <c r="L2867" s="40"/>
      <c r="M2867" s="40"/>
      <c r="N2867" s="40"/>
      <c r="O2867" s="40"/>
      <c r="P2867" s="40"/>
      <c r="Q2867" s="40"/>
      <c r="R2867" s="40"/>
      <c r="S2867" s="40"/>
      <c r="T2867" s="40"/>
      <c r="U2867" s="40"/>
      <c r="V2867" s="40"/>
      <c r="W2867" s="40"/>
      <c r="X2867" s="40"/>
      <c r="Y2867" s="40"/>
      <c r="Z2867" s="40"/>
      <c r="AA2867" s="40"/>
      <c r="AB2867" s="40"/>
      <c r="AC2867" s="40"/>
      <c r="AD2867" s="40"/>
      <c r="AE2867" s="40"/>
      <c r="AF2867" s="40"/>
      <c r="AG2867" s="40"/>
      <c r="AH2867" s="40"/>
      <c r="AI2867" s="40"/>
      <c r="AJ2867" s="40"/>
      <c r="AK2867" s="40"/>
      <c r="AL2867" s="40"/>
      <c r="AM2867" s="40"/>
      <c r="AN2867" s="40"/>
      <c r="AO2867" s="40"/>
      <c r="AP2867" s="40"/>
      <c r="AQ2867" s="40"/>
      <c r="AR2867" s="40"/>
      <c r="AS2867" s="40"/>
      <c r="AT2867" s="40"/>
      <c r="AU2867" s="40"/>
      <c r="AV2867" s="40"/>
      <c r="AW2867" s="40"/>
      <c r="AX2867" s="40"/>
      <c r="AY2867" s="40"/>
      <c r="AZ2867" s="40"/>
      <c r="BA2867" s="40"/>
      <c r="BB2867" s="40"/>
      <c r="BC2867" s="40"/>
      <c r="BD2867" s="40"/>
      <c r="BE2867" s="40"/>
      <c r="BF2867" s="40"/>
    </row>
    <row r="2868" spans="1:58" x14ac:dyDescent="0.4">
      <c r="A2868" s="510"/>
      <c r="B2868" s="40"/>
      <c r="C2868" s="40"/>
      <c r="D2868" s="45"/>
      <c r="E2868" s="45"/>
      <c r="F2868" s="64"/>
      <c r="G2868" s="40"/>
      <c r="H2868" s="40"/>
      <c r="I2868" s="40"/>
      <c r="J2868" s="40"/>
      <c r="K2868" s="40"/>
      <c r="L2868" s="40"/>
      <c r="M2868" s="40"/>
      <c r="N2868" s="40"/>
      <c r="O2868" s="40"/>
      <c r="P2868" s="40"/>
      <c r="Q2868" s="40"/>
      <c r="R2868" s="40"/>
      <c r="S2868" s="40"/>
      <c r="T2868" s="40"/>
      <c r="U2868" s="40"/>
      <c r="V2868" s="40"/>
      <c r="W2868" s="40"/>
      <c r="X2868" s="40"/>
      <c r="Y2868" s="40"/>
      <c r="Z2868" s="40"/>
      <c r="AA2868" s="40"/>
      <c r="AB2868" s="40"/>
      <c r="AC2868" s="40"/>
      <c r="AD2868" s="40"/>
      <c r="AE2868" s="40"/>
      <c r="AF2868" s="40"/>
      <c r="AG2868" s="40"/>
      <c r="AH2868" s="40"/>
      <c r="AI2868" s="40"/>
      <c r="AJ2868" s="40"/>
      <c r="AK2868" s="40"/>
      <c r="AL2868" s="40"/>
      <c r="AM2868" s="40"/>
      <c r="AN2868" s="40"/>
      <c r="AO2868" s="40"/>
      <c r="AP2868" s="40"/>
      <c r="AQ2868" s="40"/>
      <c r="AR2868" s="40"/>
      <c r="AS2868" s="40"/>
      <c r="AT2868" s="40"/>
      <c r="AU2868" s="40"/>
      <c r="AV2868" s="40"/>
      <c r="AW2868" s="40"/>
      <c r="AX2868" s="40"/>
      <c r="AY2868" s="40"/>
      <c r="AZ2868" s="40"/>
      <c r="BA2868" s="40"/>
      <c r="BB2868" s="40"/>
      <c r="BC2868" s="40"/>
      <c r="BD2868" s="40"/>
      <c r="BE2868" s="40"/>
      <c r="BF2868" s="40"/>
    </row>
    <row r="2869" spans="1:58" x14ac:dyDescent="0.4">
      <c r="A2869" s="510"/>
      <c r="B2869" s="40"/>
      <c r="C2869" s="40"/>
      <c r="D2869" s="45"/>
      <c r="E2869" s="45"/>
      <c r="F2869" s="64"/>
      <c r="G2869" s="40"/>
      <c r="H2869" s="40"/>
      <c r="I2869" s="40"/>
      <c r="J2869" s="40"/>
      <c r="K2869" s="40"/>
      <c r="L2869" s="40"/>
      <c r="M2869" s="40"/>
      <c r="N2869" s="40"/>
      <c r="O2869" s="40"/>
      <c r="P2869" s="40"/>
      <c r="Q2869" s="40"/>
      <c r="R2869" s="40"/>
      <c r="S2869" s="40"/>
      <c r="T2869" s="40"/>
      <c r="U2869" s="40"/>
      <c r="V2869" s="40"/>
      <c r="W2869" s="40"/>
      <c r="X2869" s="40"/>
      <c r="Y2869" s="40"/>
      <c r="Z2869" s="40"/>
      <c r="AA2869" s="40"/>
      <c r="AB2869" s="40"/>
      <c r="AC2869" s="40"/>
      <c r="AD2869" s="40"/>
      <c r="AE2869" s="40"/>
      <c r="AF2869" s="40"/>
      <c r="AG2869" s="40"/>
      <c r="AH2869" s="40"/>
      <c r="AI2869" s="40"/>
      <c r="AJ2869" s="40"/>
      <c r="AK2869" s="40"/>
      <c r="AL2869" s="40"/>
      <c r="AM2869" s="40"/>
      <c r="AN2869" s="40"/>
      <c r="AO2869" s="40"/>
      <c r="AP2869" s="40"/>
      <c r="AQ2869" s="40"/>
      <c r="AR2869" s="40"/>
      <c r="AS2869" s="40"/>
      <c r="AT2869" s="40"/>
      <c r="AU2869" s="40"/>
      <c r="AV2869" s="40"/>
      <c r="AW2869" s="40"/>
      <c r="AX2869" s="40"/>
      <c r="AY2869" s="40"/>
      <c r="AZ2869" s="40"/>
      <c r="BA2869" s="40"/>
      <c r="BB2869" s="40"/>
      <c r="BC2869" s="40"/>
      <c r="BD2869" s="40"/>
      <c r="BE2869" s="40"/>
      <c r="BF2869" s="40"/>
    </row>
    <row r="2870" spans="1:58" x14ac:dyDescent="0.4">
      <c r="A2870" s="510"/>
      <c r="B2870" s="40"/>
      <c r="C2870" s="40"/>
      <c r="D2870" s="45"/>
      <c r="E2870" s="45"/>
      <c r="F2870" s="64"/>
      <c r="G2870" s="40"/>
      <c r="H2870" s="40"/>
      <c r="I2870" s="40"/>
      <c r="J2870" s="40"/>
      <c r="K2870" s="40"/>
      <c r="L2870" s="40"/>
      <c r="M2870" s="40"/>
      <c r="N2870" s="40"/>
      <c r="O2870" s="40"/>
      <c r="P2870" s="40"/>
      <c r="Q2870" s="40"/>
      <c r="R2870" s="40"/>
      <c r="S2870" s="40"/>
      <c r="T2870" s="40"/>
      <c r="U2870" s="40"/>
      <c r="V2870" s="40"/>
      <c r="W2870" s="40"/>
      <c r="X2870" s="40"/>
      <c r="Y2870" s="40"/>
      <c r="Z2870" s="40"/>
      <c r="AA2870" s="40"/>
      <c r="AB2870" s="40"/>
      <c r="AC2870" s="40"/>
      <c r="AD2870" s="40"/>
      <c r="AE2870" s="40"/>
      <c r="AF2870" s="40"/>
      <c r="AG2870" s="40"/>
      <c r="AH2870" s="40"/>
      <c r="AI2870" s="40"/>
      <c r="AJ2870" s="40"/>
      <c r="AK2870" s="40"/>
      <c r="AL2870" s="40"/>
      <c r="AM2870" s="40"/>
      <c r="AN2870" s="40"/>
      <c r="AO2870" s="40"/>
      <c r="AP2870" s="40"/>
      <c r="AQ2870" s="40"/>
      <c r="AR2870" s="40"/>
      <c r="AS2870" s="40"/>
      <c r="AT2870" s="40"/>
      <c r="AU2870" s="40"/>
      <c r="AV2870" s="40"/>
      <c r="AW2870" s="40"/>
      <c r="AX2870" s="40"/>
      <c r="AY2870" s="40"/>
      <c r="AZ2870" s="40"/>
      <c r="BA2870" s="40"/>
      <c r="BB2870" s="40"/>
      <c r="BC2870" s="40"/>
      <c r="BD2870" s="40"/>
      <c r="BE2870" s="40"/>
      <c r="BF2870" s="40"/>
    </row>
    <row r="2871" spans="1:58" x14ac:dyDescent="0.4">
      <c r="A2871" s="510"/>
      <c r="B2871" s="40"/>
      <c r="C2871" s="40"/>
      <c r="D2871" s="45"/>
      <c r="E2871" s="45"/>
      <c r="F2871" s="64"/>
      <c r="G2871" s="40"/>
      <c r="H2871" s="40"/>
      <c r="I2871" s="40"/>
      <c r="J2871" s="40"/>
      <c r="K2871" s="40"/>
      <c r="L2871" s="40"/>
      <c r="M2871" s="40"/>
      <c r="N2871" s="40"/>
      <c r="O2871" s="40"/>
      <c r="P2871" s="40"/>
      <c r="Q2871" s="40"/>
      <c r="R2871" s="40"/>
      <c r="S2871" s="40"/>
      <c r="T2871" s="40"/>
      <c r="U2871" s="40"/>
      <c r="V2871" s="40"/>
      <c r="W2871" s="40"/>
      <c r="X2871" s="40"/>
      <c r="Y2871" s="40"/>
      <c r="Z2871" s="40"/>
      <c r="AA2871" s="40"/>
      <c r="AB2871" s="40"/>
      <c r="AC2871" s="40"/>
      <c r="AD2871" s="40"/>
      <c r="AE2871" s="40"/>
      <c r="AF2871" s="40"/>
      <c r="AG2871" s="40"/>
      <c r="AH2871" s="40"/>
      <c r="AI2871" s="40"/>
      <c r="AJ2871" s="40"/>
      <c r="AK2871" s="40"/>
      <c r="AL2871" s="40"/>
      <c r="AM2871" s="40"/>
      <c r="AN2871" s="40"/>
      <c r="AO2871" s="40"/>
      <c r="AP2871" s="40"/>
      <c r="AQ2871" s="40"/>
      <c r="AR2871" s="40"/>
      <c r="AS2871" s="40"/>
      <c r="AT2871" s="40"/>
      <c r="AU2871" s="40"/>
      <c r="AV2871" s="40"/>
      <c r="AW2871" s="40"/>
      <c r="AX2871" s="40"/>
      <c r="AY2871" s="40"/>
      <c r="AZ2871" s="40"/>
      <c r="BA2871" s="40"/>
      <c r="BB2871" s="40"/>
      <c r="BC2871" s="40"/>
      <c r="BD2871" s="40"/>
      <c r="BE2871" s="40"/>
      <c r="BF2871" s="40"/>
    </row>
    <row r="2872" spans="1:58" x14ac:dyDescent="0.4">
      <c r="A2872" s="510"/>
      <c r="B2872" s="40"/>
      <c r="C2872" s="40"/>
      <c r="D2872" s="45"/>
      <c r="E2872" s="45"/>
      <c r="F2872" s="64"/>
      <c r="G2872" s="40"/>
      <c r="H2872" s="40"/>
      <c r="I2872" s="40"/>
      <c r="J2872" s="40"/>
      <c r="K2872" s="40"/>
      <c r="L2872" s="40"/>
      <c r="M2872" s="40"/>
      <c r="N2872" s="40"/>
      <c r="O2872" s="40"/>
      <c r="P2872" s="40"/>
      <c r="Q2872" s="40"/>
      <c r="R2872" s="40"/>
      <c r="S2872" s="40"/>
      <c r="T2872" s="40"/>
      <c r="U2872" s="40"/>
      <c r="V2872" s="40"/>
      <c r="W2872" s="40"/>
      <c r="X2872" s="40"/>
      <c r="Y2872" s="40"/>
      <c r="Z2872" s="40"/>
      <c r="AA2872" s="40"/>
      <c r="AB2872" s="40"/>
      <c r="AC2872" s="40"/>
      <c r="AD2872" s="40"/>
      <c r="AE2872" s="40"/>
      <c r="AF2872" s="40"/>
      <c r="AG2872" s="40"/>
      <c r="AH2872" s="40"/>
      <c r="AI2872" s="40"/>
      <c r="AJ2872" s="40"/>
      <c r="AK2872" s="40"/>
      <c r="AL2872" s="40"/>
      <c r="AM2872" s="40"/>
      <c r="AN2872" s="40"/>
      <c r="AO2872" s="40"/>
      <c r="AP2872" s="40"/>
      <c r="AQ2872" s="40"/>
      <c r="AR2872" s="40"/>
      <c r="AS2872" s="40"/>
      <c r="AT2872" s="40"/>
      <c r="AU2872" s="40"/>
      <c r="AV2872" s="40"/>
      <c r="AW2872" s="40"/>
      <c r="AX2872" s="40"/>
      <c r="AY2872" s="40"/>
      <c r="AZ2872" s="40"/>
      <c r="BA2872" s="40"/>
      <c r="BB2872" s="40"/>
      <c r="BC2872" s="40"/>
      <c r="BD2872" s="40"/>
      <c r="BE2872" s="40"/>
      <c r="BF2872" s="40"/>
    </row>
    <row r="2873" spans="1:58" x14ac:dyDescent="0.4">
      <c r="A2873" s="510"/>
      <c r="B2873" s="40"/>
      <c r="C2873" s="40"/>
      <c r="D2873" s="45"/>
      <c r="E2873" s="45"/>
      <c r="F2873" s="64"/>
      <c r="G2873" s="40"/>
      <c r="H2873" s="40"/>
      <c r="I2873" s="40"/>
      <c r="J2873" s="40"/>
      <c r="K2873" s="40"/>
      <c r="L2873" s="40"/>
      <c r="M2873" s="40"/>
      <c r="N2873" s="40"/>
      <c r="O2873" s="40"/>
      <c r="P2873" s="40"/>
      <c r="Q2873" s="40"/>
      <c r="R2873" s="40"/>
      <c r="S2873" s="40"/>
      <c r="T2873" s="40"/>
      <c r="U2873" s="40"/>
      <c r="V2873" s="40"/>
      <c r="W2873" s="40"/>
      <c r="X2873" s="40"/>
      <c r="Y2873" s="40"/>
      <c r="Z2873" s="40"/>
      <c r="AA2873" s="40"/>
      <c r="AB2873" s="40"/>
      <c r="AC2873" s="40"/>
      <c r="AD2873" s="40"/>
      <c r="AE2873" s="40"/>
      <c r="AF2873" s="40"/>
      <c r="AG2873" s="40"/>
      <c r="AH2873" s="40"/>
      <c r="AI2873" s="40"/>
      <c r="AJ2873" s="40"/>
      <c r="AK2873" s="40"/>
      <c r="AL2873" s="40"/>
      <c r="AM2873" s="40"/>
      <c r="AN2873" s="40"/>
      <c r="AO2873" s="40"/>
      <c r="AP2873" s="40"/>
      <c r="AQ2873" s="40"/>
      <c r="AR2873" s="40"/>
      <c r="AS2873" s="40"/>
      <c r="AT2873" s="40"/>
      <c r="AU2873" s="40"/>
      <c r="AV2873" s="40"/>
      <c r="AW2873" s="40"/>
      <c r="AX2873" s="40"/>
      <c r="AY2873" s="40"/>
      <c r="AZ2873" s="40"/>
      <c r="BA2873" s="40"/>
      <c r="BB2873" s="40"/>
      <c r="BC2873" s="40"/>
      <c r="BD2873" s="40"/>
      <c r="BE2873" s="40"/>
      <c r="BF2873" s="40"/>
    </row>
    <row r="2874" spans="1:58" x14ac:dyDescent="0.4">
      <c r="A2874" s="510"/>
      <c r="B2874" s="40"/>
      <c r="C2874" s="40"/>
      <c r="D2874" s="45"/>
      <c r="E2874" s="45"/>
      <c r="F2874" s="64"/>
      <c r="G2874" s="40"/>
      <c r="H2874" s="40"/>
      <c r="I2874" s="40"/>
      <c r="J2874" s="40"/>
      <c r="K2874" s="40"/>
      <c r="L2874" s="40"/>
      <c r="M2874" s="40"/>
      <c r="N2874" s="40"/>
      <c r="O2874" s="40"/>
      <c r="P2874" s="40"/>
      <c r="Q2874" s="40"/>
      <c r="R2874" s="40"/>
      <c r="S2874" s="40"/>
      <c r="T2874" s="40"/>
      <c r="U2874" s="40"/>
      <c r="V2874" s="40"/>
      <c r="W2874" s="40"/>
      <c r="X2874" s="40"/>
      <c r="Y2874" s="40"/>
      <c r="Z2874" s="40"/>
      <c r="AA2874" s="40"/>
      <c r="AB2874" s="40"/>
      <c r="AC2874" s="40"/>
      <c r="AD2874" s="40"/>
      <c r="AE2874" s="40"/>
      <c r="AF2874" s="40"/>
      <c r="AG2874" s="40"/>
      <c r="AH2874" s="40"/>
      <c r="AI2874" s="40"/>
      <c r="AJ2874" s="40"/>
      <c r="AK2874" s="40"/>
      <c r="AL2874" s="40"/>
      <c r="AM2874" s="40"/>
      <c r="AN2874" s="40"/>
      <c r="AO2874" s="40"/>
      <c r="AP2874" s="40"/>
      <c r="AQ2874" s="40"/>
      <c r="AR2874" s="40"/>
      <c r="AS2874" s="40"/>
      <c r="AT2874" s="40"/>
      <c r="AU2874" s="40"/>
      <c r="AV2874" s="40"/>
      <c r="AW2874" s="40"/>
      <c r="AX2874" s="40"/>
      <c r="AY2874" s="40"/>
      <c r="AZ2874" s="40"/>
      <c r="BA2874" s="40"/>
      <c r="BB2874" s="40"/>
      <c r="BC2874" s="40"/>
      <c r="BD2874" s="40"/>
      <c r="BE2874" s="40"/>
      <c r="BF2874" s="40"/>
    </row>
    <row r="2875" spans="1:58" x14ac:dyDescent="0.4">
      <c r="A2875" s="510"/>
      <c r="B2875" s="40"/>
      <c r="C2875" s="40"/>
      <c r="D2875" s="45"/>
      <c r="E2875" s="45"/>
      <c r="F2875" s="64"/>
      <c r="G2875" s="40"/>
      <c r="H2875" s="40"/>
      <c r="I2875" s="40"/>
      <c r="J2875" s="40"/>
      <c r="K2875" s="40"/>
      <c r="L2875" s="40"/>
      <c r="M2875" s="40"/>
      <c r="N2875" s="40"/>
      <c r="O2875" s="40"/>
      <c r="P2875" s="40"/>
      <c r="Q2875" s="40"/>
      <c r="R2875" s="40"/>
      <c r="S2875" s="40"/>
      <c r="T2875" s="40"/>
      <c r="U2875" s="40"/>
      <c r="V2875" s="40"/>
      <c r="W2875" s="40"/>
      <c r="X2875" s="40"/>
      <c r="Y2875" s="40"/>
      <c r="Z2875" s="40"/>
      <c r="AA2875" s="40"/>
      <c r="AB2875" s="40"/>
      <c r="AC2875" s="40"/>
      <c r="AD2875" s="40"/>
      <c r="AE2875" s="40"/>
      <c r="AF2875" s="40"/>
      <c r="AG2875" s="40"/>
      <c r="AH2875" s="40"/>
      <c r="AI2875" s="40"/>
      <c r="AJ2875" s="40"/>
      <c r="AK2875" s="40"/>
      <c r="AL2875" s="40"/>
      <c r="AM2875" s="40"/>
      <c r="AN2875" s="40"/>
      <c r="AO2875" s="40"/>
      <c r="AP2875" s="40"/>
      <c r="AQ2875" s="40"/>
      <c r="AR2875" s="40"/>
      <c r="AS2875" s="40"/>
      <c r="AT2875" s="40"/>
      <c r="AU2875" s="40"/>
      <c r="AV2875" s="40"/>
      <c r="AW2875" s="40"/>
      <c r="AX2875" s="40"/>
      <c r="AY2875" s="40"/>
      <c r="AZ2875" s="40"/>
      <c r="BA2875" s="40"/>
      <c r="BB2875" s="40"/>
      <c r="BC2875" s="40"/>
      <c r="BD2875" s="40"/>
      <c r="BE2875" s="40"/>
      <c r="BF2875" s="40"/>
    </row>
    <row r="2876" spans="1:58" x14ac:dyDescent="0.4">
      <c r="A2876" s="510"/>
      <c r="B2876" s="40"/>
      <c r="C2876" s="40"/>
      <c r="D2876" s="45"/>
      <c r="E2876" s="45"/>
      <c r="F2876" s="64"/>
      <c r="G2876" s="40"/>
      <c r="H2876" s="40"/>
      <c r="I2876" s="40"/>
      <c r="J2876" s="40"/>
      <c r="K2876" s="40"/>
      <c r="L2876" s="40"/>
      <c r="M2876" s="40"/>
      <c r="N2876" s="40"/>
      <c r="O2876" s="40"/>
      <c r="P2876" s="40"/>
      <c r="Q2876" s="40"/>
      <c r="R2876" s="40"/>
      <c r="S2876" s="40"/>
      <c r="T2876" s="40"/>
      <c r="U2876" s="40"/>
      <c r="V2876" s="40"/>
      <c r="W2876" s="40"/>
      <c r="X2876" s="40"/>
      <c r="Y2876" s="40"/>
      <c r="Z2876" s="40"/>
      <c r="AA2876" s="40"/>
      <c r="AB2876" s="40"/>
      <c r="AC2876" s="40"/>
      <c r="AD2876" s="40"/>
      <c r="AE2876" s="40"/>
      <c r="AF2876" s="40"/>
      <c r="AG2876" s="40"/>
      <c r="AH2876" s="40"/>
      <c r="AI2876" s="40"/>
      <c r="AJ2876" s="40"/>
      <c r="AK2876" s="40"/>
      <c r="AL2876" s="40"/>
      <c r="AM2876" s="40"/>
      <c r="AN2876" s="40"/>
      <c r="AO2876" s="40"/>
      <c r="AP2876" s="40"/>
      <c r="AQ2876" s="40"/>
      <c r="AR2876" s="40"/>
      <c r="AS2876" s="40"/>
      <c r="AT2876" s="40"/>
      <c r="AU2876" s="40"/>
      <c r="AV2876" s="40"/>
      <c r="AW2876" s="40"/>
      <c r="AX2876" s="40"/>
      <c r="AY2876" s="40"/>
      <c r="AZ2876" s="40"/>
      <c r="BA2876" s="40"/>
      <c r="BB2876" s="40"/>
      <c r="BC2876" s="40"/>
      <c r="BD2876" s="40"/>
      <c r="BE2876" s="40"/>
      <c r="BF2876" s="40"/>
    </row>
    <row r="2877" spans="1:58" x14ac:dyDescent="0.4">
      <c r="A2877" s="510"/>
      <c r="B2877" s="40"/>
      <c r="C2877" s="40"/>
      <c r="D2877" s="45"/>
      <c r="E2877" s="45"/>
      <c r="F2877" s="64"/>
      <c r="G2877" s="40"/>
      <c r="H2877" s="40"/>
      <c r="I2877" s="40"/>
      <c r="J2877" s="40"/>
      <c r="K2877" s="40"/>
      <c r="L2877" s="40"/>
      <c r="M2877" s="40"/>
      <c r="N2877" s="40"/>
      <c r="O2877" s="40"/>
      <c r="P2877" s="40"/>
      <c r="Q2877" s="40"/>
      <c r="R2877" s="40"/>
      <c r="S2877" s="40"/>
      <c r="T2877" s="40"/>
      <c r="U2877" s="40"/>
      <c r="V2877" s="40"/>
      <c r="W2877" s="40"/>
      <c r="X2877" s="40"/>
      <c r="Y2877" s="40"/>
      <c r="Z2877" s="40"/>
      <c r="AA2877" s="40"/>
      <c r="AB2877" s="40"/>
      <c r="AC2877" s="40"/>
      <c r="AD2877" s="40"/>
      <c r="AE2877" s="40"/>
      <c r="AF2877" s="40"/>
      <c r="AG2877" s="40"/>
      <c r="AH2877" s="40"/>
      <c r="AI2877" s="40"/>
      <c r="AJ2877" s="40"/>
      <c r="AK2877" s="40"/>
      <c r="AL2877" s="40"/>
      <c r="AM2877" s="40"/>
      <c r="AN2877" s="40"/>
      <c r="AO2877" s="40"/>
      <c r="AP2877" s="40"/>
      <c r="AQ2877" s="40"/>
      <c r="AR2877" s="40"/>
      <c r="AS2877" s="40"/>
      <c r="AT2877" s="40"/>
      <c r="AU2877" s="40"/>
      <c r="AV2877" s="40"/>
      <c r="AW2877" s="40"/>
      <c r="AX2877" s="40"/>
      <c r="AY2877" s="40"/>
      <c r="AZ2877" s="40"/>
      <c r="BA2877" s="40"/>
      <c r="BB2877" s="40"/>
      <c r="BC2877" s="40"/>
      <c r="BD2877" s="40"/>
      <c r="BE2877" s="40"/>
      <c r="BF2877" s="40"/>
    </row>
    <row r="2878" spans="1:58" x14ac:dyDescent="0.4">
      <c r="A2878" s="510"/>
      <c r="B2878" s="40"/>
      <c r="C2878" s="40"/>
      <c r="D2878" s="45"/>
      <c r="E2878" s="45"/>
      <c r="F2878" s="64"/>
      <c r="G2878" s="40"/>
      <c r="H2878" s="40"/>
      <c r="I2878" s="40"/>
      <c r="J2878" s="40"/>
      <c r="K2878" s="40"/>
      <c r="L2878" s="40"/>
      <c r="M2878" s="40"/>
      <c r="N2878" s="40"/>
      <c r="O2878" s="40"/>
      <c r="P2878" s="40"/>
      <c r="Q2878" s="40"/>
      <c r="R2878" s="40"/>
      <c r="S2878" s="40"/>
      <c r="T2878" s="40"/>
      <c r="U2878" s="40"/>
      <c r="V2878" s="40"/>
      <c r="W2878" s="40"/>
      <c r="X2878" s="40"/>
      <c r="Y2878" s="40"/>
      <c r="Z2878" s="40"/>
      <c r="AA2878" s="40"/>
      <c r="AB2878" s="40"/>
      <c r="AC2878" s="40"/>
      <c r="AD2878" s="40"/>
      <c r="AE2878" s="40"/>
      <c r="AF2878" s="40"/>
      <c r="AG2878" s="40"/>
      <c r="AH2878" s="40"/>
      <c r="AI2878" s="40"/>
      <c r="AJ2878" s="40"/>
      <c r="AK2878" s="40"/>
      <c r="AL2878" s="40"/>
      <c r="AM2878" s="40"/>
      <c r="AN2878" s="40"/>
      <c r="AO2878" s="40"/>
      <c r="AP2878" s="40"/>
      <c r="AQ2878" s="40"/>
      <c r="AR2878" s="40"/>
      <c r="AS2878" s="40"/>
      <c r="AT2878" s="40"/>
      <c r="AU2878" s="40"/>
      <c r="AV2878" s="40"/>
      <c r="AW2878" s="40"/>
      <c r="AX2878" s="40"/>
      <c r="AY2878" s="40"/>
      <c r="AZ2878" s="40"/>
      <c r="BA2878" s="40"/>
      <c r="BB2878" s="40"/>
      <c r="BC2878" s="40"/>
      <c r="BD2878" s="40"/>
      <c r="BE2878" s="40"/>
      <c r="BF2878" s="40"/>
    </row>
    <row r="2879" spans="1:58" x14ac:dyDescent="0.4">
      <c r="A2879" s="510"/>
      <c r="B2879" s="40"/>
      <c r="C2879" s="40"/>
      <c r="D2879" s="45"/>
      <c r="E2879" s="45"/>
      <c r="F2879" s="64"/>
      <c r="G2879" s="40"/>
      <c r="H2879" s="40"/>
      <c r="I2879" s="40"/>
      <c r="J2879" s="40"/>
      <c r="K2879" s="40"/>
      <c r="L2879" s="40"/>
      <c r="M2879" s="40"/>
      <c r="N2879" s="40"/>
      <c r="O2879" s="40"/>
      <c r="P2879" s="40"/>
      <c r="Q2879" s="40"/>
      <c r="R2879" s="40"/>
      <c r="S2879" s="40"/>
      <c r="T2879" s="40"/>
      <c r="U2879" s="40"/>
      <c r="V2879" s="40"/>
      <c r="W2879" s="40"/>
      <c r="X2879" s="40"/>
      <c r="Y2879" s="40"/>
      <c r="Z2879" s="40"/>
      <c r="AA2879" s="40"/>
      <c r="AB2879" s="40"/>
      <c r="AC2879" s="40"/>
      <c r="AD2879" s="40"/>
      <c r="AE2879" s="40"/>
      <c r="AF2879" s="40"/>
      <c r="AG2879" s="40"/>
      <c r="AH2879" s="40"/>
      <c r="AI2879" s="40"/>
      <c r="AJ2879" s="40"/>
      <c r="AK2879" s="40"/>
      <c r="AL2879" s="40"/>
      <c r="AM2879" s="40"/>
      <c r="AN2879" s="40"/>
      <c r="AO2879" s="40"/>
      <c r="AP2879" s="40"/>
      <c r="AQ2879" s="40"/>
      <c r="AR2879" s="40"/>
      <c r="AS2879" s="40"/>
      <c r="AT2879" s="40"/>
      <c r="AU2879" s="40"/>
      <c r="AV2879" s="40"/>
      <c r="AW2879" s="40"/>
      <c r="AX2879" s="40"/>
      <c r="AY2879" s="40"/>
      <c r="AZ2879" s="40"/>
      <c r="BA2879" s="40"/>
      <c r="BB2879" s="40"/>
      <c r="BC2879" s="40"/>
      <c r="BD2879" s="40"/>
      <c r="BE2879" s="40"/>
      <c r="BF2879" s="40"/>
    </row>
    <row r="2880" spans="1:58" x14ac:dyDescent="0.4">
      <c r="A2880" s="510"/>
      <c r="B2880" s="40"/>
      <c r="C2880" s="40"/>
      <c r="D2880" s="45"/>
      <c r="E2880" s="45"/>
      <c r="F2880" s="64"/>
      <c r="G2880" s="40"/>
      <c r="H2880" s="40"/>
      <c r="I2880" s="40"/>
      <c r="J2880" s="40"/>
      <c r="K2880" s="40"/>
      <c r="L2880" s="40"/>
      <c r="M2880" s="40"/>
      <c r="N2880" s="40"/>
      <c r="O2880" s="40"/>
      <c r="P2880" s="40"/>
      <c r="Q2880" s="40"/>
      <c r="R2880" s="40"/>
      <c r="S2880" s="40"/>
      <c r="T2880" s="40"/>
      <c r="U2880" s="40"/>
      <c r="V2880" s="40"/>
      <c r="W2880" s="40"/>
      <c r="X2880" s="40"/>
      <c r="Y2880" s="40"/>
      <c r="Z2880" s="40"/>
      <c r="AA2880" s="40"/>
      <c r="AB2880" s="40"/>
      <c r="AC2880" s="40"/>
      <c r="AD2880" s="40"/>
      <c r="AE2880" s="40"/>
      <c r="AF2880" s="40"/>
      <c r="AG2880" s="40"/>
      <c r="AH2880" s="40"/>
      <c r="AI2880" s="40"/>
      <c r="AJ2880" s="40"/>
      <c r="AK2880" s="40"/>
      <c r="AL2880" s="40"/>
      <c r="AM2880" s="40"/>
      <c r="AN2880" s="40"/>
      <c r="AO2880" s="40"/>
      <c r="AP2880" s="40"/>
      <c r="AQ2880" s="40"/>
      <c r="AR2880" s="40"/>
      <c r="AS2880" s="40"/>
      <c r="AT2880" s="40"/>
      <c r="AU2880" s="40"/>
      <c r="AV2880" s="40"/>
      <c r="AW2880" s="40"/>
      <c r="AX2880" s="40"/>
      <c r="AY2880" s="40"/>
      <c r="AZ2880" s="40"/>
      <c r="BA2880" s="40"/>
      <c r="BB2880" s="40"/>
      <c r="BC2880" s="40"/>
      <c r="BD2880" s="40"/>
      <c r="BE2880" s="40"/>
      <c r="BF2880" s="40"/>
    </row>
    <row r="2881" spans="1:58" x14ac:dyDescent="0.4">
      <c r="A2881" s="510"/>
      <c r="B2881" s="40"/>
      <c r="C2881" s="40"/>
      <c r="D2881" s="45"/>
      <c r="E2881" s="45"/>
      <c r="F2881" s="64"/>
      <c r="G2881" s="40"/>
      <c r="H2881" s="40"/>
      <c r="I2881" s="40"/>
      <c r="J2881" s="40"/>
      <c r="K2881" s="40"/>
      <c r="L2881" s="40"/>
      <c r="M2881" s="40"/>
      <c r="N2881" s="40"/>
      <c r="O2881" s="40"/>
      <c r="P2881" s="40"/>
      <c r="Q2881" s="40"/>
      <c r="R2881" s="40"/>
      <c r="S2881" s="40"/>
      <c r="T2881" s="40"/>
      <c r="U2881" s="40"/>
      <c r="V2881" s="40"/>
      <c r="W2881" s="40"/>
      <c r="X2881" s="40"/>
      <c r="Y2881" s="40"/>
      <c r="Z2881" s="40"/>
      <c r="AA2881" s="40"/>
      <c r="AB2881" s="40"/>
      <c r="AC2881" s="40"/>
      <c r="AD2881" s="40"/>
      <c r="AE2881" s="40"/>
      <c r="AF2881" s="40"/>
      <c r="AG2881" s="40"/>
      <c r="AH2881" s="40"/>
      <c r="AI2881" s="40"/>
      <c r="AJ2881" s="40"/>
      <c r="AK2881" s="40"/>
      <c r="AL2881" s="40"/>
      <c r="AM2881" s="40"/>
      <c r="AN2881" s="40"/>
      <c r="AO2881" s="40"/>
      <c r="AP2881" s="40"/>
      <c r="AQ2881" s="40"/>
      <c r="AR2881" s="40"/>
      <c r="AS2881" s="40"/>
      <c r="AT2881" s="40"/>
      <c r="AU2881" s="40"/>
      <c r="AV2881" s="40"/>
      <c r="AW2881" s="40"/>
      <c r="AX2881" s="40"/>
      <c r="AY2881" s="40"/>
      <c r="AZ2881" s="40"/>
      <c r="BA2881" s="40"/>
      <c r="BB2881" s="40"/>
      <c r="BC2881" s="40"/>
      <c r="BD2881" s="40"/>
      <c r="BE2881" s="40"/>
      <c r="BF2881" s="40"/>
    </row>
    <row r="2882" spans="1:58" x14ac:dyDescent="0.4">
      <c r="A2882" s="510"/>
      <c r="B2882" s="40"/>
      <c r="C2882" s="40"/>
      <c r="D2882" s="45"/>
      <c r="E2882" s="45"/>
      <c r="F2882" s="64"/>
      <c r="G2882" s="40"/>
      <c r="H2882" s="40"/>
      <c r="I2882" s="40"/>
      <c r="J2882" s="40"/>
      <c r="K2882" s="40"/>
      <c r="L2882" s="40"/>
      <c r="M2882" s="40"/>
      <c r="N2882" s="40"/>
      <c r="O2882" s="40"/>
      <c r="P2882" s="40"/>
      <c r="Q2882" s="40"/>
      <c r="R2882" s="40"/>
      <c r="S2882" s="40"/>
      <c r="T2882" s="40"/>
      <c r="U2882" s="40"/>
      <c r="V2882" s="40"/>
      <c r="W2882" s="40"/>
      <c r="X2882" s="40"/>
      <c r="Y2882" s="40"/>
      <c r="Z2882" s="40"/>
      <c r="AA2882" s="40"/>
      <c r="AB2882" s="40"/>
      <c r="AC2882" s="40"/>
      <c r="AD2882" s="40"/>
      <c r="AE2882" s="40"/>
      <c r="AF2882" s="40"/>
      <c r="AG2882" s="40"/>
      <c r="AH2882" s="40"/>
      <c r="AI2882" s="40"/>
      <c r="AJ2882" s="40"/>
      <c r="AK2882" s="40"/>
      <c r="AL2882" s="40"/>
      <c r="AM2882" s="40"/>
      <c r="AN2882" s="40"/>
      <c r="AO2882" s="40"/>
      <c r="AP2882" s="40"/>
      <c r="AQ2882" s="40"/>
      <c r="AR2882" s="40"/>
      <c r="AS2882" s="40"/>
      <c r="AT2882" s="40"/>
      <c r="AU2882" s="40"/>
      <c r="AV2882" s="40"/>
      <c r="AW2882" s="40"/>
      <c r="AX2882" s="40"/>
      <c r="AY2882" s="40"/>
      <c r="AZ2882" s="40"/>
      <c r="BA2882" s="40"/>
      <c r="BB2882" s="40"/>
      <c r="BC2882" s="40"/>
      <c r="BD2882" s="40"/>
      <c r="BE2882" s="40"/>
      <c r="BF2882" s="40"/>
    </row>
    <row r="2883" spans="1:58" x14ac:dyDescent="0.4">
      <c r="A2883" s="510"/>
      <c r="B2883" s="40"/>
      <c r="C2883" s="40"/>
      <c r="D2883" s="45"/>
      <c r="E2883" s="45"/>
      <c r="F2883" s="64"/>
      <c r="G2883" s="40"/>
      <c r="H2883" s="40"/>
      <c r="I2883" s="40"/>
      <c r="J2883" s="40"/>
      <c r="K2883" s="40"/>
      <c r="L2883" s="40"/>
      <c r="M2883" s="40"/>
      <c r="N2883" s="40"/>
      <c r="O2883" s="40"/>
      <c r="P2883" s="40"/>
      <c r="Q2883" s="40"/>
      <c r="R2883" s="40"/>
      <c r="S2883" s="40"/>
      <c r="T2883" s="40"/>
      <c r="U2883" s="40"/>
      <c r="V2883" s="40"/>
      <c r="W2883" s="40"/>
      <c r="X2883" s="40"/>
      <c r="Y2883" s="40"/>
      <c r="Z2883" s="40"/>
      <c r="AA2883" s="40"/>
      <c r="AB2883" s="40"/>
      <c r="AC2883" s="40"/>
      <c r="AD2883" s="40"/>
      <c r="AE2883" s="40"/>
      <c r="AF2883" s="40"/>
      <c r="AG2883" s="40"/>
      <c r="AH2883" s="40"/>
      <c r="AI2883" s="40"/>
      <c r="AJ2883" s="40"/>
      <c r="AK2883" s="40"/>
      <c r="AL2883" s="40"/>
      <c r="AM2883" s="40"/>
      <c r="AN2883" s="40"/>
      <c r="AO2883" s="40"/>
      <c r="AP2883" s="40"/>
      <c r="AQ2883" s="40"/>
      <c r="AR2883" s="40"/>
      <c r="AS2883" s="40"/>
      <c r="AT2883" s="40"/>
      <c r="AU2883" s="40"/>
      <c r="AV2883" s="40"/>
      <c r="AW2883" s="40"/>
      <c r="AX2883" s="40"/>
      <c r="AY2883" s="40"/>
      <c r="AZ2883" s="40"/>
      <c r="BA2883" s="40"/>
      <c r="BB2883" s="40"/>
      <c r="BC2883" s="40"/>
      <c r="BD2883" s="40"/>
      <c r="BE2883" s="40"/>
      <c r="BF2883" s="40"/>
    </row>
    <row r="2884" spans="1:58" x14ac:dyDescent="0.4">
      <c r="A2884" s="510"/>
      <c r="B2884" s="40"/>
      <c r="C2884" s="40"/>
      <c r="D2884" s="45"/>
      <c r="E2884" s="45"/>
      <c r="F2884" s="64"/>
      <c r="G2884" s="40"/>
      <c r="H2884" s="40"/>
      <c r="I2884" s="40"/>
      <c r="J2884" s="40"/>
      <c r="K2884" s="40"/>
      <c r="L2884" s="40"/>
      <c r="M2884" s="40"/>
      <c r="N2884" s="40"/>
      <c r="O2884" s="40"/>
      <c r="P2884" s="40"/>
      <c r="Q2884" s="40"/>
      <c r="R2884" s="40"/>
      <c r="S2884" s="40"/>
      <c r="T2884" s="40"/>
      <c r="U2884" s="40"/>
      <c r="V2884" s="40"/>
      <c r="W2884" s="40"/>
      <c r="X2884" s="40"/>
      <c r="Y2884" s="40"/>
      <c r="Z2884" s="40"/>
      <c r="AA2884" s="40"/>
      <c r="AB2884" s="40"/>
      <c r="AC2884" s="40"/>
      <c r="AD2884" s="40"/>
      <c r="AE2884" s="40"/>
      <c r="AF2884" s="40"/>
      <c r="AG2884" s="40"/>
      <c r="AH2884" s="40"/>
      <c r="AI2884" s="40"/>
      <c r="AJ2884" s="40"/>
      <c r="AK2884" s="40"/>
      <c r="AL2884" s="40"/>
      <c r="AM2884" s="40"/>
      <c r="AN2884" s="40"/>
      <c r="AO2884" s="40"/>
      <c r="AP2884" s="40"/>
      <c r="AQ2884" s="40"/>
      <c r="AR2884" s="40"/>
      <c r="AS2884" s="40"/>
      <c r="AT2884" s="40"/>
      <c r="AU2884" s="40"/>
      <c r="AV2884" s="40"/>
      <c r="AW2884" s="40"/>
      <c r="AX2884" s="40"/>
      <c r="AY2884" s="40"/>
      <c r="AZ2884" s="40"/>
      <c r="BA2884" s="40"/>
      <c r="BB2884" s="40"/>
      <c r="BC2884" s="40"/>
      <c r="BD2884" s="40"/>
      <c r="BE2884" s="40"/>
      <c r="BF2884" s="40"/>
    </row>
    <row r="2885" spans="1:58" x14ac:dyDescent="0.4">
      <c r="A2885" s="510"/>
      <c r="B2885" s="40"/>
      <c r="C2885" s="40"/>
      <c r="D2885" s="45"/>
      <c r="E2885" s="45"/>
      <c r="F2885" s="64"/>
      <c r="G2885" s="40"/>
      <c r="H2885" s="40"/>
      <c r="I2885" s="40"/>
      <c r="J2885" s="40"/>
      <c r="K2885" s="40"/>
      <c r="L2885" s="40"/>
      <c r="M2885" s="40"/>
      <c r="N2885" s="40"/>
      <c r="O2885" s="40"/>
      <c r="P2885" s="40"/>
      <c r="Q2885" s="40"/>
      <c r="R2885" s="40"/>
      <c r="S2885" s="40"/>
      <c r="T2885" s="40"/>
      <c r="U2885" s="40"/>
      <c r="V2885" s="40"/>
      <c r="W2885" s="40"/>
      <c r="X2885" s="40"/>
      <c r="Y2885" s="40"/>
      <c r="Z2885" s="40"/>
      <c r="AA2885" s="40"/>
      <c r="AB2885" s="40"/>
      <c r="AC2885" s="40"/>
      <c r="AD2885" s="40"/>
      <c r="AE2885" s="40"/>
      <c r="AF2885" s="40"/>
      <c r="AG2885" s="40"/>
      <c r="AH2885" s="40"/>
      <c r="AI2885" s="40"/>
      <c r="AJ2885" s="40"/>
      <c r="AK2885" s="40"/>
      <c r="AL2885" s="40"/>
      <c r="AM2885" s="40"/>
      <c r="AN2885" s="40"/>
      <c r="AO2885" s="40"/>
      <c r="AP2885" s="40"/>
      <c r="AQ2885" s="40"/>
      <c r="AR2885" s="40"/>
      <c r="AS2885" s="40"/>
      <c r="AT2885" s="40"/>
      <c r="AU2885" s="40"/>
      <c r="AV2885" s="40"/>
      <c r="AW2885" s="40"/>
      <c r="AX2885" s="40"/>
      <c r="AY2885" s="40"/>
      <c r="AZ2885" s="40"/>
      <c r="BA2885" s="40"/>
      <c r="BB2885" s="40"/>
      <c r="BC2885" s="40"/>
      <c r="BD2885" s="40"/>
      <c r="BE2885" s="40"/>
      <c r="BF2885" s="40"/>
    </row>
    <row r="2886" spans="1:58" x14ac:dyDescent="0.4">
      <c r="A2886" s="510"/>
      <c r="B2886" s="40"/>
      <c r="C2886" s="40"/>
      <c r="D2886" s="45"/>
      <c r="E2886" s="45"/>
      <c r="F2886" s="64"/>
      <c r="G2886" s="40"/>
      <c r="H2886" s="40"/>
      <c r="I2886" s="40"/>
      <c r="J2886" s="40"/>
      <c r="K2886" s="40"/>
      <c r="L2886" s="40"/>
      <c r="M2886" s="40"/>
      <c r="N2886" s="40"/>
      <c r="O2886" s="40"/>
      <c r="P2886" s="40"/>
      <c r="Q2886" s="40"/>
      <c r="R2886" s="40"/>
      <c r="S2886" s="40"/>
      <c r="T2886" s="40"/>
      <c r="U2886" s="40"/>
      <c r="V2886" s="40"/>
      <c r="W2886" s="40"/>
      <c r="X2886" s="40"/>
      <c r="Y2886" s="40"/>
      <c r="Z2886" s="40"/>
      <c r="AA2886" s="40"/>
      <c r="AB2886" s="40"/>
      <c r="AC2886" s="40"/>
      <c r="AD2886" s="40"/>
      <c r="AE2886" s="40"/>
      <c r="AF2886" s="40"/>
      <c r="AG2886" s="40"/>
      <c r="AH2886" s="40"/>
      <c r="AI2886" s="40"/>
      <c r="AJ2886" s="40"/>
      <c r="AK2886" s="40"/>
      <c r="AL2886" s="40"/>
      <c r="AM2886" s="40"/>
      <c r="AN2886" s="40"/>
      <c r="AO2886" s="40"/>
      <c r="AP2886" s="40"/>
      <c r="AQ2886" s="40"/>
      <c r="AR2886" s="40"/>
      <c r="AS2886" s="40"/>
      <c r="AT2886" s="40"/>
      <c r="AU2886" s="40"/>
      <c r="AV2886" s="40"/>
      <c r="AW2886" s="40"/>
      <c r="AX2886" s="40"/>
      <c r="AY2886" s="40"/>
      <c r="AZ2886" s="40"/>
      <c r="BA2886" s="40"/>
      <c r="BB2886" s="40"/>
      <c r="BC2886" s="40"/>
      <c r="BD2886" s="40"/>
      <c r="BE2886" s="40"/>
      <c r="BF2886" s="40"/>
    </row>
    <row r="2887" spans="1:58" x14ac:dyDescent="0.4">
      <c r="A2887" s="510"/>
      <c r="B2887" s="40"/>
      <c r="C2887" s="40"/>
      <c r="D2887" s="45"/>
      <c r="E2887" s="45"/>
      <c r="F2887" s="64"/>
      <c r="G2887" s="40"/>
      <c r="H2887" s="40"/>
      <c r="I2887" s="40"/>
      <c r="J2887" s="40"/>
      <c r="K2887" s="40"/>
      <c r="L2887" s="40"/>
      <c r="M2887" s="40"/>
      <c r="N2887" s="40"/>
      <c r="O2887" s="40"/>
      <c r="P2887" s="40"/>
      <c r="Q2887" s="40"/>
      <c r="R2887" s="40"/>
      <c r="S2887" s="40"/>
      <c r="T2887" s="40"/>
      <c r="U2887" s="40"/>
      <c r="V2887" s="40"/>
      <c r="W2887" s="40"/>
      <c r="X2887" s="40"/>
      <c r="Y2887" s="40"/>
      <c r="Z2887" s="40"/>
      <c r="AA2887" s="40"/>
      <c r="AB2887" s="40"/>
      <c r="AC2887" s="40"/>
      <c r="AD2887" s="40"/>
      <c r="AE2887" s="40"/>
      <c r="AF2887" s="40"/>
      <c r="AG2887" s="40"/>
      <c r="AH2887" s="40"/>
      <c r="AI2887" s="40"/>
      <c r="AJ2887" s="40"/>
      <c r="AK2887" s="40"/>
      <c r="AL2887" s="40"/>
      <c r="AM2887" s="40"/>
      <c r="AN2887" s="40"/>
      <c r="AO2887" s="40"/>
      <c r="AP2887" s="40"/>
      <c r="AQ2887" s="40"/>
      <c r="AR2887" s="40"/>
      <c r="AS2887" s="40"/>
      <c r="AT2887" s="40"/>
      <c r="AU2887" s="40"/>
      <c r="AV2887" s="40"/>
      <c r="AW2887" s="40"/>
      <c r="AX2887" s="40"/>
      <c r="AY2887" s="40"/>
      <c r="AZ2887" s="40"/>
      <c r="BA2887" s="40"/>
      <c r="BB2887" s="40"/>
      <c r="BC2887" s="40"/>
      <c r="BD2887" s="40"/>
      <c r="BE2887" s="40"/>
      <c r="BF2887" s="40"/>
    </row>
    <row r="2888" spans="1:58" x14ac:dyDescent="0.4">
      <c r="A2888" s="510"/>
      <c r="B2888" s="40"/>
      <c r="C2888" s="40"/>
      <c r="D2888" s="45"/>
      <c r="E2888" s="45"/>
      <c r="F2888" s="64"/>
      <c r="G2888" s="40"/>
      <c r="H2888" s="40"/>
      <c r="I2888" s="40"/>
      <c r="J2888" s="40"/>
      <c r="K2888" s="40"/>
      <c r="L2888" s="40"/>
      <c r="M2888" s="40"/>
      <c r="N2888" s="40"/>
      <c r="O2888" s="40"/>
      <c r="P2888" s="40"/>
      <c r="Q2888" s="40"/>
      <c r="R2888" s="40"/>
      <c r="S2888" s="40"/>
      <c r="T2888" s="40"/>
      <c r="U2888" s="40"/>
      <c r="V2888" s="40"/>
      <c r="W2888" s="40"/>
      <c r="X2888" s="40"/>
      <c r="Y2888" s="40"/>
      <c r="Z2888" s="40"/>
      <c r="AA2888" s="40"/>
      <c r="AB2888" s="40"/>
      <c r="AC2888" s="40"/>
      <c r="AD2888" s="40"/>
      <c r="AE2888" s="40"/>
      <c r="AF2888" s="40"/>
      <c r="AG2888" s="40"/>
      <c r="AH2888" s="40"/>
      <c r="AI2888" s="40"/>
      <c r="AJ2888" s="40"/>
      <c r="AK2888" s="40"/>
      <c r="AL2888" s="40"/>
      <c r="AM2888" s="40"/>
      <c r="AN2888" s="40"/>
      <c r="AO2888" s="40"/>
      <c r="AP2888" s="40"/>
      <c r="AQ2888" s="40"/>
      <c r="AR2888" s="40"/>
      <c r="AS2888" s="40"/>
      <c r="AT2888" s="40"/>
      <c r="AU2888" s="40"/>
      <c r="AV2888" s="40"/>
      <c r="AW2888" s="40"/>
      <c r="AX2888" s="40"/>
      <c r="AY2888" s="40"/>
      <c r="AZ2888" s="40"/>
      <c r="BA2888" s="40"/>
      <c r="BB2888" s="40"/>
      <c r="BC2888" s="40"/>
      <c r="BD2888" s="40"/>
      <c r="BE2888" s="40"/>
      <c r="BF2888" s="40"/>
    </row>
    <row r="2889" spans="1:58" x14ac:dyDescent="0.4">
      <c r="A2889" s="510"/>
      <c r="B2889" s="40"/>
      <c r="C2889" s="40"/>
      <c r="D2889" s="45"/>
      <c r="E2889" s="45"/>
      <c r="F2889" s="64"/>
      <c r="G2889" s="40"/>
      <c r="H2889" s="40"/>
      <c r="I2889" s="40"/>
      <c r="J2889" s="40"/>
      <c r="K2889" s="40"/>
      <c r="L2889" s="40"/>
      <c r="M2889" s="40"/>
      <c r="N2889" s="40"/>
      <c r="O2889" s="40"/>
      <c r="P2889" s="40"/>
      <c r="Q2889" s="40"/>
      <c r="R2889" s="40"/>
      <c r="S2889" s="40"/>
      <c r="T2889" s="40"/>
      <c r="U2889" s="40"/>
      <c r="V2889" s="40"/>
      <c r="W2889" s="40"/>
      <c r="X2889" s="40"/>
      <c r="Y2889" s="40"/>
      <c r="Z2889" s="40"/>
      <c r="AA2889" s="40"/>
      <c r="AB2889" s="40"/>
      <c r="AC2889" s="40"/>
      <c r="AD2889" s="40"/>
      <c r="AE2889" s="40"/>
      <c r="AF2889" s="40"/>
      <c r="AG2889" s="40"/>
      <c r="AH2889" s="40"/>
      <c r="AI2889" s="40"/>
      <c r="AJ2889" s="40"/>
      <c r="AK2889" s="40"/>
      <c r="AL2889" s="40"/>
      <c r="AM2889" s="40"/>
      <c r="AN2889" s="40"/>
      <c r="AO2889" s="40"/>
      <c r="AP2889" s="40"/>
      <c r="AQ2889" s="40"/>
      <c r="AR2889" s="40"/>
      <c r="AS2889" s="40"/>
      <c r="AT2889" s="40"/>
      <c r="AU2889" s="40"/>
      <c r="AV2889" s="40"/>
      <c r="AW2889" s="40"/>
      <c r="AX2889" s="40"/>
      <c r="AY2889" s="40"/>
      <c r="AZ2889" s="40"/>
      <c r="BA2889" s="40"/>
      <c r="BB2889" s="40"/>
      <c r="BC2889" s="40"/>
      <c r="BD2889" s="40"/>
      <c r="BE2889" s="40"/>
      <c r="BF2889" s="40"/>
    </row>
    <row r="2890" spans="1:58" x14ac:dyDescent="0.4">
      <c r="A2890" s="510"/>
      <c r="B2890" s="40"/>
      <c r="C2890" s="40"/>
      <c r="D2890" s="45"/>
      <c r="E2890" s="45"/>
      <c r="F2890" s="64"/>
      <c r="G2890" s="40"/>
      <c r="H2890" s="40"/>
      <c r="I2890" s="40"/>
      <c r="J2890" s="40"/>
      <c r="K2890" s="40"/>
      <c r="L2890" s="40"/>
      <c r="M2890" s="40"/>
      <c r="N2890" s="40"/>
      <c r="O2890" s="40"/>
      <c r="P2890" s="40"/>
      <c r="Q2890" s="40"/>
      <c r="R2890" s="40"/>
      <c r="S2890" s="40"/>
      <c r="T2890" s="40"/>
      <c r="U2890" s="40"/>
      <c r="V2890" s="40"/>
      <c r="W2890" s="40"/>
      <c r="X2890" s="40"/>
      <c r="Y2890" s="40"/>
      <c r="Z2890" s="40"/>
      <c r="AA2890" s="40"/>
      <c r="AB2890" s="40"/>
      <c r="AC2890" s="40"/>
      <c r="AD2890" s="40"/>
      <c r="AE2890" s="40"/>
      <c r="AF2890" s="40"/>
      <c r="AG2890" s="40"/>
      <c r="AH2890" s="40"/>
      <c r="AI2890" s="40"/>
      <c r="AJ2890" s="40"/>
      <c r="AK2890" s="40"/>
      <c r="AL2890" s="40"/>
      <c r="AM2890" s="40"/>
      <c r="AN2890" s="40"/>
      <c r="AO2890" s="40"/>
      <c r="AP2890" s="40"/>
      <c r="AQ2890" s="40"/>
      <c r="AR2890" s="40"/>
      <c r="AS2890" s="40"/>
      <c r="AT2890" s="40"/>
      <c r="AU2890" s="40"/>
      <c r="AV2890" s="40"/>
      <c r="AW2890" s="40"/>
      <c r="AX2890" s="40"/>
      <c r="AY2890" s="40"/>
      <c r="AZ2890" s="40"/>
      <c r="BA2890" s="40"/>
      <c r="BB2890" s="40"/>
      <c r="BC2890" s="40"/>
      <c r="BD2890" s="40"/>
      <c r="BE2890" s="40"/>
      <c r="BF2890" s="40"/>
    </row>
    <row r="2891" spans="1:58" x14ac:dyDescent="0.4">
      <c r="A2891" s="510"/>
      <c r="B2891" s="40"/>
      <c r="C2891" s="40"/>
      <c r="D2891" s="45"/>
      <c r="E2891" s="45"/>
      <c r="F2891" s="64"/>
      <c r="G2891" s="40"/>
      <c r="H2891" s="40"/>
      <c r="I2891" s="40"/>
      <c r="J2891" s="40"/>
      <c r="K2891" s="40"/>
      <c r="L2891" s="40"/>
      <c r="M2891" s="40"/>
      <c r="N2891" s="40"/>
      <c r="O2891" s="40"/>
      <c r="P2891" s="40"/>
      <c r="Q2891" s="40"/>
      <c r="R2891" s="40"/>
      <c r="S2891" s="40"/>
      <c r="T2891" s="40"/>
      <c r="U2891" s="40"/>
      <c r="V2891" s="40"/>
      <c r="W2891" s="40"/>
      <c r="X2891" s="40"/>
      <c r="Y2891" s="40"/>
      <c r="Z2891" s="40"/>
      <c r="AA2891" s="40"/>
      <c r="AB2891" s="40"/>
      <c r="AC2891" s="40"/>
      <c r="AD2891" s="40"/>
      <c r="AE2891" s="40"/>
      <c r="AF2891" s="40"/>
      <c r="AG2891" s="40"/>
      <c r="AH2891" s="40"/>
      <c r="AI2891" s="40"/>
      <c r="AJ2891" s="40"/>
      <c r="AK2891" s="40"/>
      <c r="AL2891" s="40"/>
      <c r="AM2891" s="40"/>
      <c r="AN2891" s="40"/>
      <c r="AO2891" s="40"/>
      <c r="AP2891" s="40"/>
      <c r="AQ2891" s="40"/>
      <c r="AR2891" s="40"/>
      <c r="AS2891" s="40"/>
      <c r="AT2891" s="40"/>
      <c r="AU2891" s="40"/>
      <c r="AV2891" s="40"/>
      <c r="AW2891" s="40"/>
      <c r="AX2891" s="40"/>
      <c r="AY2891" s="40"/>
      <c r="AZ2891" s="40"/>
      <c r="BA2891" s="40"/>
      <c r="BB2891" s="40"/>
      <c r="BC2891" s="40"/>
      <c r="BD2891" s="40"/>
      <c r="BE2891" s="40"/>
      <c r="BF2891" s="40"/>
    </row>
    <row r="2892" spans="1:58" x14ac:dyDescent="0.4">
      <c r="A2892" s="510"/>
      <c r="B2892" s="40"/>
      <c r="C2892" s="40"/>
      <c r="D2892" s="45"/>
      <c r="E2892" s="45"/>
      <c r="F2892" s="64"/>
      <c r="G2892" s="40"/>
      <c r="H2892" s="40"/>
      <c r="I2892" s="40"/>
      <c r="J2892" s="40"/>
      <c r="K2892" s="40"/>
      <c r="L2892" s="40"/>
      <c r="M2892" s="40"/>
      <c r="N2892" s="40"/>
      <c r="O2892" s="40"/>
      <c r="P2892" s="40"/>
      <c r="Q2892" s="40"/>
      <c r="R2892" s="40"/>
      <c r="S2892" s="40"/>
      <c r="T2892" s="40"/>
      <c r="U2892" s="40"/>
      <c r="V2892" s="40"/>
      <c r="W2892" s="40"/>
      <c r="X2892" s="40"/>
      <c r="Y2892" s="40"/>
      <c r="Z2892" s="40"/>
      <c r="AA2892" s="40"/>
      <c r="AB2892" s="40"/>
      <c r="AC2892" s="40"/>
      <c r="AD2892" s="40"/>
      <c r="AE2892" s="40"/>
      <c r="AF2892" s="40"/>
      <c r="AG2892" s="40"/>
      <c r="AH2892" s="40"/>
      <c r="AI2892" s="40"/>
      <c r="AJ2892" s="40"/>
      <c r="AK2892" s="40"/>
      <c r="AL2892" s="40"/>
      <c r="AM2892" s="40"/>
      <c r="AN2892" s="40"/>
      <c r="AO2892" s="40"/>
      <c r="AP2892" s="40"/>
      <c r="AQ2892" s="40"/>
      <c r="AR2892" s="40"/>
      <c r="AS2892" s="40"/>
      <c r="AT2892" s="40"/>
      <c r="AU2892" s="40"/>
      <c r="AV2892" s="40"/>
      <c r="AW2892" s="40"/>
      <c r="AX2892" s="40"/>
      <c r="AY2892" s="40"/>
      <c r="AZ2892" s="40"/>
      <c r="BA2892" s="40"/>
      <c r="BB2892" s="40"/>
      <c r="BC2892" s="40"/>
      <c r="BD2892" s="40"/>
      <c r="BE2892" s="40"/>
      <c r="BF2892" s="40"/>
    </row>
    <row r="2893" spans="1:58" x14ac:dyDescent="0.4">
      <c r="A2893" s="510"/>
      <c r="B2893" s="40"/>
      <c r="C2893" s="40"/>
      <c r="D2893" s="45"/>
      <c r="E2893" s="45"/>
      <c r="F2893" s="64"/>
      <c r="G2893" s="40"/>
      <c r="H2893" s="40"/>
      <c r="I2893" s="40"/>
      <c r="J2893" s="40"/>
      <c r="K2893" s="40"/>
      <c r="L2893" s="40"/>
      <c r="M2893" s="40"/>
      <c r="N2893" s="40"/>
      <c r="O2893" s="40"/>
      <c r="P2893" s="40"/>
      <c r="Q2893" s="40"/>
      <c r="R2893" s="40"/>
      <c r="S2893" s="40"/>
      <c r="T2893" s="40"/>
      <c r="U2893" s="40"/>
      <c r="V2893" s="40"/>
      <c r="W2893" s="40"/>
      <c r="X2893" s="40"/>
      <c r="Y2893" s="40"/>
      <c r="Z2893" s="40"/>
      <c r="AA2893" s="40"/>
      <c r="AB2893" s="40"/>
      <c r="AC2893" s="40"/>
      <c r="AD2893" s="40"/>
      <c r="AE2893" s="40"/>
      <c r="AF2893" s="40"/>
      <c r="AG2893" s="40"/>
      <c r="AH2893" s="40"/>
      <c r="AI2893" s="40"/>
      <c r="AJ2893" s="40"/>
      <c r="AK2893" s="40"/>
      <c r="AL2893" s="40"/>
      <c r="AM2893" s="40"/>
      <c r="AN2893" s="40"/>
      <c r="AO2893" s="40"/>
      <c r="AP2893" s="40"/>
      <c r="AQ2893" s="40"/>
      <c r="AR2893" s="40"/>
      <c r="AS2893" s="40"/>
      <c r="AT2893" s="40"/>
      <c r="AU2893" s="40"/>
      <c r="AV2893" s="40"/>
      <c r="AW2893" s="40"/>
      <c r="AX2893" s="40"/>
      <c r="AY2893" s="40"/>
      <c r="AZ2893" s="40"/>
      <c r="BA2893" s="40"/>
      <c r="BB2893" s="40"/>
      <c r="BC2893" s="40"/>
      <c r="BD2893" s="40"/>
      <c r="BE2893" s="40"/>
      <c r="BF2893" s="40"/>
    </row>
    <row r="2894" spans="1:58" x14ac:dyDescent="0.4">
      <c r="A2894" s="510"/>
      <c r="B2894" s="40"/>
      <c r="C2894" s="40"/>
      <c r="D2894" s="45"/>
      <c r="E2894" s="45"/>
      <c r="F2894" s="64"/>
      <c r="G2894" s="40"/>
      <c r="H2894" s="40"/>
      <c r="I2894" s="40"/>
      <c r="J2894" s="40"/>
      <c r="K2894" s="40"/>
      <c r="L2894" s="40"/>
      <c r="M2894" s="40"/>
      <c r="N2894" s="40"/>
      <c r="O2894" s="40"/>
      <c r="P2894" s="40"/>
      <c r="Q2894" s="40"/>
      <c r="R2894" s="40"/>
      <c r="S2894" s="40"/>
      <c r="T2894" s="40"/>
      <c r="U2894" s="40"/>
      <c r="V2894" s="40"/>
      <c r="W2894" s="40"/>
      <c r="X2894" s="40"/>
      <c r="Y2894" s="40"/>
      <c r="Z2894" s="40"/>
      <c r="AA2894" s="40"/>
      <c r="AB2894" s="40"/>
      <c r="AC2894" s="40"/>
      <c r="AD2894" s="40"/>
      <c r="AE2894" s="40"/>
      <c r="AF2894" s="40"/>
      <c r="AG2894" s="40"/>
      <c r="AH2894" s="40"/>
      <c r="AI2894" s="40"/>
      <c r="AJ2894" s="40"/>
      <c r="AK2894" s="40"/>
      <c r="AL2894" s="40"/>
      <c r="AM2894" s="40"/>
      <c r="AN2894" s="40"/>
      <c r="AO2894" s="40"/>
      <c r="AP2894" s="40"/>
      <c r="AQ2894" s="40"/>
      <c r="AR2894" s="40"/>
      <c r="AS2894" s="40"/>
      <c r="AT2894" s="40"/>
      <c r="AU2894" s="40"/>
      <c r="AV2894" s="40"/>
      <c r="AW2894" s="40"/>
      <c r="AX2894" s="40"/>
      <c r="AY2894" s="40"/>
      <c r="AZ2894" s="40"/>
      <c r="BA2894" s="40"/>
      <c r="BB2894" s="40"/>
      <c r="BC2894" s="40"/>
      <c r="BD2894" s="40"/>
      <c r="BE2894" s="40"/>
      <c r="BF2894" s="40"/>
    </row>
    <row r="2895" spans="1:58" x14ac:dyDescent="0.4">
      <c r="A2895" s="510"/>
      <c r="B2895" s="40"/>
      <c r="C2895" s="40"/>
      <c r="D2895" s="45"/>
      <c r="E2895" s="45"/>
      <c r="F2895" s="64"/>
      <c r="G2895" s="40"/>
      <c r="H2895" s="40"/>
      <c r="I2895" s="40"/>
      <c r="J2895" s="40"/>
      <c r="K2895" s="40"/>
      <c r="L2895" s="40"/>
      <c r="M2895" s="40"/>
      <c r="N2895" s="40"/>
      <c r="O2895" s="40"/>
      <c r="P2895" s="40"/>
      <c r="Q2895" s="40"/>
      <c r="R2895" s="40"/>
      <c r="S2895" s="40"/>
      <c r="T2895" s="40"/>
      <c r="U2895" s="40"/>
      <c r="V2895" s="40"/>
      <c r="W2895" s="40"/>
      <c r="X2895" s="40"/>
      <c r="Y2895" s="40"/>
      <c r="Z2895" s="40"/>
      <c r="AA2895" s="40"/>
      <c r="AB2895" s="40"/>
      <c r="AC2895" s="40"/>
      <c r="AD2895" s="40"/>
      <c r="AE2895" s="40"/>
      <c r="AF2895" s="40"/>
      <c r="AG2895" s="40"/>
      <c r="AH2895" s="40"/>
      <c r="AI2895" s="40"/>
      <c r="AJ2895" s="40"/>
      <c r="AK2895" s="40"/>
      <c r="AL2895" s="40"/>
      <c r="AM2895" s="40"/>
      <c r="AN2895" s="40"/>
      <c r="AO2895" s="40"/>
      <c r="AP2895" s="40"/>
      <c r="AQ2895" s="40"/>
      <c r="AR2895" s="40"/>
      <c r="AS2895" s="40"/>
      <c r="AT2895" s="40"/>
      <c r="AU2895" s="40"/>
      <c r="AV2895" s="40"/>
      <c r="AW2895" s="40"/>
      <c r="AX2895" s="40"/>
      <c r="AY2895" s="40"/>
      <c r="AZ2895" s="40"/>
      <c r="BA2895" s="40"/>
      <c r="BB2895" s="40"/>
      <c r="BC2895" s="40"/>
      <c r="BD2895" s="40"/>
      <c r="BE2895" s="40"/>
      <c r="BF2895" s="40"/>
    </row>
    <row r="2896" spans="1:58" x14ac:dyDescent="0.4">
      <c r="A2896" s="510"/>
      <c r="B2896" s="40"/>
      <c r="C2896" s="40"/>
      <c r="D2896" s="45"/>
      <c r="E2896" s="45"/>
      <c r="F2896" s="64"/>
      <c r="G2896" s="40"/>
      <c r="H2896" s="40"/>
      <c r="I2896" s="40"/>
      <c r="J2896" s="40"/>
      <c r="K2896" s="40"/>
      <c r="L2896" s="40"/>
      <c r="M2896" s="40"/>
      <c r="N2896" s="40"/>
      <c r="O2896" s="40"/>
      <c r="P2896" s="40"/>
      <c r="Q2896" s="40"/>
      <c r="R2896" s="40"/>
      <c r="S2896" s="40"/>
      <c r="T2896" s="40"/>
      <c r="U2896" s="40"/>
      <c r="V2896" s="40"/>
      <c r="W2896" s="40"/>
      <c r="X2896" s="40"/>
      <c r="Y2896" s="40"/>
      <c r="Z2896" s="40"/>
      <c r="AA2896" s="40"/>
      <c r="AB2896" s="40"/>
      <c r="AC2896" s="40"/>
      <c r="AD2896" s="40"/>
      <c r="AE2896" s="40"/>
      <c r="AF2896" s="40"/>
      <c r="AG2896" s="40"/>
      <c r="AH2896" s="40"/>
      <c r="AI2896" s="40"/>
      <c r="AJ2896" s="40"/>
      <c r="AK2896" s="40"/>
      <c r="AL2896" s="40"/>
      <c r="AM2896" s="40"/>
      <c r="AN2896" s="40"/>
      <c r="AO2896" s="40"/>
      <c r="AP2896" s="40"/>
      <c r="AQ2896" s="40"/>
      <c r="AR2896" s="40"/>
      <c r="AS2896" s="40"/>
      <c r="AT2896" s="40"/>
      <c r="AU2896" s="40"/>
      <c r="AV2896" s="40"/>
      <c r="AW2896" s="40"/>
      <c r="AX2896" s="40"/>
      <c r="AY2896" s="40"/>
      <c r="AZ2896" s="40"/>
      <c r="BA2896" s="40"/>
      <c r="BB2896" s="40"/>
      <c r="BC2896" s="40"/>
      <c r="BD2896" s="40"/>
      <c r="BE2896" s="40"/>
      <c r="BF2896" s="40"/>
    </row>
    <row r="2897" spans="1:58" x14ac:dyDescent="0.4">
      <c r="A2897" s="510"/>
      <c r="B2897" s="40"/>
      <c r="C2897" s="40"/>
      <c r="D2897" s="45"/>
      <c r="E2897" s="45"/>
      <c r="F2897" s="64"/>
      <c r="G2897" s="40"/>
      <c r="H2897" s="40"/>
      <c r="I2897" s="40"/>
      <c r="J2897" s="40"/>
      <c r="K2897" s="40"/>
      <c r="L2897" s="40"/>
      <c r="M2897" s="40"/>
      <c r="N2897" s="40"/>
      <c r="O2897" s="40"/>
      <c r="P2897" s="40"/>
      <c r="Q2897" s="40"/>
      <c r="R2897" s="40"/>
      <c r="S2897" s="40"/>
      <c r="T2897" s="40"/>
      <c r="U2897" s="40"/>
      <c r="V2897" s="40"/>
      <c r="W2897" s="40"/>
      <c r="X2897" s="40"/>
      <c r="Y2897" s="40"/>
      <c r="Z2897" s="40"/>
      <c r="AA2897" s="40"/>
      <c r="AB2897" s="40"/>
      <c r="AC2897" s="40"/>
      <c r="AD2897" s="40"/>
      <c r="AE2897" s="40"/>
      <c r="AF2897" s="40"/>
      <c r="AG2897" s="40"/>
      <c r="AH2897" s="40"/>
      <c r="AI2897" s="40"/>
      <c r="AJ2897" s="40"/>
      <c r="AK2897" s="40"/>
      <c r="AL2897" s="40"/>
      <c r="AM2897" s="40"/>
      <c r="AN2897" s="40"/>
      <c r="AO2897" s="40"/>
      <c r="AP2897" s="40"/>
      <c r="AQ2897" s="40"/>
      <c r="AR2897" s="40"/>
      <c r="AS2897" s="40"/>
      <c r="AT2897" s="40"/>
      <c r="AU2897" s="40"/>
      <c r="AV2897" s="40"/>
      <c r="AW2897" s="40"/>
      <c r="AX2897" s="40"/>
      <c r="AY2897" s="40"/>
      <c r="AZ2897" s="40"/>
      <c r="BA2897" s="40"/>
      <c r="BB2897" s="40"/>
      <c r="BC2897" s="40"/>
      <c r="BD2897" s="40"/>
      <c r="BE2897" s="40"/>
      <c r="BF2897" s="40"/>
    </row>
    <row r="2898" spans="1:58" x14ac:dyDescent="0.4">
      <c r="A2898" s="510"/>
      <c r="B2898" s="40"/>
      <c r="C2898" s="40"/>
      <c r="D2898" s="45"/>
      <c r="E2898" s="45"/>
      <c r="F2898" s="64"/>
      <c r="G2898" s="40"/>
      <c r="H2898" s="40"/>
      <c r="I2898" s="40"/>
      <c r="J2898" s="40"/>
      <c r="K2898" s="40"/>
      <c r="L2898" s="40"/>
      <c r="M2898" s="40"/>
      <c r="N2898" s="40"/>
      <c r="O2898" s="40"/>
      <c r="P2898" s="40"/>
      <c r="Q2898" s="40"/>
      <c r="R2898" s="40"/>
      <c r="S2898" s="40"/>
      <c r="T2898" s="40"/>
      <c r="U2898" s="40"/>
      <c r="V2898" s="40"/>
      <c r="W2898" s="40"/>
      <c r="X2898" s="40"/>
      <c r="Y2898" s="40"/>
      <c r="Z2898" s="40"/>
      <c r="AA2898" s="40"/>
      <c r="AB2898" s="40"/>
      <c r="AC2898" s="40"/>
      <c r="AD2898" s="40"/>
      <c r="AE2898" s="40"/>
      <c r="AF2898" s="40"/>
      <c r="AG2898" s="40"/>
      <c r="AH2898" s="40"/>
      <c r="AI2898" s="40"/>
      <c r="AJ2898" s="40"/>
      <c r="AK2898" s="40"/>
      <c r="AL2898" s="40"/>
      <c r="AM2898" s="40"/>
      <c r="AN2898" s="40"/>
      <c r="AO2898" s="40"/>
      <c r="AP2898" s="40"/>
      <c r="AQ2898" s="40"/>
      <c r="AR2898" s="40"/>
      <c r="AS2898" s="40"/>
      <c r="AT2898" s="40"/>
      <c r="AU2898" s="40"/>
      <c r="AV2898" s="40"/>
      <c r="AW2898" s="40"/>
      <c r="AX2898" s="40"/>
      <c r="AY2898" s="40"/>
      <c r="AZ2898" s="40"/>
      <c r="BA2898" s="40"/>
      <c r="BB2898" s="40"/>
      <c r="BC2898" s="40"/>
      <c r="BD2898" s="40"/>
      <c r="BE2898" s="40"/>
      <c r="BF2898" s="40"/>
    </row>
    <row r="2899" spans="1:58" x14ac:dyDescent="0.4">
      <c r="A2899" s="510"/>
      <c r="B2899" s="40"/>
      <c r="C2899" s="40"/>
      <c r="D2899" s="45"/>
      <c r="E2899" s="45"/>
      <c r="F2899" s="64"/>
      <c r="G2899" s="40"/>
      <c r="H2899" s="40"/>
      <c r="I2899" s="40"/>
      <c r="J2899" s="40"/>
      <c r="K2899" s="40"/>
      <c r="L2899" s="40"/>
      <c r="M2899" s="40"/>
      <c r="N2899" s="40"/>
      <c r="O2899" s="40"/>
      <c r="P2899" s="40"/>
      <c r="Q2899" s="40"/>
      <c r="R2899" s="40"/>
      <c r="S2899" s="40"/>
      <c r="T2899" s="40"/>
      <c r="U2899" s="40"/>
      <c r="V2899" s="40"/>
      <c r="W2899" s="40"/>
      <c r="X2899" s="40"/>
      <c r="Y2899" s="40"/>
      <c r="Z2899" s="40"/>
      <c r="AA2899" s="40"/>
      <c r="AB2899" s="40"/>
      <c r="AC2899" s="40"/>
      <c r="AD2899" s="40"/>
      <c r="AE2899" s="40"/>
      <c r="AF2899" s="40"/>
      <c r="AG2899" s="40"/>
      <c r="AH2899" s="40"/>
      <c r="AI2899" s="40"/>
      <c r="AJ2899" s="40"/>
      <c r="AK2899" s="40"/>
      <c r="AL2899" s="40"/>
      <c r="AM2899" s="40"/>
      <c r="AN2899" s="40"/>
      <c r="AO2899" s="40"/>
      <c r="AP2899" s="40"/>
      <c r="AQ2899" s="40"/>
      <c r="AR2899" s="40"/>
      <c r="AS2899" s="40"/>
      <c r="AT2899" s="40"/>
      <c r="AU2899" s="40"/>
      <c r="AV2899" s="40"/>
      <c r="AW2899" s="40"/>
      <c r="AX2899" s="40"/>
      <c r="AY2899" s="40"/>
      <c r="AZ2899" s="40"/>
      <c r="BA2899" s="40"/>
      <c r="BB2899" s="40"/>
      <c r="BC2899" s="40"/>
      <c r="BD2899" s="40"/>
      <c r="BE2899" s="40"/>
      <c r="BF2899" s="40"/>
    </row>
    <row r="2900" spans="1:58" x14ac:dyDescent="0.4">
      <c r="A2900" s="510"/>
      <c r="B2900" s="40"/>
      <c r="C2900" s="40"/>
      <c r="D2900" s="45"/>
      <c r="E2900" s="45"/>
      <c r="F2900" s="64"/>
      <c r="G2900" s="40"/>
      <c r="H2900" s="40"/>
      <c r="I2900" s="40"/>
      <c r="J2900" s="40"/>
      <c r="K2900" s="40"/>
      <c r="L2900" s="40"/>
      <c r="M2900" s="40"/>
      <c r="N2900" s="40"/>
      <c r="O2900" s="40"/>
      <c r="P2900" s="40"/>
      <c r="Q2900" s="40"/>
      <c r="R2900" s="40"/>
      <c r="S2900" s="40"/>
      <c r="T2900" s="40"/>
      <c r="U2900" s="40"/>
      <c r="V2900" s="40"/>
      <c r="W2900" s="40"/>
      <c r="X2900" s="40"/>
      <c r="Y2900" s="40"/>
      <c r="Z2900" s="40"/>
      <c r="AA2900" s="40"/>
      <c r="AB2900" s="40"/>
      <c r="AC2900" s="40"/>
      <c r="AD2900" s="40"/>
      <c r="AE2900" s="40"/>
      <c r="AF2900" s="40"/>
      <c r="AG2900" s="40"/>
      <c r="AH2900" s="40"/>
      <c r="AI2900" s="40"/>
      <c r="AJ2900" s="40"/>
      <c r="AK2900" s="40"/>
      <c r="AL2900" s="40"/>
      <c r="AM2900" s="40"/>
      <c r="AN2900" s="40"/>
      <c r="AO2900" s="40"/>
      <c r="AP2900" s="40"/>
      <c r="AQ2900" s="40"/>
      <c r="AR2900" s="40"/>
      <c r="AS2900" s="40"/>
      <c r="AT2900" s="40"/>
      <c r="AU2900" s="40"/>
      <c r="AV2900" s="40"/>
      <c r="AW2900" s="40"/>
      <c r="AX2900" s="40"/>
      <c r="AY2900" s="40"/>
      <c r="AZ2900" s="40"/>
      <c r="BA2900" s="40"/>
      <c r="BB2900" s="40"/>
      <c r="BC2900" s="40"/>
      <c r="BD2900" s="40"/>
      <c r="BE2900" s="40"/>
      <c r="BF2900" s="40"/>
    </row>
    <row r="2901" spans="1:58" x14ac:dyDescent="0.4">
      <c r="A2901" s="510"/>
      <c r="B2901" s="40"/>
      <c r="C2901" s="40"/>
      <c r="D2901" s="45"/>
      <c r="E2901" s="45"/>
      <c r="F2901" s="64"/>
      <c r="G2901" s="40"/>
      <c r="H2901" s="40"/>
      <c r="I2901" s="40"/>
      <c r="J2901" s="40"/>
      <c r="K2901" s="40"/>
      <c r="L2901" s="40"/>
      <c r="M2901" s="40"/>
      <c r="N2901" s="40"/>
      <c r="O2901" s="40"/>
      <c r="P2901" s="40"/>
      <c r="Q2901" s="40"/>
      <c r="R2901" s="40"/>
      <c r="S2901" s="40"/>
      <c r="T2901" s="40"/>
      <c r="U2901" s="40"/>
      <c r="V2901" s="40"/>
      <c r="W2901" s="40"/>
      <c r="X2901" s="40"/>
      <c r="Y2901" s="40"/>
      <c r="Z2901" s="40"/>
      <c r="AA2901" s="40"/>
      <c r="AB2901" s="40"/>
      <c r="AC2901" s="40"/>
      <c r="AD2901" s="40"/>
      <c r="AE2901" s="40"/>
      <c r="AF2901" s="40"/>
      <c r="AG2901" s="40"/>
      <c r="AH2901" s="40"/>
      <c r="AI2901" s="40"/>
      <c r="AJ2901" s="40"/>
      <c r="AK2901" s="40"/>
      <c r="AL2901" s="40"/>
      <c r="AM2901" s="40"/>
      <c r="AN2901" s="40"/>
      <c r="AO2901" s="40"/>
      <c r="AP2901" s="40"/>
      <c r="AQ2901" s="40"/>
      <c r="AR2901" s="40"/>
      <c r="AS2901" s="40"/>
      <c r="AT2901" s="40"/>
      <c r="AU2901" s="40"/>
      <c r="AV2901" s="40"/>
      <c r="AW2901" s="40"/>
      <c r="AX2901" s="40"/>
      <c r="AY2901" s="40"/>
      <c r="AZ2901" s="40"/>
      <c r="BA2901" s="40"/>
      <c r="BB2901" s="40"/>
      <c r="BC2901" s="40"/>
      <c r="BD2901" s="40"/>
      <c r="BE2901" s="40"/>
      <c r="BF2901" s="40"/>
    </row>
    <row r="2902" spans="1:58" x14ac:dyDescent="0.4">
      <c r="A2902" s="510"/>
      <c r="B2902" s="40"/>
      <c r="C2902" s="40"/>
      <c r="D2902" s="45"/>
      <c r="E2902" s="45"/>
      <c r="F2902" s="64"/>
      <c r="G2902" s="40"/>
      <c r="H2902" s="40"/>
      <c r="I2902" s="40"/>
      <c r="J2902" s="40"/>
      <c r="K2902" s="40"/>
      <c r="L2902" s="40"/>
      <c r="M2902" s="40"/>
      <c r="N2902" s="40"/>
      <c r="O2902" s="40"/>
      <c r="P2902" s="40"/>
      <c r="Q2902" s="40"/>
      <c r="R2902" s="40"/>
      <c r="S2902" s="40"/>
      <c r="T2902" s="40"/>
      <c r="U2902" s="40"/>
      <c r="V2902" s="40"/>
      <c r="W2902" s="40"/>
      <c r="X2902" s="40"/>
      <c r="Y2902" s="40"/>
      <c r="Z2902" s="40"/>
      <c r="AA2902" s="40"/>
      <c r="AB2902" s="40"/>
      <c r="AC2902" s="40"/>
      <c r="AD2902" s="40"/>
      <c r="AE2902" s="40"/>
      <c r="AF2902" s="40"/>
      <c r="AG2902" s="40"/>
      <c r="AH2902" s="40"/>
      <c r="AI2902" s="40"/>
      <c r="AJ2902" s="40"/>
      <c r="AK2902" s="40"/>
      <c r="AL2902" s="40"/>
      <c r="AM2902" s="40"/>
      <c r="AN2902" s="40"/>
      <c r="AO2902" s="40"/>
      <c r="AP2902" s="40"/>
      <c r="AQ2902" s="40"/>
      <c r="AR2902" s="40"/>
      <c r="AS2902" s="40"/>
      <c r="AT2902" s="40"/>
      <c r="AU2902" s="40"/>
      <c r="AV2902" s="40"/>
      <c r="AW2902" s="40"/>
      <c r="AX2902" s="40"/>
      <c r="AY2902" s="40"/>
      <c r="AZ2902" s="40"/>
      <c r="BA2902" s="40"/>
      <c r="BB2902" s="40"/>
      <c r="BC2902" s="40"/>
      <c r="BD2902" s="40"/>
      <c r="BE2902" s="40"/>
      <c r="BF2902" s="40"/>
    </row>
    <row r="2903" spans="1:58" x14ac:dyDescent="0.4">
      <c r="A2903" s="510"/>
      <c r="B2903" s="40"/>
      <c r="C2903" s="40"/>
      <c r="D2903" s="45"/>
      <c r="E2903" s="45"/>
      <c r="F2903" s="64"/>
      <c r="G2903" s="40"/>
      <c r="H2903" s="40"/>
      <c r="I2903" s="40"/>
      <c r="J2903" s="40"/>
      <c r="K2903" s="40"/>
      <c r="L2903" s="40"/>
      <c r="M2903" s="40"/>
      <c r="N2903" s="40"/>
      <c r="O2903" s="40"/>
      <c r="P2903" s="40"/>
      <c r="Q2903" s="40"/>
      <c r="R2903" s="40"/>
      <c r="S2903" s="40"/>
      <c r="T2903" s="40"/>
      <c r="U2903" s="40"/>
      <c r="V2903" s="40"/>
      <c r="W2903" s="40"/>
      <c r="X2903" s="40"/>
      <c r="Y2903" s="40"/>
      <c r="Z2903" s="40"/>
      <c r="AA2903" s="40"/>
      <c r="AB2903" s="40"/>
      <c r="AC2903" s="40"/>
      <c r="AD2903" s="40"/>
      <c r="AE2903" s="40"/>
      <c r="AF2903" s="40"/>
      <c r="AG2903" s="40"/>
      <c r="AH2903" s="40"/>
      <c r="AI2903" s="40"/>
      <c r="AJ2903" s="40"/>
      <c r="AK2903" s="40"/>
      <c r="AL2903" s="40"/>
      <c r="AM2903" s="40"/>
      <c r="AN2903" s="40"/>
      <c r="AO2903" s="40"/>
      <c r="AP2903" s="40"/>
      <c r="AQ2903" s="40"/>
      <c r="AR2903" s="40"/>
      <c r="AS2903" s="40"/>
      <c r="AT2903" s="40"/>
      <c r="AU2903" s="40"/>
      <c r="AV2903" s="40"/>
      <c r="AW2903" s="40"/>
      <c r="AX2903" s="40"/>
      <c r="AY2903" s="40"/>
      <c r="AZ2903" s="40"/>
      <c r="BA2903" s="40"/>
      <c r="BB2903" s="40"/>
      <c r="BC2903" s="40"/>
      <c r="BD2903" s="40"/>
      <c r="BE2903" s="40"/>
      <c r="BF2903" s="40"/>
    </row>
    <row r="2904" spans="1:58" x14ac:dyDescent="0.4">
      <c r="A2904" s="510"/>
      <c r="B2904" s="40"/>
      <c r="C2904" s="40"/>
      <c r="D2904" s="45"/>
      <c r="E2904" s="45"/>
      <c r="F2904" s="64"/>
      <c r="G2904" s="40"/>
      <c r="H2904" s="40"/>
      <c r="I2904" s="40"/>
      <c r="J2904" s="40"/>
      <c r="K2904" s="40"/>
      <c r="L2904" s="40"/>
      <c r="M2904" s="40"/>
      <c r="N2904" s="40"/>
      <c r="O2904" s="40"/>
      <c r="P2904" s="40"/>
      <c r="Q2904" s="40"/>
      <c r="R2904" s="40"/>
      <c r="S2904" s="40"/>
      <c r="T2904" s="40"/>
      <c r="U2904" s="40"/>
      <c r="V2904" s="40"/>
      <c r="W2904" s="40"/>
      <c r="X2904" s="40"/>
      <c r="Y2904" s="40"/>
      <c r="Z2904" s="40"/>
      <c r="AA2904" s="40"/>
      <c r="AB2904" s="40"/>
      <c r="AC2904" s="40"/>
      <c r="AD2904" s="40"/>
      <c r="AE2904" s="40"/>
      <c r="AF2904" s="40"/>
      <c r="AG2904" s="40"/>
      <c r="AH2904" s="40"/>
      <c r="AI2904" s="40"/>
      <c r="AJ2904" s="40"/>
      <c r="AK2904" s="40"/>
      <c r="AL2904" s="40"/>
      <c r="AM2904" s="40"/>
      <c r="AN2904" s="40"/>
      <c r="AO2904" s="40"/>
      <c r="AP2904" s="40"/>
      <c r="AQ2904" s="40"/>
      <c r="AR2904" s="40"/>
      <c r="AS2904" s="40"/>
      <c r="AT2904" s="40"/>
      <c r="AU2904" s="40"/>
      <c r="AV2904" s="40"/>
      <c r="AW2904" s="40"/>
      <c r="AX2904" s="40"/>
      <c r="AY2904" s="40"/>
      <c r="AZ2904" s="40"/>
      <c r="BA2904" s="40"/>
      <c r="BB2904" s="40"/>
      <c r="BC2904" s="40"/>
      <c r="BD2904" s="40"/>
      <c r="BE2904" s="40"/>
      <c r="BF2904" s="40"/>
    </row>
    <row r="2905" spans="1:58" x14ac:dyDescent="0.4">
      <c r="A2905" s="510"/>
      <c r="B2905" s="40"/>
      <c r="C2905" s="40"/>
      <c r="D2905" s="45"/>
      <c r="E2905" s="45"/>
      <c r="F2905" s="64"/>
      <c r="G2905" s="40"/>
      <c r="H2905" s="40"/>
      <c r="I2905" s="40"/>
      <c r="J2905" s="40"/>
      <c r="K2905" s="40"/>
      <c r="L2905" s="40"/>
      <c r="M2905" s="40"/>
      <c r="N2905" s="40"/>
      <c r="O2905" s="40"/>
      <c r="P2905" s="40"/>
      <c r="Q2905" s="40"/>
      <c r="R2905" s="40"/>
      <c r="S2905" s="40"/>
      <c r="T2905" s="40"/>
      <c r="U2905" s="40"/>
      <c r="V2905" s="40"/>
      <c r="W2905" s="40"/>
      <c r="X2905" s="40"/>
      <c r="Y2905" s="40"/>
      <c r="Z2905" s="40"/>
      <c r="AA2905" s="40"/>
      <c r="AB2905" s="40"/>
      <c r="AC2905" s="40"/>
      <c r="AD2905" s="40"/>
      <c r="AE2905" s="40"/>
      <c r="AF2905" s="40"/>
      <c r="AG2905" s="40"/>
      <c r="AH2905" s="40"/>
      <c r="AI2905" s="40"/>
      <c r="AJ2905" s="40"/>
      <c r="AK2905" s="40"/>
      <c r="AL2905" s="40"/>
      <c r="AM2905" s="40"/>
      <c r="AN2905" s="40"/>
      <c r="AO2905" s="40"/>
      <c r="AP2905" s="40"/>
      <c r="AQ2905" s="40"/>
      <c r="AR2905" s="40"/>
      <c r="AS2905" s="40"/>
      <c r="AT2905" s="40"/>
      <c r="AU2905" s="40"/>
      <c r="AV2905" s="40"/>
      <c r="AW2905" s="40"/>
      <c r="AX2905" s="40"/>
      <c r="AY2905" s="40"/>
      <c r="AZ2905" s="40"/>
      <c r="BA2905" s="40"/>
      <c r="BB2905" s="40"/>
      <c r="BC2905" s="40"/>
      <c r="BD2905" s="40"/>
      <c r="BE2905" s="40"/>
      <c r="BF2905" s="40"/>
    </row>
    <row r="2906" spans="1:58" x14ac:dyDescent="0.4">
      <c r="A2906" s="510"/>
      <c r="B2906" s="40"/>
      <c r="C2906" s="40"/>
      <c r="D2906" s="45"/>
      <c r="E2906" s="45"/>
      <c r="F2906" s="64"/>
      <c r="G2906" s="40"/>
      <c r="H2906" s="40"/>
      <c r="I2906" s="40"/>
      <c r="J2906" s="40"/>
      <c r="K2906" s="40"/>
      <c r="L2906" s="40"/>
      <c r="M2906" s="40"/>
      <c r="N2906" s="40"/>
      <c r="O2906" s="40"/>
      <c r="P2906" s="40"/>
      <c r="Q2906" s="40"/>
      <c r="R2906" s="40"/>
      <c r="S2906" s="40"/>
      <c r="T2906" s="40"/>
      <c r="U2906" s="40"/>
      <c r="V2906" s="40"/>
      <c r="W2906" s="40"/>
      <c r="X2906" s="40"/>
      <c r="Y2906" s="40"/>
      <c r="Z2906" s="40"/>
      <c r="AA2906" s="40"/>
      <c r="AB2906" s="40"/>
      <c r="AC2906" s="40"/>
      <c r="AD2906" s="40"/>
      <c r="AE2906" s="40"/>
      <c r="AF2906" s="40"/>
      <c r="AG2906" s="40"/>
      <c r="AH2906" s="40"/>
      <c r="AI2906" s="40"/>
      <c r="AJ2906" s="40"/>
      <c r="AK2906" s="40"/>
      <c r="AL2906" s="40"/>
      <c r="AM2906" s="40"/>
      <c r="AN2906" s="40"/>
      <c r="AO2906" s="40"/>
      <c r="AP2906" s="40"/>
      <c r="AQ2906" s="40"/>
      <c r="AR2906" s="40"/>
      <c r="AS2906" s="40"/>
      <c r="AT2906" s="40"/>
      <c r="AU2906" s="40"/>
      <c r="AV2906" s="40"/>
      <c r="AW2906" s="40"/>
      <c r="AX2906" s="40"/>
      <c r="AY2906" s="40"/>
      <c r="AZ2906" s="40"/>
      <c r="BA2906" s="40"/>
      <c r="BB2906" s="40"/>
      <c r="BC2906" s="40"/>
      <c r="BD2906" s="40"/>
      <c r="BE2906" s="40"/>
      <c r="BF2906" s="40"/>
    </row>
    <row r="2907" spans="1:58" x14ac:dyDescent="0.4">
      <c r="A2907" s="510"/>
      <c r="B2907" s="40"/>
      <c r="C2907" s="40"/>
      <c r="D2907" s="45"/>
      <c r="E2907" s="45"/>
      <c r="F2907" s="64"/>
      <c r="G2907" s="40"/>
      <c r="H2907" s="40"/>
      <c r="I2907" s="40"/>
      <c r="J2907" s="40"/>
      <c r="K2907" s="40"/>
      <c r="L2907" s="40"/>
      <c r="M2907" s="40"/>
      <c r="N2907" s="40"/>
      <c r="O2907" s="40"/>
      <c r="P2907" s="40"/>
      <c r="Q2907" s="40"/>
      <c r="R2907" s="40"/>
      <c r="S2907" s="40"/>
      <c r="T2907" s="40"/>
      <c r="U2907" s="40"/>
      <c r="V2907" s="40"/>
      <c r="W2907" s="40"/>
      <c r="X2907" s="40"/>
      <c r="Y2907" s="40"/>
      <c r="Z2907" s="40"/>
      <c r="AA2907" s="40"/>
      <c r="AB2907" s="40"/>
      <c r="AC2907" s="40"/>
      <c r="AD2907" s="40"/>
      <c r="AE2907" s="40"/>
      <c r="AF2907" s="40"/>
      <c r="AG2907" s="40"/>
      <c r="AH2907" s="40"/>
      <c r="AI2907" s="40"/>
      <c r="AJ2907" s="40"/>
      <c r="AK2907" s="40"/>
      <c r="AL2907" s="40"/>
      <c r="AM2907" s="40"/>
      <c r="AN2907" s="40"/>
      <c r="AO2907" s="40"/>
      <c r="AP2907" s="40"/>
      <c r="AQ2907" s="40"/>
      <c r="AR2907" s="40"/>
      <c r="AS2907" s="40"/>
      <c r="AT2907" s="40"/>
      <c r="AU2907" s="40"/>
      <c r="AV2907" s="40"/>
      <c r="AW2907" s="40"/>
      <c r="AX2907" s="40"/>
      <c r="AY2907" s="40"/>
      <c r="AZ2907" s="40"/>
      <c r="BA2907" s="40"/>
      <c r="BB2907" s="40"/>
      <c r="BC2907" s="40"/>
      <c r="BD2907" s="40"/>
      <c r="BE2907" s="40"/>
      <c r="BF2907" s="40"/>
    </row>
    <row r="2908" spans="1:58" x14ac:dyDescent="0.4">
      <c r="A2908" s="510"/>
      <c r="B2908" s="40"/>
      <c r="C2908" s="40"/>
      <c r="D2908" s="45"/>
      <c r="E2908" s="45"/>
      <c r="F2908" s="64"/>
      <c r="G2908" s="40"/>
      <c r="H2908" s="40"/>
      <c r="I2908" s="40"/>
      <c r="J2908" s="40"/>
      <c r="K2908" s="40"/>
      <c r="L2908" s="40"/>
      <c r="M2908" s="40"/>
      <c r="N2908" s="40"/>
      <c r="O2908" s="40"/>
      <c r="P2908" s="40"/>
      <c r="Q2908" s="40"/>
      <c r="R2908" s="40"/>
      <c r="S2908" s="40"/>
      <c r="T2908" s="40"/>
      <c r="U2908" s="40"/>
      <c r="V2908" s="40"/>
      <c r="W2908" s="40"/>
      <c r="X2908" s="40"/>
      <c r="Y2908" s="40"/>
      <c r="Z2908" s="40"/>
      <c r="AA2908" s="40"/>
      <c r="AB2908" s="40"/>
      <c r="AC2908" s="40"/>
      <c r="AD2908" s="40"/>
      <c r="AE2908" s="40"/>
      <c r="AF2908" s="40"/>
      <c r="AG2908" s="40"/>
      <c r="AH2908" s="40"/>
      <c r="AI2908" s="40"/>
      <c r="AJ2908" s="40"/>
      <c r="AK2908" s="40"/>
      <c r="AL2908" s="40"/>
      <c r="AM2908" s="40"/>
      <c r="AN2908" s="40"/>
      <c r="AO2908" s="40"/>
      <c r="AP2908" s="40"/>
      <c r="AQ2908" s="40"/>
      <c r="AR2908" s="40"/>
      <c r="AS2908" s="40"/>
      <c r="AT2908" s="40"/>
      <c r="AU2908" s="40"/>
      <c r="AV2908" s="40"/>
      <c r="AW2908" s="40"/>
      <c r="AX2908" s="40"/>
      <c r="AY2908" s="40"/>
      <c r="AZ2908" s="40"/>
      <c r="BA2908" s="40"/>
      <c r="BB2908" s="40"/>
      <c r="BC2908" s="40"/>
      <c r="BD2908" s="40"/>
      <c r="BE2908" s="40"/>
      <c r="BF2908" s="40"/>
    </row>
    <row r="2909" spans="1:58" x14ac:dyDescent="0.4">
      <c r="A2909" s="510"/>
      <c r="B2909" s="40"/>
      <c r="C2909" s="40"/>
      <c r="D2909" s="45"/>
      <c r="E2909" s="45"/>
      <c r="F2909" s="64"/>
      <c r="G2909" s="40"/>
      <c r="H2909" s="40"/>
      <c r="I2909" s="40"/>
      <c r="J2909" s="40"/>
      <c r="K2909" s="40"/>
      <c r="L2909" s="40"/>
      <c r="M2909" s="40"/>
      <c r="N2909" s="40"/>
      <c r="O2909" s="40"/>
      <c r="P2909" s="40"/>
      <c r="Q2909" s="40"/>
      <c r="R2909" s="40"/>
      <c r="S2909" s="40"/>
      <c r="T2909" s="40"/>
      <c r="U2909" s="40"/>
      <c r="V2909" s="40"/>
      <c r="W2909" s="40"/>
      <c r="X2909" s="40"/>
      <c r="Y2909" s="40"/>
      <c r="Z2909" s="40"/>
      <c r="AA2909" s="40"/>
      <c r="AB2909" s="40"/>
      <c r="AC2909" s="40"/>
      <c r="AD2909" s="40"/>
      <c r="AE2909" s="40"/>
      <c r="AF2909" s="40"/>
      <c r="AG2909" s="40"/>
      <c r="AH2909" s="40"/>
      <c r="AI2909" s="40"/>
      <c r="AJ2909" s="40"/>
      <c r="AK2909" s="40"/>
      <c r="AL2909" s="40"/>
      <c r="AM2909" s="40"/>
      <c r="AN2909" s="40"/>
      <c r="AO2909" s="40"/>
      <c r="AP2909" s="40"/>
      <c r="AQ2909" s="40"/>
      <c r="AR2909" s="40"/>
      <c r="AS2909" s="40"/>
      <c r="AT2909" s="40"/>
      <c r="AU2909" s="40"/>
      <c r="AV2909" s="40"/>
      <c r="AW2909" s="40"/>
      <c r="AX2909" s="40"/>
      <c r="AY2909" s="40"/>
      <c r="AZ2909" s="40"/>
      <c r="BA2909" s="40"/>
      <c r="BB2909" s="40"/>
      <c r="BC2909" s="40"/>
      <c r="BD2909" s="40"/>
      <c r="BE2909" s="40"/>
      <c r="BF2909" s="40"/>
    </row>
    <row r="2910" spans="1:58" x14ac:dyDescent="0.4">
      <c r="A2910" s="510"/>
      <c r="B2910" s="40"/>
      <c r="C2910" s="40"/>
      <c r="D2910" s="45"/>
      <c r="E2910" s="45"/>
      <c r="F2910" s="64"/>
      <c r="G2910" s="40"/>
      <c r="H2910" s="40"/>
      <c r="I2910" s="40"/>
      <c r="J2910" s="40"/>
      <c r="K2910" s="40"/>
      <c r="L2910" s="40"/>
      <c r="M2910" s="40"/>
      <c r="N2910" s="40"/>
      <c r="O2910" s="40"/>
      <c r="P2910" s="40"/>
      <c r="Q2910" s="40"/>
      <c r="R2910" s="40"/>
      <c r="S2910" s="40"/>
      <c r="T2910" s="40"/>
      <c r="U2910" s="40"/>
      <c r="V2910" s="40"/>
      <c r="W2910" s="40"/>
      <c r="X2910" s="40"/>
      <c r="Y2910" s="40"/>
      <c r="Z2910" s="40"/>
      <c r="AA2910" s="40"/>
      <c r="AB2910" s="40"/>
      <c r="AC2910" s="40"/>
      <c r="AD2910" s="40"/>
      <c r="AE2910" s="40"/>
      <c r="AF2910" s="40"/>
      <c r="AG2910" s="40"/>
      <c r="AH2910" s="40"/>
      <c r="AI2910" s="40"/>
      <c r="AJ2910" s="40"/>
      <c r="AK2910" s="40"/>
      <c r="AL2910" s="40"/>
      <c r="AM2910" s="40"/>
      <c r="AN2910" s="40"/>
      <c r="AO2910" s="40"/>
      <c r="AP2910" s="40"/>
      <c r="AQ2910" s="40"/>
      <c r="AR2910" s="40"/>
      <c r="AS2910" s="40"/>
      <c r="AT2910" s="40"/>
      <c r="AU2910" s="40"/>
      <c r="AV2910" s="40"/>
      <c r="AW2910" s="40"/>
      <c r="AX2910" s="40"/>
      <c r="AY2910" s="40"/>
      <c r="AZ2910" s="40"/>
      <c r="BA2910" s="40"/>
      <c r="BB2910" s="40"/>
      <c r="BC2910" s="40"/>
      <c r="BD2910" s="40"/>
      <c r="BE2910" s="40"/>
      <c r="BF2910" s="40"/>
    </row>
    <row r="2911" spans="1:58" x14ac:dyDescent="0.4">
      <c r="A2911" s="510"/>
      <c r="B2911" s="40"/>
      <c r="C2911" s="40"/>
      <c r="D2911" s="45"/>
      <c r="E2911" s="45"/>
      <c r="F2911" s="64"/>
      <c r="G2911" s="40"/>
      <c r="H2911" s="40"/>
      <c r="I2911" s="40"/>
      <c r="J2911" s="40"/>
      <c r="K2911" s="40"/>
      <c r="L2911" s="40"/>
      <c r="M2911" s="40"/>
      <c r="N2911" s="40"/>
      <c r="O2911" s="40"/>
      <c r="P2911" s="40"/>
      <c r="Q2911" s="40"/>
      <c r="R2911" s="40"/>
      <c r="S2911" s="40"/>
      <c r="T2911" s="40"/>
      <c r="U2911" s="40"/>
      <c r="V2911" s="40"/>
      <c r="W2911" s="40"/>
      <c r="X2911" s="40"/>
      <c r="Y2911" s="40"/>
      <c r="Z2911" s="40"/>
      <c r="AA2911" s="40"/>
      <c r="AB2911" s="40"/>
      <c r="AC2911" s="40"/>
      <c r="AD2911" s="40"/>
      <c r="AE2911" s="40"/>
      <c r="AF2911" s="40"/>
      <c r="AG2911" s="40"/>
      <c r="AH2911" s="40"/>
      <c r="AI2911" s="40"/>
      <c r="AJ2911" s="40"/>
      <c r="AK2911" s="40"/>
      <c r="AL2911" s="40"/>
      <c r="AM2911" s="40"/>
      <c r="AN2911" s="40"/>
      <c r="AO2911" s="40"/>
      <c r="AP2911" s="40"/>
      <c r="AQ2911" s="40"/>
      <c r="AR2911" s="40"/>
      <c r="AS2911" s="40"/>
      <c r="AT2911" s="40"/>
      <c r="AU2911" s="40"/>
      <c r="AV2911" s="40"/>
      <c r="AW2911" s="40"/>
      <c r="AX2911" s="40"/>
      <c r="AY2911" s="40"/>
      <c r="AZ2911" s="40"/>
      <c r="BA2911" s="40"/>
      <c r="BB2911" s="40"/>
      <c r="BC2911" s="40"/>
      <c r="BD2911" s="40"/>
      <c r="BE2911" s="40"/>
      <c r="BF2911" s="40"/>
    </row>
    <row r="2912" spans="1:58" x14ac:dyDescent="0.4">
      <c r="A2912" s="510"/>
      <c r="B2912" s="40"/>
      <c r="C2912" s="40"/>
      <c r="D2912" s="45"/>
      <c r="E2912" s="45"/>
      <c r="F2912" s="64"/>
      <c r="G2912" s="40"/>
      <c r="H2912" s="40"/>
      <c r="I2912" s="40"/>
      <c r="J2912" s="40"/>
      <c r="K2912" s="40"/>
      <c r="L2912" s="40"/>
      <c r="M2912" s="40"/>
      <c r="N2912" s="40"/>
      <c r="O2912" s="40"/>
      <c r="P2912" s="40"/>
      <c r="Q2912" s="40"/>
      <c r="R2912" s="40"/>
      <c r="S2912" s="40"/>
      <c r="T2912" s="40"/>
      <c r="U2912" s="40"/>
      <c r="V2912" s="40"/>
      <c r="W2912" s="40"/>
      <c r="X2912" s="40"/>
      <c r="Y2912" s="40"/>
      <c r="Z2912" s="40"/>
      <c r="AA2912" s="40"/>
      <c r="AB2912" s="40"/>
      <c r="AC2912" s="40"/>
      <c r="AD2912" s="40"/>
      <c r="AE2912" s="40"/>
      <c r="AF2912" s="40"/>
      <c r="AG2912" s="40"/>
      <c r="AH2912" s="40"/>
      <c r="AI2912" s="40"/>
      <c r="AJ2912" s="40"/>
      <c r="AK2912" s="40"/>
      <c r="AL2912" s="40"/>
      <c r="AM2912" s="40"/>
      <c r="AN2912" s="40"/>
      <c r="AO2912" s="40"/>
      <c r="AP2912" s="40"/>
      <c r="AQ2912" s="40"/>
      <c r="AR2912" s="40"/>
      <c r="AS2912" s="40"/>
      <c r="AT2912" s="40"/>
      <c r="AU2912" s="40"/>
      <c r="AV2912" s="40"/>
      <c r="AW2912" s="40"/>
      <c r="AX2912" s="40"/>
      <c r="AY2912" s="40"/>
      <c r="AZ2912" s="40"/>
      <c r="BA2912" s="40"/>
      <c r="BB2912" s="40"/>
      <c r="BC2912" s="40"/>
      <c r="BD2912" s="40"/>
      <c r="BE2912" s="40"/>
      <c r="BF2912" s="40"/>
    </row>
    <row r="2913" spans="1:58" x14ac:dyDescent="0.4">
      <c r="A2913" s="510"/>
      <c r="B2913" s="40"/>
      <c r="C2913" s="40"/>
      <c r="D2913" s="45"/>
      <c r="E2913" s="45"/>
      <c r="F2913" s="64"/>
      <c r="G2913" s="40"/>
      <c r="H2913" s="40"/>
      <c r="I2913" s="40"/>
      <c r="J2913" s="40"/>
      <c r="K2913" s="40"/>
      <c r="L2913" s="40"/>
      <c r="M2913" s="40"/>
      <c r="N2913" s="40"/>
      <c r="O2913" s="40"/>
      <c r="P2913" s="40"/>
      <c r="Q2913" s="40"/>
      <c r="R2913" s="40"/>
      <c r="S2913" s="40"/>
      <c r="T2913" s="40"/>
      <c r="U2913" s="40"/>
      <c r="V2913" s="40"/>
      <c r="W2913" s="40"/>
      <c r="X2913" s="40"/>
      <c r="Y2913" s="40"/>
      <c r="Z2913" s="40"/>
      <c r="AA2913" s="40"/>
      <c r="AB2913" s="40"/>
      <c r="AC2913" s="40"/>
      <c r="AD2913" s="40"/>
      <c r="AE2913" s="40"/>
      <c r="AF2913" s="40"/>
      <c r="AG2913" s="40"/>
      <c r="AH2913" s="40"/>
      <c r="AI2913" s="40"/>
      <c r="AJ2913" s="40"/>
      <c r="AK2913" s="40"/>
      <c r="AL2913" s="40"/>
      <c r="AM2913" s="40"/>
      <c r="AN2913" s="40"/>
      <c r="AO2913" s="40"/>
      <c r="AP2913" s="40"/>
      <c r="AQ2913" s="40"/>
      <c r="AR2913" s="40"/>
      <c r="AS2913" s="40"/>
      <c r="AT2913" s="40"/>
      <c r="AU2913" s="40"/>
      <c r="AV2913" s="40"/>
      <c r="AW2913" s="40"/>
      <c r="AX2913" s="40"/>
      <c r="AY2913" s="40"/>
      <c r="AZ2913" s="40"/>
      <c r="BA2913" s="40"/>
      <c r="BB2913" s="40"/>
      <c r="BC2913" s="40"/>
      <c r="BD2913" s="40"/>
      <c r="BE2913" s="40"/>
      <c r="BF2913" s="40"/>
    </row>
    <row r="2914" spans="1:58" x14ac:dyDescent="0.4">
      <c r="A2914" s="510"/>
      <c r="B2914" s="40"/>
      <c r="C2914" s="40"/>
      <c r="D2914" s="45"/>
      <c r="E2914" s="45"/>
      <c r="F2914" s="64"/>
      <c r="G2914" s="40"/>
      <c r="H2914" s="40"/>
      <c r="I2914" s="40"/>
      <c r="J2914" s="40"/>
      <c r="K2914" s="40"/>
      <c r="L2914" s="40"/>
      <c r="M2914" s="40"/>
      <c r="N2914" s="40"/>
      <c r="O2914" s="40"/>
      <c r="P2914" s="40"/>
      <c r="Q2914" s="40"/>
      <c r="R2914" s="40"/>
      <c r="S2914" s="40"/>
      <c r="T2914" s="40"/>
      <c r="U2914" s="40"/>
      <c r="V2914" s="40"/>
      <c r="W2914" s="40"/>
      <c r="X2914" s="40"/>
      <c r="Y2914" s="40"/>
      <c r="Z2914" s="40"/>
      <c r="AA2914" s="40"/>
      <c r="AB2914" s="40"/>
      <c r="AC2914" s="40"/>
      <c r="AD2914" s="40"/>
      <c r="AE2914" s="40"/>
      <c r="AF2914" s="40"/>
      <c r="AG2914" s="40"/>
      <c r="AH2914" s="40"/>
      <c r="AI2914" s="40"/>
      <c r="AJ2914" s="40"/>
      <c r="AK2914" s="40"/>
      <c r="AL2914" s="40"/>
      <c r="AM2914" s="40"/>
      <c r="AN2914" s="40"/>
      <c r="AO2914" s="40"/>
      <c r="AP2914" s="40"/>
      <c r="AQ2914" s="40"/>
      <c r="AR2914" s="40"/>
      <c r="AS2914" s="40"/>
      <c r="AT2914" s="40"/>
      <c r="AU2914" s="40"/>
      <c r="AV2914" s="40"/>
      <c r="AW2914" s="40"/>
      <c r="AX2914" s="40"/>
      <c r="AY2914" s="40"/>
      <c r="AZ2914" s="40"/>
      <c r="BA2914" s="40"/>
      <c r="BB2914" s="40"/>
      <c r="BC2914" s="40"/>
      <c r="BD2914" s="40"/>
      <c r="BE2914" s="40"/>
      <c r="BF2914" s="40"/>
    </row>
    <row r="2915" spans="1:58" x14ac:dyDescent="0.4">
      <c r="A2915" s="510"/>
      <c r="B2915" s="40"/>
      <c r="C2915" s="40"/>
      <c r="D2915" s="45"/>
      <c r="E2915" s="45"/>
      <c r="F2915" s="64"/>
      <c r="G2915" s="40"/>
      <c r="H2915" s="40"/>
      <c r="I2915" s="40"/>
      <c r="J2915" s="40"/>
      <c r="K2915" s="40"/>
      <c r="L2915" s="40"/>
      <c r="M2915" s="40"/>
      <c r="N2915" s="40"/>
      <c r="O2915" s="40"/>
      <c r="P2915" s="40"/>
      <c r="Q2915" s="40"/>
      <c r="R2915" s="40"/>
      <c r="S2915" s="40"/>
      <c r="T2915" s="40"/>
      <c r="U2915" s="40"/>
      <c r="V2915" s="40"/>
      <c r="W2915" s="40"/>
      <c r="X2915" s="40"/>
      <c r="Y2915" s="40"/>
      <c r="Z2915" s="40"/>
      <c r="AA2915" s="40"/>
      <c r="AB2915" s="40"/>
      <c r="AC2915" s="40"/>
      <c r="AD2915" s="40"/>
      <c r="AE2915" s="40"/>
      <c r="AF2915" s="40"/>
      <c r="AG2915" s="40"/>
      <c r="AH2915" s="40"/>
      <c r="AI2915" s="40"/>
      <c r="AJ2915" s="40"/>
      <c r="AK2915" s="40"/>
      <c r="AL2915" s="40"/>
      <c r="AM2915" s="40"/>
      <c r="AN2915" s="40"/>
      <c r="AO2915" s="40"/>
      <c r="AP2915" s="40"/>
      <c r="AQ2915" s="40"/>
      <c r="AR2915" s="40"/>
      <c r="AS2915" s="40"/>
      <c r="AT2915" s="40"/>
      <c r="AU2915" s="40"/>
      <c r="AV2915" s="40"/>
      <c r="AW2915" s="40"/>
      <c r="AX2915" s="40"/>
      <c r="AY2915" s="40"/>
      <c r="AZ2915" s="40"/>
      <c r="BA2915" s="40"/>
      <c r="BB2915" s="40"/>
      <c r="BC2915" s="40"/>
      <c r="BD2915" s="40"/>
      <c r="BE2915" s="40"/>
      <c r="BF2915" s="40"/>
    </row>
    <row r="2916" spans="1:58" x14ac:dyDescent="0.4">
      <c r="A2916" s="510"/>
      <c r="B2916" s="40"/>
      <c r="C2916" s="40"/>
      <c r="D2916" s="45"/>
      <c r="E2916" s="45"/>
      <c r="F2916" s="64"/>
      <c r="G2916" s="40"/>
      <c r="H2916" s="40"/>
      <c r="I2916" s="40"/>
      <c r="J2916" s="40"/>
      <c r="K2916" s="40"/>
      <c r="L2916" s="40"/>
      <c r="M2916" s="40"/>
      <c r="N2916" s="40"/>
      <c r="O2916" s="40"/>
      <c r="P2916" s="40"/>
      <c r="Q2916" s="40"/>
      <c r="R2916" s="40"/>
      <c r="S2916" s="40"/>
      <c r="T2916" s="40"/>
      <c r="U2916" s="40"/>
      <c r="V2916" s="40"/>
      <c r="W2916" s="40"/>
      <c r="X2916" s="40"/>
      <c r="Y2916" s="40"/>
      <c r="Z2916" s="40"/>
      <c r="AA2916" s="40"/>
      <c r="AB2916" s="40"/>
      <c r="AC2916" s="40"/>
      <c r="AD2916" s="40"/>
      <c r="AE2916" s="40"/>
      <c r="AF2916" s="40"/>
      <c r="AG2916" s="40"/>
      <c r="AH2916" s="40"/>
      <c r="AI2916" s="40"/>
      <c r="AJ2916" s="40"/>
      <c r="AK2916" s="40"/>
      <c r="AL2916" s="40"/>
      <c r="AM2916" s="40"/>
      <c r="AN2916" s="40"/>
      <c r="AO2916" s="40"/>
      <c r="AP2916" s="40"/>
      <c r="AQ2916" s="40"/>
      <c r="AR2916" s="40"/>
      <c r="AS2916" s="40"/>
      <c r="AT2916" s="40"/>
      <c r="AU2916" s="40"/>
      <c r="AV2916" s="40"/>
      <c r="AW2916" s="40"/>
      <c r="AX2916" s="40"/>
      <c r="AY2916" s="40"/>
      <c r="AZ2916" s="40"/>
      <c r="BA2916" s="40"/>
      <c r="BB2916" s="40"/>
      <c r="BC2916" s="40"/>
      <c r="BD2916" s="40"/>
      <c r="BE2916" s="40"/>
      <c r="BF2916" s="40"/>
    </row>
    <row r="2917" spans="1:58" x14ac:dyDescent="0.4">
      <c r="A2917" s="510"/>
      <c r="B2917" s="40"/>
      <c r="C2917" s="40"/>
      <c r="D2917" s="45"/>
      <c r="E2917" s="45"/>
      <c r="F2917" s="64"/>
      <c r="G2917" s="40"/>
      <c r="H2917" s="40"/>
      <c r="I2917" s="40"/>
      <c r="J2917" s="40"/>
      <c r="K2917" s="40"/>
      <c r="L2917" s="40"/>
      <c r="M2917" s="40"/>
      <c r="N2917" s="40"/>
      <c r="O2917" s="40"/>
      <c r="P2917" s="40"/>
      <c r="Q2917" s="40"/>
      <c r="R2917" s="40"/>
      <c r="S2917" s="40"/>
      <c r="T2917" s="40"/>
      <c r="U2917" s="40"/>
      <c r="V2917" s="40"/>
      <c r="W2917" s="40"/>
      <c r="X2917" s="40"/>
      <c r="Y2917" s="40"/>
      <c r="Z2917" s="40"/>
      <c r="AA2917" s="40"/>
      <c r="AB2917" s="40"/>
      <c r="AC2917" s="40"/>
      <c r="AD2917" s="40"/>
      <c r="AE2917" s="40"/>
      <c r="AF2917" s="40"/>
      <c r="AG2917" s="40"/>
      <c r="AH2917" s="40"/>
      <c r="AI2917" s="40"/>
      <c r="AJ2917" s="40"/>
      <c r="AK2917" s="40"/>
      <c r="AL2917" s="40"/>
      <c r="AM2917" s="40"/>
      <c r="AN2917" s="40"/>
      <c r="AO2917" s="40"/>
      <c r="AP2917" s="40"/>
      <c r="AQ2917" s="40"/>
      <c r="AR2917" s="40"/>
      <c r="AS2917" s="40"/>
      <c r="AT2917" s="40"/>
      <c r="AU2917" s="40"/>
      <c r="AV2917" s="40"/>
      <c r="AW2917" s="40"/>
      <c r="AX2917" s="40"/>
      <c r="AY2917" s="40"/>
      <c r="AZ2917" s="40"/>
      <c r="BA2917" s="40"/>
      <c r="BB2917" s="40"/>
      <c r="BC2917" s="40"/>
      <c r="BD2917" s="40"/>
      <c r="BE2917" s="40"/>
      <c r="BF2917" s="40"/>
    </row>
    <row r="2918" spans="1:58" x14ac:dyDescent="0.4">
      <c r="A2918" s="510"/>
      <c r="B2918" s="40"/>
      <c r="C2918" s="40"/>
      <c r="D2918" s="45"/>
      <c r="E2918" s="45"/>
      <c r="F2918" s="64"/>
      <c r="G2918" s="40"/>
      <c r="H2918" s="40"/>
      <c r="I2918" s="40"/>
      <c r="J2918" s="40"/>
      <c r="K2918" s="40"/>
      <c r="L2918" s="40"/>
      <c r="M2918" s="40"/>
      <c r="N2918" s="40"/>
      <c r="O2918" s="40"/>
      <c r="P2918" s="40"/>
      <c r="Q2918" s="40"/>
      <c r="R2918" s="40"/>
      <c r="S2918" s="40"/>
      <c r="T2918" s="40"/>
      <c r="U2918" s="40"/>
      <c r="V2918" s="40"/>
      <c r="W2918" s="40"/>
      <c r="X2918" s="40"/>
      <c r="Y2918" s="40"/>
      <c r="Z2918" s="40"/>
      <c r="AA2918" s="40"/>
      <c r="AB2918" s="40"/>
      <c r="AC2918" s="40"/>
      <c r="AD2918" s="40"/>
      <c r="AE2918" s="40"/>
      <c r="AF2918" s="40"/>
      <c r="AG2918" s="40"/>
      <c r="AH2918" s="40"/>
      <c r="AI2918" s="40"/>
      <c r="AJ2918" s="40"/>
      <c r="AK2918" s="40"/>
      <c r="AL2918" s="40"/>
      <c r="AM2918" s="40"/>
      <c r="AN2918" s="40"/>
      <c r="AO2918" s="40"/>
      <c r="AP2918" s="40"/>
      <c r="AQ2918" s="40"/>
      <c r="AR2918" s="40"/>
      <c r="AS2918" s="40"/>
      <c r="AT2918" s="40"/>
      <c r="AU2918" s="40"/>
      <c r="AV2918" s="40"/>
      <c r="AW2918" s="40"/>
      <c r="AX2918" s="40"/>
      <c r="AY2918" s="40"/>
      <c r="AZ2918" s="40"/>
      <c r="BA2918" s="40"/>
      <c r="BB2918" s="40"/>
      <c r="BC2918" s="40"/>
      <c r="BD2918" s="40"/>
      <c r="BE2918" s="40"/>
      <c r="BF2918" s="40"/>
    </row>
    <row r="2919" spans="1:58" x14ac:dyDescent="0.4">
      <c r="A2919" s="510"/>
      <c r="B2919" s="40"/>
      <c r="C2919" s="40"/>
      <c r="D2919" s="45"/>
      <c r="E2919" s="45"/>
      <c r="F2919" s="64"/>
      <c r="G2919" s="40"/>
      <c r="H2919" s="40"/>
      <c r="I2919" s="40"/>
      <c r="J2919" s="40"/>
      <c r="K2919" s="40"/>
      <c r="L2919" s="40"/>
      <c r="M2919" s="40"/>
      <c r="N2919" s="40"/>
      <c r="O2919" s="40"/>
      <c r="P2919" s="40"/>
      <c r="Q2919" s="40"/>
      <c r="R2919" s="40"/>
      <c r="S2919" s="40"/>
      <c r="T2919" s="40"/>
      <c r="U2919" s="40"/>
      <c r="V2919" s="40"/>
      <c r="W2919" s="40"/>
      <c r="X2919" s="40"/>
      <c r="Y2919" s="40"/>
      <c r="Z2919" s="40"/>
      <c r="AA2919" s="40"/>
      <c r="AB2919" s="40"/>
      <c r="AC2919" s="40"/>
      <c r="AD2919" s="40"/>
      <c r="AE2919" s="40"/>
      <c r="AF2919" s="40"/>
      <c r="AG2919" s="40"/>
      <c r="AH2919" s="40"/>
      <c r="AI2919" s="40"/>
      <c r="AJ2919" s="40"/>
      <c r="AK2919" s="40"/>
      <c r="AL2919" s="40"/>
      <c r="AM2919" s="40"/>
      <c r="AN2919" s="40"/>
      <c r="AO2919" s="40"/>
      <c r="AP2919" s="40"/>
      <c r="AQ2919" s="40"/>
      <c r="AR2919" s="40"/>
      <c r="AS2919" s="40"/>
      <c r="AT2919" s="40"/>
      <c r="AU2919" s="40"/>
      <c r="AV2919" s="40"/>
      <c r="AW2919" s="40"/>
      <c r="AX2919" s="40"/>
      <c r="AY2919" s="40"/>
      <c r="AZ2919" s="40"/>
      <c r="BA2919" s="40"/>
      <c r="BB2919" s="40"/>
      <c r="BC2919" s="40"/>
      <c r="BD2919" s="40"/>
      <c r="BE2919" s="40"/>
      <c r="BF2919" s="40"/>
    </row>
    <row r="2920" spans="1:58" x14ac:dyDescent="0.4">
      <c r="A2920" s="510"/>
      <c r="B2920" s="40"/>
      <c r="C2920" s="40"/>
      <c r="D2920" s="45"/>
      <c r="E2920" s="45"/>
      <c r="F2920" s="64"/>
      <c r="G2920" s="40"/>
      <c r="H2920" s="40"/>
      <c r="I2920" s="40"/>
      <c r="J2920" s="40"/>
      <c r="K2920" s="40"/>
      <c r="L2920" s="40"/>
      <c r="M2920" s="40"/>
      <c r="N2920" s="40"/>
      <c r="O2920" s="40"/>
      <c r="P2920" s="40"/>
      <c r="Q2920" s="40"/>
      <c r="R2920" s="40"/>
      <c r="S2920" s="40"/>
      <c r="T2920" s="40"/>
      <c r="U2920" s="40"/>
      <c r="V2920" s="40"/>
      <c r="W2920" s="40"/>
      <c r="X2920" s="40"/>
      <c r="Y2920" s="40"/>
      <c r="Z2920" s="40"/>
      <c r="AA2920" s="40"/>
      <c r="AB2920" s="40"/>
      <c r="AC2920" s="40"/>
      <c r="AD2920" s="40"/>
      <c r="AE2920" s="40"/>
      <c r="AF2920" s="40"/>
      <c r="AG2920" s="40"/>
      <c r="AH2920" s="40"/>
      <c r="AI2920" s="40"/>
      <c r="AJ2920" s="40"/>
      <c r="AK2920" s="40"/>
      <c r="AL2920" s="40"/>
      <c r="AM2920" s="40"/>
      <c r="AN2920" s="40"/>
      <c r="AO2920" s="40"/>
      <c r="AP2920" s="40"/>
      <c r="AQ2920" s="40"/>
      <c r="AR2920" s="40"/>
      <c r="AS2920" s="40"/>
      <c r="AT2920" s="40"/>
      <c r="AU2920" s="40"/>
      <c r="AV2920" s="40"/>
      <c r="AW2920" s="40"/>
      <c r="AX2920" s="40"/>
      <c r="AY2920" s="40"/>
      <c r="AZ2920" s="40"/>
      <c r="BA2920" s="40"/>
      <c r="BB2920" s="40"/>
      <c r="BC2920" s="40"/>
      <c r="BD2920" s="40"/>
      <c r="BE2920" s="40"/>
      <c r="BF2920" s="40"/>
    </row>
    <row r="2921" spans="1:58" x14ac:dyDescent="0.4">
      <c r="A2921" s="510"/>
      <c r="B2921" s="40"/>
      <c r="C2921" s="40"/>
      <c r="D2921" s="45"/>
      <c r="E2921" s="45"/>
      <c r="F2921" s="64"/>
      <c r="G2921" s="40"/>
      <c r="H2921" s="40"/>
      <c r="I2921" s="40"/>
      <c r="J2921" s="40"/>
      <c r="K2921" s="40"/>
      <c r="L2921" s="40"/>
      <c r="M2921" s="40"/>
      <c r="N2921" s="40"/>
      <c r="O2921" s="40"/>
      <c r="P2921" s="40"/>
      <c r="Q2921" s="40"/>
      <c r="R2921" s="40"/>
      <c r="S2921" s="40"/>
      <c r="T2921" s="40"/>
      <c r="U2921" s="40"/>
      <c r="V2921" s="40"/>
      <c r="W2921" s="40"/>
      <c r="X2921" s="40"/>
      <c r="Y2921" s="40"/>
      <c r="Z2921" s="40"/>
      <c r="AA2921" s="40"/>
      <c r="AB2921" s="40"/>
      <c r="AC2921" s="40"/>
      <c r="AD2921" s="40"/>
      <c r="AE2921" s="40"/>
      <c r="AF2921" s="40"/>
      <c r="AG2921" s="40"/>
      <c r="AH2921" s="40"/>
      <c r="AI2921" s="40"/>
      <c r="AJ2921" s="40"/>
      <c r="AK2921" s="40"/>
      <c r="AL2921" s="40"/>
      <c r="AM2921" s="40"/>
      <c r="AN2921" s="40"/>
      <c r="AO2921" s="40"/>
      <c r="AP2921" s="40"/>
      <c r="AQ2921" s="40"/>
      <c r="AR2921" s="40"/>
      <c r="AS2921" s="40"/>
      <c r="AT2921" s="40"/>
      <c r="AU2921" s="40"/>
      <c r="AV2921" s="40"/>
      <c r="AW2921" s="40"/>
      <c r="AX2921" s="40"/>
      <c r="AY2921" s="40"/>
      <c r="AZ2921" s="40"/>
      <c r="BA2921" s="40"/>
      <c r="BB2921" s="40"/>
      <c r="BC2921" s="40"/>
      <c r="BD2921" s="40"/>
      <c r="BE2921" s="40"/>
      <c r="BF2921" s="40"/>
    </row>
    <row r="2922" spans="1:58" x14ac:dyDescent="0.4">
      <c r="A2922" s="510"/>
      <c r="B2922" s="40"/>
      <c r="C2922" s="40"/>
      <c r="D2922" s="45"/>
      <c r="E2922" s="45"/>
      <c r="F2922" s="64"/>
      <c r="G2922" s="40"/>
      <c r="H2922" s="40"/>
      <c r="I2922" s="40"/>
      <c r="J2922" s="40"/>
      <c r="K2922" s="40"/>
      <c r="L2922" s="40"/>
      <c r="M2922" s="40"/>
      <c r="N2922" s="40"/>
      <c r="O2922" s="40"/>
      <c r="P2922" s="40"/>
      <c r="Q2922" s="40"/>
      <c r="R2922" s="40"/>
      <c r="S2922" s="40"/>
      <c r="T2922" s="40"/>
      <c r="U2922" s="40"/>
      <c r="V2922" s="40"/>
      <c r="W2922" s="40"/>
      <c r="X2922" s="40"/>
      <c r="Y2922" s="40"/>
      <c r="Z2922" s="40"/>
      <c r="AA2922" s="40"/>
      <c r="AB2922" s="40"/>
      <c r="AC2922" s="40"/>
      <c r="AD2922" s="40"/>
      <c r="AE2922" s="40"/>
      <c r="AF2922" s="40"/>
      <c r="AG2922" s="40"/>
      <c r="AH2922" s="40"/>
      <c r="AI2922" s="40"/>
      <c r="AJ2922" s="40"/>
      <c r="AK2922" s="40"/>
      <c r="AL2922" s="40"/>
      <c r="AM2922" s="40"/>
      <c r="AN2922" s="40"/>
      <c r="AO2922" s="40"/>
      <c r="AP2922" s="40"/>
      <c r="AQ2922" s="40"/>
      <c r="AR2922" s="40"/>
      <c r="AS2922" s="40"/>
      <c r="AT2922" s="40"/>
      <c r="AU2922" s="40"/>
      <c r="AV2922" s="40"/>
      <c r="AW2922" s="40"/>
      <c r="AX2922" s="40"/>
      <c r="AY2922" s="40"/>
      <c r="AZ2922" s="40"/>
      <c r="BA2922" s="40"/>
      <c r="BB2922" s="40"/>
      <c r="BC2922" s="40"/>
      <c r="BD2922" s="40"/>
      <c r="BE2922" s="40"/>
      <c r="BF2922" s="40"/>
    </row>
    <row r="2923" spans="1:58" x14ac:dyDescent="0.4">
      <c r="A2923" s="510"/>
      <c r="B2923" s="40"/>
      <c r="C2923" s="40"/>
      <c r="D2923" s="45"/>
      <c r="E2923" s="45"/>
      <c r="F2923" s="64"/>
      <c r="G2923" s="40"/>
      <c r="H2923" s="40"/>
      <c r="I2923" s="40"/>
      <c r="J2923" s="40"/>
      <c r="K2923" s="40"/>
      <c r="L2923" s="40"/>
      <c r="M2923" s="40"/>
      <c r="N2923" s="40"/>
      <c r="O2923" s="40"/>
      <c r="P2923" s="40"/>
      <c r="Q2923" s="40"/>
      <c r="R2923" s="40"/>
      <c r="S2923" s="40"/>
      <c r="T2923" s="40"/>
      <c r="U2923" s="40"/>
      <c r="V2923" s="40"/>
      <c r="W2923" s="40"/>
      <c r="X2923" s="40"/>
      <c r="Y2923" s="40"/>
      <c r="Z2923" s="40"/>
      <c r="AA2923" s="40"/>
      <c r="AB2923" s="40"/>
      <c r="AC2923" s="40"/>
      <c r="AD2923" s="40"/>
      <c r="AE2923" s="40"/>
      <c r="AF2923" s="40"/>
      <c r="AG2923" s="40"/>
      <c r="AH2923" s="40"/>
      <c r="AI2923" s="40"/>
      <c r="AJ2923" s="40"/>
      <c r="AK2923" s="40"/>
      <c r="AL2923" s="40"/>
      <c r="AM2923" s="40"/>
      <c r="AN2923" s="40"/>
      <c r="AO2923" s="40"/>
      <c r="AP2923" s="40"/>
      <c r="AQ2923" s="40"/>
      <c r="AR2923" s="40"/>
      <c r="AS2923" s="40"/>
      <c r="AT2923" s="40"/>
      <c r="AU2923" s="40"/>
      <c r="AV2923" s="40"/>
      <c r="AW2923" s="40"/>
      <c r="AX2923" s="40"/>
      <c r="AY2923" s="40"/>
      <c r="AZ2923" s="40"/>
      <c r="BA2923" s="40"/>
      <c r="BB2923" s="40"/>
      <c r="BC2923" s="40"/>
      <c r="BD2923" s="40"/>
      <c r="BE2923" s="40"/>
      <c r="BF2923" s="40"/>
    </row>
    <row r="2924" spans="1:58" x14ac:dyDescent="0.4">
      <c r="A2924" s="510"/>
      <c r="B2924" s="40"/>
      <c r="C2924" s="40"/>
      <c r="D2924" s="45"/>
      <c r="E2924" s="45"/>
      <c r="F2924" s="64"/>
      <c r="G2924" s="40"/>
      <c r="H2924" s="40"/>
      <c r="I2924" s="40"/>
      <c r="J2924" s="40"/>
      <c r="K2924" s="40"/>
      <c r="L2924" s="40"/>
      <c r="M2924" s="40"/>
      <c r="N2924" s="40"/>
      <c r="O2924" s="40"/>
      <c r="P2924" s="40"/>
      <c r="Q2924" s="40"/>
      <c r="R2924" s="40"/>
      <c r="S2924" s="40"/>
      <c r="T2924" s="40"/>
      <c r="U2924" s="40"/>
      <c r="V2924" s="40"/>
      <c r="W2924" s="40"/>
      <c r="X2924" s="40"/>
      <c r="Y2924" s="40"/>
      <c r="Z2924" s="40"/>
      <c r="AA2924" s="40"/>
      <c r="AB2924" s="40"/>
      <c r="AC2924" s="40"/>
      <c r="AD2924" s="40"/>
      <c r="AE2924" s="40"/>
      <c r="AF2924" s="40"/>
      <c r="AG2924" s="40"/>
      <c r="AH2924" s="40"/>
      <c r="AI2924" s="40"/>
      <c r="AJ2924" s="40"/>
      <c r="AK2924" s="40"/>
      <c r="AL2924" s="40"/>
      <c r="AM2924" s="40"/>
      <c r="AN2924" s="40"/>
      <c r="AO2924" s="40"/>
      <c r="AP2924" s="40"/>
      <c r="AQ2924" s="40"/>
      <c r="AR2924" s="40"/>
      <c r="AS2924" s="40"/>
      <c r="AT2924" s="40"/>
      <c r="AU2924" s="40"/>
      <c r="AV2924" s="40"/>
      <c r="AW2924" s="40"/>
      <c r="AX2924" s="40"/>
      <c r="AY2924" s="40"/>
      <c r="AZ2924" s="40"/>
      <c r="BA2924" s="40"/>
      <c r="BB2924" s="40"/>
      <c r="BC2924" s="40"/>
      <c r="BD2924" s="40"/>
      <c r="BE2924" s="40"/>
      <c r="BF2924" s="40"/>
    </row>
    <row r="2925" spans="1:58" x14ac:dyDescent="0.4">
      <c r="A2925" s="510"/>
      <c r="B2925" s="40"/>
      <c r="C2925" s="40"/>
      <c r="D2925" s="45"/>
      <c r="E2925" s="45"/>
      <c r="F2925" s="64"/>
      <c r="G2925" s="40"/>
      <c r="H2925" s="40"/>
      <c r="I2925" s="40"/>
      <c r="J2925" s="40"/>
      <c r="K2925" s="40"/>
      <c r="L2925" s="40"/>
      <c r="M2925" s="40"/>
      <c r="N2925" s="40"/>
      <c r="O2925" s="40"/>
      <c r="P2925" s="40"/>
      <c r="Q2925" s="40"/>
      <c r="R2925" s="40"/>
      <c r="S2925" s="40"/>
      <c r="T2925" s="40"/>
      <c r="U2925" s="40"/>
      <c r="V2925" s="40"/>
      <c r="W2925" s="40"/>
      <c r="X2925" s="40"/>
      <c r="Y2925" s="40"/>
      <c r="Z2925" s="40"/>
      <c r="AA2925" s="40"/>
      <c r="AB2925" s="40"/>
      <c r="AC2925" s="40"/>
      <c r="AD2925" s="40"/>
      <c r="AE2925" s="40"/>
      <c r="AF2925" s="40"/>
      <c r="AG2925" s="40"/>
      <c r="AH2925" s="40"/>
      <c r="AI2925" s="40"/>
      <c r="AJ2925" s="40"/>
      <c r="AK2925" s="40"/>
      <c r="AL2925" s="40"/>
      <c r="AM2925" s="40"/>
      <c r="AN2925" s="40"/>
      <c r="AO2925" s="40"/>
      <c r="AP2925" s="40"/>
      <c r="AQ2925" s="40"/>
      <c r="AR2925" s="40"/>
      <c r="AS2925" s="40"/>
      <c r="AT2925" s="40"/>
      <c r="AU2925" s="40"/>
      <c r="AV2925" s="40"/>
      <c r="AW2925" s="40"/>
      <c r="AX2925" s="40"/>
      <c r="AY2925" s="40"/>
      <c r="AZ2925" s="40"/>
      <c r="BA2925" s="40"/>
      <c r="BB2925" s="40"/>
      <c r="BC2925" s="40"/>
      <c r="BD2925" s="40"/>
      <c r="BE2925" s="40"/>
      <c r="BF2925" s="40"/>
    </row>
    <row r="2926" spans="1:58" x14ac:dyDescent="0.4">
      <c r="A2926" s="510"/>
      <c r="B2926" s="40"/>
      <c r="C2926" s="40"/>
      <c r="D2926" s="45"/>
      <c r="E2926" s="45"/>
      <c r="F2926" s="64"/>
      <c r="G2926" s="40"/>
      <c r="H2926" s="40"/>
      <c r="I2926" s="40"/>
      <c r="J2926" s="40"/>
      <c r="K2926" s="40"/>
      <c r="L2926" s="40"/>
      <c r="M2926" s="40"/>
      <c r="N2926" s="40"/>
      <c r="O2926" s="40"/>
      <c r="P2926" s="40"/>
      <c r="Q2926" s="40"/>
      <c r="R2926" s="40"/>
      <c r="S2926" s="40"/>
      <c r="T2926" s="40"/>
      <c r="U2926" s="40"/>
      <c r="V2926" s="40"/>
      <c r="W2926" s="40"/>
      <c r="X2926" s="40"/>
      <c r="Y2926" s="40"/>
      <c r="Z2926" s="40"/>
      <c r="AA2926" s="40"/>
      <c r="AB2926" s="40"/>
      <c r="AC2926" s="40"/>
      <c r="AD2926" s="40"/>
      <c r="AE2926" s="40"/>
      <c r="AF2926" s="40"/>
      <c r="AG2926" s="40"/>
      <c r="AH2926" s="40"/>
      <c r="AI2926" s="40"/>
      <c r="AJ2926" s="40"/>
      <c r="AK2926" s="40"/>
      <c r="AL2926" s="40"/>
      <c r="AM2926" s="40"/>
      <c r="AN2926" s="40"/>
      <c r="AO2926" s="40"/>
      <c r="AP2926" s="40"/>
      <c r="AQ2926" s="40"/>
      <c r="AR2926" s="40"/>
      <c r="AS2926" s="40"/>
      <c r="AT2926" s="40"/>
      <c r="AU2926" s="40"/>
      <c r="AV2926" s="40"/>
      <c r="AW2926" s="40"/>
      <c r="AX2926" s="40"/>
      <c r="AY2926" s="40"/>
      <c r="AZ2926" s="40"/>
      <c r="BA2926" s="40"/>
      <c r="BB2926" s="40"/>
      <c r="BC2926" s="40"/>
      <c r="BD2926" s="40"/>
      <c r="BE2926" s="40"/>
      <c r="BF2926" s="40"/>
    </row>
    <row r="2927" spans="1:58" x14ac:dyDescent="0.4">
      <c r="A2927" s="510"/>
      <c r="B2927" s="40"/>
      <c r="C2927" s="40"/>
      <c r="D2927" s="45"/>
      <c r="E2927" s="45"/>
      <c r="F2927" s="64"/>
      <c r="G2927" s="40"/>
      <c r="H2927" s="40"/>
      <c r="I2927" s="40"/>
      <c r="J2927" s="40"/>
      <c r="K2927" s="40"/>
      <c r="L2927" s="40"/>
      <c r="M2927" s="40"/>
      <c r="N2927" s="40"/>
      <c r="O2927" s="40"/>
      <c r="P2927" s="40"/>
      <c r="Q2927" s="40"/>
      <c r="R2927" s="40"/>
      <c r="S2927" s="40"/>
      <c r="T2927" s="40"/>
      <c r="U2927" s="40"/>
      <c r="V2927" s="40"/>
      <c r="W2927" s="40"/>
      <c r="X2927" s="40"/>
      <c r="Y2927" s="40"/>
      <c r="Z2927" s="40"/>
      <c r="AA2927" s="40"/>
      <c r="AB2927" s="40"/>
      <c r="AC2927" s="40"/>
      <c r="AD2927" s="40"/>
      <c r="AE2927" s="40"/>
      <c r="AF2927" s="40"/>
      <c r="AG2927" s="40"/>
      <c r="AH2927" s="40"/>
      <c r="AI2927" s="40"/>
      <c r="AJ2927" s="40"/>
      <c r="AK2927" s="40"/>
      <c r="AL2927" s="40"/>
      <c r="AM2927" s="40"/>
      <c r="AN2927" s="40"/>
      <c r="AO2927" s="40"/>
      <c r="AP2927" s="40"/>
      <c r="AQ2927" s="40"/>
      <c r="AR2927" s="40"/>
      <c r="AS2927" s="40"/>
      <c r="AT2927" s="40"/>
      <c r="AU2927" s="40"/>
      <c r="AV2927" s="40"/>
      <c r="AW2927" s="40"/>
      <c r="AX2927" s="40"/>
      <c r="AY2927" s="40"/>
      <c r="AZ2927" s="40"/>
      <c r="BA2927" s="40"/>
      <c r="BB2927" s="40"/>
      <c r="BC2927" s="40"/>
      <c r="BD2927" s="40"/>
      <c r="BE2927" s="40"/>
      <c r="BF2927" s="40"/>
    </row>
    <row r="2928" spans="1:58" x14ac:dyDescent="0.4">
      <c r="A2928" s="510"/>
      <c r="B2928" s="40"/>
      <c r="C2928" s="40"/>
      <c r="D2928" s="45"/>
      <c r="E2928" s="45"/>
      <c r="F2928" s="64"/>
      <c r="G2928" s="40"/>
      <c r="H2928" s="40"/>
      <c r="I2928" s="40"/>
      <c r="J2928" s="40"/>
      <c r="K2928" s="40"/>
      <c r="L2928" s="40"/>
      <c r="M2928" s="40"/>
      <c r="N2928" s="40"/>
      <c r="O2928" s="40"/>
      <c r="P2928" s="40"/>
      <c r="Q2928" s="40"/>
      <c r="R2928" s="40"/>
      <c r="S2928" s="40"/>
      <c r="T2928" s="40"/>
      <c r="U2928" s="40"/>
      <c r="V2928" s="40"/>
      <c r="W2928" s="40"/>
      <c r="X2928" s="40"/>
      <c r="Y2928" s="40"/>
      <c r="Z2928" s="40"/>
      <c r="AA2928" s="40"/>
      <c r="AB2928" s="40"/>
      <c r="AC2928" s="40"/>
      <c r="AD2928" s="40"/>
      <c r="AE2928" s="40"/>
      <c r="AF2928" s="40"/>
      <c r="AG2928" s="40"/>
      <c r="AH2928" s="40"/>
      <c r="AI2928" s="40"/>
      <c r="AJ2928" s="40"/>
      <c r="AK2928" s="40"/>
      <c r="AL2928" s="40"/>
      <c r="AM2928" s="40"/>
      <c r="AN2928" s="40"/>
      <c r="AO2928" s="40"/>
      <c r="AP2928" s="40"/>
      <c r="AQ2928" s="40"/>
      <c r="AR2928" s="40"/>
      <c r="AS2928" s="40"/>
      <c r="AT2928" s="40"/>
      <c r="AU2928" s="40"/>
      <c r="AV2928" s="40"/>
      <c r="AW2928" s="40"/>
      <c r="AX2928" s="40"/>
      <c r="AY2928" s="40"/>
      <c r="AZ2928" s="40"/>
      <c r="BA2928" s="40"/>
      <c r="BB2928" s="40"/>
      <c r="BC2928" s="40"/>
      <c r="BD2928" s="40"/>
      <c r="BE2928" s="40"/>
      <c r="BF2928" s="40"/>
    </row>
    <row r="2929" spans="1:58" x14ac:dyDescent="0.4">
      <c r="A2929" s="510"/>
      <c r="B2929" s="40"/>
      <c r="C2929" s="40"/>
      <c r="D2929" s="45"/>
      <c r="E2929" s="45"/>
      <c r="F2929" s="64"/>
      <c r="G2929" s="40"/>
      <c r="H2929" s="40"/>
      <c r="I2929" s="40"/>
      <c r="J2929" s="40"/>
      <c r="K2929" s="40"/>
      <c r="L2929" s="40"/>
      <c r="M2929" s="40"/>
      <c r="N2929" s="40"/>
      <c r="O2929" s="40"/>
      <c r="P2929" s="40"/>
      <c r="Q2929" s="40"/>
      <c r="R2929" s="40"/>
      <c r="S2929" s="40"/>
      <c r="T2929" s="40"/>
      <c r="U2929" s="40"/>
      <c r="V2929" s="40"/>
      <c r="W2929" s="40"/>
      <c r="X2929" s="40"/>
      <c r="Y2929" s="40"/>
      <c r="Z2929" s="40"/>
      <c r="AA2929" s="40"/>
      <c r="AB2929" s="40"/>
      <c r="AC2929" s="40"/>
      <c r="AD2929" s="40"/>
      <c r="AE2929" s="40"/>
      <c r="AF2929" s="40"/>
      <c r="AG2929" s="40"/>
      <c r="AH2929" s="40"/>
      <c r="AI2929" s="40"/>
      <c r="AJ2929" s="40"/>
      <c r="AK2929" s="40"/>
      <c r="AL2929" s="40"/>
      <c r="AM2929" s="40"/>
      <c r="AN2929" s="40"/>
      <c r="AO2929" s="40"/>
      <c r="AP2929" s="40"/>
      <c r="AQ2929" s="40"/>
      <c r="AR2929" s="40"/>
      <c r="AS2929" s="40"/>
      <c r="AT2929" s="40"/>
      <c r="AU2929" s="40"/>
      <c r="AV2929" s="40"/>
      <c r="AW2929" s="40"/>
      <c r="AX2929" s="40"/>
      <c r="AY2929" s="40"/>
      <c r="AZ2929" s="40"/>
      <c r="BA2929" s="40"/>
      <c r="BB2929" s="40"/>
      <c r="BC2929" s="40"/>
      <c r="BD2929" s="40"/>
      <c r="BE2929" s="40"/>
      <c r="BF2929" s="40"/>
    </row>
    <row r="2930" spans="1:58" x14ac:dyDescent="0.4">
      <c r="A2930" s="510"/>
      <c r="B2930" s="40"/>
      <c r="C2930" s="40"/>
      <c r="D2930" s="45"/>
      <c r="E2930" s="45"/>
      <c r="F2930" s="64"/>
      <c r="G2930" s="40"/>
      <c r="H2930" s="40"/>
      <c r="I2930" s="40"/>
      <c r="J2930" s="40"/>
      <c r="K2930" s="40"/>
      <c r="L2930" s="40"/>
      <c r="M2930" s="40"/>
      <c r="N2930" s="40"/>
      <c r="O2930" s="40"/>
      <c r="P2930" s="40"/>
      <c r="Q2930" s="40"/>
      <c r="R2930" s="40"/>
      <c r="S2930" s="40"/>
      <c r="T2930" s="40"/>
      <c r="U2930" s="40"/>
      <c r="V2930" s="40"/>
      <c r="W2930" s="40"/>
      <c r="X2930" s="40"/>
      <c r="Y2930" s="40"/>
      <c r="Z2930" s="40"/>
      <c r="AA2930" s="40"/>
      <c r="AB2930" s="40"/>
      <c r="AC2930" s="40"/>
      <c r="AD2930" s="40"/>
      <c r="AE2930" s="40"/>
      <c r="AF2930" s="40"/>
      <c r="AG2930" s="40"/>
      <c r="AH2930" s="40"/>
      <c r="AI2930" s="40"/>
      <c r="AJ2930" s="40"/>
      <c r="AK2930" s="40"/>
      <c r="AL2930" s="40"/>
      <c r="AM2930" s="40"/>
      <c r="AN2930" s="40"/>
      <c r="AO2930" s="40"/>
      <c r="AP2930" s="40"/>
      <c r="AQ2930" s="40"/>
      <c r="AR2930" s="40"/>
      <c r="AS2930" s="40"/>
      <c r="AT2930" s="40"/>
      <c r="AU2930" s="40"/>
      <c r="AV2930" s="40"/>
      <c r="AW2930" s="40"/>
      <c r="AX2930" s="40"/>
      <c r="AY2930" s="40"/>
      <c r="AZ2930" s="40"/>
      <c r="BA2930" s="40"/>
      <c r="BB2930" s="40"/>
      <c r="BC2930" s="40"/>
      <c r="BD2930" s="40"/>
      <c r="BE2930" s="40"/>
      <c r="BF2930" s="40"/>
    </row>
    <row r="2931" spans="1:58" x14ac:dyDescent="0.4">
      <c r="A2931" s="510"/>
      <c r="B2931" s="40"/>
      <c r="C2931" s="40"/>
      <c r="D2931" s="45"/>
      <c r="E2931" s="45"/>
      <c r="F2931" s="64"/>
      <c r="G2931" s="40"/>
      <c r="H2931" s="40"/>
      <c r="I2931" s="40"/>
      <c r="J2931" s="40"/>
      <c r="K2931" s="40"/>
      <c r="L2931" s="40"/>
      <c r="M2931" s="40"/>
      <c r="N2931" s="40"/>
      <c r="O2931" s="40"/>
      <c r="P2931" s="40"/>
      <c r="Q2931" s="40"/>
      <c r="R2931" s="40"/>
      <c r="S2931" s="40"/>
      <c r="T2931" s="40"/>
      <c r="U2931" s="40"/>
      <c r="V2931" s="40"/>
      <c r="W2931" s="40"/>
      <c r="X2931" s="40"/>
      <c r="Y2931" s="40"/>
      <c r="Z2931" s="40"/>
      <c r="AA2931" s="40"/>
      <c r="AB2931" s="40"/>
      <c r="AC2931" s="40"/>
      <c r="AD2931" s="40"/>
      <c r="AE2931" s="40"/>
      <c r="AF2931" s="40"/>
      <c r="AG2931" s="40"/>
      <c r="AH2931" s="40"/>
      <c r="AI2931" s="40"/>
      <c r="AJ2931" s="40"/>
      <c r="AK2931" s="40"/>
      <c r="AL2931" s="40"/>
      <c r="AM2931" s="40"/>
      <c r="AN2931" s="40"/>
      <c r="AO2931" s="40"/>
      <c r="AP2931" s="40"/>
      <c r="AQ2931" s="40"/>
      <c r="AR2931" s="40"/>
      <c r="AS2931" s="40"/>
      <c r="AT2931" s="40"/>
      <c r="AU2931" s="40"/>
      <c r="AV2931" s="40"/>
      <c r="AW2931" s="40"/>
      <c r="AX2931" s="40"/>
      <c r="AY2931" s="40"/>
      <c r="AZ2931" s="40"/>
      <c r="BA2931" s="40"/>
      <c r="BB2931" s="40"/>
      <c r="BC2931" s="40"/>
      <c r="BD2931" s="40"/>
      <c r="BE2931" s="40"/>
      <c r="BF2931" s="40"/>
    </row>
    <row r="2932" spans="1:58" x14ac:dyDescent="0.4">
      <c r="A2932" s="510"/>
      <c r="B2932" s="40"/>
      <c r="C2932" s="40"/>
      <c r="D2932" s="45"/>
      <c r="E2932" s="45"/>
      <c r="F2932" s="64"/>
      <c r="G2932" s="40"/>
      <c r="H2932" s="40"/>
      <c r="I2932" s="40"/>
      <c r="J2932" s="40"/>
      <c r="K2932" s="40"/>
      <c r="L2932" s="40"/>
      <c r="M2932" s="40"/>
      <c r="N2932" s="40"/>
      <c r="O2932" s="40"/>
      <c r="P2932" s="40"/>
      <c r="Q2932" s="40"/>
      <c r="R2932" s="40"/>
      <c r="S2932" s="40"/>
      <c r="T2932" s="40"/>
      <c r="U2932" s="40"/>
      <c r="V2932" s="40"/>
      <c r="W2932" s="40"/>
      <c r="X2932" s="40"/>
      <c r="Y2932" s="40"/>
      <c r="Z2932" s="40"/>
      <c r="AA2932" s="40"/>
      <c r="AB2932" s="40"/>
      <c r="AC2932" s="40"/>
      <c r="AD2932" s="40"/>
      <c r="AE2932" s="40"/>
      <c r="AF2932" s="40"/>
      <c r="AG2932" s="40"/>
      <c r="AH2932" s="40"/>
      <c r="AI2932" s="40"/>
      <c r="AJ2932" s="40"/>
      <c r="AK2932" s="40"/>
      <c r="AL2932" s="40"/>
      <c r="AM2932" s="40"/>
      <c r="AN2932" s="40"/>
      <c r="AO2932" s="40"/>
      <c r="AP2932" s="40"/>
      <c r="AQ2932" s="40"/>
      <c r="AR2932" s="40"/>
      <c r="AS2932" s="40"/>
      <c r="AT2932" s="40"/>
      <c r="AU2932" s="40"/>
      <c r="AV2932" s="40"/>
      <c r="AW2932" s="40"/>
      <c r="AX2932" s="40"/>
      <c r="AY2932" s="40"/>
      <c r="AZ2932" s="40"/>
      <c r="BA2932" s="40"/>
      <c r="BB2932" s="40"/>
      <c r="BC2932" s="40"/>
      <c r="BD2932" s="40"/>
      <c r="BE2932" s="40"/>
      <c r="BF2932" s="40"/>
    </row>
    <row r="2933" spans="1:58" x14ac:dyDescent="0.4">
      <c r="A2933" s="510"/>
      <c r="B2933" s="40"/>
      <c r="C2933" s="40"/>
      <c r="D2933" s="45"/>
      <c r="E2933" s="45"/>
      <c r="F2933" s="64"/>
      <c r="G2933" s="40"/>
      <c r="H2933" s="40"/>
      <c r="I2933" s="40"/>
      <c r="J2933" s="40"/>
      <c r="K2933" s="40"/>
      <c r="L2933" s="40"/>
      <c r="M2933" s="40"/>
      <c r="N2933" s="40"/>
      <c r="O2933" s="40"/>
      <c r="P2933" s="40"/>
      <c r="Q2933" s="40"/>
      <c r="R2933" s="40"/>
      <c r="S2933" s="40"/>
      <c r="T2933" s="40"/>
      <c r="U2933" s="40"/>
      <c r="V2933" s="40"/>
      <c r="W2933" s="40"/>
      <c r="X2933" s="40"/>
      <c r="Y2933" s="40"/>
      <c r="Z2933" s="40"/>
      <c r="AA2933" s="40"/>
      <c r="AB2933" s="40"/>
      <c r="AC2933" s="40"/>
      <c r="AD2933" s="40"/>
      <c r="AE2933" s="40"/>
      <c r="AF2933" s="40"/>
      <c r="AG2933" s="40"/>
      <c r="AH2933" s="40"/>
      <c r="AI2933" s="40"/>
      <c r="AJ2933" s="40"/>
      <c r="AK2933" s="40"/>
      <c r="AL2933" s="40"/>
      <c r="AM2933" s="40"/>
      <c r="AN2933" s="40"/>
      <c r="AO2933" s="40"/>
      <c r="AP2933" s="40"/>
      <c r="AQ2933" s="40"/>
      <c r="AR2933" s="40"/>
      <c r="AS2933" s="40"/>
      <c r="AT2933" s="40"/>
      <c r="AU2933" s="40"/>
      <c r="AV2933" s="40"/>
      <c r="AW2933" s="40"/>
      <c r="AX2933" s="40"/>
      <c r="AY2933" s="40"/>
      <c r="AZ2933" s="40"/>
      <c r="BA2933" s="40"/>
      <c r="BB2933" s="40"/>
      <c r="BC2933" s="40"/>
      <c r="BD2933" s="40"/>
      <c r="BE2933" s="40"/>
      <c r="BF2933" s="40"/>
    </row>
    <row r="2934" spans="1:58" x14ac:dyDescent="0.4">
      <c r="A2934" s="510"/>
      <c r="B2934" s="40"/>
      <c r="C2934" s="40"/>
      <c r="D2934" s="45"/>
      <c r="E2934" s="45"/>
      <c r="F2934" s="64"/>
      <c r="G2934" s="40"/>
      <c r="H2934" s="40"/>
      <c r="I2934" s="40"/>
      <c r="J2934" s="40"/>
      <c r="K2934" s="40"/>
      <c r="L2934" s="40"/>
      <c r="M2934" s="40"/>
      <c r="N2934" s="40"/>
      <c r="O2934" s="40"/>
      <c r="P2934" s="40"/>
      <c r="Q2934" s="40"/>
      <c r="R2934" s="40"/>
      <c r="S2934" s="40"/>
      <c r="T2934" s="40"/>
      <c r="U2934" s="40"/>
      <c r="V2934" s="40"/>
      <c r="W2934" s="40"/>
      <c r="X2934" s="40"/>
      <c r="Y2934" s="40"/>
      <c r="Z2934" s="40"/>
      <c r="AA2934" s="40"/>
      <c r="AB2934" s="40"/>
      <c r="AC2934" s="40"/>
      <c r="AD2934" s="40"/>
      <c r="AE2934" s="40"/>
      <c r="AF2934" s="40"/>
      <c r="AG2934" s="40"/>
      <c r="AH2934" s="40"/>
      <c r="AI2934" s="40"/>
      <c r="AJ2934" s="40"/>
      <c r="AK2934" s="40"/>
      <c r="AL2934" s="40"/>
      <c r="AM2934" s="40"/>
      <c r="AN2934" s="40"/>
      <c r="AO2934" s="40"/>
      <c r="AP2934" s="40"/>
      <c r="AQ2934" s="40"/>
      <c r="AR2934" s="40"/>
      <c r="AS2934" s="40"/>
      <c r="AT2934" s="40"/>
      <c r="AU2934" s="40"/>
      <c r="AV2934" s="40"/>
      <c r="AW2934" s="40"/>
      <c r="AX2934" s="40"/>
      <c r="AY2934" s="40"/>
      <c r="AZ2934" s="40"/>
      <c r="BA2934" s="40"/>
      <c r="BB2934" s="40"/>
      <c r="BC2934" s="40"/>
      <c r="BD2934" s="40"/>
      <c r="BE2934" s="40"/>
      <c r="BF2934" s="40"/>
    </row>
    <row r="2935" spans="1:58" x14ac:dyDescent="0.4">
      <c r="A2935" s="510"/>
      <c r="B2935" s="40"/>
      <c r="C2935" s="40"/>
      <c r="D2935" s="45"/>
      <c r="E2935" s="45"/>
      <c r="F2935" s="64"/>
      <c r="G2935" s="40"/>
      <c r="H2935" s="40"/>
      <c r="I2935" s="40"/>
      <c r="J2935" s="40"/>
      <c r="K2935" s="40"/>
      <c r="L2935" s="40"/>
      <c r="M2935" s="40"/>
      <c r="N2935" s="40"/>
      <c r="O2935" s="40"/>
      <c r="P2935" s="40"/>
      <c r="Q2935" s="40"/>
      <c r="R2935" s="40"/>
      <c r="S2935" s="40"/>
      <c r="T2935" s="40"/>
      <c r="U2935" s="40"/>
      <c r="V2935" s="40"/>
      <c r="W2935" s="40"/>
      <c r="X2935" s="40"/>
      <c r="Y2935" s="40"/>
      <c r="Z2935" s="40"/>
      <c r="AA2935" s="40"/>
      <c r="AB2935" s="40"/>
      <c r="AC2935" s="40"/>
      <c r="AD2935" s="40"/>
      <c r="AE2935" s="40"/>
      <c r="AF2935" s="40"/>
      <c r="AG2935" s="40"/>
      <c r="AH2935" s="40"/>
      <c r="AI2935" s="40"/>
      <c r="AJ2935" s="40"/>
      <c r="AK2935" s="40"/>
      <c r="AL2935" s="40"/>
      <c r="AM2935" s="40"/>
      <c r="AN2935" s="40"/>
      <c r="AO2935" s="40"/>
      <c r="AP2935" s="40"/>
      <c r="AQ2935" s="40"/>
      <c r="AR2935" s="40"/>
      <c r="AS2935" s="40"/>
      <c r="AT2935" s="40"/>
      <c r="AU2935" s="40"/>
      <c r="AV2935" s="40"/>
      <c r="AW2935" s="40"/>
      <c r="AX2935" s="40"/>
      <c r="AY2935" s="40"/>
      <c r="AZ2935" s="40"/>
      <c r="BA2935" s="40"/>
      <c r="BB2935" s="40"/>
      <c r="BC2935" s="40"/>
      <c r="BD2935" s="40"/>
      <c r="BE2935" s="40"/>
      <c r="BF2935" s="40"/>
    </row>
    <row r="2936" spans="1:58" x14ac:dyDescent="0.4">
      <c r="A2936" s="510"/>
      <c r="B2936" s="40"/>
      <c r="C2936" s="40"/>
      <c r="D2936" s="45"/>
      <c r="E2936" s="45"/>
      <c r="F2936" s="64"/>
      <c r="G2936" s="40"/>
      <c r="H2936" s="40"/>
      <c r="I2936" s="40"/>
      <c r="J2936" s="40"/>
      <c r="K2936" s="40"/>
      <c r="L2936" s="40"/>
      <c r="M2936" s="40"/>
      <c r="N2936" s="40"/>
      <c r="O2936" s="40"/>
      <c r="P2936" s="40"/>
      <c r="Q2936" s="40"/>
      <c r="R2936" s="40"/>
      <c r="S2936" s="40"/>
      <c r="T2936" s="40"/>
      <c r="U2936" s="40"/>
      <c r="V2936" s="40"/>
      <c r="W2936" s="40"/>
      <c r="X2936" s="40"/>
      <c r="Y2936" s="40"/>
      <c r="Z2936" s="40"/>
      <c r="AA2936" s="40"/>
      <c r="AB2936" s="40"/>
      <c r="AC2936" s="40"/>
      <c r="AD2936" s="40"/>
      <c r="AE2936" s="40"/>
      <c r="AF2936" s="40"/>
      <c r="AG2936" s="40"/>
      <c r="AH2936" s="40"/>
      <c r="AI2936" s="40"/>
      <c r="AJ2936" s="40"/>
      <c r="AK2936" s="40"/>
      <c r="AL2936" s="40"/>
      <c r="AM2936" s="40"/>
      <c r="AN2936" s="40"/>
      <c r="AO2936" s="40"/>
      <c r="AP2936" s="40"/>
      <c r="AQ2936" s="40"/>
      <c r="AR2936" s="40"/>
      <c r="AS2936" s="40"/>
      <c r="AT2936" s="40"/>
      <c r="AU2936" s="40"/>
      <c r="AV2936" s="40"/>
      <c r="AW2936" s="40"/>
      <c r="AX2936" s="40"/>
      <c r="AY2936" s="40"/>
      <c r="AZ2936" s="40"/>
      <c r="BA2936" s="40"/>
      <c r="BB2936" s="40"/>
      <c r="BC2936" s="40"/>
      <c r="BD2936" s="40"/>
      <c r="BE2936" s="40"/>
      <c r="BF2936" s="40"/>
    </row>
    <row r="2937" spans="1:58" x14ac:dyDescent="0.4">
      <c r="A2937" s="510"/>
      <c r="B2937" s="40"/>
      <c r="C2937" s="40"/>
      <c r="D2937" s="45"/>
      <c r="E2937" s="45"/>
      <c r="F2937" s="64"/>
      <c r="G2937" s="40"/>
      <c r="H2937" s="40"/>
      <c r="I2937" s="40"/>
      <c r="J2937" s="40"/>
      <c r="K2937" s="40"/>
      <c r="L2937" s="40"/>
      <c r="M2937" s="40"/>
      <c r="N2937" s="40"/>
      <c r="O2937" s="40"/>
      <c r="P2937" s="40"/>
      <c r="Q2937" s="40"/>
      <c r="R2937" s="40"/>
      <c r="S2937" s="40"/>
      <c r="T2937" s="40"/>
      <c r="U2937" s="40"/>
      <c r="V2937" s="40"/>
      <c r="W2937" s="40"/>
      <c r="X2937" s="40"/>
      <c r="Y2937" s="40"/>
      <c r="Z2937" s="40"/>
      <c r="AA2937" s="40"/>
      <c r="AB2937" s="40"/>
      <c r="AC2937" s="40"/>
      <c r="AD2937" s="40"/>
      <c r="AE2937" s="40"/>
      <c r="AF2937" s="40"/>
      <c r="AG2937" s="40"/>
      <c r="AH2937" s="40"/>
      <c r="AI2937" s="40"/>
      <c r="AJ2937" s="40"/>
      <c r="AK2937" s="40"/>
      <c r="AL2937" s="40"/>
      <c r="AM2937" s="40"/>
      <c r="AN2937" s="40"/>
      <c r="AO2937" s="40"/>
      <c r="AP2937" s="40"/>
      <c r="AQ2937" s="40"/>
      <c r="AR2937" s="40"/>
      <c r="AS2937" s="40"/>
      <c r="AT2937" s="40"/>
      <c r="AU2937" s="40"/>
      <c r="AV2937" s="40"/>
      <c r="AW2937" s="40"/>
      <c r="AX2937" s="40"/>
      <c r="AY2937" s="40"/>
      <c r="AZ2937" s="40"/>
      <c r="BA2937" s="40"/>
      <c r="BB2937" s="40"/>
      <c r="BC2937" s="40"/>
      <c r="BD2937" s="40"/>
      <c r="BE2937" s="40"/>
      <c r="BF2937" s="40"/>
    </row>
    <row r="2938" spans="1:58" x14ac:dyDescent="0.4">
      <c r="A2938" s="510"/>
      <c r="B2938" s="40"/>
      <c r="C2938" s="40"/>
      <c r="D2938" s="45"/>
      <c r="E2938" s="45"/>
      <c r="F2938" s="64"/>
      <c r="G2938" s="40"/>
      <c r="H2938" s="40"/>
      <c r="I2938" s="40"/>
      <c r="J2938" s="40"/>
      <c r="K2938" s="40"/>
      <c r="L2938" s="40"/>
      <c r="M2938" s="40"/>
      <c r="N2938" s="40"/>
      <c r="O2938" s="40"/>
      <c r="P2938" s="40"/>
      <c r="Q2938" s="40"/>
      <c r="R2938" s="40"/>
      <c r="S2938" s="40"/>
      <c r="T2938" s="40"/>
      <c r="U2938" s="40"/>
      <c r="V2938" s="40"/>
      <c r="W2938" s="40"/>
      <c r="X2938" s="40"/>
      <c r="Y2938" s="40"/>
      <c r="Z2938" s="40"/>
      <c r="AA2938" s="40"/>
      <c r="AB2938" s="40"/>
      <c r="AC2938" s="40"/>
      <c r="AD2938" s="40"/>
      <c r="AE2938" s="40"/>
      <c r="AF2938" s="40"/>
      <c r="AG2938" s="40"/>
      <c r="AH2938" s="40"/>
      <c r="AI2938" s="40"/>
      <c r="AJ2938" s="40"/>
      <c r="AK2938" s="40"/>
      <c r="AL2938" s="40"/>
      <c r="AM2938" s="40"/>
      <c r="AN2938" s="40"/>
      <c r="AO2938" s="40"/>
      <c r="AP2938" s="40"/>
      <c r="AQ2938" s="40"/>
      <c r="AR2938" s="40"/>
      <c r="AS2938" s="40"/>
      <c r="AT2938" s="40"/>
      <c r="AU2938" s="40"/>
      <c r="AV2938" s="40"/>
      <c r="AW2938" s="40"/>
      <c r="AX2938" s="40"/>
      <c r="AY2938" s="40"/>
      <c r="AZ2938" s="40"/>
      <c r="BA2938" s="40"/>
      <c r="BB2938" s="40"/>
      <c r="BC2938" s="40"/>
      <c r="BD2938" s="40"/>
      <c r="BE2938" s="40"/>
      <c r="BF2938" s="40"/>
    </row>
    <row r="2939" spans="1:58" x14ac:dyDescent="0.4">
      <c r="A2939" s="510"/>
      <c r="B2939" s="40"/>
      <c r="C2939" s="40"/>
      <c r="D2939" s="45"/>
      <c r="E2939" s="45"/>
      <c r="F2939" s="64"/>
      <c r="G2939" s="40"/>
      <c r="H2939" s="40"/>
      <c r="I2939" s="40"/>
      <c r="J2939" s="40"/>
      <c r="K2939" s="40"/>
      <c r="L2939" s="40"/>
      <c r="M2939" s="40"/>
      <c r="N2939" s="40"/>
      <c r="O2939" s="40"/>
      <c r="P2939" s="40"/>
      <c r="Q2939" s="40"/>
      <c r="R2939" s="40"/>
      <c r="S2939" s="40"/>
      <c r="T2939" s="40"/>
      <c r="U2939" s="40"/>
      <c r="V2939" s="40"/>
      <c r="W2939" s="40"/>
      <c r="X2939" s="40"/>
      <c r="Y2939" s="40"/>
      <c r="Z2939" s="40"/>
      <c r="AA2939" s="40"/>
      <c r="AB2939" s="40"/>
      <c r="AC2939" s="40"/>
      <c r="AD2939" s="40"/>
      <c r="AE2939" s="40"/>
      <c r="AF2939" s="40"/>
      <c r="AG2939" s="40"/>
      <c r="AH2939" s="40"/>
      <c r="AI2939" s="40"/>
      <c r="AJ2939" s="40"/>
      <c r="AK2939" s="40"/>
      <c r="AL2939" s="40"/>
      <c r="AM2939" s="40"/>
      <c r="AN2939" s="40"/>
      <c r="AO2939" s="40"/>
      <c r="AP2939" s="40"/>
      <c r="AQ2939" s="40"/>
      <c r="AR2939" s="40"/>
      <c r="AS2939" s="40"/>
      <c r="AT2939" s="40"/>
      <c r="AU2939" s="40"/>
      <c r="AV2939" s="40"/>
      <c r="AW2939" s="40"/>
      <c r="AX2939" s="40"/>
      <c r="AY2939" s="40"/>
      <c r="AZ2939" s="40"/>
      <c r="BA2939" s="40"/>
      <c r="BB2939" s="40"/>
      <c r="BC2939" s="40"/>
      <c r="BD2939" s="40"/>
      <c r="BE2939" s="40"/>
      <c r="BF2939" s="40"/>
    </row>
    <row r="2940" spans="1:58" x14ac:dyDescent="0.4">
      <c r="A2940" s="510"/>
      <c r="B2940" s="40"/>
      <c r="C2940" s="40"/>
      <c r="D2940" s="45"/>
      <c r="E2940" s="45"/>
      <c r="F2940" s="64"/>
      <c r="G2940" s="40"/>
      <c r="H2940" s="40"/>
      <c r="I2940" s="40"/>
      <c r="J2940" s="40"/>
      <c r="K2940" s="40"/>
      <c r="L2940" s="40"/>
      <c r="M2940" s="40"/>
      <c r="N2940" s="40"/>
      <c r="O2940" s="40"/>
      <c r="P2940" s="40"/>
      <c r="Q2940" s="40"/>
      <c r="R2940" s="40"/>
      <c r="S2940" s="40"/>
      <c r="T2940" s="40"/>
      <c r="U2940" s="40"/>
      <c r="V2940" s="40"/>
      <c r="W2940" s="40"/>
      <c r="X2940" s="40"/>
      <c r="Y2940" s="40"/>
      <c r="Z2940" s="40"/>
      <c r="AA2940" s="40"/>
      <c r="AB2940" s="40"/>
      <c r="AC2940" s="40"/>
      <c r="AD2940" s="40"/>
      <c r="AE2940" s="40"/>
      <c r="AF2940" s="40"/>
      <c r="AG2940" s="40"/>
      <c r="AH2940" s="40"/>
      <c r="AI2940" s="40"/>
      <c r="AJ2940" s="40"/>
      <c r="AK2940" s="40"/>
      <c r="AL2940" s="40"/>
      <c r="AM2940" s="40"/>
      <c r="AN2940" s="40"/>
      <c r="AO2940" s="40"/>
      <c r="AP2940" s="40"/>
      <c r="AQ2940" s="40"/>
      <c r="AR2940" s="40"/>
      <c r="AS2940" s="40"/>
      <c r="AT2940" s="40"/>
      <c r="AU2940" s="40"/>
      <c r="AV2940" s="40"/>
      <c r="AW2940" s="40"/>
      <c r="AX2940" s="40"/>
      <c r="AY2940" s="40"/>
      <c r="AZ2940" s="40"/>
      <c r="BA2940" s="40"/>
      <c r="BB2940" s="40"/>
      <c r="BC2940" s="40"/>
      <c r="BD2940" s="40"/>
      <c r="BE2940" s="40"/>
      <c r="BF2940" s="40"/>
    </row>
    <row r="2941" spans="1:58" x14ac:dyDescent="0.4">
      <c r="A2941" s="510"/>
      <c r="B2941" s="40"/>
      <c r="C2941" s="40"/>
      <c r="D2941" s="45"/>
      <c r="E2941" s="45"/>
      <c r="F2941" s="64"/>
      <c r="G2941" s="40"/>
      <c r="H2941" s="40"/>
      <c r="I2941" s="40"/>
      <c r="J2941" s="40"/>
      <c r="K2941" s="40"/>
      <c r="L2941" s="40"/>
      <c r="M2941" s="40"/>
      <c r="N2941" s="40"/>
      <c r="O2941" s="40"/>
      <c r="P2941" s="40"/>
      <c r="Q2941" s="40"/>
      <c r="R2941" s="40"/>
      <c r="S2941" s="40"/>
      <c r="T2941" s="40"/>
      <c r="U2941" s="40"/>
      <c r="V2941" s="40"/>
      <c r="W2941" s="40"/>
      <c r="X2941" s="40"/>
      <c r="Y2941" s="40"/>
      <c r="Z2941" s="40"/>
      <c r="AA2941" s="40"/>
      <c r="AB2941" s="40"/>
      <c r="AC2941" s="40"/>
      <c r="AD2941" s="40"/>
      <c r="AE2941" s="40"/>
      <c r="AF2941" s="40"/>
      <c r="AG2941" s="40"/>
      <c r="AH2941" s="40"/>
      <c r="AI2941" s="40"/>
      <c r="AJ2941" s="40"/>
      <c r="AK2941" s="40"/>
      <c r="AL2941" s="40"/>
      <c r="AM2941" s="40"/>
      <c r="AN2941" s="40"/>
      <c r="AO2941" s="40"/>
      <c r="AP2941" s="40"/>
      <c r="AQ2941" s="40"/>
      <c r="AR2941" s="40"/>
      <c r="AS2941" s="40"/>
      <c r="AT2941" s="40"/>
      <c r="AU2941" s="40"/>
      <c r="AV2941" s="40"/>
      <c r="AW2941" s="40"/>
      <c r="AX2941" s="40"/>
      <c r="AY2941" s="40"/>
      <c r="AZ2941" s="40"/>
      <c r="BA2941" s="40"/>
      <c r="BB2941" s="40"/>
      <c r="BC2941" s="40"/>
      <c r="BD2941" s="40"/>
      <c r="BE2941" s="40"/>
      <c r="BF2941" s="40"/>
    </row>
    <row r="2942" spans="1:58" x14ac:dyDescent="0.4">
      <c r="A2942" s="510"/>
      <c r="B2942" s="40"/>
      <c r="C2942" s="40"/>
      <c r="D2942" s="45"/>
      <c r="E2942" s="45"/>
      <c r="F2942" s="64"/>
      <c r="G2942" s="40"/>
      <c r="H2942" s="40"/>
      <c r="I2942" s="40"/>
      <c r="J2942" s="40"/>
      <c r="K2942" s="40"/>
      <c r="L2942" s="40"/>
      <c r="M2942" s="40"/>
      <c r="N2942" s="40"/>
      <c r="O2942" s="40"/>
      <c r="P2942" s="40"/>
      <c r="Q2942" s="40"/>
      <c r="R2942" s="40"/>
      <c r="S2942" s="40"/>
      <c r="T2942" s="40"/>
      <c r="U2942" s="40"/>
      <c r="V2942" s="40"/>
      <c r="W2942" s="40"/>
      <c r="X2942" s="40"/>
      <c r="Y2942" s="40"/>
      <c r="Z2942" s="40"/>
      <c r="AA2942" s="40"/>
      <c r="AB2942" s="40"/>
      <c r="AC2942" s="40"/>
      <c r="AD2942" s="40"/>
      <c r="AE2942" s="40"/>
      <c r="AF2942" s="40"/>
      <c r="AG2942" s="40"/>
      <c r="AH2942" s="40"/>
      <c r="AI2942" s="40"/>
      <c r="AJ2942" s="40"/>
      <c r="AK2942" s="40"/>
      <c r="AL2942" s="40"/>
      <c r="AM2942" s="40"/>
      <c r="AN2942" s="40"/>
      <c r="AO2942" s="40"/>
      <c r="AP2942" s="40"/>
      <c r="AQ2942" s="40"/>
      <c r="AR2942" s="40"/>
      <c r="AS2942" s="40"/>
      <c r="AT2942" s="40"/>
      <c r="AU2942" s="40"/>
      <c r="AV2942" s="40"/>
      <c r="AW2942" s="40"/>
      <c r="AX2942" s="40"/>
      <c r="AY2942" s="40"/>
      <c r="AZ2942" s="40"/>
      <c r="BA2942" s="40"/>
      <c r="BB2942" s="40"/>
      <c r="BC2942" s="40"/>
      <c r="BD2942" s="40"/>
      <c r="BE2942" s="40"/>
      <c r="BF2942" s="40"/>
    </row>
    <row r="2943" spans="1:58" x14ac:dyDescent="0.4">
      <c r="A2943" s="510"/>
      <c r="B2943" s="40"/>
      <c r="C2943" s="40"/>
      <c r="D2943" s="45"/>
      <c r="E2943" s="45"/>
      <c r="F2943" s="64"/>
      <c r="G2943" s="40"/>
      <c r="H2943" s="40"/>
      <c r="I2943" s="40"/>
      <c r="J2943" s="40"/>
      <c r="K2943" s="40"/>
      <c r="L2943" s="40"/>
      <c r="M2943" s="40"/>
      <c r="N2943" s="40"/>
      <c r="O2943" s="40"/>
      <c r="P2943" s="40"/>
      <c r="Q2943" s="40"/>
      <c r="R2943" s="40"/>
      <c r="S2943" s="40"/>
      <c r="T2943" s="40"/>
      <c r="U2943" s="40"/>
      <c r="V2943" s="40"/>
      <c r="W2943" s="40"/>
      <c r="X2943" s="40"/>
      <c r="Y2943" s="40"/>
      <c r="Z2943" s="40"/>
      <c r="AA2943" s="40"/>
      <c r="AB2943" s="40"/>
      <c r="AC2943" s="40"/>
      <c r="AD2943" s="40"/>
      <c r="AE2943" s="40"/>
      <c r="AF2943" s="40"/>
      <c r="AG2943" s="40"/>
      <c r="AH2943" s="40"/>
      <c r="AI2943" s="40"/>
      <c r="AJ2943" s="40"/>
      <c r="AK2943" s="40"/>
      <c r="AL2943" s="40"/>
      <c r="AM2943" s="40"/>
      <c r="AN2943" s="40"/>
      <c r="AO2943" s="40"/>
      <c r="AP2943" s="40"/>
      <c r="AQ2943" s="40"/>
      <c r="AR2943" s="40"/>
      <c r="AS2943" s="40"/>
      <c r="AT2943" s="40"/>
      <c r="AU2943" s="40"/>
      <c r="AV2943" s="40"/>
      <c r="AW2943" s="40"/>
      <c r="AX2943" s="40"/>
      <c r="AY2943" s="40"/>
      <c r="AZ2943" s="40"/>
      <c r="BA2943" s="40"/>
      <c r="BB2943" s="40"/>
      <c r="BC2943" s="40"/>
      <c r="BD2943" s="40"/>
      <c r="BE2943" s="40"/>
      <c r="BF2943" s="40"/>
    </row>
    <row r="2944" spans="1:58" x14ac:dyDescent="0.4">
      <c r="A2944" s="510"/>
      <c r="B2944" s="40"/>
      <c r="C2944" s="40"/>
      <c r="D2944" s="45"/>
      <c r="E2944" s="45"/>
      <c r="F2944" s="64"/>
      <c r="G2944" s="40"/>
      <c r="H2944" s="40"/>
      <c r="I2944" s="40"/>
      <c r="J2944" s="40"/>
      <c r="K2944" s="40"/>
      <c r="L2944" s="40"/>
      <c r="M2944" s="40"/>
      <c r="N2944" s="40"/>
      <c r="O2944" s="40"/>
      <c r="P2944" s="40"/>
      <c r="Q2944" s="40"/>
      <c r="R2944" s="40"/>
      <c r="S2944" s="40"/>
      <c r="T2944" s="40"/>
      <c r="U2944" s="40"/>
      <c r="V2944" s="40"/>
      <c r="W2944" s="40"/>
      <c r="X2944" s="40"/>
      <c r="Y2944" s="40"/>
      <c r="Z2944" s="40"/>
      <c r="AA2944" s="40"/>
      <c r="AB2944" s="40"/>
      <c r="AC2944" s="40"/>
      <c r="AD2944" s="40"/>
      <c r="AE2944" s="40"/>
      <c r="AF2944" s="40"/>
      <c r="AG2944" s="40"/>
      <c r="AH2944" s="40"/>
      <c r="AI2944" s="40"/>
      <c r="AJ2944" s="40"/>
      <c r="AK2944" s="40"/>
      <c r="AL2944" s="40"/>
      <c r="AM2944" s="40"/>
      <c r="AN2944" s="40"/>
      <c r="AO2944" s="40"/>
      <c r="AP2944" s="40"/>
      <c r="AQ2944" s="40"/>
      <c r="AR2944" s="40"/>
      <c r="AS2944" s="40"/>
      <c r="AT2944" s="40"/>
      <c r="AU2944" s="40"/>
      <c r="AV2944" s="40"/>
      <c r="AW2944" s="40"/>
      <c r="AX2944" s="40"/>
      <c r="AY2944" s="40"/>
      <c r="AZ2944" s="40"/>
      <c r="BA2944" s="40"/>
      <c r="BB2944" s="40"/>
      <c r="BC2944" s="40"/>
      <c r="BD2944" s="40"/>
      <c r="BE2944" s="40"/>
      <c r="BF2944" s="40"/>
    </row>
    <row r="2945" spans="1:58" x14ac:dyDescent="0.4">
      <c r="A2945" s="510"/>
      <c r="B2945" s="40"/>
      <c r="C2945" s="40"/>
      <c r="D2945" s="45"/>
      <c r="E2945" s="45"/>
      <c r="F2945" s="64"/>
      <c r="G2945" s="40"/>
      <c r="H2945" s="40"/>
      <c r="I2945" s="40"/>
      <c r="J2945" s="40"/>
      <c r="K2945" s="40"/>
      <c r="L2945" s="40"/>
      <c r="M2945" s="40"/>
      <c r="N2945" s="40"/>
      <c r="O2945" s="40"/>
      <c r="P2945" s="40"/>
      <c r="Q2945" s="40"/>
      <c r="R2945" s="40"/>
      <c r="S2945" s="40"/>
      <c r="T2945" s="40"/>
      <c r="U2945" s="40"/>
      <c r="V2945" s="40"/>
      <c r="W2945" s="40"/>
      <c r="X2945" s="40"/>
      <c r="Y2945" s="40"/>
      <c r="Z2945" s="40"/>
      <c r="AA2945" s="40"/>
      <c r="AB2945" s="40"/>
      <c r="AC2945" s="40"/>
      <c r="AD2945" s="40"/>
      <c r="AE2945" s="40"/>
      <c r="AF2945" s="40"/>
      <c r="AG2945" s="40"/>
      <c r="AH2945" s="40"/>
      <c r="AI2945" s="40"/>
      <c r="AJ2945" s="40"/>
      <c r="AK2945" s="40"/>
      <c r="AL2945" s="40"/>
      <c r="AM2945" s="40"/>
      <c r="AN2945" s="40"/>
      <c r="AO2945" s="40"/>
      <c r="AP2945" s="40"/>
      <c r="AQ2945" s="40"/>
      <c r="AR2945" s="40"/>
      <c r="AS2945" s="40"/>
      <c r="AT2945" s="40"/>
      <c r="AU2945" s="40"/>
      <c r="AV2945" s="40"/>
      <c r="AW2945" s="40"/>
      <c r="AX2945" s="40"/>
      <c r="AY2945" s="40"/>
      <c r="AZ2945" s="40"/>
      <c r="BA2945" s="40"/>
      <c r="BB2945" s="40"/>
      <c r="BC2945" s="40"/>
      <c r="BD2945" s="40"/>
      <c r="BE2945" s="40"/>
      <c r="BF2945" s="40"/>
    </row>
    <row r="2946" spans="1:58" x14ac:dyDescent="0.4">
      <c r="A2946" s="510"/>
      <c r="B2946" s="40"/>
      <c r="C2946" s="40"/>
      <c r="D2946" s="45"/>
      <c r="E2946" s="45"/>
      <c r="F2946" s="64"/>
      <c r="G2946" s="40"/>
      <c r="H2946" s="40"/>
      <c r="I2946" s="40"/>
      <c r="J2946" s="40"/>
      <c r="K2946" s="40"/>
      <c r="L2946" s="40"/>
      <c r="M2946" s="40"/>
      <c r="N2946" s="40"/>
      <c r="O2946" s="40"/>
      <c r="P2946" s="40"/>
      <c r="Q2946" s="40"/>
      <c r="R2946" s="40"/>
      <c r="S2946" s="40"/>
      <c r="T2946" s="40"/>
      <c r="U2946" s="40"/>
      <c r="V2946" s="40"/>
      <c r="W2946" s="40"/>
      <c r="X2946" s="40"/>
      <c r="Y2946" s="40"/>
      <c r="Z2946" s="40"/>
      <c r="AA2946" s="40"/>
      <c r="AB2946" s="40"/>
      <c r="AC2946" s="40"/>
      <c r="AD2946" s="40"/>
      <c r="AE2946" s="40"/>
      <c r="AF2946" s="40"/>
      <c r="AG2946" s="40"/>
      <c r="AH2946" s="40"/>
      <c r="AI2946" s="40"/>
      <c r="AJ2946" s="40"/>
      <c r="AK2946" s="40"/>
      <c r="AL2946" s="40"/>
      <c r="AM2946" s="40"/>
      <c r="AN2946" s="40"/>
      <c r="AO2946" s="40"/>
      <c r="AP2946" s="40"/>
      <c r="AQ2946" s="40"/>
      <c r="AR2946" s="40"/>
      <c r="AS2946" s="40"/>
      <c r="AT2946" s="40"/>
      <c r="AU2946" s="40"/>
      <c r="AV2946" s="40"/>
      <c r="AW2946" s="40"/>
      <c r="AX2946" s="40"/>
      <c r="AY2946" s="40"/>
      <c r="AZ2946" s="40"/>
      <c r="BA2946" s="40"/>
      <c r="BB2946" s="40"/>
      <c r="BC2946" s="40"/>
      <c r="BD2946" s="40"/>
      <c r="BE2946" s="40"/>
      <c r="BF2946" s="40"/>
    </row>
    <row r="2947" spans="1:58" x14ac:dyDescent="0.4">
      <c r="A2947" s="510"/>
      <c r="B2947" s="40"/>
      <c r="C2947" s="40"/>
      <c r="D2947" s="45"/>
      <c r="E2947" s="45"/>
      <c r="F2947" s="64"/>
      <c r="G2947" s="40"/>
      <c r="H2947" s="40"/>
      <c r="I2947" s="40"/>
      <c r="J2947" s="40"/>
      <c r="K2947" s="40"/>
      <c r="L2947" s="40"/>
      <c r="M2947" s="40"/>
      <c r="N2947" s="40"/>
      <c r="O2947" s="40"/>
      <c r="P2947" s="40"/>
      <c r="Q2947" s="40"/>
      <c r="R2947" s="40"/>
      <c r="S2947" s="40"/>
      <c r="T2947" s="40"/>
      <c r="U2947" s="40"/>
      <c r="V2947" s="40"/>
      <c r="W2947" s="40"/>
      <c r="X2947" s="40"/>
      <c r="Y2947" s="40"/>
      <c r="Z2947" s="40"/>
      <c r="AA2947" s="40"/>
      <c r="AB2947" s="40"/>
      <c r="AC2947" s="40"/>
      <c r="AD2947" s="40"/>
      <c r="AE2947" s="40"/>
      <c r="AF2947" s="40"/>
      <c r="AG2947" s="40"/>
      <c r="AH2947" s="40"/>
      <c r="AI2947" s="40"/>
      <c r="AJ2947" s="40"/>
      <c r="AK2947" s="40"/>
      <c r="AL2947" s="40"/>
      <c r="AM2947" s="40"/>
      <c r="AN2947" s="40"/>
      <c r="AO2947" s="40"/>
      <c r="AP2947" s="40"/>
      <c r="AQ2947" s="40"/>
      <c r="AR2947" s="40"/>
      <c r="AS2947" s="40"/>
      <c r="AT2947" s="40"/>
      <c r="AU2947" s="40"/>
      <c r="AV2947" s="40"/>
      <c r="AW2947" s="40"/>
      <c r="AX2947" s="40"/>
      <c r="AY2947" s="40"/>
      <c r="AZ2947" s="40"/>
      <c r="BA2947" s="40"/>
      <c r="BB2947" s="40"/>
      <c r="BC2947" s="40"/>
      <c r="BD2947" s="40"/>
      <c r="BE2947" s="40"/>
      <c r="BF2947" s="40"/>
    </row>
    <row r="2948" spans="1:58" x14ac:dyDescent="0.4">
      <c r="A2948" s="510"/>
      <c r="B2948" s="40"/>
      <c r="C2948" s="40"/>
      <c r="D2948" s="45"/>
      <c r="E2948" s="45"/>
      <c r="F2948" s="64"/>
      <c r="G2948" s="40"/>
      <c r="H2948" s="40"/>
      <c r="I2948" s="40"/>
      <c r="J2948" s="40"/>
      <c r="K2948" s="40"/>
      <c r="L2948" s="40"/>
      <c r="M2948" s="40"/>
      <c r="N2948" s="40"/>
      <c r="O2948" s="40"/>
      <c r="P2948" s="40"/>
      <c r="Q2948" s="40"/>
      <c r="R2948" s="40"/>
      <c r="S2948" s="40"/>
      <c r="T2948" s="40"/>
      <c r="U2948" s="40"/>
      <c r="V2948" s="40"/>
      <c r="W2948" s="40"/>
      <c r="X2948" s="40"/>
      <c r="Y2948" s="40"/>
      <c r="Z2948" s="40"/>
      <c r="AA2948" s="40"/>
      <c r="AB2948" s="40"/>
      <c r="AC2948" s="40"/>
      <c r="AD2948" s="40"/>
      <c r="AE2948" s="40"/>
      <c r="AF2948" s="40"/>
      <c r="AG2948" s="40"/>
      <c r="AH2948" s="40"/>
      <c r="AI2948" s="40"/>
      <c r="AJ2948" s="40"/>
      <c r="AK2948" s="40"/>
      <c r="AL2948" s="40"/>
      <c r="AM2948" s="40"/>
      <c r="AN2948" s="40"/>
      <c r="AO2948" s="40"/>
      <c r="AP2948" s="40"/>
      <c r="AQ2948" s="40"/>
      <c r="AR2948" s="40"/>
      <c r="AS2948" s="40"/>
      <c r="AT2948" s="40"/>
      <c r="AU2948" s="40"/>
      <c r="AV2948" s="40"/>
      <c r="AW2948" s="40"/>
      <c r="AX2948" s="40"/>
      <c r="AY2948" s="40"/>
      <c r="AZ2948" s="40"/>
      <c r="BA2948" s="40"/>
      <c r="BB2948" s="40"/>
      <c r="BC2948" s="40"/>
      <c r="BD2948" s="40"/>
      <c r="BE2948" s="40"/>
      <c r="BF2948" s="40"/>
    </row>
    <row r="2949" spans="1:58" x14ac:dyDescent="0.4">
      <c r="A2949" s="510"/>
      <c r="B2949" s="40"/>
      <c r="C2949" s="40"/>
      <c r="D2949" s="45"/>
      <c r="E2949" s="45"/>
      <c r="F2949" s="64"/>
      <c r="G2949" s="40"/>
      <c r="H2949" s="40"/>
      <c r="I2949" s="40"/>
      <c r="J2949" s="40"/>
      <c r="K2949" s="40"/>
      <c r="L2949" s="40"/>
      <c r="M2949" s="40"/>
      <c r="N2949" s="40"/>
      <c r="O2949" s="40"/>
      <c r="P2949" s="40"/>
      <c r="Q2949" s="40"/>
      <c r="R2949" s="40"/>
      <c r="S2949" s="40"/>
      <c r="T2949" s="40"/>
      <c r="U2949" s="40"/>
      <c r="V2949" s="40"/>
      <c r="W2949" s="40"/>
      <c r="X2949" s="40"/>
      <c r="Y2949" s="40"/>
      <c r="Z2949" s="40"/>
      <c r="AA2949" s="40"/>
      <c r="AB2949" s="40"/>
      <c r="AC2949" s="40"/>
      <c r="AD2949" s="40"/>
      <c r="AE2949" s="40"/>
      <c r="AF2949" s="40"/>
      <c r="AG2949" s="40"/>
      <c r="AH2949" s="40"/>
      <c r="AI2949" s="40"/>
      <c r="AJ2949" s="40"/>
      <c r="AK2949" s="40"/>
      <c r="AL2949" s="40"/>
      <c r="AM2949" s="40"/>
      <c r="AN2949" s="40"/>
      <c r="AO2949" s="40"/>
      <c r="AP2949" s="40"/>
      <c r="AQ2949" s="40"/>
      <c r="AR2949" s="40"/>
      <c r="AS2949" s="40"/>
      <c r="AT2949" s="40"/>
      <c r="AU2949" s="40"/>
      <c r="AV2949" s="40"/>
      <c r="AW2949" s="40"/>
      <c r="AX2949" s="40"/>
      <c r="AY2949" s="40"/>
      <c r="AZ2949" s="40"/>
      <c r="BA2949" s="40"/>
      <c r="BB2949" s="40"/>
      <c r="BC2949" s="40"/>
      <c r="BD2949" s="40"/>
      <c r="BE2949" s="40"/>
      <c r="BF2949" s="40"/>
    </row>
    <row r="2950" spans="1:58" x14ac:dyDescent="0.4">
      <c r="A2950" s="510"/>
      <c r="B2950" s="40"/>
      <c r="C2950" s="40"/>
      <c r="D2950" s="45"/>
      <c r="E2950" s="45"/>
      <c r="F2950" s="64"/>
      <c r="G2950" s="40"/>
      <c r="H2950" s="40"/>
      <c r="I2950" s="40"/>
      <c r="J2950" s="40"/>
      <c r="K2950" s="40"/>
      <c r="L2950" s="40"/>
      <c r="M2950" s="40"/>
      <c r="N2950" s="40"/>
      <c r="O2950" s="40"/>
      <c r="P2950" s="40"/>
      <c r="Q2950" s="40"/>
      <c r="R2950" s="40"/>
      <c r="S2950" s="40"/>
      <c r="T2950" s="40"/>
      <c r="U2950" s="40"/>
      <c r="V2950" s="40"/>
      <c r="W2950" s="40"/>
      <c r="X2950" s="40"/>
      <c r="Y2950" s="40"/>
      <c r="Z2950" s="40"/>
      <c r="AA2950" s="40"/>
      <c r="AB2950" s="40"/>
      <c r="AC2950" s="40"/>
      <c r="AD2950" s="40"/>
      <c r="AE2950" s="40"/>
      <c r="AF2950" s="40"/>
      <c r="AG2950" s="40"/>
      <c r="AH2950" s="40"/>
      <c r="AI2950" s="40"/>
      <c r="AJ2950" s="40"/>
      <c r="AK2950" s="40"/>
      <c r="AL2950" s="40"/>
      <c r="AM2950" s="40"/>
      <c r="AN2950" s="40"/>
      <c r="AO2950" s="40"/>
      <c r="AP2950" s="40"/>
      <c r="AQ2950" s="40"/>
      <c r="AR2950" s="40"/>
      <c r="AS2950" s="40"/>
      <c r="AT2950" s="40"/>
      <c r="AU2950" s="40"/>
      <c r="AV2950" s="40"/>
      <c r="AW2950" s="40"/>
      <c r="AX2950" s="40"/>
      <c r="AY2950" s="40"/>
      <c r="AZ2950" s="40"/>
      <c r="BA2950" s="40"/>
      <c r="BB2950" s="40"/>
      <c r="BC2950" s="40"/>
      <c r="BD2950" s="40"/>
      <c r="BE2950" s="40"/>
      <c r="BF2950" s="40"/>
    </row>
    <row r="2951" spans="1:58" x14ac:dyDescent="0.4">
      <c r="A2951" s="510"/>
      <c r="B2951" s="40"/>
      <c r="C2951" s="40"/>
      <c r="D2951" s="45"/>
      <c r="E2951" s="45"/>
      <c r="F2951" s="64"/>
      <c r="G2951" s="40"/>
      <c r="H2951" s="40"/>
      <c r="I2951" s="40"/>
      <c r="J2951" s="40"/>
      <c r="K2951" s="40"/>
      <c r="L2951" s="40"/>
      <c r="M2951" s="40"/>
      <c r="N2951" s="40"/>
      <c r="O2951" s="40"/>
      <c r="P2951" s="40"/>
      <c r="Q2951" s="40"/>
      <c r="R2951" s="40"/>
      <c r="S2951" s="40"/>
      <c r="T2951" s="40"/>
      <c r="U2951" s="40"/>
      <c r="V2951" s="40"/>
      <c r="W2951" s="40"/>
      <c r="X2951" s="40"/>
      <c r="Y2951" s="40"/>
      <c r="Z2951" s="40"/>
      <c r="AA2951" s="40"/>
      <c r="AB2951" s="40"/>
      <c r="AC2951" s="40"/>
      <c r="AD2951" s="40"/>
      <c r="AE2951" s="40"/>
      <c r="AF2951" s="40"/>
      <c r="AG2951" s="40"/>
      <c r="AH2951" s="40"/>
      <c r="AI2951" s="40"/>
      <c r="AJ2951" s="40"/>
      <c r="AK2951" s="40"/>
      <c r="AL2951" s="40"/>
      <c r="AM2951" s="40"/>
      <c r="AN2951" s="40"/>
      <c r="AO2951" s="40"/>
      <c r="AP2951" s="40"/>
      <c r="AQ2951" s="40"/>
      <c r="AR2951" s="40"/>
      <c r="AS2951" s="40"/>
      <c r="AT2951" s="40"/>
      <c r="AU2951" s="40"/>
      <c r="AV2951" s="40"/>
      <c r="AW2951" s="40"/>
      <c r="AX2951" s="40"/>
      <c r="AY2951" s="40"/>
      <c r="AZ2951" s="40"/>
      <c r="BA2951" s="40"/>
      <c r="BB2951" s="40"/>
      <c r="BC2951" s="40"/>
      <c r="BD2951" s="40"/>
      <c r="BE2951" s="40"/>
      <c r="BF2951" s="40"/>
    </row>
    <row r="2952" spans="1:58" x14ac:dyDescent="0.4">
      <c r="A2952" s="510"/>
      <c r="B2952" s="40"/>
      <c r="C2952" s="40"/>
      <c r="D2952" s="45"/>
      <c r="E2952" s="45"/>
      <c r="F2952" s="64"/>
      <c r="G2952" s="40"/>
      <c r="H2952" s="40"/>
      <c r="I2952" s="40"/>
      <c r="J2952" s="40"/>
      <c r="K2952" s="40"/>
      <c r="L2952" s="40"/>
      <c r="M2952" s="40"/>
      <c r="N2952" s="40"/>
      <c r="O2952" s="40"/>
      <c r="P2952" s="40"/>
      <c r="Q2952" s="40"/>
      <c r="R2952" s="40"/>
      <c r="S2952" s="40"/>
      <c r="T2952" s="40"/>
      <c r="U2952" s="40"/>
      <c r="V2952" s="40"/>
      <c r="W2952" s="40"/>
      <c r="X2952" s="40"/>
      <c r="Y2952" s="40"/>
      <c r="Z2952" s="40"/>
      <c r="AA2952" s="40"/>
      <c r="AB2952" s="40"/>
      <c r="AC2952" s="40"/>
      <c r="AD2952" s="40"/>
      <c r="AE2952" s="40"/>
      <c r="AF2952" s="40"/>
      <c r="AG2952" s="40"/>
      <c r="AH2952" s="40"/>
      <c r="AI2952" s="40"/>
      <c r="AJ2952" s="40"/>
      <c r="AK2952" s="40"/>
      <c r="AL2952" s="40"/>
      <c r="AM2952" s="40"/>
      <c r="AN2952" s="40"/>
      <c r="AO2952" s="40"/>
      <c r="AP2952" s="40"/>
      <c r="AQ2952" s="40"/>
      <c r="AR2952" s="40"/>
      <c r="AS2952" s="40"/>
      <c r="AT2952" s="40"/>
      <c r="AU2952" s="40"/>
      <c r="AV2952" s="40"/>
      <c r="AW2952" s="40"/>
      <c r="AX2952" s="40"/>
      <c r="AY2952" s="40"/>
      <c r="AZ2952" s="40"/>
      <c r="BA2952" s="40"/>
      <c r="BB2952" s="40"/>
      <c r="BC2952" s="40"/>
      <c r="BD2952" s="40"/>
      <c r="BE2952" s="40"/>
      <c r="BF2952" s="40"/>
    </row>
    <row r="2953" spans="1:58" x14ac:dyDescent="0.4">
      <c r="A2953" s="510"/>
      <c r="B2953" s="40"/>
      <c r="C2953" s="40"/>
      <c r="D2953" s="45"/>
      <c r="E2953" s="45"/>
      <c r="F2953" s="64"/>
      <c r="G2953" s="40"/>
      <c r="H2953" s="40"/>
      <c r="I2953" s="40"/>
      <c r="J2953" s="40"/>
      <c r="K2953" s="40"/>
      <c r="L2953" s="40"/>
      <c r="M2953" s="40"/>
      <c r="N2953" s="40"/>
      <c r="O2953" s="40"/>
      <c r="P2953" s="40"/>
      <c r="Q2953" s="40"/>
      <c r="R2953" s="40"/>
      <c r="S2953" s="40"/>
      <c r="T2953" s="40"/>
      <c r="U2953" s="40"/>
      <c r="V2953" s="40"/>
      <c r="W2953" s="40"/>
      <c r="X2953" s="40"/>
      <c r="Y2953" s="40"/>
      <c r="Z2953" s="40"/>
      <c r="AA2953" s="40"/>
      <c r="AB2953" s="40"/>
      <c r="AC2953" s="40"/>
      <c r="AD2953" s="40"/>
      <c r="AE2953" s="40"/>
      <c r="AF2953" s="40"/>
      <c r="AG2953" s="40"/>
      <c r="AH2953" s="40"/>
      <c r="AI2953" s="40"/>
      <c r="AJ2953" s="40"/>
      <c r="AK2953" s="40"/>
      <c r="AL2953" s="40"/>
      <c r="AM2953" s="40"/>
      <c r="AN2953" s="40"/>
      <c r="AO2953" s="40"/>
      <c r="AP2953" s="40"/>
      <c r="AQ2953" s="40"/>
      <c r="AR2953" s="40"/>
      <c r="AS2953" s="40"/>
      <c r="AT2953" s="40"/>
      <c r="AU2953" s="40"/>
      <c r="AV2953" s="40"/>
      <c r="AW2953" s="40"/>
      <c r="AX2953" s="40"/>
      <c r="AY2953" s="40"/>
      <c r="AZ2953" s="40"/>
      <c r="BA2953" s="40"/>
      <c r="BB2953" s="40"/>
      <c r="BC2953" s="40"/>
      <c r="BD2953" s="40"/>
      <c r="BE2953" s="40"/>
      <c r="BF2953" s="40"/>
    </row>
    <row r="2954" spans="1:58" x14ac:dyDescent="0.4">
      <c r="A2954" s="510"/>
      <c r="B2954" s="40"/>
      <c r="C2954" s="40"/>
      <c r="D2954" s="45"/>
      <c r="E2954" s="45"/>
      <c r="F2954" s="64"/>
      <c r="G2954" s="40"/>
      <c r="H2954" s="40"/>
      <c r="I2954" s="40"/>
      <c r="J2954" s="40"/>
      <c r="K2954" s="40"/>
      <c r="L2954" s="40"/>
      <c r="M2954" s="40"/>
      <c r="N2954" s="40"/>
      <c r="O2954" s="40"/>
      <c r="P2954" s="40"/>
      <c r="Q2954" s="40"/>
      <c r="R2954" s="40"/>
      <c r="S2954" s="40"/>
      <c r="T2954" s="40"/>
      <c r="U2954" s="40"/>
      <c r="V2954" s="40"/>
      <c r="W2954" s="40"/>
      <c r="X2954" s="40"/>
      <c r="Y2954" s="40"/>
      <c r="Z2954" s="40"/>
      <c r="AA2954" s="40"/>
      <c r="AB2954" s="40"/>
      <c r="AC2954" s="40"/>
      <c r="AD2954" s="40"/>
      <c r="AE2954" s="40"/>
      <c r="AF2954" s="40"/>
      <c r="AG2954" s="40"/>
      <c r="AH2954" s="40"/>
      <c r="AI2954" s="40"/>
      <c r="AJ2954" s="40"/>
      <c r="AK2954" s="40"/>
      <c r="AL2954" s="40"/>
      <c r="AM2954" s="40"/>
      <c r="AN2954" s="40"/>
      <c r="AO2954" s="40"/>
      <c r="AP2954" s="40"/>
      <c r="AQ2954" s="40"/>
      <c r="AR2954" s="40"/>
      <c r="AS2954" s="40"/>
      <c r="AT2954" s="40"/>
      <c r="AU2954" s="40"/>
      <c r="AV2954" s="40"/>
      <c r="AW2954" s="40"/>
      <c r="AX2954" s="40"/>
      <c r="AY2954" s="40"/>
      <c r="AZ2954" s="40"/>
      <c r="BA2954" s="40"/>
      <c r="BB2954" s="40"/>
      <c r="BC2954" s="40"/>
      <c r="BD2954" s="40"/>
      <c r="BE2954" s="40"/>
      <c r="BF2954" s="40"/>
    </row>
    <row r="2955" spans="1:58" x14ac:dyDescent="0.4">
      <c r="A2955" s="510"/>
      <c r="B2955" s="40"/>
      <c r="C2955" s="40"/>
      <c r="D2955" s="45"/>
      <c r="E2955" s="45"/>
      <c r="F2955" s="64"/>
      <c r="G2955" s="40"/>
      <c r="H2955" s="40"/>
      <c r="I2955" s="40"/>
      <c r="J2955" s="40"/>
      <c r="K2955" s="40"/>
      <c r="L2955" s="40"/>
      <c r="M2955" s="40"/>
      <c r="N2955" s="40"/>
      <c r="O2955" s="40"/>
      <c r="P2955" s="40"/>
      <c r="Q2955" s="40"/>
      <c r="R2955" s="40"/>
      <c r="S2955" s="40"/>
      <c r="T2955" s="40"/>
      <c r="U2955" s="40"/>
      <c r="V2955" s="40"/>
      <c r="W2955" s="40"/>
      <c r="X2955" s="40"/>
      <c r="Y2955" s="40"/>
      <c r="Z2955" s="40"/>
      <c r="AA2955" s="40"/>
      <c r="AB2955" s="40"/>
      <c r="AC2955" s="40"/>
      <c r="AD2955" s="40"/>
      <c r="AE2955" s="40"/>
      <c r="AF2955" s="40"/>
      <c r="AG2955" s="40"/>
      <c r="AH2955" s="40"/>
      <c r="AI2955" s="40"/>
      <c r="AJ2955" s="40"/>
      <c r="AK2955" s="40"/>
      <c r="AL2955" s="40"/>
      <c r="AM2955" s="40"/>
      <c r="AN2955" s="40"/>
      <c r="AO2955" s="40"/>
      <c r="AP2955" s="40"/>
      <c r="AQ2955" s="40"/>
      <c r="AR2955" s="40"/>
      <c r="AS2955" s="40"/>
      <c r="AT2955" s="40"/>
      <c r="AU2955" s="40"/>
      <c r="AV2955" s="40"/>
      <c r="AW2955" s="40"/>
      <c r="AX2955" s="40"/>
      <c r="AY2955" s="40"/>
      <c r="AZ2955" s="40"/>
      <c r="BA2955" s="40"/>
      <c r="BB2955" s="40"/>
      <c r="BC2955" s="40"/>
      <c r="BD2955" s="40"/>
      <c r="BE2955" s="40"/>
      <c r="BF2955" s="40"/>
    </row>
    <row r="2956" spans="1:58" x14ac:dyDescent="0.4">
      <c r="A2956" s="510"/>
      <c r="B2956" s="40"/>
      <c r="C2956" s="40"/>
      <c r="D2956" s="45"/>
      <c r="E2956" s="45"/>
      <c r="F2956" s="64"/>
      <c r="G2956" s="40"/>
      <c r="H2956" s="40"/>
      <c r="I2956" s="40"/>
      <c r="J2956" s="40"/>
      <c r="K2956" s="40"/>
      <c r="L2956" s="40"/>
      <c r="M2956" s="40"/>
      <c r="N2956" s="40"/>
      <c r="O2956" s="40"/>
      <c r="P2956" s="40"/>
      <c r="Q2956" s="40"/>
      <c r="R2956" s="40"/>
      <c r="S2956" s="40"/>
      <c r="T2956" s="40"/>
      <c r="U2956" s="40"/>
      <c r="V2956" s="40"/>
      <c r="W2956" s="40"/>
      <c r="X2956" s="40"/>
      <c r="Y2956" s="40"/>
      <c r="Z2956" s="40"/>
      <c r="AA2956" s="40"/>
      <c r="AB2956" s="40"/>
      <c r="AC2956" s="40"/>
      <c r="AD2956" s="40"/>
      <c r="AE2956" s="40"/>
      <c r="AF2956" s="40"/>
      <c r="AG2956" s="40"/>
      <c r="AH2956" s="40"/>
      <c r="AI2956" s="40"/>
      <c r="AJ2956" s="40"/>
      <c r="AK2956" s="40"/>
      <c r="AL2956" s="40"/>
      <c r="AM2956" s="40"/>
      <c r="AN2956" s="40"/>
      <c r="AO2956" s="40"/>
      <c r="AP2956" s="40"/>
      <c r="AQ2956" s="40"/>
      <c r="AR2956" s="40"/>
      <c r="AS2956" s="40"/>
      <c r="AT2956" s="40"/>
      <c r="AU2956" s="40"/>
      <c r="AV2956" s="40"/>
      <c r="AW2956" s="40"/>
      <c r="AX2956" s="40"/>
      <c r="AY2956" s="40"/>
      <c r="AZ2956" s="40"/>
      <c r="BA2956" s="40"/>
      <c r="BB2956" s="40"/>
      <c r="BC2956" s="40"/>
      <c r="BD2956" s="40"/>
      <c r="BE2956" s="40"/>
      <c r="BF2956" s="40"/>
    </row>
    <row r="2957" spans="1:58" x14ac:dyDescent="0.4">
      <c r="A2957" s="510"/>
      <c r="B2957" s="40"/>
      <c r="C2957" s="40"/>
      <c r="D2957" s="45"/>
      <c r="E2957" s="45"/>
      <c r="F2957" s="64"/>
      <c r="G2957" s="40"/>
      <c r="H2957" s="40"/>
      <c r="I2957" s="40"/>
      <c r="J2957" s="40"/>
      <c r="K2957" s="40"/>
      <c r="L2957" s="40"/>
      <c r="M2957" s="40"/>
      <c r="N2957" s="40"/>
      <c r="O2957" s="40"/>
      <c r="P2957" s="40"/>
      <c r="Q2957" s="40"/>
      <c r="R2957" s="40"/>
      <c r="S2957" s="40"/>
      <c r="T2957" s="40"/>
      <c r="U2957" s="40"/>
      <c r="V2957" s="40"/>
      <c r="W2957" s="40"/>
      <c r="X2957" s="40"/>
      <c r="Y2957" s="40"/>
      <c r="Z2957" s="40"/>
      <c r="AA2957" s="40"/>
      <c r="AB2957" s="40"/>
      <c r="AC2957" s="40"/>
      <c r="AD2957" s="40"/>
      <c r="AE2957" s="40"/>
      <c r="AF2957" s="40"/>
      <c r="AG2957" s="40"/>
      <c r="AH2957" s="40"/>
      <c r="AI2957" s="40"/>
      <c r="AJ2957" s="40"/>
      <c r="AK2957" s="40"/>
      <c r="AL2957" s="40"/>
      <c r="AM2957" s="40"/>
      <c r="AN2957" s="40"/>
      <c r="AO2957" s="40"/>
      <c r="AP2957" s="40"/>
      <c r="AQ2957" s="40"/>
      <c r="AR2957" s="40"/>
      <c r="AS2957" s="40"/>
      <c r="AT2957" s="40"/>
      <c r="AU2957" s="40"/>
      <c r="AV2957" s="40"/>
      <c r="AW2957" s="40"/>
      <c r="AX2957" s="40"/>
      <c r="AY2957" s="40"/>
      <c r="AZ2957" s="40"/>
      <c r="BA2957" s="40"/>
      <c r="BB2957" s="40"/>
      <c r="BC2957" s="40"/>
      <c r="BD2957" s="40"/>
      <c r="BE2957" s="40"/>
      <c r="BF2957" s="40"/>
    </row>
    <row r="2958" spans="1:58" x14ac:dyDescent="0.4">
      <c r="A2958" s="510"/>
      <c r="B2958" s="40"/>
      <c r="C2958" s="40"/>
      <c r="D2958" s="45"/>
      <c r="E2958" s="45"/>
      <c r="F2958" s="64"/>
      <c r="G2958" s="40"/>
      <c r="H2958" s="40"/>
      <c r="I2958" s="40"/>
      <c r="J2958" s="40"/>
      <c r="K2958" s="40"/>
      <c r="L2958" s="40"/>
      <c r="M2958" s="40"/>
      <c r="N2958" s="40"/>
      <c r="O2958" s="40"/>
      <c r="P2958" s="40"/>
      <c r="Q2958" s="40"/>
      <c r="R2958" s="40"/>
      <c r="S2958" s="40"/>
      <c r="T2958" s="40"/>
      <c r="U2958" s="40"/>
      <c r="V2958" s="40"/>
      <c r="W2958" s="40"/>
      <c r="X2958" s="40"/>
      <c r="Y2958" s="40"/>
      <c r="Z2958" s="40"/>
      <c r="AA2958" s="40"/>
      <c r="AB2958" s="40"/>
      <c r="AC2958" s="40"/>
      <c r="AD2958" s="40"/>
      <c r="AE2958" s="40"/>
      <c r="AF2958" s="40"/>
      <c r="AG2958" s="40"/>
      <c r="AH2958" s="40"/>
      <c r="AI2958" s="40"/>
      <c r="AJ2958" s="40"/>
      <c r="AK2958" s="40"/>
      <c r="AL2958" s="40"/>
      <c r="AM2958" s="40"/>
      <c r="AN2958" s="40"/>
      <c r="AO2958" s="40"/>
      <c r="AP2958" s="40"/>
      <c r="AQ2958" s="40"/>
      <c r="AR2958" s="40"/>
      <c r="AS2958" s="40"/>
      <c r="AT2958" s="40"/>
      <c r="AU2958" s="40"/>
      <c r="AV2958" s="40"/>
      <c r="AW2958" s="40"/>
      <c r="AX2958" s="40"/>
      <c r="AY2958" s="40"/>
      <c r="AZ2958" s="40"/>
      <c r="BA2958" s="40"/>
      <c r="BB2958" s="40"/>
      <c r="BC2958" s="40"/>
      <c r="BD2958" s="40"/>
      <c r="BE2958" s="40"/>
      <c r="BF2958" s="40"/>
    </row>
    <row r="2959" spans="1:58" x14ac:dyDescent="0.4">
      <c r="A2959" s="510"/>
      <c r="B2959" s="40"/>
      <c r="C2959" s="40"/>
      <c r="D2959" s="45"/>
      <c r="E2959" s="45"/>
      <c r="F2959" s="64"/>
      <c r="G2959" s="40"/>
      <c r="H2959" s="40"/>
      <c r="I2959" s="40"/>
      <c r="J2959" s="40"/>
      <c r="K2959" s="40"/>
      <c r="L2959" s="40"/>
      <c r="M2959" s="40"/>
      <c r="N2959" s="40"/>
      <c r="O2959" s="40"/>
      <c r="P2959" s="40"/>
      <c r="Q2959" s="40"/>
      <c r="R2959" s="40"/>
      <c r="S2959" s="40"/>
      <c r="T2959" s="40"/>
      <c r="U2959" s="40"/>
      <c r="V2959" s="40"/>
      <c r="W2959" s="40"/>
      <c r="X2959" s="40"/>
      <c r="Y2959" s="40"/>
      <c r="Z2959" s="40"/>
      <c r="AA2959" s="40"/>
      <c r="AB2959" s="40"/>
      <c r="AC2959" s="40"/>
      <c r="AD2959" s="40"/>
      <c r="AE2959" s="40"/>
      <c r="AF2959" s="40"/>
      <c r="AG2959" s="40"/>
      <c r="AH2959" s="40"/>
      <c r="AI2959" s="40"/>
      <c r="AJ2959" s="40"/>
      <c r="AK2959" s="40"/>
      <c r="AL2959" s="40"/>
      <c r="AM2959" s="40"/>
      <c r="AN2959" s="40"/>
      <c r="AO2959" s="40"/>
      <c r="AP2959" s="40"/>
      <c r="AQ2959" s="40"/>
      <c r="AR2959" s="40"/>
      <c r="AS2959" s="40"/>
      <c r="AT2959" s="40"/>
      <c r="AU2959" s="40"/>
      <c r="AV2959" s="40"/>
      <c r="AW2959" s="40"/>
      <c r="AX2959" s="40"/>
      <c r="AY2959" s="40"/>
      <c r="AZ2959" s="40"/>
      <c r="BA2959" s="40"/>
      <c r="BB2959" s="40"/>
      <c r="BC2959" s="40"/>
      <c r="BD2959" s="40"/>
      <c r="BE2959" s="40"/>
      <c r="BF2959" s="40"/>
    </row>
    <row r="2960" spans="1:58" x14ac:dyDescent="0.4">
      <c r="A2960" s="510"/>
      <c r="B2960" s="40"/>
      <c r="C2960" s="40"/>
      <c r="D2960" s="45"/>
      <c r="E2960" s="45"/>
      <c r="F2960" s="64"/>
      <c r="G2960" s="40"/>
      <c r="H2960" s="40"/>
      <c r="I2960" s="40"/>
      <c r="J2960" s="40"/>
      <c r="K2960" s="40"/>
      <c r="L2960" s="40"/>
      <c r="M2960" s="40"/>
      <c r="N2960" s="40"/>
      <c r="O2960" s="40"/>
      <c r="P2960" s="40"/>
      <c r="Q2960" s="40"/>
      <c r="R2960" s="40"/>
      <c r="S2960" s="40"/>
      <c r="T2960" s="40"/>
      <c r="U2960" s="40"/>
      <c r="V2960" s="40"/>
      <c r="W2960" s="40"/>
      <c r="X2960" s="40"/>
      <c r="Y2960" s="40"/>
      <c r="Z2960" s="40"/>
      <c r="AA2960" s="40"/>
      <c r="AB2960" s="40"/>
      <c r="AC2960" s="40"/>
      <c r="AD2960" s="40"/>
      <c r="AE2960" s="40"/>
      <c r="AF2960" s="40"/>
      <c r="AG2960" s="40"/>
      <c r="AH2960" s="40"/>
      <c r="AI2960" s="40"/>
      <c r="AJ2960" s="40"/>
      <c r="AK2960" s="40"/>
      <c r="AL2960" s="40"/>
      <c r="AM2960" s="40"/>
      <c r="AN2960" s="40"/>
      <c r="AO2960" s="40"/>
      <c r="AP2960" s="40"/>
      <c r="AQ2960" s="40"/>
      <c r="AR2960" s="40"/>
      <c r="AS2960" s="40"/>
      <c r="AT2960" s="40"/>
      <c r="AU2960" s="40"/>
      <c r="AV2960" s="40"/>
      <c r="AW2960" s="40"/>
      <c r="AX2960" s="40"/>
      <c r="AY2960" s="40"/>
      <c r="AZ2960" s="40"/>
      <c r="BA2960" s="40"/>
      <c r="BB2960" s="40"/>
      <c r="BC2960" s="40"/>
      <c r="BD2960" s="40"/>
      <c r="BE2960" s="40"/>
      <c r="BF2960" s="40"/>
    </row>
    <row r="2961" spans="1:58" x14ac:dyDescent="0.4">
      <c r="A2961" s="510"/>
      <c r="B2961" s="40"/>
      <c r="C2961" s="40"/>
      <c r="D2961" s="45"/>
      <c r="E2961" s="45"/>
      <c r="F2961" s="64"/>
      <c r="G2961" s="40"/>
      <c r="H2961" s="40"/>
      <c r="I2961" s="40"/>
      <c r="J2961" s="40"/>
      <c r="K2961" s="40"/>
      <c r="L2961" s="40"/>
      <c r="M2961" s="40"/>
      <c r="N2961" s="40"/>
      <c r="O2961" s="40"/>
      <c r="P2961" s="40"/>
      <c r="Q2961" s="40"/>
      <c r="R2961" s="40"/>
      <c r="S2961" s="40"/>
      <c r="T2961" s="40"/>
      <c r="U2961" s="40"/>
      <c r="V2961" s="40"/>
      <c r="W2961" s="40"/>
      <c r="X2961" s="40"/>
      <c r="Y2961" s="40"/>
      <c r="Z2961" s="40"/>
      <c r="AA2961" s="40"/>
      <c r="AB2961" s="40"/>
      <c r="AC2961" s="40"/>
      <c r="AD2961" s="40"/>
      <c r="AE2961" s="40"/>
      <c r="AF2961" s="40"/>
      <c r="AG2961" s="40"/>
      <c r="AH2961" s="40"/>
      <c r="AI2961" s="40"/>
      <c r="AJ2961" s="40"/>
      <c r="AK2961" s="40"/>
      <c r="AL2961" s="40"/>
      <c r="AM2961" s="40"/>
      <c r="AN2961" s="40"/>
      <c r="AO2961" s="40"/>
      <c r="AP2961" s="40"/>
      <c r="AQ2961" s="40"/>
      <c r="AR2961" s="40"/>
      <c r="AS2961" s="40"/>
      <c r="AT2961" s="40"/>
      <c r="AU2961" s="40"/>
      <c r="AV2961" s="40"/>
      <c r="AW2961" s="40"/>
      <c r="AX2961" s="40"/>
      <c r="AY2961" s="40"/>
      <c r="AZ2961" s="40"/>
      <c r="BA2961" s="40"/>
      <c r="BB2961" s="40"/>
      <c r="BC2961" s="40"/>
      <c r="BD2961" s="40"/>
      <c r="BE2961" s="40"/>
      <c r="BF2961" s="40"/>
    </row>
    <row r="2962" spans="1:58" x14ac:dyDescent="0.4">
      <c r="A2962" s="510"/>
      <c r="B2962" s="40"/>
      <c r="C2962" s="40"/>
      <c r="D2962" s="45"/>
      <c r="E2962" s="45"/>
      <c r="F2962" s="64"/>
      <c r="G2962" s="40"/>
      <c r="H2962" s="40"/>
      <c r="I2962" s="40"/>
      <c r="J2962" s="40"/>
      <c r="K2962" s="40"/>
      <c r="L2962" s="40"/>
      <c r="M2962" s="40"/>
      <c r="N2962" s="40"/>
      <c r="O2962" s="40"/>
      <c r="P2962" s="40"/>
      <c r="Q2962" s="40"/>
      <c r="R2962" s="40"/>
      <c r="S2962" s="40"/>
      <c r="T2962" s="40"/>
      <c r="U2962" s="40"/>
      <c r="V2962" s="40"/>
      <c r="W2962" s="40"/>
      <c r="X2962" s="40"/>
      <c r="Y2962" s="40"/>
      <c r="Z2962" s="40"/>
      <c r="AA2962" s="40"/>
      <c r="AB2962" s="40"/>
      <c r="AC2962" s="40"/>
      <c r="AD2962" s="40"/>
      <c r="AE2962" s="40"/>
      <c r="AF2962" s="40"/>
      <c r="AG2962" s="40"/>
      <c r="AH2962" s="40"/>
      <c r="AI2962" s="40"/>
      <c r="AJ2962" s="40"/>
      <c r="AK2962" s="40"/>
      <c r="AL2962" s="40"/>
      <c r="AM2962" s="40"/>
      <c r="AN2962" s="40"/>
      <c r="AO2962" s="40"/>
      <c r="AP2962" s="40"/>
      <c r="AQ2962" s="40"/>
      <c r="AR2962" s="40"/>
      <c r="AS2962" s="40"/>
      <c r="AT2962" s="40"/>
      <c r="AU2962" s="40"/>
      <c r="AV2962" s="40"/>
      <c r="AW2962" s="40"/>
      <c r="AX2962" s="40"/>
      <c r="AY2962" s="40"/>
      <c r="AZ2962" s="40"/>
      <c r="BA2962" s="40"/>
      <c r="BB2962" s="40"/>
      <c r="BC2962" s="40"/>
      <c r="BD2962" s="40"/>
      <c r="BE2962" s="40"/>
      <c r="BF2962" s="40"/>
    </row>
    <row r="2963" spans="1:58" x14ac:dyDescent="0.4">
      <c r="A2963" s="510"/>
      <c r="B2963" s="40"/>
      <c r="C2963" s="40"/>
      <c r="D2963" s="45"/>
      <c r="E2963" s="45"/>
      <c r="F2963" s="64"/>
      <c r="G2963" s="40"/>
      <c r="H2963" s="40"/>
      <c r="I2963" s="40"/>
      <c r="J2963" s="40"/>
      <c r="K2963" s="40"/>
      <c r="L2963" s="40"/>
      <c r="M2963" s="40"/>
      <c r="N2963" s="40"/>
      <c r="O2963" s="40"/>
      <c r="P2963" s="40"/>
      <c r="Q2963" s="40"/>
      <c r="R2963" s="40"/>
      <c r="S2963" s="40"/>
      <c r="T2963" s="40"/>
      <c r="U2963" s="40"/>
      <c r="V2963" s="40"/>
      <c r="W2963" s="40"/>
      <c r="X2963" s="40"/>
      <c r="Y2963" s="40"/>
      <c r="Z2963" s="40"/>
      <c r="AA2963" s="40"/>
      <c r="AB2963" s="40"/>
      <c r="AC2963" s="40"/>
      <c r="AD2963" s="40"/>
      <c r="AE2963" s="40"/>
      <c r="AF2963" s="40"/>
      <c r="AG2963" s="40"/>
      <c r="AH2963" s="40"/>
      <c r="AI2963" s="40"/>
      <c r="AJ2963" s="40"/>
      <c r="AK2963" s="40"/>
      <c r="AL2963" s="40"/>
      <c r="AM2963" s="40"/>
      <c r="AN2963" s="40"/>
      <c r="AO2963" s="40"/>
      <c r="AP2963" s="40"/>
      <c r="AQ2963" s="40"/>
      <c r="AR2963" s="40"/>
      <c r="AS2963" s="40"/>
      <c r="AT2963" s="40"/>
      <c r="AU2963" s="40"/>
      <c r="AV2963" s="40"/>
      <c r="AW2963" s="40"/>
      <c r="AX2963" s="40"/>
      <c r="AY2963" s="40"/>
      <c r="AZ2963" s="40"/>
      <c r="BA2963" s="40"/>
      <c r="BB2963" s="40"/>
      <c r="BC2963" s="40"/>
      <c r="BD2963" s="40"/>
      <c r="BE2963" s="40"/>
      <c r="BF2963" s="40"/>
    </row>
    <row r="2964" spans="1:58" x14ac:dyDescent="0.4">
      <c r="A2964" s="510"/>
      <c r="B2964" s="40"/>
      <c r="C2964" s="40"/>
      <c r="D2964" s="45"/>
      <c r="E2964" s="45"/>
      <c r="F2964" s="64"/>
      <c r="G2964" s="40"/>
      <c r="H2964" s="40"/>
      <c r="I2964" s="40"/>
      <c r="J2964" s="40"/>
      <c r="K2964" s="40"/>
      <c r="L2964" s="40"/>
      <c r="M2964" s="40"/>
      <c r="N2964" s="40"/>
      <c r="O2964" s="40"/>
      <c r="P2964" s="40"/>
      <c r="Q2964" s="40"/>
      <c r="R2964" s="40"/>
      <c r="S2964" s="40"/>
      <c r="T2964" s="40"/>
      <c r="U2964" s="40"/>
      <c r="V2964" s="40"/>
      <c r="W2964" s="40"/>
      <c r="X2964" s="40"/>
      <c r="Y2964" s="40"/>
      <c r="Z2964" s="40"/>
      <c r="AA2964" s="40"/>
      <c r="AB2964" s="40"/>
      <c r="AC2964" s="40"/>
      <c r="AD2964" s="40"/>
      <c r="AE2964" s="40"/>
      <c r="AF2964" s="40"/>
      <c r="AG2964" s="40"/>
      <c r="AH2964" s="40"/>
      <c r="AI2964" s="40"/>
      <c r="AJ2964" s="40"/>
      <c r="AK2964" s="40"/>
      <c r="AL2964" s="40"/>
      <c r="AM2964" s="40"/>
      <c r="AN2964" s="40"/>
      <c r="AO2964" s="40"/>
      <c r="AP2964" s="40"/>
      <c r="AQ2964" s="40"/>
      <c r="AR2964" s="40"/>
      <c r="AS2964" s="40"/>
      <c r="AT2964" s="40"/>
      <c r="AU2964" s="40"/>
      <c r="AV2964" s="40"/>
      <c r="AW2964" s="40"/>
      <c r="AX2964" s="40"/>
      <c r="AY2964" s="40"/>
      <c r="AZ2964" s="40"/>
      <c r="BA2964" s="40"/>
      <c r="BB2964" s="40"/>
      <c r="BC2964" s="40"/>
      <c r="BD2964" s="40"/>
      <c r="BE2964" s="40"/>
      <c r="BF2964" s="40"/>
    </row>
    <row r="2965" spans="1:58" x14ac:dyDescent="0.4">
      <c r="A2965" s="510"/>
      <c r="B2965" s="40"/>
      <c r="C2965" s="40"/>
      <c r="D2965" s="45"/>
      <c r="E2965" s="45"/>
      <c r="F2965" s="64"/>
      <c r="G2965" s="40"/>
      <c r="H2965" s="40"/>
      <c r="I2965" s="40"/>
      <c r="J2965" s="40"/>
      <c r="K2965" s="40"/>
      <c r="L2965" s="40"/>
      <c r="M2965" s="40"/>
      <c r="N2965" s="40"/>
      <c r="O2965" s="40"/>
      <c r="P2965" s="40"/>
      <c r="Q2965" s="40"/>
      <c r="R2965" s="40"/>
      <c r="S2965" s="40"/>
      <c r="T2965" s="40"/>
      <c r="U2965" s="40"/>
      <c r="V2965" s="40"/>
      <c r="W2965" s="40"/>
      <c r="X2965" s="40"/>
      <c r="Y2965" s="40"/>
      <c r="Z2965" s="40"/>
      <c r="AA2965" s="40"/>
      <c r="AB2965" s="40"/>
      <c r="AC2965" s="40"/>
      <c r="AD2965" s="40"/>
      <c r="AE2965" s="40"/>
      <c r="AF2965" s="40"/>
      <c r="AG2965" s="40"/>
      <c r="AH2965" s="40"/>
      <c r="AI2965" s="40"/>
      <c r="AJ2965" s="40"/>
      <c r="AK2965" s="40"/>
      <c r="AL2965" s="40"/>
      <c r="AM2965" s="40"/>
      <c r="AN2965" s="40"/>
      <c r="AO2965" s="40"/>
      <c r="AP2965" s="40"/>
      <c r="AQ2965" s="40"/>
      <c r="AR2965" s="40"/>
      <c r="AS2965" s="40"/>
      <c r="AT2965" s="40"/>
      <c r="AU2965" s="40"/>
      <c r="AV2965" s="40"/>
      <c r="AW2965" s="40"/>
      <c r="AX2965" s="40"/>
      <c r="AY2965" s="40"/>
      <c r="AZ2965" s="40"/>
      <c r="BA2965" s="40"/>
      <c r="BB2965" s="40"/>
      <c r="BC2965" s="40"/>
      <c r="BD2965" s="40"/>
      <c r="BE2965" s="40"/>
      <c r="BF2965" s="40"/>
    </row>
    <row r="2966" spans="1:58" x14ac:dyDescent="0.4">
      <c r="A2966" s="510"/>
      <c r="B2966" s="40"/>
      <c r="C2966" s="40"/>
      <c r="D2966" s="45"/>
      <c r="E2966" s="45"/>
      <c r="F2966" s="64"/>
      <c r="G2966" s="40"/>
      <c r="H2966" s="40"/>
      <c r="I2966" s="40"/>
      <c r="J2966" s="40"/>
      <c r="K2966" s="40"/>
      <c r="L2966" s="40"/>
      <c r="M2966" s="40"/>
      <c r="N2966" s="40"/>
      <c r="O2966" s="40"/>
      <c r="P2966" s="40"/>
      <c r="Q2966" s="40"/>
      <c r="R2966" s="40"/>
      <c r="S2966" s="40"/>
      <c r="T2966" s="40"/>
      <c r="U2966" s="40"/>
      <c r="V2966" s="40"/>
      <c r="W2966" s="40"/>
      <c r="X2966" s="40"/>
      <c r="Y2966" s="40"/>
      <c r="Z2966" s="40"/>
      <c r="AA2966" s="40"/>
      <c r="AB2966" s="40"/>
      <c r="AC2966" s="40"/>
      <c r="AD2966" s="40"/>
      <c r="AE2966" s="40"/>
      <c r="AF2966" s="40"/>
      <c r="AG2966" s="40"/>
      <c r="AH2966" s="40"/>
      <c r="AI2966" s="40"/>
      <c r="AJ2966" s="40"/>
      <c r="AK2966" s="40"/>
      <c r="AL2966" s="40"/>
      <c r="AM2966" s="40"/>
      <c r="AN2966" s="40"/>
      <c r="AO2966" s="40"/>
      <c r="AP2966" s="40"/>
      <c r="AQ2966" s="40"/>
      <c r="AR2966" s="40"/>
      <c r="AS2966" s="40"/>
      <c r="AT2966" s="40"/>
      <c r="AU2966" s="40"/>
      <c r="AV2966" s="40"/>
      <c r="AW2966" s="40"/>
      <c r="AX2966" s="40"/>
      <c r="AY2966" s="40"/>
      <c r="AZ2966" s="40"/>
      <c r="BA2966" s="40"/>
      <c r="BB2966" s="40"/>
      <c r="BC2966" s="40"/>
      <c r="BD2966" s="40"/>
      <c r="BE2966" s="40"/>
      <c r="BF2966" s="40"/>
    </row>
    <row r="2967" spans="1:58" x14ac:dyDescent="0.4">
      <c r="A2967" s="510"/>
      <c r="B2967" s="40"/>
      <c r="C2967" s="40"/>
      <c r="D2967" s="45"/>
      <c r="E2967" s="45"/>
      <c r="F2967" s="64"/>
      <c r="G2967" s="40"/>
      <c r="H2967" s="40"/>
      <c r="I2967" s="40"/>
      <c r="J2967" s="40"/>
      <c r="K2967" s="40"/>
      <c r="L2967" s="40"/>
      <c r="M2967" s="40"/>
      <c r="N2967" s="40"/>
      <c r="O2967" s="40"/>
      <c r="P2967" s="40"/>
      <c r="Q2967" s="40"/>
      <c r="R2967" s="40"/>
      <c r="S2967" s="40"/>
      <c r="T2967" s="40"/>
      <c r="U2967" s="40"/>
      <c r="V2967" s="40"/>
      <c r="W2967" s="40"/>
      <c r="X2967" s="40"/>
      <c r="Y2967" s="40"/>
      <c r="Z2967" s="40"/>
      <c r="AA2967" s="40"/>
      <c r="AB2967" s="40"/>
      <c r="AC2967" s="40"/>
      <c r="AD2967" s="40"/>
      <c r="AE2967" s="40"/>
      <c r="AF2967" s="40"/>
      <c r="AG2967" s="40"/>
      <c r="AH2967" s="40"/>
      <c r="AI2967" s="40"/>
      <c r="AJ2967" s="40"/>
      <c r="AK2967" s="40"/>
      <c r="AL2967" s="40"/>
      <c r="AM2967" s="40"/>
      <c r="AN2967" s="40"/>
      <c r="AO2967" s="40"/>
      <c r="AP2967" s="40"/>
      <c r="AQ2967" s="40"/>
      <c r="AR2967" s="40"/>
      <c r="AS2967" s="40"/>
      <c r="AT2967" s="40"/>
      <c r="AU2967" s="40"/>
      <c r="AV2967" s="40"/>
      <c r="AW2967" s="40"/>
      <c r="AX2967" s="40"/>
      <c r="AY2967" s="40"/>
      <c r="AZ2967" s="40"/>
      <c r="BA2967" s="40"/>
      <c r="BB2967" s="40"/>
      <c r="BC2967" s="40"/>
      <c r="BD2967" s="40"/>
      <c r="BE2967" s="40"/>
      <c r="BF2967" s="40"/>
    </row>
    <row r="2968" spans="1:58" x14ac:dyDescent="0.4">
      <c r="A2968" s="510"/>
      <c r="B2968" s="40"/>
      <c r="C2968" s="40"/>
      <c r="D2968" s="45"/>
      <c r="E2968" s="45"/>
      <c r="F2968" s="64"/>
      <c r="G2968" s="40"/>
      <c r="H2968" s="40"/>
      <c r="I2968" s="40"/>
      <c r="J2968" s="40"/>
      <c r="K2968" s="40"/>
      <c r="L2968" s="40"/>
      <c r="M2968" s="40"/>
      <c r="N2968" s="40"/>
      <c r="O2968" s="40"/>
      <c r="P2968" s="40"/>
      <c r="Q2968" s="40"/>
      <c r="R2968" s="40"/>
      <c r="S2968" s="40"/>
      <c r="T2968" s="40"/>
      <c r="U2968" s="40"/>
      <c r="V2968" s="40"/>
      <c r="W2968" s="40"/>
      <c r="X2968" s="40"/>
      <c r="Y2968" s="40"/>
      <c r="Z2968" s="40"/>
      <c r="AA2968" s="40"/>
      <c r="AB2968" s="40"/>
      <c r="AC2968" s="40"/>
      <c r="AD2968" s="40"/>
      <c r="AE2968" s="40"/>
      <c r="AF2968" s="40"/>
      <c r="AG2968" s="40"/>
      <c r="AH2968" s="40"/>
      <c r="AI2968" s="40"/>
      <c r="AJ2968" s="40"/>
      <c r="AK2968" s="40"/>
      <c r="AL2968" s="40"/>
      <c r="AM2968" s="40"/>
      <c r="AN2968" s="40"/>
      <c r="AO2968" s="40"/>
      <c r="AP2968" s="40"/>
      <c r="AQ2968" s="40"/>
      <c r="AR2968" s="40"/>
      <c r="AS2968" s="40"/>
      <c r="AT2968" s="40"/>
      <c r="AU2968" s="40"/>
      <c r="AV2968" s="40"/>
      <c r="AW2968" s="40"/>
      <c r="AX2968" s="40"/>
      <c r="AY2968" s="40"/>
      <c r="AZ2968" s="40"/>
      <c r="BA2968" s="40"/>
      <c r="BB2968" s="40"/>
      <c r="BC2968" s="40"/>
      <c r="BD2968" s="40"/>
      <c r="BE2968" s="40"/>
      <c r="BF2968" s="40"/>
    </row>
    <row r="2969" spans="1:58" x14ac:dyDescent="0.4">
      <c r="A2969" s="510"/>
      <c r="B2969" s="40"/>
      <c r="C2969" s="40"/>
      <c r="D2969" s="45"/>
      <c r="E2969" s="45"/>
      <c r="F2969" s="64"/>
      <c r="G2969" s="40"/>
      <c r="H2969" s="40"/>
      <c r="I2969" s="40"/>
      <c r="J2969" s="40"/>
      <c r="K2969" s="40"/>
      <c r="L2969" s="40"/>
      <c r="M2969" s="40"/>
      <c r="N2969" s="40"/>
      <c r="O2969" s="40"/>
      <c r="P2969" s="40"/>
      <c r="Q2969" s="40"/>
      <c r="R2969" s="40"/>
      <c r="S2969" s="40"/>
      <c r="T2969" s="40"/>
      <c r="U2969" s="40"/>
      <c r="V2969" s="40"/>
      <c r="W2969" s="40"/>
      <c r="X2969" s="40"/>
      <c r="Y2969" s="40"/>
      <c r="Z2969" s="40"/>
      <c r="AA2969" s="40"/>
      <c r="AB2969" s="40"/>
      <c r="AC2969" s="40"/>
      <c r="AD2969" s="40"/>
      <c r="AE2969" s="40"/>
      <c r="AF2969" s="40"/>
      <c r="AG2969" s="40"/>
      <c r="AH2969" s="40"/>
      <c r="AI2969" s="40"/>
      <c r="AJ2969" s="40"/>
      <c r="AK2969" s="40"/>
      <c r="AL2969" s="40"/>
      <c r="AM2969" s="40"/>
      <c r="AN2969" s="40"/>
      <c r="AO2969" s="40"/>
      <c r="AP2969" s="40"/>
      <c r="AQ2969" s="40"/>
      <c r="AR2969" s="40"/>
      <c r="AS2969" s="40"/>
      <c r="AT2969" s="40"/>
      <c r="AU2969" s="40"/>
      <c r="AV2969" s="40"/>
      <c r="AW2969" s="40"/>
      <c r="AX2969" s="40"/>
      <c r="AY2969" s="40"/>
      <c r="AZ2969" s="40"/>
      <c r="BA2969" s="40"/>
      <c r="BB2969" s="40"/>
      <c r="BC2969" s="40"/>
      <c r="BD2969" s="40"/>
      <c r="BE2969" s="40"/>
      <c r="BF2969" s="40"/>
    </row>
    <row r="2970" spans="1:58" x14ac:dyDescent="0.4">
      <c r="A2970" s="510"/>
      <c r="B2970" s="40"/>
      <c r="C2970" s="40"/>
      <c r="D2970" s="45"/>
      <c r="E2970" s="45"/>
      <c r="F2970" s="64"/>
      <c r="G2970" s="40"/>
      <c r="H2970" s="40"/>
      <c r="I2970" s="40"/>
      <c r="J2970" s="40"/>
      <c r="K2970" s="40"/>
      <c r="L2970" s="40"/>
      <c r="M2970" s="40"/>
      <c r="N2970" s="40"/>
      <c r="O2970" s="40"/>
      <c r="P2970" s="40"/>
      <c r="Q2970" s="40"/>
      <c r="R2970" s="40"/>
      <c r="S2970" s="40"/>
      <c r="T2970" s="40"/>
      <c r="U2970" s="40"/>
      <c r="V2970" s="40"/>
      <c r="W2970" s="40"/>
      <c r="X2970" s="40"/>
      <c r="Y2970" s="40"/>
      <c r="Z2970" s="40"/>
      <c r="AA2970" s="40"/>
      <c r="AB2970" s="40"/>
      <c r="AC2970" s="40"/>
      <c r="AD2970" s="40"/>
      <c r="AE2970" s="40"/>
      <c r="AF2970" s="40"/>
      <c r="AG2970" s="40"/>
      <c r="AH2970" s="40"/>
      <c r="AI2970" s="40"/>
      <c r="AJ2970" s="40"/>
      <c r="AK2970" s="40"/>
      <c r="AL2970" s="40"/>
      <c r="AM2970" s="40"/>
      <c r="AN2970" s="40"/>
      <c r="AO2970" s="40"/>
      <c r="AP2970" s="40"/>
      <c r="AQ2970" s="40"/>
      <c r="AR2970" s="40"/>
      <c r="AS2970" s="40"/>
      <c r="AT2970" s="40"/>
      <c r="AU2970" s="40"/>
      <c r="AV2970" s="40"/>
      <c r="AW2970" s="40"/>
      <c r="AX2970" s="40"/>
      <c r="AY2970" s="40"/>
      <c r="AZ2970" s="40"/>
      <c r="BA2970" s="40"/>
      <c r="BB2970" s="40"/>
      <c r="BC2970" s="40"/>
      <c r="BD2970" s="40"/>
      <c r="BE2970" s="40"/>
      <c r="BF2970" s="40"/>
    </row>
    <row r="2971" spans="1:58" x14ac:dyDescent="0.4">
      <c r="A2971" s="510"/>
      <c r="B2971" s="40"/>
      <c r="C2971" s="40"/>
      <c r="D2971" s="45"/>
      <c r="E2971" s="45"/>
      <c r="F2971" s="64"/>
      <c r="G2971" s="40"/>
      <c r="H2971" s="40"/>
      <c r="I2971" s="40"/>
      <c r="J2971" s="40"/>
      <c r="K2971" s="40"/>
      <c r="L2971" s="40"/>
      <c r="M2971" s="40"/>
      <c r="N2971" s="40"/>
      <c r="O2971" s="40"/>
      <c r="P2971" s="40"/>
      <c r="Q2971" s="40"/>
      <c r="R2971" s="40"/>
      <c r="S2971" s="40"/>
      <c r="T2971" s="40"/>
      <c r="U2971" s="40"/>
      <c r="V2971" s="40"/>
      <c r="W2971" s="40"/>
      <c r="X2971" s="40"/>
      <c r="Y2971" s="40"/>
      <c r="Z2971" s="40"/>
      <c r="AA2971" s="40"/>
      <c r="AB2971" s="40"/>
      <c r="AC2971" s="40"/>
      <c r="AD2971" s="40"/>
      <c r="AE2971" s="40"/>
      <c r="AF2971" s="40"/>
      <c r="AG2971" s="40"/>
      <c r="AH2971" s="40"/>
      <c r="AI2971" s="40"/>
      <c r="AJ2971" s="40"/>
      <c r="AK2971" s="40"/>
      <c r="AL2971" s="40"/>
      <c r="AM2971" s="40"/>
      <c r="AN2971" s="40"/>
      <c r="AO2971" s="40"/>
      <c r="AP2971" s="40"/>
      <c r="AQ2971" s="40"/>
      <c r="AR2971" s="40"/>
      <c r="AS2971" s="40"/>
      <c r="AT2971" s="40"/>
      <c r="AU2971" s="40"/>
      <c r="AV2971" s="40"/>
      <c r="AW2971" s="40"/>
      <c r="AX2971" s="40"/>
      <c r="AY2971" s="40"/>
      <c r="AZ2971" s="40"/>
      <c r="BA2971" s="40"/>
      <c r="BB2971" s="40"/>
      <c r="BC2971" s="40"/>
      <c r="BD2971" s="40"/>
      <c r="BE2971" s="40"/>
      <c r="BF2971" s="40"/>
    </row>
    <row r="2972" spans="1:58" x14ac:dyDescent="0.4">
      <c r="A2972" s="510"/>
      <c r="B2972" s="40"/>
      <c r="C2972" s="40"/>
      <c r="D2972" s="45"/>
      <c r="E2972" s="45"/>
      <c r="F2972" s="64"/>
      <c r="G2972" s="40"/>
      <c r="H2972" s="40"/>
      <c r="I2972" s="40"/>
      <c r="J2972" s="40"/>
      <c r="K2972" s="40"/>
      <c r="L2972" s="40"/>
      <c r="M2972" s="40"/>
      <c r="N2972" s="40"/>
      <c r="O2972" s="40"/>
      <c r="P2972" s="40"/>
      <c r="Q2972" s="40"/>
      <c r="R2972" s="40"/>
      <c r="S2972" s="40"/>
      <c r="T2972" s="40"/>
      <c r="U2972" s="40"/>
      <c r="V2972" s="40"/>
      <c r="W2972" s="40"/>
      <c r="X2972" s="40"/>
      <c r="Y2972" s="40"/>
      <c r="Z2972" s="40"/>
      <c r="AA2972" s="40"/>
      <c r="AB2972" s="40"/>
      <c r="AC2972" s="40"/>
      <c r="AD2972" s="40"/>
      <c r="AE2972" s="40"/>
      <c r="AF2972" s="40"/>
      <c r="AG2972" s="40"/>
      <c r="AH2972" s="40"/>
      <c r="AI2972" s="40"/>
      <c r="AJ2972" s="40"/>
      <c r="AK2972" s="40"/>
      <c r="AL2972" s="40"/>
      <c r="AM2972" s="40"/>
      <c r="AN2972" s="40"/>
      <c r="AO2972" s="40"/>
      <c r="AP2972" s="40"/>
      <c r="AQ2972" s="40"/>
      <c r="AR2972" s="40"/>
      <c r="AS2972" s="40"/>
      <c r="AT2972" s="40"/>
      <c r="AU2972" s="40"/>
      <c r="AV2972" s="40"/>
      <c r="AW2972" s="40"/>
      <c r="AX2972" s="40"/>
      <c r="AY2972" s="40"/>
      <c r="AZ2972" s="40"/>
      <c r="BA2972" s="40"/>
      <c r="BB2972" s="40"/>
      <c r="BC2972" s="40"/>
      <c r="BD2972" s="40"/>
      <c r="BE2972" s="40"/>
      <c r="BF2972" s="40"/>
    </row>
    <row r="2973" spans="1:58" x14ac:dyDescent="0.4">
      <c r="A2973" s="510"/>
      <c r="B2973" s="40"/>
      <c r="C2973" s="40"/>
      <c r="D2973" s="45"/>
      <c r="E2973" s="45"/>
      <c r="F2973" s="64"/>
      <c r="G2973" s="40"/>
      <c r="H2973" s="40"/>
      <c r="I2973" s="40"/>
      <c r="J2973" s="40"/>
      <c r="K2973" s="40"/>
      <c r="L2973" s="40"/>
      <c r="M2973" s="40"/>
      <c r="N2973" s="40"/>
      <c r="O2973" s="40"/>
      <c r="P2973" s="40"/>
      <c r="Q2973" s="40"/>
      <c r="R2973" s="40"/>
      <c r="S2973" s="40"/>
      <c r="T2973" s="40"/>
      <c r="U2973" s="40"/>
      <c r="V2973" s="40"/>
      <c r="W2973" s="40"/>
      <c r="X2973" s="40"/>
      <c r="Y2973" s="40"/>
      <c r="Z2973" s="40"/>
      <c r="AA2973" s="40"/>
      <c r="AB2973" s="40"/>
      <c r="AC2973" s="40"/>
      <c r="AD2973" s="40"/>
      <c r="AE2973" s="40"/>
      <c r="AF2973" s="40"/>
      <c r="AG2973" s="40"/>
      <c r="AH2973" s="40"/>
      <c r="AI2973" s="40"/>
      <c r="AJ2973" s="40"/>
      <c r="AK2973" s="40"/>
      <c r="AL2973" s="40"/>
      <c r="AM2973" s="40"/>
      <c r="AN2973" s="40"/>
      <c r="AO2973" s="40"/>
      <c r="AP2973" s="40"/>
      <c r="AQ2973" s="40"/>
      <c r="AR2973" s="40"/>
      <c r="AS2973" s="40"/>
      <c r="AT2973" s="40"/>
      <c r="AU2973" s="40"/>
      <c r="AV2973" s="40"/>
      <c r="AW2973" s="40"/>
      <c r="AX2973" s="40"/>
      <c r="AY2973" s="40"/>
      <c r="AZ2973" s="40"/>
      <c r="BA2973" s="40"/>
      <c r="BB2973" s="40"/>
      <c r="BC2973" s="40"/>
      <c r="BD2973" s="40"/>
      <c r="BE2973" s="40"/>
      <c r="BF2973" s="40"/>
    </row>
    <row r="2974" spans="1:58" x14ac:dyDescent="0.4">
      <c r="A2974" s="510"/>
      <c r="B2974" s="40"/>
      <c r="C2974" s="40"/>
      <c r="D2974" s="45"/>
      <c r="E2974" s="45"/>
      <c r="F2974" s="64"/>
      <c r="G2974" s="40"/>
      <c r="H2974" s="40"/>
      <c r="I2974" s="40"/>
      <c r="J2974" s="40"/>
      <c r="K2974" s="40"/>
      <c r="L2974" s="40"/>
      <c r="M2974" s="40"/>
      <c r="N2974" s="40"/>
      <c r="O2974" s="40"/>
      <c r="P2974" s="40"/>
      <c r="Q2974" s="40"/>
      <c r="R2974" s="40"/>
      <c r="S2974" s="40"/>
      <c r="T2974" s="40"/>
      <c r="U2974" s="40"/>
      <c r="V2974" s="40"/>
      <c r="W2974" s="40"/>
      <c r="X2974" s="40"/>
      <c r="Y2974" s="40"/>
      <c r="Z2974" s="40"/>
      <c r="AA2974" s="40"/>
      <c r="AB2974" s="40"/>
      <c r="AC2974" s="40"/>
      <c r="AD2974" s="40"/>
      <c r="AE2974" s="40"/>
      <c r="AF2974" s="40"/>
      <c r="AG2974" s="40"/>
      <c r="AH2974" s="40"/>
      <c r="AI2974" s="40"/>
      <c r="AJ2974" s="40"/>
      <c r="AK2974" s="40"/>
      <c r="AL2974" s="40"/>
      <c r="AM2974" s="40"/>
      <c r="AN2974" s="40"/>
      <c r="AO2974" s="40"/>
      <c r="AP2974" s="40"/>
      <c r="AQ2974" s="40"/>
      <c r="AR2974" s="40"/>
      <c r="AS2974" s="40"/>
      <c r="AT2974" s="40"/>
      <c r="AU2974" s="40"/>
      <c r="AV2974" s="40"/>
      <c r="AW2974" s="40"/>
      <c r="AX2974" s="40"/>
      <c r="AY2974" s="40"/>
      <c r="AZ2974" s="40"/>
      <c r="BA2974" s="40"/>
      <c r="BB2974" s="40"/>
      <c r="BC2974" s="40"/>
      <c r="BD2974" s="40"/>
      <c r="BE2974" s="40"/>
      <c r="BF2974" s="40"/>
    </row>
    <row r="2975" spans="1:58" x14ac:dyDescent="0.4">
      <c r="A2975" s="510"/>
      <c r="B2975" s="40"/>
      <c r="C2975" s="40"/>
      <c r="D2975" s="45"/>
      <c r="E2975" s="45"/>
      <c r="F2975" s="64"/>
      <c r="G2975" s="40"/>
      <c r="H2975" s="40"/>
      <c r="I2975" s="40"/>
      <c r="J2975" s="40"/>
      <c r="K2975" s="40"/>
      <c r="L2975" s="40"/>
      <c r="M2975" s="40"/>
      <c r="N2975" s="40"/>
      <c r="O2975" s="40"/>
      <c r="P2975" s="40"/>
      <c r="Q2975" s="40"/>
      <c r="R2975" s="40"/>
      <c r="S2975" s="40"/>
      <c r="T2975" s="40"/>
      <c r="U2975" s="40"/>
      <c r="V2975" s="40"/>
      <c r="W2975" s="40"/>
      <c r="X2975" s="40"/>
      <c r="Y2975" s="40"/>
      <c r="Z2975" s="40"/>
      <c r="AA2975" s="40"/>
      <c r="AB2975" s="40"/>
      <c r="AC2975" s="40"/>
      <c r="AD2975" s="40"/>
      <c r="AE2975" s="40"/>
      <c r="AF2975" s="40"/>
      <c r="AG2975" s="40"/>
      <c r="AH2975" s="40"/>
      <c r="AI2975" s="40"/>
      <c r="AJ2975" s="40"/>
      <c r="AK2975" s="40"/>
      <c r="AL2975" s="40"/>
      <c r="AM2975" s="40"/>
      <c r="AN2975" s="40"/>
      <c r="AO2975" s="40"/>
      <c r="AP2975" s="40"/>
      <c r="AQ2975" s="40"/>
      <c r="AR2975" s="40"/>
      <c r="AS2975" s="40"/>
      <c r="AT2975" s="40"/>
      <c r="AU2975" s="40"/>
      <c r="AV2975" s="40"/>
      <c r="AW2975" s="40"/>
      <c r="AX2975" s="40"/>
      <c r="AY2975" s="40"/>
      <c r="AZ2975" s="40"/>
      <c r="BA2975" s="40"/>
      <c r="BB2975" s="40"/>
      <c r="BC2975" s="40"/>
      <c r="BD2975" s="40"/>
      <c r="BE2975" s="40"/>
      <c r="BF2975" s="40"/>
    </row>
    <row r="2976" spans="1:58" x14ac:dyDescent="0.4">
      <c r="A2976" s="510"/>
      <c r="B2976" s="40"/>
      <c r="C2976" s="40"/>
      <c r="D2976" s="45"/>
      <c r="E2976" s="45"/>
      <c r="F2976" s="64"/>
      <c r="G2976" s="40"/>
      <c r="H2976" s="40"/>
      <c r="I2976" s="40"/>
      <c r="J2976" s="40"/>
      <c r="K2976" s="40"/>
      <c r="L2976" s="40"/>
      <c r="M2976" s="40"/>
      <c r="N2976" s="40"/>
      <c r="O2976" s="40"/>
      <c r="P2976" s="40"/>
      <c r="Q2976" s="40"/>
      <c r="R2976" s="40"/>
      <c r="S2976" s="40"/>
      <c r="T2976" s="40"/>
      <c r="U2976" s="40"/>
      <c r="V2976" s="40"/>
      <c r="W2976" s="40"/>
      <c r="X2976" s="40"/>
      <c r="Y2976" s="40"/>
      <c r="Z2976" s="40"/>
      <c r="AA2976" s="40"/>
      <c r="AB2976" s="40"/>
      <c r="AC2976" s="40"/>
      <c r="AD2976" s="40"/>
      <c r="AE2976" s="40"/>
      <c r="AF2976" s="40"/>
      <c r="AG2976" s="40"/>
      <c r="AH2976" s="40"/>
      <c r="AI2976" s="40"/>
      <c r="AJ2976" s="40"/>
      <c r="AK2976" s="40"/>
      <c r="AL2976" s="40"/>
      <c r="AM2976" s="40"/>
      <c r="AN2976" s="40"/>
      <c r="AO2976" s="40"/>
      <c r="AP2976" s="40"/>
      <c r="AQ2976" s="40"/>
      <c r="AR2976" s="40"/>
      <c r="AS2976" s="40"/>
      <c r="AT2976" s="40"/>
      <c r="AU2976" s="40"/>
      <c r="AV2976" s="40"/>
      <c r="AW2976" s="40"/>
      <c r="AX2976" s="40"/>
      <c r="AY2976" s="40"/>
      <c r="AZ2976" s="40"/>
      <c r="BA2976" s="40"/>
      <c r="BB2976" s="40"/>
      <c r="BC2976" s="40"/>
      <c r="BD2976" s="40"/>
      <c r="BE2976" s="40"/>
      <c r="BF2976" s="40"/>
    </row>
    <row r="2977" spans="1:58" x14ac:dyDescent="0.4">
      <c r="A2977" s="510"/>
      <c r="B2977" s="40"/>
      <c r="C2977" s="40"/>
      <c r="D2977" s="45"/>
      <c r="E2977" s="45"/>
      <c r="F2977" s="64"/>
      <c r="G2977" s="40"/>
      <c r="H2977" s="40"/>
      <c r="I2977" s="40"/>
      <c r="J2977" s="40"/>
      <c r="K2977" s="40"/>
      <c r="L2977" s="40"/>
      <c r="M2977" s="40"/>
      <c r="N2977" s="40"/>
      <c r="O2977" s="40"/>
      <c r="P2977" s="40"/>
      <c r="Q2977" s="40"/>
      <c r="R2977" s="40"/>
      <c r="S2977" s="40"/>
      <c r="T2977" s="40"/>
      <c r="U2977" s="40"/>
      <c r="V2977" s="40"/>
      <c r="W2977" s="40"/>
      <c r="X2977" s="40"/>
      <c r="Y2977" s="40"/>
      <c r="Z2977" s="40"/>
      <c r="AA2977" s="40"/>
      <c r="AB2977" s="40"/>
      <c r="AC2977" s="40"/>
      <c r="AD2977" s="40"/>
      <c r="AE2977" s="40"/>
      <c r="AF2977" s="40"/>
      <c r="AG2977" s="40"/>
      <c r="AH2977" s="40"/>
      <c r="AI2977" s="40"/>
      <c r="AJ2977" s="40"/>
      <c r="AK2977" s="40"/>
      <c r="AL2977" s="40"/>
      <c r="AM2977" s="40"/>
      <c r="AN2977" s="40"/>
      <c r="AO2977" s="40"/>
      <c r="AP2977" s="40"/>
      <c r="AQ2977" s="40"/>
      <c r="AR2977" s="40"/>
      <c r="AS2977" s="40"/>
      <c r="AT2977" s="40"/>
      <c r="AU2977" s="40"/>
      <c r="AV2977" s="40"/>
      <c r="AW2977" s="40"/>
      <c r="AX2977" s="40"/>
      <c r="AY2977" s="40"/>
      <c r="AZ2977" s="40"/>
      <c r="BA2977" s="40"/>
      <c r="BB2977" s="40"/>
      <c r="BC2977" s="40"/>
      <c r="BD2977" s="40"/>
      <c r="BE2977" s="40"/>
      <c r="BF2977" s="40"/>
    </row>
    <row r="2978" spans="1:58" x14ac:dyDescent="0.4">
      <c r="A2978" s="510"/>
      <c r="B2978" s="40"/>
      <c r="C2978" s="40"/>
      <c r="D2978" s="45"/>
      <c r="E2978" s="45"/>
      <c r="F2978" s="64"/>
      <c r="G2978" s="40"/>
      <c r="H2978" s="40"/>
      <c r="I2978" s="40"/>
      <c r="J2978" s="40"/>
      <c r="K2978" s="40"/>
      <c r="L2978" s="40"/>
      <c r="M2978" s="40"/>
      <c r="N2978" s="40"/>
      <c r="O2978" s="40"/>
      <c r="P2978" s="40"/>
      <c r="Q2978" s="40"/>
      <c r="R2978" s="40"/>
      <c r="S2978" s="40"/>
      <c r="T2978" s="40"/>
      <c r="U2978" s="40"/>
      <c r="V2978" s="40"/>
      <c r="W2978" s="40"/>
      <c r="X2978" s="40"/>
      <c r="Y2978" s="40"/>
      <c r="Z2978" s="40"/>
      <c r="AA2978" s="40"/>
      <c r="AB2978" s="40"/>
      <c r="AC2978" s="40"/>
      <c r="AD2978" s="40"/>
      <c r="AE2978" s="40"/>
      <c r="AF2978" s="40"/>
      <c r="AG2978" s="40"/>
      <c r="AH2978" s="40"/>
      <c r="AI2978" s="40"/>
      <c r="AJ2978" s="40"/>
      <c r="AK2978" s="40"/>
      <c r="AL2978" s="40"/>
      <c r="AM2978" s="40"/>
      <c r="AN2978" s="40"/>
      <c r="AO2978" s="40"/>
      <c r="AP2978" s="40"/>
      <c r="AQ2978" s="40"/>
      <c r="AR2978" s="40"/>
      <c r="AS2978" s="40"/>
      <c r="AT2978" s="40"/>
      <c r="AU2978" s="40"/>
      <c r="AV2978" s="40"/>
      <c r="AW2978" s="40"/>
      <c r="AX2978" s="40"/>
      <c r="AY2978" s="40"/>
      <c r="AZ2978" s="40"/>
      <c r="BA2978" s="40"/>
      <c r="BB2978" s="40"/>
      <c r="BC2978" s="40"/>
      <c r="BD2978" s="40"/>
      <c r="BE2978" s="40"/>
      <c r="BF2978" s="40"/>
    </row>
    <row r="2979" spans="1:58" x14ac:dyDescent="0.4">
      <c r="A2979" s="510"/>
      <c r="B2979" s="40"/>
      <c r="C2979" s="40"/>
      <c r="D2979" s="45"/>
      <c r="E2979" s="45"/>
      <c r="F2979" s="64"/>
      <c r="G2979" s="40"/>
      <c r="H2979" s="40"/>
      <c r="I2979" s="40"/>
      <c r="J2979" s="40"/>
      <c r="K2979" s="40"/>
      <c r="L2979" s="40"/>
      <c r="M2979" s="40"/>
      <c r="N2979" s="40"/>
      <c r="O2979" s="40"/>
      <c r="P2979" s="40"/>
      <c r="Q2979" s="40"/>
      <c r="R2979" s="40"/>
      <c r="S2979" s="40"/>
      <c r="T2979" s="40"/>
      <c r="U2979" s="40"/>
      <c r="V2979" s="40"/>
      <c r="W2979" s="40"/>
      <c r="X2979" s="40"/>
      <c r="Y2979" s="40"/>
      <c r="Z2979" s="40"/>
      <c r="AA2979" s="40"/>
      <c r="AB2979" s="40"/>
      <c r="AC2979" s="40"/>
      <c r="AD2979" s="40"/>
      <c r="AE2979" s="40"/>
      <c r="AF2979" s="40"/>
      <c r="AG2979" s="40"/>
      <c r="AH2979" s="40"/>
      <c r="AI2979" s="40"/>
      <c r="AJ2979" s="40"/>
      <c r="AK2979" s="40"/>
      <c r="AL2979" s="40"/>
      <c r="AM2979" s="40"/>
      <c r="AN2979" s="40"/>
      <c r="AO2979" s="40"/>
      <c r="AP2979" s="40"/>
      <c r="AQ2979" s="40"/>
      <c r="AR2979" s="40"/>
      <c r="AS2979" s="40"/>
      <c r="AT2979" s="40"/>
      <c r="AU2979" s="40"/>
      <c r="AV2979" s="40"/>
      <c r="AW2979" s="40"/>
      <c r="AX2979" s="40"/>
      <c r="AY2979" s="40"/>
      <c r="AZ2979" s="40"/>
      <c r="BA2979" s="40"/>
      <c r="BB2979" s="40"/>
      <c r="BC2979" s="40"/>
      <c r="BD2979" s="40"/>
      <c r="BE2979" s="40"/>
      <c r="BF2979" s="40"/>
    </row>
    <row r="2980" spans="1:58" x14ac:dyDescent="0.4">
      <c r="A2980" s="510"/>
      <c r="B2980" s="40"/>
      <c r="C2980" s="40"/>
      <c r="D2980" s="45"/>
      <c r="E2980" s="45"/>
      <c r="F2980" s="64"/>
      <c r="G2980" s="40"/>
      <c r="H2980" s="40"/>
      <c r="I2980" s="40"/>
      <c r="J2980" s="40"/>
      <c r="K2980" s="40"/>
      <c r="L2980" s="40"/>
      <c r="M2980" s="40"/>
      <c r="N2980" s="40"/>
      <c r="O2980" s="40"/>
      <c r="P2980" s="40"/>
      <c r="Q2980" s="40"/>
      <c r="R2980" s="40"/>
      <c r="S2980" s="40"/>
      <c r="T2980" s="40"/>
      <c r="U2980" s="40"/>
      <c r="V2980" s="40"/>
      <c r="W2980" s="40"/>
      <c r="X2980" s="40"/>
      <c r="Y2980" s="40"/>
      <c r="Z2980" s="40"/>
      <c r="AA2980" s="40"/>
      <c r="AB2980" s="40"/>
      <c r="AC2980" s="40"/>
      <c r="AD2980" s="40"/>
      <c r="AE2980" s="40"/>
      <c r="AF2980" s="40"/>
      <c r="AG2980" s="40"/>
      <c r="AH2980" s="40"/>
      <c r="AI2980" s="40"/>
      <c r="AJ2980" s="40"/>
      <c r="AK2980" s="40"/>
      <c r="AL2980" s="40"/>
      <c r="AM2980" s="40"/>
      <c r="AN2980" s="40"/>
      <c r="AO2980" s="40"/>
      <c r="AP2980" s="40"/>
      <c r="AQ2980" s="40"/>
      <c r="AR2980" s="40"/>
      <c r="AS2980" s="40"/>
      <c r="AT2980" s="40"/>
      <c r="AU2980" s="40"/>
      <c r="AV2980" s="40"/>
      <c r="AW2980" s="40"/>
      <c r="AX2980" s="40"/>
      <c r="AY2980" s="40"/>
      <c r="AZ2980" s="40"/>
      <c r="BA2980" s="40"/>
      <c r="BB2980" s="40"/>
      <c r="BC2980" s="40"/>
      <c r="BD2980" s="40"/>
      <c r="BE2980" s="40"/>
      <c r="BF2980" s="40"/>
    </row>
    <row r="2981" spans="1:58" x14ac:dyDescent="0.4">
      <c r="A2981" s="510"/>
      <c r="B2981" s="40"/>
      <c r="C2981" s="40"/>
      <c r="D2981" s="45"/>
      <c r="E2981" s="45"/>
      <c r="F2981" s="64"/>
      <c r="G2981" s="40"/>
      <c r="H2981" s="40"/>
      <c r="I2981" s="40"/>
      <c r="J2981" s="40"/>
      <c r="K2981" s="40"/>
      <c r="L2981" s="40"/>
      <c r="M2981" s="40"/>
      <c r="N2981" s="40"/>
      <c r="O2981" s="40"/>
      <c r="P2981" s="40"/>
      <c r="Q2981" s="40"/>
      <c r="R2981" s="40"/>
      <c r="S2981" s="40"/>
      <c r="T2981" s="40"/>
      <c r="U2981" s="40"/>
      <c r="V2981" s="40"/>
      <c r="W2981" s="40"/>
      <c r="X2981" s="40"/>
      <c r="Y2981" s="40"/>
      <c r="Z2981" s="40"/>
      <c r="AA2981" s="40"/>
      <c r="AB2981" s="40"/>
      <c r="AC2981" s="40"/>
      <c r="AD2981" s="40"/>
      <c r="AE2981" s="40"/>
      <c r="AF2981" s="40"/>
      <c r="AG2981" s="40"/>
      <c r="AH2981" s="40"/>
      <c r="AI2981" s="40"/>
      <c r="AJ2981" s="40"/>
      <c r="AK2981" s="40"/>
      <c r="AL2981" s="40"/>
      <c r="AM2981" s="40"/>
      <c r="AN2981" s="40"/>
      <c r="AO2981" s="40"/>
      <c r="AP2981" s="40"/>
      <c r="AQ2981" s="40"/>
      <c r="AR2981" s="40"/>
      <c r="AS2981" s="40"/>
      <c r="AT2981" s="40"/>
      <c r="AU2981" s="40"/>
      <c r="AV2981" s="40"/>
      <c r="AW2981" s="40"/>
      <c r="AX2981" s="40"/>
      <c r="AY2981" s="40"/>
      <c r="AZ2981" s="40"/>
      <c r="BA2981" s="40"/>
      <c r="BB2981" s="40"/>
      <c r="BC2981" s="40"/>
      <c r="BD2981" s="40"/>
      <c r="BE2981" s="40"/>
      <c r="BF2981" s="40"/>
    </row>
    <row r="2982" spans="1:58" x14ac:dyDescent="0.4">
      <c r="A2982" s="510"/>
      <c r="B2982" s="40"/>
      <c r="C2982" s="40"/>
      <c r="D2982" s="45"/>
      <c r="E2982" s="45"/>
      <c r="F2982" s="64"/>
      <c r="G2982" s="40"/>
      <c r="H2982" s="40"/>
      <c r="I2982" s="40"/>
      <c r="J2982" s="40"/>
      <c r="K2982" s="40"/>
      <c r="L2982" s="40"/>
      <c r="M2982" s="40"/>
      <c r="N2982" s="40"/>
      <c r="O2982" s="40"/>
      <c r="P2982" s="40"/>
      <c r="Q2982" s="40"/>
      <c r="R2982" s="40"/>
      <c r="S2982" s="40"/>
      <c r="T2982" s="40"/>
      <c r="U2982" s="40"/>
      <c r="V2982" s="40"/>
      <c r="W2982" s="40"/>
      <c r="X2982" s="40"/>
      <c r="Y2982" s="40"/>
      <c r="Z2982" s="40"/>
      <c r="AA2982" s="40"/>
      <c r="AB2982" s="40"/>
      <c r="AC2982" s="40"/>
      <c r="AD2982" s="40"/>
      <c r="AE2982" s="40"/>
      <c r="AF2982" s="40"/>
      <c r="AG2982" s="40"/>
      <c r="AH2982" s="40"/>
      <c r="AI2982" s="40"/>
      <c r="AJ2982" s="40"/>
      <c r="AK2982" s="40"/>
      <c r="AL2982" s="40"/>
      <c r="AM2982" s="40"/>
      <c r="AN2982" s="40"/>
      <c r="AO2982" s="40"/>
      <c r="AP2982" s="40"/>
      <c r="AQ2982" s="40"/>
      <c r="AR2982" s="40"/>
      <c r="AS2982" s="40"/>
      <c r="AT2982" s="40"/>
      <c r="AU2982" s="40"/>
      <c r="AV2982" s="40"/>
      <c r="AW2982" s="40"/>
      <c r="AX2982" s="40"/>
      <c r="AY2982" s="40"/>
      <c r="AZ2982" s="40"/>
      <c r="BA2982" s="40"/>
      <c r="BB2982" s="40"/>
      <c r="BC2982" s="40"/>
      <c r="BD2982" s="40"/>
      <c r="BE2982" s="40"/>
      <c r="BF2982" s="40"/>
    </row>
    <row r="2983" spans="1:58" x14ac:dyDescent="0.4">
      <c r="A2983" s="510"/>
      <c r="B2983" s="40"/>
      <c r="C2983" s="40"/>
      <c r="D2983" s="45"/>
      <c r="E2983" s="45"/>
      <c r="F2983" s="64"/>
      <c r="G2983" s="40"/>
      <c r="H2983" s="40"/>
      <c r="I2983" s="40"/>
      <c r="J2983" s="40"/>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c r="AH2983" s="40"/>
      <c r="AI2983" s="40"/>
      <c r="AJ2983" s="40"/>
      <c r="AK2983" s="40"/>
      <c r="AL2983" s="40"/>
      <c r="AM2983" s="40"/>
      <c r="AN2983" s="40"/>
      <c r="AO2983" s="40"/>
      <c r="AP2983" s="40"/>
      <c r="AQ2983" s="40"/>
      <c r="AR2983" s="40"/>
      <c r="AS2983" s="40"/>
      <c r="AT2983" s="40"/>
      <c r="AU2983" s="40"/>
      <c r="AV2983" s="40"/>
      <c r="AW2983" s="40"/>
      <c r="AX2983" s="40"/>
      <c r="AY2983" s="40"/>
      <c r="AZ2983" s="40"/>
      <c r="BA2983" s="40"/>
      <c r="BB2983" s="40"/>
      <c r="BC2983" s="40"/>
      <c r="BD2983" s="40"/>
      <c r="BE2983" s="40"/>
      <c r="BF2983" s="40"/>
    </row>
    <row r="2984" spans="1:58" x14ac:dyDescent="0.4">
      <c r="A2984" s="510"/>
      <c r="B2984" s="40"/>
      <c r="C2984" s="40"/>
      <c r="D2984" s="45"/>
      <c r="E2984" s="45"/>
      <c r="F2984" s="64"/>
      <c r="G2984" s="40"/>
      <c r="H2984" s="40"/>
      <c r="I2984" s="40"/>
      <c r="J2984" s="40"/>
      <c r="K2984" s="40"/>
      <c r="L2984" s="40"/>
      <c r="M2984" s="40"/>
      <c r="N2984" s="40"/>
      <c r="O2984" s="40"/>
      <c r="P2984" s="40"/>
      <c r="Q2984" s="40"/>
      <c r="R2984" s="40"/>
      <c r="S2984" s="40"/>
      <c r="T2984" s="40"/>
      <c r="U2984" s="40"/>
      <c r="V2984" s="40"/>
      <c r="W2984" s="40"/>
      <c r="X2984" s="40"/>
      <c r="Y2984" s="40"/>
      <c r="Z2984" s="40"/>
      <c r="AA2984" s="40"/>
      <c r="AB2984" s="40"/>
      <c r="AC2984" s="40"/>
      <c r="AD2984" s="40"/>
      <c r="AE2984" s="40"/>
      <c r="AF2984" s="40"/>
      <c r="AG2984" s="40"/>
      <c r="AH2984" s="40"/>
      <c r="AI2984" s="40"/>
      <c r="AJ2984" s="40"/>
      <c r="AK2984" s="40"/>
      <c r="AL2984" s="40"/>
      <c r="AM2984" s="40"/>
      <c r="AN2984" s="40"/>
      <c r="AO2984" s="40"/>
      <c r="AP2984" s="40"/>
      <c r="AQ2984" s="40"/>
      <c r="AR2984" s="40"/>
      <c r="AS2984" s="40"/>
      <c r="AT2984" s="40"/>
      <c r="AU2984" s="40"/>
      <c r="AV2984" s="40"/>
      <c r="AW2984" s="40"/>
      <c r="AX2984" s="40"/>
      <c r="AY2984" s="40"/>
      <c r="AZ2984" s="40"/>
      <c r="BA2984" s="40"/>
      <c r="BB2984" s="40"/>
      <c r="BC2984" s="40"/>
      <c r="BD2984" s="40"/>
      <c r="BE2984" s="40"/>
      <c r="BF2984" s="40"/>
    </row>
    <row r="2985" spans="1:58" x14ac:dyDescent="0.4">
      <c r="A2985" s="510"/>
      <c r="B2985" s="40"/>
      <c r="C2985" s="40"/>
      <c r="D2985" s="45"/>
      <c r="E2985" s="45"/>
      <c r="F2985" s="64"/>
      <c r="G2985" s="40"/>
      <c r="H2985" s="40"/>
      <c r="I2985" s="40"/>
      <c r="J2985" s="40"/>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c r="AH2985" s="40"/>
      <c r="AI2985" s="40"/>
      <c r="AJ2985" s="40"/>
      <c r="AK2985" s="40"/>
      <c r="AL2985" s="40"/>
      <c r="AM2985" s="40"/>
      <c r="AN2985" s="40"/>
      <c r="AO2985" s="40"/>
      <c r="AP2985" s="40"/>
      <c r="AQ2985" s="40"/>
      <c r="AR2985" s="40"/>
      <c r="AS2985" s="40"/>
      <c r="AT2985" s="40"/>
      <c r="AU2985" s="40"/>
      <c r="AV2985" s="40"/>
      <c r="AW2985" s="40"/>
      <c r="AX2985" s="40"/>
      <c r="AY2985" s="40"/>
      <c r="AZ2985" s="40"/>
      <c r="BA2985" s="40"/>
      <c r="BB2985" s="40"/>
      <c r="BC2985" s="40"/>
      <c r="BD2985" s="40"/>
      <c r="BE2985" s="40"/>
      <c r="BF2985" s="40"/>
    </row>
    <row r="2986" spans="1:58" x14ac:dyDescent="0.4">
      <c r="A2986" s="510"/>
      <c r="B2986" s="40"/>
      <c r="C2986" s="40"/>
      <c r="D2986" s="45"/>
      <c r="E2986" s="45"/>
      <c r="F2986" s="64"/>
      <c r="G2986" s="40"/>
      <c r="H2986" s="40"/>
      <c r="I2986" s="40"/>
      <c r="J2986" s="40"/>
      <c r="K2986" s="40"/>
      <c r="L2986" s="40"/>
      <c r="M2986" s="40"/>
      <c r="N2986" s="40"/>
      <c r="O2986" s="40"/>
      <c r="P2986" s="40"/>
      <c r="Q2986" s="40"/>
      <c r="R2986" s="40"/>
      <c r="S2986" s="40"/>
      <c r="T2986" s="40"/>
      <c r="U2986" s="40"/>
      <c r="V2986" s="40"/>
      <c r="W2986" s="40"/>
      <c r="X2986" s="40"/>
      <c r="Y2986" s="40"/>
      <c r="Z2986" s="40"/>
      <c r="AA2986" s="40"/>
      <c r="AB2986" s="40"/>
      <c r="AC2986" s="40"/>
      <c r="AD2986" s="40"/>
      <c r="AE2986" s="40"/>
      <c r="AF2986" s="40"/>
      <c r="AG2986" s="40"/>
      <c r="AH2986" s="40"/>
      <c r="AI2986" s="40"/>
      <c r="AJ2986" s="40"/>
      <c r="AK2986" s="40"/>
      <c r="AL2986" s="40"/>
      <c r="AM2986" s="40"/>
      <c r="AN2986" s="40"/>
      <c r="AO2986" s="40"/>
      <c r="AP2986" s="40"/>
      <c r="AQ2986" s="40"/>
      <c r="AR2986" s="40"/>
      <c r="AS2986" s="40"/>
      <c r="AT2986" s="40"/>
      <c r="AU2986" s="40"/>
      <c r="AV2986" s="40"/>
      <c r="AW2986" s="40"/>
      <c r="AX2986" s="40"/>
      <c r="AY2986" s="40"/>
      <c r="AZ2986" s="40"/>
      <c r="BA2986" s="40"/>
      <c r="BB2986" s="40"/>
      <c r="BC2986" s="40"/>
      <c r="BD2986" s="40"/>
      <c r="BE2986" s="40"/>
      <c r="BF2986" s="40"/>
    </row>
    <row r="2987" spans="1:58" x14ac:dyDescent="0.4">
      <c r="A2987" s="510"/>
      <c r="B2987" s="40"/>
      <c r="C2987" s="40"/>
      <c r="D2987" s="45"/>
      <c r="E2987" s="45"/>
      <c r="F2987" s="64"/>
      <c r="G2987" s="40"/>
      <c r="H2987" s="40"/>
      <c r="I2987" s="40"/>
      <c r="J2987" s="40"/>
      <c r="K2987" s="40"/>
      <c r="L2987" s="40"/>
      <c r="M2987" s="40"/>
      <c r="N2987" s="40"/>
      <c r="O2987" s="40"/>
      <c r="P2987" s="40"/>
      <c r="Q2987" s="40"/>
      <c r="R2987" s="40"/>
      <c r="S2987" s="40"/>
      <c r="T2987" s="40"/>
      <c r="U2987" s="40"/>
      <c r="V2987" s="40"/>
      <c r="W2987" s="40"/>
      <c r="X2987" s="40"/>
      <c r="Y2987" s="40"/>
      <c r="Z2987" s="40"/>
      <c r="AA2987" s="40"/>
      <c r="AB2987" s="40"/>
      <c r="AC2987" s="40"/>
      <c r="AD2987" s="40"/>
      <c r="AE2987" s="40"/>
      <c r="AF2987" s="40"/>
      <c r="AG2987" s="40"/>
      <c r="AH2987" s="40"/>
      <c r="AI2987" s="40"/>
      <c r="AJ2987" s="40"/>
      <c r="AK2987" s="40"/>
      <c r="AL2987" s="40"/>
      <c r="AM2987" s="40"/>
      <c r="AN2987" s="40"/>
      <c r="AO2987" s="40"/>
      <c r="AP2987" s="40"/>
      <c r="AQ2987" s="40"/>
      <c r="AR2987" s="40"/>
      <c r="AS2987" s="40"/>
      <c r="AT2987" s="40"/>
      <c r="AU2987" s="40"/>
      <c r="AV2987" s="40"/>
      <c r="AW2987" s="40"/>
      <c r="AX2987" s="40"/>
      <c r="AY2987" s="40"/>
      <c r="AZ2987" s="40"/>
      <c r="BA2987" s="40"/>
      <c r="BB2987" s="40"/>
      <c r="BC2987" s="40"/>
      <c r="BD2987" s="40"/>
      <c r="BE2987" s="40"/>
      <c r="BF2987" s="40"/>
    </row>
    <row r="2988" spans="1:58" x14ac:dyDescent="0.4">
      <c r="A2988" s="510"/>
      <c r="B2988" s="40"/>
      <c r="C2988" s="40"/>
      <c r="D2988" s="45"/>
      <c r="E2988" s="45"/>
      <c r="F2988" s="64"/>
      <c r="G2988" s="40"/>
      <c r="H2988" s="40"/>
      <c r="I2988" s="40"/>
      <c r="J2988" s="40"/>
      <c r="K2988" s="40"/>
      <c r="L2988" s="40"/>
      <c r="M2988" s="40"/>
      <c r="N2988" s="40"/>
      <c r="O2988" s="40"/>
      <c r="P2988" s="40"/>
      <c r="Q2988" s="40"/>
      <c r="R2988" s="40"/>
      <c r="S2988" s="40"/>
      <c r="T2988" s="40"/>
      <c r="U2988" s="40"/>
      <c r="V2988" s="40"/>
      <c r="W2988" s="40"/>
      <c r="X2988" s="40"/>
      <c r="Y2988" s="40"/>
      <c r="Z2988" s="40"/>
      <c r="AA2988" s="40"/>
      <c r="AB2988" s="40"/>
      <c r="AC2988" s="40"/>
      <c r="AD2988" s="40"/>
      <c r="AE2988" s="40"/>
      <c r="AF2988" s="40"/>
      <c r="AG2988" s="40"/>
      <c r="AH2988" s="40"/>
      <c r="AI2988" s="40"/>
      <c r="AJ2988" s="40"/>
      <c r="AK2988" s="40"/>
      <c r="AL2988" s="40"/>
      <c r="AM2988" s="40"/>
      <c r="AN2988" s="40"/>
      <c r="AO2988" s="40"/>
      <c r="AP2988" s="40"/>
      <c r="AQ2988" s="40"/>
      <c r="AR2988" s="40"/>
      <c r="AS2988" s="40"/>
      <c r="AT2988" s="40"/>
      <c r="AU2988" s="40"/>
      <c r="AV2988" s="40"/>
      <c r="AW2988" s="40"/>
      <c r="AX2988" s="40"/>
      <c r="AY2988" s="40"/>
      <c r="AZ2988" s="40"/>
      <c r="BA2988" s="40"/>
      <c r="BB2988" s="40"/>
      <c r="BC2988" s="40"/>
      <c r="BD2988" s="40"/>
      <c r="BE2988" s="40"/>
      <c r="BF2988" s="40"/>
    </row>
    <row r="2989" spans="1:58" x14ac:dyDescent="0.4">
      <c r="A2989" s="510"/>
      <c r="B2989" s="40"/>
      <c r="C2989" s="40"/>
      <c r="D2989" s="45"/>
      <c r="E2989" s="45"/>
      <c r="F2989" s="64"/>
      <c r="G2989" s="40"/>
      <c r="H2989" s="40"/>
      <c r="I2989" s="40"/>
      <c r="J2989" s="40"/>
      <c r="K2989" s="40"/>
      <c r="L2989" s="40"/>
      <c r="M2989" s="40"/>
      <c r="N2989" s="40"/>
      <c r="O2989" s="40"/>
      <c r="P2989" s="40"/>
      <c r="Q2989" s="40"/>
      <c r="R2989" s="40"/>
      <c r="S2989" s="40"/>
      <c r="T2989" s="40"/>
      <c r="U2989" s="40"/>
      <c r="V2989" s="40"/>
      <c r="W2989" s="40"/>
      <c r="X2989" s="40"/>
      <c r="Y2989" s="40"/>
      <c r="Z2989" s="40"/>
      <c r="AA2989" s="40"/>
      <c r="AB2989" s="40"/>
      <c r="AC2989" s="40"/>
      <c r="AD2989" s="40"/>
      <c r="AE2989" s="40"/>
      <c r="AF2989" s="40"/>
      <c r="AG2989" s="40"/>
      <c r="AH2989" s="40"/>
      <c r="AI2989" s="40"/>
      <c r="AJ2989" s="40"/>
      <c r="AK2989" s="40"/>
      <c r="AL2989" s="40"/>
      <c r="AM2989" s="40"/>
      <c r="AN2989" s="40"/>
      <c r="AO2989" s="40"/>
      <c r="AP2989" s="40"/>
      <c r="AQ2989" s="40"/>
      <c r="AR2989" s="40"/>
      <c r="AS2989" s="40"/>
      <c r="AT2989" s="40"/>
      <c r="AU2989" s="40"/>
      <c r="AV2989" s="40"/>
      <c r="AW2989" s="40"/>
      <c r="AX2989" s="40"/>
      <c r="AY2989" s="40"/>
      <c r="AZ2989" s="40"/>
      <c r="BA2989" s="40"/>
      <c r="BB2989" s="40"/>
      <c r="BC2989" s="40"/>
      <c r="BD2989" s="40"/>
      <c r="BE2989" s="40"/>
      <c r="BF2989" s="40"/>
    </row>
    <row r="2990" spans="1:58" x14ac:dyDescent="0.4">
      <c r="A2990" s="510"/>
      <c r="B2990" s="40"/>
      <c r="C2990" s="40"/>
      <c r="D2990" s="45"/>
      <c r="E2990" s="45"/>
      <c r="F2990" s="64"/>
      <c r="G2990" s="40"/>
      <c r="H2990" s="40"/>
      <c r="I2990" s="40"/>
      <c r="J2990" s="40"/>
      <c r="K2990" s="40"/>
      <c r="L2990" s="40"/>
      <c r="M2990" s="40"/>
      <c r="N2990" s="40"/>
      <c r="O2990" s="40"/>
      <c r="P2990" s="40"/>
      <c r="Q2990" s="40"/>
      <c r="R2990" s="40"/>
      <c r="S2990" s="40"/>
      <c r="T2990" s="40"/>
      <c r="U2990" s="40"/>
      <c r="V2990" s="40"/>
      <c r="W2990" s="40"/>
      <c r="X2990" s="40"/>
      <c r="Y2990" s="40"/>
      <c r="Z2990" s="40"/>
      <c r="AA2990" s="40"/>
      <c r="AB2990" s="40"/>
      <c r="AC2990" s="40"/>
      <c r="AD2990" s="40"/>
      <c r="AE2990" s="40"/>
      <c r="AF2990" s="40"/>
      <c r="AG2990" s="40"/>
      <c r="AH2990" s="40"/>
      <c r="AI2990" s="40"/>
      <c r="AJ2990" s="40"/>
      <c r="AK2990" s="40"/>
      <c r="AL2990" s="40"/>
      <c r="AM2990" s="40"/>
      <c r="AN2990" s="40"/>
      <c r="AO2990" s="40"/>
      <c r="AP2990" s="40"/>
      <c r="AQ2990" s="40"/>
      <c r="AR2990" s="40"/>
      <c r="AS2990" s="40"/>
      <c r="AT2990" s="40"/>
      <c r="AU2990" s="40"/>
      <c r="AV2990" s="40"/>
      <c r="AW2990" s="40"/>
      <c r="AX2990" s="40"/>
      <c r="AY2990" s="40"/>
      <c r="AZ2990" s="40"/>
      <c r="BA2990" s="40"/>
      <c r="BB2990" s="40"/>
      <c r="BC2990" s="40"/>
      <c r="BD2990" s="40"/>
      <c r="BE2990" s="40"/>
      <c r="BF2990" s="40"/>
    </row>
    <row r="2991" spans="1:58" x14ac:dyDescent="0.4">
      <c r="A2991" s="510"/>
      <c r="B2991" s="40"/>
      <c r="C2991" s="40"/>
      <c r="D2991" s="45"/>
      <c r="E2991" s="45"/>
      <c r="F2991" s="64"/>
      <c r="G2991" s="40"/>
      <c r="H2991" s="40"/>
      <c r="I2991" s="40"/>
      <c r="J2991" s="40"/>
      <c r="K2991" s="40"/>
      <c r="L2991" s="40"/>
      <c r="M2991" s="40"/>
      <c r="N2991" s="40"/>
      <c r="O2991" s="40"/>
      <c r="P2991" s="40"/>
      <c r="Q2991" s="40"/>
      <c r="R2991" s="40"/>
      <c r="S2991" s="40"/>
      <c r="T2991" s="40"/>
      <c r="U2991" s="40"/>
      <c r="V2991" s="40"/>
      <c r="W2991" s="40"/>
      <c r="X2991" s="40"/>
      <c r="Y2991" s="40"/>
      <c r="Z2991" s="40"/>
      <c r="AA2991" s="40"/>
      <c r="AB2991" s="40"/>
      <c r="AC2991" s="40"/>
      <c r="AD2991" s="40"/>
      <c r="AE2991" s="40"/>
      <c r="AF2991" s="40"/>
      <c r="AG2991" s="40"/>
      <c r="AH2991" s="40"/>
      <c r="AI2991" s="40"/>
      <c r="AJ2991" s="40"/>
      <c r="AK2991" s="40"/>
      <c r="AL2991" s="40"/>
      <c r="AM2991" s="40"/>
      <c r="AN2991" s="40"/>
      <c r="AO2991" s="40"/>
      <c r="AP2991" s="40"/>
      <c r="AQ2991" s="40"/>
      <c r="AR2991" s="40"/>
      <c r="AS2991" s="40"/>
      <c r="AT2991" s="40"/>
      <c r="AU2991" s="40"/>
      <c r="AV2991" s="40"/>
      <c r="AW2991" s="40"/>
      <c r="AX2991" s="40"/>
      <c r="AY2991" s="40"/>
      <c r="AZ2991" s="40"/>
      <c r="BA2991" s="40"/>
      <c r="BB2991" s="40"/>
      <c r="BC2991" s="40"/>
      <c r="BD2991" s="40"/>
      <c r="BE2991" s="40"/>
      <c r="BF2991" s="40"/>
    </row>
    <row r="2992" spans="1:58" x14ac:dyDescent="0.4">
      <c r="A2992" s="510"/>
      <c r="B2992" s="40"/>
      <c r="C2992" s="40"/>
      <c r="D2992" s="45"/>
      <c r="E2992" s="45"/>
      <c r="F2992" s="64"/>
      <c r="G2992" s="40"/>
      <c r="H2992" s="40"/>
      <c r="I2992" s="40"/>
      <c r="J2992" s="40"/>
      <c r="K2992" s="40"/>
      <c r="L2992" s="40"/>
      <c r="M2992" s="40"/>
      <c r="N2992" s="40"/>
      <c r="O2992" s="40"/>
      <c r="P2992" s="40"/>
      <c r="Q2992" s="40"/>
      <c r="R2992" s="40"/>
      <c r="S2992" s="40"/>
      <c r="T2992" s="40"/>
      <c r="U2992" s="40"/>
      <c r="V2992" s="40"/>
      <c r="W2992" s="40"/>
      <c r="X2992" s="40"/>
      <c r="Y2992" s="40"/>
      <c r="Z2992" s="40"/>
      <c r="AA2992" s="40"/>
      <c r="AB2992" s="40"/>
      <c r="AC2992" s="40"/>
      <c r="AD2992" s="40"/>
      <c r="AE2992" s="40"/>
      <c r="AF2992" s="40"/>
      <c r="AG2992" s="40"/>
      <c r="AH2992" s="40"/>
      <c r="AI2992" s="40"/>
      <c r="AJ2992" s="40"/>
      <c r="AK2992" s="40"/>
      <c r="AL2992" s="40"/>
      <c r="AM2992" s="40"/>
      <c r="AN2992" s="40"/>
      <c r="AO2992" s="40"/>
      <c r="AP2992" s="40"/>
      <c r="AQ2992" s="40"/>
      <c r="AR2992" s="40"/>
      <c r="AS2992" s="40"/>
      <c r="AT2992" s="40"/>
      <c r="AU2992" s="40"/>
      <c r="AV2992" s="40"/>
      <c r="AW2992" s="40"/>
      <c r="AX2992" s="40"/>
      <c r="AY2992" s="40"/>
      <c r="AZ2992" s="40"/>
      <c r="BA2992" s="40"/>
      <c r="BB2992" s="40"/>
      <c r="BC2992" s="40"/>
      <c r="BD2992" s="40"/>
      <c r="BE2992" s="40"/>
      <c r="BF2992" s="40"/>
    </row>
    <row r="2993" spans="1:58" x14ac:dyDescent="0.4">
      <c r="A2993" s="510"/>
      <c r="B2993" s="40"/>
      <c r="C2993" s="40"/>
      <c r="D2993" s="45"/>
      <c r="E2993" s="45"/>
      <c r="F2993" s="64"/>
      <c r="G2993" s="40"/>
      <c r="H2993" s="40"/>
      <c r="I2993" s="40"/>
      <c r="J2993" s="40"/>
      <c r="K2993" s="40"/>
      <c r="L2993" s="40"/>
      <c r="M2993" s="40"/>
      <c r="N2993" s="40"/>
      <c r="O2993" s="40"/>
      <c r="P2993" s="40"/>
      <c r="Q2993" s="40"/>
      <c r="R2993" s="40"/>
      <c r="S2993" s="40"/>
      <c r="T2993" s="40"/>
      <c r="U2993" s="40"/>
      <c r="V2993" s="40"/>
      <c r="W2993" s="40"/>
      <c r="X2993" s="40"/>
      <c r="Y2993" s="40"/>
      <c r="Z2993" s="40"/>
      <c r="AA2993" s="40"/>
      <c r="AB2993" s="40"/>
      <c r="AC2993" s="40"/>
      <c r="AD2993" s="40"/>
      <c r="AE2993" s="40"/>
      <c r="AF2993" s="40"/>
      <c r="AG2993" s="40"/>
      <c r="AH2993" s="40"/>
      <c r="AI2993" s="40"/>
      <c r="AJ2993" s="40"/>
      <c r="AK2993" s="40"/>
      <c r="AL2993" s="40"/>
      <c r="AM2993" s="40"/>
      <c r="AN2993" s="40"/>
      <c r="AO2993" s="40"/>
      <c r="AP2993" s="40"/>
      <c r="AQ2993" s="40"/>
      <c r="AR2993" s="40"/>
      <c r="AS2993" s="40"/>
      <c r="AT2993" s="40"/>
      <c r="AU2993" s="40"/>
      <c r="AV2993" s="40"/>
      <c r="AW2993" s="40"/>
      <c r="AX2993" s="40"/>
      <c r="AY2993" s="40"/>
      <c r="AZ2993" s="40"/>
      <c r="BA2993" s="40"/>
      <c r="BB2993" s="40"/>
      <c r="BC2993" s="40"/>
      <c r="BD2993" s="40"/>
      <c r="BE2993" s="40"/>
      <c r="BF2993" s="40"/>
    </row>
    <row r="2994" spans="1:58" x14ac:dyDescent="0.4">
      <c r="A2994" s="510"/>
      <c r="B2994" s="40"/>
      <c r="C2994" s="40"/>
      <c r="D2994" s="45"/>
      <c r="E2994" s="45"/>
      <c r="F2994" s="64"/>
      <c r="G2994" s="40"/>
      <c r="H2994" s="40"/>
      <c r="I2994" s="40"/>
      <c r="J2994" s="40"/>
      <c r="K2994" s="40"/>
      <c r="L2994" s="40"/>
      <c r="M2994" s="40"/>
      <c r="N2994" s="40"/>
      <c r="O2994" s="40"/>
      <c r="P2994" s="40"/>
      <c r="Q2994" s="40"/>
      <c r="R2994" s="40"/>
      <c r="S2994" s="40"/>
      <c r="T2994" s="40"/>
      <c r="U2994" s="40"/>
      <c r="V2994" s="40"/>
      <c r="W2994" s="40"/>
      <c r="X2994" s="40"/>
      <c r="Y2994" s="40"/>
      <c r="Z2994" s="40"/>
      <c r="AA2994" s="40"/>
      <c r="AB2994" s="40"/>
      <c r="AC2994" s="40"/>
      <c r="AD2994" s="40"/>
      <c r="AE2994" s="40"/>
      <c r="AF2994" s="40"/>
      <c r="AG2994" s="40"/>
      <c r="AH2994" s="40"/>
      <c r="AI2994" s="40"/>
      <c r="AJ2994" s="40"/>
      <c r="AK2994" s="40"/>
      <c r="AL2994" s="40"/>
      <c r="AM2994" s="40"/>
      <c r="AN2994" s="40"/>
      <c r="AO2994" s="40"/>
      <c r="AP2994" s="40"/>
      <c r="AQ2994" s="40"/>
      <c r="AR2994" s="40"/>
      <c r="AS2994" s="40"/>
      <c r="AT2994" s="40"/>
      <c r="AU2994" s="40"/>
      <c r="AV2994" s="40"/>
      <c r="AW2994" s="40"/>
      <c r="AX2994" s="40"/>
      <c r="AY2994" s="40"/>
      <c r="AZ2994" s="40"/>
      <c r="BA2994" s="40"/>
      <c r="BB2994" s="40"/>
      <c r="BC2994" s="40"/>
      <c r="BD2994" s="40"/>
      <c r="BE2994" s="40"/>
      <c r="BF2994" s="40"/>
    </row>
    <row r="2995" spans="1:58" x14ac:dyDescent="0.4">
      <c r="A2995" s="510"/>
      <c r="B2995" s="40"/>
      <c r="C2995" s="40"/>
      <c r="D2995" s="45"/>
      <c r="E2995" s="45"/>
      <c r="F2995" s="64"/>
      <c r="G2995" s="40"/>
      <c r="H2995" s="40"/>
      <c r="I2995" s="40"/>
      <c r="J2995" s="40"/>
      <c r="K2995" s="40"/>
      <c r="L2995" s="40"/>
      <c r="M2995" s="40"/>
      <c r="N2995" s="40"/>
      <c r="O2995" s="40"/>
      <c r="P2995" s="40"/>
      <c r="Q2995" s="40"/>
      <c r="R2995" s="40"/>
      <c r="S2995" s="40"/>
      <c r="T2995" s="40"/>
      <c r="U2995" s="40"/>
      <c r="V2995" s="40"/>
      <c r="W2995" s="40"/>
      <c r="X2995" s="40"/>
      <c r="Y2995" s="40"/>
      <c r="Z2995" s="40"/>
      <c r="AA2995" s="40"/>
      <c r="AB2995" s="40"/>
      <c r="AC2995" s="40"/>
      <c r="AD2995" s="40"/>
      <c r="AE2995" s="40"/>
      <c r="AF2995" s="40"/>
      <c r="AG2995" s="40"/>
      <c r="AH2995" s="40"/>
      <c r="AI2995" s="40"/>
      <c r="AJ2995" s="40"/>
      <c r="AK2995" s="40"/>
      <c r="AL2995" s="40"/>
      <c r="AM2995" s="40"/>
      <c r="AN2995" s="40"/>
      <c r="AO2995" s="40"/>
      <c r="AP2995" s="40"/>
      <c r="AQ2995" s="40"/>
      <c r="AR2995" s="40"/>
      <c r="AS2995" s="40"/>
      <c r="AT2995" s="40"/>
      <c r="AU2995" s="40"/>
      <c r="AV2995" s="40"/>
      <c r="AW2995" s="40"/>
      <c r="AX2995" s="40"/>
      <c r="AY2995" s="40"/>
      <c r="AZ2995" s="40"/>
      <c r="BA2995" s="40"/>
      <c r="BB2995" s="40"/>
      <c r="BC2995" s="40"/>
      <c r="BD2995" s="40"/>
      <c r="BE2995" s="40"/>
      <c r="BF2995" s="40"/>
    </row>
    <row r="2996" spans="1:58" x14ac:dyDescent="0.4">
      <c r="A2996" s="510"/>
      <c r="B2996" s="40"/>
      <c r="C2996" s="40"/>
      <c r="D2996" s="45"/>
      <c r="E2996" s="45"/>
      <c r="F2996" s="64"/>
      <c r="G2996" s="40"/>
      <c r="H2996" s="40"/>
      <c r="I2996" s="40"/>
      <c r="J2996" s="40"/>
      <c r="K2996" s="40"/>
      <c r="L2996" s="40"/>
      <c r="M2996" s="40"/>
      <c r="N2996" s="40"/>
      <c r="O2996" s="40"/>
      <c r="P2996" s="40"/>
      <c r="Q2996" s="40"/>
      <c r="R2996" s="40"/>
      <c r="S2996" s="40"/>
      <c r="T2996" s="40"/>
      <c r="U2996" s="40"/>
      <c r="V2996" s="40"/>
      <c r="W2996" s="40"/>
      <c r="X2996" s="40"/>
      <c r="Y2996" s="40"/>
      <c r="Z2996" s="40"/>
      <c r="AA2996" s="40"/>
      <c r="AB2996" s="40"/>
      <c r="AC2996" s="40"/>
      <c r="AD2996" s="40"/>
      <c r="AE2996" s="40"/>
      <c r="AF2996" s="40"/>
      <c r="AG2996" s="40"/>
      <c r="AH2996" s="40"/>
      <c r="AI2996" s="40"/>
      <c r="AJ2996" s="40"/>
      <c r="AK2996" s="40"/>
      <c r="AL2996" s="40"/>
      <c r="AM2996" s="40"/>
      <c r="AN2996" s="40"/>
      <c r="AO2996" s="40"/>
      <c r="AP2996" s="40"/>
      <c r="AQ2996" s="40"/>
      <c r="AR2996" s="40"/>
      <c r="AS2996" s="40"/>
      <c r="AT2996" s="40"/>
      <c r="AU2996" s="40"/>
      <c r="AV2996" s="40"/>
      <c r="AW2996" s="40"/>
      <c r="AX2996" s="40"/>
      <c r="AY2996" s="40"/>
      <c r="AZ2996" s="40"/>
      <c r="BA2996" s="40"/>
      <c r="BB2996" s="40"/>
      <c r="BC2996" s="40"/>
      <c r="BD2996" s="40"/>
      <c r="BE2996" s="40"/>
      <c r="BF2996" s="40"/>
    </row>
    <row r="2997" spans="1:58" x14ac:dyDescent="0.4">
      <c r="A2997" s="510"/>
      <c r="B2997" s="40"/>
      <c r="C2997" s="40"/>
      <c r="D2997" s="45"/>
      <c r="E2997" s="45"/>
      <c r="F2997" s="64"/>
      <c r="G2997" s="40"/>
      <c r="H2997" s="40"/>
      <c r="I2997" s="40"/>
      <c r="J2997" s="40"/>
      <c r="K2997" s="40"/>
      <c r="L2997" s="40"/>
      <c r="M2997" s="40"/>
      <c r="N2997" s="40"/>
      <c r="O2997" s="40"/>
      <c r="P2997" s="40"/>
      <c r="Q2997" s="40"/>
      <c r="R2997" s="40"/>
      <c r="S2997" s="40"/>
      <c r="T2997" s="40"/>
      <c r="U2997" s="40"/>
      <c r="V2997" s="40"/>
      <c r="W2997" s="40"/>
      <c r="X2997" s="40"/>
      <c r="Y2997" s="40"/>
      <c r="Z2997" s="40"/>
      <c r="AA2997" s="40"/>
      <c r="AB2997" s="40"/>
      <c r="AC2997" s="40"/>
      <c r="AD2997" s="40"/>
      <c r="AE2997" s="40"/>
      <c r="AF2997" s="40"/>
      <c r="AG2997" s="40"/>
      <c r="AH2997" s="40"/>
      <c r="AI2997" s="40"/>
      <c r="AJ2997" s="40"/>
      <c r="AK2997" s="40"/>
      <c r="AL2997" s="40"/>
      <c r="AM2997" s="40"/>
      <c r="AN2997" s="40"/>
      <c r="AO2997" s="40"/>
      <c r="AP2997" s="40"/>
      <c r="AQ2997" s="40"/>
      <c r="AR2997" s="40"/>
      <c r="AS2997" s="40"/>
      <c r="AT2997" s="40"/>
      <c r="AU2997" s="40"/>
      <c r="AV2997" s="40"/>
      <c r="AW2997" s="40"/>
      <c r="AX2997" s="40"/>
      <c r="AY2997" s="40"/>
      <c r="AZ2997" s="40"/>
      <c r="BA2997" s="40"/>
      <c r="BB2997" s="40"/>
      <c r="BC2997" s="40"/>
      <c r="BD2997" s="40"/>
      <c r="BE2997" s="40"/>
      <c r="BF2997" s="40"/>
    </row>
    <row r="2998" spans="1:58" x14ac:dyDescent="0.4">
      <c r="A2998" s="510"/>
      <c r="B2998" s="40"/>
      <c r="C2998" s="40"/>
      <c r="D2998" s="45"/>
      <c r="E2998" s="45"/>
      <c r="F2998" s="64"/>
      <c r="G2998" s="40"/>
      <c r="H2998" s="40"/>
      <c r="I2998" s="40"/>
      <c r="J2998" s="40"/>
      <c r="K2998" s="40"/>
      <c r="L2998" s="40"/>
      <c r="M2998" s="40"/>
      <c r="N2998" s="40"/>
      <c r="O2998" s="40"/>
      <c r="P2998" s="40"/>
      <c r="Q2998" s="40"/>
      <c r="R2998" s="40"/>
      <c r="S2998" s="40"/>
      <c r="T2998" s="40"/>
      <c r="U2998" s="40"/>
      <c r="V2998" s="40"/>
      <c r="W2998" s="40"/>
      <c r="X2998" s="40"/>
      <c r="Y2998" s="40"/>
      <c r="Z2998" s="40"/>
      <c r="AA2998" s="40"/>
      <c r="AB2998" s="40"/>
      <c r="AC2998" s="40"/>
      <c r="AD2998" s="40"/>
      <c r="AE2998" s="40"/>
      <c r="AF2998" s="40"/>
      <c r="AG2998" s="40"/>
      <c r="AH2998" s="40"/>
      <c r="AI2998" s="40"/>
      <c r="AJ2998" s="40"/>
      <c r="AK2998" s="40"/>
      <c r="AL2998" s="40"/>
      <c r="AM2998" s="40"/>
      <c r="AN2998" s="40"/>
      <c r="AO2998" s="40"/>
      <c r="AP2998" s="40"/>
      <c r="AQ2998" s="40"/>
      <c r="AR2998" s="40"/>
      <c r="AS2998" s="40"/>
      <c r="AT2998" s="40"/>
      <c r="AU2998" s="40"/>
      <c r="AV2998" s="40"/>
      <c r="AW2998" s="40"/>
      <c r="AX2998" s="40"/>
      <c r="AY2998" s="40"/>
      <c r="AZ2998" s="40"/>
      <c r="BA2998" s="40"/>
      <c r="BB2998" s="40"/>
      <c r="BC2998" s="40"/>
      <c r="BD2998" s="40"/>
      <c r="BE2998" s="40"/>
      <c r="BF2998" s="40"/>
    </row>
    <row r="2999" spans="1:58" x14ac:dyDescent="0.4">
      <c r="A2999" s="510"/>
      <c r="B2999" s="40"/>
      <c r="C2999" s="40"/>
      <c r="D2999" s="45"/>
      <c r="E2999" s="45"/>
      <c r="F2999" s="64"/>
      <c r="G2999" s="40"/>
      <c r="H2999" s="40"/>
      <c r="I2999" s="40"/>
      <c r="J2999" s="40"/>
      <c r="K2999" s="40"/>
      <c r="L2999" s="40"/>
      <c r="M2999" s="40"/>
      <c r="N2999" s="40"/>
      <c r="O2999" s="40"/>
      <c r="P2999" s="40"/>
      <c r="Q2999" s="40"/>
      <c r="R2999" s="40"/>
      <c r="S2999" s="40"/>
      <c r="T2999" s="40"/>
      <c r="U2999" s="40"/>
      <c r="V2999" s="40"/>
      <c r="W2999" s="40"/>
      <c r="X2999" s="40"/>
      <c r="Y2999" s="40"/>
      <c r="Z2999" s="40"/>
      <c r="AA2999" s="40"/>
      <c r="AB2999" s="40"/>
      <c r="AC2999" s="40"/>
      <c r="AD2999" s="40"/>
      <c r="AE2999" s="40"/>
      <c r="AF2999" s="40"/>
      <c r="AG2999" s="40"/>
      <c r="AH2999" s="40"/>
      <c r="AI2999" s="40"/>
      <c r="AJ2999" s="40"/>
      <c r="AK2999" s="40"/>
      <c r="AL2999" s="40"/>
      <c r="AM2999" s="40"/>
      <c r="AN2999" s="40"/>
      <c r="AO2999" s="40"/>
      <c r="AP2999" s="40"/>
      <c r="AQ2999" s="40"/>
      <c r="AR2999" s="40"/>
      <c r="AS2999" s="40"/>
      <c r="AT2999" s="40"/>
      <c r="AU2999" s="40"/>
      <c r="AV2999" s="40"/>
      <c r="AW2999" s="40"/>
      <c r="AX2999" s="40"/>
      <c r="AY2999" s="40"/>
      <c r="AZ2999" s="40"/>
      <c r="BA2999" s="40"/>
      <c r="BB2999" s="40"/>
      <c r="BC2999" s="40"/>
      <c r="BD2999" s="40"/>
      <c r="BE2999" s="40"/>
      <c r="BF2999" s="40"/>
    </row>
    <row r="3000" spans="1:58" x14ac:dyDescent="0.4">
      <c r="A3000" s="510"/>
      <c r="B3000" s="40"/>
      <c r="C3000" s="40"/>
      <c r="D3000" s="45"/>
      <c r="E3000" s="45"/>
      <c r="F3000" s="64"/>
      <c r="G3000" s="40"/>
      <c r="H3000" s="40"/>
      <c r="I3000" s="40"/>
      <c r="J3000" s="40"/>
      <c r="K3000" s="40"/>
      <c r="L3000" s="40"/>
      <c r="M3000" s="40"/>
      <c r="N3000" s="40"/>
      <c r="O3000" s="40"/>
      <c r="P3000" s="40"/>
      <c r="Q3000" s="40"/>
      <c r="R3000" s="40"/>
      <c r="S3000" s="40"/>
      <c r="T3000" s="40"/>
      <c r="U3000" s="40"/>
      <c r="V3000" s="40"/>
      <c r="W3000" s="40"/>
      <c r="X3000" s="40"/>
      <c r="Y3000" s="40"/>
      <c r="Z3000" s="40"/>
      <c r="AA3000" s="40"/>
      <c r="AB3000" s="40"/>
      <c r="AC3000" s="40"/>
      <c r="AD3000" s="40"/>
      <c r="AE3000" s="40"/>
      <c r="AF3000" s="40"/>
      <c r="AG3000" s="40"/>
      <c r="AH3000" s="40"/>
      <c r="AI3000" s="40"/>
      <c r="AJ3000" s="40"/>
      <c r="AK3000" s="40"/>
      <c r="AL3000" s="40"/>
      <c r="AM3000" s="40"/>
      <c r="AN3000" s="40"/>
      <c r="AO3000" s="40"/>
      <c r="AP3000" s="40"/>
      <c r="AQ3000" s="40"/>
      <c r="AR3000" s="40"/>
      <c r="AS3000" s="40"/>
      <c r="AT3000" s="40"/>
      <c r="AU3000" s="40"/>
      <c r="AV3000" s="40"/>
      <c r="AW3000" s="40"/>
      <c r="AX3000" s="40"/>
      <c r="AY3000" s="40"/>
      <c r="AZ3000" s="40"/>
      <c r="BA3000" s="40"/>
      <c r="BB3000" s="40"/>
      <c r="BC3000" s="40"/>
      <c r="BD3000" s="40"/>
      <c r="BE3000" s="40"/>
      <c r="BF3000" s="40"/>
    </row>
    <row r="3001" spans="1:58" x14ac:dyDescent="0.4">
      <c r="A3001" s="510"/>
      <c r="B3001" s="40"/>
      <c r="C3001" s="40"/>
      <c r="D3001" s="45"/>
      <c r="E3001" s="45"/>
      <c r="F3001" s="64"/>
      <c r="G3001" s="40"/>
      <c r="H3001" s="40"/>
      <c r="I3001" s="40"/>
      <c r="J3001" s="40"/>
      <c r="K3001" s="40"/>
      <c r="L3001" s="40"/>
      <c r="M3001" s="40"/>
      <c r="N3001" s="40"/>
      <c r="O3001" s="40"/>
      <c r="P3001" s="40"/>
      <c r="Q3001" s="40"/>
      <c r="R3001" s="40"/>
      <c r="S3001" s="40"/>
      <c r="T3001" s="40"/>
      <c r="U3001" s="40"/>
      <c r="V3001" s="40"/>
      <c r="W3001" s="40"/>
      <c r="X3001" s="40"/>
      <c r="Y3001" s="40"/>
      <c r="Z3001" s="40"/>
      <c r="AA3001" s="40"/>
      <c r="AB3001" s="40"/>
      <c r="AC3001" s="40"/>
      <c r="AD3001" s="40"/>
      <c r="AE3001" s="40"/>
      <c r="AF3001" s="40"/>
      <c r="AG3001" s="40"/>
      <c r="AH3001" s="40"/>
      <c r="AI3001" s="40"/>
      <c r="AJ3001" s="40"/>
      <c r="AK3001" s="40"/>
      <c r="AL3001" s="40"/>
      <c r="AM3001" s="40"/>
      <c r="AN3001" s="40"/>
      <c r="AO3001" s="40"/>
      <c r="AP3001" s="40"/>
      <c r="AQ3001" s="40"/>
      <c r="AR3001" s="40"/>
      <c r="AS3001" s="40"/>
      <c r="AT3001" s="40"/>
      <c r="AU3001" s="40"/>
      <c r="AV3001" s="40"/>
      <c r="AW3001" s="40"/>
      <c r="AX3001" s="40"/>
      <c r="AY3001" s="40"/>
      <c r="AZ3001" s="40"/>
      <c r="BA3001" s="40"/>
      <c r="BB3001" s="40"/>
      <c r="BC3001" s="40"/>
      <c r="BD3001" s="40"/>
      <c r="BE3001" s="40"/>
      <c r="BF3001" s="40"/>
    </row>
    <row r="3002" spans="1:58" x14ac:dyDescent="0.4">
      <c r="A3002" s="510"/>
      <c r="B3002" s="40"/>
      <c r="C3002" s="40"/>
      <c r="D3002" s="45"/>
      <c r="E3002" s="45"/>
      <c r="F3002" s="64"/>
      <c r="G3002" s="40"/>
      <c r="H3002" s="40"/>
      <c r="I3002" s="40"/>
      <c r="J3002" s="40"/>
      <c r="K3002" s="40"/>
      <c r="L3002" s="40"/>
      <c r="M3002" s="40"/>
      <c r="N3002" s="40"/>
      <c r="O3002" s="40"/>
      <c r="P3002" s="40"/>
      <c r="Q3002" s="40"/>
      <c r="R3002" s="40"/>
      <c r="S3002" s="40"/>
      <c r="T3002" s="40"/>
      <c r="U3002" s="40"/>
      <c r="V3002" s="40"/>
      <c r="W3002" s="40"/>
      <c r="X3002" s="40"/>
      <c r="Y3002" s="40"/>
      <c r="Z3002" s="40"/>
      <c r="AA3002" s="40"/>
      <c r="AB3002" s="40"/>
      <c r="AC3002" s="40"/>
      <c r="AD3002" s="40"/>
      <c r="AE3002" s="40"/>
      <c r="AF3002" s="40"/>
      <c r="AG3002" s="40"/>
      <c r="AH3002" s="40"/>
      <c r="AI3002" s="40"/>
      <c r="AJ3002" s="40"/>
      <c r="AK3002" s="40"/>
      <c r="AL3002" s="40"/>
      <c r="AM3002" s="40"/>
      <c r="AN3002" s="40"/>
      <c r="AO3002" s="40"/>
      <c r="AP3002" s="40"/>
      <c r="AQ3002" s="40"/>
      <c r="AR3002" s="40"/>
      <c r="AS3002" s="40"/>
      <c r="AT3002" s="40"/>
      <c r="AU3002" s="40"/>
      <c r="AV3002" s="40"/>
      <c r="AW3002" s="40"/>
      <c r="AX3002" s="40"/>
      <c r="AY3002" s="40"/>
      <c r="AZ3002" s="40"/>
      <c r="BA3002" s="40"/>
      <c r="BB3002" s="40"/>
      <c r="BC3002" s="40"/>
      <c r="BD3002" s="40"/>
      <c r="BE3002" s="40"/>
      <c r="BF3002" s="40"/>
    </row>
    <row r="3003" spans="1:58" x14ac:dyDescent="0.4">
      <c r="A3003" s="510"/>
      <c r="B3003" s="40"/>
      <c r="C3003" s="40"/>
      <c r="D3003" s="45"/>
      <c r="E3003" s="45"/>
      <c r="F3003" s="64"/>
      <c r="G3003" s="40"/>
      <c r="H3003" s="40"/>
      <c r="I3003" s="40"/>
      <c r="J3003" s="40"/>
      <c r="K3003" s="40"/>
      <c r="L3003" s="40"/>
      <c r="M3003" s="40"/>
      <c r="N3003" s="40"/>
      <c r="O3003" s="40"/>
      <c r="P3003" s="40"/>
      <c r="Q3003" s="40"/>
      <c r="R3003" s="40"/>
      <c r="S3003" s="40"/>
      <c r="T3003" s="40"/>
      <c r="U3003" s="40"/>
      <c r="V3003" s="40"/>
      <c r="W3003" s="40"/>
      <c r="X3003" s="40"/>
      <c r="Y3003" s="40"/>
      <c r="Z3003" s="40"/>
      <c r="AA3003" s="40"/>
      <c r="AB3003" s="40"/>
      <c r="AC3003" s="40"/>
      <c r="AD3003" s="40"/>
      <c r="AE3003" s="40"/>
      <c r="AF3003" s="40"/>
      <c r="AG3003" s="40"/>
      <c r="AH3003" s="40"/>
      <c r="AI3003" s="40"/>
      <c r="AJ3003" s="40"/>
      <c r="AK3003" s="40"/>
      <c r="AL3003" s="40"/>
      <c r="AM3003" s="40"/>
      <c r="AN3003" s="40"/>
      <c r="AO3003" s="40"/>
      <c r="AP3003" s="40"/>
      <c r="AQ3003" s="40"/>
      <c r="AR3003" s="40"/>
      <c r="AS3003" s="40"/>
      <c r="AT3003" s="40"/>
      <c r="AU3003" s="40"/>
      <c r="AV3003" s="40"/>
      <c r="AW3003" s="40"/>
      <c r="AX3003" s="40"/>
      <c r="AY3003" s="40"/>
      <c r="AZ3003" s="40"/>
      <c r="BA3003" s="40"/>
      <c r="BB3003" s="40"/>
      <c r="BC3003" s="40"/>
      <c r="BD3003" s="40"/>
      <c r="BE3003" s="40"/>
      <c r="BF3003" s="40"/>
    </row>
    <row r="3004" spans="1:58" x14ac:dyDescent="0.4">
      <c r="A3004" s="510"/>
      <c r="B3004" s="40"/>
      <c r="C3004" s="40"/>
      <c r="D3004" s="45"/>
      <c r="E3004" s="45"/>
      <c r="F3004" s="64"/>
      <c r="G3004" s="40"/>
      <c r="H3004" s="40"/>
      <c r="I3004" s="40"/>
      <c r="J3004" s="40"/>
      <c r="K3004" s="40"/>
      <c r="L3004" s="40"/>
      <c r="M3004" s="40"/>
      <c r="N3004" s="40"/>
      <c r="O3004" s="40"/>
      <c r="P3004" s="40"/>
      <c r="Q3004" s="40"/>
      <c r="R3004" s="40"/>
      <c r="S3004" s="40"/>
      <c r="T3004" s="40"/>
      <c r="U3004" s="40"/>
      <c r="V3004" s="40"/>
      <c r="W3004" s="40"/>
      <c r="X3004" s="40"/>
      <c r="Y3004" s="40"/>
      <c r="Z3004" s="40"/>
      <c r="AA3004" s="40"/>
      <c r="AB3004" s="40"/>
      <c r="AC3004" s="40"/>
      <c r="AD3004" s="40"/>
      <c r="AE3004" s="40"/>
      <c r="AF3004" s="40"/>
      <c r="AG3004" s="40"/>
      <c r="AH3004" s="40"/>
      <c r="AI3004" s="40"/>
      <c r="AJ3004" s="40"/>
      <c r="AK3004" s="40"/>
      <c r="AL3004" s="40"/>
      <c r="AM3004" s="40"/>
      <c r="AN3004" s="40"/>
      <c r="AO3004" s="40"/>
      <c r="AP3004" s="40"/>
      <c r="AQ3004" s="40"/>
      <c r="AR3004" s="40"/>
      <c r="AS3004" s="40"/>
      <c r="AT3004" s="40"/>
      <c r="AU3004" s="40"/>
      <c r="AV3004" s="40"/>
      <c r="AW3004" s="40"/>
      <c r="AX3004" s="40"/>
      <c r="AY3004" s="40"/>
      <c r="AZ3004" s="40"/>
      <c r="BA3004" s="40"/>
      <c r="BB3004" s="40"/>
      <c r="BC3004" s="40"/>
      <c r="BD3004" s="40"/>
      <c r="BE3004" s="40"/>
      <c r="BF3004" s="40"/>
    </row>
    <row r="3005" spans="1:58" x14ac:dyDescent="0.4">
      <c r="A3005" s="510"/>
      <c r="B3005" s="40"/>
      <c r="C3005" s="40"/>
      <c r="D3005" s="45"/>
      <c r="E3005" s="45"/>
      <c r="F3005" s="64"/>
      <c r="G3005" s="40"/>
      <c r="H3005" s="40"/>
      <c r="I3005" s="40"/>
      <c r="J3005" s="40"/>
      <c r="K3005" s="40"/>
      <c r="L3005" s="40"/>
      <c r="M3005" s="40"/>
      <c r="N3005" s="40"/>
      <c r="O3005" s="40"/>
      <c r="P3005" s="40"/>
      <c r="Q3005" s="40"/>
      <c r="R3005" s="40"/>
      <c r="S3005" s="40"/>
      <c r="T3005" s="40"/>
      <c r="U3005" s="40"/>
      <c r="V3005" s="40"/>
      <c r="W3005" s="40"/>
      <c r="X3005" s="40"/>
      <c r="Y3005" s="40"/>
      <c r="Z3005" s="40"/>
      <c r="AA3005" s="40"/>
      <c r="AB3005" s="40"/>
      <c r="AC3005" s="40"/>
      <c r="AD3005" s="40"/>
      <c r="AE3005" s="40"/>
      <c r="AF3005" s="40"/>
      <c r="AG3005" s="40"/>
      <c r="AH3005" s="40"/>
      <c r="AI3005" s="40"/>
      <c r="AJ3005" s="40"/>
      <c r="AK3005" s="40"/>
      <c r="AL3005" s="40"/>
      <c r="AM3005" s="40"/>
      <c r="AN3005" s="40"/>
      <c r="AO3005" s="40"/>
      <c r="AP3005" s="40"/>
      <c r="AQ3005" s="40"/>
      <c r="AR3005" s="40"/>
      <c r="AS3005" s="40"/>
      <c r="AT3005" s="40"/>
      <c r="AU3005" s="40"/>
      <c r="AV3005" s="40"/>
      <c r="AW3005" s="40"/>
      <c r="AX3005" s="40"/>
      <c r="AY3005" s="40"/>
      <c r="AZ3005" s="40"/>
      <c r="BA3005" s="40"/>
      <c r="BB3005" s="40"/>
      <c r="BC3005" s="40"/>
      <c r="BD3005" s="40"/>
      <c r="BE3005" s="40"/>
      <c r="BF3005" s="40"/>
    </row>
    <row r="3006" spans="1:58" x14ac:dyDescent="0.4">
      <c r="A3006" s="510"/>
      <c r="B3006" s="40"/>
      <c r="C3006" s="40"/>
      <c r="D3006" s="45"/>
      <c r="E3006" s="45"/>
      <c r="F3006" s="64"/>
      <c r="G3006" s="40"/>
      <c r="H3006" s="40"/>
      <c r="I3006" s="40"/>
      <c r="J3006" s="40"/>
      <c r="K3006" s="40"/>
      <c r="L3006" s="40"/>
      <c r="M3006" s="40"/>
      <c r="N3006" s="40"/>
      <c r="O3006" s="40"/>
      <c r="P3006" s="40"/>
      <c r="Q3006" s="40"/>
      <c r="R3006" s="40"/>
      <c r="S3006" s="40"/>
      <c r="T3006" s="40"/>
      <c r="U3006" s="40"/>
      <c r="V3006" s="40"/>
      <c r="W3006" s="40"/>
      <c r="X3006" s="40"/>
      <c r="Y3006" s="40"/>
      <c r="Z3006" s="40"/>
      <c r="AA3006" s="40"/>
      <c r="AB3006" s="40"/>
      <c r="AC3006" s="40"/>
      <c r="AD3006" s="40"/>
      <c r="AE3006" s="40"/>
      <c r="AF3006" s="40"/>
      <c r="AG3006" s="40"/>
      <c r="AH3006" s="40"/>
      <c r="AI3006" s="40"/>
      <c r="AJ3006" s="40"/>
      <c r="AK3006" s="40"/>
      <c r="AL3006" s="40"/>
      <c r="AM3006" s="40"/>
      <c r="AN3006" s="40"/>
      <c r="AO3006" s="40"/>
      <c r="AP3006" s="40"/>
      <c r="AQ3006" s="40"/>
      <c r="AR3006" s="40"/>
      <c r="AS3006" s="40"/>
      <c r="AT3006" s="40"/>
      <c r="AU3006" s="40"/>
      <c r="AV3006" s="40"/>
      <c r="AW3006" s="40"/>
      <c r="AX3006" s="40"/>
      <c r="AY3006" s="40"/>
      <c r="AZ3006" s="40"/>
      <c r="BA3006" s="40"/>
      <c r="BB3006" s="40"/>
      <c r="BC3006" s="40"/>
      <c r="BD3006" s="40"/>
      <c r="BE3006" s="40"/>
      <c r="BF3006" s="40"/>
    </row>
    <row r="3007" spans="1:58" x14ac:dyDescent="0.4">
      <c r="A3007" s="510"/>
      <c r="B3007" s="40"/>
      <c r="C3007" s="40"/>
      <c r="D3007" s="45"/>
      <c r="E3007" s="45"/>
      <c r="F3007" s="64"/>
      <c r="G3007" s="40"/>
      <c r="H3007" s="40"/>
      <c r="I3007" s="40"/>
      <c r="J3007" s="40"/>
      <c r="K3007" s="40"/>
      <c r="L3007" s="40"/>
      <c r="M3007" s="40"/>
      <c r="N3007" s="40"/>
      <c r="O3007" s="40"/>
      <c r="P3007" s="40"/>
      <c r="Q3007" s="40"/>
      <c r="R3007" s="40"/>
      <c r="S3007" s="40"/>
      <c r="T3007" s="40"/>
      <c r="U3007" s="40"/>
      <c r="V3007" s="40"/>
      <c r="W3007" s="40"/>
      <c r="X3007" s="40"/>
      <c r="Y3007" s="40"/>
      <c r="Z3007" s="40"/>
      <c r="AA3007" s="40"/>
      <c r="AB3007" s="40"/>
      <c r="AC3007" s="40"/>
      <c r="AD3007" s="40"/>
      <c r="AE3007" s="40"/>
      <c r="AF3007" s="40"/>
      <c r="AG3007" s="40"/>
      <c r="AH3007" s="40"/>
      <c r="AI3007" s="40"/>
      <c r="AJ3007" s="40"/>
      <c r="AK3007" s="40"/>
      <c r="AL3007" s="40"/>
      <c r="AM3007" s="40"/>
      <c r="AN3007" s="40"/>
      <c r="AO3007" s="40"/>
      <c r="AP3007" s="40"/>
      <c r="AQ3007" s="40"/>
      <c r="AR3007" s="40"/>
      <c r="AS3007" s="40"/>
      <c r="AT3007" s="40"/>
      <c r="AU3007" s="40"/>
      <c r="AV3007" s="40"/>
      <c r="AW3007" s="40"/>
      <c r="AX3007" s="40"/>
      <c r="AY3007" s="40"/>
      <c r="AZ3007" s="40"/>
      <c r="BA3007" s="40"/>
      <c r="BB3007" s="40"/>
      <c r="BC3007" s="40"/>
      <c r="BD3007" s="40"/>
      <c r="BE3007" s="40"/>
      <c r="BF3007" s="40"/>
    </row>
    <row r="3008" spans="1:58" x14ac:dyDescent="0.4">
      <c r="A3008" s="510"/>
      <c r="B3008" s="40"/>
      <c r="C3008" s="40"/>
      <c r="D3008" s="45"/>
      <c r="E3008" s="45"/>
      <c r="F3008" s="64"/>
      <c r="G3008" s="40"/>
      <c r="H3008" s="40"/>
      <c r="I3008" s="40"/>
      <c r="J3008" s="40"/>
      <c r="K3008" s="40"/>
      <c r="L3008" s="40"/>
      <c r="M3008" s="40"/>
      <c r="N3008" s="40"/>
      <c r="O3008" s="40"/>
      <c r="P3008" s="40"/>
      <c r="Q3008" s="40"/>
      <c r="R3008" s="40"/>
      <c r="S3008" s="40"/>
      <c r="T3008" s="40"/>
      <c r="U3008" s="40"/>
      <c r="V3008" s="40"/>
      <c r="W3008" s="40"/>
      <c r="X3008" s="40"/>
      <c r="Y3008" s="40"/>
      <c r="Z3008" s="40"/>
      <c r="AA3008" s="40"/>
      <c r="AB3008" s="40"/>
      <c r="AC3008" s="40"/>
      <c r="AD3008" s="40"/>
      <c r="AE3008" s="40"/>
      <c r="AF3008" s="40"/>
      <c r="AG3008" s="40"/>
      <c r="AH3008" s="40"/>
      <c r="AI3008" s="40"/>
      <c r="AJ3008" s="40"/>
      <c r="AK3008" s="40"/>
      <c r="AL3008" s="40"/>
      <c r="AM3008" s="40"/>
      <c r="AN3008" s="40"/>
      <c r="AO3008" s="40"/>
      <c r="AP3008" s="40"/>
      <c r="AQ3008" s="40"/>
      <c r="AR3008" s="40"/>
      <c r="AS3008" s="40"/>
      <c r="AT3008" s="40"/>
      <c r="AU3008" s="40"/>
      <c r="AV3008" s="40"/>
      <c r="AW3008" s="40"/>
      <c r="AX3008" s="40"/>
      <c r="AY3008" s="40"/>
      <c r="AZ3008" s="40"/>
      <c r="BA3008" s="40"/>
      <c r="BB3008" s="40"/>
      <c r="BC3008" s="40"/>
      <c r="BD3008" s="40"/>
      <c r="BE3008" s="40"/>
      <c r="BF3008" s="40"/>
    </row>
    <row r="3009" spans="1:58" x14ac:dyDescent="0.4">
      <c r="A3009" s="510"/>
      <c r="B3009" s="40"/>
      <c r="C3009" s="40"/>
      <c r="D3009" s="45"/>
      <c r="E3009" s="45"/>
      <c r="F3009" s="64"/>
      <c r="G3009" s="40"/>
      <c r="H3009" s="40"/>
      <c r="I3009" s="40"/>
      <c r="J3009" s="40"/>
      <c r="K3009" s="40"/>
      <c r="L3009" s="40"/>
      <c r="M3009" s="40"/>
      <c r="N3009" s="40"/>
      <c r="O3009" s="40"/>
      <c r="P3009" s="40"/>
      <c r="Q3009" s="40"/>
      <c r="R3009" s="40"/>
      <c r="S3009" s="40"/>
      <c r="T3009" s="40"/>
      <c r="U3009" s="40"/>
      <c r="V3009" s="40"/>
      <c r="W3009" s="40"/>
      <c r="X3009" s="40"/>
      <c r="Y3009" s="40"/>
      <c r="Z3009" s="40"/>
      <c r="AA3009" s="40"/>
      <c r="AB3009" s="40"/>
      <c r="AC3009" s="40"/>
      <c r="AD3009" s="40"/>
      <c r="AE3009" s="40"/>
      <c r="AF3009" s="40"/>
      <c r="AG3009" s="40"/>
      <c r="AH3009" s="40"/>
      <c r="AI3009" s="40"/>
      <c r="AJ3009" s="40"/>
      <c r="AK3009" s="40"/>
      <c r="AL3009" s="40"/>
      <c r="AM3009" s="40"/>
      <c r="AN3009" s="40"/>
      <c r="AO3009" s="40"/>
      <c r="AP3009" s="40"/>
      <c r="AQ3009" s="40"/>
      <c r="AR3009" s="40"/>
      <c r="AS3009" s="40"/>
      <c r="AT3009" s="40"/>
      <c r="AU3009" s="40"/>
      <c r="AV3009" s="40"/>
      <c r="AW3009" s="40"/>
      <c r="AX3009" s="40"/>
      <c r="AY3009" s="40"/>
      <c r="AZ3009" s="40"/>
      <c r="BA3009" s="40"/>
      <c r="BB3009" s="40"/>
      <c r="BC3009" s="40"/>
      <c r="BD3009" s="40"/>
      <c r="BE3009" s="40"/>
      <c r="BF3009" s="40"/>
    </row>
    <row r="3010" spans="1:58" x14ac:dyDescent="0.4">
      <c r="A3010" s="510"/>
      <c r="B3010" s="40"/>
      <c r="C3010" s="40"/>
      <c r="D3010" s="45"/>
      <c r="E3010" s="45"/>
      <c r="F3010" s="64"/>
      <c r="G3010" s="40"/>
      <c r="H3010" s="40"/>
      <c r="I3010" s="40"/>
      <c r="J3010" s="40"/>
      <c r="K3010" s="40"/>
      <c r="L3010" s="40"/>
      <c r="M3010" s="40"/>
      <c r="N3010" s="40"/>
      <c r="O3010" s="40"/>
      <c r="P3010" s="40"/>
      <c r="Q3010" s="40"/>
      <c r="R3010" s="40"/>
      <c r="S3010" s="40"/>
      <c r="T3010" s="40"/>
      <c r="U3010" s="40"/>
      <c r="V3010" s="40"/>
      <c r="W3010" s="40"/>
      <c r="X3010" s="40"/>
      <c r="Y3010" s="40"/>
      <c r="Z3010" s="40"/>
      <c r="AA3010" s="40"/>
      <c r="AB3010" s="40"/>
      <c r="AC3010" s="40"/>
      <c r="AD3010" s="40"/>
      <c r="AE3010" s="40"/>
      <c r="AF3010" s="40"/>
      <c r="AG3010" s="40"/>
      <c r="AH3010" s="40"/>
      <c r="AI3010" s="40"/>
      <c r="AJ3010" s="40"/>
      <c r="AK3010" s="40"/>
      <c r="AL3010" s="40"/>
      <c r="AM3010" s="40"/>
      <c r="AN3010" s="40"/>
      <c r="AO3010" s="40"/>
      <c r="AP3010" s="40"/>
      <c r="AQ3010" s="40"/>
      <c r="AR3010" s="40"/>
      <c r="AS3010" s="40"/>
      <c r="AT3010" s="40"/>
      <c r="AU3010" s="40"/>
      <c r="AV3010" s="40"/>
      <c r="AW3010" s="40"/>
      <c r="AX3010" s="40"/>
      <c r="AY3010" s="40"/>
      <c r="AZ3010" s="40"/>
      <c r="BA3010" s="40"/>
      <c r="BB3010" s="40"/>
      <c r="BC3010" s="40"/>
      <c r="BD3010" s="40"/>
      <c r="BE3010" s="40"/>
      <c r="BF3010" s="40"/>
    </row>
    <row r="3011" spans="1:58" x14ac:dyDescent="0.4">
      <c r="A3011" s="510"/>
      <c r="B3011" s="40"/>
      <c r="C3011" s="40"/>
      <c r="D3011" s="45"/>
      <c r="E3011" s="45"/>
      <c r="F3011" s="64"/>
      <c r="G3011" s="40"/>
      <c r="H3011" s="40"/>
      <c r="I3011" s="40"/>
      <c r="J3011" s="40"/>
      <c r="K3011" s="40"/>
      <c r="L3011" s="40"/>
      <c r="M3011" s="40"/>
      <c r="N3011" s="40"/>
      <c r="O3011" s="40"/>
      <c r="P3011" s="40"/>
      <c r="Q3011" s="40"/>
      <c r="R3011" s="40"/>
      <c r="S3011" s="40"/>
      <c r="T3011" s="40"/>
      <c r="U3011" s="40"/>
      <c r="V3011" s="40"/>
      <c r="W3011" s="40"/>
      <c r="X3011" s="40"/>
      <c r="Y3011" s="40"/>
      <c r="Z3011" s="40"/>
      <c r="AA3011" s="40"/>
      <c r="AB3011" s="40"/>
      <c r="AC3011" s="40"/>
      <c r="AD3011" s="40"/>
      <c r="AE3011" s="40"/>
      <c r="AF3011" s="40"/>
      <c r="AG3011" s="40"/>
      <c r="AH3011" s="40"/>
      <c r="AI3011" s="40"/>
      <c r="AJ3011" s="40"/>
      <c r="AK3011" s="40"/>
      <c r="AL3011" s="40"/>
      <c r="AM3011" s="40"/>
      <c r="AN3011" s="40"/>
      <c r="AO3011" s="40"/>
      <c r="AP3011" s="40"/>
      <c r="AQ3011" s="40"/>
      <c r="AR3011" s="40"/>
      <c r="AS3011" s="40"/>
      <c r="AT3011" s="40"/>
      <c r="AU3011" s="40"/>
      <c r="AV3011" s="40"/>
      <c r="AW3011" s="40"/>
      <c r="AX3011" s="40"/>
      <c r="AY3011" s="40"/>
      <c r="AZ3011" s="40"/>
      <c r="BA3011" s="40"/>
      <c r="BB3011" s="40"/>
      <c r="BC3011" s="40"/>
      <c r="BD3011" s="40"/>
      <c r="BE3011" s="40"/>
      <c r="BF3011" s="40"/>
    </row>
    <row r="3012" spans="1:58" x14ac:dyDescent="0.4">
      <c r="A3012" s="510"/>
      <c r="B3012" s="40"/>
      <c r="C3012" s="40"/>
      <c r="D3012" s="45"/>
      <c r="E3012" s="45"/>
      <c r="F3012" s="64"/>
      <c r="G3012" s="40"/>
      <c r="H3012" s="40"/>
      <c r="I3012" s="40"/>
      <c r="J3012" s="40"/>
      <c r="K3012" s="40"/>
      <c r="L3012" s="40"/>
      <c r="M3012" s="40"/>
      <c r="N3012" s="40"/>
      <c r="O3012" s="40"/>
      <c r="P3012" s="40"/>
      <c r="Q3012" s="40"/>
      <c r="R3012" s="40"/>
      <c r="S3012" s="40"/>
      <c r="T3012" s="40"/>
      <c r="U3012" s="40"/>
      <c r="V3012" s="40"/>
      <c r="W3012" s="40"/>
      <c r="X3012" s="40"/>
      <c r="Y3012" s="40"/>
      <c r="Z3012" s="40"/>
      <c r="AA3012" s="40"/>
      <c r="AB3012" s="40"/>
      <c r="AC3012" s="40"/>
      <c r="AD3012" s="40"/>
      <c r="AE3012" s="40"/>
      <c r="AF3012" s="40"/>
      <c r="AG3012" s="40"/>
      <c r="AH3012" s="40"/>
      <c r="AI3012" s="40"/>
      <c r="AJ3012" s="40"/>
      <c r="AK3012" s="40"/>
      <c r="AL3012" s="40"/>
      <c r="AM3012" s="40"/>
      <c r="AN3012" s="40"/>
      <c r="AO3012" s="40"/>
      <c r="AP3012" s="40"/>
      <c r="AQ3012" s="40"/>
      <c r="AR3012" s="40"/>
      <c r="AS3012" s="40"/>
      <c r="AT3012" s="40"/>
      <c r="AU3012" s="40"/>
      <c r="AV3012" s="40"/>
      <c r="AW3012" s="40"/>
      <c r="AX3012" s="40"/>
      <c r="AY3012" s="40"/>
      <c r="AZ3012" s="40"/>
      <c r="BA3012" s="40"/>
      <c r="BB3012" s="40"/>
      <c r="BC3012" s="40"/>
      <c r="BD3012" s="40"/>
      <c r="BE3012" s="40"/>
      <c r="BF3012" s="40"/>
    </row>
    <row r="3013" spans="1:58" x14ac:dyDescent="0.4">
      <c r="A3013" s="510"/>
      <c r="B3013" s="40"/>
      <c r="C3013" s="40"/>
      <c r="D3013" s="45"/>
      <c r="E3013" s="45"/>
      <c r="F3013" s="64"/>
      <c r="G3013" s="40"/>
      <c r="H3013" s="40"/>
      <c r="I3013" s="40"/>
      <c r="J3013" s="40"/>
      <c r="K3013" s="40"/>
      <c r="L3013" s="40"/>
      <c r="M3013" s="40"/>
      <c r="N3013" s="40"/>
      <c r="O3013" s="40"/>
      <c r="P3013" s="40"/>
      <c r="Q3013" s="40"/>
      <c r="R3013" s="40"/>
      <c r="S3013" s="40"/>
      <c r="T3013" s="40"/>
      <c r="U3013" s="40"/>
      <c r="V3013" s="40"/>
      <c r="W3013" s="40"/>
      <c r="X3013" s="40"/>
      <c r="Y3013" s="40"/>
      <c r="Z3013" s="40"/>
      <c r="AA3013" s="40"/>
      <c r="AB3013" s="40"/>
      <c r="AC3013" s="40"/>
      <c r="AD3013" s="40"/>
      <c r="AE3013" s="40"/>
      <c r="AF3013" s="40"/>
      <c r="AG3013" s="40"/>
      <c r="AH3013" s="40"/>
      <c r="AI3013" s="40"/>
      <c r="AJ3013" s="40"/>
      <c r="AK3013" s="40"/>
      <c r="AL3013" s="40"/>
      <c r="AM3013" s="40"/>
      <c r="AN3013" s="40"/>
      <c r="AO3013" s="40"/>
      <c r="AP3013" s="40"/>
      <c r="AQ3013" s="40"/>
      <c r="AR3013" s="40"/>
      <c r="AS3013" s="40"/>
      <c r="AT3013" s="40"/>
      <c r="AU3013" s="40"/>
      <c r="AV3013" s="40"/>
      <c r="AW3013" s="40"/>
      <c r="AX3013" s="40"/>
      <c r="AY3013" s="40"/>
      <c r="AZ3013" s="40"/>
      <c r="BA3013" s="40"/>
      <c r="BB3013" s="40"/>
      <c r="BC3013" s="40"/>
      <c r="BD3013" s="40"/>
      <c r="BE3013" s="40"/>
      <c r="BF3013" s="40"/>
    </row>
    <row r="3014" spans="1:58" x14ac:dyDescent="0.4">
      <c r="A3014" s="510"/>
      <c r="B3014" s="40"/>
      <c r="C3014" s="40"/>
      <c r="D3014" s="45"/>
      <c r="E3014" s="45"/>
      <c r="F3014" s="64"/>
      <c r="G3014" s="40"/>
      <c r="H3014" s="40"/>
      <c r="I3014" s="40"/>
      <c r="J3014" s="40"/>
      <c r="K3014" s="40"/>
      <c r="L3014" s="40"/>
      <c r="M3014" s="40"/>
      <c r="N3014" s="40"/>
      <c r="O3014" s="40"/>
      <c r="P3014" s="40"/>
      <c r="Q3014" s="40"/>
      <c r="R3014" s="40"/>
      <c r="S3014" s="40"/>
      <c r="T3014" s="40"/>
      <c r="U3014" s="40"/>
      <c r="V3014" s="40"/>
      <c r="W3014" s="40"/>
      <c r="X3014" s="40"/>
      <c r="Y3014" s="40"/>
      <c r="Z3014" s="40"/>
      <c r="AA3014" s="40"/>
      <c r="AB3014" s="40"/>
      <c r="AC3014" s="40"/>
      <c r="AD3014" s="40"/>
      <c r="AE3014" s="40"/>
      <c r="AF3014" s="40"/>
      <c r="AG3014" s="40"/>
      <c r="AH3014" s="40"/>
      <c r="AI3014" s="40"/>
      <c r="AJ3014" s="40"/>
      <c r="AK3014" s="40"/>
      <c r="AL3014" s="40"/>
      <c r="AM3014" s="40"/>
      <c r="AN3014" s="40"/>
      <c r="AO3014" s="40"/>
      <c r="AP3014" s="40"/>
      <c r="AQ3014" s="40"/>
      <c r="AR3014" s="40"/>
      <c r="AS3014" s="40"/>
      <c r="AT3014" s="40"/>
      <c r="AU3014" s="40"/>
      <c r="AV3014" s="40"/>
      <c r="AW3014" s="40"/>
      <c r="AX3014" s="40"/>
      <c r="AY3014" s="40"/>
      <c r="AZ3014" s="40"/>
      <c r="BA3014" s="40"/>
      <c r="BB3014" s="40"/>
      <c r="BC3014" s="40"/>
      <c r="BD3014" s="40"/>
      <c r="BE3014" s="40"/>
      <c r="BF3014" s="40"/>
    </row>
    <row r="3015" spans="1:58" x14ac:dyDescent="0.4">
      <c r="A3015" s="510"/>
      <c r="B3015" s="40"/>
      <c r="C3015" s="40"/>
      <c r="D3015" s="45"/>
      <c r="E3015" s="45"/>
      <c r="F3015" s="64"/>
      <c r="G3015" s="40"/>
      <c r="H3015" s="40"/>
      <c r="I3015" s="40"/>
      <c r="J3015" s="40"/>
      <c r="K3015" s="40"/>
      <c r="L3015" s="40"/>
      <c r="M3015" s="40"/>
      <c r="N3015" s="40"/>
      <c r="O3015" s="40"/>
      <c r="P3015" s="40"/>
      <c r="Q3015" s="40"/>
      <c r="R3015" s="40"/>
      <c r="S3015" s="40"/>
      <c r="T3015" s="40"/>
      <c r="U3015" s="40"/>
      <c r="V3015" s="40"/>
      <c r="W3015" s="40"/>
      <c r="X3015" s="40"/>
      <c r="Y3015" s="40"/>
      <c r="Z3015" s="40"/>
      <c r="AA3015" s="40"/>
      <c r="AB3015" s="40"/>
      <c r="AC3015" s="40"/>
      <c r="AD3015" s="40"/>
      <c r="AE3015" s="40"/>
      <c r="AF3015" s="40"/>
      <c r="AG3015" s="40"/>
      <c r="AH3015" s="40"/>
      <c r="AI3015" s="40"/>
      <c r="AJ3015" s="40"/>
      <c r="AK3015" s="40"/>
      <c r="AL3015" s="40"/>
      <c r="AM3015" s="40"/>
      <c r="AN3015" s="40"/>
      <c r="AO3015" s="40"/>
      <c r="AP3015" s="40"/>
      <c r="AQ3015" s="40"/>
      <c r="AR3015" s="40"/>
      <c r="AS3015" s="40"/>
      <c r="AT3015" s="40"/>
      <c r="AU3015" s="40"/>
      <c r="AV3015" s="40"/>
      <c r="AW3015" s="40"/>
      <c r="AX3015" s="40"/>
      <c r="AY3015" s="40"/>
      <c r="AZ3015" s="40"/>
      <c r="BA3015" s="40"/>
      <c r="BB3015" s="40"/>
      <c r="BC3015" s="40"/>
      <c r="BD3015" s="40"/>
      <c r="BE3015" s="40"/>
      <c r="BF3015" s="40"/>
    </row>
    <row r="3016" spans="1:58" x14ac:dyDescent="0.4">
      <c r="A3016" s="510"/>
      <c r="B3016" s="40"/>
      <c r="C3016" s="40"/>
      <c r="D3016" s="45"/>
      <c r="E3016" s="45"/>
      <c r="F3016" s="64"/>
      <c r="G3016" s="40"/>
      <c r="H3016" s="40"/>
      <c r="I3016" s="40"/>
      <c r="J3016" s="40"/>
      <c r="K3016" s="40"/>
      <c r="L3016" s="40"/>
      <c r="M3016" s="40"/>
      <c r="N3016" s="40"/>
      <c r="O3016" s="40"/>
      <c r="P3016" s="40"/>
      <c r="Q3016" s="40"/>
      <c r="R3016" s="40"/>
      <c r="S3016" s="40"/>
      <c r="T3016" s="40"/>
      <c r="U3016" s="40"/>
      <c r="V3016" s="40"/>
      <c r="W3016" s="40"/>
      <c r="X3016" s="40"/>
      <c r="Y3016" s="40"/>
      <c r="Z3016" s="40"/>
      <c r="AA3016" s="40"/>
      <c r="AB3016" s="40"/>
      <c r="AC3016" s="40"/>
      <c r="AD3016" s="40"/>
      <c r="AE3016" s="40"/>
      <c r="AF3016" s="40"/>
      <c r="AG3016" s="40"/>
      <c r="AH3016" s="40"/>
      <c r="AI3016" s="40"/>
      <c r="AJ3016" s="40"/>
      <c r="AK3016" s="40"/>
      <c r="AL3016" s="40"/>
      <c r="AM3016" s="40"/>
      <c r="AN3016" s="40"/>
      <c r="AO3016" s="40"/>
      <c r="AP3016" s="40"/>
      <c r="AQ3016" s="40"/>
      <c r="AR3016" s="40"/>
      <c r="AS3016" s="40"/>
      <c r="AT3016" s="40"/>
      <c r="AU3016" s="40"/>
      <c r="AV3016" s="40"/>
      <c r="AW3016" s="40"/>
      <c r="AX3016" s="40"/>
      <c r="AY3016" s="40"/>
      <c r="AZ3016" s="40"/>
      <c r="BA3016" s="40"/>
      <c r="BB3016" s="40"/>
      <c r="BC3016" s="40"/>
      <c r="BD3016" s="40"/>
      <c r="BE3016" s="40"/>
      <c r="BF3016" s="40"/>
    </row>
    <row r="3017" spans="1:58" x14ac:dyDescent="0.4">
      <c r="A3017" s="510"/>
      <c r="B3017" s="40"/>
      <c r="C3017" s="40"/>
      <c r="D3017" s="45"/>
      <c r="E3017" s="45"/>
      <c r="F3017" s="64"/>
      <c r="G3017" s="40"/>
      <c r="H3017" s="40"/>
      <c r="I3017" s="40"/>
      <c r="J3017" s="40"/>
      <c r="K3017" s="40"/>
      <c r="L3017" s="40"/>
      <c r="M3017" s="40"/>
      <c r="N3017" s="40"/>
      <c r="O3017" s="40"/>
      <c r="P3017" s="40"/>
      <c r="Q3017" s="40"/>
      <c r="R3017" s="40"/>
      <c r="S3017" s="40"/>
      <c r="T3017" s="40"/>
      <c r="U3017" s="40"/>
      <c r="V3017" s="40"/>
      <c r="W3017" s="40"/>
      <c r="X3017" s="40"/>
      <c r="Y3017" s="40"/>
      <c r="Z3017" s="40"/>
      <c r="AA3017" s="40"/>
      <c r="AB3017" s="40"/>
      <c r="AC3017" s="40"/>
      <c r="AD3017" s="40"/>
      <c r="AE3017" s="40"/>
      <c r="AF3017" s="40"/>
      <c r="AG3017" s="40"/>
      <c r="AH3017" s="40"/>
      <c r="AI3017" s="40"/>
      <c r="AJ3017" s="40"/>
      <c r="AK3017" s="40"/>
      <c r="AL3017" s="40"/>
      <c r="AM3017" s="40"/>
      <c r="AN3017" s="40"/>
      <c r="AO3017" s="40"/>
      <c r="AP3017" s="40"/>
      <c r="AQ3017" s="40"/>
      <c r="AR3017" s="40"/>
      <c r="AS3017" s="40"/>
      <c r="AT3017" s="40"/>
      <c r="AU3017" s="40"/>
      <c r="AV3017" s="40"/>
      <c r="AW3017" s="40"/>
      <c r="AX3017" s="40"/>
      <c r="AY3017" s="40"/>
      <c r="AZ3017" s="40"/>
      <c r="BA3017" s="40"/>
      <c r="BB3017" s="40"/>
      <c r="BC3017" s="40"/>
      <c r="BD3017" s="40"/>
      <c r="BE3017" s="40"/>
      <c r="BF3017" s="40"/>
    </row>
    <row r="3018" spans="1:58" x14ac:dyDescent="0.4">
      <c r="A3018" s="510"/>
      <c r="B3018" s="40"/>
      <c r="C3018" s="40"/>
      <c r="D3018" s="45"/>
      <c r="E3018" s="45"/>
      <c r="F3018" s="64"/>
      <c r="G3018" s="40"/>
      <c r="H3018" s="40"/>
      <c r="I3018" s="40"/>
      <c r="J3018" s="40"/>
      <c r="K3018" s="40"/>
      <c r="L3018" s="40"/>
      <c r="M3018" s="40"/>
      <c r="N3018" s="40"/>
      <c r="O3018" s="40"/>
      <c r="P3018" s="40"/>
      <c r="Q3018" s="40"/>
      <c r="R3018" s="40"/>
      <c r="S3018" s="40"/>
      <c r="T3018" s="40"/>
      <c r="U3018" s="40"/>
      <c r="V3018" s="40"/>
      <c r="W3018" s="40"/>
      <c r="X3018" s="40"/>
      <c r="Y3018" s="40"/>
      <c r="Z3018" s="40"/>
      <c r="AA3018" s="40"/>
      <c r="AB3018" s="40"/>
      <c r="AC3018" s="40"/>
      <c r="AD3018" s="40"/>
      <c r="AE3018" s="40"/>
      <c r="AF3018" s="40"/>
      <c r="AG3018" s="40"/>
      <c r="AH3018" s="40"/>
      <c r="AI3018" s="40"/>
      <c r="AJ3018" s="40"/>
      <c r="AK3018" s="40"/>
      <c r="AL3018" s="40"/>
      <c r="AM3018" s="40"/>
      <c r="AN3018" s="40"/>
      <c r="AO3018" s="40"/>
      <c r="AP3018" s="40"/>
      <c r="AQ3018" s="40"/>
      <c r="AR3018" s="40"/>
      <c r="AS3018" s="40"/>
      <c r="AT3018" s="40"/>
      <c r="AU3018" s="40"/>
      <c r="AV3018" s="40"/>
      <c r="AW3018" s="40"/>
      <c r="AX3018" s="40"/>
      <c r="AY3018" s="40"/>
      <c r="AZ3018" s="40"/>
      <c r="BA3018" s="40"/>
      <c r="BB3018" s="40"/>
      <c r="BC3018" s="40"/>
      <c r="BD3018" s="40"/>
      <c r="BE3018" s="40"/>
      <c r="BF3018" s="40"/>
    </row>
    <row r="3019" spans="1:58" x14ac:dyDescent="0.4">
      <c r="A3019" s="510"/>
      <c r="B3019" s="40"/>
      <c r="C3019" s="40"/>
      <c r="D3019" s="45"/>
      <c r="E3019" s="45"/>
      <c r="F3019" s="64"/>
      <c r="G3019" s="40"/>
      <c r="H3019" s="40"/>
      <c r="I3019" s="40"/>
      <c r="J3019" s="40"/>
      <c r="K3019" s="40"/>
      <c r="L3019" s="40"/>
      <c r="M3019" s="40"/>
      <c r="N3019" s="40"/>
      <c r="O3019" s="40"/>
      <c r="P3019" s="40"/>
      <c r="Q3019" s="40"/>
      <c r="R3019" s="40"/>
      <c r="S3019" s="40"/>
      <c r="T3019" s="40"/>
      <c r="U3019" s="40"/>
      <c r="V3019" s="40"/>
      <c r="W3019" s="40"/>
      <c r="X3019" s="40"/>
      <c r="Y3019" s="40"/>
      <c r="Z3019" s="40"/>
      <c r="AA3019" s="40"/>
      <c r="AB3019" s="40"/>
      <c r="AC3019" s="40"/>
      <c r="AD3019" s="40"/>
      <c r="AE3019" s="40"/>
      <c r="AF3019" s="40"/>
      <c r="AG3019" s="40"/>
      <c r="AH3019" s="40"/>
      <c r="AI3019" s="40"/>
      <c r="AJ3019" s="40"/>
      <c r="AK3019" s="40"/>
      <c r="AL3019" s="40"/>
      <c r="AM3019" s="40"/>
      <c r="AN3019" s="40"/>
      <c r="AO3019" s="40"/>
      <c r="AP3019" s="40"/>
      <c r="AQ3019" s="40"/>
      <c r="AR3019" s="40"/>
      <c r="AS3019" s="40"/>
      <c r="AT3019" s="40"/>
      <c r="AU3019" s="40"/>
      <c r="AV3019" s="40"/>
      <c r="AW3019" s="40"/>
      <c r="AX3019" s="40"/>
      <c r="AY3019" s="40"/>
      <c r="AZ3019" s="40"/>
      <c r="BA3019" s="40"/>
      <c r="BB3019" s="40"/>
      <c r="BC3019" s="40"/>
      <c r="BD3019" s="40"/>
      <c r="BE3019" s="40"/>
      <c r="BF3019" s="40"/>
    </row>
    <row r="3020" spans="1:58" x14ac:dyDescent="0.4">
      <c r="A3020" s="510"/>
      <c r="B3020" s="40"/>
      <c r="C3020" s="40"/>
      <c r="D3020" s="45"/>
      <c r="E3020" s="45"/>
      <c r="F3020" s="64"/>
      <c r="G3020" s="40"/>
      <c r="H3020" s="40"/>
      <c r="I3020" s="40"/>
      <c r="J3020" s="40"/>
      <c r="K3020" s="40"/>
      <c r="L3020" s="40"/>
      <c r="M3020" s="40"/>
      <c r="N3020" s="40"/>
      <c r="O3020" s="40"/>
      <c r="P3020" s="40"/>
      <c r="Q3020" s="40"/>
      <c r="R3020" s="40"/>
      <c r="S3020" s="40"/>
      <c r="T3020" s="40"/>
      <c r="U3020" s="40"/>
      <c r="V3020" s="40"/>
      <c r="W3020" s="40"/>
      <c r="X3020" s="40"/>
      <c r="Y3020" s="40"/>
      <c r="Z3020" s="40"/>
      <c r="AA3020" s="40"/>
      <c r="AB3020" s="40"/>
      <c r="AC3020" s="40"/>
      <c r="AD3020" s="40"/>
      <c r="AE3020" s="40"/>
      <c r="AF3020" s="40"/>
      <c r="AG3020" s="40"/>
      <c r="AH3020" s="40"/>
      <c r="AI3020" s="40"/>
      <c r="AJ3020" s="40"/>
      <c r="AK3020" s="40"/>
      <c r="AL3020" s="40"/>
      <c r="AM3020" s="40"/>
      <c r="AN3020" s="40"/>
      <c r="AO3020" s="40"/>
      <c r="AP3020" s="40"/>
      <c r="AQ3020" s="40"/>
      <c r="AR3020" s="40"/>
      <c r="AS3020" s="40"/>
      <c r="AT3020" s="40"/>
      <c r="AU3020" s="40"/>
      <c r="AV3020" s="40"/>
      <c r="AW3020" s="40"/>
      <c r="AX3020" s="40"/>
      <c r="AY3020" s="40"/>
      <c r="AZ3020" s="40"/>
      <c r="BA3020" s="40"/>
      <c r="BB3020" s="40"/>
      <c r="BC3020" s="40"/>
      <c r="BD3020" s="40"/>
      <c r="BE3020" s="40"/>
      <c r="BF3020" s="40"/>
    </row>
    <row r="3021" spans="1:58" x14ac:dyDescent="0.4">
      <c r="A3021" s="510"/>
      <c r="B3021" s="40"/>
      <c r="C3021" s="40"/>
      <c r="D3021" s="45"/>
      <c r="E3021" s="45"/>
      <c r="F3021" s="64"/>
      <c r="G3021" s="40"/>
      <c r="H3021" s="40"/>
      <c r="I3021" s="40"/>
      <c r="J3021" s="40"/>
      <c r="K3021" s="40"/>
      <c r="L3021" s="40"/>
      <c r="M3021" s="40"/>
      <c r="N3021" s="40"/>
      <c r="O3021" s="40"/>
      <c r="P3021" s="40"/>
      <c r="Q3021" s="40"/>
      <c r="R3021" s="40"/>
      <c r="S3021" s="40"/>
      <c r="T3021" s="40"/>
      <c r="U3021" s="40"/>
      <c r="V3021" s="40"/>
      <c r="W3021" s="40"/>
      <c r="X3021" s="40"/>
      <c r="Y3021" s="40"/>
      <c r="Z3021" s="40"/>
      <c r="AA3021" s="40"/>
      <c r="AB3021" s="40"/>
      <c r="AC3021" s="40"/>
      <c r="AD3021" s="40"/>
      <c r="AE3021" s="40"/>
      <c r="AF3021" s="40"/>
      <c r="AG3021" s="40"/>
      <c r="AH3021" s="40"/>
      <c r="AI3021" s="40"/>
      <c r="AJ3021" s="40"/>
      <c r="AK3021" s="40"/>
      <c r="AL3021" s="40"/>
      <c r="AM3021" s="40"/>
      <c r="AN3021" s="40"/>
      <c r="AO3021" s="40"/>
      <c r="AP3021" s="40"/>
      <c r="AQ3021" s="40"/>
      <c r="AR3021" s="40"/>
      <c r="AS3021" s="40"/>
      <c r="AT3021" s="40"/>
      <c r="AU3021" s="40"/>
      <c r="AV3021" s="40"/>
      <c r="AW3021" s="40"/>
      <c r="AX3021" s="40"/>
      <c r="AY3021" s="40"/>
      <c r="AZ3021" s="40"/>
      <c r="BA3021" s="40"/>
      <c r="BB3021" s="40"/>
      <c r="BC3021" s="40"/>
      <c r="BD3021" s="40"/>
      <c r="BE3021" s="40"/>
      <c r="BF3021" s="40"/>
    </row>
    <row r="3022" spans="1:58" x14ac:dyDescent="0.4">
      <c r="A3022" s="510"/>
      <c r="B3022" s="40"/>
      <c r="C3022" s="40"/>
      <c r="D3022" s="45"/>
      <c r="E3022" s="45"/>
      <c r="F3022" s="64"/>
      <c r="G3022" s="40"/>
      <c r="H3022" s="40"/>
      <c r="I3022" s="40"/>
      <c r="J3022" s="40"/>
      <c r="K3022" s="40"/>
      <c r="L3022" s="40"/>
      <c r="M3022" s="40"/>
      <c r="N3022" s="40"/>
      <c r="O3022" s="40"/>
      <c r="P3022" s="40"/>
      <c r="Q3022" s="40"/>
      <c r="R3022" s="40"/>
      <c r="S3022" s="40"/>
      <c r="T3022" s="40"/>
      <c r="U3022" s="40"/>
      <c r="V3022" s="40"/>
      <c r="W3022" s="40"/>
      <c r="X3022" s="40"/>
      <c r="Y3022" s="40"/>
      <c r="Z3022" s="40"/>
      <c r="AA3022" s="40"/>
      <c r="AB3022" s="40"/>
      <c r="AC3022" s="40"/>
      <c r="AD3022" s="40"/>
      <c r="AE3022" s="40"/>
      <c r="AF3022" s="40"/>
      <c r="AG3022" s="40"/>
      <c r="AH3022" s="40"/>
      <c r="AI3022" s="40"/>
      <c r="AJ3022" s="40"/>
      <c r="AK3022" s="40"/>
      <c r="AL3022" s="40"/>
      <c r="AM3022" s="40"/>
      <c r="AN3022" s="40"/>
      <c r="AO3022" s="40"/>
      <c r="AP3022" s="40"/>
      <c r="AQ3022" s="40"/>
      <c r="AR3022" s="40"/>
      <c r="AS3022" s="40"/>
      <c r="AT3022" s="40"/>
      <c r="AU3022" s="40"/>
      <c r="AV3022" s="40"/>
      <c r="AW3022" s="40"/>
      <c r="AX3022" s="40"/>
      <c r="AY3022" s="40"/>
      <c r="AZ3022" s="40"/>
      <c r="BA3022" s="40"/>
      <c r="BB3022" s="40"/>
      <c r="BC3022" s="40"/>
      <c r="BD3022" s="40"/>
      <c r="BE3022" s="40"/>
      <c r="BF3022" s="40"/>
    </row>
    <row r="3023" spans="1:58" x14ac:dyDescent="0.4">
      <c r="A3023" s="510"/>
      <c r="B3023" s="40"/>
      <c r="C3023" s="40"/>
      <c r="D3023" s="45"/>
      <c r="E3023" s="45"/>
      <c r="F3023" s="64"/>
      <c r="G3023" s="40"/>
      <c r="H3023" s="40"/>
      <c r="I3023" s="40"/>
      <c r="J3023" s="40"/>
      <c r="K3023" s="40"/>
      <c r="L3023" s="40"/>
      <c r="M3023" s="40"/>
      <c r="N3023" s="40"/>
      <c r="O3023" s="40"/>
      <c r="P3023" s="40"/>
      <c r="Q3023" s="40"/>
      <c r="R3023" s="40"/>
      <c r="S3023" s="40"/>
      <c r="T3023" s="40"/>
      <c r="U3023" s="40"/>
      <c r="V3023" s="40"/>
      <c r="W3023" s="40"/>
      <c r="X3023" s="40"/>
      <c r="Y3023" s="40"/>
      <c r="Z3023" s="40"/>
      <c r="AA3023" s="40"/>
      <c r="AB3023" s="40"/>
      <c r="AC3023" s="40"/>
      <c r="AD3023" s="40"/>
      <c r="AE3023" s="40"/>
      <c r="AF3023" s="40"/>
      <c r="AG3023" s="40"/>
      <c r="AH3023" s="40"/>
      <c r="AI3023" s="40"/>
      <c r="AJ3023" s="40"/>
      <c r="AK3023" s="40"/>
      <c r="AL3023" s="40"/>
      <c r="AM3023" s="40"/>
      <c r="AN3023" s="40"/>
      <c r="AO3023" s="40"/>
      <c r="AP3023" s="40"/>
      <c r="AQ3023" s="40"/>
      <c r="AR3023" s="40"/>
      <c r="AS3023" s="40"/>
      <c r="AT3023" s="40"/>
      <c r="AU3023" s="40"/>
      <c r="AV3023" s="40"/>
      <c r="AW3023" s="40"/>
      <c r="AX3023" s="40"/>
      <c r="AY3023" s="40"/>
      <c r="AZ3023" s="40"/>
      <c r="BA3023" s="40"/>
      <c r="BB3023" s="40"/>
      <c r="BC3023" s="40"/>
      <c r="BD3023" s="40"/>
      <c r="BE3023" s="40"/>
      <c r="BF3023" s="40"/>
    </row>
    <row r="3024" spans="1:58" x14ac:dyDescent="0.4">
      <c r="A3024" s="510"/>
      <c r="B3024" s="40"/>
      <c r="C3024" s="40"/>
      <c r="D3024" s="45"/>
      <c r="E3024" s="45"/>
      <c r="F3024" s="64"/>
      <c r="G3024" s="40"/>
      <c r="H3024" s="40"/>
      <c r="I3024" s="40"/>
      <c r="J3024" s="40"/>
      <c r="K3024" s="40"/>
      <c r="L3024" s="40"/>
      <c r="M3024" s="40"/>
      <c r="N3024" s="40"/>
      <c r="O3024" s="40"/>
      <c r="P3024" s="40"/>
      <c r="Q3024" s="40"/>
      <c r="R3024" s="40"/>
      <c r="S3024" s="40"/>
      <c r="T3024" s="40"/>
      <c r="U3024" s="40"/>
      <c r="V3024" s="40"/>
      <c r="W3024" s="40"/>
      <c r="X3024" s="40"/>
      <c r="Y3024" s="40"/>
      <c r="Z3024" s="40"/>
      <c r="AA3024" s="40"/>
      <c r="AB3024" s="40"/>
      <c r="AC3024" s="40"/>
      <c r="AD3024" s="40"/>
      <c r="AE3024" s="40"/>
      <c r="AF3024" s="40"/>
      <c r="AG3024" s="40"/>
      <c r="AH3024" s="40"/>
      <c r="AI3024" s="40"/>
      <c r="AJ3024" s="40"/>
      <c r="AK3024" s="40"/>
      <c r="AL3024" s="40"/>
      <c r="AM3024" s="40"/>
      <c r="AN3024" s="40"/>
      <c r="AO3024" s="40"/>
      <c r="AP3024" s="40"/>
      <c r="AQ3024" s="40"/>
      <c r="AR3024" s="40"/>
      <c r="AS3024" s="40"/>
      <c r="AT3024" s="40"/>
      <c r="AU3024" s="40"/>
      <c r="AV3024" s="40"/>
      <c r="AW3024" s="40"/>
      <c r="AX3024" s="40"/>
      <c r="AY3024" s="40"/>
      <c r="AZ3024" s="40"/>
      <c r="BA3024" s="40"/>
      <c r="BB3024" s="40"/>
      <c r="BC3024" s="40"/>
      <c r="BD3024" s="40"/>
      <c r="BE3024" s="40"/>
      <c r="BF3024" s="40"/>
    </row>
    <row r="3025" spans="1:58" x14ac:dyDescent="0.4">
      <c r="A3025" s="510"/>
      <c r="B3025" s="40"/>
      <c r="C3025" s="40"/>
      <c r="D3025" s="45"/>
      <c r="E3025" s="45"/>
      <c r="F3025" s="64"/>
      <c r="G3025" s="40"/>
      <c r="H3025" s="40"/>
      <c r="I3025" s="40"/>
      <c r="J3025" s="40"/>
      <c r="K3025" s="40"/>
      <c r="L3025" s="40"/>
      <c r="M3025" s="40"/>
      <c r="N3025" s="40"/>
      <c r="O3025" s="40"/>
      <c r="P3025" s="40"/>
      <c r="Q3025" s="40"/>
      <c r="R3025" s="40"/>
      <c r="S3025" s="40"/>
      <c r="T3025" s="40"/>
      <c r="U3025" s="40"/>
      <c r="V3025" s="40"/>
      <c r="W3025" s="40"/>
      <c r="X3025" s="40"/>
      <c r="Y3025" s="40"/>
      <c r="Z3025" s="40"/>
      <c r="AA3025" s="40"/>
      <c r="AB3025" s="40"/>
      <c r="AC3025" s="40"/>
      <c r="AD3025" s="40"/>
      <c r="AE3025" s="40"/>
      <c r="AF3025" s="40"/>
      <c r="AG3025" s="40"/>
      <c r="AH3025" s="40"/>
      <c r="AI3025" s="40"/>
      <c r="AJ3025" s="40"/>
      <c r="AK3025" s="40"/>
      <c r="AL3025" s="40"/>
      <c r="AM3025" s="40"/>
      <c r="AN3025" s="40"/>
      <c r="AO3025" s="40"/>
      <c r="AP3025" s="40"/>
      <c r="AQ3025" s="40"/>
      <c r="AR3025" s="40"/>
      <c r="AS3025" s="40"/>
      <c r="AT3025" s="40"/>
      <c r="AU3025" s="40"/>
      <c r="AV3025" s="40"/>
      <c r="AW3025" s="40"/>
      <c r="AX3025" s="40"/>
      <c r="AY3025" s="40"/>
      <c r="AZ3025" s="40"/>
      <c r="BA3025" s="40"/>
      <c r="BB3025" s="40"/>
      <c r="BC3025" s="40"/>
      <c r="BD3025" s="40"/>
      <c r="BE3025" s="40"/>
      <c r="BF3025" s="40"/>
    </row>
    <row r="3026" spans="1:58" x14ac:dyDescent="0.4">
      <c r="A3026" s="510"/>
      <c r="B3026" s="40"/>
      <c r="C3026" s="40"/>
      <c r="D3026" s="45"/>
      <c r="E3026" s="45"/>
      <c r="F3026" s="64"/>
      <c r="G3026" s="40"/>
      <c r="H3026" s="40"/>
      <c r="I3026" s="40"/>
      <c r="J3026" s="40"/>
      <c r="K3026" s="40"/>
      <c r="L3026" s="40"/>
      <c r="M3026" s="40"/>
      <c r="N3026" s="40"/>
      <c r="O3026" s="40"/>
      <c r="P3026" s="40"/>
      <c r="Q3026" s="40"/>
      <c r="R3026" s="40"/>
      <c r="S3026" s="40"/>
      <c r="T3026" s="40"/>
      <c r="U3026" s="40"/>
      <c r="V3026" s="40"/>
      <c r="W3026" s="40"/>
      <c r="X3026" s="40"/>
      <c r="Y3026" s="40"/>
      <c r="Z3026" s="40"/>
      <c r="AA3026" s="40"/>
      <c r="AB3026" s="40"/>
      <c r="AC3026" s="40"/>
      <c r="AD3026" s="40"/>
      <c r="AE3026" s="40"/>
      <c r="AF3026" s="40"/>
      <c r="AG3026" s="40"/>
      <c r="AH3026" s="40"/>
      <c r="AI3026" s="40"/>
      <c r="AJ3026" s="40"/>
      <c r="AK3026" s="40"/>
      <c r="AL3026" s="40"/>
      <c r="AM3026" s="40"/>
      <c r="AN3026" s="40"/>
      <c r="AO3026" s="40"/>
      <c r="AP3026" s="40"/>
      <c r="AQ3026" s="40"/>
      <c r="AR3026" s="40"/>
      <c r="AS3026" s="40"/>
      <c r="AT3026" s="40"/>
      <c r="AU3026" s="40"/>
      <c r="AV3026" s="40"/>
      <c r="AW3026" s="40"/>
      <c r="AX3026" s="40"/>
      <c r="AY3026" s="40"/>
      <c r="AZ3026" s="40"/>
      <c r="BA3026" s="40"/>
      <c r="BB3026" s="40"/>
      <c r="BC3026" s="40"/>
      <c r="BD3026" s="40"/>
      <c r="BE3026" s="40"/>
      <c r="BF3026" s="40"/>
    </row>
    <row r="3027" spans="1:58" x14ac:dyDescent="0.4">
      <c r="A3027" s="510"/>
      <c r="B3027" s="40"/>
      <c r="C3027" s="40"/>
      <c r="D3027" s="45"/>
      <c r="E3027" s="45"/>
      <c r="F3027" s="64"/>
      <c r="G3027" s="40"/>
      <c r="H3027" s="40"/>
      <c r="I3027" s="40"/>
      <c r="J3027" s="40"/>
      <c r="K3027" s="40"/>
      <c r="L3027" s="40"/>
      <c r="M3027" s="40"/>
      <c r="N3027" s="40"/>
      <c r="O3027" s="40"/>
      <c r="P3027" s="40"/>
      <c r="Q3027" s="40"/>
      <c r="R3027" s="40"/>
      <c r="S3027" s="40"/>
      <c r="T3027" s="40"/>
      <c r="U3027" s="40"/>
      <c r="V3027" s="40"/>
      <c r="W3027" s="40"/>
      <c r="X3027" s="40"/>
      <c r="Y3027" s="40"/>
      <c r="Z3027" s="40"/>
      <c r="AA3027" s="40"/>
      <c r="AB3027" s="40"/>
      <c r="AC3027" s="40"/>
      <c r="AD3027" s="40"/>
      <c r="AE3027" s="40"/>
      <c r="AF3027" s="40"/>
      <c r="AG3027" s="40"/>
      <c r="AH3027" s="40"/>
      <c r="AI3027" s="40"/>
      <c r="AJ3027" s="40"/>
      <c r="AK3027" s="40"/>
      <c r="AL3027" s="40"/>
      <c r="AM3027" s="40"/>
      <c r="AN3027" s="40"/>
      <c r="AO3027" s="40"/>
      <c r="AP3027" s="40"/>
      <c r="AQ3027" s="40"/>
      <c r="AR3027" s="40"/>
      <c r="AS3027" s="40"/>
      <c r="AT3027" s="40"/>
      <c r="AU3027" s="40"/>
      <c r="AV3027" s="40"/>
      <c r="AW3027" s="40"/>
      <c r="AX3027" s="40"/>
      <c r="AY3027" s="40"/>
      <c r="AZ3027" s="40"/>
      <c r="BA3027" s="40"/>
      <c r="BB3027" s="40"/>
      <c r="BC3027" s="40"/>
      <c r="BD3027" s="40"/>
      <c r="BE3027" s="40"/>
      <c r="BF3027" s="40"/>
    </row>
    <row r="3028" spans="1:58" x14ac:dyDescent="0.4">
      <c r="A3028" s="510"/>
      <c r="B3028" s="40"/>
      <c r="C3028" s="40"/>
      <c r="D3028" s="45"/>
      <c r="E3028" s="45"/>
      <c r="F3028" s="64"/>
      <c r="G3028" s="40"/>
      <c r="H3028" s="40"/>
      <c r="I3028" s="40"/>
      <c r="J3028" s="40"/>
      <c r="K3028" s="40"/>
      <c r="L3028" s="40"/>
      <c r="M3028" s="40"/>
      <c r="N3028" s="40"/>
      <c r="O3028" s="40"/>
      <c r="P3028" s="40"/>
      <c r="Q3028" s="40"/>
      <c r="R3028" s="40"/>
      <c r="S3028" s="40"/>
      <c r="T3028" s="40"/>
      <c r="U3028" s="40"/>
      <c r="V3028" s="40"/>
      <c r="W3028" s="40"/>
      <c r="X3028" s="40"/>
      <c r="Y3028" s="40"/>
      <c r="Z3028" s="40"/>
      <c r="AA3028" s="40"/>
      <c r="AB3028" s="40"/>
      <c r="AC3028" s="40"/>
      <c r="AD3028" s="40"/>
      <c r="AE3028" s="40"/>
      <c r="AF3028" s="40"/>
      <c r="AG3028" s="40"/>
      <c r="AH3028" s="40"/>
      <c r="AI3028" s="40"/>
      <c r="AJ3028" s="40"/>
      <c r="AK3028" s="40"/>
      <c r="AL3028" s="40"/>
      <c r="AM3028" s="40"/>
      <c r="AN3028" s="40"/>
      <c r="AO3028" s="40"/>
      <c r="AP3028" s="40"/>
      <c r="AQ3028" s="40"/>
      <c r="AR3028" s="40"/>
      <c r="AS3028" s="40"/>
      <c r="AT3028" s="40"/>
      <c r="AU3028" s="40"/>
      <c r="AV3028" s="40"/>
      <c r="AW3028" s="40"/>
      <c r="AX3028" s="40"/>
      <c r="AY3028" s="40"/>
      <c r="AZ3028" s="40"/>
      <c r="BA3028" s="40"/>
      <c r="BB3028" s="40"/>
      <c r="BC3028" s="40"/>
      <c r="BD3028" s="40"/>
      <c r="BE3028" s="40"/>
      <c r="BF3028" s="40"/>
    </row>
    <row r="3029" spans="1:58" x14ac:dyDescent="0.4">
      <c r="A3029" s="510"/>
      <c r="B3029" s="40"/>
      <c r="C3029" s="40"/>
      <c r="D3029" s="45"/>
      <c r="E3029" s="45"/>
      <c r="F3029" s="64"/>
      <c r="G3029" s="40"/>
      <c r="H3029" s="40"/>
      <c r="I3029" s="40"/>
      <c r="J3029" s="40"/>
      <c r="K3029" s="40"/>
      <c r="L3029" s="40"/>
      <c r="M3029" s="40"/>
      <c r="N3029" s="40"/>
      <c r="O3029" s="40"/>
      <c r="P3029" s="40"/>
      <c r="Q3029" s="40"/>
      <c r="R3029" s="40"/>
      <c r="S3029" s="40"/>
      <c r="T3029" s="40"/>
      <c r="U3029" s="40"/>
      <c r="V3029" s="40"/>
      <c r="W3029" s="40"/>
      <c r="X3029" s="40"/>
      <c r="Y3029" s="40"/>
      <c r="Z3029" s="40"/>
      <c r="AA3029" s="40"/>
      <c r="AB3029" s="40"/>
      <c r="AC3029" s="40"/>
      <c r="AD3029" s="40"/>
      <c r="AE3029" s="40"/>
      <c r="AF3029" s="40"/>
      <c r="AG3029" s="40"/>
      <c r="AH3029" s="40"/>
      <c r="AI3029" s="40"/>
      <c r="AJ3029" s="40"/>
      <c r="AK3029" s="40"/>
      <c r="AL3029" s="40"/>
      <c r="AM3029" s="40"/>
      <c r="AN3029" s="40"/>
      <c r="AO3029" s="40"/>
      <c r="AP3029" s="40"/>
      <c r="AQ3029" s="40"/>
      <c r="AR3029" s="40"/>
      <c r="AS3029" s="40"/>
      <c r="AT3029" s="40"/>
      <c r="AU3029" s="40"/>
      <c r="AV3029" s="40"/>
      <c r="AW3029" s="40"/>
      <c r="AX3029" s="40"/>
      <c r="AY3029" s="40"/>
      <c r="AZ3029" s="40"/>
      <c r="BA3029" s="40"/>
      <c r="BB3029" s="40"/>
      <c r="BC3029" s="40"/>
      <c r="BD3029" s="40"/>
      <c r="BE3029" s="40"/>
      <c r="BF3029" s="40"/>
    </row>
    <row r="3030" spans="1:58" x14ac:dyDescent="0.4">
      <c r="A3030" s="510"/>
      <c r="B3030" s="40"/>
      <c r="C3030" s="40"/>
      <c r="D3030" s="45"/>
      <c r="E3030" s="45"/>
      <c r="F3030" s="64"/>
      <c r="G3030" s="40"/>
      <c r="H3030" s="40"/>
      <c r="I3030" s="40"/>
      <c r="J3030" s="40"/>
      <c r="K3030" s="40"/>
      <c r="L3030" s="40"/>
      <c r="M3030" s="40"/>
      <c r="N3030" s="40"/>
      <c r="O3030" s="40"/>
      <c r="P3030" s="40"/>
      <c r="Q3030" s="40"/>
      <c r="R3030" s="40"/>
      <c r="S3030" s="40"/>
      <c r="T3030" s="40"/>
      <c r="U3030" s="40"/>
      <c r="V3030" s="40"/>
      <c r="W3030" s="40"/>
      <c r="X3030" s="40"/>
      <c r="Y3030" s="40"/>
      <c r="Z3030" s="40"/>
      <c r="AA3030" s="40"/>
      <c r="AB3030" s="40"/>
      <c r="AC3030" s="40"/>
      <c r="AD3030" s="40"/>
      <c r="AE3030" s="40"/>
      <c r="AF3030" s="40"/>
      <c r="AG3030" s="40"/>
      <c r="AH3030" s="40"/>
      <c r="AI3030" s="40"/>
      <c r="AJ3030" s="40"/>
      <c r="AK3030" s="40"/>
      <c r="AL3030" s="40"/>
      <c r="AM3030" s="40"/>
      <c r="AN3030" s="40"/>
      <c r="AO3030" s="40"/>
      <c r="AP3030" s="40"/>
      <c r="AQ3030" s="40"/>
      <c r="AR3030" s="40"/>
      <c r="AS3030" s="40"/>
      <c r="AT3030" s="40"/>
      <c r="AU3030" s="40"/>
      <c r="AV3030" s="40"/>
      <c r="AW3030" s="40"/>
      <c r="AX3030" s="40"/>
      <c r="AY3030" s="40"/>
      <c r="AZ3030" s="40"/>
      <c r="BA3030" s="40"/>
      <c r="BB3030" s="40"/>
      <c r="BC3030" s="40"/>
      <c r="BD3030" s="40"/>
      <c r="BE3030" s="40"/>
      <c r="BF3030" s="40"/>
    </row>
    <row r="3031" spans="1:58" x14ac:dyDescent="0.4">
      <c r="A3031" s="510"/>
      <c r="B3031" s="40"/>
      <c r="C3031" s="40"/>
      <c r="D3031" s="45"/>
      <c r="E3031" s="45"/>
      <c r="F3031" s="64"/>
      <c r="G3031" s="40"/>
      <c r="H3031" s="40"/>
      <c r="I3031" s="40"/>
      <c r="J3031" s="40"/>
      <c r="K3031" s="40"/>
      <c r="L3031" s="40"/>
      <c r="M3031" s="40"/>
      <c r="N3031" s="40"/>
      <c r="O3031" s="40"/>
      <c r="P3031" s="40"/>
      <c r="Q3031" s="40"/>
      <c r="R3031" s="40"/>
      <c r="S3031" s="40"/>
      <c r="T3031" s="40"/>
      <c r="U3031" s="40"/>
      <c r="V3031" s="40"/>
      <c r="W3031" s="40"/>
      <c r="X3031" s="40"/>
      <c r="Y3031" s="40"/>
      <c r="Z3031" s="40"/>
      <c r="AA3031" s="40"/>
      <c r="AB3031" s="40"/>
      <c r="AC3031" s="40"/>
      <c r="AD3031" s="40"/>
      <c r="AE3031" s="40"/>
      <c r="AF3031" s="40"/>
      <c r="AG3031" s="40"/>
      <c r="AH3031" s="40"/>
      <c r="AI3031" s="40"/>
      <c r="AJ3031" s="40"/>
      <c r="AK3031" s="40"/>
      <c r="AL3031" s="40"/>
      <c r="AM3031" s="40"/>
      <c r="AN3031" s="40"/>
      <c r="AO3031" s="40"/>
      <c r="AP3031" s="40"/>
      <c r="AQ3031" s="40"/>
      <c r="AR3031" s="40"/>
      <c r="AS3031" s="40"/>
      <c r="AT3031" s="40"/>
      <c r="AU3031" s="40"/>
      <c r="AV3031" s="40"/>
      <c r="AW3031" s="40"/>
      <c r="AX3031" s="40"/>
      <c r="AY3031" s="40"/>
      <c r="AZ3031" s="40"/>
      <c r="BA3031" s="40"/>
      <c r="BB3031" s="40"/>
      <c r="BC3031" s="40"/>
      <c r="BD3031" s="40"/>
      <c r="BE3031" s="40"/>
      <c r="BF3031" s="40"/>
    </row>
    <row r="3032" spans="1:58" x14ac:dyDescent="0.4">
      <c r="A3032" s="510"/>
      <c r="B3032" s="40"/>
      <c r="C3032" s="40"/>
      <c r="D3032" s="45"/>
      <c r="E3032" s="45"/>
      <c r="F3032" s="64"/>
      <c r="G3032" s="40"/>
      <c r="H3032" s="40"/>
      <c r="I3032" s="40"/>
      <c r="J3032" s="40"/>
      <c r="K3032" s="40"/>
      <c r="L3032" s="40"/>
      <c r="M3032" s="40"/>
      <c r="N3032" s="40"/>
      <c r="O3032" s="40"/>
      <c r="P3032" s="40"/>
      <c r="Q3032" s="40"/>
      <c r="R3032" s="40"/>
      <c r="S3032" s="40"/>
      <c r="T3032" s="40"/>
      <c r="U3032" s="40"/>
      <c r="V3032" s="40"/>
      <c r="W3032" s="40"/>
      <c r="X3032" s="40"/>
      <c r="Y3032" s="40"/>
      <c r="Z3032" s="40"/>
      <c r="AA3032" s="40"/>
      <c r="AB3032" s="40"/>
      <c r="AC3032" s="40"/>
      <c r="AD3032" s="40"/>
      <c r="AE3032" s="40"/>
      <c r="AF3032" s="40"/>
      <c r="AG3032" s="40"/>
      <c r="AH3032" s="40"/>
      <c r="AI3032" s="40"/>
      <c r="AJ3032" s="40"/>
      <c r="AK3032" s="40"/>
      <c r="AL3032" s="40"/>
      <c r="AM3032" s="40"/>
      <c r="AN3032" s="40"/>
      <c r="AO3032" s="40"/>
      <c r="AP3032" s="40"/>
      <c r="AQ3032" s="40"/>
      <c r="AR3032" s="40"/>
      <c r="AS3032" s="40"/>
      <c r="AT3032" s="40"/>
      <c r="AU3032" s="40"/>
      <c r="AV3032" s="40"/>
      <c r="AW3032" s="40"/>
      <c r="AX3032" s="40"/>
      <c r="AY3032" s="40"/>
      <c r="AZ3032" s="40"/>
      <c r="BA3032" s="40"/>
      <c r="BB3032" s="40"/>
      <c r="BC3032" s="40"/>
      <c r="BD3032" s="40"/>
      <c r="BE3032" s="40"/>
      <c r="BF3032" s="40"/>
    </row>
    <row r="3033" spans="1:58" x14ac:dyDescent="0.4">
      <c r="A3033" s="510"/>
      <c r="B3033" s="40"/>
      <c r="C3033" s="40"/>
      <c r="D3033" s="45"/>
      <c r="E3033" s="45"/>
      <c r="F3033" s="64"/>
      <c r="G3033" s="40"/>
      <c r="H3033" s="40"/>
      <c r="I3033" s="40"/>
      <c r="J3033" s="40"/>
      <c r="K3033" s="40"/>
      <c r="L3033" s="40"/>
      <c r="M3033" s="40"/>
      <c r="N3033" s="40"/>
      <c r="O3033" s="40"/>
      <c r="P3033" s="40"/>
      <c r="Q3033" s="40"/>
      <c r="R3033" s="40"/>
      <c r="S3033" s="40"/>
      <c r="T3033" s="40"/>
      <c r="U3033" s="40"/>
      <c r="V3033" s="40"/>
      <c r="W3033" s="40"/>
      <c r="X3033" s="40"/>
      <c r="Y3033" s="40"/>
      <c r="Z3033" s="40"/>
      <c r="AA3033" s="40"/>
      <c r="AB3033" s="40"/>
      <c r="AC3033" s="40"/>
      <c r="AD3033" s="40"/>
      <c r="AE3033" s="40"/>
      <c r="AF3033" s="40"/>
      <c r="AG3033" s="40"/>
      <c r="AH3033" s="40"/>
      <c r="AI3033" s="40"/>
      <c r="AJ3033" s="40"/>
      <c r="AK3033" s="40"/>
      <c r="AL3033" s="40"/>
      <c r="AM3033" s="40"/>
      <c r="AN3033" s="40"/>
      <c r="AO3033" s="40"/>
      <c r="AP3033" s="40"/>
      <c r="AQ3033" s="40"/>
      <c r="AR3033" s="40"/>
      <c r="AS3033" s="40"/>
      <c r="AT3033" s="40"/>
      <c r="AU3033" s="40"/>
      <c r="AV3033" s="40"/>
      <c r="AW3033" s="40"/>
      <c r="AX3033" s="40"/>
      <c r="AY3033" s="40"/>
      <c r="AZ3033" s="40"/>
      <c r="BA3033" s="40"/>
      <c r="BB3033" s="40"/>
      <c r="BC3033" s="40"/>
      <c r="BD3033" s="40"/>
      <c r="BE3033" s="40"/>
      <c r="BF3033" s="40"/>
    </row>
    <row r="3034" spans="1:58" x14ac:dyDescent="0.4">
      <c r="A3034" s="510"/>
      <c r="B3034" s="40"/>
      <c r="C3034" s="40"/>
      <c r="D3034" s="45"/>
      <c r="E3034" s="45"/>
      <c r="F3034" s="64"/>
      <c r="G3034" s="40"/>
      <c r="H3034" s="40"/>
      <c r="I3034" s="40"/>
      <c r="J3034" s="40"/>
      <c r="K3034" s="40"/>
      <c r="L3034" s="40"/>
      <c r="M3034" s="40"/>
      <c r="N3034" s="40"/>
      <c r="O3034" s="40"/>
      <c r="P3034" s="40"/>
      <c r="Q3034" s="40"/>
      <c r="R3034" s="40"/>
      <c r="S3034" s="40"/>
      <c r="T3034" s="40"/>
      <c r="U3034" s="40"/>
      <c r="V3034" s="40"/>
      <c r="W3034" s="40"/>
      <c r="X3034" s="40"/>
      <c r="Y3034" s="40"/>
      <c r="Z3034" s="40"/>
      <c r="AA3034" s="40"/>
      <c r="AB3034" s="40"/>
      <c r="AC3034" s="40"/>
      <c r="AD3034" s="40"/>
      <c r="AE3034" s="40"/>
      <c r="AF3034" s="40"/>
      <c r="AG3034" s="40"/>
      <c r="AH3034" s="40"/>
      <c r="AI3034" s="40"/>
      <c r="AJ3034" s="40"/>
      <c r="AK3034" s="40"/>
      <c r="AL3034" s="40"/>
      <c r="AM3034" s="40"/>
      <c r="AN3034" s="40"/>
      <c r="AO3034" s="40"/>
      <c r="AP3034" s="40"/>
      <c r="AQ3034" s="40"/>
      <c r="AR3034" s="40"/>
      <c r="AS3034" s="40"/>
      <c r="AT3034" s="40"/>
      <c r="AU3034" s="40"/>
      <c r="AV3034" s="40"/>
      <c r="AW3034" s="40"/>
      <c r="AX3034" s="40"/>
      <c r="AY3034" s="40"/>
      <c r="AZ3034" s="40"/>
      <c r="BA3034" s="40"/>
      <c r="BB3034" s="40"/>
      <c r="BC3034" s="40"/>
      <c r="BD3034" s="40"/>
      <c r="BE3034" s="40"/>
      <c r="BF3034" s="40"/>
    </row>
    <row r="3035" spans="1:58" x14ac:dyDescent="0.4">
      <c r="A3035" s="510"/>
      <c r="B3035" s="40"/>
      <c r="C3035" s="40"/>
      <c r="D3035" s="45"/>
      <c r="E3035" s="45"/>
      <c r="F3035" s="64"/>
      <c r="G3035" s="40"/>
      <c r="H3035" s="40"/>
      <c r="I3035" s="40"/>
      <c r="J3035" s="40"/>
      <c r="K3035" s="40"/>
      <c r="L3035" s="40"/>
      <c r="M3035" s="40"/>
      <c r="N3035" s="40"/>
      <c r="O3035" s="40"/>
      <c r="P3035" s="40"/>
      <c r="Q3035" s="40"/>
      <c r="R3035" s="40"/>
      <c r="S3035" s="40"/>
      <c r="T3035" s="40"/>
      <c r="U3035" s="40"/>
      <c r="V3035" s="40"/>
      <c r="W3035" s="40"/>
      <c r="X3035" s="40"/>
      <c r="Y3035" s="40"/>
      <c r="Z3035" s="40"/>
      <c r="AA3035" s="40"/>
      <c r="AB3035" s="40"/>
      <c r="AC3035" s="40"/>
      <c r="AD3035" s="40"/>
      <c r="AE3035" s="40"/>
      <c r="AF3035" s="40"/>
      <c r="AG3035" s="40"/>
      <c r="AH3035" s="40"/>
      <c r="AI3035" s="40"/>
      <c r="AJ3035" s="40"/>
      <c r="AK3035" s="40"/>
      <c r="AL3035" s="40"/>
      <c r="AM3035" s="40"/>
      <c r="AN3035" s="40"/>
      <c r="AO3035" s="40"/>
      <c r="AP3035" s="40"/>
      <c r="AQ3035" s="40"/>
      <c r="AR3035" s="40"/>
      <c r="AS3035" s="40"/>
      <c r="AT3035" s="40"/>
      <c r="AU3035" s="40"/>
      <c r="AV3035" s="40"/>
      <c r="AW3035" s="40"/>
      <c r="AX3035" s="40"/>
      <c r="AY3035" s="40"/>
      <c r="AZ3035" s="40"/>
      <c r="BA3035" s="40"/>
      <c r="BB3035" s="40"/>
      <c r="BC3035" s="40"/>
      <c r="BD3035" s="40"/>
      <c r="BE3035" s="40"/>
      <c r="BF3035" s="40"/>
    </row>
    <row r="3036" spans="1:58" x14ac:dyDescent="0.4">
      <c r="A3036" s="510"/>
      <c r="B3036" s="40"/>
      <c r="C3036" s="40"/>
      <c r="D3036" s="45"/>
      <c r="E3036" s="45"/>
      <c r="F3036" s="64"/>
      <c r="G3036" s="40"/>
      <c r="H3036" s="40"/>
      <c r="I3036" s="40"/>
      <c r="J3036" s="40"/>
      <c r="K3036" s="40"/>
      <c r="L3036" s="40"/>
      <c r="M3036" s="40"/>
      <c r="N3036" s="40"/>
      <c r="O3036" s="40"/>
      <c r="P3036" s="40"/>
      <c r="Q3036" s="40"/>
      <c r="R3036" s="40"/>
      <c r="S3036" s="40"/>
      <c r="T3036" s="40"/>
      <c r="U3036" s="40"/>
      <c r="V3036" s="40"/>
      <c r="W3036" s="40"/>
      <c r="X3036" s="40"/>
      <c r="Y3036" s="40"/>
      <c r="Z3036" s="40"/>
      <c r="AA3036" s="40"/>
      <c r="AB3036" s="40"/>
      <c r="AC3036" s="40"/>
      <c r="AD3036" s="40"/>
      <c r="AE3036" s="40"/>
      <c r="AF3036" s="40"/>
      <c r="AG3036" s="40"/>
      <c r="AH3036" s="40"/>
      <c r="AI3036" s="40"/>
      <c r="AJ3036" s="40"/>
      <c r="AK3036" s="40"/>
      <c r="AL3036" s="40"/>
      <c r="AM3036" s="40"/>
      <c r="AN3036" s="40"/>
      <c r="AO3036" s="40"/>
      <c r="AP3036" s="40"/>
      <c r="AQ3036" s="40"/>
      <c r="AR3036" s="40"/>
      <c r="AS3036" s="40"/>
      <c r="AT3036" s="40"/>
      <c r="AU3036" s="40"/>
      <c r="AV3036" s="40"/>
      <c r="AW3036" s="40"/>
      <c r="AX3036" s="40"/>
      <c r="AY3036" s="40"/>
      <c r="AZ3036" s="40"/>
      <c r="BA3036" s="40"/>
      <c r="BB3036" s="40"/>
      <c r="BC3036" s="40"/>
      <c r="BD3036" s="40"/>
      <c r="BE3036" s="40"/>
      <c r="BF3036" s="40"/>
    </row>
    <row r="3037" spans="1:58" x14ac:dyDescent="0.4">
      <c r="A3037" s="510"/>
      <c r="B3037" s="40"/>
      <c r="C3037" s="40"/>
      <c r="D3037" s="45"/>
      <c r="E3037" s="45"/>
      <c r="F3037" s="64"/>
      <c r="G3037" s="40"/>
      <c r="H3037" s="40"/>
      <c r="I3037" s="40"/>
      <c r="J3037" s="40"/>
      <c r="K3037" s="40"/>
      <c r="L3037" s="40"/>
      <c r="M3037" s="40"/>
      <c r="N3037" s="40"/>
      <c r="O3037" s="40"/>
      <c r="P3037" s="40"/>
      <c r="Q3037" s="40"/>
      <c r="R3037" s="40"/>
      <c r="S3037" s="40"/>
      <c r="T3037" s="40"/>
      <c r="U3037" s="40"/>
      <c r="V3037" s="40"/>
      <c r="W3037" s="40"/>
      <c r="X3037" s="40"/>
      <c r="Y3037" s="40"/>
      <c r="Z3037" s="40"/>
      <c r="AA3037" s="40"/>
      <c r="AB3037" s="40"/>
      <c r="AC3037" s="40"/>
      <c r="AD3037" s="40"/>
      <c r="AE3037" s="40"/>
      <c r="AF3037" s="40"/>
      <c r="AG3037" s="40"/>
      <c r="AH3037" s="40"/>
      <c r="AI3037" s="40"/>
      <c r="AJ3037" s="40"/>
      <c r="AK3037" s="40"/>
      <c r="AL3037" s="40"/>
      <c r="AM3037" s="40"/>
      <c r="AN3037" s="40"/>
      <c r="AO3037" s="40"/>
      <c r="AP3037" s="40"/>
      <c r="AQ3037" s="40"/>
      <c r="AR3037" s="40"/>
      <c r="AS3037" s="40"/>
      <c r="AT3037" s="40"/>
      <c r="AU3037" s="40"/>
      <c r="AV3037" s="40"/>
      <c r="AW3037" s="40"/>
      <c r="AX3037" s="40"/>
      <c r="AY3037" s="40"/>
      <c r="AZ3037" s="40"/>
      <c r="BA3037" s="40"/>
      <c r="BB3037" s="40"/>
      <c r="BC3037" s="40"/>
      <c r="BD3037" s="40"/>
      <c r="BE3037" s="40"/>
      <c r="BF3037" s="40"/>
    </row>
    <row r="3038" spans="1:58" x14ac:dyDescent="0.4">
      <c r="A3038" s="510"/>
      <c r="B3038" s="40"/>
      <c r="C3038" s="40"/>
      <c r="D3038" s="45"/>
      <c r="E3038" s="45"/>
      <c r="F3038" s="64"/>
      <c r="G3038" s="40"/>
      <c r="H3038" s="40"/>
      <c r="I3038" s="40"/>
      <c r="J3038" s="40"/>
      <c r="K3038" s="40"/>
      <c r="L3038" s="40"/>
      <c r="M3038" s="40"/>
      <c r="N3038" s="40"/>
      <c r="O3038" s="40"/>
      <c r="P3038" s="40"/>
      <c r="Q3038" s="40"/>
      <c r="R3038" s="40"/>
      <c r="S3038" s="40"/>
      <c r="T3038" s="40"/>
      <c r="U3038" s="40"/>
      <c r="V3038" s="40"/>
      <c r="W3038" s="40"/>
      <c r="X3038" s="40"/>
      <c r="Y3038" s="40"/>
      <c r="Z3038" s="40"/>
      <c r="AA3038" s="40"/>
      <c r="AB3038" s="40"/>
      <c r="AC3038" s="40"/>
      <c r="AD3038" s="40"/>
      <c r="AE3038" s="40"/>
      <c r="AF3038" s="40"/>
      <c r="AG3038" s="40"/>
      <c r="AH3038" s="40"/>
      <c r="AI3038" s="40"/>
      <c r="AJ3038" s="40"/>
      <c r="AK3038" s="40"/>
      <c r="AL3038" s="40"/>
      <c r="AM3038" s="40"/>
      <c r="AN3038" s="40"/>
      <c r="AO3038" s="40"/>
      <c r="AP3038" s="40"/>
      <c r="AQ3038" s="40"/>
      <c r="AR3038" s="40"/>
      <c r="AS3038" s="40"/>
      <c r="AT3038" s="40"/>
      <c r="AU3038" s="40"/>
      <c r="AV3038" s="40"/>
      <c r="AW3038" s="40"/>
      <c r="AX3038" s="40"/>
      <c r="AY3038" s="40"/>
      <c r="AZ3038" s="40"/>
      <c r="BA3038" s="40"/>
      <c r="BB3038" s="40"/>
      <c r="BC3038" s="40"/>
      <c r="BD3038" s="40"/>
      <c r="BE3038" s="40"/>
      <c r="BF3038" s="40"/>
    </row>
    <row r="3039" spans="1:58" x14ac:dyDescent="0.4">
      <c r="A3039" s="510"/>
      <c r="B3039" s="40"/>
      <c r="C3039" s="40"/>
      <c r="D3039" s="45"/>
      <c r="E3039" s="45"/>
      <c r="F3039" s="64"/>
      <c r="G3039" s="40"/>
      <c r="H3039" s="40"/>
      <c r="I3039" s="40"/>
      <c r="J3039" s="40"/>
      <c r="K3039" s="40"/>
      <c r="L3039" s="40"/>
      <c r="M3039" s="40"/>
      <c r="N3039" s="40"/>
      <c r="O3039" s="40"/>
      <c r="P3039" s="40"/>
      <c r="Q3039" s="40"/>
      <c r="R3039" s="40"/>
      <c r="S3039" s="40"/>
      <c r="T3039" s="40"/>
      <c r="U3039" s="40"/>
      <c r="V3039" s="40"/>
      <c r="W3039" s="40"/>
      <c r="X3039" s="40"/>
      <c r="Y3039" s="40"/>
      <c r="Z3039" s="40"/>
      <c r="AA3039" s="40"/>
      <c r="AB3039" s="40"/>
      <c r="AC3039" s="40"/>
      <c r="AD3039" s="40"/>
      <c r="AE3039" s="40"/>
      <c r="AF3039" s="40"/>
      <c r="AG3039" s="40"/>
      <c r="AH3039" s="40"/>
      <c r="AI3039" s="40"/>
      <c r="AJ3039" s="40"/>
      <c r="AK3039" s="40"/>
      <c r="AL3039" s="40"/>
      <c r="AM3039" s="40"/>
      <c r="AN3039" s="40"/>
      <c r="AO3039" s="40"/>
      <c r="AP3039" s="40"/>
      <c r="AQ3039" s="40"/>
      <c r="AR3039" s="40"/>
      <c r="AS3039" s="40"/>
      <c r="AT3039" s="40"/>
      <c r="AU3039" s="40"/>
      <c r="AV3039" s="40"/>
      <c r="AW3039" s="40"/>
      <c r="AX3039" s="40"/>
      <c r="AY3039" s="40"/>
      <c r="AZ3039" s="40"/>
      <c r="BA3039" s="40"/>
      <c r="BB3039" s="40"/>
      <c r="BC3039" s="40"/>
      <c r="BD3039" s="40"/>
      <c r="BE3039" s="40"/>
      <c r="BF3039" s="40"/>
    </row>
    <row r="3040" spans="1:58" x14ac:dyDescent="0.4">
      <c r="A3040" s="510"/>
      <c r="B3040" s="40"/>
      <c r="C3040" s="40"/>
      <c r="D3040" s="45"/>
      <c r="E3040" s="45"/>
      <c r="F3040" s="64"/>
      <c r="G3040" s="40"/>
      <c r="H3040" s="40"/>
      <c r="I3040" s="40"/>
      <c r="J3040" s="40"/>
      <c r="K3040" s="40"/>
      <c r="L3040" s="40"/>
      <c r="M3040" s="40"/>
      <c r="N3040" s="40"/>
      <c r="O3040" s="40"/>
      <c r="P3040" s="40"/>
      <c r="Q3040" s="40"/>
      <c r="R3040" s="40"/>
      <c r="S3040" s="40"/>
      <c r="T3040" s="40"/>
      <c r="U3040" s="40"/>
      <c r="V3040" s="40"/>
      <c r="W3040" s="40"/>
      <c r="X3040" s="40"/>
      <c r="Y3040" s="40"/>
      <c r="Z3040" s="40"/>
      <c r="AA3040" s="40"/>
      <c r="AB3040" s="40"/>
      <c r="AC3040" s="40"/>
      <c r="AD3040" s="40"/>
      <c r="AE3040" s="40"/>
      <c r="AF3040" s="40"/>
      <c r="AG3040" s="40"/>
      <c r="AH3040" s="40"/>
      <c r="AI3040" s="40"/>
      <c r="AJ3040" s="40"/>
      <c r="AK3040" s="40"/>
      <c r="AL3040" s="40"/>
      <c r="AM3040" s="40"/>
      <c r="AN3040" s="40"/>
      <c r="AO3040" s="40"/>
      <c r="AP3040" s="40"/>
      <c r="AQ3040" s="40"/>
      <c r="AR3040" s="40"/>
      <c r="AS3040" s="40"/>
      <c r="AT3040" s="40"/>
      <c r="AU3040" s="40"/>
      <c r="AV3040" s="40"/>
      <c r="AW3040" s="40"/>
      <c r="AX3040" s="40"/>
      <c r="AY3040" s="40"/>
      <c r="AZ3040" s="40"/>
      <c r="BA3040" s="40"/>
      <c r="BB3040" s="40"/>
      <c r="BC3040" s="40"/>
      <c r="BD3040" s="40"/>
      <c r="BE3040" s="40"/>
      <c r="BF3040" s="40"/>
    </row>
    <row r="3041" spans="1:58" x14ac:dyDescent="0.4">
      <c r="A3041" s="510"/>
      <c r="B3041" s="40"/>
      <c r="C3041" s="40"/>
      <c r="D3041" s="45"/>
      <c r="E3041" s="45"/>
      <c r="F3041" s="64"/>
      <c r="G3041" s="40"/>
      <c r="H3041" s="40"/>
      <c r="I3041" s="40"/>
      <c r="J3041" s="40"/>
      <c r="K3041" s="40"/>
      <c r="L3041" s="40"/>
      <c r="M3041" s="40"/>
      <c r="N3041" s="40"/>
      <c r="O3041" s="40"/>
      <c r="P3041" s="40"/>
      <c r="Q3041" s="40"/>
      <c r="R3041" s="40"/>
      <c r="S3041" s="40"/>
      <c r="T3041" s="40"/>
      <c r="U3041" s="40"/>
      <c r="V3041" s="40"/>
      <c r="W3041" s="40"/>
      <c r="X3041" s="40"/>
      <c r="Y3041" s="40"/>
      <c r="Z3041" s="40"/>
      <c r="AA3041" s="40"/>
      <c r="AB3041" s="40"/>
      <c r="AC3041" s="40"/>
      <c r="AD3041" s="40"/>
      <c r="AE3041" s="40"/>
      <c r="AF3041" s="40"/>
      <c r="AG3041" s="40"/>
      <c r="AH3041" s="40"/>
      <c r="AI3041" s="40"/>
      <c r="AJ3041" s="40"/>
      <c r="AK3041" s="40"/>
      <c r="AL3041" s="40"/>
      <c r="AM3041" s="40"/>
      <c r="AN3041" s="40"/>
      <c r="AO3041" s="40"/>
      <c r="AP3041" s="40"/>
      <c r="AQ3041" s="40"/>
      <c r="AR3041" s="40"/>
      <c r="AS3041" s="40"/>
      <c r="AT3041" s="40"/>
      <c r="AU3041" s="40"/>
      <c r="AV3041" s="40"/>
      <c r="AW3041" s="40"/>
      <c r="AX3041" s="40"/>
      <c r="AY3041" s="40"/>
      <c r="AZ3041" s="40"/>
      <c r="BA3041" s="40"/>
      <c r="BB3041" s="40"/>
      <c r="BC3041" s="40"/>
      <c r="BD3041" s="40"/>
      <c r="BE3041" s="40"/>
      <c r="BF3041" s="40"/>
    </row>
    <row r="3042" spans="1:58" x14ac:dyDescent="0.4">
      <c r="A3042" s="510"/>
      <c r="B3042" s="40"/>
      <c r="C3042" s="40"/>
      <c r="D3042" s="45"/>
      <c r="E3042" s="45"/>
      <c r="F3042" s="64"/>
      <c r="G3042" s="40"/>
      <c r="H3042" s="40"/>
      <c r="I3042" s="40"/>
      <c r="J3042" s="40"/>
      <c r="K3042" s="40"/>
      <c r="L3042" s="40"/>
      <c r="M3042" s="40"/>
      <c r="N3042" s="40"/>
      <c r="O3042" s="40"/>
      <c r="P3042" s="40"/>
      <c r="Q3042" s="40"/>
      <c r="R3042" s="40"/>
      <c r="S3042" s="40"/>
      <c r="T3042" s="40"/>
      <c r="U3042" s="40"/>
      <c r="V3042" s="40"/>
      <c r="W3042" s="40"/>
      <c r="X3042" s="40"/>
      <c r="Y3042" s="40"/>
      <c r="Z3042" s="40"/>
      <c r="AA3042" s="40"/>
      <c r="AB3042" s="40"/>
      <c r="AC3042" s="40"/>
      <c r="AD3042" s="40"/>
      <c r="AE3042" s="40"/>
      <c r="AF3042" s="40"/>
      <c r="AG3042" s="40"/>
      <c r="AH3042" s="40"/>
      <c r="AI3042" s="40"/>
      <c r="AJ3042" s="40"/>
      <c r="AK3042" s="40"/>
      <c r="AL3042" s="40"/>
      <c r="AM3042" s="40"/>
      <c r="AN3042" s="40"/>
      <c r="AO3042" s="40"/>
      <c r="AP3042" s="40"/>
      <c r="AQ3042" s="40"/>
      <c r="AR3042" s="40"/>
      <c r="AS3042" s="40"/>
      <c r="AT3042" s="40"/>
      <c r="AU3042" s="40"/>
      <c r="AV3042" s="40"/>
      <c r="AW3042" s="40"/>
      <c r="AX3042" s="40"/>
      <c r="AY3042" s="40"/>
      <c r="AZ3042" s="40"/>
      <c r="BA3042" s="40"/>
      <c r="BB3042" s="40"/>
      <c r="BC3042" s="40"/>
      <c r="BD3042" s="40"/>
      <c r="BE3042" s="40"/>
      <c r="BF3042" s="40"/>
    </row>
    <row r="3043" spans="1:58" x14ac:dyDescent="0.4">
      <c r="A3043" s="510"/>
      <c r="B3043" s="40"/>
      <c r="C3043" s="40"/>
      <c r="D3043" s="45"/>
      <c r="E3043" s="45"/>
      <c r="F3043" s="64"/>
      <c r="G3043" s="40"/>
      <c r="H3043" s="40"/>
      <c r="I3043" s="40"/>
      <c r="J3043" s="40"/>
      <c r="K3043" s="40"/>
      <c r="L3043" s="40"/>
      <c r="M3043" s="40"/>
      <c r="N3043" s="40"/>
      <c r="O3043" s="40"/>
      <c r="P3043" s="40"/>
      <c r="Q3043" s="40"/>
      <c r="R3043" s="40"/>
      <c r="S3043" s="40"/>
      <c r="T3043" s="40"/>
      <c r="U3043" s="40"/>
      <c r="V3043" s="40"/>
      <c r="W3043" s="40"/>
      <c r="X3043" s="40"/>
      <c r="Y3043" s="40"/>
      <c r="Z3043" s="40"/>
      <c r="AA3043" s="40"/>
      <c r="AB3043" s="40"/>
      <c r="AC3043" s="40"/>
      <c r="AD3043" s="40"/>
      <c r="AE3043" s="40"/>
      <c r="AF3043" s="40"/>
      <c r="AG3043" s="40"/>
      <c r="AH3043" s="40"/>
      <c r="AI3043" s="40"/>
      <c r="AJ3043" s="40"/>
      <c r="AK3043" s="40"/>
      <c r="AL3043" s="40"/>
      <c r="AM3043" s="40"/>
      <c r="AN3043" s="40"/>
      <c r="AO3043" s="40"/>
      <c r="AP3043" s="40"/>
      <c r="AQ3043" s="40"/>
      <c r="AR3043" s="40"/>
      <c r="AS3043" s="40"/>
      <c r="AT3043" s="40"/>
      <c r="AU3043" s="40"/>
      <c r="AV3043" s="40"/>
      <c r="AW3043" s="40"/>
      <c r="AX3043" s="40"/>
      <c r="AY3043" s="40"/>
      <c r="AZ3043" s="40"/>
      <c r="BA3043" s="40"/>
      <c r="BB3043" s="40"/>
      <c r="BC3043" s="40"/>
      <c r="BD3043" s="40"/>
      <c r="BE3043" s="40"/>
      <c r="BF3043" s="40"/>
    </row>
    <row r="3044" spans="1:58" x14ac:dyDescent="0.4">
      <c r="A3044" s="510"/>
      <c r="B3044" s="40"/>
      <c r="C3044" s="40"/>
      <c r="D3044" s="45"/>
      <c r="E3044" s="45"/>
      <c r="F3044" s="64"/>
      <c r="G3044" s="40"/>
      <c r="H3044" s="40"/>
      <c r="I3044" s="40"/>
      <c r="J3044" s="40"/>
      <c r="K3044" s="40"/>
      <c r="L3044" s="40"/>
      <c r="M3044" s="40"/>
      <c r="N3044" s="40"/>
      <c r="O3044" s="40"/>
      <c r="P3044" s="40"/>
      <c r="Q3044" s="40"/>
      <c r="R3044" s="40"/>
      <c r="S3044" s="40"/>
      <c r="T3044" s="40"/>
      <c r="U3044" s="40"/>
      <c r="V3044" s="40"/>
      <c r="W3044" s="40"/>
      <c r="X3044" s="40"/>
      <c r="Y3044" s="40"/>
      <c r="Z3044" s="40"/>
      <c r="AA3044" s="40"/>
      <c r="AB3044" s="40"/>
      <c r="AC3044" s="40"/>
      <c r="AD3044" s="40"/>
      <c r="AE3044" s="40"/>
      <c r="AF3044" s="40"/>
      <c r="AG3044" s="40"/>
      <c r="AH3044" s="40"/>
      <c r="AI3044" s="40"/>
      <c r="AJ3044" s="40"/>
      <c r="AK3044" s="40"/>
      <c r="AL3044" s="40"/>
      <c r="AM3044" s="40"/>
      <c r="AN3044" s="40"/>
      <c r="AO3044" s="40"/>
      <c r="AP3044" s="40"/>
      <c r="AQ3044" s="40"/>
      <c r="AR3044" s="40"/>
      <c r="AS3044" s="40"/>
      <c r="AT3044" s="40"/>
      <c r="AU3044" s="40"/>
      <c r="AV3044" s="40"/>
      <c r="AW3044" s="40"/>
      <c r="AX3044" s="40"/>
      <c r="AY3044" s="40"/>
      <c r="AZ3044" s="40"/>
      <c r="BA3044" s="40"/>
      <c r="BB3044" s="40"/>
      <c r="BC3044" s="40"/>
      <c r="BD3044" s="40"/>
      <c r="BE3044" s="40"/>
      <c r="BF3044" s="40"/>
    </row>
    <row r="3045" spans="1:58" x14ac:dyDescent="0.4">
      <c r="A3045" s="510"/>
      <c r="B3045" s="40"/>
      <c r="C3045" s="40"/>
      <c r="D3045" s="45"/>
      <c r="E3045" s="45"/>
      <c r="F3045" s="64"/>
      <c r="G3045" s="40"/>
      <c r="H3045" s="40"/>
      <c r="I3045" s="40"/>
      <c r="J3045" s="40"/>
      <c r="K3045" s="40"/>
      <c r="L3045" s="40"/>
      <c r="M3045" s="40"/>
      <c r="N3045" s="40"/>
      <c r="O3045" s="40"/>
      <c r="P3045" s="40"/>
      <c r="Q3045" s="40"/>
      <c r="R3045" s="40"/>
      <c r="S3045" s="40"/>
      <c r="T3045" s="40"/>
      <c r="U3045" s="40"/>
      <c r="V3045" s="40"/>
      <c r="W3045" s="40"/>
      <c r="X3045" s="40"/>
      <c r="Y3045" s="40"/>
      <c r="Z3045" s="40"/>
      <c r="AA3045" s="40"/>
      <c r="AB3045" s="40"/>
      <c r="AC3045" s="40"/>
      <c r="AD3045" s="40"/>
      <c r="AE3045" s="40"/>
      <c r="AF3045" s="40"/>
      <c r="AG3045" s="40"/>
      <c r="AH3045" s="40"/>
      <c r="AI3045" s="40"/>
      <c r="AJ3045" s="40"/>
      <c r="AK3045" s="40"/>
      <c r="AL3045" s="40"/>
      <c r="AM3045" s="40"/>
      <c r="AN3045" s="40"/>
      <c r="AO3045" s="40"/>
      <c r="AP3045" s="40"/>
      <c r="AQ3045" s="40"/>
      <c r="AR3045" s="40"/>
      <c r="AS3045" s="40"/>
      <c r="AT3045" s="40"/>
      <c r="AU3045" s="40"/>
      <c r="AV3045" s="40"/>
      <c r="AW3045" s="40"/>
      <c r="AX3045" s="40"/>
      <c r="AY3045" s="40"/>
      <c r="AZ3045" s="40"/>
      <c r="BA3045" s="40"/>
      <c r="BB3045" s="40"/>
      <c r="BC3045" s="40"/>
      <c r="BD3045" s="40"/>
      <c r="BE3045" s="40"/>
      <c r="BF3045" s="40"/>
    </row>
    <row r="3046" spans="1:58" x14ac:dyDescent="0.4">
      <c r="A3046" s="510"/>
      <c r="B3046" s="40"/>
      <c r="C3046" s="40"/>
      <c r="D3046" s="45"/>
      <c r="E3046" s="45"/>
      <c r="F3046" s="64"/>
      <c r="G3046" s="40"/>
      <c r="H3046" s="40"/>
      <c r="I3046" s="40"/>
      <c r="J3046" s="40"/>
      <c r="K3046" s="40"/>
      <c r="L3046" s="40"/>
      <c r="M3046" s="40"/>
      <c r="N3046" s="40"/>
      <c r="O3046" s="40"/>
      <c r="P3046" s="40"/>
      <c r="Q3046" s="40"/>
      <c r="R3046" s="40"/>
      <c r="S3046" s="40"/>
      <c r="T3046" s="40"/>
      <c r="U3046" s="40"/>
      <c r="V3046" s="40"/>
      <c r="W3046" s="40"/>
      <c r="X3046" s="40"/>
      <c r="Y3046" s="40"/>
      <c r="Z3046" s="40"/>
      <c r="AA3046" s="40"/>
      <c r="AB3046" s="40"/>
      <c r="AC3046" s="40"/>
      <c r="AD3046" s="40"/>
      <c r="AE3046" s="40"/>
      <c r="AF3046" s="40"/>
      <c r="AG3046" s="40"/>
      <c r="AH3046" s="40"/>
      <c r="AI3046" s="40"/>
      <c r="AJ3046" s="40"/>
      <c r="AK3046" s="40"/>
      <c r="AL3046" s="40"/>
      <c r="AM3046" s="40"/>
      <c r="AN3046" s="40"/>
      <c r="AO3046" s="40"/>
      <c r="AP3046" s="40"/>
      <c r="AQ3046" s="40"/>
      <c r="AR3046" s="40"/>
      <c r="AS3046" s="40"/>
      <c r="AT3046" s="40"/>
      <c r="AU3046" s="40"/>
      <c r="AV3046" s="40"/>
      <c r="AW3046" s="40"/>
      <c r="AX3046" s="40"/>
      <c r="AY3046" s="40"/>
      <c r="AZ3046" s="40"/>
      <c r="BA3046" s="40"/>
      <c r="BB3046" s="40"/>
      <c r="BC3046" s="40"/>
      <c r="BD3046" s="40"/>
      <c r="BE3046" s="40"/>
      <c r="BF3046" s="40"/>
    </row>
    <row r="3047" spans="1:58" x14ac:dyDescent="0.4">
      <c r="A3047" s="510"/>
      <c r="B3047" s="40"/>
      <c r="C3047" s="40"/>
      <c r="D3047" s="45"/>
      <c r="E3047" s="45"/>
      <c r="F3047" s="64"/>
      <c r="G3047" s="40"/>
      <c r="H3047" s="40"/>
      <c r="I3047" s="40"/>
      <c r="J3047" s="40"/>
      <c r="K3047" s="40"/>
      <c r="L3047" s="40"/>
      <c r="M3047" s="40"/>
      <c r="N3047" s="40"/>
      <c r="O3047" s="40"/>
      <c r="P3047" s="40"/>
      <c r="Q3047" s="40"/>
      <c r="R3047" s="40"/>
      <c r="S3047" s="40"/>
      <c r="T3047" s="40"/>
      <c r="U3047" s="40"/>
      <c r="V3047" s="40"/>
      <c r="W3047" s="40"/>
      <c r="X3047" s="40"/>
      <c r="Y3047" s="40"/>
      <c r="Z3047" s="40"/>
      <c r="AA3047" s="40"/>
      <c r="AB3047" s="40"/>
      <c r="AC3047" s="40"/>
      <c r="AD3047" s="40"/>
      <c r="AE3047" s="40"/>
      <c r="AF3047" s="40"/>
      <c r="AG3047" s="40"/>
      <c r="AH3047" s="40"/>
      <c r="AI3047" s="40"/>
      <c r="AJ3047" s="40"/>
      <c r="AK3047" s="40"/>
      <c r="AL3047" s="40"/>
      <c r="AM3047" s="40"/>
      <c r="AN3047" s="40"/>
      <c r="AO3047" s="40"/>
      <c r="AP3047" s="40"/>
      <c r="AQ3047" s="40"/>
      <c r="AR3047" s="40"/>
      <c r="AS3047" s="40"/>
      <c r="AT3047" s="40"/>
      <c r="AU3047" s="40"/>
      <c r="AV3047" s="40"/>
      <c r="AW3047" s="40"/>
      <c r="AX3047" s="40"/>
      <c r="AY3047" s="40"/>
      <c r="AZ3047" s="40"/>
      <c r="BA3047" s="40"/>
      <c r="BB3047" s="40"/>
      <c r="BC3047" s="40"/>
      <c r="BD3047" s="40"/>
      <c r="BE3047" s="40"/>
      <c r="BF3047" s="40"/>
    </row>
    <row r="3048" spans="1:58" x14ac:dyDescent="0.4">
      <c r="A3048" s="510"/>
      <c r="B3048" s="40"/>
      <c r="C3048" s="40"/>
      <c r="D3048" s="45"/>
      <c r="E3048" s="45"/>
      <c r="F3048" s="64"/>
      <c r="G3048" s="40"/>
      <c r="H3048" s="40"/>
      <c r="I3048" s="40"/>
      <c r="J3048" s="40"/>
      <c r="K3048" s="40"/>
      <c r="L3048" s="40"/>
      <c r="M3048" s="40"/>
      <c r="N3048" s="40"/>
      <c r="O3048" s="40"/>
      <c r="P3048" s="40"/>
      <c r="Q3048" s="40"/>
      <c r="R3048" s="40"/>
      <c r="S3048" s="40"/>
      <c r="T3048" s="40"/>
      <c r="U3048" s="40"/>
      <c r="V3048" s="40"/>
      <c r="W3048" s="40"/>
      <c r="X3048" s="40"/>
      <c r="Y3048" s="40"/>
      <c r="Z3048" s="40"/>
      <c r="AA3048" s="40"/>
      <c r="AB3048" s="40"/>
      <c r="AC3048" s="40"/>
      <c r="AD3048" s="40"/>
      <c r="AE3048" s="40"/>
      <c r="AF3048" s="40"/>
      <c r="AG3048" s="40"/>
      <c r="AH3048" s="40"/>
      <c r="AI3048" s="40"/>
      <c r="AJ3048" s="40"/>
      <c r="AK3048" s="40"/>
      <c r="AL3048" s="40"/>
      <c r="AM3048" s="40"/>
      <c r="AN3048" s="40"/>
      <c r="AO3048" s="40"/>
      <c r="AP3048" s="40"/>
      <c r="AQ3048" s="40"/>
      <c r="AR3048" s="40"/>
      <c r="AS3048" s="40"/>
      <c r="AT3048" s="40"/>
      <c r="AU3048" s="40"/>
      <c r="AV3048" s="40"/>
      <c r="AW3048" s="40"/>
      <c r="AX3048" s="40"/>
      <c r="AY3048" s="40"/>
      <c r="AZ3048" s="40"/>
      <c r="BA3048" s="40"/>
      <c r="BB3048" s="40"/>
      <c r="BC3048" s="40"/>
      <c r="BD3048" s="40"/>
      <c r="BE3048" s="40"/>
      <c r="BF3048" s="40"/>
    </row>
    <row r="3049" spans="1:58" x14ac:dyDescent="0.4">
      <c r="A3049" s="510"/>
      <c r="B3049" s="40"/>
      <c r="C3049" s="40"/>
      <c r="D3049" s="45"/>
      <c r="E3049" s="45"/>
      <c r="F3049" s="64"/>
      <c r="G3049" s="40"/>
      <c r="H3049" s="40"/>
      <c r="I3049" s="40"/>
      <c r="J3049" s="40"/>
      <c r="K3049" s="40"/>
      <c r="L3049" s="40"/>
      <c r="M3049" s="40"/>
      <c r="N3049" s="40"/>
      <c r="O3049" s="40"/>
      <c r="P3049" s="40"/>
      <c r="Q3049" s="40"/>
      <c r="R3049" s="40"/>
      <c r="S3049" s="40"/>
      <c r="T3049" s="40"/>
      <c r="U3049" s="40"/>
      <c r="V3049" s="40"/>
      <c r="W3049" s="40"/>
      <c r="X3049" s="40"/>
      <c r="Y3049" s="40"/>
      <c r="Z3049" s="40"/>
      <c r="AA3049" s="40"/>
      <c r="AB3049" s="40"/>
      <c r="AC3049" s="40"/>
      <c r="AD3049" s="40"/>
      <c r="AE3049" s="40"/>
      <c r="AF3049" s="40"/>
      <c r="AG3049" s="40"/>
      <c r="AH3049" s="40"/>
      <c r="AI3049" s="40"/>
      <c r="AJ3049" s="40"/>
      <c r="AK3049" s="40"/>
      <c r="AL3049" s="40"/>
      <c r="AM3049" s="40"/>
      <c r="AN3049" s="40"/>
      <c r="AO3049" s="40"/>
      <c r="AP3049" s="40"/>
      <c r="AQ3049" s="40"/>
      <c r="AR3049" s="40"/>
      <c r="AS3049" s="40"/>
      <c r="AT3049" s="40"/>
      <c r="AU3049" s="40"/>
      <c r="AV3049" s="40"/>
      <c r="AW3049" s="40"/>
      <c r="AX3049" s="40"/>
      <c r="AY3049" s="40"/>
      <c r="AZ3049" s="40"/>
      <c r="BA3049" s="40"/>
      <c r="BB3049" s="40"/>
      <c r="BC3049" s="40"/>
      <c r="BD3049" s="40"/>
      <c r="BE3049" s="40"/>
      <c r="BF3049" s="40"/>
    </row>
    <row r="3050" spans="1:58" x14ac:dyDescent="0.4">
      <c r="A3050" s="510"/>
      <c r="B3050" s="40"/>
      <c r="C3050" s="40"/>
      <c r="D3050" s="45"/>
      <c r="E3050" s="45"/>
      <c r="F3050" s="64"/>
      <c r="G3050" s="40"/>
      <c r="H3050" s="40"/>
      <c r="I3050" s="40"/>
      <c r="J3050" s="40"/>
      <c r="K3050" s="40"/>
      <c r="L3050" s="40"/>
      <c r="M3050" s="40"/>
      <c r="N3050" s="40"/>
      <c r="O3050" s="40"/>
      <c r="P3050" s="40"/>
      <c r="Q3050" s="40"/>
      <c r="R3050" s="40"/>
      <c r="S3050" s="40"/>
      <c r="T3050" s="40"/>
      <c r="U3050" s="40"/>
      <c r="V3050" s="40"/>
      <c r="W3050" s="40"/>
      <c r="X3050" s="40"/>
      <c r="Y3050" s="40"/>
      <c r="Z3050" s="40"/>
      <c r="AA3050" s="40"/>
      <c r="AB3050" s="40"/>
      <c r="AC3050" s="40"/>
      <c r="AD3050" s="40"/>
      <c r="AE3050" s="40"/>
      <c r="AF3050" s="40"/>
      <c r="AG3050" s="40"/>
      <c r="AH3050" s="40"/>
      <c r="AI3050" s="40"/>
      <c r="AJ3050" s="40"/>
      <c r="AK3050" s="40"/>
      <c r="AL3050" s="40"/>
      <c r="AM3050" s="40"/>
      <c r="AN3050" s="40"/>
      <c r="AO3050" s="40"/>
      <c r="AP3050" s="40"/>
      <c r="AQ3050" s="40"/>
      <c r="AR3050" s="40"/>
      <c r="AS3050" s="40"/>
      <c r="AT3050" s="40"/>
      <c r="AU3050" s="40"/>
      <c r="AV3050" s="40"/>
      <c r="AW3050" s="40"/>
      <c r="AX3050" s="40"/>
      <c r="AY3050" s="40"/>
      <c r="AZ3050" s="40"/>
      <c r="BA3050" s="40"/>
      <c r="BB3050" s="40"/>
      <c r="BC3050" s="40"/>
      <c r="BD3050" s="40"/>
      <c r="BE3050" s="40"/>
      <c r="BF3050" s="40"/>
    </row>
    <row r="3051" spans="1:58" x14ac:dyDescent="0.4">
      <c r="A3051" s="510"/>
      <c r="B3051" s="40"/>
      <c r="C3051" s="40"/>
      <c r="D3051" s="45"/>
      <c r="E3051" s="45"/>
      <c r="F3051" s="64"/>
      <c r="G3051" s="40"/>
      <c r="H3051" s="40"/>
      <c r="I3051" s="40"/>
      <c r="J3051" s="40"/>
      <c r="K3051" s="40"/>
      <c r="L3051" s="40"/>
      <c r="M3051" s="40"/>
      <c r="N3051" s="40"/>
      <c r="O3051" s="40"/>
      <c r="P3051" s="40"/>
      <c r="Q3051" s="40"/>
      <c r="R3051" s="40"/>
      <c r="S3051" s="40"/>
      <c r="T3051" s="40"/>
      <c r="U3051" s="40"/>
      <c r="V3051" s="40"/>
      <c r="W3051" s="40"/>
      <c r="X3051" s="40"/>
      <c r="Y3051" s="40"/>
      <c r="Z3051" s="40"/>
      <c r="AA3051" s="40"/>
      <c r="AB3051" s="40"/>
      <c r="AC3051" s="40"/>
      <c r="AD3051" s="40"/>
      <c r="AE3051" s="40"/>
      <c r="AF3051" s="40"/>
      <c r="AG3051" s="40"/>
      <c r="AH3051" s="40"/>
      <c r="AI3051" s="40"/>
      <c r="AJ3051" s="40"/>
      <c r="AK3051" s="40"/>
      <c r="AL3051" s="40"/>
      <c r="AM3051" s="40"/>
      <c r="AN3051" s="40"/>
      <c r="AO3051" s="40"/>
      <c r="AP3051" s="40"/>
      <c r="AQ3051" s="40"/>
      <c r="AR3051" s="40"/>
      <c r="AS3051" s="40"/>
      <c r="AT3051" s="40"/>
      <c r="AU3051" s="40"/>
      <c r="AV3051" s="40"/>
      <c r="AW3051" s="40"/>
      <c r="AX3051" s="40"/>
      <c r="AY3051" s="40"/>
      <c r="AZ3051" s="40"/>
      <c r="BA3051" s="40"/>
      <c r="BB3051" s="40"/>
      <c r="BC3051" s="40"/>
      <c r="BD3051" s="40"/>
      <c r="BE3051" s="40"/>
      <c r="BF3051" s="40"/>
    </row>
    <row r="3052" spans="1:58" x14ac:dyDescent="0.4">
      <c r="A3052" s="510"/>
      <c r="B3052" s="40"/>
      <c r="C3052" s="40"/>
      <c r="D3052" s="45"/>
      <c r="E3052" s="45"/>
      <c r="F3052" s="64"/>
      <c r="G3052" s="40"/>
      <c r="H3052" s="40"/>
      <c r="I3052" s="40"/>
      <c r="J3052" s="40"/>
      <c r="K3052" s="40"/>
      <c r="L3052" s="40"/>
      <c r="M3052" s="40"/>
      <c r="N3052" s="40"/>
      <c r="O3052" s="40"/>
      <c r="P3052" s="40"/>
      <c r="Q3052" s="40"/>
      <c r="R3052" s="40"/>
      <c r="S3052" s="40"/>
      <c r="T3052" s="40"/>
      <c r="U3052" s="40"/>
      <c r="V3052" s="40"/>
      <c r="W3052" s="40"/>
      <c r="X3052" s="40"/>
      <c r="Y3052" s="40"/>
      <c r="Z3052" s="40"/>
      <c r="AA3052" s="40"/>
      <c r="AB3052" s="40"/>
      <c r="AC3052" s="40"/>
      <c r="AD3052" s="40"/>
      <c r="AE3052" s="40"/>
      <c r="AF3052" s="40"/>
      <c r="AG3052" s="40"/>
      <c r="AH3052" s="40"/>
      <c r="AI3052" s="40"/>
      <c r="AJ3052" s="40"/>
      <c r="AK3052" s="40"/>
      <c r="AL3052" s="40"/>
      <c r="AM3052" s="40"/>
      <c r="AN3052" s="40"/>
      <c r="AO3052" s="40"/>
      <c r="AP3052" s="40"/>
      <c r="AQ3052" s="40"/>
      <c r="AR3052" s="40"/>
      <c r="AS3052" s="40"/>
      <c r="AT3052" s="40"/>
      <c r="AU3052" s="40"/>
      <c r="AV3052" s="40"/>
      <c r="AW3052" s="40"/>
      <c r="AX3052" s="40"/>
      <c r="AY3052" s="40"/>
      <c r="AZ3052" s="40"/>
      <c r="BA3052" s="40"/>
      <c r="BB3052" s="40"/>
      <c r="BC3052" s="40"/>
      <c r="BD3052" s="40"/>
      <c r="BE3052" s="40"/>
      <c r="BF3052" s="40"/>
    </row>
    <row r="3053" spans="1:58" x14ac:dyDescent="0.4">
      <c r="A3053" s="510"/>
      <c r="B3053" s="40"/>
      <c r="C3053" s="40"/>
      <c r="D3053" s="45"/>
      <c r="E3053" s="45"/>
      <c r="F3053" s="64"/>
      <c r="G3053" s="40"/>
      <c r="H3053" s="40"/>
      <c r="I3053" s="40"/>
      <c r="J3053" s="40"/>
      <c r="K3053" s="40"/>
      <c r="L3053" s="40"/>
      <c r="M3053" s="40"/>
      <c r="N3053" s="40"/>
      <c r="O3053" s="40"/>
      <c r="P3053" s="40"/>
      <c r="Q3053" s="40"/>
      <c r="R3053" s="40"/>
      <c r="S3053" s="40"/>
      <c r="T3053" s="40"/>
      <c r="U3053" s="40"/>
      <c r="V3053" s="40"/>
      <c r="W3053" s="40"/>
      <c r="X3053" s="40"/>
      <c r="Y3053" s="40"/>
      <c r="Z3053" s="40"/>
      <c r="AA3053" s="40"/>
      <c r="AB3053" s="40"/>
      <c r="AC3053" s="40"/>
      <c r="AD3053" s="40"/>
      <c r="AE3053" s="40"/>
      <c r="AF3053" s="40"/>
      <c r="AG3053" s="40"/>
      <c r="AH3053" s="40"/>
      <c r="AI3053" s="40"/>
      <c r="AJ3053" s="40"/>
      <c r="AK3053" s="40"/>
      <c r="AL3053" s="40"/>
      <c r="AM3053" s="40"/>
      <c r="AN3053" s="40"/>
      <c r="AO3053" s="40"/>
      <c r="AP3053" s="40"/>
      <c r="AQ3053" s="40"/>
      <c r="AR3053" s="40"/>
      <c r="AS3053" s="40"/>
      <c r="AT3053" s="40"/>
      <c r="AU3053" s="40"/>
      <c r="AV3053" s="40"/>
      <c r="AW3053" s="40"/>
      <c r="AX3053" s="40"/>
      <c r="AY3053" s="40"/>
      <c r="AZ3053" s="40"/>
      <c r="BA3053" s="40"/>
      <c r="BB3053" s="40"/>
      <c r="BC3053" s="40"/>
      <c r="BD3053" s="40"/>
      <c r="BE3053" s="40"/>
      <c r="BF3053" s="40"/>
    </row>
    <row r="3054" spans="1:58" x14ac:dyDescent="0.4">
      <c r="A3054" s="510"/>
      <c r="B3054" s="40"/>
      <c r="C3054" s="40"/>
      <c r="D3054" s="45"/>
      <c r="E3054" s="45"/>
      <c r="F3054" s="64"/>
      <c r="G3054" s="40"/>
      <c r="H3054" s="40"/>
      <c r="I3054" s="40"/>
      <c r="J3054" s="40"/>
      <c r="K3054" s="40"/>
      <c r="L3054" s="40"/>
      <c r="M3054" s="40"/>
      <c r="N3054" s="40"/>
      <c r="O3054" s="40"/>
      <c r="P3054" s="40"/>
      <c r="Q3054" s="40"/>
      <c r="R3054" s="40"/>
      <c r="S3054" s="40"/>
      <c r="T3054" s="40"/>
      <c r="U3054" s="40"/>
      <c r="V3054" s="40"/>
      <c r="W3054" s="40"/>
      <c r="X3054" s="40"/>
      <c r="Y3054" s="40"/>
      <c r="Z3054" s="40"/>
      <c r="AA3054" s="40"/>
      <c r="AB3054" s="40"/>
      <c r="AC3054" s="40"/>
      <c r="AD3054" s="40"/>
      <c r="AE3054" s="40"/>
      <c r="AF3054" s="40"/>
      <c r="AG3054" s="40"/>
      <c r="AH3054" s="40"/>
      <c r="AI3054" s="40"/>
      <c r="AJ3054" s="40"/>
      <c r="AK3054" s="40"/>
      <c r="AL3054" s="40"/>
      <c r="AM3054" s="40"/>
      <c r="AN3054" s="40"/>
      <c r="AO3054" s="40"/>
      <c r="AP3054" s="40"/>
      <c r="AQ3054" s="40"/>
      <c r="AR3054" s="40"/>
      <c r="AS3054" s="40"/>
      <c r="AT3054" s="40"/>
      <c r="AU3054" s="40"/>
      <c r="AV3054" s="40"/>
      <c r="AW3054" s="40"/>
      <c r="AX3054" s="40"/>
      <c r="AY3054" s="40"/>
      <c r="AZ3054" s="40"/>
      <c r="BA3054" s="40"/>
      <c r="BB3054" s="40"/>
      <c r="BC3054" s="40"/>
      <c r="BD3054" s="40"/>
      <c r="BE3054" s="40"/>
      <c r="BF3054" s="40"/>
    </row>
    <row r="3055" spans="1:58" x14ac:dyDescent="0.4">
      <c r="A3055" s="510"/>
      <c r="B3055" s="40"/>
      <c r="C3055" s="40"/>
      <c r="D3055" s="45"/>
      <c r="E3055" s="45"/>
      <c r="F3055" s="64"/>
      <c r="G3055" s="40"/>
      <c r="H3055" s="40"/>
      <c r="I3055" s="40"/>
      <c r="J3055" s="40"/>
      <c r="K3055" s="40"/>
      <c r="L3055" s="40"/>
      <c r="M3055" s="40"/>
      <c r="N3055" s="40"/>
      <c r="O3055" s="40"/>
      <c r="P3055" s="40"/>
      <c r="Q3055" s="40"/>
      <c r="R3055" s="40"/>
      <c r="S3055" s="40"/>
      <c r="T3055" s="40"/>
      <c r="U3055" s="40"/>
      <c r="V3055" s="40"/>
      <c r="W3055" s="40"/>
      <c r="X3055" s="40"/>
      <c r="Y3055" s="40"/>
      <c r="Z3055" s="40"/>
      <c r="AA3055" s="40"/>
      <c r="AB3055" s="40"/>
      <c r="AC3055" s="40"/>
      <c r="AD3055" s="40"/>
      <c r="AE3055" s="40"/>
      <c r="AF3055" s="40"/>
      <c r="AG3055" s="40"/>
      <c r="AH3055" s="40"/>
      <c r="AI3055" s="40"/>
      <c r="AJ3055" s="40"/>
      <c r="AK3055" s="40"/>
      <c r="AL3055" s="40"/>
      <c r="AM3055" s="40"/>
      <c r="AN3055" s="40"/>
      <c r="AO3055" s="40"/>
      <c r="AP3055" s="40"/>
      <c r="AQ3055" s="40"/>
      <c r="AR3055" s="40"/>
      <c r="AS3055" s="40"/>
      <c r="AT3055" s="40"/>
      <c r="AU3055" s="40"/>
      <c r="AV3055" s="40"/>
      <c r="AW3055" s="40"/>
      <c r="AX3055" s="40"/>
      <c r="AY3055" s="40"/>
      <c r="AZ3055" s="40"/>
      <c r="BA3055" s="40"/>
      <c r="BB3055" s="40"/>
      <c r="BC3055" s="40"/>
      <c r="BD3055" s="40"/>
      <c r="BE3055" s="40"/>
      <c r="BF3055" s="40"/>
    </row>
    <row r="3056" spans="1:58" x14ac:dyDescent="0.4">
      <c r="A3056" s="510"/>
      <c r="B3056" s="40"/>
      <c r="C3056" s="40"/>
      <c r="D3056" s="45"/>
      <c r="E3056" s="45"/>
      <c r="F3056" s="64"/>
      <c r="G3056" s="40"/>
      <c r="H3056" s="40"/>
      <c r="I3056" s="40"/>
      <c r="J3056" s="40"/>
      <c r="K3056" s="40"/>
      <c r="L3056" s="40"/>
      <c r="M3056" s="40"/>
      <c r="N3056" s="40"/>
      <c r="O3056" s="40"/>
      <c r="P3056" s="40"/>
      <c r="Q3056" s="40"/>
      <c r="R3056" s="40"/>
      <c r="S3056" s="40"/>
      <c r="T3056" s="40"/>
      <c r="U3056" s="40"/>
      <c r="V3056" s="40"/>
      <c r="W3056" s="40"/>
      <c r="X3056" s="40"/>
      <c r="Y3056" s="40"/>
      <c r="Z3056" s="40"/>
      <c r="AA3056" s="40"/>
      <c r="AB3056" s="40"/>
      <c r="AC3056" s="40"/>
      <c r="AD3056" s="40"/>
      <c r="AE3056" s="40"/>
      <c r="AF3056" s="40"/>
      <c r="AG3056" s="40"/>
      <c r="AH3056" s="40"/>
      <c r="AI3056" s="40"/>
      <c r="AJ3056" s="40"/>
      <c r="AK3056" s="40"/>
      <c r="AL3056" s="40"/>
      <c r="AM3056" s="40"/>
      <c r="AN3056" s="40"/>
      <c r="AO3056" s="40"/>
      <c r="AP3056" s="40"/>
      <c r="AQ3056" s="40"/>
      <c r="AR3056" s="40"/>
      <c r="AS3056" s="40"/>
      <c r="AT3056" s="40"/>
      <c r="AU3056" s="40"/>
      <c r="AV3056" s="40"/>
      <c r="AW3056" s="40"/>
      <c r="AX3056" s="40"/>
      <c r="AY3056" s="40"/>
      <c r="AZ3056" s="40"/>
      <c r="BA3056" s="40"/>
      <c r="BB3056" s="40"/>
      <c r="BC3056" s="40"/>
      <c r="BD3056" s="40"/>
      <c r="BE3056" s="40"/>
      <c r="BF3056" s="40"/>
    </row>
    <row r="3057" spans="1:58" x14ac:dyDescent="0.4">
      <c r="A3057" s="510"/>
      <c r="B3057" s="40"/>
      <c r="C3057" s="40"/>
      <c r="D3057" s="45"/>
      <c r="E3057" s="45"/>
      <c r="F3057" s="64"/>
      <c r="G3057" s="40"/>
      <c r="H3057" s="40"/>
      <c r="I3057" s="40"/>
      <c r="J3057" s="40"/>
      <c r="K3057" s="40"/>
      <c r="L3057" s="40"/>
      <c r="M3057" s="40"/>
      <c r="N3057" s="40"/>
      <c r="O3057" s="40"/>
      <c r="P3057" s="40"/>
      <c r="Q3057" s="40"/>
      <c r="R3057" s="40"/>
      <c r="S3057" s="40"/>
      <c r="T3057" s="40"/>
      <c r="U3057" s="40"/>
      <c r="V3057" s="40"/>
      <c r="W3057" s="40"/>
      <c r="X3057" s="40"/>
      <c r="Y3057" s="40"/>
      <c r="Z3057" s="40"/>
      <c r="AA3057" s="40"/>
      <c r="AB3057" s="40"/>
      <c r="AC3057" s="40"/>
      <c r="AD3057" s="40"/>
      <c r="AE3057" s="40"/>
      <c r="AF3057" s="40"/>
      <c r="AG3057" s="40"/>
      <c r="AH3057" s="40"/>
      <c r="AI3057" s="40"/>
      <c r="AJ3057" s="40"/>
      <c r="AK3057" s="40"/>
      <c r="AL3057" s="40"/>
      <c r="AM3057" s="40"/>
      <c r="AN3057" s="40"/>
      <c r="AO3057" s="40"/>
      <c r="AP3057" s="40"/>
      <c r="AQ3057" s="40"/>
      <c r="AR3057" s="40"/>
      <c r="AS3057" s="40"/>
      <c r="AT3057" s="40"/>
      <c r="AU3057" s="40"/>
      <c r="AV3057" s="40"/>
      <c r="AW3057" s="40"/>
      <c r="AX3057" s="40"/>
      <c r="AY3057" s="40"/>
      <c r="AZ3057" s="40"/>
      <c r="BA3057" s="40"/>
      <c r="BB3057" s="40"/>
      <c r="BC3057" s="40"/>
      <c r="BD3057" s="40"/>
      <c r="BE3057" s="40"/>
      <c r="BF3057" s="40"/>
    </row>
    <row r="3058" spans="1:58" x14ac:dyDescent="0.4">
      <c r="A3058" s="510"/>
      <c r="B3058" s="40"/>
      <c r="C3058" s="40"/>
      <c r="D3058" s="45"/>
      <c r="E3058" s="45"/>
      <c r="F3058" s="64"/>
      <c r="G3058" s="40"/>
      <c r="H3058" s="40"/>
      <c r="I3058" s="40"/>
      <c r="J3058" s="40"/>
      <c r="K3058" s="40"/>
      <c r="L3058" s="40"/>
      <c r="M3058" s="40"/>
      <c r="N3058" s="40"/>
      <c r="O3058" s="40"/>
      <c r="P3058" s="40"/>
      <c r="Q3058" s="40"/>
      <c r="R3058" s="40"/>
      <c r="S3058" s="40"/>
      <c r="T3058" s="40"/>
      <c r="U3058" s="40"/>
      <c r="V3058" s="40"/>
      <c r="W3058" s="40"/>
      <c r="X3058" s="40"/>
      <c r="Y3058" s="40"/>
      <c r="Z3058" s="40"/>
      <c r="AA3058" s="40"/>
      <c r="AB3058" s="40"/>
      <c r="AC3058" s="40"/>
      <c r="AD3058" s="40"/>
      <c r="AE3058" s="40"/>
      <c r="AF3058" s="40"/>
      <c r="AG3058" s="40"/>
      <c r="AH3058" s="40"/>
      <c r="AI3058" s="40"/>
      <c r="AJ3058" s="40"/>
      <c r="AK3058" s="40"/>
      <c r="AL3058" s="40"/>
      <c r="AM3058" s="40"/>
      <c r="AN3058" s="40"/>
      <c r="AO3058" s="40"/>
      <c r="AP3058" s="40"/>
      <c r="AQ3058" s="40"/>
      <c r="AR3058" s="40"/>
      <c r="AS3058" s="40"/>
      <c r="AT3058" s="40"/>
      <c r="AU3058" s="40"/>
      <c r="AV3058" s="40"/>
      <c r="AW3058" s="40"/>
      <c r="AX3058" s="40"/>
      <c r="AY3058" s="40"/>
      <c r="AZ3058" s="40"/>
      <c r="BA3058" s="40"/>
      <c r="BB3058" s="40"/>
      <c r="BC3058" s="40"/>
      <c r="BD3058" s="40"/>
      <c r="BE3058" s="40"/>
      <c r="BF3058" s="40"/>
    </row>
    <row r="3059" spans="1:58" x14ac:dyDescent="0.4">
      <c r="A3059" s="510"/>
      <c r="B3059" s="40"/>
      <c r="C3059" s="40"/>
      <c r="D3059" s="45"/>
      <c r="E3059" s="45"/>
      <c r="F3059" s="64"/>
      <c r="G3059" s="40"/>
      <c r="H3059" s="40"/>
      <c r="I3059" s="40"/>
      <c r="J3059" s="40"/>
      <c r="K3059" s="40"/>
      <c r="L3059" s="40"/>
      <c r="M3059" s="40"/>
      <c r="N3059" s="40"/>
      <c r="O3059" s="40"/>
      <c r="P3059" s="40"/>
      <c r="Q3059" s="40"/>
      <c r="R3059" s="40"/>
      <c r="S3059" s="40"/>
      <c r="T3059" s="40"/>
      <c r="U3059" s="40"/>
      <c r="V3059" s="40"/>
      <c r="W3059" s="40"/>
      <c r="X3059" s="40"/>
      <c r="Y3059" s="40"/>
      <c r="Z3059" s="40"/>
      <c r="AA3059" s="40"/>
      <c r="AB3059" s="40"/>
      <c r="AC3059" s="40"/>
      <c r="AD3059" s="40"/>
      <c r="AE3059" s="40"/>
      <c r="AF3059" s="40"/>
      <c r="AG3059" s="40"/>
      <c r="AH3059" s="40"/>
      <c r="AI3059" s="40"/>
      <c r="AJ3059" s="40"/>
      <c r="AK3059" s="40"/>
      <c r="AL3059" s="40"/>
      <c r="AM3059" s="40"/>
      <c r="AN3059" s="40"/>
      <c r="AO3059" s="40"/>
      <c r="AP3059" s="40"/>
      <c r="AQ3059" s="40"/>
      <c r="AR3059" s="40"/>
      <c r="AS3059" s="40"/>
      <c r="AT3059" s="40"/>
      <c r="AU3059" s="40"/>
      <c r="AV3059" s="40"/>
      <c r="AW3059" s="40"/>
      <c r="AX3059" s="40"/>
      <c r="AY3059" s="40"/>
      <c r="AZ3059" s="40"/>
      <c r="BA3059" s="40"/>
      <c r="BB3059" s="40"/>
      <c r="BC3059" s="40"/>
      <c r="BD3059" s="40"/>
      <c r="BE3059" s="40"/>
      <c r="BF3059" s="40"/>
    </row>
    <row r="3060" spans="1:58" x14ac:dyDescent="0.4">
      <c r="A3060" s="510"/>
      <c r="B3060" s="40"/>
      <c r="C3060" s="40"/>
      <c r="D3060" s="45"/>
      <c r="E3060" s="45"/>
      <c r="F3060" s="64"/>
      <c r="G3060" s="40"/>
      <c r="H3060" s="40"/>
      <c r="I3060" s="40"/>
      <c r="J3060" s="40"/>
      <c r="K3060" s="40"/>
      <c r="L3060" s="40"/>
      <c r="M3060" s="40"/>
      <c r="N3060" s="40"/>
      <c r="O3060" s="40"/>
      <c r="P3060" s="40"/>
      <c r="Q3060" s="40"/>
      <c r="R3060" s="40"/>
      <c r="S3060" s="40"/>
      <c r="T3060" s="40"/>
      <c r="U3060" s="40"/>
      <c r="V3060" s="40"/>
      <c r="W3060" s="40"/>
      <c r="X3060" s="40"/>
      <c r="Y3060" s="40"/>
      <c r="Z3060" s="40"/>
      <c r="AA3060" s="40"/>
      <c r="AB3060" s="40"/>
      <c r="AC3060" s="40"/>
      <c r="AD3060" s="40"/>
      <c r="AE3060" s="40"/>
      <c r="AF3060" s="40"/>
      <c r="AG3060" s="40"/>
      <c r="AH3060" s="40"/>
      <c r="AI3060" s="40"/>
      <c r="AJ3060" s="40"/>
      <c r="AK3060" s="40"/>
      <c r="AL3060" s="40"/>
      <c r="AM3060" s="40"/>
      <c r="AN3060" s="40"/>
      <c r="AO3060" s="40"/>
      <c r="AP3060" s="40"/>
      <c r="AQ3060" s="40"/>
      <c r="AR3060" s="40"/>
      <c r="AS3060" s="40"/>
      <c r="AT3060" s="40"/>
      <c r="AU3060" s="40"/>
      <c r="AV3060" s="40"/>
      <c r="AW3060" s="40"/>
      <c r="AX3060" s="40"/>
      <c r="AY3060" s="40"/>
      <c r="AZ3060" s="40"/>
      <c r="BA3060" s="40"/>
      <c r="BB3060" s="40"/>
      <c r="BC3060" s="40"/>
      <c r="BD3060" s="40"/>
      <c r="BE3060" s="40"/>
      <c r="BF3060" s="40"/>
    </row>
    <row r="3061" spans="1:58" x14ac:dyDescent="0.4">
      <c r="A3061" s="510"/>
      <c r="B3061" s="40"/>
      <c r="C3061" s="40"/>
      <c r="D3061" s="45"/>
      <c r="E3061" s="45"/>
      <c r="F3061" s="64"/>
      <c r="G3061" s="40"/>
      <c r="H3061" s="40"/>
      <c r="I3061" s="40"/>
      <c r="J3061" s="40"/>
      <c r="K3061" s="40"/>
      <c r="L3061" s="40"/>
      <c r="M3061" s="40"/>
      <c r="N3061" s="40"/>
      <c r="O3061" s="40"/>
      <c r="P3061" s="40"/>
      <c r="Q3061" s="40"/>
      <c r="R3061" s="40"/>
      <c r="S3061" s="40"/>
      <c r="T3061" s="40"/>
      <c r="U3061" s="40"/>
      <c r="V3061" s="40"/>
      <c r="W3061" s="40"/>
      <c r="X3061" s="40"/>
      <c r="Y3061" s="40"/>
      <c r="Z3061" s="40"/>
      <c r="AA3061" s="40"/>
      <c r="AB3061" s="40"/>
      <c r="AC3061" s="40"/>
      <c r="AD3061" s="40"/>
      <c r="AE3061" s="40"/>
      <c r="AF3061" s="40"/>
      <c r="AG3061" s="40"/>
      <c r="AH3061" s="40"/>
      <c r="AI3061" s="40"/>
      <c r="AJ3061" s="40"/>
      <c r="AK3061" s="40"/>
      <c r="AL3061" s="40"/>
      <c r="AM3061" s="40"/>
      <c r="AN3061" s="40"/>
      <c r="AO3061" s="40"/>
      <c r="AP3061" s="40"/>
      <c r="AQ3061" s="40"/>
      <c r="AR3061" s="40"/>
      <c r="AS3061" s="40"/>
      <c r="AT3061" s="40"/>
      <c r="AU3061" s="40"/>
      <c r="AV3061" s="40"/>
      <c r="AW3061" s="40"/>
      <c r="AX3061" s="40"/>
      <c r="AY3061" s="40"/>
      <c r="AZ3061" s="40"/>
      <c r="BA3061" s="40"/>
      <c r="BB3061" s="40"/>
      <c r="BC3061" s="40"/>
      <c r="BD3061" s="40"/>
      <c r="BE3061" s="40"/>
      <c r="BF3061" s="40"/>
    </row>
    <row r="3062" spans="1:58" x14ac:dyDescent="0.4">
      <c r="A3062" s="510"/>
      <c r="B3062" s="40"/>
      <c r="C3062" s="40"/>
      <c r="D3062" s="45"/>
      <c r="E3062" s="45"/>
      <c r="F3062" s="64"/>
      <c r="G3062" s="40"/>
      <c r="H3062" s="40"/>
      <c r="I3062" s="40"/>
      <c r="J3062" s="40"/>
      <c r="K3062" s="40"/>
      <c r="L3062" s="40"/>
      <c r="M3062" s="40"/>
      <c r="N3062" s="40"/>
      <c r="O3062" s="40"/>
      <c r="P3062" s="40"/>
      <c r="Q3062" s="40"/>
      <c r="R3062" s="40"/>
      <c r="S3062" s="40"/>
      <c r="T3062" s="40"/>
      <c r="U3062" s="40"/>
      <c r="V3062" s="40"/>
      <c r="W3062" s="40"/>
      <c r="X3062" s="40"/>
      <c r="Y3062" s="40"/>
      <c r="Z3062" s="40"/>
      <c r="AA3062" s="40"/>
      <c r="AB3062" s="40"/>
      <c r="AC3062" s="40"/>
      <c r="AD3062" s="40"/>
      <c r="AE3062" s="40"/>
      <c r="AF3062" s="40"/>
      <c r="AG3062" s="40"/>
      <c r="AH3062" s="40"/>
      <c r="AI3062" s="40"/>
      <c r="AJ3062" s="40"/>
      <c r="AK3062" s="40"/>
      <c r="AL3062" s="40"/>
      <c r="AM3062" s="40"/>
      <c r="AN3062" s="40"/>
      <c r="AO3062" s="40"/>
      <c r="AP3062" s="40"/>
      <c r="AQ3062" s="40"/>
      <c r="AR3062" s="40"/>
      <c r="AS3062" s="40"/>
      <c r="AT3062" s="40"/>
      <c r="AU3062" s="40"/>
      <c r="AV3062" s="40"/>
      <c r="AW3062" s="40"/>
      <c r="AX3062" s="40"/>
      <c r="AY3062" s="40"/>
      <c r="AZ3062" s="40"/>
      <c r="BA3062" s="40"/>
      <c r="BB3062" s="40"/>
      <c r="BC3062" s="40"/>
      <c r="BD3062" s="40"/>
      <c r="BE3062" s="40"/>
      <c r="BF3062" s="40"/>
    </row>
    <row r="3063" spans="1:58" x14ac:dyDescent="0.4">
      <c r="A3063" s="510"/>
      <c r="B3063" s="40"/>
      <c r="C3063" s="40"/>
      <c r="D3063" s="45"/>
      <c r="E3063" s="45"/>
      <c r="F3063" s="64"/>
      <c r="G3063" s="40"/>
      <c r="H3063" s="40"/>
      <c r="I3063" s="40"/>
      <c r="J3063" s="40"/>
      <c r="K3063" s="40"/>
      <c r="L3063" s="40"/>
      <c r="M3063" s="40"/>
      <c r="N3063" s="40"/>
      <c r="O3063" s="40"/>
      <c r="P3063" s="40"/>
      <c r="Q3063" s="40"/>
      <c r="R3063" s="40"/>
      <c r="S3063" s="40"/>
      <c r="T3063" s="40"/>
      <c r="U3063" s="40"/>
      <c r="V3063" s="40"/>
      <c r="W3063" s="40"/>
      <c r="X3063" s="40"/>
      <c r="Y3063" s="40"/>
      <c r="Z3063" s="40"/>
      <c r="AA3063" s="40"/>
      <c r="AB3063" s="40"/>
      <c r="AC3063" s="40"/>
      <c r="AD3063" s="40"/>
      <c r="AE3063" s="40"/>
      <c r="AF3063" s="40"/>
      <c r="AG3063" s="40"/>
      <c r="AH3063" s="40"/>
      <c r="AI3063" s="40"/>
      <c r="AJ3063" s="40"/>
      <c r="AK3063" s="40"/>
      <c r="AL3063" s="40"/>
      <c r="AM3063" s="40"/>
      <c r="AN3063" s="40"/>
      <c r="AO3063" s="40"/>
      <c r="AP3063" s="40"/>
      <c r="AQ3063" s="40"/>
      <c r="AR3063" s="40"/>
      <c r="AS3063" s="40"/>
      <c r="AT3063" s="40"/>
      <c r="AU3063" s="40"/>
      <c r="AV3063" s="40"/>
      <c r="AW3063" s="40"/>
      <c r="AX3063" s="40"/>
      <c r="AY3063" s="40"/>
      <c r="AZ3063" s="40"/>
      <c r="BA3063" s="40"/>
      <c r="BB3063" s="40"/>
      <c r="BC3063" s="40"/>
      <c r="BD3063" s="40"/>
      <c r="BE3063" s="40"/>
      <c r="BF3063" s="40"/>
    </row>
    <row r="3064" spans="1:58" x14ac:dyDescent="0.4">
      <c r="A3064" s="510"/>
      <c r="B3064" s="40"/>
      <c r="C3064" s="40"/>
      <c r="D3064" s="45"/>
      <c r="E3064" s="45"/>
      <c r="F3064" s="64"/>
      <c r="G3064" s="40"/>
      <c r="H3064" s="40"/>
      <c r="I3064" s="40"/>
      <c r="J3064" s="40"/>
      <c r="K3064" s="40"/>
      <c r="L3064" s="40"/>
      <c r="M3064" s="40"/>
      <c r="N3064" s="40"/>
      <c r="O3064" s="40"/>
      <c r="P3064" s="40"/>
      <c r="Q3064" s="40"/>
      <c r="R3064" s="40"/>
      <c r="S3064" s="40"/>
      <c r="T3064" s="40"/>
      <c r="U3064" s="40"/>
      <c r="V3064" s="40"/>
      <c r="W3064" s="40"/>
      <c r="X3064" s="40"/>
      <c r="Y3064" s="40"/>
      <c r="Z3064" s="40"/>
      <c r="AA3064" s="40"/>
      <c r="AB3064" s="40"/>
      <c r="AC3064" s="40"/>
      <c r="AD3064" s="40"/>
      <c r="AE3064" s="40"/>
      <c r="AF3064" s="40"/>
      <c r="AG3064" s="40"/>
      <c r="AH3064" s="40"/>
      <c r="AI3064" s="40"/>
      <c r="AJ3064" s="40"/>
      <c r="AK3064" s="40"/>
      <c r="AL3064" s="40"/>
      <c r="AM3064" s="40"/>
      <c r="AN3064" s="40"/>
      <c r="AO3064" s="40"/>
      <c r="AP3064" s="40"/>
      <c r="AQ3064" s="40"/>
      <c r="AR3064" s="40"/>
      <c r="AS3064" s="40"/>
      <c r="AT3064" s="40"/>
      <c r="AU3064" s="40"/>
      <c r="AV3064" s="40"/>
      <c r="AW3064" s="40"/>
      <c r="AX3064" s="40"/>
      <c r="AY3064" s="40"/>
      <c r="AZ3064" s="40"/>
      <c r="BA3064" s="40"/>
      <c r="BB3064" s="40"/>
      <c r="BC3064" s="40"/>
      <c r="BD3064" s="40"/>
      <c r="BE3064" s="40"/>
      <c r="BF3064" s="40"/>
    </row>
    <row r="3065" spans="1:58" x14ac:dyDescent="0.4">
      <c r="A3065" s="510"/>
      <c r="B3065" s="40"/>
      <c r="C3065" s="40"/>
      <c r="D3065" s="45"/>
      <c r="E3065" s="45"/>
      <c r="F3065" s="64"/>
      <c r="G3065" s="40"/>
      <c r="H3065" s="40"/>
      <c r="I3065" s="40"/>
      <c r="J3065" s="40"/>
      <c r="K3065" s="40"/>
      <c r="L3065" s="40"/>
      <c r="M3065" s="40"/>
      <c r="N3065" s="40"/>
      <c r="O3065" s="40"/>
      <c r="P3065" s="40"/>
      <c r="Q3065" s="40"/>
      <c r="R3065" s="40"/>
      <c r="S3065" s="40"/>
      <c r="T3065" s="40"/>
      <c r="U3065" s="40"/>
      <c r="V3065" s="40"/>
      <c r="W3065" s="40"/>
      <c r="X3065" s="40"/>
      <c r="Y3065" s="40"/>
      <c r="Z3065" s="40"/>
      <c r="AA3065" s="40"/>
      <c r="AB3065" s="40"/>
      <c r="AC3065" s="40"/>
      <c r="AD3065" s="40"/>
      <c r="AE3065" s="40"/>
      <c r="AF3065" s="40"/>
      <c r="AG3065" s="40"/>
      <c r="AH3065" s="40"/>
      <c r="AI3065" s="40"/>
      <c r="AJ3065" s="40"/>
      <c r="AK3065" s="40"/>
      <c r="AL3065" s="40"/>
      <c r="AM3065" s="40"/>
      <c r="AN3065" s="40"/>
      <c r="AO3065" s="40"/>
      <c r="AP3065" s="40"/>
      <c r="AQ3065" s="40"/>
      <c r="AR3065" s="40"/>
      <c r="AS3065" s="40"/>
      <c r="AT3065" s="40"/>
      <c r="AU3065" s="40"/>
      <c r="AV3065" s="40"/>
      <c r="AW3065" s="40"/>
      <c r="AX3065" s="40"/>
      <c r="AY3065" s="40"/>
      <c r="AZ3065" s="40"/>
      <c r="BA3065" s="40"/>
      <c r="BB3065" s="40"/>
      <c r="BC3065" s="40"/>
      <c r="BD3065" s="40"/>
      <c r="BE3065" s="40"/>
      <c r="BF3065" s="40"/>
    </row>
    <row r="3066" spans="1:58" x14ac:dyDescent="0.4">
      <c r="A3066" s="510"/>
      <c r="B3066" s="40"/>
      <c r="C3066" s="40"/>
      <c r="D3066" s="45"/>
      <c r="E3066" s="45"/>
      <c r="F3066" s="64"/>
      <c r="G3066" s="40"/>
      <c r="H3066" s="40"/>
      <c r="I3066" s="40"/>
      <c r="J3066" s="40"/>
      <c r="K3066" s="40"/>
      <c r="L3066" s="40"/>
      <c r="M3066" s="40"/>
      <c r="N3066" s="40"/>
      <c r="O3066" s="40"/>
      <c r="P3066" s="40"/>
      <c r="Q3066" s="40"/>
      <c r="R3066" s="40"/>
      <c r="S3066" s="40"/>
      <c r="T3066" s="40"/>
      <c r="U3066" s="40"/>
      <c r="V3066" s="40"/>
      <c r="W3066" s="40"/>
      <c r="X3066" s="40"/>
      <c r="Y3066" s="40"/>
      <c r="Z3066" s="40"/>
      <c r="AA3066" s="40"/>
      <c r="AB3066" s="40"/>
      <c r="AC3066" s="40"/>
      <c r="AD3066" s="40"/>
      <c r="AE3066" s="40"/>
      <c r="AF3066" s="40"/>
      <c r="AG3066" s="40"/>
      <c r="AH3066" s="40"/>
      <c r="AI3066" s="40"/>
      <c r="AJ3066" s="40"/>
      <c r="AK3066" s="40"/>
      <c r="AL3066" s="40"/>
      <c r="AM3066" s="40"/>
      <c r="AN3066" s="40"/>
      <c r="AO3066" s="40"/>
      <c r="AP3066" s="40"/>
      <c r="AQ3066" s="40"/>
      <c r="AR3066" s="40"/>
      <c r="AS3066" s="40"/>
      <c r="AT3066" s="40"/>
      <c r="AU3066" s="40"/>
      <c r="AV3066" s="40"/>
      <c r="AW3066" s="40"/>
      <c r="AX3066" s="40"/>
      <c r="AY3066" s="40"/>
      <c r="AZ3066" s="40"/>
      <c r="BA3066" s="40"/>
      <c r="BB3066" s="40"/>
      <c r="BC3066" s="40"/>
      <c r="BD3066" s="40"/>
      <c r="BE3066" s="40"/>
      <c r="BF3066" s="40"/>
    </row>
    <row r="3067" spans="1:58" x14ac:dyDescent="0.4">
      <c r="A3067" s="510"/>
      <c r="B3067" s="40"/>
      <c r="C3067" s="40"/>
      <c r="D3067" s="45"/>
      <c r="E3067" s="45"/>
      <c r="F3067" s="64"/>
      <c r="G3067" s="40"/>
      <c r="H3067" s="40"/>
      <c r="I3067" s="40"/>
      <c r="J3067" s="40"/>
      <c r="K3067" s="40"/>
      <c r="L3067" s="40"/>
      <c r="M3067" s="40"/>
      <c r="N3067" s="40"/>
      <c r="O3067" s="40"/>
      <c r="P3067" s="40"/>
      <c r="Q3067" s="40"/>
      <c r="R3067" s="40"/>
      <c r="S3067" s="40"/>
      <c r="T3067" s="40"/>
      <c r="U3067" s="40"/>
      <c r="V3067" s="40"/>
      <c r="W3067" s="40"/>
      <c r="X3067" s="40"/>
      <c r="Y3067" s="40"/>
      <c r="Z3067" s="40"/>
      <c r="AA3067" s="40"/>
      <c r="AB3067" s="40"/>
      <c r="AC3067" s="40"/>
      <c r="AD3067" s="40"/>
      <c r="AE3067" s="40"/>
      <c r="AF3067" s="40"/>
      <c r="AG3067" s="40"/>
      <c r="AH3067" s="40"/>
      <c r="AI3067" s="40"/>
      <c r="AJ3067" s="40"/>
      <c r="AK3067" s="40"/>
      <c r="AL3067" s="40"/>
      <c r="AM3067" s="40"/>
      <c r="AN3067" s="40"/>
      <c r="AO3067" s="40"/>
      <c r="AP3067" s="40"/>
      <c r="AQ3067" s="40"/>
      <c r="AR3067" s="40"/>
      <c r="AS3067" s="40"/>
      <c r="AT3067" s="40"/>
      <c r="AU3067" s="40"/>
      <c r="AV3067" s="40"/>
      <c r="AW3067" s="40"/>
      <c r="AX3067" s="40"/>
      <c r="AY3067" s="40"/>
      <c r="AZ3067" s="40"/>
      <c r="BA3067" s="40"/>
      <c r="BB3067" s="40"/>
      <c r="BC3067" s="40"/>
      <c r="BD3067" s="40"/>
      <c r="BE3067" s="40"/>
      <c r="BF3067" s="40"/>
    </row>
    <row r="3068" spans="1:58" x14ac:dyDescent="0.4">
      <c r="A3068" s="510"/>
      <c r="B3068" s="40"/>
      <c r="C3068" s="40"/>
      <c r="D3068" s="45"/>
      <c r="E3068" s="45"/>
      <c r="F3068" s="64"/>
      <c r="G3068" s="40"/>
      <c r="H3068" s="40"/>
      <c r="I3068" s="40"/>
      <c r="J3068" s="40"/>
      <c r="K3068" s="40"/>
      <c r="L3068" s="40"/>
      <c r="M3068" s="40"/>
      <c r="N3068" s="40"/>
      <c r="O3068" s="40"/>
      <c r="P3068" s="40"/>
      <c r="Q3068" s="40"/>
      <c r="R3068" s="40"/>
      <c r="S3068" s="40"/>
      <c r="T3068" s="40"/>
      <c r="U3068" s="40"/>
      <c r="V3068" s="40"/>
      <c r="W3068" s="40"/>
      <c r="X3068" s="40"/>
      <c r="Y3068" s="40"/>
      <c r="Z3068" s="40"/>
      <c r="AA3068" s="40"/>
      <c r="AB3068" s="40"/>
      <c r="AC3068" s="40"/>
      <c r="AD3068" s="40"/>
      <c r="AE3068" s="40"/>
      <c r="AF3068" s="40"/>
      <c r="AG3068" s="40"/>
      <c r="AH3068" s="40"/>
      <c r="AI3068" s="40"/>
      <c r="AJ3068" s="40"/>
      <c r="AK3068" s="40"/>
      <c r="AL3068" s="40"/>
      <c r="AM3068" s="40"/>
      <c r="AN3068" s="40"/>
      <c r="AO3068" s="40"/>
      <c r="AP3068" s="40"/>
      <c r="AQ3068" s="40"/>
      <c r="AR3068" s="40"/>
      <c r="AS3068" s="40"/>
      <c r="AT3068" s="40"/>
      <c r="AU3068" s="40"/>
      <c r="AV3068" s="40"/>
      <c r="AW3068" s="40"/>
      <c r="AX3068" s="40"/>
      <c r="AY3068" s="40"/>
      <c r="AZ3068" s="40"/>
      <c r="BA3068" s="40"/>
      <c r="BB3068" s="40"/>
      <c r="BC3068" s="40"/>
      <c r="BD3068" s="40"/>
      <c r="BE3068" s="40"/>
      <c r="BF3068" s="40"/>
    </row>
    <row r="3069" spans="1:58" x14ac:dyDescent="0.4">
      <c r="A3069" s="510"/>
      <c r="B3069" s="40"/>
      <c r="C3069" s="40"/>
      <c r="D3069" s="45"/>
      <c r="E3069" s="45"/>
      <c r="F3069" s="64"/>
      <c r="G3069" s="40"/>
      <c r="H3069" s="40"/>
      <c r="I3069" s="40"/>
      <c r="J3069" s="40"/>
      <c r="K3069" s="40"/>
      <c r="L3069" s="40"/>
      <c r="M3069" s="40"/>
      <c r="N3069" s="40"/>
      <c r="O3069" s="40"/>
      <c r="P3069" s="40"/>
      <c r="Q3069" s="40"/>
      <c r="R3069" s="40"/>
      <c r="S3069" s="40"/>
      <c r="T3069" s="40"/>
      <c r="U3069" s="40"/>
      <c r="V3069" s="40"/>
      <c r="W3069" s="40"/>
      <c r="X3069" s="40"/>
      <c r="Y3069" s="40"/>
      <c r="Z3069" s="40"/>
      <c r="AA3069" s="40"/>
      <c r="AB3069" s="40"/>
      <c r="AC3069" s="40"/>
      <c r="AD3069" s="40"/>
      <c r="AE3069" s="40"/>
      <c r="AF3069" s="40"/>
      <c r="AG3069" s="40"/>
      <c r="AH3069" s="40"/>
      <c r="AI3069" s="40"/>
      <c r="AJ3069" s="40"/>
      <c r="AK3069" s="40"/>
      <c r="AL3069" s="40"/>
      <c r="AM3069" s="40"/>
      <c r="AN3069" s="40"/>
      <c r="AO3069" s="40"/>
      <c r="AP3069" s="40"/>
      <c r="AQ3069" s="40"/>
      <c r="AR3069" s="40"/>
      <c r="AS3069" s="40"/>
      <c r="AT3069" s="40"/>
      <c r="AU3069" s="40"/>
      <c r="AV3069" s="40"/>
      <c r="AW3069" s="40"/>
      <c r="AX3069" s="40"/>
      <c r="AY3069" s="40"/>
      <c r="AZ3069" s="40"/>
      <c r="BA3069" s="40"/>
      <c r="BB3069" s="40"/>
      <c r="BC3069" s="40"/>
      <c r="BD3069" s="40"/>
      <c r="BE3069" s="40"/>
      <c r="BF3069" s="40"/>
    </row>
    <row r="3070" spans="1:58" x14ac:dyDescent="0.4">
      <c r="A3070" s="510"/>
      <c r="B3070" s="40"/>
      <c r="C3070" s="40"/>
      <c r="D3070" s="45"/>
      <c r="E3070" s="45"/>
      <c r="F3070" s="64"/>
      <c r="G3070" s="40"/>
      <c r="H3070" s="40"/>
      <c r="I3070" s="40"/>
      <c r="J3070" s="40"/>
      <c r="K3070" s="40"/>
      <c r="L3070" s="40"/>
      <c r="M3070" s="40"/>
      <c r="N3070" s="40"/>
      <c r="O3070" s="40"/>
      <c r="P3070" s="40"/>
      <c r="Q3070" s="40"/>
      <c r="R3070" s="40"/>
      <c r="S3070" s="40"/>
      <c r="T3070" s="40"/>
      <c r="U3070" s="40"/>
      <c r="V3070" s="40"/>
      <c r="W3070" s="40"/>
      <c r="X3070" s="40"/>
      <c r="Y3070" s="40"/>
      <c r="Z3070" s="40"/>
      <c r="AA3070" s="40"/>
      <c r="AB3070" s="40"/>
      <c r="AC3070" s="40"/>
      <c r="AD3070" s="40"/>
      <c r="AE3070" s="40"/>
      <c r="AF3070" s="40"/>
      <c r="AG3070" s="40"/>
      <c r="AH3070" s="40"/>
      <c r="AI3070" s="40"/>
      <c r="AJ3070" s="40"/>
      <c r="AK3070" s="40"/>
      <c r="AL3070" s="40"/>
      <c r="AM3070" s="40"/>
      <c r="AN3070" s="40"/>
      <c r="AO3070" s="40"/>
      <c r="AP3070" s="40"/>
      <c r="AQ3070" s="40"/>
      <c r="AR3070" s="40"/>
      <c r="AS3070" s="40"/>
      <c r="AT3070" s="40"/>
      <c r="AU3070" s="40"/>
      <c r="AV3070" s="40"/>
      <c r="AW3070" s="40"/>
      <c r="AX3070" s="40"/>
      <c r="AY3070" s="40"/>
      <c r="AZ3070" s="40"/>
      <c r="BA3070" s="40"/>
      <c r="BB3070" s="40"/>
      <c r="BC3070" s="40"/>
      <c r="BD3070" s="40"/>
      <c r="BE3070" s="40"/>
      <c r="BF3070" s="40"/>
    </row>
    <row r="3071" spans="1:58" x14ac:dyDescent="0.4">
      <c r="A3071" s="510"/>
      <c r="B3071" s="40"/>
      <c r="C3071" s="40"/>
      <c r="D3071" s="45"/>
      <c r="E3071" s="45"/>
      <c r="F3071" s="64"/>
      <c r="G3071" s="40"/>
      <c r="H3071" s="40"/>
      <c r="I3071" s="40"/>
      <c r="J3071" s="40"/>
      <c r="K3071" s="40"/>
      <c r="L3071" s="40"/>
      <c r="M3071" s="40"/>
      <c r="N3071" s="40"/>
      <c r="O3071" s="40"/>
      <c r="P3071" s="40"/>
      <c r="Q3071" s="40"/>
      <c r="R3071" s="40"/>
      <c r="S3071" s="40"/>
      <c r="T3071" s="40"/>
      <c r="U3071" s="40"/>
      <c r="V3071" s="40"/>
      <c r="W3071" s="40"/>
      <c r="X3071" s="40"/>
      <c r="Y3071" s="40"/>
      <c r="Z3071" s="40"/>
      <c r="AA3071" s="40"/>
      <c r="AB3071" s="40"/>
      <c r="AC3071" s="40"/>
      <c r="AD3071" s="40"/>
      <c r="AE3071" s="40"/>
      <c r="AF3071" s="40"/>
      <c r="AG3071" s="40"/>
      <c r="AH3071" s="40"/>
      <c r="AI3071" s="40"/>
      <c r="AJ3071" s="40"/>
      <c r="AK3071" s="40"/>
      <c r="AL3071" s="40"/>
      <c r="AM3071" s="40"/>
      <c r="AN3071" s="40"/>
      <c r="AO3071" s="40"/>
      <c r="AP3071" s="40"/>
      <c r="AQ3071" s="40"/>
      <c r="AR3071" s="40"/>
      <c r="AS3071" s="40"/>
      <c r="AT3071" s="40"/>
      <c r="AU3071" s="40"/>
      <c r="AV3071" s="40"/>
      <c r="AW3071" s="40"/>
      <c r="AX3071" s="40"/>
      <c r="AY3071" s="40"/>
      <c r="AZ3071" s="40"/>
      <c r="BA3071" s="40"/>
      <c r="BB3071" s="40"/>
      <c r="BC3071" s="40"/>
      <c r="BD3071" s="40"/>
      <c r="BE3071" s="40"/>
      <c r="BF3071" s="40"/>
    </row>
    <row r="3072" spans="1:58" x14ac:dyDescent="0.4">
      <c r="A3072" s="510"/>
      <c r="B3072" s="40"/>
      <c r="C3072" s="40"/>
      <c r="D3072" s="45"/>
      <c r="E3072" s="45"/>
      <c r="F3072" s="64"/>
      <c r="G3072" s="40"/>
      <c r="H3072" s="40"/>
      <c r="I3072" s="40"/>
      <c r="J3072" s="40"/>
      <c r="K3072" s="40"/>
      <c r="L3072" s="40"/>
      <c r="M3072" s="40"/>
      <c r="N3072" s="40"/>
      <c r="O3072" s="40"/>
      <c r="P3072" s="40"/>
      <c r="Q3072" s="40"/>
      <c r="R3072" s="40"/>
      <c r="S3072" s="40"/>
      <c r="T3072" s="40"/>
      <c r="U3072" s="40"/>
      <c r="V3072" s="40"/>
      <c r="W3072" s="40"/>
      <c r="X3072" s="40"/>
      <c r="Y3072" s="40"/>
      <c r="Z3072" s="40"/>
      <c r="AA3072" s="40"/>
      <c r="AB3072" s="40"/>
      <c r="AC3072" s="40"/>
      <c r="AD3072" s="40"/>
      <c r="AE3072" s="40"/>
      <c r="AF3072" s="40"/>
      <c r="AG3072" s="40"/>
      <c r="AH3072" s="40"/>
      <c r="AI3072" s="40"/>
      <c r="AJ3072" s="40"/>
      <c r="AK3072" s="40"/>
      <c r="AL3072" s="40"/>
      <c r="AM3072" s="40"/>
      <c r="AN3072" s="40"/>
      <c r="AO3072" s="40"/>
      <c r="AP3072" s="40"/>
      <c r="AQ3072" s="40"/>
      <c r="AR3072" s="40"/>
      <c r="AS3072" s="40"/>
      <c r="AT3072" s="40"/>
      <c r="AU3072" s="40"/>
      <c r="AV3072" s="40"/>
      <c r="AW3072" s="40"/>
      <c r="AX3072" s="40"/>
      <c r="AY3072" s="40"/>
      <c r="AZ3072" s="40"/>
      <c r="BA3072" s="40"/>
      <c r="BB3072" s="40"/>
      <c r="BC3072" s="40"/>
      <c r="BD3072" s="40"/>
      <c r="BE3072" s="40"/>
      <c r="BF3072" s="40"/>
    </row>
    <row r="3073" spans="1:58" x14ac:dyDescent="0.4">
      <c r="A3073" s="510"/>
      <c r="B3073" s="40"/>
      <c r="C3073" s="40"/>
      <c r="D3073" s="45"/>
      <c r="E3073" s="45"/>
      <c r="F3073" s="64"/>
      <c r="G3073" s="40"/>
      <c r="H3073" s="40"/>
      <c r="I3073" s="40"/>
      <c r="J3073" s="40"/>
      <c r="K3073" s="40"/>
      <c r="L3073" s="40"/>
      <c r="M3073" s="40"/>
      <c r="N3073" s="40"/>
      <c r="O3073" s="40"/>
      <c r="P3073" s="40"/>
      <c r="Q3073" s="40"/>
      <c r="R3073" s="40"/>
      <c r="S3073" s="40"/>
      <c r="T3073" s="40"/>
      <c r="U3073" s="40"/>
      <c r="V3073" s="40"/>
      <c r="W3073" s="40"/>
      <c r="X3073" s="40"/>
      <c r="Y3073" s="40"/>
      <c r="Z3073" s="40"/>
      <c r="AA3073" s="40"/>
      <c r="AB3073" s="40"/>
      <c r="AC3073" s="40"/>
      <c r="AD3073" s="40"/>
      <c r="AE3073" s="40"/>
      <c r="AF3073" s="40"/>
      <c r="AG3073" s="40"/>
      <c r="AH3073" s="40"/>
      <c r="AI3073" s="40"/>
      <c r="AJ3073" s="40"/>
      <c r="AK3073" s="40"/>
      <c r="AL3073" s="40"/>
      <c r="AM3073" s="40"/>
      <c r="AN3073" s="40"/>
      <c r="AO3073" s="40"/>
      <c r="AP3073" s="40"/>
      <c r="AQ3073" s="40"/>
      <c r="AR3073" s="40"/>
      <c r="AS3073" s="40"/>
      <c r="AT3073" s="40"/>
      <c r="AU3073" s="40"/>
      <c r="AV3073" s="40"/>
      <c r="AW3073" s="40"/>
      <c r="AX3073" s="40"/>
      <c r="AY3073" s="40"/>
      <c r="AZ3073" s="40"/>
      <c r="BA3073" s="40"/>
      <c r="BB3073" s="40"/>
      <c r="BC3073" s="40"/>
      <c r="BD3073" s="40"/>
      <c r="BE3073" s="40"/>
      <c r="BF3073" s="40"/>
    </row>
    <row r="3074" spans="1:58" x14ac:dyDescent="0.4">
      <c r="A3074" s="510"/>
      <c r="B3074" s="40"/>
      <c r="C3074" s="40"/>
      <c r="D3074" s="45"/>
      <c r="E3074" s="45"/>
      <c r="F3074" s="64"/>
      <c r="G3074" s="40"/>
      <c r="H3074" s="40"/>
      <c r="I3074" s="40"/>
      <c r="J3074" s="40"/>
      <c r="K3074" s="40"/>
      <c r="L3074" s="40"/>
      <c r="M3074" s="40"/>
      <c r="N3074" s="40"/>
      <c r="O3074" s="40"/>
      <c r="P3074" s="40"/>
      <c r="Q3074" s="40"/>
      <c r="R3074" s="40"/>
      <c r="S3074" s="40"/>
      <c r="T3074" s="40"/>
      <c r="U3074" s="40"/>
      <c r="V3074" s="40"/>
      <c r="W3074" s="40"/>
      <c r="X3074" s="40"/>
      <c r="Y3074" s="40"/>
      <c r="Z3074" s="40"/>
      <c r="AA3074" s="40"/>
      <c r="AB3074" s="40"/>
      <c r="AC3074" s="40"/>
      <c r="AD3074" s="40"/>
      <c r="AE3074" s="40"/>
      <c r="AF3074" s="40"/>
      <c r="AG3074" s="40"/>
      <c r="AH3074" s="40"/>
      <c r="AI3074" s="40"/>
      <c r="AJ3074" s="40"/>
      <c r="AK3074" s="40"/>
      <c r="AL3074" s="40"/>
      <c r="AM3074" s="40"/>
      <c r="AN3074" s="40"/>
      <c r="AO3074" s="40"/>
      <c r="AP3074" s="40"/>
      <c r="AQ3074" s="40"/>
      <c r="AR3074" s="40"/>
      <c r="AS3074" s="40"/>
      <c r="AT3074" s="40"/>
      <c r="AU3074" s="40"/>
      <c r="AV3074" s="40"/>
      <c r="AW3074" s="40"/>
      <c r="AX3074" s="40"/>
      <c r="AY3074" s="40"/>
      <c r="AZ3074" s="40"/>
      <c r="BA3074" s="40"/>
      <c r="BB3074" s="40"/>
      <c r="BC3074" s="40"/>
      <c r="BD3074" s="40"/>
      <c r="BE3074" s="40"/>
      <c r="BF3074" s="40"/>
    </row>
    <row r="3075" spans="1:58" x14ac:dyDescent="0.4">
      <c r="A3075" s="510"/>
      <c r="B3075" s="40"/>
      <c r="C3075" s="40"/>
      <c r="D3075" s="45"/>
      <c r="E3075" s="45"/>
      <c r="F3075" s="64"/>
      <c r="G3075" s="40"/>
      <c r="H3075" s="40"/>
      <c r="I3075" s="40"/>
      <c r="J3075" s="40"/>
      <c r="K3075" s="40"/>
      <c r="L3075" s="40"/>
      <c r="M3075" s="40"/>
      <c r="N3075" s="40"/>
      <c r="O3075" s="40"/>
      <c r="P3075" s="40"/>
      <c r="Q3075" s="40"/>
      <c r="R3075" s="40"/>
      <c r="S3075" s="40"/>
      <c r="T3075" s="40"/>
      <c r="U3075" s="40"/>
      <c r="V3075" s="40"/>
      <c r="W3075" s="40"/>
      <c r="X3075" s="40"/>
      <c r="Y3075" s="40"/>
      <c r="Z3075" s="40"/>
      <c r="AA3075" s="40"/>
      <c r="AB3075" s="40"/>
      <c r="AC3075" s="40"/>
      <c r="AD3075" s="40"/>
      <c r="AE3075" s="40"/>
      <c r="AF3075" s="40"/>
      <c r="AG3075" s="40"/>
      <c r="AH3075" s="40"/>
      <c r="AI3075" s="40"/>
      <c r="AJ3075" s="40"/>
      <c r="AK3075" s="40"/>
      <c r="AL3075" s="40"/>
      <c r="AM3075" s="40"/>
      <c r="AN3075" s="40"/>
      <c r="AO3075" s="40"/>
      <c r="AP3075" s="40"/>
      <c r="AQ3075" s="40"/>
      <c r="AR3075" s="40"/>
      <c r="AS3075" s="40"/>
      <c r="AT3075" s="40"/>
      <c r="AU3075" s="40"/>
      <c r="AV3075" s="40"/>
      <c r="AW3075" s="40"/>
      <c r="AX3075" s="40"/>
      <c r="AY3075" s="40"/>
      <c r="AZ3075" s="40"/>
      <c r="BA3075" s="40"/>
      <c r="BB3075" s="40"/>
      <c r="BC3075" s="40"/>
      <c r="BD3075" s="40"/>
      <c r="BE3075" s="40"/>
      <c r="BF3075" s="40"/>
    </row>
    <row r="3076" spans="1:58" x14ac:dyDescent="0.4">
      <c r="A3076" s="510"/>
      <c r="B3076" s="40"/>
      <c r="C3076" s="40"/>
      <c r="D3076" s="45"/>
      <c r="E3076" s="45"/>
      <c r="F3076" s="64"/>
      <c r="G3076" s="40"/>
      <c r="H3076" s="40"/>
      <c r="I3076" s="40"/>
      <c r="J3076" s="40"/>
      <c r="K3076" s="40"/>
      <c r="L3076" s="40"/>
      <c r="M3076" s="40"/>
      <c r="N3076" s="40"/>
      <c r="O3076" s="40"/>
      <c r="P3076" s="40"/>
      <c r="Q3076" s="40"/>
      <c r="R3076" s="40"/>
      <c r="S3076" s="40"/>
      <c r="T3076" s="40"/>
      <c r="U3076" s="40"/>
      <c r="V3076" s="40"/>
      <c r="W3076" s="40"/>
      <c r="X3076" s="40"/>
      <c r="Y3076" s="40"/>
      <c r="Z3076" s="40"/>
      <c r="AA3076" s="40"/>
      <c r="AB3076" s="40"/>
      <c r="AC3076" s="40"/>
      <c r="AD3076" s="40"/>
      <c r="AE3076" s="40"/>
      <c r="AF3076" s="40"/>
      <c r="AG3076" s="40"/>
      <c r="AH3076" s="40"/>
      <c r="AI3076" s="40"/>
      <c r="AJ3076" s="40"/>
      <c r="AK3076" s="40"/>
      <c r="AL3076" s="40"/>
      <c r="AM3076" s="40"/>
      <c r="AN3076" s="40"/>
      <c r="AO3076" s="40"/>
      <c r="AP3076" s="40"/>
      <c r="AQ3076" s="40"/>
      <c r="AR3076" s="40"/>
      <c r="AS3076" s="40"/>
      <c r="AT3076" s="40"/>
      <c r="AU3076" s="40"/>
      <c r="AV3076" s="40"/>
      <c r="AW3076" s="40"/>
      <c r="AX3076" s="40"/>
      <c r="AY3076" s="40"/>
      <c r="AZ3076" s="40"/>
      <c r="BA3076" s="40"/>
      <c r="BB3076" s="40"/>
      <c r="BC3076" s="40"/>
      <c r="BD3076" s="40"/>
      <c r="BE3076" s="40"/>
      <c r="BF3076" s="40"/>
    </row>
    <row r="3077" spans="1:58" x14ac:dyDescent="0.4">
      <c r="A3077" s="510"/>
      <c r="B3077" s="40"/>
      <c r="C3077" s="40"/>
      <c r="D3077" s="45"/>
      <c r="E3077" s="45"/>
      <c r="F3077" s="64"/>
      <c r="G3077" s="40"/>
      <c r="H3077" s="40"/>
      <c r="I3077" s="40"/>
      <c r="J3077" s="40"/>
      <c r="K3077" s="40"/>
      <c r="L3077" s="40"/>
      <c r="M3077" s="40"/>
      <c r="N3077" s="40"/>
      <c r="O3077" s="40"/>
      <c r="P3077" s="40"/>
      <c r="Q3077" s="40"/>
      <c r="R3077" s="40"/>
      <c r="S3077" s="40"/>
      <c r="T3077" s="40"/>
      <c r="U3077" s="40"/>
      <c r="V3077" s="40"/>
      <c r="W3077" s="40"/>
      <c r="X3077" s="40"/>
      <c r="Y3077" s="40"/>
      <c r="Z3077" s="40"/>
      <c r="AA3077" s="40"/>
      <c r="AB3077" s="40"/>
      <c r="AC3077" s="40"/>
      <c r="AD3077" s="40"/>
      <c r="AE3077" s="40"/>
      <c r="AF3077" s="40"/>
      <c r="AG3077" s="40"/>
      <c r="AH3077" s="40"/>
      <c r="AI3077" s="40"/>
      <c r="AJ3077" s="40"/>
      <c r="AK3077" s="40"/>
      <c r="AL3077" s="40"/>
      <c r="AM3077" s="40"/>
      <c r="AN3077" s="40"/>
      <c r="AO3077" s="40"/>
      <c r="AP3077" s="40"/>
      <c r="AQ3077" s="40"/>
      <c r="AR3077" s="40"/>
      <c r="AS3077" s="40"/>
      <c r="AT3077" s="40"/>
      <c r="AU3077" s="40"/>
      <c r="AV3077" s="40"/>
      <c r="AW3077" s="40"/>
      <c r="AX3077" s="40"/>
      <c r="AY3077" s="40"/>
      <c r="AZ3077" s="40"/>
      <c r="BA3077" s="40"/>
      <c r="BB3077" s="40"/>
      <c r="BC3077" s="40"/>
      <c r="BD3077" s="40"/>
      <c r="BE3077" s="40"/>
      <c r="BF3077" s="40"/>
    </row>
    <row r="3078" spans="1:58" x14ac:dyDescent="0.4">
      <c r="A3078" s="510"/>
      <c r="B3078" s="40"/>
      <c r="C3078" s="40"/>
      <c r="D3078" s="45"/>
      <c r="E3078" s="45"/>
      <c r="F3078" s="64"/>
      <c r="G3078" s="40"/>
      <c r="H3078" s="40"/>
      <c r="I3078" s="40"/>
      <c r="J3078" s="40"/>
      <c r="K3078" s="40"/>
      <c r="L3078" s="40"/>
      <c r="M3078" s="40"/>
      <c r="N3078" s="40"/>
      <c r="O3078" s="40"/>
      <c r="P3078" s="40"/>
      <c r="Q3078" s="40"/>
      <c r="R3078" s="40"/>
      <c r="S3078" s="40"/>
      <c r="T3078" s="40"/>
      <c r="U3078" s="40"/>
      <c r="V3078" s="40"/>
      <c r="W3078" s="40"/>
      <c r="X3078" s="40"/>
      <c r="Y3078" s="40"/>
      <c r="Z3078" s="40"/>
      <c r="AA3078" s="40"/>
      <c r="AB3078" s="40"/>
      <c r="AC3078" s="40"/>
      <c r="AD3078" s="40"/>
      <c r="AE3078" s="40"/>
      <c r="AF3078" s="40"/>
      <c r="AG3078" s="40"/>
      <c r="AH3078" s="40"/>
      <c r="AI3078" s="40"/>
      <c r="AJ3078" s="40"/>
      <c r="AK3078" s="40"/>
      <c r="AL3078" s="40"/>
      <c r="AM3078" s="40"/>
      <c r="AN3078" s="40"/>
      <c r="AO3078" s="40"/>
      <c r="AP3078" s="40"/>
      <c r="AQ3078" s="40"/>
      <c r="AR3078" s="40"/>
      <c r="AS3078" s="40"/>
      <c r="AT3078" s="40"/>
      <c r="AU3078" s="40"/>
      <c r="AV3078" s="40"/>
      <c r="AW3078" s="40"/>
      <c r="AX3078" s="40"/>
      <c r="AY3078" s="40"/>
      <c r="AZ3078" s="40"/>
      <c r="BA3078" s="40"/>
      <c r="BB3078" s="40"/>
      <c r="BC3078" s="40"/>
      <c r="BD3078" s="40"/>
      <c r="BE3078" s="40"/>
      <c r="BF3078" s="40"/>
    </row>
    <row r="3079" spans="1:58" x14ac:dyDescent="0.4">
      <c r="A3079" s="510"/>
      <c r="B3079" s="40"/>
      <c r="C3079" s="40"/>
      <c r="D3079" s="45"/>
      <c r="E3079" s="45"/>
      <c r="F3079" s="64"/>
      <c r="G3079" s="40"/>
      <c r="H3079" s="40"/>
      <c r="I3079" s="40"/>
      <c r="J3079" s="40"/>
      <c r="K3079" s="40"/>
      <c r="L3079" s="40"/>
      <c r="M3079" s="40"/>
      <c r="N3079" s="40"/>
      <c r="O3079" s="40"/>
      <c r="P3079" s="40"/>
      <c r="Q3079" s="40"/>
      <c r="R3079" s="40"/>
      <c r="S3079" s="40"/>
      <c r="T3079" s="40"/>
      <c r="U3079" s="40"/>
      <c r="V3079" s="40"/>
      <c r="W3079" s="40"/>
      <c r="X3079" s="40"/>
      <c r="Y3079" s="40"/>
      <c r="Z3079" s="40"/>
      <c r="AA3079" s="40"/>
      <c r="AB3079" s="40"/>
      <c r="AC3079" s="40"/>
      <c r="AD3079" s="40"/>
      <c r="AE3079" s="40"/>
      <c r="AF3079" s="40"/>
      <c r="AG3079" s="40"/>
      <c r="AH3079" s="40"/>
      <c r="AI3079" s="40"/>
      <c r="AJ3079" s="40"/>
      <c r="AK3079" s="40"/>
      <c r="AL3079" s="40"/>
      <c r="AM3079" s="40"/>
      <c r="AN3079" s="40"/>
      <c r="AO3079" s="40"/>
      <c r="AP3079" s="40"/>
      <c r="AQ3079" s="40"/>
      <c r="AR3079" s="40"/>
      <c r="AS3079" s="40"/>
      <c r="AT3079" s="40"/>
      <c r="AU3079" s="40"/>
      <c r="AV3079" s="40"/>
      <c r="AW3079" s="40"/>
      <c r="AX3079" s="40"/>
      <c r="AY3079" s="40"/>
      <c r="AZ3079" s="40"/>
      <c r="BA3079" s="40"/>
      <c r="BB3079" s="40"/>
      <c r="BC3079" s="40"/>
      <c r="BD3079" s="40"/>
      <c r="BE3079" s="40"/>
      <c r="BF3079" s="40"/>
    </row>
    <row r="3080" spans="1:58" x14ac:dyDescent="0.4">
      <c r="A3080" s="510"/>
      <c r="B3080" s="40"/>
      <c r="C3080" s="40"/>
      <c r="D3080" s="45"/>
      <c r="E3080" s="45"/>
      <c r="F3080" s="64"/>
      <c r="G3080" s="40"/>
      <c r="H3080" s="40"/>
      <c r="I3080" s="40"/>
      <c r="J3080" s="40"/>
      <c r="K3080" s="40"/>
      <c r="L3080" s="40"/>
      <c r="M3080" s="40"/>
      <c r="N3080" s="40"/>
      <c r="O3080" s="40"/>
      <c r="P3080" s="40"/>
      <c r="Q3080" s="40"/>
      <c r="R3080" s="40"/>
      <c r="S3080" s="40"/>
      <c r="T3080" s="40"/>
      <c r="U3080" s="40"/>
      <c r="V3080" s="40"/>
      <c r="W3080" s="40"/>
      <c r="X3080" s="40"/>
      <c r="Y3080" s="40"/>
      <c r="Z3080" s="40"/>
      <c r="AA3080" s="40"/>
      <c r="AB3080" s="40"/>
      <c r="AC3080" s="40"/>
      <c r="AD3080" s="40"/>
      <c r="AE3080" s="40"/>
      <c r="AF3080" s="40"/>
      <c r="AG3080" s="40"/>
      <c r="AH3080" s="40"/>
      <c r="AI3080" s="40"/>
      <c r="AJ3080" s="40"/>
      <c r="AK3080" s="40"/>
      <c r="AL3080" s="40"/>
      <c r="AM3080" s="40"/>
      <c r="AN3080" s="40"/>
      <c r="AO3080" s="40"/>
      <c r="AP3080" s="40"/>
      <c r="AQ3080" s="40"/>
      <c r="AR3080" s="40"/>
      <c r="AS3080" s="40"/>
      <c r="AT3080" s="40"/>
      <c r="AU3080" s="40"/>
      <c r="AV3080" s="40"/>
      <c r="AW3080" s="40"/>
      <c r="AX3080" s="40"/>
      <c r="AY3080" s="40"/>
      <c r="AZ3080" s="40"/>
      <c r="BA3080" s="40"/>
      <c r="BB3080" s="40"/>
      <c r="BC3080" s="40"/>
      <c r="BD3080" s="40"/>
      <c r="BE3080" s="40"/>
      <c r="BF3080" s="40"/>
    </row>
    <row r="3081" spans="1:58" x14ac:dyDescent="0.4">
      <c r="A3081" s="510"/>
      <c r="B3081" s="40"/>
      <c r="C3081" s="40"/>
      <c r="D3081" s="45"/>
      <c r="E3081" s="45"/>
      <c r="F3081" s="64"/>
      <c r="G3081" s="40"/>
      <c r="H3081" s="40"/>
      <c r="I3081" s="40"/>
      <c r="J3081" s="40"/>
      <c r="K3081" s="40"/>
      <c r="L3081" s="40"/>
      <c r="M3081" s="40"/>
      <c r="N3081" s="40"/>
      <c r="O3081" s="40"/>
      <c r="P3081" s="40"/>
      <c r="Q3081" s="40"/>
      <c r="R3081" s="40"/>
      <c r="S3081" s="40"/>
      <c r="T3081" s="40"/>
      <c r="U3081" s="40"/>
      <c r="V3081" s="40"/>
      <c r="W3081" s="40"/>
      <c r="X3081" s="40"/>
      <c r="Y3081" s="40"/>
      <c r="Z3081" s="40"/>
      <c r="AA3081" s="40"/>
      <c r="AB3081" s="40"/>
      <c r="AC3081" s="40"/>
      <c r="AD3081" s="40"/>
      <c r="AE3081" s="40"/>
      <c r="AF3081" s="40"/>
      <c r="AG3081" s="40"/>
      <c r="AH3081" s="40"/>
      <c r="AI3081" s="40"/>
      <c r="AJ3081" s="40"/>
      <c r="AK3081" s="40"/>
      <c r="AL3081" s="40"/>
      <c r="AM3081" s="40"/>
      <c r="AN3081" s="40"/>
      <c r="AO3081" s="40"/>
      <c r="AP3081" s="40"/>
      <c r="AQ3081" s="40"/>
      <c r="AR3081" s="40"/>
      <c r="AS3081" s="40"/>
      <c r="AT3081" s="40"/>
      <c r="AU3081" s="40"/>
      <c r="AV3081" s="40"/>
      <c r="AW3081" s="40"/>
      <c r="AX3081" s="40"/>
      <c r="AY3081" s="40"/>
      <c r="AZ3081" s="40"/>
      <c r="BA3081" s="40"/>
      <c r="BB3081" s="40"/>
      <c r="BC3081" s="40"/>
      <c r="BD3081" s="40"/>
      <c r="BE3081" s="40"/>
      <c r="BF3081" s="40"/>
    </row>
    <row r="3082" spans="1:58" x14ac:dyDescent="0.4">
      <c r="A3082" s="510"/>
      <c r="B3082" s="40"/>
      <c r="C3082" s="40"/>
      <c r="D3082" s="45"/>
      <c r="E3082" s="45"/>
      <c r="F3082" s="64"/>
      <c r="G3082" s="40"/>
      <c r="H3082" s="40"/>
      <c r="I3082" s="40"/>
      <c r="J3082" s="40"/>
      <c r="K3082" s="40"/>
      <c r="L3082" s="40"/>
      <c r="M3082" s="40"/>
      <c r="N3082" s="40"/>
      <c r="O3082" s="40"/>
      <c r="P3082" s="40"/>
      <c r="Q3082" s="40"/>
      <c r="R3082" s="40"/>
      <c r="S3082" s="40"/>
      <c r="T3082" s="40"/>
      <c r="U3082" s="40"/>
      <c r="V3082" s="40"/>
      <c r="W3082" s="40"/>
      <c r="X3082" s="40"/>
      <c r="Y3082" s="40"/>
      <c r="Z3082" s="40"/>
      <c r="AA3082" s="40"/>
      <c r="AB3082" s="40"/>
      <c r="AC3082" s="40"/>
      <c r="AD3082" s="40"/>
      <c r="AE3082" s="40"/>
      <c r="AF3082" s="40"/>
      <c r="AG3082" s="40"/>
      <c r="AH3082" s="40"/>
      <c r="AI3082" s="40"/>
      <c r="AJ3082" s="40"/>
      <c r="AK3082" s="40"/>
      <c r="AL3082" s="40"/>
      <c r="AM3082" s="40"/>
      <c r="AN3082" s="40"/>
      <c r="AO3082" s="40"/>
      <c r="AP3082" s="40"/>
      <c r="AQ3082" s="40"/>
      <c r="AR3082" s="40"/>
      <c r="AS3082" s="40"/>
      <c r="AT3082" s="40"/>
      <c r="AU3082" s="40"/>
      <c r="AV3082" s="40"/>
      <c r="AW3082" s="40"/>
      <c r="AX3082" s="40"/>
      <c r="AY3082" s="40"/>
      <c r="AZ3082" s="40"/>
      <c r="BA3082" s="40"/>
      <c r="BB3082" s="40"/>
      <c r="BC3082" s="40"/>
      <c r="BD3082" s="40"/>
      <c r="BE3082" s="40"/>
      <c r="BF3082" s="40"/>
    </row>
    <row r="3083" spans="1:58" x14ac:dyDescent="0.4">
      <c r="A3083" s="510"/>
      <c r="B3083" s="40"/>
      <c r="C3083" s="40"/>
      <c r="D3083" s="45"/>
      <c r="E3083" s="45"/>
      <c r="F3083" s="64"/>
      <c r="G3083" s="40"/>
      <c r="H3083" s="40"/>
      <c r="I3083" s="40"/>
      <c r="J3083" s="40"/>
      <c r="K3083" s="40"/>
      <c r="L3083" s="40"/>
      <c r="M3083" s="40"/>
      <c r="N3083" s="40"/>
      <c r="O3083" s="40"/>
      <c r="P3083" s="40"/>
      <c r="Q3083" s="40"/>
      <c r="R3083" s="40"/>
      <c r="S3083" s="40"/>
      <c r="T3083" s="40"/>
      <c r="U3083" s="40"/>
      <c r="V3083" s="40"/>
      <c r="W3083" s="40"/>
      <c r="X3083" s="40"/>
      <c r="Y3083" s="40"/>
      <c r="Z3083" s="40"/>
      <c r="AA3083" s="40"/>
      <c r="AB3083" s="40"/>
      <c r="AC3083" s="40"/>
      <c r="AD3083" s="40"/>
      <c r="AE3083" s="40"/>
      <c r="AF3083" s="40"/>
      <c r="AG3083" s="40"/>
      <c r="AH3083" s="40"/>
      <c r="AI3083" s="40"/>
      <c r="AJ3083" s="40"/>
      <c r="AK3083" s="40"/>
      <c r="AL3083" s="40"/>
      <c r="AM3083" s="40"/>
      <c r="AN3083" s="40"/>
      <c r="AO3083" s="40"/>
      <c r="AP3083" s="40"/>
      <c r="AQ3083" s="40"/>
      <c r="AR3083" s="40"/>
      <c r="AS3083" s="40"/>
      <c r="AT3083" s="40"/>
      <c r="AU3083" s="40"/>
      <c r="AV3083" s="40"/>
      <c r="AW3083" s="40"/>
      <c r="AX3083" s="40"/>
      <c r="AY3083" s="40"/>
      <c r="AZ3083" s="40"/>
      <c r="BA3083" s="40"/>
      <c r="BB3083" s="40"/>
      <c r="BC3083" s="40"/>
      <c r="BD3083" s="40"/>
      <c r="BE3083" s="40"/>
      <c r="BF3083" s="40"/>
    </row>
    <row r="3084" spans="1:58" x14ac:dyDescent="0.4">
      <c r="A3084" s="510"/>
      <c r="B3084" s="40"/>
      <c r="C3084" s="40"/>
      <c r="D3084" s="45"/>
      <c r="E3084" s="45"/>
      <c r="F3084" s="64"/>
      <c r="G3084" s="40"/>
      <c r="H3084" s="40"/>
      <c r="I3084" s="40"/>
      <c r="J3084" s="40"/>
      <c r="K3084" s="40"/>
      <c r="L3084" s="40"/>
      <c r="M3084" s="40"/>
      <c r="N3084" s="40"/>
      <c r="O3084" s="40"/>
      <c r="P3084" s="40"/>
      <c r="Q3084" s="40"/>
      <c r="R3084" s="40"/>
      <c r="S3084" s="40"/>
      <c r="T3084" s="40"/>
      <c r="U3084" s="40"/>
      <c r="V3084" s="40"/>
      <c r="W3084" s="40"/>
      <c r="X3084" s="40"/>
      <c r="Y3084" s="40"/>
      <c r="Z3084" s="40"/>
      <c r="AA3084" s="40"/>
      <c r="AB3084" s="40"/>
      <c r="AC3084" s="40"/>
      <c r="AD3084" s="40"/>
      <c r="AE3084" s="40"/>
      <c r="AF3084" s="40"/>
      <c r="AG3084" s="40"/>
      <c r="AH3084" s="40"/>
      <c r="AI3084" s="40"/>
      <c r="AJ3084" s="40"/>
      <c r="AK3084" s="40"/>
      <c r="AL3084" s="40"/>
      <c r="AM3084" s="40"/>
      <c r="AN3084" s="40"/>
      <c r="AO3084" s="40"/>
      <c r="AP3084" s="40"/>
      <c r="AQ3084" s="40"/>
      <c r="AR3084" s="40"/>
      <c r="AS3084" s="40"/>
      <c r="AT3084" s="40"/>
      <c r="AU3084" s="40"/>
      <c r="AV3084" s="40"/>
      <c r="AW3084" s="40"/>
      <c r="AX3084" s="40"/>
      <c r="AY3084" s="40"/>
      <c r="AZ3084" s="40"/>
      <c r="BA3084" s="40"/>
      <c r="BB3084" s="40"/>
      <c r="BC3084" s="40"/>
      <c r="BD3084" s="40"/>
      <c r="BE3084" s="40"/>
      <c r="BF3084" s="40"/>
    </row>
    <row r="3085" spans="1:58" x14ac:dyDescent="0.4">
      <c r="A3085" s="510"/>
      <c r="B3085" s="40"/>
      <c r="C3085" s="40"/>
      <c r="D3085" s="45"/>
      <c r="E3085" s="45"/>
      <c r="F3085" s="64"/>
      <c r="G3085" s="40"/>
      <c r="H3085" s="40"/>
      <c r="I3085" s="40"/>
      <c r="J3085" s="40"/>
      <c r="K3085" s="40"/>
      <c r="L3085" s="40"/>
      <c r="M3085" s="40"/>
      <c r="N3085" s="40"/>
      <c r="O3085" s="40"/>
      <c r="P3085" s="40"/>
      <c r="Q3085" s="40"/>
      <c r="R3085" s="40"/>
      <c r="S3085" s="40"/>
      <c r="T3085" s="40"/>
      <c r="U3085" s="40"/>
      <c r="V3085" s="40"/>
      <c r="W3085" s="40"/>
      <c r="X3085" s="40"/>
      <c r="Y3085" s="40"/>
      <c r="Z3085" s="40"/>
      <c r="AA3085" s="40"/>
      <c r="AB3085" s="40"/>
      <c r="AC3085" s="40"/>
      <c r="AD3085" s="40"/>
      <c r="AE3085" s="40"/>
      <c r="AF3085" s="40"/>
      <c r="AG3085" s="40"/>
      <c r="AH3085" s="40"/>
      <c r="AI3085" s="40"/>
      <c r="AJ3085" s="40"/>
      <c r="AK3085" s="40"/>
      <c r="AL3085" s="40"/>
      <c r="AM3085" s="40"/>
      <c r="AN3085" s="40"/>
      <c r="AO3085" s="40"/>
      <c r="AP3085" s="40"/>
      <c r="AQ3085" s="40"/>
      <c r="AR3085" s="40"/>
      <c r="AS3085" s="40"/>
      <c r="AT3085" s="40"/>
      <c r="AU3085" s="40"/>
      <c r="AV3085" s="40"/>
      <c r="AW3085" s="40"/>
      <c r="AX3085" s="40"/>
      <c r="AY3085" s="40"/>
      <c r="AZ3085" s="40"/>
      <c r="BA3085" s="40"/>
      <c r="BB3085" s="40"/>
      <c r="BC3085" s="40"/>
      <c r="BD3085" s="40"/>
      <c r="BE3085" s="40"/>
      <c r="BF3085" s="40"/>
    </row>
    <row r="3086" spans="1:58" x14ac:dyDescent="0.4">
      <c r="A3086" s="510"/>
      <c r="B3086" s="40"/>
      <c r="C3086" s="40"/>
      <c r="D3086" s="45"/>
      <c r="E3086" s="45"/>
      <c r="F3086" s="64"/>
      <c r="G3086" s="40"/>
      <c r="H3086" s="40"/>
      <c r="I3086" s="40"/>
      <c r="J3086" s="40"/>
      <c r="K3086" s="40"/>
      <c r="L3086" s="40"/>
      <c r="M3086" s="40"/>
      <c r="N3086" s="40"/>
      <c r="O3086" s="40"/>
      <c r="P3086" s="40"/>
      <c r="Q3086" s="40"/>
      <c r="R3086" s="40"/>
      <c r="S3086" s="40"/>
      <c r="T3086" s="40"/>
      <c r="U3086" s="40"/>
      <c r="V3086" s="40"/>
      <c r="W3086" s="40"/>
      <c r="X3086" s="40"/>
      <c r="Y3086" s="40"/>
      <c r="Z3086" s="40"/>
      <c r="AA3086" s="40"/>
      <c r="AB3086" s="40"/>
      <c r="AC3086" s="40"/>
      <c r="AD3086" s="40"/>
      <c r="AE3086" s="40"/>
      <c r="AF3086" s="40"/>
      <c r="AG3086" s="40"/>
      <c r="AH3086" s="40"/>
      <c r="AI3086" s="40"/>
      <c r="AJ3086" s="40"/>
      <c r="AK3086" s="40"/>
      <c r="AL3086" s="40"/>
      <c r="AM3086" s="40"/>
      <c r="AN3086" s="40"/>
      <c r="AO3086" s="40"/>
      <c r="AP3086" s="40"/>
      <c r="AQ3086" s="40"/>
      <c r="AR3086" s="40"/>
      <c r="AS3086" s="40"/>
      <c r="AT3086" s="40"/>
      <c r="AU3086" s="40"/>
      <c r="AV3086" s="40"/>
      <c r="AW3086" s="40"/>
      <c r="AX3086" s="40"/>
      <c r="AY3086" s="40"/>
      <c r="AZ3086" s="40"/>
      <c r="BA3086" s="40"/>
      <c r="BB3086" s="40"/>
      <c r="BC3086" s="40"/>
      <c r="BD3086" s="40"/>
      <c r="BE3086" s="40"/>
      <c r="BF3086" s="40"/>
    </row>
    <row r="3087" spans="1:58" x14ac:dyDescent="0.4">
      <c r="A3087" s="510"/>
      <c r="B3087" s="40"/>
      <c r="C3087" s="40"/>
      <c r="D3087" s="45"/>
      <c r="E3087" s="45"/>
      <c r="F3087" s="64"/>
      <c r="G3087" s="40"/>
      <c r="H3087" s="40"/>
      <c r="I3087" s="40"/>
      <c r="J3087" s="40"/>
      <c r="K3087" s="40"/>
      <c r="L3087" s="40"/>
      <c r="M3087" s="40"/>
      <c r="N3087" s="40"/>
      <c r="O3087" s="40"/>
      <c r="P3087" s="40"/>
      <c r="Q3087" s="40"/>
      <c r="R3087" s="40"/>
      <c r="S3087" s="40"/>
      <c r="T3087" s="40"/>
      <c r="U3087" s="40"/>
      <c r="V3087" s="40"/>
      <c r="W3087" s="40"/>
      <c r="X3087" s="40"/>
      <c r="Y3087" s="40"/>
      <c r="Z3087" s="40"/>
      <c r="AA3087" s="40"/>
      <c r="AB3087" s="40"/>
      <c r="AC3087" s="40"/>
      <c r="AD3087" s="40"/>
      <c r="AE3087" s="40"/>
      <c r="AF3087" s="40"/>
      <c r="AG3087" s="40"/>
      <c r="AH3087" s="40"/>
      <c r="AI3087" s="40"/>
      <c r="AJ3087" s="40"/>
      <c r="AK3087" s="40"/>
      <c r="AL3087" s="40"/>
      <c r="AM3087" s="40"/>
      <c r="AN3087" s="40"/>
      <c r="AO3087" s="40"/>
      <c r="AP3087" s="40"/>
      <c r="AQ3087" s="40"/>
      <c r="AR3087" s="40"/>
      <c r="AS3087" s="40"/>
      <c r="AT3087" s="40"/>
      <c r="AU3087" s="40"/>
      <c r="AV3087" s="40"/>
      <c r="AW3087" s="40"/>
      <c r="AX3087" s="40"/>
      <c r="AY3087" s="40"/>
      <c r="AZ3087" s="40"/>
      <c r="BA3087" s="40"/>
      <c r="BB3087" s="40"/>
      <c r="BC3087" s="40"/>
      <c r="BD3087" s="40"/>
      <c r="BE3087" s="40"/>
      <c r="BF3087" s="40"/>
    </row>
    <row r="3088" spans="1:58" x14ac:dyDescent="0.4">
      <c r="A3088" s="510"/>
      <c r="B3088" s="40"/>
      <c r="C3088" s="40"/>
      <c r="D3088" s="45"/>
      <c r="E3088" s="45"/>
      <c r="F3088" s="64"/>
      <c r="G3088" s="40"/>
      <c r="H3088" s="40"/>
      <c r="I3088" s="40"/>
      <c r="J3088" s="40"/>
      <c r="K3088" s="40"/>
      <c r="L3088" s="40"/>
      <c r="M3088" s="40"/>
      <c r="N3088" s="40"/>
      <c r="O3088" s="40"/>
      <c r="P3088" s="40"/>
      <c r="Q3088" s="40"/>
      <c r="R3088" s="40"/>
      <c r="S3088" s="40"/>
      <c r="T3088" s="40"/>
      <c r="U3088" s="40"/>
      <c r="V3088" s="40"/>
      <c r="W3088" s="40"/>
      <c r="X3088" s="40"/>
      <c r="Y3088" s="40"/>
      <c r="Z3088" s="40"/>
      <c r="AA3088" s="40"/>
      <c r="AB3088" s="40"/>
      <c r="AC3088" s="40"/>
      <c r="AD3088" s="40"/>
      <c r="AE3088" s="40"/>
      <c r="AF3088" s="40"/>
      <c r="AG3088" s="40"/>
      <c r="AH3088" s="40"/>
      <c r="AI3088" s="40"/>
      <c r="AJ3088" s="40"/>
      <c r="AK3088" s="40"/>
      <c r="AL3088" s="40"/>
      <c r="AM3088" s="40"/>
      <c r="AN3088" s="40"/>
      <c r="AO3088" s="40"/>
      <c r="AP3088" s="40"/>
      <c r="AQ3088" s="40"/>
      <c r="AR3088" s="40"/>
      <c r="AS3088" s="40"/>
      <c r="AT3088" s="40"/>
      <c r="AU3088" s="40"/>
      <c r="AV3088" s="40"/>
      <c r="AW3088" s="40"/>
      <c r="AX3088" s="40"/>
      <c r="AY3088" s="40"/>
      <c r="AZ3088" s="40"/>
      <c r="BA3088" s="40"/>
      <c r="BB3088" s="40"/>
      <c r="BC3088" s="40"/>
      <c r="BD3088" s="40"/>
      <c r="BE3088" s="40"/>
      <c r="BF3088" s="40"/>
    </row>
    <row r="3089" spans="1:58" x14ac:dyDescent="0.4">
      <c r="A3089" s="510"/>
      <c r="B3089" s="40"/>
      <c r="C3089" s="40"/>
      <c r="D3089" s="45"/>
      <c r="E3089" s="45"/>
      <c r="F3089" s="64"/>
      <c r="G3089" s="40"/>
      <c r="H3089" s="40"/>
      <c r="I3089" s="40"/>
      <c r="J3089" s="40"/>
      <c r="K3089" s="40"/>
      <c r="L3089" s="40"/>
      <c r="M3089" s="40"/>
      <c r="N3089" s="40"/>
      <c r="O3089" s="40"/>
      <c r="P3089" s="40"/>
      <c r="Q3089" s="40"/>
      <c r="R3089" s="40"/>
      <c r="S3089" s="40"/>
      <c r="T3089" s="40"/>
      <c r="U3089" s="40"/>
      <c r="V3089" s="40"/>
      <c r="W3089" s="40"/>
      <c r="X3089" s="40"/>
      <c r="Y3089" s="40"/>
      <c r="Z3089" s="40"/>
      <c r="AA3089" s="40"/>
      <c r="AB3089" s="40"/>
      <c r="AC3089" s="40"/>
      <c r="AD3089" s="40"/>
      <c r="AE3089" s="40"/>
      <c r="AF3089" s="40"/>
      <c r="AG3089" s="40"/>
      <c r="AH3089" s="40"/>
      <c r="AI3089" s="40"/>
      <c r="AJ3089" s="40"/>
      <c r="AK3089" s="40"/>
      <c r="AL3089" s="40"/>
      <c r="AM3089" s="40"/>
      <c r="AN3089" s="40"/>
      <c r="AO3089" s="40"/>
      <c r="AP3089" s="40"/>
      <c r="AQ3089" s="40"/>
      <c r="AR3089" s="40"/>
      <c r="AS3089" s="40"/>
      <c r="AT3089" s="40"/>
      <c r="AU3089" s="40"/>
      <c r="AV3089" s="40"/>
      <c r="AW3089" s="40"/>
      <c r="AX3089" s="40"/>
      <c r="AY3089" s="40"/>
      <c r="AZ3089" s="40"/>
      <c r="BA3089" s="40"/>
      <c r="BB3089" s="40"/>
      <c r="BC3089" s="40"/>
      <c r="BD3089" s="40"/>
      <c r="BE3089" s="40"/>
      <c r="BF3089" s="40"/>
    </row>
    <row r="3090" spans="1:58" x14ac:dyDescent="0.4">
      <c r="A3090" s="510"/>
      <c r="B3090" s="40"/>
      <c r="C3090" s="40"/>
      <c r="D3090" s="45"/>
      <c r="E3090" s="45"/>
      <c r="F3090" s="64"/>
      <c r="G3090" s="40"/>
      <c r="H3090" s="40"/>
      <c r="I3090" s="40"/>
      <c r="J3090" s="40"/>
      <c r="K3090" s="40"/>
      <c r="L3090" s="40"/>
      <c r="M3090" s="40"/>
      <c r="N3090" s="40"/>
      <c r="O3090" s="40"/>
      <c r="P3090" s="40"/>
      <c r="Q3090" s="40"/>
      <c r="R3090" s="40"/>
      <c r="S3090" s="40"/>
      <c r="T3090" s="40"/>
      <c r="U3090" s="40"/>
      <c r="V3090" s="40"/>
      <c r="W3090" s="40"/>
      <c r="X3090" s="40"/>
      <c r="Y3090" s="40"/>
      <c r="Z3090" s="40"/>
      <c r="AA3090" s="40"/>
      <c r="AB3090" s="40"/>
      <c r="AC3090" s="40"/>
      <c r="AD3090" s="40"/>
      <c r="AE3090" s="40"/>
      <c r="AF3090" s="40"/>
      <c r="AG3090" s="40"/>
      <c r="AH3090" s="40"/>
      <c r="AI3090" s="40"/>
      <c r="AJ3090" s="40"/>
      <c r="AK3090" s="40"/>
      <c r="AL3090" s="40"/>
      <c r="AM3090" s="40"/>
      <c r="AN3090" s="40"/>
      <c r="AO3090" s="40"/>
      <c r="AP3090" s="40"/>
      <c r="AQ3090" s="40"/>
      <c r="AR3090" s="40"/>
      <c r="AS3090" s="40"/>
      <c r="AT3090" s="40"/>
      <c r="AU3090" s="40"/>
      <c r="AV3090" s="40"/>
      <c r="AW3090" s="40"/>
      <c r="AX3090" s="40"/>
      <c r="AY3090" s="40"/>
      <c r="AZ3090" s="40"/>
      <c r="BA3090" s="40"/>
      <c r="BB3090" s="40"/>
      <c r="BC3090" s="40"/>
      <c r="BD3090" s="40"/>
      <c r="BE3090" s="40"/>
      <c r="BF3090" s="40"/>
    </row>
    <row r="3091" spans="1:58" x14ac:dyDescent="0.4">
      <c r="A3091" s="510"/>
      <c r="B3091" s="40"/>
      <c r="C3091" s="40"/>
      <c r="D3091" s="45"/>
      <c r="E3091" s="45"/>
      <c r="F3091" s="64"/>
      <c r="G3091" s="40"/>
      <c r="H3091" s="40"/>
      <c r="I3091" s="40"/>
      <c r="J3091" s="40"/>
      <c r="K3091" s="40"/>
      <c r="L3091" s="40"/>
      <c r="M3091" s="40"/>
      <c r="N3091" s="40"/>
      <c r="O3091" s="40"/>
      <c r="P3091" s="40"/>
      <c r="Q3091" s="40"/>
      <c r="R3091" s="40"/>
      <c r="S3091" s="40"/>
      <c r="T3091" s="40"/>
      <c r="U3091" s="40"/>
      <c r="V3091" s="40"/>
      <c r="W3091" s="40"/>
      <c r="X3091" s="40"/>
      <c r="Y3091" s="40"/>
      <c r="Z3091" s="40"/>
      <c r="AA3091" s="40"/>
      <c r="AB3091" s="40"/>
      <c r="AC3091" s="40"/>
      <c r="AD3091" s="40"/>
      <c r="AE3091" s="40"/>
      <c r="AF3091" s="40"/>
      <c r="AG3091" s="40"/>
      <c r="AH3091" s="40"/>
      <c r="AI3091" s="40"/>
      <c r="AJ3091" s="40"/>
      <c r="AK3091" s="40"/>
      <c r="AL3091" s="40"/>
      <c r="AM3091" s="40"/>
      <c r="AN3091" s="40"/>
      <c r="AO3091" s="40"/>
      <c r="AP3091" s="40"/>
      <c r="AQ3091" s="40"/>
      <c r="AR3091" s="40"/>
      <c r="AS3091" s="40"/>
      <c r="AT3091" s="40"/>
      <c r="AU3091" s="40"/>
      <c r="AV3091" s="40"/>
      <c r="AW3091" s="40"/>
      <c r="AX3091" s="40"/>
      <c r="AY3091" s="40"/>
      <c r="AZ3091" s="40"/>
      <c r="BA3091" s="40"/>
      <c r="BB3091" s="40"/>
      <c r="BC3091" s="40"/>
      <c r="BD3091" s="40"/>
      <c r="BE3091" s="40"/>
      <c r="BF3091" s="40"/>
    </row>
    <row r="3092" spans="1:58" x14ac:dyDescent="0.4">
      <c r="A3092" s="510"/>
      <c r="B3092" s="40"/>
      <c r="C3092" s="40"/>
      <c r="D3092" s="45"/>
      <c r="E3092" s="45"/>
      <c r="F3092" s="64"/>
      <c r="G3092" s="40"/>
      <c r="H3092" s="40"/>
      <c r="I3092" s="40"/>
      <c r="J3092" s="40"/>
      <c r="K3092" s="40"/>
      <c r="L3092" s="40"/>
      <c r="M3092" s="40"/>
      <c r="N3092" s="40"/>
      <c r="O3092" s="40"/>
      <c r="P3092" s="40"/>
      <c r="Q3092" s="40"/>
      <c r="R3092" s="40"/>
      <c r="S3092" s="40"/>
      <c r="T3092" s="40"/>
      <c r="U3092" s="40"/>
      <c r="V3092" s="40"/>
      <c r="W3092" s="40"/>
      <c r="X3092" s="40"/>
      <c r="Y3092" s="40"/>
      <c r="Z3092" s="40"/>
      <c r="AA3092" s="40"/>
      <c r="AB3092" s="40"/>
      <c r="AC3092" s="40"/>
      <c r="AD3092" s="40"/>
      <c r="AE3092" s="40"/>
      <c r="AF3092" s="40"/>
      <c r="AG3092" s="40"/>
      <c r="AH3092" s="40"/>
      <c r="AI3092" s="40"/>
      <c r="AJ3092" s="40"/>
      <c r="AK3092" s="40"/>
      <c r="AL3092" s="40"/>
      <c r="AM3092" s="40"/>
      <c r="AN3092" s="40"/>
      <c r="AO3092" s="40"/>
      <c r="AP3092" s="40"/>
      <c r="AQ3092" s="40"/>
      <c r="AR3092" s="40"/>
      <c r="AS3092" s="40"/>
      <c r="AT3092" s="40"/>
      <c r="AU3092" s="40"/>
      <c r="AV3092" s="40"/>
      <c r="AW3092" s="40"/>
      <c r="AX3092" s="40"/>
      <c r="AY3092" s="40"/>
      <c r="AZ3092" s="40"/>
      <c r="BA3092" s="40"/>
      <c r="BB3092" s="40"/>
      <c r="BC3092" s="40"/>
      <c r="BD3092" s="40"/>
      <c r="BE3092" s="40"/>
      <c r="BF3092" s="40"/>
    </row>
    <row r="3093" spans="1:58" x14ac:dyDescent="0.4">
      <c r="A3093" s="510"/>
      <c r="B3093" s="40"/>
      <c r="C3093" s="40"/>
      <c r="D3093" s="45"/>
      <c r="E3093" s="45"/>
      <c r="F3093" s="64"/>
      <c r="G3093" s="40"/>
      <c r="H3093" s="40"/>
      <c r="I3093" s="40"/>
      <c r="J3093" s="40"/>
      <c r="K3093" s="40"/>
      <c r="L3093" s="40"/>
      <c r="M3093" s="40"/>
      <c r="N3093" s="40"/>
      <c r="O3093" s="40"/>
      <c r="P3093" s="40"/>
      <c r="Q3093" s="40"/>
      <c r="R3093" s="40"/>
      <c r="S3093" s="40"/>
      <c r="T3093" s="40"/>
      <c r="U3093" s="40"/>
      <c r="V3093" s="40"/>
      <c r="W3093" s="40"/>
      <c r="X3093" s="40"/>
      <c r="Y3093" s="40"/>
      <c r="Z3093" s="40"/>
      <c r="AA3093" s="40"/>
      <c r="AB3093" s="40"/>
      <c r="AC3093" s="40"/>
      <c r="AD3093" s="40"/>
      <c r="AE3093" s="40"/>
      <c r="AF3093" s="40"/>
      <c r="AG3093" s="40"/>
      <c r="AH3093" s="40"/>
      <c r="AI3093" s="40"/>
      <c r="AJ3093" s="40"/>
      <c r="AK3093" s="40"/>
      <c r="AL3093" s="40"/>
      <c r="AM3093" s="40"/>
      <c r="AN3093" s="40"/>
      <c r="AO3093" s="40"/>
      <c r="AP3093" s="40"/>
      <c r="AQ3093" s="40"/>
      <c r="AR3093" s="40"/>
      <c r="AS3093" s="40"/>
      <c r="AT3093" s="40"/>
      <c r="AU3093" s="40"/>
      <c r="AV3093" s="40"/>
      <c r="AW3093" s="40"/>
      <c r="AX3093" s="40"/>
      <c r="AY3093" s="40"/>
      <c r="AZ3093" s="40"/>
      <c r="BA3093" s="40"/>
      <c r="BB3093" s="40"/>
      <c r="BC3093" s="40"/>
      <c r="BD3093" s="40"/>
      <c r="BE3093" s="40"/>
      <c r="BF3093" s="40"/>
    </row>
    <row r="3094" spans="1:58" x14ac:dyDescent="0.4">
      <c r="A3094" s="510"/>
      <c r="B3094" s="40"/>
      <c r="C3094" s="40"/>
      <c r="D3094" s="45"/>
      <c r="E3094" s="45"/>
      <c r="F3094" s="64"/>
      <c r="G3094" s="40"/>
      <c r="H3094" s="40"/>
      <c r="I3094" s="40"/>
      <c r="J3094" s="40"/>
      <c r="K3094" s="40"/>
      <c r="L3094" s="40"/>
      <c r="M3094" s="40"/>
      <c r="N3094" s="40"/>
      <c r="O3094" s="40"/>
      <c r="P3094" s="40"/>
      <c r="Q3094" s="40"/>
      <c r="R3094" s="40"/>
      <c r="S3094" s="40"/>
      <c r="T3094" s="40"/>
      <c r="U3094" s="40"/>
      <c r="V3094" s="40"/>
      <c r="W3094" s="40"/>
      <c r="X3094" s="40"/>
      <c r="Y3094" s="40"/>
      <c r="Z3094" s="40"/>
      <c r="AA3094" s="40"/>
      <c r="AB3094" s="40"/>
      <c r="AC3094" s="40"/>
      <c r="AD3094" s="40"/>
      <c r="AE3094" s="40"/>
      <c r="AF3094" s="40"/>
      <c r="AG3094" s="40"/>
      <c r="AH3094" s="40"/>
      <c r="AI3094" s="40"/>
      <c r="AJ3094" s="40"/>
      <c r="AK3094" s="40"/>
      <c r="AL3094" s="40"/>
      <c r="AM3094" s="40"/>
      <c r="AN3094" s="40"/>
      <c r="AO3094" s="40"/>
      <c r="AP3094" s="40"/>
      <c r="AQ3094" s="40"/>
      <c r="AR3094" s="40"/>
      <c r="AS3094" s="40"/>
      <c r="AT3094" s="40"/>
      <c r="AU3094" s="40"/>
      <c r="AV3094" s="40"/>
      <c r="AW3094" s="40"/>
      <c r="AX3094" s="40"/>
      <c r="AY3094" s="40"/>
      <c r="AZ3094" s="40"/>
      <c r="BA3094" s="40"/>
      <c r="BB3094" s="40"/>
      <c r="BC3094" s="40"/>
      <c r="BD3094" s="40"/>
      <c r="BE3094" s="40"/>
      <c r="BF3094" s="40"/>
    </row>
    <row r="3095" spans="1:58" x14ac:dyDescent="0.4">
      <c r="A3095" s="510"/>
      <c r="B3095" s="40"/>
      <c r="C3095" s="40"/>
      <c r="D3095" s="45"/>
      <c r="E3095" s="45"/>
      <c r="F3095" s="64"/>
      <c r="G3095" s="40"/>
      <c r="H3095" s="40"/>
      <c r="I3095" s="40"/>
      <c r="J3095" s="40"/>
      <c r="K3095" s="40"/>
      <c r="L3095" s="40"/>
      <c r="M3095" s="40"/>
      <c r="N3095" s="40"/>
      <c r="O3095" s="40"/>
      <c r="P3095" s="40"/>
      <c r="Q3095" s="40"/>
      <c r="R3095" s="40"/>
      <c r="S3095" s="40"/>
      <c r="T3095" s="40"/>
      <c r="U3095" s="40"/>
      <c r="V3095" s="40"/>
      <c r="W3095" s="40"/>
      <c r="X3095" s="40"/>
      <c r="Y3095" s="40"/>
      <c r="Z3095" s="40"/>
      <c r="AA3095" s="40"/>
      <c r="AB3095" s="40"/>
      <c r="AC3095" s="40"/>
      <c r="AD3095" s="40"/>
      <c r="AE3095" s="40"/>
      <c r="AF3095" s="40"/>
      <c r="AG3095" s="40"/>
      <c r="AH3095" s="40"/>
      <c r="AI3095" s="40"/>
      <c r="AJ3095" s="40"/>
      <c r="AK3095" s="40"/>
      <c r="AL3095" s="40"/>
      <c r="AM3095" s="40"/>
      <c r="AN3095" s="40"/>
      <c r="AO3095" s="40"/>
      <c r="AP3095" s="40"/>
      <c r="AQ3095" s="40"/>
      <c r="AR3095" s="40"/>
      <c r="AS3095" s="40"/>
      <c r="AT3095" s="40"/>
      <c r="AU3095" s="40"/>
      <c r="AV3095" s="40"/>
      <c r="AW3095" s="40"/>
      <c r="AX3095" s="40"/>
      <c r="AY3095" s="40"/>
      <c r="AZ3095" s="40"/>
      <c r="BA3095" s="40"/>
      <c r="BB3095" s="40"/>
      <c r="BC3095" s="40"/>
      <c r="BD3095" s="40"/>
      <c r="BE3095" s="40"/>
      <c r="BF3095" s="40"/>
    </row>
    <row r="3096" spans="1:58" x14ac:dyDescent="0.4">
      <c r="A3096" s="510"/>
      <c r="B3096" s="40"/>
      <c r="C3096" s="40"/>
      <c r="D3096" s="45"/>
      <c r="E3096" s="45"/>
      <c r="F3096" s="64"/>
      <c r="G3096" s="40"/>
      <c r="H3096" s="40"/>
      <c r="I3096" s="40"/>
      <c r="J3096" s="40"/>
      <c r="K3096" s="40"/>
      <c r="L3096" s="40"/>
      <c r="M3096" s="40"/>
      <c r="N3096" s="40"/>
      <c r="O3096" s="40"/>
      <c r="P3096" s="40"/>
      <c r="Q3096" s="40"/>
      <c r="R3096" s="40"/>
      <c r="S3096" s="40"/>
      <c r="T3096" s="40"/>
      <c r="U3096" s="40"/>
      <c r="V3096" s="40"/>
      <c r="W3096" s="40"/>
      <c r="X3096" s="40"/>
      <c r="Y3096" s="40"/>
      <c r="Z3096" s="40"/>
      <c r="AA3096" s="40"/>
      <c r="AB3096" s="40"/>
      <c r="AC3096" s="40"/>
      <c r="AD3096" s="40"/>
      <c r="AE3096" s="40"/>
      <c r="AF3096" s="40"/>
      <c r="AG3096" s="40"/>
      <c r="AH3096" s="40"/>
      <c r="AI3096" s="40"/>
      <c r="AJ3096" s="40"/>
      <c r="AK3096" s="40"/>
      <c r="AL3096" s="40"/>
      <c r="AM3096" s="40"/>
      <c r="AN3096" s="40"/>
      <c r="AO3096" s="40"/>
      <c r="AP3096" s="40"/>
      <c r="AQ3096" s="40"/>
      <c r="AR3096" s="40"/>
      <c r="AS3096" s="40"/>
      <c r="AT3096" s="40"/>
      <c r="AU3096" s="40"/>
      <c r="AV3096" s="40"/>
      <c r="AW3096" s="40"/>
      <c r="AX3096" s="40"/>
      <c r="AY3096" s="40"/>
      <c r="AZ3096" s="40"/>
      <c r="BA3096" s="40"/>
      <c r="BB3096" s="40"/>
      <c r="BC3096" s="40"/>
      <c r="BD3096" s="40"/>
      <c r="BE3096" s="40"/>
      <c r="BF3096" s="40"/>
    </row>
    <row r="3097" spans="1:58" x14ac:dyDescent="0.4">
      <c r="A3097" s="510"/>
      <c r="B3097" s="40"/>
      <c r="C3097" s="40"/>
      <c r="D3097" s="45"/>
      <c r="E3097" s="45"/>
      <c r="F3097" s="64"/>
      <c r="G3097" s="40"/>
      <c r="H3097" s="40"/>
      <c r="I3097" s="40"/>
      <c r="J3097" s="40"/>
      <c r="K3097" s="40"/>
      <c r="L3097" s="40"/>
      <c r="M3097" s="40"/>
      <c r="N3097" s="40"/>
      <c r="O3097" s="40"/>
      <c r="P3097" s="40"/>
      <c r="Q3097" s="40"/>
      <c r="R3097" s="40"/>
      <c r="S3097" s="40"/>
      <c r="T3097" s="40"/>
      <c r="U3097" s="40"/>
      <c r="V3097" s="40"/>
      <c r="W3097" s="40"/>
      <c r="X3097" s="40"/>
      <c r="Y3097" s="40"/>
      <c r="Z3097" s="40"/>
      <c r="AA3097" s="40"/>
      <c r="AB3097" s="40"/>
      <c r="AC3097" s="40"/>
      <c r="AD3097" s="40"/>
      <c r="AE3097" s="40"/>
      <c r="AF3097" s="40"/>
      <c r="AG3097" s="40"/>
      <c r="AH3097" s="40"/>
      <c r="AI3097" s="40"/>
      <c r="AJ3097" s="40"/>
      <c r="AK3097" s="40"/>
      <c r="AL3097" s="40"/>
      <c r="AM3097" s="40"/>
      <c r="AN3097" s="40"/>
      <c r="AO3097" s="40"/>
      <c r="AP3097" s="40"/>
      <c r="AQ3097" s="40"/>
      <c r="AR3097" s="40"/>
      <c r="AS3097" s="40"/>
      <c r="AT3097" s="40"/>
      <c r="AU3097" s="40"/>
      <c r="AV3097" s="40"/>
      <c r="AW3097" s="40"/>
      <c r="AX3097" s="40"/>
      <c r="AY3097" s="40"/>
      <c r="AZ3097" s="40"/>
      <c r="BA3097" s="40"/>
      <c r="BB3097" s="40"/>
      <c r="BC3097" s="40"/>
      <c r="BD3097" s="40"/>
      <c r="BE3097" s="40"/>
      <c r="BF3097" s="40"/>
    </row>
    <row r="3098" spans="1:58" x14ac:dyDescent="0.4">
      <c r="A3098" s="510"/>
      <c r="B3098" s="40"/>
      <c r="C3098" s="40"/>
      <c r="D3098" s="45"/>
      <c r="E3098" s="45"/>
      <c r="F3098" s="64"/>
      <c r="G3098" s="40"/>
      <c r="H3098" s="40"/>
      <c r="I3098" s="40"/>
      <c r="J3098" s="40"/>
      <c r="K3098" s="40"/>
      <c r="L3098" s="40"/>
      <c r="M3098" s="40"/>
      <c r="N3098" s="40"/>
      <c r="O3098" s="40"/>
      <c r="P3098" s="40"/>
      <c r="Q3098" s="40"/>
      <c r="R3098" s="40"/>
      <c r="S3098" s="40"/>
      <c r="T3098" s="40"/>
      <c r="U3098" s="40"/>
      <c r="V3098" s="40"/>
      <c r="W3098" s="40"/>
      <c r="X3098" s="40"/>
      <c r="Y3098" s="40"/>
      <c r="Z3098" s="40"/>
      <c r="AA3098" s="40"/>
      <c r="AB3098" s="40"/>
      <c r="AC3098" s="40"/>
      <c r="AD3098" s="40"/>
      <c r="AE3098" s="40"/>
      <c r="AF3098" s="40"/>
      <c r="AG3098" s="40"/>
      <c r="AH3098" s="40"/>
      <c r="AI3098" s="40"/>
      <c r="AJ3098" s="40"/>
      <c r="AK3098" s="40"/>
      <c r="AL3098" s="40"/>
      <c r="AM3098" s="40"/>
      <c r="AN3098" s="40"/>
      <c r="AO3098" s="40"/>
      <c r="AP3098" s="40"/>
      <c r="AQ3098" s="40"/>
      <c r="AR3098" s="40"/>
      <c r="AS3098" s="40"/>
      <c r="AT3098" s="40"/>
      <c r="AU3098" s="40"/>
      <c r="AV3098" s="40"/>
      <c r="AW3098" s="40"/>
      <c r="AX3098" s="40"/>
      <c r="AY3098" s="40"/>
      <c r="AZ3098" s="40"/>
      <c r="BA3098" s="40"/>
      <c r="BB3098" s="40"/>
      <c r="BC3098" s="40"/>
      <c r="BD3098" s="40"/>
      <c r="BE3098" s="40"/>
      <c r="BF3098" s="40"/>
    </row>
    <row r="3099" spans="1:58" x14ac:dyDescent="0.4">
      <c r="A3099" s="510"/>
      <c r="B3099" s="40"/>
      <c r="C3099" s="40"/>
      <c r="D3099" s="45"/>
      <c r="E3099" s="45"/>
      <c r="F3099" s="64"/>
      <c r="G3099" s="40"/>
      <c r="H3099" s="40"/>
      <c r="I3099" s="40"/>
      <c r="J3099" s="40"/>
      <c r="K3099" s="40"/>
      <c r="L3099" s="40"/>
      <c r="M3099" s="40"/>
      <c r="N3099" s="40"/>
      <c r="O3099" s="40"/>
      <c r="P3099" s="40"/>
      <c r="Q3099" s="40"/>
      <c r="R3099" s="40"/>
      <c r="S3099" s="40"/>
      <c r="T3099" s="40"/>
      <c r="U3099" s="40"/>
      <c r="V3099" s="40"/>
      <c r="W3099" s="40"/>
      <c r="X3099" s="40"/>
      <c r="Y3099" s="40"/>
      <c r="Z3099" s="40"/>
      <c r="AA3099" s="40"/>
      <c r="AB3099" s="40"/>
      <c r="AC3099" s="40"/>
      <c r="AD3099" s="40"/>
      <c r="AE3099" s="40"/>
      <c r="AF3099" s="40"/>
      <c r="AG3099" s="40"/>
      <c r="AH3099" s="40"/>
      <c r="AI3099" s="40"/>
      <c r="AJ3099" s="40"/>
      <c r="AK3099" s="40"/>
      <c r="AL3099" s="40"/>
      <c r="AM3099" s="40"/>
      <c r="AN3099" s="40"/>
      <c r="AO3099" s="40"/>
      <c r="AP3099" s="40"/>
      <c r="AQ3099" s="40"/>
      <c r="AR3099" s="40"/>
      <c r="AS3099" s="40"/>
      <c r="AT3099" s="40"/>
      <c r="AU3099" s="40"/>
      <c r="AV3099" s="40"/>
      <c r="AW3099" s="40"/>
      <c r="AX3099" s="40"/>
      <c r="AY3099" s="40"/>
      <c r="AZ3099" s="40"/>
      <c r="BA3099" s="40"/>
      <c r="BB3099" s="40"/>
      <c r="BC3099" s="40"/>
      <c r="BD3099" s="40"/>
      <c r="BE3099" s="40"/>
      <c r="BF3099" s="40"/>
    </row>
    <row r="3100" spans="1:58" x14ac:dyDescent="0.4">
      <c r="A3100" s="510"/>
      <c r="B3100" s="40"/>
      <c r="C3100" s="40"/>
      <c r="D3100" s="45"/>
      <c r="E3100" s="45"/>
      <c r="F3100" s="64"/>
      <c r="G3100" s="40"/>
      <c r="H3100" s="40"/>
      <c r="I3100" s="40"/>
      <c r="J3100" s="40"/>
      <c r="K3100" s="40"/>
      <c r="L3100" s="40"/>
      <c r="M3100" s="40"/>
      <c r="N3100" s="40"/>
      <c r="O3100" s="40"/>
      <c r="P3100" s="40"/>
      <c r="Q3100" s="40"/>
      <c r="R3100" s="40"/>
      <c r="S3100" s="40"/>
      <c r="T3100" s="40"/>
      <c r="U3100" s="40"/>
      <c r="V3100" s="40"/>
      <c r="W3100" s="40"/>
      <c r="X3100" s="40"/>
      <c r="Y3100" s="40"/>
      <c r="Z3100" s="40"/>
      <c r="AA3100" s="40"/>
      <c r="AB3100" s="40"/>
      <c r="AC3100" s="40"/>
      <c r="AD3100" s="40"/>
      <c r="AE3100" s="40"/>
      <c r="AF3100" s="40"/>
      <c r="AG3100" s="40"/>
      <c r="AH3100" s="40"/>
      <c r="AI3100" s="40"/>
      <c r="AJ3100" s="40"/>
      <c r="AK3100" s="40"/>
      <c r="AL3100" s="40"/>
      <c r="AM3100" s="40"/>
      <c r="AN3100" s="40"/>
      <c r="AO3100" s="40"/>
      <c r="AP3100" s="40"/>
      <c r="AQ3100" s="40"/>
      <c r="AR3100" s="40"/>
      <c r="AS3100" s="40"/>
      <c r="AT3100" s="40"/>
      <c r="AU3100" s="40"/>
      <c r="AV3100" s="40"/>
      <c r="AW3100" s="40"/>
      <c r="AX3100" s="40"/>
      <c r="AY3100" s="40"/>
      <c r="AZ3100" s="40"/>
      <c r="BA3100" s="40"/>
      <c r="BB3100" s="40"/>
      <c r="BC3100" s="40"/>
      <c r="BD3100" s="40"/>
      <c r="BE3100" s="40"/>
      <c r="BF3100" s="40"/>
    </row>
    <row r="3101" spans="1:58" x14ac:dyDescent="0.4">
      <c r="A3101" s="510"/>
      <c r="B3101" s="40"/>
      <c r="C3101" s="40"/>
      <c r="D3101" s="45"/>
      <c r="E3101" s="45"/>
      <c r="F3101" s="64"/>
      <c r="G3101" s="40"/>
      <c r="H3101" s="40"/>
      <c r="I3101" s="40"/>
      <c r="J3101" s="40"/>
      <c r="K3101" s="40"/>
      <c r="L3101" s="40"/>
      <c r="M3101" s="40"/>
      <c r="N3101" s="40"/>
      <c r="O3101" s="40"/>
      <c r="P3101" s="40"/>
      <c r="Q3101" s="40"/>
      <c r="R3101" s="40"/>
      <c r="S3101" s="40"/>
      <c r="T3101" s="40"/>
      <c r="U3101" s="40"/>
      <c r="V3101" s="40"/>
      <c r="W3101" s="40"/>
      <c r="X3101" s="40"/>
      <c r="Y3101" s="40"/>
      <c r="Z3101" s="40"/>
      <c r="AA3101" s="40"/>
      <c r="AB3101" s="40"/>
      <c r="AC3101" s="40"/>
      <c r="AD3101" s="40"/>
      <c r="AE3101" s="40"/>
      <c r="AF3101" s="40"/>
      <c r="AG3101" s="40"/>
      <c r="AH3101" s="40"/>
      <c r="AI3101" s="40"/>
      <c r="AJ3101" s="40"/>
      <c r="AK3101" s="40"/>
      <c r="AL3101" s="40"/>
      <c r="AM3101" s="40"/>
      <c r="AN3101" s="40"/>
      <c r="AO3101" s="40"/>
      <c r="AP3101" s="40"/>
      <c r="AQ3101" s="40"/>
      <c r="AR3101" s="40"/>
      <c r="AS3101" s="40"/>
      <c r="AT3101" s="40"/>
      <c r="AU3101" s="40"/>
      <c r="AV3101" s="40"/>
      <c r="AW3101" s="40"/>
      <c r="AX3101" s="40"/>
      <c r="AY3101" s="40"/>
      <c r="AZ3101" s="40"/>
      <c r="BA3101" s="40"/>
      <c r="BB3101" s="40"/>
      <c r="BC3101" s="40"/>
      <c r="BD3101" s="40"/>
      <c r="BE3101" s="40"/>
      <c r="BF3101" s="40"/>
    </row>
    <row r="3102" spans="1:58" x14ac:dyDescent="0.4">
      <c r="A3102" s="510"/>
      <c r="B3102" s="40"/>
      <c r="C3102" s="40"/>
      <c r="D3102" s="45"/>
      <c r="E3102" s="45"/>
      <c r="F3102" s="64"/>
      <c r="G3102" s="40"/>
      <c r="H3102" s="40"/>
      <c r="I3102" s="40"/>
      <c r="J3102" s="40"/>
      <c r="K3102" s="40"/>
      <c r="L3102" s="40"/>
      <c r="M3102" s="40"/>
      <c r="N3102" s="40"/>
      <c r="O3102" s="40"/>
      <c r="P3102" s="40"/>
      <c r="Q3102" s="40"/>
      <c r="R3102" s="40"/>
      <c r="S3102" s="40"/>
      <c r="T3102" s="40"/>
      <c r="U3102" s="40"/>
      <c r="V3102" s="40"/>
      <c r="W3102" s="40"/>
      <c r="X3102" s="40"/>
      <c r="Y3102" s="40"/>
      <c r="Z3102" s="40"/>
      <c r="AA3102" s="40"/>
      <c r="AB3102" s="40"/>
      <c r="AC3102" s="40"/>
      <c r="AD3102" s="40"/>
      <c r="AE3102" s="40"/>
      <c r="AF3102" s="40"/>
      <c r="AG3102" s="40"/>
      <c r="AH3102" s="40"/>
      <c r="AI3102" s="40"/>
      <c r="AJ3102" s="40"/>
      <c r="AK3102" s="40"/>
      <c r="AL3102" s="40"/>
      <c r="AM3102" s="40"/>
      <c r="AN3102" s="40"/>
      <c r="AO3102" s="40"/>
      <c r="AP3102" s="40"/>
      <c r="AQ3102" s="40"/>
      <c r="AR3102" s="40"/>
      <c r="AS3102" s="40"/>
      <c r="AT3102" s="40"/>
      <c r="AU3102" s="40"/>
      <c r="AV3102" s="40"/>
      <c r="AW3102" s="40"/>
      <c r="AX3102" s="40"/>
      <c r="AY3102" s="40"/>
      <c r="AZ3102" s="40"/>
      <c r="BA3102" s="40"/>
      <c r="BB3102" s="40"/>
      <c r="BC3102" s="40"/>
      <c r="BD3102" s="40"/>
      <c r="BE3102" s="40"/>
      <c r="BF3102" s="40"/>
    </row>
    <row r="3103" spans="1:58" x14ac:dyDescent="0.4">
      <c r="A3103" s="510"/>
      <c r="B3103" s="40"/>
      <c r="C3103" s="40"/>
      <c r="D3103" s="45"/>
      <c r="E3103" s="45"/>
      <c r="F3103" s="64"/>
      <c r="G3103" s="40"/>
      <c r="H3103" s="40"/>
      <c r="I3103" s="40"/>
      <c r="J3103" s="40"/>
      <c r="K3103" s="40"/>
      <c r="L3103" s="40"/>
      <c r="M3103" s="40"/>
      <c r="N3103" s="40"/>
      <c r="O3103" s="40"/>
      <c r="P3103" s="40"/>
      <c r="Q3103" s="40"/>
      <c r="R3103" s="40"/>
      <c r="S3103" s="40"/>
      <c r="T3103" s="40"/>
      <c r="U3103" s="40"/>
      <c r="V3103" s="40"/>
      <c r="W3103" s="40"/>
      <c r="X3103" s="40"/>
      <c r="Y3103" s="40"/>
      <c r="Z3103" s="40"/>
      <c r="AA3103" s="40"/>
      <c r="AB3103" s="40"/>
      <c r="AC3103" s="40"/>
      <c r="AD3103" s="40"/>
      <c r="AE3103" s="40"/>
      <c r="AF3103" s="40"/>
      <c r="AG3103" s="40"/>
      <c r="AH3103" s="40"/>
      <c r="AI3103" s="40"/>
      <c r="AJ3103" s="40"/>
      <c r="AK3103" s="40"/>
      <c r="AL3103" s="40"/>
      <c r="AM3103" s="40"/>
      <c r="AN3103" s="40"/>
      <c r="AO3103" s="40"/>
      <c r="AP3103" s="40"/>
      <c r="AQ3103" s="40"/>
      <c r="AR3103" s="40"/>
      <c r="AS3103" s="40"/>
      <c r="AT3103" s="40"/>
      <c r="AU3103" s="40"/>
      <c r="AV3103" s="40"/>
      <c r="AW3103" s="40"/>
      <c r="AX3103" s="40"/>
      <c r="AY3103" s="40"/>
      <c r="AZ3103" s="40"/>
      <c r="BA3103" s="40"/>
      <c r="BB3103" s="40"/>
      <c r="BC3103" s="40"/>
      <c r="BD3103" s="40"/>
      <c r="BE3103" s="40"/>
      <c r="BF3103" s="40"/>
    </row>
    <row r="3104" spans="1:58" x14ac:dyDescent="0.4">
      <c r="A3104" s="510"/>
      <c r="B3104" s="40"/>
      <c r="C3104" s="40"/>
      <c r="D3104" s="45"/>
      <c r="E3104" s="45"/>
      <c r="F3104" s="64"/>
      <c r="G3104" s="40"/>
      <c r="H3104" s="40"/>
      <c r="I3104" s="40"/>
      <c r="J3104" s="40"/>
      <c r="K3104" s="40"/>
      <c r="L3104" s="40"/>
      <c r="M3104" s="40"/>
      <c r="N3104" s="40"/>
      <c r="O3104" s="40"/>
      <c r="P3104" s="40"/>
      <c r="Q3104" s="40"/>
      <c r="R3104" s="40"/>
      <c r="S3104" s="40"/>
      <c r="T3104" s="40"/>
      <c r="U3104" s="40"/>
      <c r="V3104" s="40"/>
      <c r="W3104" s="40"/>
      <c r="X3104" s="40"/>
      <c r="Y3104" s="40"/>
      <c r="Z3104" s="40"/>
      <c r="AA3104" s="40"/>
      <c r="AB3104" s="40"/>
      <c r="AC3104" s="40"/>
      <c r="AD3104" s="40"/>
      <c r="AE3104" s="40"/>
      <c r="AF3104" s="40"/>
      <c r="AG3104" s="40"/>
      <c r="AH3104" s="40"/>
      <c r="AI3104" s="40"/>
      <c r="AJ3104" s="40"/>
      <c r="AK3104" s="40"/>
      <c r="AL3104" s="40"/>
      <c r="AM3104" s="40"/>
      <c r="AN3104" s="40"/>
      <c r="AO3104" s="40"/>
      <c r="AP3104" s="40"/>
      <c r="AQ3104" s="40"/>
      <c r="AR3104" s="40"/>
      <c r="AS3104" s="40"/>
      <c r="AT3104" s="40"/>
      <c r="AU3104" s="40"/>
      <c r="AV3104" s="40"/>
      <c r="AW3104" s="40"/>
      <c r="AX3104" s="40"/>
      <c r="AY3104" s="40"/>
      <c r="AZ3104" s="40"/>
      <c r="BA3104" s="40"/>
      <c r="BB3104" s="40"/>
      <c r="BC3104" s="40"/>
      <c r="BD3104" s="40"/>
      <c r="BE3104" s="40"/>
      <c r="BF3104" s="40"/>
    </row>
    <row r="3105" spans="1:58" x14ac:dyDescent="0.4">
      <c r="A3105" s="510"/>
      <c r="B3105" s="40"/>
      <c r="C3105" s="40"/>
      <c r="D3105" s="45"/>
      <c r="E3105" s="45"/>
      <c r="F3105" s="64"/>
      <c r="G3105" s="40"/>
      <c r="H3105" s="40"/>
      <c r="I3105" s="40"/>
      <c r="J3105" s="40"/>
      <c r="K3105" s="40"/>
      <c r="L3105" s="40"/>
      <c r="M3105" s="40"/>
      <c r="N3105" s="40"/>
      <c r="O3105" s="40"/>
      <c r="P3105" s="40"/>
      <c r="Q3105" s="40"/>
      <c r="R3105" s="40"/>
      <c r="S3105" s="40"/>
      <c r="T3105" s="40"/>
      <c r="U3105" s="40"/>
      <c r="V3105" s="40"/>
      <c r="W3105" s="40"/>
      <c r="X3105" s="40"/>
      <c r="Y3105" s="40"/>
      <c r="Z3105" s="40"/>
      <c r="AA3105" s="40"/>
      <c r="AB3105" s="40"/>
      <c r="AC3105" s="40"/>
      <c r="AD3105" s="40"/>
      <c r="AE3105" s="40"/>
      <c r="AF3105" s="40"/>
      <c r="AG3105" s="40"/>
      <c r="AH3105" s="40"/>
      <c r="AI3105" s="40"/>
      <c r="AJ3105" s="40"/>
      <c r="AK3105" s="40"/>
      <c r="AL3105" s="40"/>
      <c r="AM3105" s="40"/>
      <c r="AN3105" s="40"/>
      <c r="AO3105" s="40"/>
      <c r="AP3105" s="40"/>
      <c r="AQ3105" s="40"/>
      <c r="AR3105" s="40"/>
      <c r="AS3105" s="40"/>
      <c r="AT3105" s="40"/>
      <c r="AU3105" s="40"/>
      <c r="AV3105" s="40"/>
      <c r="AW3105" s="40"/>
      <c r="AX3105" s="40"/>
      <c r="AY3105" s="40"/>
      <c r="AZ3105" s="40"/>
      <c r="BA3105" s="40"/>
      <c r="BB3105" s="40"/>
      <c r="BC3105" s="40"/>
      <c r="BD3105" s="40"/>
      <c r="BE3105" s="40"/>
      <c r="BF3105" s="40"/>
    </row>
    <row r="3106" spans="1:58" x14ac:dyDescent="0.4">
      <c r="A3106" s="510"/>
      <c r="B3106" s="40"/>
      <c r="C3106" s="40"/>
      <c r="D3106" s="45"/>
      <c r="E3106" s="45"/>
      <c r="F3106" s="64"/>
      <c r="G3106" s="40"/>
      <c r="H3106" s="40"/>
      <c r="I3106" s="40"/>
      <c r="J3106" s="40"/>
      <c r="K3106" s="40"/>
      <c r="L3106" s="40"/>
      <c r="M3106" s="40"/>
      <c r="N3106" s="40"/>
      <c r="O3106" s="40"/>
      <c r="P3106" s="40"/>
      <c r="Q3106" s="40"/>
      <c r="R3106" s="40"/>
      <c r="S3106" s="40"/>
      <c r="T3106" s="40"/>
      <c r="U3106" s="40"/>
      <c r="V3106" s="40"/>
      <c r="W3106" s="40"/>
      <c r="X3106" s="40"/>
      <c r="Y3106" s="40"/>
      <c r="Z3106" s="40"/>
      <c r="AA3106" s="40"/>
      <c r="AB3106" s="40"/>
      <c r="AC3106" s="40"/>
      <c r="AD3106" s="40"/>
      <c r="AE3106" s="40"/>
      <c r="AF3106" s="40"/>
      <c r="AG3106" s="40"/>
      <c r="AH3106" s="40"/>
      <c r="AI3106" s="40"/>
      <c r="AJ3106" s="40"/>
      <c r="AK3106" s="40"/>
      <c r="AL3106" s="40"/>
      <c r="AM3106" s="40"/>
      <c r="AN3106" s="40"/>
      <c r="AO3106" s="40"/>
      <c r="AP3106" s="40"/>
      <c r="AQ3106" s="40"/>
      <c r="AR3106" s="40"/>
      <c r="AS3106" s="40"/>
      <c r="AT3106" s="40"/>
      <c r="AU3106" s="40"/>
      <c r="AV3106" s="40"/>
      <c r="AW3106" s="40"/>
      <c r="AX3106" s="40"/>
      <c r="AY3106" s="40"/>
      <c r="AZ3106" s="40"/>
      <c r="BA3106" s="40"/>
      <c r="BB3106" s="40"/>
      <c r="BC3106" s="40"/>
      <c r="BD3106" s="40"/>
      <c r="BE3106" s="40"/>
      <c r="BF3106" s="40"/>
    </row>
    <row r="3107" spans="1:58" x14ac:dyDescent="0.4">
      <c r="A3107" s="510"/>
      <c r="B3107" s="40"/>
      <c r="C3107" s="40"/>
      <c r="D3107" s="45"/>
      <c r="E3107" s="45"/>
      <c r="F3107" s="64"/>
      <c r="G3107" s="40"/>
      <c r="H3107" s="40"/>
      <c r="I3107" s="40"/>
      <c r="J3107" s="40"/>
      <c r="K3107" s="40"/>
      <c r="L3107" s="40"/>
      <c r="M3107" s="40"/>
      <c r="N3107" s="40"/>
      <c r="O3107" s="40"/>
      <c r="P3107" s="40"/>
      <c r="Q3107" s="40"/>
      <c r="R3107" s="40"/>
      <c r="S3107" s="40"/>
      <c r="T3107" s="40"/>
      <c r="U3107" s="40"/>
      <c r="V3107" s="40"/>
      <c r="W3107" s="40"/>
      <c r="X3107" s="40"/>
      <c r="Y3107" s="40"/>
      <c r="Z3107" s="40"/>
      <c r="AA3107" s="40"/>
      <c r="AB3107" s="40"/>
      <c r="AC3107" s="40"/>
      <c r="AD3107" s="40"/>
      <c r="AE3107" s="40"/>
      <c r="AF3107" s="40"/>
      <c r="AG3107" s="40"/>
      <c r="AH3107" s="40"/>
      <c r="AI3107" s="40"/>
      <c r="AJ3107" s="40"/>
      <c r="AK3107" s="40"/>
      <c r="AL3107" s="40"/>
      <c r="AM3107" s="40"/>
      <c r="AN3107" s="40"/>
      <c r="AO3107" s="40"/>
      <c r="AP3107" s="40"/>
      <c r="AQ3107" s="40"/>
      <c r="AR3107" s="40"/>
      <c r="AS3107" s="40"/>
      <c r="AT3107" s="40"/>
      <c r="AU3107" s="40"/>
      <c r="AV3107" s="40"/>
      <c r="AW3107" s="40"/>
      <c r="AX3107" s="40"/>
      <c r="AY3107" s="40"/>
      <c r="AZ3107" s="40"/>
      <c r="BA3107" s="40"/>
      <c r="BB3107" s="40"/>
      <c r="BC3107" s="40"/>
      <c r="BD3107" s="40"/>
      <c r="BE3107" s="40"/>
      <c r="BF3107" s="40"/>
    </row>
    <row r="3108" spans="1:58" x14ac:dyDescent="0.4">
      <c r="A3108" s="510"/>
      <c r="B3108" s="40"/>
      <c r="C3108" s="40"/>
      <c r="D3108" s="45"/>
      <c r="E3108" s="45"/>
      <c r="F3108" s="64"/>
      <c r="G3108" s="40"/>
      <c r="H3108" s="40"/>
      <c r="I3108" s="40"/>
      <c r="J3108" s="40"/>
      <c r="K3108" s="40"/>
      <c r="L3108" s="40"/>
      <c r="M3108" s="40"/>
      <c r="N3108" s="40"/>
      <c r="O3108" s="40"/>
      <c r="P3108" s="40"/>
      <c r="Q3108" s="40"/>
      <c r="R3108" s="40"/>
      <c r="S3108" s="40"/>
      <c r="T3108" s="40"/>
      <c r="U3108" s="40"/>
      <c r="V3108" s="40"/>
      <c r="W3108" s="40"/>
      <c r="X3108" s="40"/>
      <c r="Y3108" s="40"/>
      <c r="Z3108" s="40"/>
      <c r="AA3108" s="40"/>
      <c r="AB3108" s="40"/>
      <c r="AC3108" s="40"/>
      <c r="AD3108" s="40"/>
      <c r="AE3108" s="40"/>
      <c r="AF3108" s="40"/>
      <c r="AG3108" s="40"/>
      <c r="AH3108" s="40"/>
      <c r="AI3108" s="40"/>
      <c r="AJ3108" s="40"/>
      <c r="AK3108" s="40"/>
      <c r="AL3108" s="40"/>
      <c r="AM3108" s="40"/>
      <c r="AN3108" s="40"/>
      <c r="AO3108" s="40"/>
      <c r="AP3108" s="40"/>
      <c r="AQ3108" s="40"/>
      <c r="AR3108" s="40"/>
      <c r="AS3108" s="40"/>
      <c r="AT3108" s="40"/>
      <c r="AU3108" s="40"/>
      <c r="AV3108" s="40"/>
      <c r="AW3108" s="40"/>
      <c r="AX3108" s="40"/>
      <c r="AY3108" s="40"/>
      <c r="AZ3108" s="40"/>
      <c r="BA3108" s="40"/>
      <c r="BB3108" s="40"/>
      <c r="BC3108" s="40"/>
      <c r="BD3108" s="40"/>
      <c r="BE3108" s="40"/>
      <c r="BF3108" s="40"/>
    </row>
    <row r="3109" spans="1:58" x14ac:dyDescent="0.4">
      <c r="A3109" s="510"/>
      <c r="B3109" s="40"/>
      <c r="C3109" s="40"/>
      <c r="D3109" s="45"/>
      <c r="E3109" s="45"/>
      <c r="F3109" s="64"/>
      <c r="G3109" s="40"/>
      <c r="H3109" s="40"/>
      <c r="I3109" s="40"/>
      <c r="J3109" s="40"/>
      <c r="K3109" s="40"/>
      <c r="L3109" s="40"/>
      <c r="M3109" s="40"/>
      <c r="N3109" s="40"/>
      <c r="O3109" s="40"/>
      <c r="P3109" s="40"/>
      <c r="Q3109" s="40"/>
      <c r="R3109" s="40"/>
      <c r="S3109" s="40"/>
      <c r="T3109" s="40"/>
      <c r="U3109" s="40"/>
      <c r="V3109" s="40"/>
      <c r="W3109" s="40"/>
      <c r="X3109" s="40"/>
      <c r="Y3109" s="40"/>
      <c r="Z3109" s="40"/>
      <c r="AA3109" s="40"/>
      <c r="AB3109" s="40"/>
      <c r="AC3109" s="40"/>
      <c r="AD3109" s="40"/>
      <c r="AE3109" s="40"/>
      <c r="AF3109" s="40"/>
      <c r="AG3109" s="40"/>
      <c r="AH3109" s="40"/>
      <c r="AI3109" s="40"/>
      <c r="AJ3109" s="40"/>
      <c r="AK3109" s="40"/>
      <c r="AL3109" s="40"/>
      <c r="AM3109" s="40"/>
      <c r="AN3109" s="40"/>
      <c r="AO3109" s="40"/>
      <c r="AP3109" s="40"/>
      <c r="AQ3109" s="40"/>
      <c r="AR3109" s="40"/>
      <c r="AS3109" s="40"/>
      <c r="AT3109" s="40"/>
      <c r="AU3109" s="40"/>
      <c r="AV3109" s="40"/>
      <c r="AW3109" s="40"/>
      <c r="AX3109" s="40"/>
      <c r="AY3109" s="40"/>
      <c r="AZ3109" s="40"/>
      <c r="BA3109" s="40"/>
      <c r="BB3109" s="40"/>
      <c r="BC3109" s="40"/>
      <c r="BD3109" s="40"/>
      <c r="BE3109" s="40"/>
      <c r="BF3109" s="40"/>
    </row>
    <row r="3110" spans="1:58" x14ac:dyDescent="0.4">
      <c r="A3110" s="510"/>
      <c r="B3110" s="40"/>
      <c r="C3110" s="40"/>
      <c r="D3110" s="45"/>
      <c r="E3110" s="45"/>
      <c r="F3110" s="64"/>
      <c r="G3110" s="40"/>
      <c r="H3110" s="40"/>
      <c r="I3110" s="40"/>
      <c r="J3110" s="40"/>
      <c r="K3110" s="40"/>
      <c r="L3110" s="40"/>
      <c r="M3110" s="40"/>
      <c r="N3110" s="40"/>
      <c r="O3110" s="40"/>
      <c r="P3110" s="40"/>
      <c r="Q3110" s="40"/>
      <c r="R3110" s="40"/>
      <c r="S3110" s="40"/>
      <c r="T3110" s="40"/>
      <c r="U3110" s="40"/>
      <c r="V3110" s="40"/>
      <c r="W3110" s="40"/>
      <c r="X3110" s="40"/>
      <c r="Y3110" s="40"/>
      <c r="Z3110" s="40"/>
      <c r="AA3110" s="40"/>
      <c r="AB3110" s="40"/>
      <c r="AC3110" s="40"/>
      <c r="AD3110" s="40"/>
      <c r="AE3110" s="40"/>
      <c r="AF3110" s="40"/>
      <c r="AG3110" s="40"/>
      <c r="AH3110" s="40"/>
      <c r="AI3110" s="40"/>
      <c r="AJ3110" s="40"/>
      <c r="AK3110" s="40"/>
      <c r="AL3110" s="40"/>
      <c r="AM3110" s="40"/>
      <c r="AN3110" s="40"/>
      <c r="AO3110" s="40"/>
      <c r="AP3110" s="40"/>
      <c r="AQ3110" s="40"/>
      <c r="AR3110" s="40"/>
      <c r="AS3110" s="40"/>
      <c r="AT3110" s="40"/>
      <c r="AU3110" s="40"/>
      <c r="AV3110" s="40"/>
      <c r="AW3110" s="40"/>
      <c r="AX3110" s="40"/>
      <c r="AY3110" s="40"/>
      <c r="AZ3110" s="40"/>
      <c r="BA3110" s="40"/>
      <c r="BB3110" s="40"/>
      <c r="BC3110" s="40"/>
      <c r="BD3110" s="40"/>
      <c r="BE3110" s="40"/>
      <c r="BF3110" s="40"/>
    </row>
    <row r="3111" spans="1:58" x14ac:dyDescent="0.4">
      <c r="A3111" s="510"/>
      <c r="B3111" s="40"/>
      <c r="C3111" s="40"/>
      <c r="D3111" s="45"/>
      <c r="E3111" s="45"/>
      <c r="F3111" s="64"/>
      <c r="G3111" s="40"/>
      <c r="H3111" s="40"/>
      <c r="I3111" s="40"/>
      <c r="J3111" s="40"/>
      <c r="K3111" s="40"/>
      <c r="L3111" s="40"/>
      <c r="M3111" s="40"/>
      <c r="N3111" s="40"/>
      <c r="O3111" s="40"/>
      <c r="P3111" s="40"/>
      <c r="Q3111" s="40"/>
      <c r="R3111" s="40"/>
      <c r="S3111" s="40"/>
      <c r="T3111" s="40"/>
      <c r="U3111" s="40"/>
      <c r="V3111" s="40"/>
      <c r="W3111" s="40"/>
      <c r="X3111" s="40"/>
      <c r="Y3111" s="40"/>
      <c r="Z3111" s="40"/>
      <c r="AA3111" s="40"/>
      <c r="AB3111" s="40"/>
      <c r="AC3111" s="40"/>
      <c r="AD3111" s="40"/>
      <c r="AE3111" s="40"/>
      <c r="AF3111" s="40"/>
      <c r="AG3111" s="40"/>
      <c r="AH3111" s="40"/>
      <c r="AI3111" s="40"/>
      <c r="AJ3111" s="40"/>
      <c r="AK3111" s="40"/>
      <c r="AL3111" s="40"/>
      <c r="AM3111" s="40"/>
      <c r="AN3111" s="40"/>
      <c r="AO3111" s="40"/>
      <c r="AP3111" s="40"/>
      <c r="AQ3111" s="40"/>
      <c r="AR3111" s="40"/>
      <c r="AS3111" s="40"/>
      <c r="AT3111" s="40"/>
      <c r="AU3111" s="40"/>
      <c r="AV3111" s="40"/>
      <c r="AW3111" s="40"/>
      <c r="AX3111" s="40"/>
      <c r="AY3111" s="40"/>
      <c r="AZ3111" s="40"/>
      <c r="BA3111" s="40"/>
      <c r="BB3111" s="40"/>
      <c r="BC3111" s="40"/>
      <c r="BD3111" s="40"/>
      <c r="BE3111" s="40"/>
      <c r="BF3111" s="40"/>
    </row>
    <row r="3112" spans="1:58" x14ac:dyDescent="0.4">
      <c r="A3112" s="510"/>
      <c r="B3112" s="40"/>
      <c r="C3112" s="40"/>
      <c r="D3112" s="45"/>
      <c r="E3112" s="45"/>
      <c r="F3112" s="64"/>
      <c r="G3112" s="40"/>
      <c r="H3112" s="40"/>
      <c r="I3112" s="40"/>
      <c r="J3112" s="40"/>
      <c r="K3112" s="40"/>
      <c r="L3112" s="40"/>
      <c r="M3112" s="40"/>
      <c r="N3112" s="40"/>
      <c r="O3112" s="40"/>
      <c r="P3112" s="40"/>
      <c r="Q3112" s="40"/>
      <c r="R3112" s="40"/>
      <c r="S3112" s="40"/>
      <c r="T3112" s="40"/>
      <c r="U3112" s="40"/>
      <c r="V3112" s="40"/>
      <c r="W3112" s="40"/>
      <c r="X3112" s="40"/>
      <c r="Y3112" s="40"/>
      <c r="Z3112" s="40"/>
      <c r="AA3112" s="40"/>
      <c r="AB3112" s="40"/>
      <c r="AC3112" s="40"/>
      <c r="AD3112" s="40"/>
      <c r="AE3112" s="40"/>
      <c r="AF3112" s="40"/>
      <c r="AG3112" s="40"/>
      <c r="AH3112" s="40"/>
      <c r="AI3112" s="40"/>
      <c r="AJ3112" s="40"/>
      <c r="AK3112" s="40"/>
      <c r="AL3112" s="40"/>
      <c r="AM3112" s="40"/>
      <c r="AN3112" s="40"/>
      <c r="AO3112" s="40"/>
      <c r="AP3112" s="40"/>
      <c r="AQ3112" s="40"/>
      <c r="AR3112" s="40"/>
      <c r="AS3112" s="40"/>
      <c r="AT3112" s="40"/>
      <c r="AU3112" s="40"/>
      <c r="AV3112" s="40"/>
      <c r="AW3112" s="40"/>
      <c r="AX3112" s="40"/>
      <c r="AY3112" s="40"/>
      <c r="AZ3112" s="40"/>
      <c r="BA3112" s="40"/>
      <c r="BB3112" s="40"/>
      <c r="BC3112" s="40"/>
      <c r="BD3112" s="40"/>
      <c r="BE3112" s="40"/>
      <c r="BF3112" s="40"/>
    </row>
    <row r="3113" spans="1:58" x14ac:dyDescent="0.4">
      <c r="A3113" s="510"/>
      <c r="B3113" s="40"/>
      <c r="C3113" s="40"/>
      <c r="D3113" s="45"/>
      <c r="E3113" s="45"/>
      <c r="F3113" s="64"/>
      <c r="G3113" s="40"/>
      <c r="H3113" s="40"/>
      <c r="I3113" s="40"/>
      <c r="J3113" s="40"/>
      <c r="K3113" s="40"/>
      <c r="L3113" s="40"/>
      <c r="M3113" s="40"/>
      <c r="N3113" s="40"/>
      <c r="O3113" s="40"/>
      <c r="P3113" s="40"/>
      <c r="Q3113" s="40"/>
      <c r="R3113" s="40"/>
      <c r="S3113" s="40"/>
      <c r="T3113" s="40"/>
      <c r="U3113" s="40"/>
      <c r="V3113" s="40"/>
      <c r="W3113" s="40"/>
      <c r="X3113" s="40"/>
      <c r="Y3113" s="40"/>
      <c r="Z3113" s="40"/>
      <c r="AA3113" s="40"/>
      <c r="AB3113" s="40"/>
      <c r="AC3113" s="40"/>
      <c r="AD3113" s="40"/>
      <c r="AE3113" s="40"/>
      <c r="AF3113" s="40"/>
      <c r="AG3113" s="40"/>
      <c r="AH3113" s="40"/>
      <c r="AI3113" s="40"/>
      <c r="AJ3113" s="40"/>
      <c r="AK3113" s="40"/>
      <c r="AL3113" s="40"/>
      <c r="AM3113" s="40"/>
      <c r="AN3113" s="40"/>
      <c r="AO3113" s="40"/>
      <c r="AP3113" s="40"/>
      <c r="AQ3113" s="40"/>
      <c r="AR3113" s="40"/>
      <c r="AS3113" s="40"/>
      <c r="AT3113" s="40"/>
      <c r="AU3113" s="40"/>
      <c r="AV3113" s="40"/>
      <c r="AW3113" s="40"/>
      <c r="AX3113" s="40"/>
      <c r="AY3113" s="40"/>
      <c r="AZ3113" s="40"/>
      <c r="BA3113" s="40"/>
      <c r="BB3113" s="40"/>
      <c r="BC3113" s="40"/>
      <c r="BD3113" s="40"/>
      <c r="BE3113" s="40"/>
      <c r="BF3113" s="40"/>
    </row>
    <row r="3114" spans="1:58" x14ac:dyDescent="0.4">
      <c r="A3114" s="510"/>
      <c r="B3114" s="40"/>
      <c r="C3114" s="40"/>
      <c r="D3114" s="45"/>
      <c r="E3114" s="45"/>
      <c r="F3114" s="64"/>
      <c r="G3114" s="40"/>
      <c r="H3114" s="40"/>
      <c r="I3114" s="40"/>
      <c r="J3114" s="40"/>
      <c r="K3114" s="40"/>
      <c r="L3114" s="40"/>
      <c r="M3114" s="40"/>
      <c r="N3114" s="40"/>
      <c r="O3114" s="40"/>
      <c r="P3114" s="40"/>
      <c r="Q3114" s="40"/>
      <c r="R3114" s="40"/>
      <c r="S3114" s="40"/>
      <c r="T3114" s="40"/>
      <c r="U3114" s="40"/>
      <c r="V3114" s="40"/>
      <c r="W3114" s="40"/>
      <c r="X3114" s="40"/>
      <c r="Y3114" s="40"/>
      <c r="Z3114" s="40"/>
      <c r="AA3114" s="40"/>
      <c r="AB3114" s="40"/>
      <c r="AC3114" s="40"/>
      <c r="AD3114" s="40"/>
      <c r="AE3114" s="40"/>
      <c r="AF3114" s="40"/>
      <c r="AG3114" s="40"/>
      <c r="AH3114" s="40"/>
      <c r="AI3114" s="40"/>
      <c r="AJ3114" s="40"/>
      <c r="AK3114" s="40"/>
      <c r="AL3114" s="40"/>
      <c r="AM3114" s="40"/>
      <c r="AN3114" s="40"/>
      <c r="AO3114" s="40"/>
      <c r="AP3114" s="40"/>
      <c r="AQ3114" s="40"/>
      <c r="AR3114" s="40"/>
      <c r="AS3114" s="40"/>
      <c r="AT3114" s="40"/>
      <c r="AU3114" s="40"/>
      <c r="AV3114" s="40"/>
      <c r="AW3114" s="40"/>
      <c r="AX3114" s="40"/>
      <c r="AY3114" s="40"/>
      <c r="AZ3114" s="40"/>
      <c r="BA3114" s="40"/>
      <c r="BB3114" s="40"/>
      <c r="BC3114" s="40"/>
      <c r="BD3114" s="40"/>
      <c r="BE3114" s="40"/>
      <c r="BF3114" s="40"/>
    </row>
    <row r="3115" spans="1:58" x14ac:dyDescent="0.4">
      <c r="A3115" s="510"/>
      <c r="B3115" s="40"/>
      <c r="C3115" s="40"/>
      <c r="D3115" s="45"/>
      <c r="E3115" s="45"/>
      <c r="F3115" s="64"/>
      <c r="G3115" s="40"/>
      <c r="H3115" s="40"/>
      <c r="I3115" s="40"/>
      <c r="J3115" s="40"/>
      <c r="K3115" s="40"/>
      <c r="L3115" s="40"/>
      <c r="M3115" s="40"/>
      <c r="N3115" s="40"/>
      <c r="O3115" s="40"/>
      <c r="P3115" s="40"/>
      <c r="Q3115" s="40"/>
      <c r="R3115" s="40"/>
      <c r="S3115" s="40"/>
      <c r="T3115" s="40"/>
      <c r="U3115" s="40"/>
      <c r="V3115" s="40"/>
      <c r="W3115" s="40"/>
      <c r="X3115" s="40"/>
      <c r="Y3115" s="40"/>
      <c r="Z3115" s="40"/>
      <c r="AA3115" s="40"/>
      <c r="AB3115" s="40"/>
      <c r="AC3115" s="40"/>
      <c r="AD3115" s="40"/>
      <c r="AE3115" s="40"/>
      <c r="AF3115" s="40"/>
      <c r="AG3115" s="40"/>
      <c r="AH3115" s="40"/>
      <c r="AI3115" s="40"/>
      <c r="AJ3115" s="40"/>
      <c r="AK3115" s="40"/>
      <c r="AL3115" s="40"/>
      <c r="AM3115" s="40"/>
      <c r="AN3115" s="40"/>
      <c r="AO3115" s="40"/>
      <c r="AP3115" s="40"/>
      <c r="AQ3115" s="40"/>
      <c r="AR3115" s="40"/>
      <c r="AS3115" s="40"/>
      <c r="AT3115" s="40"/>
      <c r="AU3115" s="40"/>
      <c r="AV3115" s="40"/>
      <c r="AW3115" s="40"/>
      <c r="AX3115" s="40"/>
      <c r="AY3115" s="40"/>
      <c r="AZ3115" s="40"/>
      <c r="BA3115" s="40"/>
      <c r="BB3115" s="40"/>
      <c r="BC3115" s="40"/>
      <c r="BD3115" s="40"/>
      <c r="BE3115" s="40"/>
      <c r="BF3115" s="40"/>
    </row>
    <row r="3116" spans="1:58" x14ac:dyDescent="0.4">
      <c r="A3116" s="510"/>
      <c r="B3116" s="40"/>
      <c r="C3116" s="40"/>
      <c r="D3116" s="45"/>
      <c r="E3116" s="45"/>
      <c r="F3116" s="64"/>
      <c r="G3116" s="40"/>
      <c r="H3116" s="40"/>
      <c r="I3116" s="40"/>
      <c r="J3116" s="40"/>
      <c r="K3116" s="40"/>
      <c r="L3116" s="40"/>
      <c r="M3116" s="40"/>
      <c r="N3116" s="40"/>
      <c r="O3116" s="40"/>
      <c r="P3116" s="40"/>
      <c r="Q3116" s="40"/>
      <c r="R3116" s="40"/>
      <c r="S3116" s="40"/>
      <c r="T3116" s="40"/>
      <c r="U3116" s="40"/>
      <c r="V3116" s="40"/>
      <c r="W3116" s="40"/>
      <c r="X3116" s="40"/>
      <c r="Y3116" s="40"/>
      <c r="Z3116" s="40"/>
      <c r="AA3116" s="40"/>
      <c r="AB3116" s="40"/>
      <c r="AC3116" s="40"/>
      <c r="AD3116" s="40"/>
      <c r="AE3116" s="40"/>
      <c r="AF3116" s="40"/>
      <c r="AG3116" s="40"/>
      <c r="AH3116" s="40"/>
      <c r="AI3116" s="40"/>
      <c r="AJ3116" s="40"/>
      <c r="AK3116" s="40"/>
      <c r="AL3116" s="40"/>
      <c r="AM3116" s="40"/>
      <c r="AN3116" s="40"/>
      <c r="AO3116" s="40"/>
      <c r="AP3116" s="40"/>
      <c r="AQ3116" s="40"/>
      <c r="AR3116" s="40"/>
      <c r="AS3116" s="40"/>
      <c r="AT3116" s="40"/>
      <c r="AU3116" s="40"/>
      <c r="AV3116" s="40"/>
      <c r="AW3116" s="40"/>
      <c r="AX3116" s="40"/>
      <c r="AY3116" s="40"/>
      <c r="AZ3116" s="40"/>
      <c r="BA3116" s="40"/>
      <c r="BB3116" s="40"/>
      <c r="BC3116" s="40"/>
      <c r="BD3116" s="40"/>
      <c r="BE3116" s="40"/>
      <c r="BF3116" s="40"/>
    </row>
    <row r="3117" spans="1:58" x14ac:dyDescent="0.4">
      <c r="A3117" s="510"/>
      <c r="B3117" s="40"/>
      <c r="C3117" s="40"/>
      <c r="D3117" s="45"/>
      <c r="E3117" s="45"/>
      <c r="F3117" s="64"/>
      <c r="G3117" s="40"/>
      <c r="H3117" s="40"/>
      <c r="I3117" s="40"/>
      <c r="J3117" s="40"/>
      <c r="K3117" s="40"/>
      <c r="L3117" s="40"/>
      <c r="M3117" s="40"/>
      <c r="N3117" s="40"/>
      <c r="O3117" s="40"/>
      <c r="P3117" s="40"/>
      <c r="Q3117" s="40"/>
      <c r="R3117" s="40"/>
      <c r="S3117" s="40"/>
      <c r="T3117" s="40"/>
      <c r="U3117" s="40"/>
      <c r="V3117" s="40"/>
      <c r="W3117" s="40"/>
      <c r="X3117" s="40"/>
      <c r="Y3117" s="40"/>
      <c r="Z3117" s="40"/>
      <c r="AA3117" s="40"/>
      <c r="AB3117" s="40"/>
      <c r="AC3117" s="40"/>
      <c r="AD3117" s="40"/>
      <c r="AE3117" s="40"/>
      <c r="AF3117" s="40"/>
      <c r="AG3117" s="40"/>
      <c r="AH3117" s="40"/>
      <c r="AI3117" s="40"/>
      <c r="AJ3117" s="40"/>
      <c r="AK3117" s="40"/>
      <c r="AL3117" s="40"/>
      <c r="AM3117" s="40"/>
      <c r="AN3117" s="40"/>
      <c r="AO3117" s="40"/>
      <c r="AP3117" s="40"/>
      <c r="AQ3117" s="40"/>
      <c r="AR3117" s="40"/>
      <c r="AS3117" s="40"/>
      <c r="AT3117" s="40"/>
      <c r="AU3117" s="40"/>
      <c r="AV3117" s="40"/>
      <c r="AW3117" s="40"/>
      <c r="AX3117" s="40"/>
      <c r="AY3117" s="40"/>
      <c r="AZ3117" s="40"/>
      <c r="BA3117" s="40"/>
      <c r="BB3117" s="40"/>
      <c r="BC3117" s="40"/>
      <c r="BD3117" s="40"/>
      <c r="BE3117" s="40"/>
      <c r="BF3117" s="40"/>
    </row>
    <row r="3118" spans="1:58" x14ac:dyDescent="0.4">
      <c r="A3118" s="510"/>
      <c r="B3118" s="40"/>
      <c r="C3118" s="40"/>
      <c r="D3118" s="45"/>
      <c r="E3118" s="45"/>
      <c r="F3118" s="64"/>
      <c r="G3118" s="40"/>
      <c r="H3118" s="40"/>
      <c r="I3118" s="40"/>
      <c r="J3118" s="40"/>
      <c r="K3118" s="40"/>
      <c r="L3118" s="40"/>
      <c r="M3118" s="40"/>
      <c r="N3118" s="40"/>
      <c r="O3118" s="40"/>
      <c r="P3118" s="40"/>
      <c r="Q3118" s="40"/>
      <c r="R3118" s="40"/>
      <c r="S3118" s="40"/>
      <c r="T3118" s="40"/>
      <c r="U3118" s="40"/>
      <c r="V3118" s="40"/>
      <c r="W3118" s="40"/>
      <c r="X3118" s="40"/>
      <c r="Y3118" s="40"/>
      <c r="Z3118" s="40"/>
      <c r="AA3118" s="40"/>
      <c r="AB3118" s="40"/>
      <c r="AC3118" s="40"/>
      <c r="AD3118" s="40"/>
      <c r="AE3118" s="40"/>
      <c r="AF3118" s="40"/>
      <c r="AG3118" s="40"/>
      <c r="AH3118" s="40"/>
      <c r="AI3118" s="40"/>
      <c r="AJ3118" s="40"/>
      <c r="AK3118" s="40"/>
      <c r="AL3118" s="40"/>
      <c r="AM3118" s="40"/>
      <c r="AN3118" s="40"/>
      <c r="AO3118" s="40"/>
      <c r="AP3118" s="40"/>
      <c r="AQ3118" s="40"/>
      <c r="AR3118" s="40"/>
      <c r="AS3118" s="40"/>
      <c r="AT3118" s="40"/>
      <c r="AU3118" s="40"/>
      <c r="AV3118" s="40"/>
      <c r="AW3118" s="40"/>
      <c r="AX3118" s="40"/>
      <c r="AY3118" s="40"/>
      <c r="AZ3118" s="40"/>
      <c r="BA3118" s="40"/>
      <c r="BB3118" s="40"/>
      <c r="BC3118" s="40"/>
      <c r="BD3118" s="40"/>
      <c r="BE3118" s="40"/>
      <c r="BF3118" s="40"/>
    </row>
    <row r="3119" spans="1:58" x14ac:dyDescent="0.4">
      <c r="A3119" s="510"/>
      <c r="B3119" s="40"/>
      <c r="C3119" s="40"/>
      <c r="D3119" s="45"/>
      <c r="E3119" s="45"/>
      <c r="F3119" s="64"/>
      <c r="G3119" s="40"/>
      <c r="H3119" s="40"/>
      <c r="I3119" s="40"/>
      <c r="J3119" s="40"/>
      <c r="K3119" s="40"/>
      <c r="L3119" s="40"/>
      <c r="M3119" s="40"/>
      <c r="N3119" s="40"/>
      <c r="O3119" s="40"/>
      <c r="P3119" s="40"/>
      <c r="Q3119" s="40"/>
      <c r="R3119" s="40"/>
      <c r="S3119" s="40"/>
      <c r="T3119" s="40"/>
      <c r="U3119" s="40"/>
      <c r="V3119" s="40"/>
      <c r="W3119" s="40"/>
      <c r="X3119" s="40"/>
      <c r="Y3119" s="40"/>
      <c r="Z3119" s="40"/>
      <c r="AA3119" s="40"/>
      <c r="AB3119" s="40"/>
      <c r="AC3119" s="40"/>
      <c r="AD3119" s="40"/>
      <c r="AE3119" s="40"/>
      <c r="AF3119" s="40"/>
      <c r="AG3119" s="40"/>
      <c r="AH3119" s="40"/>
      <c r="AI3119" s="40"/>
      <c r="AJ3119" s="40"/>
      <c r="AK3119" s="40"/>
      <c r="AL3119" s="40"/>
      <c r="AM3119" s="40"/>
      <c r="AN3119" s="40"/>
      <c r="AO3119" s="40"/>
      <c r="AP3119" s="40"/>
      <c r="AQ3119" s="40"/>
      <c r="AR3119" s="40"/>
      <c r="AS3119" s="40"/>
      <c r="AT3119" s="40"/>
      <c r="AU3119" s="40"/>
      <c r="AV3119" s="40"/>
      <c r="AW3119" s="40"/>
      <c r="AX3119" s="40"/>
      <c r="AY3119" s="40"/>
      <c r="AZ3119" s="40"/>
      <c r="BA3119" s="40"/>
      <c r="BB3119" s="40"/>
      <c r="BC3119" s="40"/>
      <c r="BD3119" s="40"/>
      <c r="BE3119" s="40"/>
      <c r="BF3119" s="40"/>
    </row>
    <row r="3120" spans="1:58" x14ac:dyDescent="0.4">
      <c r="A3120" s="510"/>
      <c r="B3120" s="40"/>
      <c r="C3120" s="40"/>
      <c r="D3120" s="45"/>
      <c r="E3120" s="45"/>
      <c r="F3120" s="64"/>
      <c r="G3120" s="40"/>
      <c r="H3120" s="40"/>
      <c r="I3120" s="40"/>
      <c r="J3120" s="40"/>
      <c r="K3120" s="40"/>
      <c r="L3120" s="40"/>
      <c r="M3120" s="40"/>
      <c r="N3120" s="40"/>
      <c r="O3120" s="40"/>
      <c r="P3120" s="40"/>
      <c r="Q3120" s="40"/>
      <c r="R3120" s="40"/>
      <c r="S3120" s="40"/>
      <c r="T3120" s="40"/>
      <c r="U3120" s="40"/>
      <c r="V3120" s="40"/>
      <c r="W3120" s="40"/>
      <c r="X3120" s="40"/>
      <c r="Y3120" s="40"/>
      <c r="Z3120" s="40"/>
      <c r="AA3120" s="40"/>
      <c r="AB3120" s="40"/>
      <c r="AC3120" s="40"/>
      <c r="AD3120" s="40"/>
      <c r="AE3120" s="40"/>
      <c r="AF3120" s="40"/>
      <c r="AG3120" s="40"/>
      <c r="AH3120" s="40"/>
      <c r="AI3120" s="40"/>
      <c r="AJ3120" s="40"/>
      <c r="AK3120" s="40"/>
      <c r="AL3120" s="40"/>
      <c r="AM3120" s="40"/>
      <c r="AN3120" s="40"/>
      <c r="AO3120" s="40"/>
      <c r="AP3120" s="40"/>
      <c r="AQ3120" s="40"/>
      <c r="AR3120" s="40"/>
      <c r="AS3120" s="40"/>
      <c r="AT3120" s="40"/>
      <c r="AU3120" s="40"/>
      <c r="AV3120" s="40"/>
      <c r="AW3120" s="40"/>
      <c r="AX3120" s="40"/>
      <c r="AY3120" s="40"/>
      <c r="AZ3120" s="40"/>
      <c r="BA3120" s="40"/>
      <c r="BB3120" s="40"/>
      <c r="BC3120" s="40"/>
      <c r="BD3120" s="40"/>
      <c r="BE3120" s="40"/>
      <c r="BF3120" s="40"/>
    </row>
    <row r="3121" spans="1:58" x14ac:dyDescent="0.4">
      <c r="A3121" s="510"/>
      <c r="B3121" s="40"/>
      <c r="C3121" s="40"/>
      <c r="D3121" s="45"/>
      <c r="E3121" s="45"/>
      <c r="F3121" s="64"/>
      <c r="G3121" s="40"/>
      <c r="H3121" s="40"/>
      <c r="I3121" s="40"/>
      <c r="J3121" s="40"/>
      <c r="K3121" s="40"/>
      <c r="L3121" s="40"/>
      <c r="M3121" s="40"/>
      <c r="N3121" s="40"/>
      <c r="O3121" s="40"/>
      <c r="P3121" s="40"/>
      <c r="Q3121" s="40"/>
      <c r="R3121" s="40"/>
      <c r="S3121" s="40"/>
      <c r="T3121" s="40"/>
      <c r="U3121" s="40"/>
      <c r="V3121" s="40"/>
      <c r="W3121" s="40"/>
      <c r="X3121" s="40"/>
      <c r="Y3121" s="40"/>
      <c r="Z3121" s="40"/>
      <c r="AA3121" s="40"/>
      <c r="AB3121" s="40"/>
      <c r="AC3121" s="40"/>
      <c r="AD3121" s="40"/>
      <c r="AE3121" s="40"/>
      <c r="AF3121" s="40"/>
      <c r="AG3121" s="40"/>
      <c r="AH3121" s="40"/>
      <c r="AI3121" s="40"/>
      <c r="AJ3121" s="40"/>
      <c r="AK3121" s="40"/>
      <c r="AL3121" s="40"/>
      <c r="AM3121" s="40"/>
      <c r="AN3121" s="40"/>
      <c r="AO3121" s="40"/>
      <c r="AP3121" s="40"/>
      <c r="AQ3121" s="40"/>
      <c r="AR3121" s="40"/>
      <c r="AS3121" s="40"/>
      <c r="AT3121" s="40"/>
      <c r="AU3121" s="40"/>
      <c r="AV3121" s="40"/>
      <c r="AW3121" s="40"/>
      <c r="AX3121" s="40"/>
      <c r="AY3121" s="40"/>
      <c r="AZ3121" s="40"/>
      <c r="BA3121" s="40"/>
      <c r="BB3121" s="40"/>
      <c r="BC3121" s="40"/>
      <c r="BD3121" s="40"/>
      <c r="BE3121" s="40"/>
      <c r="BF3121" s="40"/>
    </row>
    <row r="3122" spans="1:58" x14ac:dyDescent="0.4">
      <c r="A3122" s="510"/>
      <c r="B3122" s="40"/>
      <c r="C3122" s="40"/>
      <c r="D3122" s="45"/>
      <c r="E3122" s="45"/>
      <c r="F3122" s="64"/>
      <c r="G3122" s="40"/>
      <c r="H3122" s="40"/>
      <c r="I3122" s="40"/>
      <c r="J3122" s="40"/>
      <c r="K3122" s="40"/>
      <c r="L3122" s="40"/>
      <c r="M3122" s="40"/>
      <c r="N3122" s="40"/>
      <c r="O3122" s="40"/>
      <c r="P3122" s="40"/>
      <c r="Q3122" s="40"/>
      <c r="R3122" s="40"/>
      <c r="S3122" s="40"/>
      <c r="T3122" s="40"/>
      <c r="U3122" s="40"/>
      <c r="V3122" s="40"/>
      <c r="W3122" s="40"/>
      <c r="X3122" s="40"/>
      <c r="Y3122" s="40"/>
      <c r="Z3122" s="40"/>
      <c r="AA3122" s="40"/>
      <c r="AB3122" s="40"/>
      <c r="AC3122" s="40"/>
      <c r="AD3122" s="40"/>
      <c r="AE3122" s="40"/>
      <c r="AF3122" s="40"/>
      <c r="AG3122" s="40"/>
      <c r="AH3122" s="40"/>
      <c r="AI3122" s="40"/>
      <c r="AJ3122" s="40"/>
      <c r="AK3122" s="40"/>
      <c r="AL3122" s="40"/>
      <c r="AM3122" s="40"/>
      <c r="AN3122" s="40"/>
      <c r="AO3122" s="40"/>
      <c r="AP3122" s="40"/>
      <c r="AQ3122" s="40"/>
      <c r="AR3122" s="40"/>
      <c r="AS3122" s="40"/>
      <c r="AT3122" s="40"/>
      <c r="AU3122" s="40"/>
      <c r="AV3122" s="40"/>
      <c r="AW3122" s="40"/>
      <c r="AX3122" s="40"/>
      <c r="AY3122" s="40"/>
      <c r="AZ3122" s="40"/>
      <c r="BA3122" s="40"/>
      <c r="BB3122" s="40"/>
      <c r="BC3122" s="40"/>
      <c r="BD3122" s="40"/>
      <c r="BE3122" s="40"/>
      <c r="BF3122" s="40"/>
    </row>
    <row r="3123" spans="1:58" x14ac:dyDescent="0.4">
      <c r="A3123" s="510"/>
      <c r="B3123" s="40"/>
      <c r="C3123" s="40"/>
      <c r="D3123" s="45"/>
      <c r="E3123" s="45"/>
      <c r="F3123" s="64"/>
      <c r="G3123" s="40"/>
      <c r="H3123" s="40"/>
      <c r="I3123" s="40"/>
      <c r="J3123" s="40"/>
      <c r="K3123" s="40"/>
      <c r="L3123" s="40"/>
      <c r="M3123" s="40"/>
      <c r="N3123" s="40"/>
      <c r="O3123" s="40"/>
      <c r="P3123" s="40"/>
      <c r="Q3123" s="40"/>
      <c r="R3123" s="40"/>
      <c r="S3123" s="40"/>
      <c r="T3123" s="40"/>
      <c r="U3123" s="40"/>
      <c r="V3123" s="40"/>
      <c r="W3123" s="40"/>
      <c r="X3123" s="40"/>
      <c r="Y3123" s="40"/>
      <c r="Z3123" s="40"/>
      <c r="AA3123" s="40"/>
      <c r="AB3123" s="40"/>
      <c r="AC3123" s="40"/>
      <c r="AD3123" s="40"/>
      <c r="AE3123" s="40"/>
      <c r="AF3123" s="40"/>
      <c r="AG3123" s="40"/>
      <c r="AH3123" s="40"/>
      <c r="AI3123" s="40"/>
      <c r="AJ3123" s="40"/>
      <c r="AK3123" s="40"/>
      <c r="AL3123" s="40"/>
      <c r="AM3123" s="40"/>
      <c r="AN3123" s="40"/>
      <c r="AO3123" s="40"/>
      <c r="AP3123" s="40"/>
      <c r="AQ3123" s="40"/>
      <c r="AR3123" s="40"/>
      <c r="AS3123" s="40"/>
      <c r="AT3123" s="40"/>
      <c r="AU3123" s="40"/>
      <c r="AV3123" s="40"/>
      <c r="AW3123" s="40"/>
      <c r="AX3123" s="40"/>
      <c r="AY3123" s="40"/>
      <c r="AZ3123" s="40"/>
      <c r="BA3123" s="40"/>
      <c r="BB3123" s="40"/>
      <c r="BC3123" s="40"/>
      <c r="BD3123" s="40"/>
      <c r="BE3123" s="40"/>
      <c r="BF3123" s="40"/>
    </row>
    <row r="3124" spans="1:58" x14ac:dyDescent="0.4">
      <c r="A3124" s="510"/>
      <c r="B3124" s="40"/>
      <c r="C3124" s="40"/>
      <c r="D3124" s="45"/>
      <c r="E3124" s="45"/>
      <c r="F3124" s="64"/>
      <c r="G3124" s="40"/>
      <c r="H3124" s="40"/>
      <c r="I3124" s="40"/>
      <c r="J3124" s="40"/>
      <c r="K3124" s="40"/>
      <c r="L3124" s="40"/>
      <c r="M3124" s="40"/>
      <c r="N3124" s="40"/>
      <c r="O3124" s="40"/>
      <c r="P3124" s="40"/>
      <c r="Q3124" s="40"/>
      <c r="R3124" s="40"/>
      <c r="S3124" s="40"/>
      <c r="T3124" s="40"/>
      <c r="U3124" s="40"/>
      <c r="V3124" s="40"/>
      <c r="W3124" s="40"/>
      <c r="X3124" s="40"/>
      <c r="Y3124" s="40"/>
      <c r="Z3124" s="40"/>
      <c r="AA3124" s="40"/>
      <c r="AB3124" s="40"/>
      <c r="AC3124" s="40"/>
      <c r="AD3124" s="40"/>
      <c r="AE3124" s="40"/>
      <c r="AF3124" s="40"/>
      <c r="AG3124" s="40"/>
      <c r="AH3124" s="40"/>
      <c r="AI3124" s="40"/>
      <c r="AJ3124" s="40"/>
      <c r="AK3124" s="40"/>
      <c r="AL3124" s="40"/>
      <c r="AM3124" s="40"/>
      <c r="AN3124" s="40"/>
      <c r="AO3124" s="40"/>
      <c r="AP3124" s="40"/>
      <c r="AQ3124" s="40"/>
      <c r="AR3124" s="40"/>
      <c r="AS3124" s="40"/>
      <c r="AT3124" s="40"/>
      <c r="AU3124" s="40"/>
      <c r="AV3124" s="40"/>
      <c r="AW3124" s="40"/>
      <c r="AX3124" s="40"/>
      <c r="AY3124" s="40"/>
      <c r="AZ3124" s="40"/>
      <c r="BA3124" s="40"/>
      <c r="BB3124" s="40"/>
      <c r="BC3124" s="40"/>
      <c r="BD3124" s="40"/>
      <c r="BE3124" s="40"/>
      <c r="BF3124" s="40"/>
    </row>
    <row r="3125" spans="1:58" x14ac:dyDescent="0.4">
      <c r="A3125" s="510"/>
      <c r="B3125" s="40"/>
      <c r="C3125" s="40"/>
      <c r="D3125" s="45"/>
      <c r="E3125" s="45"/>
      <c r="F3125" s="64"/>
      <c r="G3125" s="40"/>
      <c r="H3125" s="40"/>
      <c r="I3125" s="40"/>
      <c r="J3125" s="40"/>
      <c r="K3125" s="40"/>
      <c r="L3125" s="40"/>
      <c r="M3125" s="40"/>
      <c r="N3125" s="40"/>
      <c r="O3125" s="40"/>
      <c r="P3125" s="40"/>
      <c r="Q3125" s="40"/>
      <c r="R3125" s="40"/>
      <c r="S3125" s="40"/>
      <c r="T3125" s="40"/>
      <c r="U3125" s="40"/>
      <c r="V3125" s="40"/>
      <c r="W3125" s="40"/>
      <c r="X3125" s="40"/>
      <c r="Y3125" s="40"/>
      <c r="Z3125" s="40"/>
      <c r="AA3125" s="40"/>
      <c r="AB3125" s="40"/>
      <c r="AC3125" s="40"/>
      <c r="AD3125" s="40"/>
      <c r="AE3125" s="40"/>
      <c r="AF3125" s="40"/>
      <c r="AG3125" s="40"/>
      <c r="AH3125" s="40"/>
      <c r="AI3125" s="40"/>
      <c r="AJ3125" s="40"/>
      <c r="AK3125" s="40"/>
      <c r="AL3125" s="40"/>
      <c r="AM3125" s="40"/>
      <c r="AN3125" s="40"/>
      <c r="AO3125" s="40"/>
      <c r="AP3125" s="40"/>
      <c r="AQ3125" s="40"/>
      <c r="AR3125" s="40"/>
      <c r="AS3125" s="40"/>
      <c r="AT3125" s="40"/>
      <c r="AU3125" s="40"/>
      <c r="AV3125" s="40"/>
      <c r="AW3125" s="40"/>
      <c r="AX3125" s="40"/>
      <c r="AY3125" s="40"/>
      <c r="AZ3125" s="40"/>
      <c r="BA3125" s="40"/>
      <c r="BB3125" s="40"/>
      <c r="BC3125" s="40"/>
      <c r="BD3125" s="40"/>
      <c r="BE3125" s="40"/>
      <c r="BF3125" s="40"/>
    </row>
    <row r="3126" spans="1:58" x14ac:dyDescent="0.4">
      <c r="A3126" s="510"/>
      <c r="B3126" s="40"/>
      <c r="C3126" s="40"/>
      <c r="D3126" s="45"/>
      <c r="E3126" s="45"/>
      <c r="F3126" s="64"/>
      <c r="G3126" s="40"/>
      <c r="H3126" s="40"/>
      <c r="I3126" s="40"/>
      <c r="J3126" s="40"/>
      <c r="K3126" s="40"/>
      <c r="L3126" s="40"/>
      <c r="M3126" s="40"/>
      <c r="N3126" s="40"/>
      <c r="O3126" s="40"/>
      <c r="P3126" s="40"/>
      <c r="Q3126" s="40"/>
      <c r="R3126" s="40"/>
      <c r="S3126" s="40"/>
      <c r="T3126" s="40"/>
      <c r="U3126" s="40"/>
      <c r="V3126" s="40"/>
      <c r="W3126" s="40"/>
      <c r="X3126" s="40"/>
      <c r="Y3126" s="40"/>
      <c r="Z3126" s="40"/>
      <c r="AA3126" s="40"/>
      <c r="AB3126" s="40"/>
      <c r="AC3126" s="40"/>
      <c r="AD3126" s="40"/>
      <c r="AE3126" s="40"/>
      <c r="AF3126" s="40"/>
      <c r="AG3126" s="40"/>
      <c r="AH3126" s="40"/>
      <c r="AI3126" s="40"/>
      <c r="AJ3126" s="40"/>
      <c r="AK3126" s="40"/>
      <c r="AL3126" s="40"/>
      <c r="AM3126" s="40"/>
      <c r="AN3126" s="40"/>
      <c r="AO3126" s="40"/>
      <c r="AP3126" s="40"/>
      <c r="AQ3126" s="40"/>
      <c r="AR3126" s="40"/>
      <c r="AS3126" s="40"/>
      <c r="AT3126" s="40"/>
      <c r="AU3126" s="40"/>
      <c r="AV3126" s="40"/>
      <c r="AW3126" s="40"/>
      <c r="AX3126" s="40"/>
      <c r="AY3126" s="40"/>
      <c r="AZ3126" s="40"/>
      <c r="BA3126" s="40"/>
      <c r="BB3126" s="40"/>
      <c r="BC3126" s="40"/>
      <c r="BD3126" s="40"/>
      <c r="BE3126" s="40"/>
      <c r="BF3126" s="40"/>
    </row>
    <row r="3127" spans="1:58" x14ac:dyDescent="0.4">
      <c r="A3127" s="510"/>
      <c r="B3127" s="40"/>
      <c r="C3127" s="40"/>
      <c r="D3127" s="45"/>
      <c r="E3127" s="45"/>
      <c r="F3127" s="64"/>
      <c r="G3127" s="40"/>
      <c r="H3127" s="40"/>
      <c r="I3127" s="40"/>
      <c r="J3127" s="40"/>
      <c r="K3127" s="40"/>
      <c r="L3127" s="40"/>
      <c r="M3127" s="40"/>
      <c r="N3127" s="40"/>
      <c r="O3127" s="40"/>
      <c r="P3127" s="40"/>
      <c r="Q3127" s="40"/>
      <c r="R3127" s="40"/>
      <c r="S3127" s="40"/>
      <c r="T3127" s="40"/>
      <c r="U3127" s="40"/>
      <c r="V3127" s="40"/>
      <c r="W3127" s="40"/>
      <c r="X3127" s="40"/>
      <c r="Y3127" s="40"/>
      <c r="Z3127" s="40"/>
      <c r="AA3127" s="40"/>
      <c r="AB3127" s="40"/>
      <c r="AC3127" s="40"/>
      <c r="AD3127" s="40"/>
      <c r="AE3127" s="40"/>
      <c r="AF3127" s="40"/>
      <c r="AG3127" s="40"/>
      <c r="AH3127" s="40"/>
      <c r="AI3127" s="40"/>
      <c r="AJ3127" s="40"/>
      <c r="AK3127" s="40"/>
      <c r="AL3127" s="40"/>
      <c r="AM3127" s="40"/>
      <c r="AN3127" s="40"/>
      <c r="AO3127" s="40"/>
      <c r="AP3127" s="40"/>
      <c r="AQ3127" s="40"/>
      <c r="AR3127" s="40"/>
      <c r="AS3127" s="40"/>
      <c r="AT3127" s="40"/>
      <c r="AU3127" s="40"/>
      <c r="AV3127" s="40"/>
      <c r="AW3127" s="40"/>
      <c r="AX3127" s="40"/>
      <c r="AY3127" s="40"/>
      <c r="AZ3127" s="40"/>
      <c r="BA3127" s="40"/>
      <c r="BB3127" s="40"/>
      <c r="BC3127" s="40"/>
      <c r="BD3127" s="40"/>
      <c r="BE3127" s="40"/>
      <c r="BF3127" s="40"/>
    </row>
    <row r="3128" spans="1:58" x14ac:dyDescent="0.4">
      <c r="A3128" s="510"/>
      <c r="B3128" s="40"/>
      <c r="C3128" s="40"/>
      <c r="D3128" s="45"/>
      <c r="E3128" s="45"/>
      <c r="F3128" s="64"/>
      <c r="G3128" s="40"/>
      <c r="H3128" s="40"/>
      <c r="I3128" s="40"/>
      <c r="J3128" s="40"/>
      <c r="K3128" s="40"/>
      <c r="L3128" s="40"/>
      <c r="M3128" s="40"/>
      <c r="N3128" s="40"/>
      <c r="O3128" s="40"/>
      <c r="P3128" s="40"/>
      <c r="Q3128" s="40"/>
      <c r="R3128" s="40"/>
      <c r="S3128" s="40"/>
      <c r="T3128" s="40"/>
      <c r="U3128" s="40"/>
      <c r="V3128" s="40"/>
      <c r="W3128" s="40"/>
      <c r="X3128" s="40"/>
      <c r="Y3128" s="40"/>
      <c r="Z3128" s="40"/>
      <c r="AA3128" s="40"/>
      <c r="AB3128" s="40"/>
      <c r="AC3128" s="40"/>
      <c r="AD3128" s="40"/>
      <c r="AE3128" s="40"/>
      <c r="AF3128" s="40"/>
      <c r="AG3128" s="40"/>
      <c r="AH3128" s="40"/>
      <c r="AI3128" s="40"/>
      <c r="AJ3128" s="40"/>
      <c r="AK3128" s="40"/>
      <c r="AL3128" s="40"/>
      <c r="AM3128" s="40"/>
      <c r="AN3128" s="40"/>
      <c r="AO3128" s="40"/>
      <c r="AP3128" s="40"/>
      <c r="AQ3128" s="40"/>
      <c r="AR3128" s="40"/>
      <c r="AS3128" s="40"/>
      <c r="AT3128" s="40"/>
      <c r="AU3128" s="40"/>
      <c r="AV3128" s="40"/>
      <c r="AW3128" s="40"/>
      <c r="AX3128" s="40"/>
      <c r="AY3128" s="40"/>
      <c r="AZ3128" s="40"/>
      <c r="BA3128" s="40"/>
      <c r="BB3128" s="40"/>
      <c r="BC3128" s="40"/>
      <c r="BD3128" s="40"/>
      <c r="BE3128" s="40"/>
      <c r="BF3128" s="40"/>
    </row>
    <row r="3129" spans="1:58" x14ac:dyDescent="0.4">
      <c r="A3129" s="510"/>
      <c r="B3129" s="40"/>
      <c r="C3129" s="40"/>
      <c r="D3129" s="45"/>
      <c r="E3129" s="45"/>
      <c r="F3129" s="64"/>
      <c r="G3129" s="40"/>
      <c r="H3129" s="40"/>
      <c r="I3129" s="40"/>
      <c r="J3129" s="40"/>
      <c r="K3129" s="40"/>
      <c r="L3129" s="40"/>
      <c r="M3129" s="40"/>
      <c r="N3129" s="40"/>
      <c r="O3129" s="40"/>
      <c r="P3129" s="40"/>
      <c r="Q3129" s="40"/>
      <c r="R3129" s="40"/>
      <c r="S3129" s="40"/>
      <c r="T3129" s="40"/>
      <c r="U3129" s="40"/>
      <c r="V3129" s="40"/>
      <c r="W3129" s="40"/>
      <c r="X3129" s="40"/>
      <c r="Y3129" s="40"/>
      <c r="Z3129" s="40"/>
      <c r="AA3129" s="40"/>
      <c r="AB3129" s="40"/>
      <c r="AC3129" s="40"/>
      <c r="AD3129" s="40"/>
      <c r="AE3129" s="40"/>
      <c r="AF3129" s="40"/>
      <c r="AG3129" s="40"/>
      <c r="AH3129" s="40"/>
      <c r="AI3129" s="40"/>
      <c r="AJ3129" s="40"/>
      <c r="AK3129" s="40"/>
      <c r="AL3129" s="40"/>
      <c r="AM3129" s="40"/>
      <c r="AN3129" s="40"/>
      <c r="AO3129" s="40"/>
      <c r="AP3129" s="40"/>
      <c r="AQ3129" s="40"/>
      <c r="AR3129" s="40"/>
      <c r="AS3129" s="40"/>
      <c r="AT3129" s="40"/>
      <c r="AU3129" s="40"/>
      <c r="AV3129" s="40"/>
      <c r="AW3129" s="40"/>
      <c r="AX3129" s="40"/>
      <c r="AY3129" s="40"/>
      <c r="AZ3129" s="40"/>
      <c r="BA3129" s="40"/>
      <c r="BB3129" s="40"/>
      <c r="BC3129" s="40"/>
      <c r="BD3129" s="40"/>
      <c r="BE3129" s="40"/>
      <c r="BF3129" s="40"/>
    </row>
    <row r="3130" spans="1:58" x14ac:dyDescent="0.4">
      <c r="A3130" s="510"/>
      <c r="B3130" s="40"/>
      <c r="C3130" s="40"/>
      <c r="D3130" s="45"/>
      <c r="E3130" s="45"/>
      <c r="F3130" s="64"/>
      <c r="G3130" s="40"/>
      <c r="H3130" s="40"/>
      <c r="I3130" s="40"/>
      <c r="J3130" s="40"/>
      <c r="K3130" s="40"/>
      <c r="L3130" s="40"/>
      <c r="M3130" s="40"/>
      <c r="N3130" s="40"/>
      <c r="O3130" s="40"/>
      <c r="P3130" s="40"/>
      <c r="Q3130" s="40"/>
      <c r="R3130" s="40"/>
      <c r="S3130" s="40"/>
      <c r="T3130" s="40"/>
      <c r="U3130" s="40"/>
      <c r="V3130" s="40"/>
      <c r="W3130" s="40"/>
      <c r="X3130" s="40"/>
      <c r="Y3130" s="40"/>
      <c r="Z3130" s="40"/>
      <c r="AA3130" s="40"/>
      <c r="AB3130" s="40"/>
      <c r="AC3130" s="40"/>
      <c r="AD3130" s="40"/>
      <c r="AE3130" s="40"/>
      <c r="AF3130" s="40"/>
      <c r="AG3130" s="40"/>
      <c r="AH3130" s="40"/>
      <c r="AI3130" s="40"/>
      <c r="AJ3130" s="40"/>
      <c r="AK3130" s="40"/>
      <c r="AL3130" s="40"/>
      <c r="AM3130" s="40"/>
      <c r="AN3130" s="40"/>
      <c r="AO3130" s="40"/>
      <c r="AP3130" s="40"/>
      <c r="AQ3130" s="40"/>
      <c r="AR3130" s="40"/>
      <c r="AS3130" s="40"/>
      <c r="AT3130" s="40"/>
      <c r="AU3130" s="40"/>
      <c r="AV3130" s="40"/>
      <c r="AW3130" s="40"/>
      <c r="AX3130" s="40"/>
      <c r="AY3130" s="40"/>
      <c r="AZ3130" s="40"/>
      <c r="BA3130" s="40"/>
      <c r="BB3130" s="40"/>
      <c r="BC3130" s="40"/>
      <c r="BD3130" s="40"/>
      <c r="BE3130" s="40"/>
      <c r="BF3130" s="40"/>
    </row>
    <row r="3131" spans="1:58" x14ac:dyDescent="0.4">
      <c r="A3131" s="510"/>
      <c r="B3131" s="40"/>
      <c r="C3131" s="40"/>
      <c r="D3131" s="45"/>
      <c r="E3131" s="45"/>
      <c r="F3131" s="64"/>
      <c r="G3131" s="40"/>
      <c r="H3131" s="40"/>
      <c r="I3131" s="40"/>
      <c r="J3131" s="40"/>
      <c r="K3131" s="40"/>
      <c r="L3131" s="40"/>
      <c r="M3131" s="40"/>
      <c r="N3131" s="40"/>
      <c r="O3131" s="40"/>
      <c r="P3131" s="40"/>
      <c r="Q3131" s="40"/>
      <c r="R3131" s="40"/>
      <c r="S3131" s="40"/>
      <c r="T3131" s="40"/>
      <c r="U3131" s="40"/>
      <c r="V3131" s="40"/>
      <c r="W3131" s="40"/>
      <c r="X3131" s="40"/>
      <c r="Y3131" s="40"/>
      <c r="Z3131" s="40"/>
      <c r="AA3131" s="40"/>
      <c r="AB3131" s="40"/>
      <c r="AC3131" s="40"/>
      <c r="AD3131" s="40"/>
      <c r="AE3131" s="40"/>
      <c r="AF3131" s="40"/>
      <c r="AG3131" s="40"/>
      <c r="AH3131" s="40"/>
      <c r="AI3131" s="40"/>
      <c r="AJ3131" s="40"/>
      <c r="AK3131" s="40"/>
      <c r="AL3131" s="40"/>
      <c r="AM3131" s="40"/>
      <c r="AN3131" s="40"/>
      <c r="AO3131" s="40"/>
      <c r="AP3131" s="40"/>
      <c r="AQ3131" s="40"/>
      <c r="AR3131" s="40"/>
      <c r="AS3131" s="40"/>
      <c r="AT3131" s="40"/>
      <c r="AU3131" s="40"/>
      <c r="AV3131" s="40"/>
      <c r="AW3131" s="40"/>
      <c r="AX3131" s="40"/>
      <c r="AY3131" s="40"/>
      <c r="AZ3131" s="40"/>
      <c r="BA3131" s="40"/>
      <c r="BB3131" s="40"/>
      <c r="BC3131" s="40"/>
      <c r="BD3131" s="40"/>
      <c r="BE3131" s="40"/>
      <c r="BF3131" s="40"/>
    </row>
    <row r="3132" spans="1:58" x14ac:dyDescent="0.4">
      <c r="A3132" s="510"/>
      <c r="B3132" s="40"/>
      <c r="C3132" s="40"/>
      <c r="D3132" s="45"/>
      <c r="E3132" s="45"/>
      <c r="F3132" s="64"/>
      <c r="G3132" s="40"/>
      <c r="H3132" s="40"/>
      <c r="I3132" s="40"/>
      <c r="J3132" s="40"/>
      <c r="K3132" s="40"/>
      <c r="L3132" s="40"/>
      <c r="M3132" s="40"/>
      <c r="N3132" s="40"/>
      <c r="O3132" s="40"/>
      <c r="P3132" s="40"/>
      <c r="Q3132" s="40"/>
      <c r="R3132" s="40"/>
      <c r="S3132" s="40"/>
      <c r="T3132" s="40"/>
      <c r="U3132" s="40"/>
      <c r="V3132" s="40"/>
      <c r="W3132" s="40"/>
      <c r="X3132" s="40"/>
      <c r="Y3132" s="40"/>
      <c r="Z3132" s="40"/>
      <c r="AA3132" s="40"/>
      <c r="AB3132" s="40"/>
      <c r="AC3132" s="40"/>
      <c r="AD3132" s="40"/>
      <c r="AE3132" s="40"/>
      <c r="AF3132" s="40"/>
      <c r="AG3132" s="40"/>
      <c r="AH3132" s="40"/>
      <c r="AI3132" s="40"/>
      <c r="AJ3132" s="40"/>
      <c r="AK3132" s="40"/>
      <c r="AL3132" s="40"/>
      <c r="AM3132" s="40"/>
      <c r="AN3132" s="40"/>
      <c r="AO3132" s="40"/>
      <c r="AP3132" s="40"/>
      <c r="AQ3132" s="40"/>
      <c r="AR3132" s="40"/>
      <c r="AS3132" s="40"/>
      <c r="AT3132" s="40"/>
      <c r="AU3132" s="40"/>
      <c r="AV3132" s="40"/>
      <c r="AW3132" s="40"/>
      <c r="AX3132" s="40"/>
      <c r="AY3132" s="40"/>
      <c r="AZ3132" s="40"/>
      <c r="BA3132" s="40"/>
      <c r="BB3132" s="40"/>
      <c r="BC3132" s="40"/>
      <c r="BD3132" s="40"/>
      <c r="BE3132" s="40"/>
      <c r="BF3132" s="40"/>
    </row>
    <row r="3133" spans="1:58" x14ac:dyDescent="0.4">
      <c r="A3133" s="510"/>
      <c r="B3133" s="40"/>
      <c r="C3133" s="40"/>
      <c r="D3133" s="45"/>
      <c r="E3133" s="45"/>
      <c r="F3133" s="64"/>
      <c r="G3133" s="40"/>
      <c r="H3133" s="40"/>
      <c r="I3133" s="40"/>
      <c r="J3133" s="40"/>
      <c r="K3133" s="40"/>
      <c r="L3133" s="40"/>
      <c r="M3133" s="40"/>
      <c r="N3133" s="40"/>
      <c r="O3133" s="40"/>
      <c r="P3133" s="40"/>
      <c r="Q3133" s="40"/>
      <c r="R3133" s="40"/>
      <c r="S3133" s="40"/>
      <c r="T3133" s="40"/>
      <c r="U3133" s="40"/>
      <c r="V3133" s="40"/>
      <c r="W3133" s="40"/>
      <c r="X3133" s="40"/>
      <c r="Y3133" s="40"/>
      <c r="Z3133" s="40"/>
      <c r="AA3133" s="40"/>
      <c r="AB3133" s="40"/>
      <c r="AC3133" s="40"/>
      <c r="AD3133" s="40"/>
      <c r="AE3133" s="40"/>
      <c r="AF3133" s="40"/>
      <c r="AG3133" s="40"/>
      <c r="AH3133" s="40"/>
      <c r="AI3133" s="40"/>
      <c r="AJ3133" s="40"/>
      <c r="AK3133" s="40"/>
      <c r="AL3133" s="40"/>
      <c r="AM3133" s="40"/>
      <c r="AN3133" s="40"/>
      <c r="AO3133" s="40"/>
      <c r="AP3133" s="40"/>
      <c r="AQ3133" s="40"/>
      <c r="AR3133" s="40"/>
      <c r="AS3133" s="40"/>
      <c r="AT3133" s="40"/>
      <c r="AU3133" s="40"/>
      <c r="AV3133" s="40"/>
      <c r="AW3133" s="40"/>
      <c r="AX3133" s="40"/>
      <c r="AY3133" s="40"/>
      <c r="AZ3133" s="40"/>
      <c r="BA3133" s="40"/>
      <c r="BB3133" s="40"/>
      <c r="BC3133" s="40"/>
      <c r="BD3133" s="40"/>
      <c r="BE3133" s="40"/>
      <c r="BF3133" s="40"/>
    </row>
    <row r="3134" spans="1:58" x14ac:dyDescent="0.4">
      <c r="A3134" s="510"/>
      <c r="B3134" s="40"/>
      <c r="C3134" s="40"/>
      <c r="D3134" s="45"/>
      <c r="E3134" s="45"/>
      <c r="F3134" s="64"/>
      <c r="G3134" s="40"/>
      <c r="H3134" s="40"/>
      <c r="I3134" s="40"/>
      <c r="J3134" s="40"/>
      <c r="K3134" s="40"/>
      <c r="L3134" s="40"/>
      <c r="M3134" s="40"/>
      <c r="N3134" s="40"/>
      <c r="O3134" s="40"/>
      <c r="P3134" s="40"/>
      <c r="Q3134" s="40"/>
      <c r="R3134" s="40"/>
      <c r="S3134" s="40"/>
      <c r="T3134" s="40"/>
      <c r="U3134" s="40"/>
      <c r="V3134" s="40"/>
      <c r="W3134" s="40"/>
      <c r="X3134" s="40"/>
      <c r="Y3134" s="40"/>
      <c r="Z3134" s="40"/>
      <c r="AA3134" s="40"/>
      <c r="AB3134" s="40"/>
      <c r="AC3134" s="40"/>
      <c r="AD3134" s="40"/>
      <c r="AE3134" s="40"/>
      <c r="AF3134" s="40"/>
      <c r="AG3134" s="40"/>
      <c r="AH3134" s="40"/>
      <c r="AI3134" s="40"/>
      <c r="AJ3134" s="40"/>
      <c r="AK3134" s="40"/>
      <c r="AL3134" s="40"/>
      <c r="AM3134" s="40"/>
      <c r="AN3134" s="40"/>
      <c r="AO3134" s="40"/>
      <c r="AP3134" s="40"/>
      <c r="AQ3134" s="40"/>
      <c r="AR3134" s="40"/>
      <c r="AS3134" s="40"/>
      <c r="AT3134" s="40"/>
      <c r="AU3134" s="40"/>
      <c r="AV3134" s="40"/>
      <c r="AW3134" s="40"/>
      <c r="AX3134" s="40"/>
      <c r="AY3134" s="40"/>
      <c r="AZ3134" s="40"/>
      <c r="BA3134" s="40"/>
      <c r="BB3134" s="40"/>
      <c r="BC3134" s="40"/>
      <c r="BD3134" s="40"/>
      <c r="BE3134" s="40"/>
      <c r="BF3134" s="40"/>
    </row>
    <row r="3135" spans="1:58" x14ac:dyDescent="0.4">
      <c r="A3135" s="510"/>
      <c r="B3135" s="40"/>
      <c r="C3135" s="40"/>
      <c r="D3135" s="45"/>
      <c r="E3135" s="45"/>
      <c r="F3135" s="64"/>
      <c r="G3135" s="40"/>
      <c r="H3135" s="40"/>
      <c r="I3135" s="40"/>
      <c r="J3135" s="40"/>
      <c r="K3135" s="40"/>
      <c r="L3135" s="40"/>
      <c r="M3135" s="40"/>
      <c r="N3135" s="40"/>
      <c r="O3135" s="40"/>
      <c r="P3135" s="40"/>
      <c r="Q3135" s="40"/>
      <c r="R3135" s="40"/>
      <c r="S3135" s="40"/>
      <c r="T3135" s="40"/>
      <c r="U3135" s="40"/>
      <c r="V3135" s="40"/>
      <c r="W3135" s="40"/>
      <c r="X3135" s="40"/>
      <c r="Y3135" s="40"/>
      <c r="Z3135" s="40"/>
      <c r="AA3135" s="40"/>
      <c r="AB3135" s="40"/>
      <c r="AC3135" s="40"/>
      <c r="AD3135" s="40"/>
      <c r="AE3135" s="40"/>
      <c r="AF3135" s="40"/>
      <c r="AG3135" s="40"/>
      <c r="AH3135" s="40"/>
      <c r="AI3135" s="40"/>
      <c r="AJ3135" s="40"/>
      <c r="AK3135" s="40"/>
      <c r="AL3135" s="40"/>
      <c r="AM3135" s="40"/>
      <c r="AN3135" s="40"/>
      <c r="AO3135" s="40"/>
      <c r="AP3135" s="40"/>
      <c r="AQ3135" s="40"/>
      <c r="AR3135" s="40"/>
      <c r="AS3135" s="40"/>
      <c r="AT3135" s="40"/>
      <c r="AU3135" s="40"/>
      <c r="AV3135" s="40"/>
      <c r="AW3135" s="40"/>
      <c r="AX3135" s="40"/>
      <c r="AY3135" s="40"/>
      <c r="AZ3135" s="40"/>
      <c r="BA3135" s="40"/>
      <c r="BB3135" s="40"/>
      <c r="BC3135" s="40"/>
      <c r="BD3135" s="40"/>
      <c r="BE3135" s="40"/>
      <c r="BF3135" s="40"/>
    </row>
    <row r="3136" spans="1:58" x14ac:dyDescent="0.4">
      <c r="A3136" s="510"/>
      <c r="B3136" s="40"/>
      <c r="C3136" s="40"/>
      <c r="D3136" s="45"/>
      <c r="E3136" s="45"/>
      <c r="F3136" s="64"/>
      <c r="G3136" s="40"/>
      <c r="H3136" s="40"/>
      <c r="I3136" s="40"/>
      <c r="J3136" s="40"/>
      <c r="K3136" s="40"/>
      <c r="L3136" s="40"/>
      <c r="M3136" s="40"/>
      <c r="N3136" s="40"/>
      <c r="O3136" s="40"/>
      <c r="P3136" s="40"/>
      <c r="Q3136" s="40"/>
      <c r="R3136" s="40"/>
      <c r="S3136" s="40"/>
      <c r="T3136" s="40"/>
      <c r="U3136" s="40"/>
      <c r="V3136" s="40"/>
      <c r="W3136" s="40"/>
      <c r="X3136" s="40"/>
      <c r="Y3136" s="40"/>
      <c r="Z3136" s="40"/>
      <c r="AA3136" s="40"/>
      <c r="AB3136" s="40"/>
      <c r="AC3136" s="40"/>
      <c r="AD3136" s="40"/>
      <c r="AE3136" s="40"/>
      <c r="AF3136" s="40"/>
      <c r="AG3136" s="40"/>
      <c r="AH3136" s="40"/>
      <c r="AI3136" s="40"/>
      <c r="AJ3136" s="40"/>
      <c r="AK3136" s="40"/>
      <c r="AL3136" s="40"/>
      <c r="AM3136" s="40"/>
      <c r="AN3136" s="40"/>
      <c r="AO3136" s="40"/>
      <c r="AP3136" s="40"/>
      <c r="AQ3136" s="40"/>
      <c r="AR3136" s="40"/>
      <c r="AS3136" s="40"/>
      <c r="AT3136" s="40"/>
      <c r="AU3136" s="40"/>
      <c r="AV3136" s="40"/>
      <c r="AW3136" s="40"/>
      <c r="AX3136" s="40"/>
      <c r="AY3136" s="40"/>
      <c r="AZ3136" s="40"/>
      <c r="BA3136" s="40"/>
      <c r="BB3136" s="40"/>
      <c r="BC3136" s="40"/>
      <c r="BD3136" s="40"/>
      <c r="BE3136" s="40"/>
      <c r="BF3136" s="40"/>
    </row>
    <row r="3137" spans="1:58" x14ac:dyDescent="0.4">
      <c r="A3137" s="510"/>
      <c r="B3137" s="40"/>
      <c r="C3137" s="40"/>
      <c r="D3137" s="45"/>
      <c r="E3137" s="45"/>
      <c r="F3137" s="64"/>
      <c r="G3137" s="40"/>
      <c r="H3137" s="40"/>
      <c r="I3137" s="40"/>
      <c r="J3137" s="40"/>
      <c r="K3137" s="40"/>
      <c r="L3137" s="40"/>
      <c r="M3137" s="40"/>
      <c r="N3137" s="40"/>
      <c r="O3137" s="40"/>
      <c r="P3137" s="40"/>
      <c r="Q3137" s="40"/>
      <c r="R3137" s="40"/>
      <c r="S3137" s="40"/>
      <c r="T3137" s="40"/>
      <c r="U3137" s="40"/>
      <c r="V3137" s="40"/>
      <c r="W3137" s="40"/>
      <c r="X3137" s="40"/>
      <c r="Y3137" s="40"/>
      <c r="Z3137" s="40"/>
      <c r="AA3137" s="40"/>
      <c r="AB3137" s="40"/>
      <c r="AC3137" s="40"/>
      <c r="AD3137" s="40"/>
      <c r="AE3137" s="40"/>
      <c r="AF3137" s="40"/>
      <c r="AG3137" s="40"/>
      <c r="AH3137" s="40"/>
      <c r="AI3137" s="40"/>
      <c r="AJ3137" s="40"/>
      <c r="AK3137" s="40"/>
      <c r="AL3137" s="40"/>
      <c r="AM3137" s="40"/>
      <c r="AN3137" s="40"/>
      <c r="AO3137" s="40"/>
      <c r="AP3137" s="40"/>
      <c r="AQ3137" s="40"/>
      <c r="AR3137" s="40"/>
      <c r="AS3137" s="40"/>
      <c r="AT3137" s="40"/>
      <c r="AU3137" s="40"/>
      <c r="AV3137" s="40"/>
      <c r="AW3137" s="40"/>
      <c r="AX3137" s="40"/>
      <c r="AY3137" s="40"/>
      <c r="AZ3137" s="40"/>
      <c r="BA3137" s="40"/>
      <c r="BB3137" s="40"/>
      <c r="BC3137" s="40"/>
      <c r="BD3137" s="40"/>
      <c r="BE3137" s="40"/>
      <c r="BF3137" s="40"/>
    </row>
    <row r="3138" spans="1:58" x14ac:dyDescent="0.4">
      <c r="A3138" s="510"/>
      <c r="B3138" s="40"/>
      <c r="C3138" s="40"/>
      <c r="D3138" s="45"/>
      <c r="E3138" s="45"/>
      <c r="F3138" s="64"/>
      <c r="G3138" s="40"/>
      <c r="H3138" s="40"/>
      <c r="I3138" s="40"/>
      <c r="J3138" s="40"/>
      <c r="K3138" s="40"/>
      <c r="L3138" s="40"/>
      <c r="M3138" s="40"/>
      <c r="N3138" s="40"/>
      <c r="O3138" s="40"/>
      <c r="P3138" s="40"/>
      <c r="Q3138" s="40"/>
      <c r="R3138" s="40"/>
      <c r="S3138" s="40"/>
      <c r="T3138" s="40"/>
      <c r="U3138" s="40"/>
      <c r="V3138" s="40"/>
      <c r="W3138" s="40"/>
      <c r="X3138" s="40"/>
      <c r="Y3138" s="40"/>
      <c r="Z3138" s="40"/>
      <c r="AA3138" s="40"/>
      <c r="AB3138" s="40"/>
      <c r="AC3138" s="40"/>
      <c r="AD3138" s="40"/>
      <c r="AE3138" s="40"/>
      <c r="AF3138" s="40"/>
      <c r="AG3138" s="40"/>
      <c r="AH3138" s="40"/>
      <c r="AI3138" s="40"/>
      <c r="AJ3138" s="40"/>
      <c r="AK3138" s="40"/>
      <c r="AL3138" s="40"/>
      <c r="AM3138" s="40"/>
      <c r="AN3138" s="40"/>
      <c r="AO3138" s="40"/>
      <c r="AP3138" s="40"/>
      <c r="AQ3138" s="40"/>
      <c r="AR3138" s="40"/>
      <c r="AS3138" s="40"/>
      <c r="AT3138" s="40"/>
      <c r="AU3138" s="40"/>
      <c r="AV3138" s="40"/>
      <c r="AW3138" s="40"/>
      <c r="AX3138" s="40"/>
      <c r="AY3138" s="40"/>
      <c r="AZ3138" s="40"/>
      <c r="BA3138" s="40"/>
      <c r="BB3138" s="40"/>
      <c r="BC3138" s="40"/>
      <c r="BD3138" s="40"/>
      <c r="BE3138" s="40"/>
      <c r="BF3138" s="40"/>
    </row>
    <row r="3139" spans="1:58" x14ac:dyDescent="0.4">
      <c r="A3139" s="510"/>
      <c r="B3139" s="40"/>
      <c r="C3139" s="40"/>
      <c r="D3139" s="45"/>
      <c r="E3139" s="45"/>
      <c r="F3139" s="64"/>
      <c r="G3139" s="40"/>
      <c r="H3139" s="40"/>
      <c r="I3139" s="40"/>
      <c r="J3139" s="40"/>
      <c r="K3139" s="40"/>
      <c r="L3139" s="40"/>
      <c r="M3139" s="40"/>
      <c r="N3139" s="40"/>
      <c r="O3139" s="40"/>
      <c r="P3139" s="40"/>
      <c r="Q3139" s="40"/>
      <c r="R3139" s="40"/>
      <c r="S3139" s="40"/>
      <c r="T3139" s="40"/>
      <c r="U3139" s="40"/>
      <c r="V3139" s="40"/>
      <c r="W3139" s="40"/>
      <c r="X3139" s="40"/>
      <c r="Y3139" s="40"/>
      <c r="Z3139" s="40"/>
      <c r="AA3139" s="40"/>
      <c r="AB3139" s="40"/>
      <c r="AC3139" s="40"/>
      <c r="AD3139" s="40"/>
      <c r="AE3139" s="40"/>
      <c r="AF3139" s="40"/>
      <c r="AG3139" s="40"/>
      <c r="AH3139" s="40"/>
      <c r="AI3139" s="40"/>
      <c r="AJ3139" s="40"/>
      <c r="AK3139" s="40"/>
      <c r="AL3139" s="40"/>
      <c r="AM3139" s="40"/>
      <c r="AN3139" s="40"/>
      <c r="AO3139" s="40"/>
      <c r="AP3139" s="40"/>
      <c r="AQ3139" s="40"/>
      <c r="AR3139" s="40"/>
      <c r="AS3139" s="40"/>
      <c r="AT3139" s="40"/>
      <c r="AU3139" s="40"/>
      <c r="AV3139" s="40"/>
      <c r="AW3139" s="40"/>
      <c r="AX3139" s="40"/>
      <c r="AY3139" s="40"/>
      <c r="AZ3139" s="40"/>
      <c r="BA3139" s="40"/>
      <c r="BB3139" s="40"/>
      <c r="BC3139" s="40"/>
      <c r="BD3139" s="40"/>
      <c r="BE3139" s="40"/>
      <c r="BF3139" s="40"/>
    </row>
    <row r="3140" spans="1:58" x14ac:dyDescent="0.4">
      <c r="A3140" s="510"/>
      <c r="B3140" s="40"/>
      <c r="C3140" s="40"/>
      <c r="D3140" s="45"/>
      <c r="E3140" s="45"/>
      <c r="F3140" s="64"/>
      <c r="G3140" s="40"/>
      <c r="H3140" s="40"/>
      <c r="I3140" s="40"/>
      <c r="J3140" s="40"/>
      <c r="K3140" s="40"/>
      <c r="L3140" s="40"/>
      <c r="M3140" s="40"/>
      <c r="N3140" s="40"/>
      <c r="O3140" s="40"/>
      <c r="P3140" s="40"/>
      <c r="Q3140" s="40"/>
      <c r="R3140" s="40"/>
      <c r="S3140" s="40"/>
      <c r="T3140" s="40"/>
      <c r="U3140" s="40"/>
      <c r="V3140" s="40"/>
      <c r="W3140" s="40"/>
      <c r="X3140" s="40"/>
      <c r="Y3140" s="40"/>
      <c r="Z3140" s="40"/>
      <c r="AA3140" s="40"/>
      <c r="AB3140" s="40"/>
      <c r="AC3140" s="40"/>
      <c r="AD3140" s="40"/>
      <c r="AE3140" s="40"/>
      <c r="AF3140" s="40"/>
      <c r="AG3140" s="40"/>
      <c r="AH3140" s="40"/>
      <c r="AI3140" s="40"/>
      <c r="AJ3140" s="40"/>
      <c r="AK3140" s="40"/>
      <c r="AL3140" s="40"/>
      <c r="AM3140" s="40"/>
      <c r="AN3140" s="40"/>
      <c r="AO3140" s="40"/>
      <c r="AP3140" s="40"/>
      <c r="AQ3140" s="40"/>
      <c r="AR3140" s="40"/>
      <c r="AS3140" s="40"/>
      <c r="AT3140" s="40"/>
      <c r="AU3140" s="40"/>
      <c r="AV3140" s="40"/>
      <c r="AW3140" s="40"/>
      <c r="AX3140" s="40"/>
      <c r="AY3140" s="40"/>
      <c r="AZ3140" s="40"/>
      <c r="BA3140" s="40"/>
      <c r="BB3140" s="40"/>
      <c r="BC3140" s="40"/>
      <c r="BD3140" s="40"/>
      <c r="BE3140" s="40"/>
      <c r="BF3140" s="40"/>
    </row>
    <row r="3141" spans="1:58" x14ac:dyDescent="0.4">
      <c r="A3141" s="510"/>
      <c r="B3141" s="40"/>
      <c r="C3141" s="40"/>
      <c r="D3141" s="45"/>
      <c r="E3141" s="45"/>
      <c r="F3141" s="64"/>
      <c r="G3141" s="40"/>
      <c r="H3141" s="40"/>
      <c r="I3141" s="40"/>
      <c r="J3141" s="40"/>
      <c r="K3141" s="40"/>
      <c r="L3141" s="40"/>
      <c r="M3141" s="40"/>
      <c r="N3141" s="40"/>
      <c r="O3141" s="40"/>
      <c r="P3141" s="40"/>
      <c r="Q3141" s="40"/>
      <c r="R3141" s="40"/>
      <c r="S3141" s="40"/>
      <c r="T3141" s="40"/>
      <c r="U3141" s="40"/>
      <c r="V3141" s="40"/>
      <c r="W3141" s="40"/>
      <c r="X3141" s="40"/>
      <c r="Y3141" s="40"/>
      <c r="Z3141" s="40"/>
      <c r="AA3141" s="40"/>
      <c r="AB3141" s="40"/>
      <c r="AC3141" s="40"/>
      <c r="AD3141" s="40"/>
      <c r="AE3141" s="40"/>
      <c r="AF3141" s="40"/>
      <c r="AG3141" s="40"/>
      <c r="AH3141" s="40"/>
      <c r="AI3141" s="40"/>
      <c r="AJ3141" s="40"/>
      <c r="AK3141" s="40"/>
      <c r="AL3141" s="40"/>
      <c r="AM3141" s="40"/>
      <c r="AN3141" s="40"/>
      <c r="AO3141" s="40"/>
      <c r="AP3141" s="40"/>
      <c r="AQ3141" s="40"/>
      <c r="AR3141" s="40"/>
      <c r="AS3141" s="40"/>
      <c r="AT3141" s="40"/>
      <c r="AU3141" s="40"/>
      <c r="AV3141" s="40"/>
      <c r="AW3141" s="40"/>
      <c r="AX3141" s="40"/>
      <c r="AY3141" s="40"/>
      <c r="AZ3141" s="40"/>
      <c r="BA3141" s="40"/>
      <c r="BB3141" s="40"/>
      <c r="BC3141" s="40"/>
      <c r="BD3141" s="40"/>
      <c r="BE3141" s="40"/>
      <c r="BF3141" s="40"/>
    </row>
    <row r="3142" spans="1:58" x14ac:dyDescent="0.4">
      <c r="A3142" s="510"/>
      <c r="B3142" s="40"/>
      <c r="C3142" s="40"/>
      <c r="D3142" s="45"/>
      <c r="E3142" s="45"/>
      <c r="F3142" s="64"/>
      <c r="G3142" s="40"/>
      <c r="H3142" s="40"/>
      <c r="I3142" s="40"/>
      <c r="J3142" s="40"/>
      <c r="K3142" s="40"/>
      <c r="L3142" s="40"/>
      <c r="M3142" s="40"/>
      <c r="N3142" s="40"/>
      <c r="O3142" s="40"/>
      <c r="P3142" s="40"/>
      <c r="Q3142" s="40"/>
      <c r="R3142" s="40"/>
      <c r="S3142" s="40"/>
      <c r="T3142" s="40"/>
      <c r="U3142" s="40"/>
      <c r="V3142" s="40"/>
      <c r="W3142" s="40"/>
      <c r="X3142" s="40"/>
      <c r="Y3142" s="40"/>
      <c r="Z3142" s="40"/>
      <c r="AA3142" s="40"/>
      <c r="AB3142" s="40"/>
      <c r="AC3142" s="40"/>
      <c r="AD3142" s="40"/>
      <c r="AE3142" s="40"/>
      <c r="AF3142" s="40"/>
      <c r="AG3142" s="40"/>
      <c r="AH3142" s="40"/>
      <c r="AI3142" s="40"/>
      <c r="AJ3142" s="40"/>
      <c r="AK3142" s="40"/>
      <c r="AL3142" s="40"/>
      <c r="AM3142" s="40"/>
      <c r="AN3142" s="40"/>
      <c r="AO3142" s="40"/>
      <c r="AP3142" s="40"/>
      <c r="AQ3142" s="40"/>
      <c r="AR3142" s="40"/>
      <c r="AS3142" s="40"/>
      <c r="AT3142" s="40"/>
      <c r="AU3142" s="40"/>
      <c r="AV3142" s="40"/>
      <c r="AW3142" s="40"/>
      <c r="AX3142" s="40"/>
      <c r="AY3142" s="40"/>
      <c r="AZ3142" s="40"/>
      <c r="BA3142" s="40"/>
      <c r="BB3142" s="40"/>
      <c r="BC3142" s="40"/>
      <c r="BD3142" s="40"/>
      <c r="BE3142" s="40"/>
      <c r="BF3142" s="40"/>
    </row>
    <row r="3143" spans="1:58" x14ac:dyDescent="0.4">
      <c r="A3143" s="510"/>
      <c r="B3143" s="40"/>
      <c r="C3143" s="40"/>
      <c r="D3143" s="45"/>
      <c r="E3143" s="45"/>
      <c r="F3143" s="64"/>
      <c r="G3143" s="40"/>
      <c r="H3143" s="40"/>
      <c r="I3143" s="40"/>
      <c r="J3143" s="40"/>
      <c r="K3143" s="40"/>
      <c r="L3143" s="40"/>
      <c r="M3143" s="40"/>
      <c r="N3143" s="40"/>
      <c r="O3143" s="40"/>
      <c r="P3143" s="40"/>
      <c r="Q3143" s="40"/>
      <c r="R3143" s="40"/>
      <c r="S3143" s="40"/>
      <c r="T3143" s="40"/>
      <c r="U3143" s="40"/>
      <c r="V3143" s="40"/>
      <c r="W3143" s="40"/>
      <c r="X3143" s="40"/>
      <c r="Y3143" s="40"/>
      <c r="Z3143" s="40"/>
      <c r="AA3143" s="40"/>
      <c r="AB3143" s="40"/>
      <c r="AC3143" s="40"/>
      <c r="AD3143" s="40"/>
      <c r="AE3143" s="40"/>
      <c r="AF3143" s="40"/>
      <c r="AG3143" s="40"/>
      <c r="AH3143" s="40"/>
      <c r="AI3143" s="40"/>
      <c r="AJ3143" s="40"/>
      <c r="AK3143" s="40"/>
      <c r="AL3143" s="40"/>
      <c r="AM3143" s="40"/>
      <c r="AN3143" s="40"/>
      <c r="AO3143" s="40"/>
      <c r="AP3143" s="40"/>
      <c r="AQ3143" s="40"/>
      <c r="AR3143" s="40"/>
      <c r="AS3143" s="40"/>
      <c r="AT3143" s="40"/>
      <c r="AU3143" s="40"/>
      <c r="AV3143" s="40"/>
      <c r="AW3143" s="40"/>
      <c r="AX3143" s="40"/>
      <c r="AY3143" s="40"/>
      <c r="AZ3143" s="40"/>
      <c r="BA3143" s="40"/>
      <c r="BB3143" s="40"/>
      <c r="BC3143" s="40"/>
      <c r="BD3143" s="40"/>
      <c r="BE3143" s="40"/>
      <c r="BF3143" s="40"/>
    </row>
    <row r="3144" spans="1:58" x14ac:dyDescent="0.4">
      <c r="A3144" s="510"/>
      <c r="B3144" s="40"/>
      <c r="C3144" s="40"/>
      <c r="D3144" s="45"/>
      <c r="E3144" s="45"/>
      <c r="F3144" s="64"/>
      <c r="G3144" s="40"/>
      <c r="H3144" s="40"/>
      <c r="I3144" s="40"/>
      <c r="J3144" s="40"/>
      <c r="K3144" s="40"/>
      <c r="L3144" s="40"/>
      <c r="M3144" s="40"/>
      <c r="N3144" s="40"/>
      <c r="O3144" s="40"/>
      <c r="P3144" s="40"/>
      <c r="Q3144" s="40"/>
      <c r="R3144" s="40"/>
      <c r="S3144" s="40"/>
      <c r="T3144" s="40"/>
      <c r="U3144" s="40"/>
      <c r="V3144" s="40"/>
      <c r="W3144" s="40"/>
      <c r="X3144" s="40"/>
      <c r="Y3144" s="40"/>
      <c r="Z3144" s="40"/>
      <c r="AA3144" s="40"/>
      <c r="AB3144" s="40"/>
      <c r="AC3144" s="40"/>
      <c r="AD3144" s="40"/>
      <c r="AE3144" s="40"/>
      <c r="AF3144" s="40"/>
      <c r="AG3144" s="40"/>
      <c r="AH3144" s="40"/>
      <c r="AI3144" s="40"/>
      <c r="AJ3144" s="40"/>
      <c r="AK3144" s="40"/>
      <c r="AL3144" s="40"/>
      <c r="AM3144" s="40"/>
      <c r="AN3144" s="40"/>
      <c r="AO3144" s="40"/>
      <c r="AP3144" s="40"/>
      <c r="AQ3144" s="40"/>
      <c r="AR3144" s="40"/>
      <c r="AS3144" s="40"/>
      <c r="AT3144" s="40"/>
      <c r="AU3144" s="40"/>
      <c r="AV3144" s="40"/>
      <c r="AW3144" s="40"/>
      <c r="AX3144" s="40"/>
      <c r="AY3144" s="40"/>
      <c r="AZ3144" s="40"/>
      <c r="BA3144" s="40"/>
      <c r="BB3144" s="40"/>
      <c r="BC3144" s="40"/>
      <c r="BD3144" s="40"/>
      <c r="BE3144" s="40"/>
      <c r="BF3144" s="40"/>
    </row>
    <row r="3145" spans="1:58" x14ac:dyDescent="0.4">
      <c r="A3145" s="510"/>
      <c r="B3145" s="40"/>
      <c r="C3145" s="40"/>
      <c r="D3145" s="45"/>
      <c r="E3145" s="45"/>
      <c r="F3145" s="64"/>
      <c r="G3145" s="40"/>
      <c r="H3145" s="40"/>
      <c r="I3145" s="40"/>
      <c r="J3145" s="40"/>
      <c r="K3145" s="40"/>
      <c r="L3145" s="40"/>
      <c r="M3145" s="40"/>
      <c r="N3145" s="40"/>
      <c r="O3145" s="40"/>
      <c r="P3145" s="40"/>
      <c r="Q3145" s="40"/>
      <c r="R3145" s="40"/>
      <c r="S3145" s="40"/>
      <c r="T3145" s="40"/>
      <c r="U3145" s="40"/>
      <c r="V3145" s="40"/>
      <c r="W3145" s="40"/>
      <c r="X3145" s="40"/>
      <c r="Y3145" s="40"/>
      <c r="Z3145" s="40"/>
      <c r="AA3145" s="40"/>
      <c r="AB3145" s="40"/>
      <c r="AC3145" s="40"/>
      <c r="AD3145" s="40"/>
      <c r="AE3145" s="40"/>
      <c r="AF3145" s="40"/>
      <c r="AG3145" s="40"/>
      <c r="AH3145" s="40"/>
      <c r="AI3145" s="40"/>
      <c r="AJ3145" s="40"/>
      <c r="AK3145" s="40"/>
      <c r="AL3145" s="40"/>
      <c r="AM3145" s="40"/>
      <c r="AN3145" s="40"/>
      <c r="AO3145" s="40"/>
      <c r="AP3145" s="40"/>
      <c r="AQ3145" s="40"/>
      <c r="AR3145" s="40"/>
      <c r="AS3145" s="40"/>
      <c r="AT3145" s="40"/>
      <c r="AU3145" s="40"/>
      <c r="AV3145" s="40"/>
      <c r="AW3145" s="40"/>
      <c r="AX3145" s="40"/>
      <c r="AY3145" s="40"/>
      <c r="AZ3145" s="40"/>
      <c r="BA3145" s="40"/>
      <c r="BB3145" s="40"/>
      <c r="BC3145" s="40"/>
      <c r="BD3145" s="40"/>
      <c r="BE3145" s="40"/>
      <c r="BF3145" s="40"/>
    </row>
    <row r="3146" spans="1:58" x14ac:dyDescent="0.4">
      <c r="A3146" s="510"/>
      <c r="B3146" s="40"/>
      <c r="C3146" s="40"/>
      <c r="D3146" s="45"/>
      <c r="E3146" s="45"/>
      <c r="F3146" s="64"/>
      <c r="G3146" s="40"/>
      <c r="H3146" s="40"/>
      <c r="I3146" s="40"/>
      <c r="J3146" s="40"/>
      <c r="K3146" s="40"/>
      <c r="L3146" s="40"/>
      <c r="M3146" s="40"/>
      <c r="N3146" s="40"/>
      <c r="O3146" s="40"/>
      <c r="P3146" s="40"/>
      <c r="Q3146" s="40"/>
      <c r="R3146" s="40"/>
      <c r="S3146" s="40"/>
      <c r="T3146" s="40"/>
      <c r="U3146" s="40"/>
      <c r="V3146" s="40"/>
      <c r="W3146" s="40"/>
      <c r="X3146" s="40"/>
      <c r="Y3146" s="40"/>
      <c r="Z3146" s="40"/>
      <c r="AA3146" s="40"/>
      <c r="AB3146" s="40"/>
      <c r="AC3146" s="40"/>
      <c r="AD3146" s="40"/>
      <c r="AE3146" s="40"/>
      <c r="AF3146" s="40"/>
      <c r="AG3146" s="40"/>
      <c r="AH3146" s="40"/>
      <c r="AI3146" s="40"/>
      <c r="AJ3146" s="40"/>
      <c r="AK3146" s="40"/>
      <c r="AL3146" s="40"/>
      <c r="AM3146" s="40"/>
      <c r="AN3146" s="40"/>
      <c r="AO3146" s="40"/>
      <c r="AP3146" s="40"/>
      <c r="AQ3146" s="40"/>
      <c r="AR3146" s="40"/>
      <c r="AS3146" s="40"/>
      <c r="AT3146" s="40"/>
      <c r="AU3146" s="40"/>
      <c r="AV3146" s="40"/>
      <c r="AW3146" s="40"/>
      <c r="AX3146" s="40"/>
      <c r="AY3146" s="40"/>
      <c r="AZ3146" s="40"/>
      <c r="BA3146" s="40"/>
      <c r="BB3146" s="40"/>
      <c r="BC3146" s="40"/>
      <c r="BD3146" s="40"/>
      <c r="BE3146" s="40"/>
      <c r="BF3146" s="40"/>
    </row>
    <row r="3147" spans="1:58" x14ac:dyDescent="0.4">
      <c r="A3147" s="510"/>
      <c r="B3147" s="40"/>
      <c r="C3147" s="40"/>
      <c r="D3147" s="45"/>
      <c r="E3147" s="45"/>
      <c r="F3147" s="64"/>
      <c r="G3147" s="40"/>
      <c r="H3147" s="40"/>
      <c r="I3147" s="40"/>
      <c r="J3147" s="40"/>
      <c r="K3147" s="40"/>
      <c r="L3147" s="40"/>
      <c r="M3147" s="40"/>
      <c r="N3147" s="40"/>
      <c r="O3147" s="40"/>
      <c r="P3147" s="40"/>
      <c r="Q3147" s="40"/>
      <c r="R3147" s="40"/>
      <c r="S3147" s="40"/>
      <c r="T3147" s="40"/>
      <c r="U3147" s="40"/>
      <c r="V3147" s="40"/>
      <c r="W3147" s="40"/>
      <c r="X3147" s="40"/>
      <c r="Y3147" s="40"/>
      <c r="Z3147" s="40"/>
      <c r="AA3147" s="40"/>
      <c r="AB3147" s="40"/>
      <c r="AC3147" s="40"/>
      <c r="AD3147" s="40"/>
      <c r="AE3147" s="40"/>
      <c r="AF3147" s="40"/>
      <c r="AG3147" s="40"/>
      <c r="AH3147" s="40"/>
      <c r="AI3147" s="40"/>
      <c r="AJ3147" s="40"/>
      <c r="AK3147" s="40"/>
      <c r="AL3147" s="40"/>
      <c r="AM3147" s="40"/>
      <c r="AN3147" s="40"/>
      <c r="AO3147" s="40"/>
      <c r="AP3147" s="40"/>
      <c r="AQ3147" s="40"/>
      <c r="AR3147" s="40"/>
      <c r="AS3147" s="40"/>
      <c r="AT3147" s="40"/>
      <c r="AU3147" s="40"/>
      <c r="AV3147" s="40"/>
      <c r="AW3147" s="40"/>
      <c r="AX3147" s="40"/>
      <c r="AY3147" s="40"/>
      <c r="AZ3147" s="40"/>
      <c r="BA3147" s="40"/>
      <c r="BB3147" s="40"/>
      <c r="BC3147" s="40"/>
      <c r="BD3147" s="40"/>
      <c r="BE3147" s="40"/>
      <c r="BF3147" s="40"/>
    </row>
    <row r="3148" spans="1:58" x14ac:dyDescent="0.4">
      <c r="A3148" s="510"/>
      <c r="B3148" s="40"/>
      <c r="C3148" s="40"/>
      <c r="D3148" s="45"/>
      <c r="E3148" s="45"/>
      <c r="F3148" s="64"/>
      <c r="G3148" s="40"/>
      <c r="H3148" s="40"/>
      <c r="I3148" s="40"/>
      <c r="J3148" s="40"/>
      <c r="K3148" s="40"/>
      <c r="L3148" s="40"/>
      <c r="M3148" s="40"/>
      <c r="N3148" s="40"/>
      <c r="O3148" s="40"/>
      <c r="P3148" s="40"/>
      <c r="Q3148" s="40"/>
      <c r="R3148" s="40"/>
      <c r="S3148" s="40"/>
      <c r="T3148" s="40"/>
      <c r="U3148" s="40"/>
      <c r="V3148" s="40"/>
      <c r="W3148" s="40"/>
      <c r="X3148" s="40"/>
      <c r="Y3148" s="40"/>
      <c r="Z3148" s="40"/>
      <c r="AA3148" s="40"/>
      <c r="AB3148" s="40"/>
      <c r="AC3148" s="40"/>
      <c r="AD3148" s="40"/>
      <c r="AE3148" s="40"/>
      <c r="AF3148" s="40"/>
      <c r="AG3148" s="40"/>
      <c r="AH3148" s="40"/>
      <c r="AI3148" s="40"/>
      <c r="AJ3148" s="40"/>
      <c r="AK3148" s="40"/>
      <c r="AL3148" s="40"/>
      <c r="AM3148" s="40"/>
      <c r="AN3148" s="40"/>
      <c r="AO3148" s="40"/>
      <c r="AP3148" s="40"/>
      <c r="AQ3148" s="40"/>
      <c r="AR3148" s="40"/>
      <c r="AS3148" s="40"/>
      <c r="AT3148" s="40"/>
      <c r="AU3148" s="40"/>
      <c r="AV3148" s="40"/>
      <c r="AW3148" s="40"/>
      <c r="AX3148" s="40"/>
      <c r="AY3148" s="40"/>
      <c r="AZ3148" s="40"/>
      <c r="BA3148" s="40"/>
      <c r="BB3148" s="40"/>
      <c r="BC3148" s="40"/>
      <c r="BD3148" s="40"/>
      <c r="BE3148" s="40"/>
      <c r="BF3148" s="40"/>
    </row>
    <row r="3149" spans="1:58" x14ac:dyDescent="0.4">
      <c r="A3149" s="510"/>
      <c r="B3149" s="40"/>
      <c r="C3149" s="40"/>
      <c r="D3149" s="45"/>
      <c r="E3149" s="45"/>
      <c r="F3149" s="64"/>
      <c r="G3149" s="40"/>
      <c r="H3149" s="40"/>
      <c r="I3149" s="40"/>
      <c r="J3149" s="40"/>
      <c r="K3149" s="40"/>
      <c r="L3149" s="40"/>
      <c r="M3149" s="40"/>
      <c r="N3149" s="40"/>
      <c r="O3149" s="40"/>
      <c r="P3149" s="40"/>
      <c r="Q3149" s="40"/>
      <c r="R3149" s="40"/>
      <c r="S3149" s="40"/>
      <c r="T3149" s="40"/>
      <c r="U3149" s="40"/>
      <c r="V3149" s="40"/>
      <c r="W3149" s="40"/>
      <c r="X3149" s="40"/>
      <c r="Y3149" s="40"/>
      <c r="Z3149" s="40"/>
      <c r="AA3149" s="40"/>
      <c r="AB3149" s="40"/>
      <c r="AC3149" s="40"/>
      <c r="AD3149" s="40"/>
      <c r="AE3149" s="40"/>
      <c r="AF3149" s="40"/>
      <c r="AG3149" s="40"/>
      <c r="AH3149" s="40"/>
      <c r="AI3149" s="40"/>
      <c r="AJ3149" s="40"/>
      <c r="AK3149" s="40"/>
      <c r="AL3149" s="40"/>
      <c r="AM3149" s="40"/>
      <c r="AN3149" s="40"/>
      <c r="AO3149" s="40"/>
      <c r="AP3149" s="40"/>
      <c r="AQ3149" s="40"/>
      <c r="AR3149" s="40"/>
      <c r="AS3149" s="40"/>
      <c r="AT3149" s="40"/>
      <c r="AU3149" s="40"/>
      <c r="AV3149" s="40"/>
      <c r="AW3149" s="40"/>
      <c r="AX3149" s="40"/>
      <c r="AY3149" s="40"/>
      <c r="AZ3149" s="40"/>
      <c r="BA3149" s="40"/>
      <c r="BB3149" s="40"/>
      <c r="BC3149" s="40"/>
      <c r="BD3149" s="40"/>
      <c r="BE3149" s="40"/>
      <c r="BF3149" s="40"/>
    </row>
    <row r="3150" spans="1:58" x14ac:dyDescent="0.4">
      <c r="A3150" s="510"/>
      <c r="B3150" s="40"/>
      <c r="C3150" s="40"/>
      <c r="D3150" s="45"/>
      <c r="E3150" s="45"/>
      <c r="F3150" s="64"/>
      <c r="G3150" s="40"/>
      <c r="H3150" s="40"/>
      <c r="I3150" s="40"/>
      <c r="J3150" s="40"/>
      <c r="K3150" s="40"/>
      <c r="L3150" s="40"/>
      <c r="M3150" s="40"/>
      <c r="N3150" s="40"/>
      <c r="O3150" s="40"/>
      <c r="P3150" s="40"/>
      <c r="Q3150" s="40"/>
      <c r="R3150" s="40"/>
      <c r="S3150" s="40"/>
      <c r="T3150" s="40"/>
      <c r="U3150" s="40"/>
      <c r="V3150" s="40"/>
      <c r="W3150" s="40"/>
      <c r="X3150" s="40"/>
      <c r="Y3150" s="40"/>
      <c r="Z3150" s="40"/>
      <c r="AA3150" s="40"/>
      <c r="AB3150" s="40"/>
      <c r="AC3150" s="40"/>
      <c r="AD3150" s="40"/>
      <c r="AE3150" s="40"/>
      <c r="AF3150" s="40"/>
      <c r="AG3150" s="40"/>
      <c r="AH3150" s="40"/>
      <c r="AI3150" s="40"/>
      <c r="AJ3150" s="40"/>
      <c r="AK3150" s="40"/>
      <c r="AL3150" s="40"/>
      <c r="AM3150" s="40"/>
      <c r="AN3150" s="40"/>
      <c r="AO3150" s="40"/>
      <c r="AP3150" s="40"/>
      <c r="AQ3150" s="40"/>
      <c r="AR3150" s="40"/>
      <c r="AS3150" s="40"/>
      <c r="AT3150" s="40"/>
      <c r="AU3150" s="40"/>
      <c r="AV3150" s="40"/>
      <c r="AW3150" s="40"/>
      <c r="AX3150" s="40"/>
      <c r="AY3150" s="40"/>
      <c r="AZ3150" s="40"/>
      <c r="BA3150" s="40"/>
      <c r="BB3150" s="40"/>
      <c r="BC3150" s="40"/>
      <c r="BD3150" s="40"/>
      <c r="BE3150" s="40"/>
      <c r="BF3150" s="40"/>
    </row>
    <row r="3151" spans="1:58" x14ac:dyDescent="0.4">
      <c r="A3151" s="510"/>
      <c r="B3151" s="40"/>
      <c r="C3151" s="40"/>
      <c r="D3151" s="45"/>
      <c r="E3151" s="45"/>
      <c r="F3151" s="64"/>
      <c r="G3151" s="40"/>
      <c r="H3151" s="40"/>
      <c r="I3151" s="40"/>
      <c r="J3151" s="40"/>
      <c r="K3151" s="40"/>
      <c r="L3151" s="40"/>
      <c r="M3151" s="40"/>
      <c r="N3151" s="40"/>
      <c r="O3151" s="40"/>
      <c r="P3151" s="40"/>
      <c r="Q3151" s="40"/>
      <c r="R3151" s="40"/>
      <c r="S3151" s="40"/>
      <c r="T3151" s="40"/>
      <c r="U3151" s="40"/>
      <c r="V3151" s="40"/>
      <c r="W3151" s="40"/>
      <c r="X3151" s="40"/>
      <c r="Y3151" s="40"/>
      <c r="Z3151" s="40"/>
      <c r="AA3151" s="40"/>
      <c r="AB3151" s="40"/>
      <c r="AC3151" s="40"/>
      <c r="AD3151" s="40"/>
      <c r="AE3151" s="40"/>
      <c r="AF3151" s="40"/>
      <c r="AG3151" s="40"/>
      <c r="AH3151" s="40"/>
      <c r="AI3151" s="40"/>
      <c r="AJ3151" s="40"/>
      <c r="AK3151" s="40"/>
      <c r="AL3151" s="40"/>
      <c r="AM3151" s="40"/>
      <c r="AN3151" s="40"/>
      <c r="AO3151" s="40"/>
      <c r="AP3151" s="40"/>
      <c r="AQ3151" s="40"/>
      <c r="AR3151" s="40"/>
      <c r="AS3151" s="40"/>
      <c r="AT3151" s="40"/>
      <c r="AU3151" s="40"/>
      <c r="AV3151" s="40"/>
      <c r="AW3151" s="40"/>
      <c r="AX3151" s="40"/>
      <c r="AY3151" s="40"/>
      <c r="AZ3151" s="40"/>
      <c r="BA3151" s="40"/>
      <c r="BB3151" s="40"/>
      <c r="BC3151" s="40"/>
      <c r="BD3151" s="40"/>
      <c r="BE3151" s="40"/>
      <c r="BF3151" s="40"/>
    </row>
    <row r="3152" spans="1:58" x14ac:dyDescent="0.4">
      <c r="A3152" s="510"/>
      <c r="B3152" s="40"/>
      <c r="C3152" s="40"/>
      <c r="D3152" s="45"/>
      <c r="E3152" s="45"/>
      <c r="F3152" s="64"/>
      <c r="G3152" s="40"/>
      <c r="H3152" s="40"/>
      <c r="I3152" s="40"/>
      <c r="J3152" s="40"/>
      <c r="K3152" s="40"/>
      <c r="L3152" s="40"/>
      <c r="M3152" s="40"/>
      <c r="N3152" s="40"/>
      <c r="O3152" s="40"/>
      <c r="P3152" s="40"/>
      <c r="Q3152" s="40"/>
      <c r="R3152" s="40"/>
      <c r="S3152" s="40"/>
      <c r="T3152" s="40"/>
      <c r="U3152" s="40"/>
      <c r="V3152" s="40"/>
      <c r="W3152" s="40"/>
      <c r="X3152" s="40"/>
      <c r="Y3152" s="40"/>
      <c r="Z3152" s="40"/>
      <c r="AA3152" s="40"/>
      <c r="AB3152" s="40"/>
      <c r="AC3152" s="40"/>
      <c r="AD3152" s="40"/>
      <c r="AE3152" s="40"/>
      <c r="AF3152" s="40"/>
      <c r="AG3152" s="40"/>
      <c r="AH3152" s="40"/>
      <c r="AI3152" s="40"/>
      <c r="AJ3152" s="40"/>
      <c r="AK3152" s="40"/>
      <c r="AL3152" s="40"/>
      <c r="AM3152" s="40"/>
      <c r="AN3152" s="40"/>
      <c r="AO3152" s="40"/>
      <c r="AP3152" s="40"/>
      <c r="AQ3152" s="40"/>
      <c r="AR3152" s="40"/>
      <c r="AS3152" s="40"/>
      <c r="AT3152" s="40"/>
      <c r="AU3152" s="40"/>
      <c r="AV3152" s="40"/>
      <c r="AW3152" s="40"/>
      <c r="AX3152" s="40"/>
      <c r="AY3152" s="40"/>
      <c r="AZ3152" s="40"/>
      <c r="BA3152" s="40"/>
      <c r="BB3152" s="40"/>
      <c r="BC3152" s="40"/>
      <c r="BD3152" s="40"/>
      <c r="BE3152" s="40"/>
      <c r="BF3152" s="40"/>
    </row>
    <row r="3153" spans="1:58" x14ac:dyDescent="0.4">
      <c r="A3153" s="510"/>
      <c r="B3153" s="40"/>
      <c r="C3153" s="40"/>
      <c r="D3153" s="45"/>
      <c r="E3153" s="45"/>
      <c r="F3153" s="64"/>
      <c r="G3153" s="40"/>
      <c r="H3153" s="40"/>
      <c r="I3153" s="40"/>
      <c r="J3153" s="40"/>
      <c r="K3153" s="40"/>
      <c r="L3153" s="40"/>
      <c r="M3153" s="40"/>
      <c r="N3153" s="40"/>
      <c r="O3153" s="40"/>
      <c r="P3153" s="40"/>
      <c r="Q3153" s="40"/>
      <c r="R3153" s="40"/>
      <c r="S3153" s="40"/>
      <c r="T3153" s="40"/>
      <c r="U3153" s="40"/>
      <c r="V3153" s="40"/>
      <c r="W3153" s="40"/>
      <c r="X3153" s="40"/>
      <c r="Y3153" s="40"/>
      <c r="Z3153" s="40"/>
      <c r="AA3153" s="40"/>
      <c r="AB3153" s="40"/>
      <c r="AC3153" s="40"/>
      <c r="AD3153" s="40"/>
      <c r="AE3153" s="40"/>
      <c r="AF3153" s="40"/>
      <c r="AG3153" s="40"/>
      <c r="AH3153" s="40"/>
      <c r="AI3153" s="40"/>
      <c r="AJ3153" s="40"/>
      <c r="AK3153" s="40"/>
      <c r="AL3153" s="40"/>
      <c r="AM3153" s="40"/>
      <c r="AN3153" s="40"/>
      <c r="AO3153" s="40"/>
      <c r="AP3153" s="40"/>
      <c r="AQ3153" s="40"/>
      <c r="AR3153" s="40"/>
      <c r="AS3153" s="40"/>
      <c r="AT3153" s="40"/>
      <c r="AU3153" s="40"/>
      <c r="AV3153" s="40"/>
      <c r="AW3153" s="40"/>
      <c r="AX3153" s="40"/>
      <c r="AY3153" s="40"/>
      <c r="AZ3153" s="40"/>
      <c r="BA3153" s="40"/>
      <c r="BB3153" s="40"/>
      <c r="BC3153" s="40"/>
      <c r="BD3153" s="40"/>
      <c r="BE3153" s="40"/>
      <c r="BF3153" s="40"/>
    </row>
    <row r="3154" spans="1:58" x14ac:dyDescent="0.4">
      <c r="A3154" s="510"/>
      <c r="B3154" s="40"/>
      <c r="C3154" s="40"/>
      <c r="D3154" s="45"/>
      <c r="E3154" s="45"/>
      <c r="F3154" s="64"/>
      <c r="G3154" s="40"/>
      <c r="H3154" s="40"/>
      <c r="I3154" s="40"/>
      <c r="J3154" s="40"/>
      <c r="K3154" s="40"/>
      <c r="L3154" s="40"/>
      <c r="M3154" s="40"/>
      <c r="N3154" s="40"/>
      <c r="O3154" s="40"/>
      <c r="P3154" s="40"/>
      <c r="Q3154" s="40"/>
      <c r="R3154" s="40"/>
      <c r="S3154" s="40"/>
      <c r="T3154" s="40"/>
      <c r="U3154" s="40"/>
      <c r="V3154" s="40"/>
      <c r="W3154" s="40"/>
      <c r="X3154" s="40"/>
      <c r="Y3154" s="40"/>
      <c r="Z3154" s="40"/>
      <c r="AA3154" s="40"/>
      <c r="AB3154" s="40"/>
      <c r="AC3154" s="40"/>
      <c r="AD3154" s="40"/>
      <c r="AE3154" s="40"/>
      <c r="AF3154" s="40"/>
      <c r="AG3154" s="40"/>
      <c r="AH3154" s="40"/>
      <c r="AI3154" s="40"/>
      <c r="AJ3154" s="40"/>
      <c r="AK3154" s="40"/>
      <c r="AL3154" s="40"/>
      <c r="AM3154" s="40"/>
      <c r="AN3154" s="40"/>
      <c r="AO3154" s="40"/>
      <c r="AP3154" s="40"/>
      <c r="AQ3154" s="40"/>
      <c r="AR3154" s="40"/>
      <c r="AS3154" s="40"/>
      <c r="AT3154" s="40"/>
      <c r="AU3154" s="40"/>
      <c r="AV3154" s="40"/>
      <c r="AW3154" s="40"/>
      <c r="AX3154" s="40"/>
      <c r="AY3154" s="40"/>
      <c r="AZ3154" s="40"/>
      <c r="BA3154" s="40"/>
      <c r="BB3154" s="40"/>
      <c r="BC3154" s="40"/>
      <c r="BD3154" s="40"/>
      <c r="BE3154" s="40"/>
      <c r="BF3154" s="40"/>
    </row>
    <row r="3155" spans="1:58" x14ac:dyDescent="0.4">
      <c r="A3155" s="510"/>
      <c r="B3155" s="40"/>
      <c r="C3155" s="40"/>
      <c r="D3155" s="45"/>
      <c r="E3155" s="45"/>
      <c r="F3155" s="64"/>
      <c r="G3155" s="40"/>
      <c r="H3155" s="40"/>
      <c r="I3155" s="40"/>
      <c r="J3155" s="40"/>
      <c r="K3155" s="40"/>
      <c r="L3155" s="40"/>
      <c r="M3155" s="40"/>
      <c r="N3155" s="40"/>
      <c r="O3155" s="40"/>
      <c r="P3155" s="40"/>
      <c r="Q3155" s="40"/>
      <c r="R3155" s="40"/>
      <c r="S3155" s="40"/>
      <c r="T3155" s="40"/>
      <c r="U3155" s="40"/>
      <c r="V3155" s="40"/>
      <c r="W3155" s="40"/>
      <c r="X3155" s="40"/>
      <c r="Y3155" s="40"/>
      <c r="Z3155" s="40"/>
      <c r="AA3155" s="40"/>
      <c r="AB3155" s="40"/>
      <c r="AC3155" s="40"/>
      <c r="AD3155" s="40"/>
      <c r="AE3155" s="40"/>
      <c r="AF3155" s="40"/>
      <c r="AG3155" s="40"/>
      <c r="AH3155" s="40"/>
      <c r="AI3155" s="40"/>
      <c r="AJ3155" s="40"/>
      <c r="AK3155" s="40"/>
      <c r="AL3155" s="40"/>
      <c r="AM3155" s="40"/>
      <c r="AN3155" s="40"/>
      <c r="AO3155" s="40"/>
      <c r="AP3155" s="40"/>
      <c r="AQ3155" s="40"/>
      <c r="AR3155" s="40"/>
      <c r="AS3155" s="40"/>
      <c r="AT3155" s="40"/>
      <c r="AU3155" s="40"/>
      <c r="AV3155" s="40"/>
      <c r="AW3155" s="40"/>
      <c r="AX3155" s="40"/>
      <c r="AY3155" s="40"/>
      <c r="AZ3155" s="40"/>
      <c r="BA3155" s="40"/>
      <c r="BB3155" s="40"/>
      <c r="BC3155" s="40"/>
      <c r="BD3155" s="40"/>
      <c r="BE3155" s="40"/>
      <c r="BF3155" s="40"/>
    </row>
    <row r="3156" spans="1:58" x14ac:dyDescent="0.4">
      <c r="A3156" s="510"/>
      <c r="B3156" s="40"/>
      <c r="C3156" s="40"/>
      <c r="D3156" s="45"/>
      <c r="E3156" s="45"/>
      <c r="F3156" s="64"/>
      <c r="G3156" s="40"/>
      <c r="H3156" s="40"/>
      <c r="I3156" s="40"/>
      <c r="J3156" s="40"/>
      <c r="K3156" s="40"/>
      <c r="L3156" s="40"/>
      <c r="M3156" s="40"/>
      <c r="N3156" s="40"/>
      <c r="O3156" s="40"/>
      <c r="P3156" s="40"/>
      <c r="Q3156" s="40"/>
      <c r="R3156" s="40"/>
      <c r="S3156" s="40"/>
      <c r="T3156" s="40"/>
      <c r="U3156" s="40"/>
      <c r="V3156" s="40"/>
      <c r="W3156" s="40"/>
      <c r="X3156" s="40"/>
      <c r="Y3156" s="40"/>
      <c r="Z3156" s="40"/>
      <c r="AA3156" s="40"/>
      <c r="AB3156" s="40"/>
      <c r="AC3156" s="40"/>
      <c r="AD3156" s="40"/>
      <c r="AE3156" s="40"/>
      <c r="AF3156" s="40"/>
      <c r="AG3156" s="40"/>
      <c r="AH3156" s="40"/>
      <c r="AI3156" s="40"/>
      <c r="AJ3156" s="40"/>
      <c r="AK3156" s="40"/>
      <c r="AL3156" s="40"/>
      <c r="AM3156" s="40"/>
      <c r="AN3156" s="40"/>
      <c r="AO3156" s="40"/>
      <c r="AP3156" s="40"/>
      <c r="AQ3156" s="40"/>
      <c r="AR3156" s="40"/>
      <c r="AS3156" s="40"/>
      <c r="AT3156" s="40"/>
      <c r="AU3156" s="40"/>
      <c r="AV3156" s="40"/>
      <c r="AW3156" s="40"/>
      <c r="AX3156" s="40"/>
      <c r="AY3156" s="40"/>
      <c r="AZ3156" s="40"/>
      <c r="BA3156" s="40"/>
      <c r="BB3156" s="40"/>
      <c r="BC3156" s="40"/>
      <c r="BD3156" s="40"/>
      <c r="BE3156" s="40"/>
      <c r="BF3156" s="40"/>
    </row>
    <row r="3157" spans="1:58" x14ac:dyDescent="0.4">
      <c r="A3157" s="510"/>
      <c r="B3157" s="40"/>
      <c r="C3157" s="40"/>
      <c r="D3157" s="45"/>
      <c r="E3157" s="45"/>
      <c r="F3157" s="64"/>
      <c r="G3157" s="40"/>
      <c r="H3157" s="40"/>
      <c r="I3157" s="40"/>
      <c r="J3157" s="40"/>
      <c r="K3157" s="40"/>
      <c r="L3157" s="40"/>
      <c r="M3157" s="40"/>
      <c r="N3157" s="40"/>
      <c r="O3157" s="40"/>
      <c r="P3157" s="40"/>
      <c r="Q3157" s="40"/>
      <c r="R3157" s="40"/>
      <c r="S3157" s="40"/>
      <c r="T3157" s="40"/>
      <c r="U3157" s="40"/>
      <c r="V3157" s="40"/>
      <c r="W3157" s="40"/>
      <c r="X3157" s="40"/>
      <c r="Y3157" s="40"/>
      <c r="Z3157" s="40"/>
      <c r="AA3157" s="40"/>
      <c r="AB3157" s="40"/>
      <c r="AC3157" s="40"/>
      <c r="AD3157" s="40"/>
      <c r="AE3157" s="40"/>
      <c r="AF3157" s="40"/>
      <c r="AG3157" s="40"/>
      <c r="AH3157" s="40"/>
      <c r="AI3157" s="40"/>
      <c r="AJ3157" s="40"/>
      <c r="AK3157" s="40"/>
      <c r="AL3157" s="40"/>
      <c r="AM3157" s="40"/>
      <c r="AN3157" s="40"/>
      <c r="AO3157" s="40"/>
      <c r="AP3157" s="40"/>
      <c r="AQ3157" s="40"/>
      <c r="AR3157" s="40"/>
      <c r="AS3157" s="40"/>
      <c r="AT3157" s="40"/>
      <c r="AU3157" s="40"/>
      <c r="AV3157" s="40"/>
      <c r="AW3157" s="40"/>
      <c r="AX3157" s="40"/>
      <c r="AY3157" s="40"/>
      <c r="AZ3157" s="40"/>
      <c r="BA3157" s="40"/>
      <c r="BB3157" s="40"/>
      <c r="BC3157" s="40"/>
      <c r="BD3157" s="40"/>
      <c r="BE3157" s="40"/>
      <c r="BF3157" s="40"/>
    </row>
    <row r="3158" spans="1:58" x14ac:dyDescent="0.4">
      <c r="A3158" s="510"/>
      <c r="B3158" s="40"/>
      <c r="C3158" s="40"/>
      <c r="D3158" s="45"/>
      <c r="E3158" s="45"/>
      <c r="F3158" s="64"/>
      <c r="G3158" s="40"/>
      <c r="H3158" s="40"/>
      <c r="I3158" s="40"/>
      <c r="J3158" s="40"/>
      <c r="K3158" s="40"/>
      <c r="L3158" s="40"/>
      <c r="M3158" s="40"/>
      <c r="N3158" s="40"/>
      <c r="O3158" s="40"/>
      <c r="P3158" s="40"/>
      <c r="Q3158" s="40"/>
      <c r="R3158" s="40"/>
      <c r="S3158" s="40"/>
      <c r="T3158" s="40"/>
      <c r="U3158" s="40"/>
      <c r="V3158" s="40"/>
      <c r="W3158" s="40"/>
      <c r="X3158" s="40"/>
      <c r="Y3158" s="40"/>
      <c r="Z3158" s="40"/>
      <c r="AA3158" s="40"/>
      <c r="AB3158" s="40"/>
      <c r="AC3158" s="40"/>
      <c r="AD3158" s="40"/>
      <c r="AE3158" s="40"/>
      <c r="AF3158" s="40"/>
      <c r="AG3158" s="40"/>
      <c r="AH3158" s="40"/>
      <c r="AI3158" s="40"/>
      <c r="AJ3158" s="40"/>
      <c r="AK3158" s="40"/>
      <c r="AL3158" s="40"/>
      <c r="AM3158" s="40"/>
      <c r="AN3158" s="40"/>
      <c r="AO3158" s="40"/>
      <c r="AP3158" s="40"/>
      <c r="AQ3158" s="40"/>
      <c r="AR3158" s="40"/>
      <c r="AS3158" s="40"/>
      <c r="AT3158" s="40"/>
      <c r="AU3158" s="40"/>
      <c r="AV3158" s="40"/>
      <c r="AW3158" s="40"/>
      <c r="AX3158" s="40"/>
      <c r="AY3158" s="40"/>
      <c r="AZ3158" s="40"/>
      <c r="BA3158" s="40"/>
      <c r="BB3158" s="40"/>
      <c r="BC3158" s="40"/>
      <c r="BD3158" s="40"/>
      <c r="BE3158" s="40"/>
      <c r="BF3158" s="40"/>
    </row>
    <row r="3159" spans="1:58" x14ac:dyDescent="0.4">
      <c r="A3159" s="510"/>
      <c r="B3159" s="40"/>
      <c r="C3159" s="40"/>
      <c r="D3159" s="45"/>
      <c r="E3159" s="45"/>
      <c r="F3159" s="64"/>
      <c r="G3159" s="40"/>
      <c r="H3159" s="40"/>
      <c r="I3159" s="40"/>
      <c r="J3159" s="40"/>
      <c r="K3159" s="40"/>
      <c r="L3159" s="40"/>
      <c r="M3159" s="40"/>
      <c r="N3159" s="40"/>
      <c r="O3159" s="40"/>
      <c r="P3159" s="40"/>
      <c r="Q3159" s="40"/>
      <c r="R3159" s="40"/>
      <c r="S3159" s="40"/>
      <c r="T3159" s="40"/>
      <c r="U3159" s="40"/>
      <c r="V3159" s="40"/>
      <c r="W3159" s="40"/>
      <c r="X3159" s="40"/>
      <c r="Y3159" s="40"/>
      <c r="Z3159" s="40"/>
      <c r="AA3159" s="40"/>
      <c r="AB3159" s="40"/>
      <c r="AC3159" s="40"/>
      <c r="AD3159" s="40"/>
      <c r="AE3159" s="40"/>
      <c r="AF3159" s="40"/>
      <c r="AG3159" s="40"/>
      <c r="AH3159" s="40"/>
      <c r="AI3159" s="40"/>
      <c r="AJ3159" s="40"/>
      <c r="AK3159" s="40"/>
      <c r="AL3159" s="40"/>
      <c r="AM3159" s="40"/>
      <c r="AN3159" s="40"/>
      <c r="AO3159" s="40"/>
      <c r="AP3159" s="40"/>
      <c r="AQ3159" s="40"/>
      <c r="AR3159" s="40"/>
      <c r="AS3159" s="40"/>
      <c r="AT3159" s="40"/>
      <c r="AU3159" s="40"/>
      <c r="AV3159" s="40"/>
      <c r="AW3159" s="40"/>
      <c r="AX3159" s="40"/>
      <c r="AY3159" s="40"/>
      <c r="AZ3159" s="40"/>
      <c r="BA3159" s="40"/>
      <c r="BB3159" s="40"/>
      <c r="BC3159" s="40"/>
      <c r="BD3159" s="40"/>
      <c r="BE3159" s="40"/>
      <c r="BF3159" s="40"/>
    </row>
    <row r="3160" spans="1:58" x14ac:dyDescent="0.4">
      <c r="A3160" s="510"/>
      <c r="B3160" s="40"/>
      <c r="C3160" s="40"/>
      <c r="D3160" s="45"/>
      <c r="E3160" s="45"/>
      <c r="F3160" s="64"/>
      <c r="G3160" s="40"/>
      <c r="H3160" s="40"/>
      <c r="I3160" s="40"/>
      <c r="J3160" s="40"/>
      <c r="K3160" s="40"/>
      <c r="L3160" s="40"/>
      <c r="M3160" s="40"/>
      <c r="N3160" s="40"/>
      <c r="O3160" s="40"/>
      <c r="P3160" s="40"/>
      <c r="Q3160" s="40"/>
      <c r="R3160" s="40"/>
      <c r="S3160" s="40"/>
      <c r="T3160" s="40"/>
      <c r="U3160" s="40"/>
      <c r="V3160" s="40"/>
      <c r="W3160" s="40"/>
      <c r="X3160" s="40"/>
      <c r="Y3160" s="40"/>
      <c r="Z3160" s="40"/>
      <c r="AA3160" s="40"/>
      <c r="AB3160" s="40"/>
      <c r="AC3160" s="40"/>
      <c r="AD3160" s="40"/>
      <c r="AE3160" s="40"/>
      <c r="AF3160" s="40"/>
      <c r="AG3160" s="40"/>
      <c r="AH3160" s="40"/>
      <c r="AI3160" s="40"/>
      <c r="AJ3160" s="40"/>
      <c r="AK3160" s="40"/>
      <c r="AL3160" s="40"/>
      <c r="AM3160" s="40"/>
      <c r="AN3160" s="40"/>
      <c r="AO3160" s="40"/>
      <c r="AP3160" s="40"/>
      <c r="AQ3160" s="40"/>
      <c r="AR3160" s="40"/>
      <c r="AS3160" s="40"/>
      <c r="AT3160" s="40"/>
      <c r="AU3160" s="40"/>
      <c r="AV3160" s="40"/>
      <c r="AW3160" s="40"/>
      <c r="AX3160" s="40"/>
      <c r="AY3160" s="40"/>
      <c r="AZ3160" s="40"/>
      <c r="BA3160" s="40"/>
      <c r="BB3160" s="40"/>
      <c r="BC3160" s="40"/>
      <c r="BD3160" s="40"/>
      <c r="BE3160" s="40"/>
      <c r="BF3160" s="40"/>
    </row>
    <row r="3161" spans="1:58" x14ac:dyDescent="0.4">
      <c r="A3161" s="510"/>
      <c r="B3161" s="40"/>
      <c r="C3161" s="40"/>
      <c r="D3161" s="45"/>
      <c r="E3161" s="45"/>
      <c r="F3161" s="64"/>
      <c r="G3161" s="40"/>
      <c r="H3161" s="40"/>
      <c r="I3161" s="40"/>
      <c r="J3161" s="40"/>
      <c r="K3161" s="40"/>
      <c r="L3161" s="40"/>
      <c r="M3161" s="40"/>
      <c r="N3161" s="40"/>
      <c r="O3161" s="40"/>
      <c r="P3161" s="40"/>
      <c r="Q3161" s="40"/>
      <c r="R3161" s="40"/>
      <c r="S3161" s="40"/>
      <c r="T3161" s="40"/>
      <c r="U3161" s="40"/>
      <c r="V3161" s="40"/>
      <c r="W3161" s="40"/>
      <c r="X3161" s="40"/>
      <c r="Y3161" s="40"/>
      <c r="Z3161" s="40"/>
      <c r="AA3161" s="40"/>
      <c r="AB3161" s="40"/>
      <c r="AC3161" s="40"/>
      <c r="AD3161" s="40"/>
      <c r="AE3161" s="40"/>
      <c r="AF3161" s="40"/>
      <c r="AG3161" s="40"/>
      <c r="AH3161" s="40"/>
      <c r="AI3161" s="40"/>
      <c r="AJ3161" s="40"/>
      <c r="AK3161" s="40"/>
      <c r="AL3161" s="40"/>
      <c r="AM3161" s="40"/>
      <c r="AN3161" s="40"/>
      <c r="AO3161" s="40"/>
      <c r="AP3161" s="40"/>
      <c r="AQ3161" s="40"/>
      <c r="AR3161" s="40"/>
      <c r="AS3161" s="40"/>
      <c r="AT3161" s="40"/>
      <c r="AU3161" s="40"/>
      <c r="AV3161" s="40"/>
      <c r="AW3161" s="40"/>
      <c r="AX3161" s="40"/>
      <c r="AY3161" s="40"/>
      <c r="AZ3161" s="40"/>
      <c r="BA3161" s="40"/>
      <c r="BB3161" s="40"/>
      <c r="BC3161" s="40"/>
      <c r="BD3161" s="40"/>
      <c r="BE3161" s="40"/>
      <c r="BF3161" s="40"/>
    </row>
    <row r="3162" spans="1:58" x14ac:dyDescent="0.4">
      <c r="A3162" s="510"/>
      <c r="B3162" s="40"/>
      <c r="C3162" s="40"/>
      <c r="D3162" s="45"/>
      <c r="E3162" s="45"/>
      <c r="F3162" s="64"/>
      <c r="G3162" s="40"/>
      <c r="H3162" s="40"/>
      <c r="I3162" s="40"/>
      <c r="J3162" s="40"/>
      <c r="K3162" s="40"/>
      <c r="L3162" s="40"/>
      <c r="M3162" s="40"/>
      <c r="N3162" s="40"/>
      <c r="O3162" s="40"/>
      <c r="P3162" s="40"/>
      <c r="Q3162" s="40"/>
      <c r="R3162" s="40"/>
      <c r="S3162" s="40"/>
      <c r="T3162" s="40"/>
      <c r="U3162" s="40"/>
      <c r="V3162" s="40"/>
      <c r="W3162" s="40"/>
      <c r="X3162" s="40"/>
      <c r="Y3162" s="40"/>
      <c r="Z3162" s="40"/>
      <c r="AA3162" s="40"/>
      <c r="AB3162" s="40"/>
      <c r="AC3162" s="40"/>
      <c r="AD3162" s="40"/>
      <c r="AE3162" s="40"/>
      <c r="AF3162" s="40"/>
      <c r="AG3162" s="40"/>
      <c r="AH3162" s="40"/>
      <c r="AI3162" s="40"/>
      <c r="AJ3162" s="40"/>
      <c r="AK3162" s="40"/>
      <c r="AL3162" s="40"/>
      <c r="AM3162" s="40"/>
      <c r="AN3162" s="40"/>
      <c r="AO3162" s="40"/>
      <c r="AP3162" s="40"/>
      <c r="AQ3162" s="40"/>
      <c r="AR3162" s="40"/>
      <c r="AS3162" s="40"/>
      <c r="AT3162" s="40"/>
      <c r="AU3162" s="40"/>
      <c r="AV3162" s="40"/>
      <c r="AW3162" s="40"/>
      <c r="AX3162" s="40"/>
      <c r="AY3162" s="40"/>
      <c r="AZ3162" s="40"/>
      <c r="BA3162" s="40"/>
      <c r="BB3162" s="40"/>
      <c r="BC3162" s="40"/>
      <c r="BD3162" s="40"/>
      <c r="BE3162" s="40"/>
      <c r="BF3162" s="40"/>
    </row>
    <row r="3163" spans="1:58" x14ac:dyDescent="0.4">
      <c r="A3163" s="510"/>
      <c r="B3163" s="40"/>
      <c r="C3163" s="40"/>
      <c r="D3163" s="45"/>
      <c r="E3163" s="45"/>
      <c r="F3163" s="64"/>
      <c r="G3163" s="40"/>
      <c r="H3163" s="40"/>
      <c r="I3163" s="40"/>
      <c r="J3163" s="40"/>
      <c r="K3163" s="40"/>
      <c r="L3163" s="40"/>
      <c r="M3163" s="40"/>
      <c r="N3163" s="40"/>
      <c r="O3163" s="40"/>
      <c r="P3163" s="40"/>
      <c r="Q3163" s="40"/>
      <c r="R3163" s="40"/>
      <c r="S3163" s="40"/>
      <c r="T3163" s="40"/>
      <c r="U3163" s="40"/>
      <c r="V3163" s="40"/>
      <c r="W3163" s="40"/>
      <c r="X3163" s="40"/>
      <c r="Y3163" s="40"/>
      <c r="Z3163" s="40"/>
      <c r="AA3163" s="40"/>
      <c r="AB3163" s="40"/>
      <c r="AC3163" s="40"/>
      <c r="AD3163" s="40"/>
      <c r="AE3163" s="40"/>
      <c r="AF3163" s="40"/>
      <c r="AG3163" s="40"/>
      <c r="AH3163" s="40"/>
      <c r="AI3163" s="40"/>
      <c r="AJ3163" s="40"/>
      <c r="AK3163" s="40"/>
      <c r="AL3163" s="40"/>
      <c r="AM3163" s="40"/>
      <c r="AN3163" s="40"/>
      <c r="AO3163" s="40"/>
      <c r="AP3163" s="40"/>
      <c r="AQ3163" s="40"/>
      <c r="AR3163" s="40"/>
      <c r="AS3163" s="40"/>
      <c r="AT3163" s="40"/>
      <c r="AU3163" s="40"/>
      <c r="AV3163" s="40"/>
      <c r="AW3163" s="40"/>
      <c r="AX3163" s="40"/>
      <c r="AY3163" s="40"/>
      <c r="AZ3163" s="40"/>
      <c r="BA3163" s="40"/>
      <c r="BB3163" s="40"/>
      <c r="BC3163" s="40"/>
      <c r="BD3163" s="40"/>
      <c r="BE3163" s="40"/>
      <c r="BF3163" s="40"/>
    </row>
    <row r="3164" spans="1:58" x14ac:dyDescent="0.4">
      <c r="A3164" s="510"/>
      <c r="B3164" s="40"/>
      <c r="C3164" s="40"/>
      <c r="D3164" s="45"/>
      <c r="E3164" s="45"/>
      <c r="F3164" s="64"/>
      <c r="G3164" s="40"/>
      <c r="H3164" s="40"/>
      <c r="I3164" s="40"/>
      <c r="J3164" s="40"/>
      <c r="K3164" s="40"/>
      <c r="L3164" s="40"/>
      <c r="M3164" s="40"/>
      <c r="N3164" s="40"/>
      <c r="O3164" s="40"/>
      <c r="P3164" s="40"/>
      <c r="Q3164" s="40"/>
      <c r="R3164" s="40"/>
      <c r="S3164" s="40"/>
      <c r="T3164" s="40"/>
      <c r="U3164" s="40"/>
      <c r="V3164" s="40"/>
      <c r="W3164" s="40"/>
      <c r="X3164" s="40"/>
      <c r="Y3164" s="40"/>
      <c r="Z3164" s="40"/>
      <c r="AA3164" s="40"/>
      <c r="AB3164" s="40"/>
      <c r="AC3164" s="40"/>
      <c r="AD3164" s="40"/>
      <c r="AE3164" s="40"/>
      <c r="AF3164" s="40"/>
      <c r="AG3164" s="40"/>
      <c r="AH3164" s="40"/>
      <c r="AI3164" s="40"/>
      <c r="AJ3164" s="40"/>
      <c r="AK3164" s="40"/>
      <c r="AL3164" s="40"/>
      <c r="AM3164" s="40"/>
      <c r="AN3164" s="40"/>
      <c r="AO3164" s="40"/>
      <c r="AP3164" s="40"/>
      <c r="AQ3164" s="40"/>
      <c r="AR3164" s="40"/>
      <c r="AS3164" s="40"/>
      <c r="AT3164" s="40"/>
      <c r="AU3164" s="40"/>
      <c r="AV3164" s="40"/>
      <c r="AW3164" s="40"/>
      <c r="AX3164" s="40"/>
      <c r="AY3164" s="40"/>
      <c r="AZ3164" s="40"/>
      <c r="BA3164" s="40"/>
      <c r="BB3164" s="40"/>
      <c r="BC3164" s="40"/>
      <c r="BD3164" s="40"/>
      <c r="BE3164" s="40"/>
      <c r="BF3164" s="40"/>
    </row>
    <row r="3165" spans="1:58" x14ac:dyDescent="0.4">
      <c r="A3165" s="510"/>
      <c r="B3165" s="40"/>
      <c r="C3165" s="40"/>
      <c r="D3165" s="45"/>
      <c r="E3165" s="45"/>
      <c r="F3165" s="64"/>
      <c r="G3165" s="40"/>
      <c r="H3165" s="40"/>
      <c r="I3165" s="40"/>
      <c r="J3165" s="40"/>
      <c r="K3165" s="40"/>
      <c r="L3165" s="40"/>
      <c r="M3165" s="40"/>
      <c r="N3165" s="40"/>
      <c r="O3165" s="40"/>
      <c r="P3165" s="40"/>
      <c r="Q3165" s="40"/>
      <c r="R3165" s="40"/>
      <c r="S3165" s="40"/>
      <c r="T3165" s="40"/>
      <c r="U3165" s="40"/>
      <c r="V3165" s="40"/>
      <c r="W3165" s="40"/>
      <c r="X3165" s="40"/>
      <c r="Y3165" s="40"/>
      <c r="Z3165" s="40"/>
      <c r="AA3165" s="40"/>
      <c r="AB3165" s="40"/>
      <c r="AC3165" s="40"/>
      <c r="AD3165" s="40"/>
      <c r="AE3165" s="40"/>
      <c r="AF3165" s="40"/>
      <c r="AG3165" s="40"/>
      <c r="AH3165" s="40"/>
      <c r="AI3165" s="40"/>
      <c r="AJ3165" s="40"/>
      <c r="AK3165" s="40"/>
      <c r="AL3165" s="40"/>
      <c r="AM3165" s="40"/>
      <c r="AN3165" s="40"/>
      <c r="AO3165" s="40"/>
      <c r="AP3165" s="40"/>
      <c r="AQ3165" s="40"/>
      <c r="AR3165" s="40"/>
      <c r="AS3165" s="40"/>
      <c r="AT3165" s="40"/>
      <c r="AU3165" s="40"/>
      <c r="AV3165" s="40"/>
      <c r="AW3165" s="40"/>
      <c r="AX3165" s="40"/>
      <c r="AY3165" s="40"/>
      <c r="AZ3165" s="40"/>
      <c r="BA3165" s="40"/>
      <c r="BB3165" s="40"/>
      <c r="BC3165" s="40"/>
      <c r="BD3165" s="40"/>
      <c r="BE3165" s="40"/>
      <c r="BF3165" s="40"/>
    </row>
    <row r="3166" spans="1:58" x14ac:dyDescent="0.4">
      <c r="A3166" s="510"/>
      <c r="B3166" s="40"/>
      <c r="C3166" s="40"/>
      <c r="D3166" s="45"/>
      <c r="E3166" s="45"/>
      <c r="F3166" s="64"/>
      <c r="G3166" s="40"/>
      <c r="H3166" s="40"/>
      <c r="I3166" s="40"/>
      <c r="J3166" s="40"/>
      <c r="K3166" s="40"/>
      <c r="L3166" s="40"/>
      <c r="M3166" s="40"/>
      <c r="N3166" s="40"/>
      <c r="O3166" s="40"/>
      <c r="P3166" s="40"/>
      <c r="Q3166" s="40"/>
      <c r="R3166" s="40"/>
      <c r="S3166" s="40"/>
      <c r="T3166" s="40"/>
      <c r="U3166" s="40"/>
      <c r="V3166" s="40"/>
      <c r="W3166" s="40"/>
      <c r="X3166" s="40"/>
      <c r="Y3166" s="40"/>
      <c r="Z3166" s="40"/>
      <c r="AA3166" s="40"/>
      <c r="AB3166" s="40"/>
      <c r="AC3166" s="40"/>
      <c r="AD3166" s="40"/>
      <c r="AE3166" s="40"/>
      <c r="AF3166" s="40"/>
      <c r="AG3166" s="40"/>
      <c r="AH3166" s="40"/>
      <c r="AI3166" s="40"/>
      <c r="AJ3166" s="40"/>
      <c r="AK3166" s="40"/>
      <c r="AL3166" s="40"/>
      <c r="AM3166" s="40"/>
      <c r="AN3166" s="40"/>
      <c r="AO3166" s="40"/>
      <c r="AP3166" s="40"/>
      <c r="AQ3166" s="40"/>
      <c r="AR3166" s="40"/>
      <c r="AS3166" s="40"/>
      <c r="AT3166" s="40"/>
      <c r="AU3166" s="40"/>
      <c r="AV3166" s="40"/>
      <c r="AW3166" s="40"/>
      <c r="AX3166" s="40"/>
      <c r="AY3166" s="40"/>
      <c r="AZ3166" s="40"/>
      <c r="BA3166" s="40"/>
      <c r="BB3166" s="40"/>
      <c r="BC3166" s="40"/>
      <c r="BD3166" s="40"/>
      <c r="BE3166" s="40"/>
      <c r="BF3166" s="40"/>
    </row>
    <row r="3167" spans="1:58" x14ac:dyDescent="0.4">
      <c r="A3167" s="510"/>
      <c r="B3167" s="40"/>
      <c r="C3167" s="40"/>
      <c r="D3167" s="45"/>
      <c r="E3167" s="45"/>
      <c r="F3167" s="64"/>
      <c r="G3167" s="40"/>
      <c r="H3167" s="40"/>
      <c r="I3167" s="40"/>
      <c r="J3167" s="40"/>
      <c r="K3167" s="40"/>
      <c r="L3167" s="40"/>
      <c r="M3167" s="40"/>
      <c r="N3167" s="40"/>
      <c r="O3167" s="40"/>
      <c r="P3167" s="40"/>
      <c r="Q3167" s="40"/>
      <c r="R3167" s="40"/>
      <c r="S3167" s="40"/>
      <c r="T3167" s="40"/>
      <c r="U3167" s="40"/>
      <c r="V3167" s="40"/>
      <c r="W3167" s="40"/>
      <c r="X3167" s="40"/>
      <c r="Y3167" s="40"/>
      <c r="Z3167" s="40"/>
      <c r="AA3167" s="40"/>
      <c r="AB3167" s="40"/>
      <c r="AC3167" s="40"/>
      <c r="AD3167" s="40"/>
      <c r="AE3167" s="40"/>
      <c r="AF3167" s="40"/>
      <c r="AG3167" s="40"/>
      <c r="AH3167" s="40"/>
      <c r="AI3167" s="40"/>
      <c r="AJ3167" s="40"/>
      <c r="AK3167" s="40"/>
      <c r="AL3167" s="40"/>
      <c r="AM3167" s="40"/>
      <c r="AN3167" s="40"/>
      <c r="AO3167" s="40"/>
      <c r="AP3167" s="40"/>
      <c r="AQ3167" s="40"/>
      <c r="AR3167" s="40"/>
      <c r="AS3167" s="40"/>
      <c r="AT3167" s="40"/>
      <c r="AU3167" s="40"/>
      <c r="AV3167" s="40"/>
      <c r="AW3167" s="40"/>
      <c r="AX3167" s="40"/>
      <c r="AY3167" s="40"/>
      <c r="AZ3167" s="40"/>
      <c r="BA3167" s="40"/>
      <c r="BB3167" s="40"/>
      <c r="BC3167" s="40"/>
      <c r="BD3167" s="40"/>
      <c r="BE3167" s="40"/>
      <c r="BF3167" s="40"/>
    </row>
    <row r="3168" spans="1:58" x14ac:dyDescent="0.4">
      <c r="A3168" s="510"/>
      <c r="B3168" s="40"/>
      <c r="C3168" s="40"/>
      <c r="D3168" s="45"/>
      <c r="E3168" s="45"/>
      <c r="F3168" s="64"/>
      <c r="G3168" s="40"/>
      <c r="H3168" s="40"/>
      <c r="I3168" s="40"/>
      <c r="J3168" s="40"/>
      <c r="K3168" s="40"/>
      <c r="L3168" s="40"/>
      <c r="M3168" s="40"/>
      <c r="N3168" s="40"/>
      <c r="O3168" s="40"/>
      <c r="P3168" s="40"/>
      <c r="Q3168" s="40"/>
      <c r="R3168" s="40"/>
      <c r="S3168" s="40"/>
      <c r="T3168" s="40"/>
      <c r="U3168" s="40"/>
      <c r="V3168" s="40"/>
      <c r="W3168" s="40"/>
      <c r="X3168" s="40"/>
      <c r="Y3168" s="40"/>
      <c r="Z3168" s="40"/>
      <c r="AA3168" s="40"/>
      <c r="AB3168" s="40"/>
      <c r="AC3168" s="40"/>
      <c r="AD3168" s="40"/>
      <c r="AE3168" s="40"/>
      <c r="AF3168" s="40"/>
      <c r="AG3168" s="40"/>
      <c r="AH3168" s="40"/>
      <c r="AI3168" s="40"/>
      <c r="AJ3168" s="40"/>
      <c r="AK3168" s="40"/>
      <c r="AL3168" s="40"/>
      <c r="AM3168" s="40"/>
      <c r="AN3168" s="40"/>
      <c r="AO3168" s="40"/>
      <c r="AP3168" s="40"/>
      <c r="AQ3168" s="40"/>
      <c r="AR3168" s="40"/>
      <c r="AS3168" s="40"/>
      <c r="AT3168" s="40"/>
      <c r="AU3168" s="40"/>
      <c r="AV3168" s="40"/>
      <c r="AW3168" s="40"/>
      <c r="AX3168" s="40"/>
      <c r="AY3168" s="40"/>
      <c r="AZ3168" s="40"/>
      <c r="BA3168" s="40"/>
      <c r="BB3168" s="40"/>
      <c r="BC3168" s="40"/>
      <c r="BD3168" s="40"/>
      <c r="BE3168" s="40"/>
      <c r="BF3168" s="40"/>
    </row>
    <row r="3169" spans="1:58" x14ac:dyDescent="0.4">
      <c r="A3169" s="510"/>
      <c r="B3169" s="40"/>
      <c r="C3169" s="40"/>
      <c r="D3169" s="45"/>
      <c r="E3169" s="45"/>
      <c r="F3169" s="64"/>
      <c r="G3169" s="40"/>
      <c r="H3169" s="40"/>
      <c r="I3169" s="40"/>
      <c r="J3169" s="40"/>
      <c r="K3169" s="40"/>
      <c r="L3169" s="40"/>
      <c r="M3169" s="40"/>
      <c r="N3169" s="40"/>
      <c r="O3169" s="40"/>
      <c r="P3169" s="40"/>
      <c r="Q3169" s="40"/>
      <c r="R3169" s="40"/>
      <c r="S3169" s="40"/>
      <c r="T3169" s="40"/>
      <c r="U3169" s="40"/>
      <c r="V3169" s="40"/>
      <c r="W3169" s="40"/>
      <c r="X3169" s="40"/>
      <c r="Y3169" s="40"/>
      <c r="Z3169" s="40"/>
      <c r="AA3169" s="40"/>
      <c r="AB3169" s="40"/>
      <c r="AC3169" s="40"/>
      <c r="AD3169" s="40"/>
      <c r="AE3169" s="40"/>
      <c r="AF3169" s="40"/>
      <c r="AG3169" s="40"/>
      <c r="AH3169" s="40"/>
      <c r="AI3169" s="40"/>
      <c r="AJ3169" s="40"/>
      <c r="AK3169" s="40"/>
      <c r="AL3169" s="40"/>
      <c r="AM3169" s="40"/>
      <c r="AN3169" s="40"/>
      <c r="AO3169" s="40"/>
      <c r="AP3169" s="40"/>
      <c r="AQ3169" s="40"/>
      <c r="AR3169" s="40"/>
      <c r="AS3169" s="40"/>
      <c r="AT3169" s="40"/>
      <c r="AU3169" s="40"/>
      <c r="AV3169" s="40"/>
      <c r="AW3169" s="40"/>
      <c r="AX3169" s="40"/>
      <c r="AY3169" s="40"/>
      <c r="AZ3169" s="40"/>
      <c r="BA3169" s="40"/>
      <c r="BB3169" s="40"/>
      <c r="BC3169" s="40"/>
      <c r="BD3169" s="40"/>
      <c r="BE3169" s="40"/>
      <c r="BF3169" s="40"/>
    </row>
    <row r="3170" spans="1:58" x14ac:dyDescent="0.4">
      <c r="A3170" s="510"/>
      <c r="B3170" s="40"/>
      <c r="C3170" s="40"/>
      <c r="D3170" s="45"/>
      <c r="E3170" s="45"/>
      <c r="F3170" s="64"/>
      <c r="G3170" s="40"/>
      <c r="H3170" s="40"/>
      <c r="I3170" s="40"/>
      <c r="J3170" s="40"/>
      <c r="K3170" s="40"/>
      <c r="L3170" s="40"/>
      <c r="M3170" s="40"/>
      <c r="N3170" s="40"/>
      <c r="O3170" s="40"/>
      <c r="P3170" s="40"/>
      <c r="Q3170" s="40"/>
      <c r="R3170" s="40"/>
      <c r="S3170" s="40"/>
      <c r="T3170" s="40"/>
      <c r="U3170" s="40"/>
      <c r="V3170" s="40"/>
      <c r="W3170" s="40"/>
      <c r="X3170" s="40"/>
      <c r="Y3170" s="40"/>
      <c r="Z3170" s="40"/>
      <c r="AA3170" s="40"/>
      <c r="AB3170" s="40"/>
      <c r="AC3170" s="40"/>
      <c r="AD3170" s="40"/>
      <c r="AE3170" s="40"/>
      <c r="AF3170" s="40"/>
      <c r="AG3170" s="40"/>
      <c r="AH3170" s="40"/>
      <c r="AI3170" s="40"/>
      <c r="AJ3170" s="40"/>
      <c r="AK3170" s="40"/>
      <c r="AL3170" s="40"/>
      <c r="AM3170" s="40"/>
      <c r="AN3170" s="40"/>
      <c r="AO3170" s="40"/>
      <c r="AP3170" s="40"/>
      <c r="AQ3170" s="40"/>
      <c r="AR3170" s="40"/>
      <c r="AS3170" s="40"/>
      <c r="AT3170" s="40"/>
      <c r="AU3170" s="40"/>
      <c r="AV3170" s="40"/>
      <c r="AW3170" s="40"/>
      <c r="AX3170" s="40"/>
      <c r="AY3170" s="40"/>
      <c r="AZ3170" s="40"/>
      <c r="BA3170" s="40"/>
      <c r="BB3170" s="40"/>
      <c r="BC3170" s="40"/>
      <c r="BD3170" s="40"/>
      <c r="BE3170" s="40"/>
      <c r="BF3170" s="40"/>
    </row>
    <row r="3171" spans="1:58" x14ac:dyDescent="0.4">
      <c r="A3171" s="510"/>
      <c r="B3171" s="40"/>
      <c r="C3171" s="40"/>
      <c r="D3171" s="45"/>
      <c r="E3171" s="45"/>
      <c r="F3171" s="64"/>
      <c r="G3171" s="40"/>
      <c r="H3171" s="40"/>
      <c r="I3171" s="40"/>
      <c r="J3171" s="40"/>
      <c r="K3171" s="40"/>
      <c r="L3171" s="40"/>
      <c r="M3171" s="40"/>
      <c r="N3171" s="40"/>
      <c r="O3171" s="40"/>
      <c r="P3171" s="40"/>
      <c r="Q3171" s="40"/>
      <c r="R3171" s="40"/>
      <c r="S3171" s="40"/>
      <c r="T3171" s="40"/>
      <c r="U3171" s="40"/>
      <c r="V3171" s="40"/>
      <c r="W3171" s="40"/>
      <c r="X3171" s="40"/>
      <c r="Y3171" s="40"/>
      <c r="Z3171" s="40"/>
      <c r="AA3171" s="40"/>
      <c r="AB3171" s="40"/>
      <c r="AC3171" s="40"/>
      <c r="AD3171" s="40"/>
      <c r="AE3171" s="40"/>
      <c r="AF3171" s="40"/>
      <c r="AG3171" s="40"/>
      <c r="AH3171" s="40"/>
      <c r="AI3171" s="40"/>
      <c r="AJ3171" s="40"/>
      <c r="AK3171" s="40"/>
      <c r="AL3171" s="40"/>
      <c r="AM3171" s="40"/>
      <c r="AN3171" s="40"/>
      <c r="AO3171" s="40"/>
      <c r="AP3171" s="40"/>
      <c r="AQ3171" s="40"/>
      <c r="AR3171" s="40"/>
      <c r="AS3171" s="40"/>
      <c r="AT3171" s="40"/>
      <c r="AU3171" s="40"/>
      <c r="AV3171" s="40"/>
      <c r="AW3171" s="40"/>
      <c r="AX3171" s="40"/>
      <c r="AY3171" s="40"/>
      <c r="AZ3171" s="40"/>
      <c r="BA3171" s="40"/>
      <c r="BB3171" s="40"/>
      <c r="BC3171" s="40"/>
      <c r="BD3171" s="40"/>
      <c r="BE3171" s="40"/>
      <c r="BF3171" s="40"/>
    </row>
    <row r="3172" spans="1:58" x14ac:dyDescent="0.4">
      <c r="A3172" s="510"/>
      <c r="B3172" s="40"/>
      <c r="C3172" s="40"/>
      <c r="D3172" s="45"/>
      <c r="E3172" s="45"/>
      <c r="F3172" s="64"/>
      <c r="G3172" s="40"/>
      <c r="H3172" s="40"/>
      <c r="I3172" s="40"/>
      <c r="J3172" s="40"/>
      <c r="K3172" s="40"/>
      <c r="L3172" s="40"/>
      <c r="M3172" s="40"/>
      <c r="N3172" s="40"/>
      <c r="O3172" s="40"/>
      <c r="P3172" s="40"/>
      <c r="Q3172" s="40"/>
      <c r="R3172" s="40"/>
      <c r="S3172" s="40"/>
      <c r="T3172" s="40"/>
      <c r="U3172" s="40"/>
      <c r="V3172" s="40"/>
      <c r="W3172" s="40"/>
      <c r="X3172" s="40"/>
      <c r="Y3172" s="40"/>
      <c r="Z3172" s="40"/>
      <c r="AA3172" s="40"/>
      <c r="AB3172" s="40"/>
      <c r="AC3172" s="40"/>
      <c r="AD3172" s="40"/>
      <c r="AE3172" s="40"/>
      <c r="AF3172" s="40"/>
      <c r="AG3172" s="40"/>
      <c r="AH3172" s="40"/>
      <c r="AI3172" s="40"/>
      <c r="AJ3172" s="40"/>
      <c r="AK3172" s="40"/>
      <c r="AL3172" s="40"/>
      <c r="AM3172" s="40"/>
      <c r="AN3172" s="40"/>
      <c r="AO3172" s="40"/>
      <c r="AP3172" s="40"/>
      <c r="AQ3172" s="40"/>
      <c r="AR3172" s="40"/>
      <c r="AS3172" s="40"/>
      <c r="AT3172" s="40"/>
      <c r="AU3172" s="40"/>
      <c r="AV3172" s="40"/>
      <c r="AW3172" s="40"/>
      <c r="AX3172" s="40"/>
      <c r="AY3172" s="40"/>
      <c r="AZ3172" s="40"/>
      <c r="BA3172" s="40"/>
      <c r="BB3172" s="40"/>
      <c r="BC3172" s="40"/>
      <c r="BD3172" s="40"/>
      <c r="BE3172" s="40"/>
      <c r="BF3172" s="40"/>
    </row>
    <row r="3173" spans="1:58" x14ac:dyDescent="0.4">
      <c r="A3173" s="510"/>
      <c r="B3173" s="40"/>
      <c r="C3173" s="40"/>
      <c r="D3173" s="45"/>
      <c r="E3173" s="45"/>
      <c r="F3173" s="64"/>
      <c r="G3173" s="40"/>
      <c r="H3173" s="40"/>
      <c r="I3173" s="40"/>
      <c r="J3173" s="40"/>
      <c r="K3173" s="40"/>
      <c r="L3173" s="40"/>
      <c r="M3173" s="40"/>
      <c r="N3173" s="40"/>
      <c r="O3173" s="40"/>
      <c r="P3173" s="40"/>
      <c r="Q3173" s="40"/>
      <c r="R3173" s="40"/>
      <c r="S3173" s="40"/>
      <c r="T3173" s="40"/>
      <c r="U3173" s="40"/>
      <c r="V3173" s="40"/>
      <c r="W3173" s="40"/>
      <c r="X3173" s="40"/>
      <c r="Y3173" s="40"/>
      <c r="Z3173" s="40"/>
      <c r="AA3173" s="40"/>
      <c r="AB3173" s="40"/>
      <c r="AC3173" s="40"/>
      <c r="AD3173" s="40"/>
      <c r="AE3173" s="40"/>
      <c r="AF3173" s="40"/>
      <c r="AG3173" s="40"/>
      <c r="AH3173" s="40"/>
      <c r="AI3173" s="40"/>
      <c r="AJ3173" s="40"/>
      <c r="AK3173" s="40"/>
      <c r="AL3173" s="40"/>
      <c r="AM3173" s="40"/>
      <c r="AN3173" s="40"/>
      <c r="AO3173" s="40"/>
      <c r="AP3173" s="40"/>
      <c r="AQ3173" s="40"/>
      <c r="AR3173" s="40"/>
      <c r="AS3173" s="40"/>
      <c r="AT3173" s="40"/>
      <c r="AU3173" s="40"/>
      <c r="AV3173" s="40"/>
      <c r="AW3173" s="40"/>
      <c r="AX3173" s="40"/>
      <c r="AY3173" s="40"/>
      <c r="AZ3173" s="40"/>
      <c r="BA3173" s="40"/>
      <c r="BB3173" s="40"/>
      <c r="BC3173" s="40"/>
      <c r="BD3173" s="40"/>
      <c r="BE3173" s="40"/>
      <c r="BF3173" s="40"/>
    </row>
    <row r="3174" spans="1:58" x14ac:dyDescent="0.4">
      <c r="A3174" s="510"/>
      <c r="B3174" s="40"/>
      <c r="C3174" s="40"/>
      <c r="D3174" s="45"/>
      <c r="E3174" s="45"/>
      <c r="F3174" s="64"/>
      <c r="G3174" s="40"/>
      <c r="H3174" s="40"/>
      <c r="I3174" s="40"/>
      <c r="J3174" s="40"/>
      <c r="K3174" s="40"/>
      <c r="L3174" s="40"/>
      <c r="M3174" s="40"/>
      <c r="N3174" s="40"/>
      <c r="O3174" s="40"/>
      <c r="P3174" s="40"/>
      <c r="Q3174" s="40"/>
      <c r="R3174" s="40"/>
      <c r="S3174" s="40"/>
      <c r="T3174" s="40"/>
      <c r="U3174" s="40"/>
      <c r="V3174" s="40"/>
      <c r="W3174" s="40"/>
      <c r="X3174" s="40"/>
      <c r="Y3174" s="40"/>
      <c r="Z3174" s="40"/>
      <c r="AA3174" s="40"/>
      <c r="AB3174" s="40"/>
      <c r="AC3174" s="40"/>
      <c r="AD3174" s="40"/>
      <c r="AE3174" s="40"/>
      <c r="AF3174" s="40"/>
      <c r="AG3174" s="40"/>
      <c r="AH3174" s="40"/>
      <c r="AI3174" s="40"/>
      <c r="AJ3174" s="40"/>
      <c r="AK3174" s="40"/>
      <c r="AL3174" s="40"/>
      <c r="AM3174" s="40"/>
      <c r="AN3174" s="40"/>
      <c r="AO3174" s="40"/>
      <c r="AP3174" s="40"/>
      <c r="AQ3174" s="40"/>
      <c r="AR3174" s="40"/>
      <c r="AS3174" s="40"/>
      <c r="AT3174" s="40"/>
      <c r="AU3174" s="40"/>
      <c r="AV3174" s="40"/>
      <c r="AW3174" s="40"/>
      <c r="AX3174" s="40"/>
      <c r="AY3174" s="40"/>
      <c r="AZ3174" s="40"/>
      <c r="BA3174" s="40"/>
      <c r="BB3174" s="40"/>
      <c r="BC3174" s="40"/>
      <c r="BD3174" s="40"/>
      <c r="BE3174" s="40"/>
      <c r="BF3174" s="40"/>
    </row>
    <row r="3175" spans="1:58" x14ac:dyDescent="0.4">
      <c r="A3175" s="510"/>
      <c r="B3175" s="40"/>
      <c r="C3175" s="40"/>
      <c r="D3175" s="45"/>
      <c r="E3175" s="45"/>
      <c r="F3175" s="64"/>
      <c r="G3175" s="40"/>
      <c r="H3175" s="40"/>
      <c r="I3175" s="40"/>
      <c r="J3175" s="40"/>
      <c r="K3175" s="40"/>
      <c r="L3175" s="40"/>
      <c r="M3175" s="40"/>
      <c r="N3175" s="40"/>
      <c r="O3175" s="40"/>
      <c r="P3175" s="40"/>
      <c r="Q3175" s="40"/>
      <c r="R3175" s="40"/>
      <c r="S3175" s="40"/>
      <c r="T3175" s="40"/>
      <c r="U3175" s="40"/>
      <c r="V3175" s="40"/>
      <c r="W3175" s="40"/>
      <c r="X3175" s="40"/>
      <c r="Y3175" s="40"/>
      <c r="Z3175" s="40"/>
      <c r="AA3175" s="40"/>
      <c r="AB3175" s="40"/>
      <c r="AC3175" s="40"/>
      <c r="AD3175" s="40"/>
      <c r="AE3175" s="40"/>
      <c r="AF3175" s="40"/>
      <c r="AG3175" s="40"/>
      <c r="AH3175" s="40"/>
      <c r="AI3175" s="40"/>
      <c r="AJ3175" s="40"/>
      <c r="AK3175" s="40"/>
      <c r="AL3175" s="40"/>
      <c r="AM3175" s="40"/>
      <c r="AN3175" s="40"/>
      <c r="AO3175" s="40"/>
      <c r="AP3175" s="40"/>
      <c r="AQ3175" s="40"/>
      <c r="AR3175" s="40"/>
      <c r="AS3175" s="40"/>
      <c r="AT3175" s="40"/>
      <c r="AU3175" s="40"/>
      <c r="AV3175" s="40"/>
      <c r="AW3175" s="40"/>
      <c r="AX3175" s="40"/>
      <c r="AY3175" s="40"/>
      <c r="AZ3175" s="40"/>
      <c r="BA3175" s="40"/>
      <c r="BB3175" s="40"/>
      <c r="BC3175" s="40"/>
      <c r="BD3175" s="40"/>
      <c r="BE3175" s="40"/>
      <c r="BF3175" s="40"/>
    </row>
    <row r="3176" spans="1:58" x14ac:dyDescent="0.4">
      <c r="A3176" s="510"/>
      <c r="B3176" s="40"/>
      <c r="C3176" s="40"/>
      <c r="D3176" s="45"/>
      <c r="E3176" s="45"/>
      <c r="F3176" s="64"/>
      <c r="G3176" s="40"/>
      <c r="H3176" s="40"/>
      <c r="I3176" s="40"/>
      <c r="J3176" s="40"/>
      <c r="K3176" s="40"/>
      <c r="L3176" s="40"/>
      <c r="M3176" s="40"/>
      <c r="N3176" s="40"/>
      <c r="O3176" s="40"/>
      <c r="P3176" s="40"/>
      <c r="Q3176" s="40"/>
      <c r="R3176" s="40"/>
      <c r="S3176" s="40"/>
      <c r="T3176" s="40"/>
      <c r="U3176" s="40"/>
      <c r="V3176" s="40"/>
      <c r="W3176" s="40"/>
      <c r="X3176" s="40"/>
      <c r="Y3176" s="40"/>
      <c r="Z3176" s="40"/>
      <c r="AA3176" s="40"/>
      <c r="AB3176" s="40"/>
      <c r="AC3176" s="40"/>
      <c r="AD3176" s="40"/>
      <c r="AE3176" s="40"/>
      <c r="AF3176" s="40"/>
      <c r="AG3176" s="40"/>
      <c r="AH3176" s="40"/>
      <c r="AI3176" s="40"/>
      <c r="AJ3176" s="40"/>
      <c r="AK3176" s="40"/>
      <c r="AL3176" s="40"/>
      <c r="AM3176" s="40"/>
      <c r="AN3176" s="40"/>
      <c r="AO3176" s="40"/>
      <c r="AP3176" s="40"/>
      <c r="AQ3176" s="40"/>
      <c r="AR3176" s="40"/>
      <c r="AS3176" s="40"/>
      <c r="AT3176" s="40"/>
      <c r="AU3176" s="40"/>
      <c r="AV3176" s="40"/>
      <c r="AW3176" s="40"/>
      <c r="AX3176" s="40"/>
      <c r="AY3176" s="40"/>
      <c r="AZ3176" s="40"/>
      <c r="BA3176" s="40"/>
      <c r="BB3176" s="40"/>
      <c r="BC3176" s="40"/>
      <c r="BD3176" s="40"/>
      <c r="BE3176" s="40"/>
      <c r="BF3176" s="40"/>
    </row>
    <row r="3177" spans="1:58" x14ac:dyDescent="0.4">
      <c r="A3177" s="510"/>
      <c r="B3177" s="40"/>
      <c r="C3177" s="40"/>
      <c r="D3177" s="45"/>
      <c r="E3177" s="45"/>
      <c r="F3177" s="64"/>
      <c r="G3177" s="40"/>
      <c r="H3177" s="40"/>
      <c r="I3177" s="40"/>
      <c r="J3177" s="40"/>
      <c r="K3177" s="40"/>
      <c r="L3177" s="40"/>
      <c r="M3177" s="40"/>
      <c r="N3177" s="40"/>
      <c r="O3177" s="40"/>
      <c r="P3177" s="40"/>
      <c r="Q3177" s="40"/>
      <c r="R3177" s="40"/>
      <c r="S3177" s="40"/>
      <c r="T3177" s="40"/>
      <c r="U3177" s="40"/>
      <c r="V3177" s="40"/>
      <c r="W3177" s="40"/>
      <c r="X3177" s="40"/>
      <c r="Y3177" s="40"/>
      <c r="Z3177" s="40"/>
      <c r="AA3177" s="40"/>
      <c r="AB3177" s="40"/>
      <c r="AC3177" s="40"/>
      <c r="AD3177" s="40"/>
      <c r="AE3177" s="40"/>
      <c r="AF3177" s="40"/>
      <c r="AG3177" s="40"/>
      <c r="AH3177" s="40"/>
      <c r="AI3177" s="40"/>
      <c r="AJ3177" s="40"/>
      <c r="AK3177" s="40"/>
      <c r="AL3177" s="40"/>
      <c r="AM3177" s="40"/>
      <c r="AN3177" s="40"/>
      <c r="AO3177" s="40"/>
      <c r="AP3177" s="40"/>
      <c r="AQ3177" s="40"/>
      <c r="AR3177" s="40"/>
      <c r="AS3177" s="40"/>
      <c r="AT3177" s="40"/>
      <c r="AU3177" s="40"/>
      <c r="AV3177" s="40"/>
      <c r="AW3177" s="40"/>
      <c r="AX3177" s="40"/>
      <c r="AY3177" s="40"/>
      <c r="AZ3177" s="40"/>
      <c r="BA3177" s="40"/>
      <c r="BB3177" s="40"/>
      <c r="BC3177" s="40"/>
      <c r="BD3177" s="40"/>
      <c r="BE3177" s="40"/>
      <c r="BF3177" s="40"/>
    </row>
    <row r="3178" spans="1:58" x14ac:dyDescent="0.4">
      <c r="A3178" s="510"/>
      <c r="B3178" s="40"/>
      <c r="C3178" s="40"/>
      <c r="D3178" s="45"/>
      <c r="E3178" s="45"/>
      <c r="F3178" s="64"/>
      <c r="G3178" s="40"/>
      <c r="H3178" s="40"/>
      <c r="I3178" s="40"/>
      <c r="J3178" s="40"/>
      <c r="K3178" s="40"/>
      <c r="L3178" s="40"/>
      <c r="M3178" s="40"/>
      <c r="N3178" s="40"/>
      <c r="O3178" s="40"/>
      <c r="P3178" s="40"/>
      <c r="Q3178" s="40"/>
      <c r="R3178" s="40"/>
      <c r="S3178" s="40"/>
      <c r="T3178" s="40"/>
      <c r="U3178" s="40"/>
      <c r="V3178" s="40"/>
      <c r="W3178" s="40"/>
      <c r="X3178" s="40"/>
      <c r="Y3178" s="40"/>
      <c r="Z3178" s="40"/>
      <c r="AA3178" s="40"/>
      <c r="AB3178" s="40"/>
      <c r="AC3178" s="40"/>
      <c r="AD3178" s="40"/>
      <c r="AE3178" s="40"/>
      <c r="AF3178" s="40"/>
      <c r="AG3178" s="40"/>
      <c r="AH3178" s="40"/>
      <c r="AI3178" s="40"/>
      <c r="AJ3178" s="40"/>
      <c r="AK3178" s="40"/>
      <c r="AL3178" s="40"/>
      <c r="AM3178" s="40"/>
      <c r="AN3178" s="40"/>
      <c r="AO3178" s="40"/>
      <c r="AP3178" s="40"/>
      <c r="AQ3178" s="40"/>
      <c r="AR3178" s="40"/>
      <c r="AS3178" s="40"/>
      <c r="AT3178" s="40"/>
      <c r="AU3178" s="40"/>
      <c r="AV3178" s="40"/>
      <c r="AW3178" s="40"/>
      <c r="AX3178" s="40"/>
      <c r="AY3178" s="40"/>
      <c r="AZ3178" s="40"/>
      <c r="BA3178" s="40"/>
      <c r="BB3178" s="40"/>
      <c r="BC3178" s="40"/>
      <c r="BD3178" s="40"/>
      <c r="BE3178" s="40"/>
      <c r="BF3178" s="40"/>
    </row>
    <row r="3179" spans="1:58" x14ac:dyDescent="0.4">
      <c r="A3179" s="510"/>
      <c r="B3179" s="40"/>
      <c r="C3179" s="40"/>
      <c r="D3179" s="45"/>
      <c r="E3179" s="45"/>
      <c r="F3179" s="64"/>
      <c r="G3179" s="40"/>
      <c r="H3179" s="40"/>
      <c r="I3179" s="40"/>
      <c r="J3179" s="40"/>
      <c r="K3179" s="40"/>
      <c r="L3179" s="40"/>
      <c r="M3179" s="40"/>
      <c r="N3179" s="40"/>
      <c r="O3179" s="40"/>
      <c r="P3179" s="40"/>
      <c r="Q3179" s="40"/>
      <c r="R3179" s="40"/>
      <c r="S3179" s="40"/>
      <c r="T3179" s="40"/>
      <c r="U3179" s="40"/>
      <c r="V3179" s="40"/>
      <c r="W3179" s="40"/>
      <c r="X3179" s="40"/>
      <c r="Y3179" s="40"/>
      <c r="Z3179" s="40"/>
      <c r="AA3179" s="40"/>
      <c r="AB3179" s="40"/>
      <c r="AC3179" s="40"/>
      <c r="AD3179" s="40"/>
      <c r="AE3179" s="40"/>
      <c r="AF3179" s="40"/>
      <c r="AG3179" s="40"/>
      <c r="AH3179" s="40"/>
      <c r="AI3179" s="40"/>
      <c r="AJ3179" s="40"/>
      <c r="AK3179" s="40"/>
      <c r="AL3179" s="40"/>
      <c r="AM3179" s="40"/>
      <c r="AN3179" s="40"/>
      <c r="AO3179" s="40"/>
      <c r="AP3179" s="40"/>
      <c r="AQ3179" s="40"/>
      <c r="AR3179" s="40"/>
      <c r="AS3179" s="40"/>
      <c r="AT3179" s="40"/>
      <c r="AU3179" s="40"/>
      <c r="AV3179" s="40"/>
      <c r="AW3179" s="40"/>
      <c r="AX3179" s="40"/>
      <c r="AY3179" s="40"/>
      <c r="AZ3179" s="40"/>
      <c r="BA3179" s="40"/>
      <c r="BB3179" s="40"/>
      <c r="BC3179" s="40"/>
      <c r="BD3179" s="40"/>
      <c r="BE3179" s="40"/>
      <c r="BF3179" s="40"/>
    </row>
    <row r="3180" spans="1:58" x14ac:dyDescent="0.4">
      <c r="A3180" s="510"/>
      <c r="B3180" s="40"/>
      <c r="C3180" s="40"/>
      <c r="D3180" s="45"/>
      <c r="E3180" s="45"/>
      <c r="F3180" s="64"/>
      <c r="G3180" s="40"/>
      <c r="H3180" s="40"/>
      <c r="I3180" s="40"/>
      <c r="J3180" s="40"/>
      <c r="K3180" s="40"/>
      <c r="L3180" s="40"/>
      <c r="M3180" s="40"/>
      <c r="N3180" s="40"/>
      <c r="O3180" s="40"/>
      <c r="P3180" s="40"/>
      <c r="Q3180" s="40"/>
      <c r="R3180" s="40"/>
      <c r="S3180" s="40"/>
      <c r="T3180" s="40"/>
      <c r="U3180" s="40"/>
      <c r="V3180" s="40"/>
      <c r="W3180" s="40"/>
      <c r="X3180" s="40"/>
      <c r="Y3180" s="40"/>
      <c r="Z3180" s="40"/>
      <c r="AA3180" s="40"/>
      <c r="AB3180" s="40"/>
      <c r="AC3180" s="40"/>
      <c r="AD3180" s="40"/>
      <c r="AE3180" s="40"/>
      <c r="AF3180" s="40"/>
      <c r="AG3180" s="40"/>
      <c r="AH3180" s="40"/>
      <c r="AI3180" s="40"/>
      <c r="AJ3180" s="40"/>
      <c r="AK3180" s="40"/>
      <c r="AL3180" s="40"/>
      <c r="AM3180" s="40"/>
      <c r="AN3180" s="40"/>
      <c r="AO3180" s="40"/>
      <c r="AP3180" s="40"/>
      <c r="AQ3180" s="40"/>
      <c r="AR3180" s="40"/>
      <c r="AS3180" s="40"/>
      <c r="AT3180" s="40"/>
      <c r="AU3180" s="40"/>
      <c r="AV3180" s="40"/>
      <c r="AW3180" s="40"/>
      <c r="AX3180" s="40"/>
      <c r="AY3180" s="40"/>
      <c r="AZ3180" s="40"/>
      <c r="BA3180" s="40"/>
      <c r="BB3180" s="40"/>
      <c r="BC3180" s="40"/>
      <c r="BD3180" s="40"/>
      <c r="BE3180" s="40"/>
      <c r="BF3180" s="40"/>
    </row>
    <row r="3181" spans="1:58" x14ac:dyDescent="0.4">
      <c r="A3181" s="510"/>
      <c r="B3181" s="40"/>
      <c r="C3181" s="40"/>
      <c r="D3181" s="45"/>
      <c r="E3181" s="45"/>
      <c r="F3181" s="64"/>
      <c r="G3181" s="40"/>
      <c r="H3181" s="40"/>
      <c r="I3181" s="40"/>
      <c r="J3181" s="40"/>
      <c r="K3181" s="40"/>
      <c r="L3181" s="40"/>
      <c r="M3181" s="40"/>
      <c r="N3181" s="40"/>
      <c r="O3181" s="40"/>
      <c r="P3181" s="40"/>
      <c r="Q3181" s="40"/>
      <c r="R3181" s="40"/>
      <c r="S3181" s="40"/>
      <c r="T3181" s="40"/>
      <c r="U3181" s="40"/>
      <c r="V3181" s="40"/>
      <c r="W3181" s="40"/>
      <c r="X3181" s="40"/>
      <c r="Y3181" s="40"/>
      <c r="Z3181" s="40"/>
      <c r="AA3181" s="40"/>
      <c r="AB3181" s="40"/>
      <c r="AC3181" s="40"/>
      <c r="AD3181" s="40"/>
      <c r="AE3181" s="40"/>
      <c r="AF3181" s="40"/>
      <c r="AG3181" s="40"/>
      <c r="AH3181" s="40"/>
      <c r="AI3181" s="40"/>
      <c r="AJ3181" s="40"/>
      <c r="AK3181" s="40"/>
      <c r="AL3181" s="40"/>
      <c r="AM3181" s="40"/>
      <c r="AN3181" s="40"/>
      <c r="AO3181" s="40"/>
      <c r="AP3181" s="40"/>
      <c r="AQ3181" s="40"/>
      <c r="AR3181" s="40"/>
      <c r="AS3181" s="40"/>
      <c r="AT3181" s="40"/>
      <c r="AU3181" s="40"/>
      <c r="AV3181" s="40"/>
      <c r="AW3181" s="40"/>
      <c r="AX3181" s="40"/>
      <c r="AY3181" s="40"/>
      <c r="AZ3181" s="40"/>
      <c r="BA3181" s="40"/>
      <c r="BB3181" s="40"/>
      <c r="BC3181" s="40"/>
      <c r="BD3181" s="40"/>
      <c r="BE3181" s="40"/>
      <c r="BF3181" s="40"/>
    </row>
    <row r="3182" spans="1:58" x14ac:dyDescent="0.4">
      <c r="A3182" s="510"/>
      <c r="B3182" s="40"/>
      <c r="C3182" s="40"/>
      <c r="D3182" s="45"/>
      <c r="E3182" s="45"/>
      <c r="F3182" s="64"/>
      <c r="G3182" s="40"/>
      <c r="H3182" s="40"/>
      <c r="I3182" s="40"/>
      <c r="J3182" s="40"/>
      <c r="K3182" s="40"/>
      <c r="L3182" s="40"/>
      <c r="M3182" s="40"/>
      <c r="N3182" s="40"/>
      <c r="O3182" s="40"/>
      <c r="P3182" s="40"/>
      <c r="Q3182" s="40"/>
      <c r="R3182" s="40"/>
      <c r="S3182" s="40"/>
      <c r="T3182" s="40"/>
      <c r="U3182" s="40"/>
      <c r="V3182" s="40"/>
      <c r="W3182" s="40"/>
      <c r="X3182" s="40"/>
      <c r="Y3182" s="40"/>
      <c r="Z3182" s="40"/>
      <c r="AA3182" s="40"/>
      <c r="AB3182" s="40"/>
      <c r="AC3182" s="40"/>
      <c r="AD3182" s="40"/>
      <c r="AE3182" s="40"/>
      <c r="AF3182" s="40"/>
      <c r="AG3182" s="40"/>
      <c r="AH3182" s="40"/>
      <c r="AI3182" s="40"/>
      <c r="AJ3182" s="40"/>
      <c r="AK3182" s="40"/>
      <c r="AL3182" s="40"/>
      <c r="AM3182" s="40"/>
      <c r="AN3182" s="40"/>
      <c r="AO3182" s="40"/>
      <c r="AP3182" s="40"/>
      <c r="AQ3182" s="40"/>
      <c r="AR3182" s="40"/>
      <c r="AS3182" s="40"/>
      <c r="AT3182" s="40"/>
      <c r="AU3182" s="40"/>
      <c r="AV3182" s="40"/>
      <c r="AW3182" s="40"/>
      <c r="AX3182" s="40"/>
      <c r="AY3182" s="40"/>
      <c r="AZ3182" s="40"/>
      <c r="BA3182" s="40"/>
      <c r="BB3182" s="40"/>
      <c r="BC3182" s="40"/>
      <c r="BD3182" s="40"/>
      <c r="BE3182" s="40"/>
      <c r="BF3182" s="40"/>
    </row>
    <row r="3183" spans="1:58" x14ac:dyDescent="0.4">
      <c r="A3183" s="510"/>
      <c r="B3183" s="40"/>
      <c r="C3183" s="40"/>
      <c r="D3183" s="45"/>
      <c r="E3183" s="45"/>
      <c r="F3183" s="64"/>
      <c r="G3183" s="40"/>
      <c r="H3183" s="40"/>
      <c r="I3183" s="40"/>
      <c r="J3183" s="40"/>
      <c r="K3183" s="40"/>
      <c r="L3183" s="40"/>
      <c r="M3183" s="40"/>
      <c r="N3183" s="40"/>
      <c r="O3183" s="40"/>
      <c r="P3183" s="40"/>
      <c r="Q3183" s="40"/>
      <c r="R3183" s="40"/>
      <c r="S3183" s="40"/>
      <c r="T3183" s="40"/>
      <c r="U3183" s="40"/>
      <c r="V3183" s="40"/>
      <c r="W3183" s="40"/>
      <c r="X3183" s="40"/>
      <c r="Y3183" s="40"/>
      <c r="Z3183" s="40"/>
      <c r="AA3183" s="40"/>
      <c r="AB3183" s="40"/>
      <c r="AC3183" s="40"/>
      <c r="AD3183" s="40"/>
      <c r="AE3183" s="40"/>
      <c r="AF3183" s="40"/>
      <c r="AG3183" s="40"/>
      <c r="AH3183" s="40"/>
      <c r="AI3183" s="40"/>
      <c r="AJ3183" s="40"/>
      <c r="AK3183" s="40"/>
      <c r="AL3183" s="40"/>
      <c r="AM3183" s="40"/>
      <c r="AN3183" s="40"/>
      <c r="AO3183" s="40"/>
      <c r="AP3183" s="40"/>
      <c r="AQ3183" s="40"/>
      <c r="AR3183" s="40"/>
      <c r="AS3183" s="40"/>
      <c r="AT3183" s="40"/>
      <c r="AU3183" s="40"/>
      <c r="AV3183" s="40"/>
      <c r="AW3183" s="40"/>
      <c r="AX3183" s="40"/>
      <c r="AY3183" s="40"/>
      <c r="AZ3183" s="40"/>
      <c r="BA3183" s="40"/>
      <c r="BB3183" s="40"/>
      <c r="BC3183" s="40"/>
      <c r="BD3183" s="40"/>
      <c r="BE3183" s="40"/>
      <c r="BF3183" s="40"/>
    </row>
    <row r="3184" spans="1:58" x14ac:dyDescent="0.4">
      <c r="A3184" s="510"/>
      <c r="B3184" s="40"/>
      <c r="C3184" s="40"/>
      <c r="D3184" s="45"/>
      <c r="E3184" s="45"/>
      <c r="F3184" s="64"/>
      <c r="G3184" s="40"/>
      <c r="H3184" s="40"/>
      <c r="I3184" s="40"/>
      <c r="J3184" s="40"/>
      <c r="K3184" s="40"/>
      <c r="L3184" s="40"/>
      <c r="M3184" s="40"/>
      <c r="N3184" s="40"/>
      <c r="O3184" s="40"/>
      <c r="P3184" s="40"/>
      <c r="Q3184" s="40"/>
      <c r="R3184" s="40"/>
      <c r="S3184" s="40"/>
      <c r="T3184" s="40"/>
      <c r="U3184" s="40"/>
      <c r="V3184" s="40"/>
      <c r="W3184" s="40"/>
      <c r="X3184" s="40"/>
      <c r="Y3184" s="40"/>
      <c r="Z3184" s="40"/>
      <c r="AA3184" s="40"/>
      <c r="AB3184" s="40"/>
      <c r="AC3184" s="40"/>
      <c r="AD3184" s="40"/>
      <c r="AE3184" s="40"/>
      <c r="AF3184" s="40"/>
      <c r="AG3184" s="40"/>
      <c r="AH3184" s="40"/>
      <c r="AI3184" s="40"/>
      <c r="AJ3184" s="40"/>
      <c r="AK3184" s="40"/>
      <c r="AL3184" s="40"/>
      <c r="AM3184" s="40"/>
      <c r="AN3184" s="40"/>
      <c r="AO3184" s="40"/>
      <c r="AP3184" s="40"/>
      <c r="AQ3184" s="40"/>
      <c r="AR3184" s="40"/>
      <c r="AS3184" s="40"/>
      <c r="AT3184" s="40"/>
      <c r="AU3184" s="40"/>
      <c r="AV3184" s="40"/>
      <c r="AW3184" s="40"/>
      <c r="AX3184" s="40"/>
      <c r="AY3184" s="40"/>
      <c r="AZ3184" s="40"/>
      <c r="BA3184" s="40"/>
      <c r="BB3184" s="40"/>
      <c r="BC3184" s="40"/>
      <c r="BD3184" s="40"/>
      <c r="BE3184" s="40"/>
      <c r="BF3184" s="40"/>
    </row>
    <row r="3185" spans="1:58" x14ac:dyDescent="0.4">
      <c r="A3185" s="510"/>
      <c r="B3185" s="40"/>
      <c r="C3185" s="40"/>
      <c r="D3185" s="45"/>
      <c r="E3185" s="45"/>
      <c r="F3185" s="64"/>
      <c r="G3185" s="40"/>
      <c r="H3185" s="40"/>
      <c r="I3185" s="40"/>
      <c r="J3185" s="40"/>
      <c r="K3185" s="40"/>
      <c r="L3185" s="40"/>
      <c r="M3185" s="40"/>
      <c r="N3185" s="40"/>
      <c r="O3185" s="40"/>
      <c r="P3185" s="40"/>
      <c r="Q3185" s="40"/>
      <c r="R3185" s="40"/>
      <c r="S3185" s="40"/>
      <c r="T3185" s="40"/>
      <c r="U3185" s="40"/>
      <c r="V3185" s="40"/>
      <c r="W3185" s="40"/>
      <c r="X3185" s="40"/>
      <c r="Y3185" s="40"/>
      <c r="Z3185" s="40"/>
      <c r="AA3185" s="40"/>
      <c r="AB3185" s="40"/>
      <c r="AC3185" s="40"/>
      <c r="AD3185" s="40"/>
      <c r="AE3185" s="40"/>
      <c r="AF3185" s="40"/>
      <c r="AG3185" s="40"/>
      <c r="AH3185" s="40"/>
      <c r="AI3185" s="40"/>
      <c r="AJ3185" s="40"/>
      <c r="AK3185" s="40"/>
      <c r="AL3185" s="40"/>
      <c r="AM3185" s="40"/>
      <c r="AN3185" s="40"/>
      <c r="AO3185" s="40"/>
      <c r="AP3185" s="40"/>
      <c r="AQ3185" s="40"/>
      <c r="AR3185" s="40"/>
      <c r="AS3185" s="40"/>
      <c r="AT3185" s="40"/>
      <c r="AU3185" s="40"/>
      <c r="AV3185" s="40"/>
      <c r="AW3185" s="40"/>
      <c r="AX3185" s="40"/>
      <c r="AY3185" s="40"/>
      <c r="AZ3185" s="40"/>
      <c r="BA3185" s="40"/>
      <c r="BB3185" s="40"/>
      <c r="BC3185" s="40"/>
      <c r="BD3185" s="40"/>
      <c r="BE3185" s="40"/>
      <c r="BF3185" s="40"/>
    </row>
    <row r="3186" spans="1:58" x14ac:dyDescent="0.4">
      <c r="A3186" s="510"/>
      <c r="B3186" s="40"/>
      <c r="C3186" s="40"/>
      <c r="D3186" s="45"/>
      <c r="E3186" s="45"/>
      <c r="F3186" s="64"/>
      <c r="G3186" s="40"/>
      <c r="H3186" s="40"/>
      <c r="I3186" s="40"/>
      <c r="J3186" s="40"/>
      <c r="K3186" s="40"/>
      <c r="L3186" s="40"/>
      <c r="M3186" s="40"/>
      <c r="N3186" s="40"/>
      <c r="O3186" s="40"/>
      <c r="P3186" s="40"/>
      <c r="Q3186" s="40"/>
      <c r="R3186" s="40"/>
      <c r="S3186" s="40"/>
      <c r="T3186" s="40"/>
      <c r="U3186" s="40"/>
      <c r="V3186" s="40"/>
      <c r="W3186" s="40"/>
      <c r="X3186" s="40"/>
      <c r="Y3186" s="40"/>
      <c r="Z3186" s="40"/>
      <c r="AA3186" s="40"/>
      <c r="AB3186" s="40"/>
      <c r="AC3186" s="40"/>
      <c r="AD3186" s="40"/>
      <c r="AE3186" s="40"/>
      <c r="AF3186" s="40"/>
      <c r="AG3186" s="40"/>
      <c r="AH3186" s="40"/>
      <c r="AI3186" s="40"/>
      <c r="AJ3186" s="40"/>
      <c r="AK3186" s="40"/>
      <c r="AL3186" s="40"/>
      <c r="AM3186" s="40"/>
      <c r="AN3186" s="40"/>
      <c r="AO3186" s="40"/>
      <c r="AP3186" s="40"/>
      <c r="AQ3186" s="40"/>
      <c r="AR3186" s="40"/>
      <c r="AS3186" s="40"/>
      <c r="AT3186" s="40"/>
      <c r="AU3186" s="40"/>
      <c r="AV3186" s="40"/>
      <c r="AW3186" s="40"/>
      <c r="AX3186" s="40"/>
      <c r="AY3186" s="40"/>
      <c r="AZ3186" s="40"/>
      <c r="BA3186" s="40"/>
      <c r="BB3186" s="40"/>
      <c r="BC3186" s="40"/>
      <c r="BD3186" s="40"/>
      <c r="BE3186" s="40"/>
      <c r="BF3186" s="40"/>
    </row>
    <row r="3187" spans="1:58" x14ac:dyDescent="0.4">
      <c r="A3187" s="510"/>
      <c r="B3187" s="40"/>
      <c r="C3187" s="40"/>
      <c r="D3187" s="45"/>
      <c r="E3187" s="45"/>
      <c r="F3187" s="64"/>
      <c r="G3187" s="40"/>
      <c r="H3187" s="40"/>
      <c r="I3187" s="40"/>
      <c r="J3187" s="40"/>
      <c r="K3187" s="40"/>
      <c r="L3187" s="40"/>
      <c r="M3187" s="40"/>
      <c r="N3187" s="40"/>
      <c r="O3187" s="40"/>
      <c r="P3187" s="40"/>
      <c r="Q3187" s="40"/>
      <c r="R3187" s="40"/>
      <c r="S3187" s="40"/>
      <c r="T3187" s="40"/>
      <c r="U3187" s="40"/>
      <c r="V3187" s="40"/>
      <c r="W3187" s="40"/>
      <c r="X3187" s="40"/>
      <c r="Y3187" s="40"/>
      <c r="Z3187" s="40"/>
      <c r="AA3187" s="40"/>
      <c r="AB3187" s="40"/>
      <c r="AC3187" s="40"/>
      <c r="AD3187" s="40"/>
      <c r="AE3187" s="40"/>
      <c r="AF3187" s="40"/>
      <c r="AG3187" s="40"/>
      <c r="AH3187" s="40"/>
      <c r="AI3187" s="40"/>
      <c r="AJ3187" s="40"/>
      <c r="AK3187" s="40"/>
      <c r="AL3187" s="40"/>
      <c r="AM3187" s="40"/>
      <c r="AN3187" s="40"/>
      <c r="AO3187" s="40"/>
      <c r="AP3187" s="40"/>
      <c r="AQ3187" s="40"/>
      <c r="AR3187" s="40"/>
      <c r="AS3187" s="40"/>
      <c r="AT3187" s="40"/>
      <c r="AU3187" s="40"/>
      <c r="AV3187" s="40"/>
      <c r="AW3187" s="40"/>
      <c r="AX3187" s="40"/>
      <c r="AY3187" s="40"/>
      <c r="AZ3187" s="40"/>
      <c r="BA3187" s="40"/>
      <c r="BB3187" s="40"/>
      <c r="BC3187" s="40"/>
      <c r="BD3187" s="40"/>
      <c r="BE3187" s="40"/>
      <c r="BF3187" s="40"/>
    </row>
    <row r="3188" spans="1:58" x14ac:dyDescent="0.4">
      <c r="A3188" s="510"/>
      <c r="B3188" s="40"/>
      <c r="C3188" s="40"/>
      <c r="D3188" s="45"/>
      <c r="E3188" s="45"/>
      <c r="F3188" s="64"/>
      <c r="G3188" s="40"/>
      <c r="H3188" s="40"/>
      <c r="I3188" s="40"/>
      <c r="J3188" s="40"/>
      <c r="K3188" s="40"/>
      <c r="L3188" s="40"/>
      <c r="M3188" s="40"/>
      <c r="N3188" s="40"/>
      <c r="O3188" s="40"/>
      <c r="P3188" s="40"/>
      <c r="Q3188" s="40"/>
      <c r="R3188" s="40"/>
      <c r="S3188" s="40"/>
      <c r="T3188" s="40"/>
      <c r="U3188" s="40"/>
      <c r="V3188" s="40"/>
      <c r="W3188" s="40"/>
      <c r="X3188" s="40"/>
      <c r="Y3188" s="40"/>
      <c r="Z3188" s="40"/>
      <c r="AA3188" s="40"/>
      <c r="AB3188" s="40"/>
      <c r="AC3188" s="40"/>
      <c r="AD3188" s="40"/>
      <c r="AE3188" s="40"/>
      <c r="AF3188" s="40"/>
      <c r="AG3188" s="40"/>
      <c r="AH3188" s="40"/>
      <c r="AI3188" s="40"/>
      <c r="AJ3188" s="40"/>
      <c r="AK3188" s="40"/>
      <c r="AL3188" s="40"/>
      <c r="AM3188" s="40"/>
      <c r="AN3188" s="40"/>
      <c r="AO3188" s="40"/>
      <c r="AP3188" s="40"/>
      <c r="AQ3188" s="40"/>
      <c r="AR3188" s="40"/>
      <c r="AS3188" s="40"/>
      <c r="AT3188" s="40"/>
      <c r="AU3188" s="40"/>
      <c r="AV3188" s="40"/>
      <c r="AW3188" s="40"/>
      <c r="AX3188" s="40"/>
      <c r="AY3188" s="40"/>
      <c r="AZ3188" s="40"/>
      <c r="BA3188" s="40"/>
      <c r="BB3188" s="40"/>
      <c r="BC3188" s="40"/>
      <c r="BD3188" s="40"/>
      <c r="BE3188" s="40"/>
      <c r="BF3188" s="40"/>
    </row>
    <row r="3189" spans="1:58" x14ac:dyDescent="0.4">
      <c r="A3189" s="510"/>
      <c r="B3189" s="40"/>
      <c r="C3189" s="40"/>
      <c r="D3189" s="45"/>
      <c r="E3189" s="45"/>
      <c r="F3189" s="64"/>
      <c r="G3189" s="40"/>
      <c r="H3189" s="40"/>
      <c r="I3189" s="40"/>
      <c r="J3189" s="40"/>
      <c r="K3189" s="40"/>
      <c r="L3189" s="40"/>
      <c r="M3189" s="40"/>
      <c r="N3189" s="40"/>
      <c r="O3189" s="40"/>
      <c r="P3189" s="40"/>
      <c r="Q3189" s="40"/>
      <c r="R3189" s="40"/>
      <c r="S3189" s="40"/>
      <c r="T3189" s="40"/>
      <c r="U3189" s="40"/>
      <c r="V3189" s="40"/>
      <c r="W3189" s="40"/>
      <c r="X3189" s="40"/>
      <c r="Y3189" s="40"/>
      <c r="Z3189" s="40"/>
      <c r="AA3189" s="40"/>
      <c r="AB3189" s="40"/>
      <c r="AC3189" s="40"/>
      <c r="AD3189" s="40"/>
      <c r="AE3189" s="40"/>
      <c r="AF3189" s="40"/>
      <c r="AG3189" s="40"/>
      <c r="AH3189" s="40"/>
      <c r="AI3189" s="40"/>
      <c r="AJ3189" s="40"/>
      <c r="AK3189" s="40"/>
      <c r="AL3189" s="40"/>
      <c r="AM3189" s="40"/>
      <c r="AN3189" s="40"/>
      <c r="AO3189" s="40"/>
      <c r="AP3189" s="40"/>
      <c r="AQ3189" s="40"/>
      <c r="AR3189" s="40"/>
      <c r="AS3189" s="40"/>
      <c r="AT3189" s="40"/>
      <c r="AU3189" s="40"/>
      <c r="AV3189" s="40"/>
      <c r="AW3189" s="40"/>
      <c r="AX3189" s="40"/>
      <c r="AY3189" s="40"/>
      <c r="AZ3189" s="40"/>
      <c r="BA3189" s="40"/>
      <c r="BB3189" s="40"/>
      <c r="BC3189" s="40"/>
      <c r="BD3189" s="40"/>
      <c r="BE3189" s="40"/>
      <c r="BF3189" s="40"/>
    </row>
    <row r="3190" spans="1:58" x14ac:dyDescent="0.4">
      <c r="A3190" s="510"/>
      <c r="B3190" s="40"/>
      <c r="C3190" s="40"/>
      <c r="D3190" s="45"/>
      <c r="E3190" s="45"/>
      <c r="F3190" s="64"/>
      <c r="G3190" s="40"/>
      <c r="H3190" s="40"/>
      <c r="I3190" s="40"/>
      <c r="J3190" s="40"/>
      <c r="K3190" s="40"/>
      <c r="L3190" s="40"/>
      <c r="M3190" s="40"/>
      <c r="N3190" s="40"/>
      <c r="O3190" s="40"/>
      <c r="P3190" s="40"/>
      <c r="Q3190" s="40"/>
      <c r="R3190" s="40"/>
      <c r="S3190" s="40"/>
      <c r="T3190" s="40"/>
      <c r="U3190" s="40"/>
      <c r="V3190" s="40"/>
      <c r="W3190" s="40"/>
      <c r="X3190" s="40"/>
      <c r="Y3190" s="40"/>
      <c r="Z3190" s="40"/>
      <c r="AA3190" s="40"/>
      <c r="AB3190" s="40"/>
      <c r="AC3190" s="40"/>
      <c r="AD3190" s="40"/>
      <c r="AE3190" s="40"/>
      <c r="AF3190" s="40"/>
      <c r="AG3190" s="40"/>
      <c r="AH3190" s="40"/>
      <c r="AI3190" s="40"/>
      <c r="AJ3190" s="40"/>
      <c r="AK3190" s="40"/>
      <c r="AL3190" s="40"/>
      <c r="AM3190" s="40"/>
      <c r="AN3190" s="40"/>
      <c r="AO3190" s="40"/>
      <c r="AP3190" s="40"/>
      <c r="AQ3190" s="40"/>
      <c r="AR3190" s="40"/>
      <c r="AS3190" s="40"/>
      <c r="AT3190" s="40"/>
      <c r="AU3190" s="40"/>
      <c r="AV3190" s="40"/>
      <c r="AW3190" s="40"/>
      <c r="AX3190" s="40"/>
      <c r="AY3190" s="40"/>
      <c r="AZ3190" s="40"/>
      <c r="BA3190" s="40"/>
      <c r="BB3190" s="40"/>
      <c r="BC3190" s="40"/>
      <c r="BD3190" s="40"/>
      <c r="BE3190" s="40"/>
      <c r="BF3190" s="40"/>
    </row>
    <row r="3191" spans="1:58" x14ac:dyDescent="0.4">
      <c r="A3191" s="510"/>
      <c r="B3191" s="40"/>
      <c r="C3191" s="40"/>
      <c r="D3191" s="45"/>
      <c r="E3191" s="45"/>
      <c r="F3191" s="64"/>
      <c r="G3191" s="40"/>
      <c r="H3191" s="40"/>
      <c r="I3191" s="40"/>
      <c r="J3191" s="40"/>
      <c r="K3191" s="40"/>
      <c r="L3191" s="40"/>
      <c r="M3191" s="40"/>
      <c r="N3191" s="40"/>
      <c r="O3191" s="40"/>
      <c r="P3191" s="40"/>
      <c r="Q3191" s="40"/>
      <c r="R3191" s="40"/>
      <c r="S3191" s="40"/>
      <c r="T3191" s="40"/>
      <c r="U3191" s="40"/>
      <c r="V3191" s="40"/>
      <c r="W3191" s="40"/>
      <c r="X3191" s="40"/>
      <c r="Y3191" s="40"/>
      <c r="Z3191" s="40"/>
      <c r="AA3191" s="40"/>
      <c r="AB3191" s="40"/>
      <c r="AC3191" s="40"/>
      <c r="AD3191" s="40"/>
      <c r="AE3191" s="40"/>
      <c r="AF3191" s="40"/>
      <c r="AG3191" s="40"/>
      <c r="AH3191" s="40"/>
      <c r="AI3191" s="40"/>
      <c r="AJ3191" s="40"/>
      <c r="AK3191" s="40"/>
      <c r="AL3191" s="40"/>
      <c r="AM3191" s="40"/>
      <c r="AN3191" s="40"/>
      <c r="AO3191" s="40"/>
      <c r="AP3191" s="40"/>
      <c r="AQ3191" s="40"/>
      <c r="AR3191" s="40"/>
      <c r="AS3191" s="40"/>
      <c r="AT3191" s="40"/>
      <c r="AU3191" s="40"/>
      <c r="AV3191" s="40"/>
      <c r="AW3191" s="40"/>
      <c r="AX3191" s="40"/>
      <c r="AY3191" s="40"/>
      <c r="AZ3191" s="40"/>
      <c r="BA3191" s="40"/>
      <c r="BB3191" s="40"/>
      <c r="BC3191" s="40"/>
      <c r="BD3191" s="40"/>
      <c r="BE3191" s="40"/>
      <c r="BF3191" s="40"/>
    </row>
    <row r="3192" spans="1:58" x14ac:dyDescent="0.4">
      <c r="A3192" s="510"/>
      <c r="B3192" s="40"/>
      <c r="C3192" s="40"/>
      <c r="D3192" s="45"/>
      <c r="E3192" s="45"/>
      <c r="F3192" s="64"/>
      <c r="G3192" s="40"/>
      <c r="H3192" s="40"/>
      <c r="I3192" s="40"/>
      <c r="J3192" s="40"/>
      <c r="K3192" s="40"/>
      <c r="L3192" s="40"/>
      <c r="M3192" s="40"/>
      <c r="N3192" s="40"/>
      <c r="O3192" s="40"/>
      <c r="P3192" s="40"/>
      <c r="Q3192" s="40"/>
      <c r="R3192" s="40"/>
      <c r="S3192" s="40"/>
      <c r="T3192" s="40"/>
      <c r="U3192" s="40"/>
      <c r="V3192" s="40"/>
      <c r="W3192" s="40"/>
      <c r="X3192" s="40"/>
      <c r="Y3192" s="40"/>
      <c r="Z3192" s="40"/>
      <c r="AA3192" s="40"/>
      <c r="AB3192" s="40"/>
      <c r="AC3192" s="40"/>
      <c r="AD3192" s="40"/>
      <c r="AE3192" s="40"/>
      <c r="AF3192" s="40"/>
      <c r="AG3192" s="40"/>
      <c r="AH3192" s="40"/>
      <c r="AI3192" s="40"/>
      <c r="AJ3192" s="40"/>
      <c r="AK3192" s="40"/>
      <c r="AL3192" s="40"/>
      <c r="AM3192" s="40"/>
      <c r="AN3192" s="40"/>
      <c r="AO3192" s="40"/>
      <c r="AP3192" s="40"/>
      <c r="AQ3192" s="40"/>
      <c r="AR3192" s="40"/>
      <c r="AS3192" s="40"/>
      <c r="AT3192" s="40"/>
      <c r="AU3192" s="40"/>
      <c r="AV3192" s="40"/>
      <c r="AW3192" s="40"/>
      <c r="AX3192" s="40"/>
      <c r="AY3192" s="40"/>
      <c r="AZ3192" s="40"/>
      <c r="BA3192" s="40"/>
      <c r="BB3192" s="40"/>
      <c r="BC3192" s="40"/>
      <c r="BD3192" s="40"/>
      <c r="BE3192" s="40"/>
      <c r="BF3192" s="40"/>
    </row>
    <row r="3193" spans="1:58" x14ac:dyDescent="0.4">
      <c r="A3193" s="510"/>
      <c r="B3193" s="40"/>
      <c r="C3193" s="40"/>
      <c r="D3193" s="45"/>
      <c r="E3193" s="45"/>
      <c r="F3193" s="64"/>
      <c r="G3193" s="40"/>
      <c r="H3193" s="40"/>
      <c r="I3193" s="40"/>
      <c r="J3193" s="40"/>
      <c r="K3193" s="40"/>
      <c r="L3193" s="40"/>
      <c r="M3193" s="40"/>
      <c r="N3193" s="40"/>
      <c r="O3193" s="40"/>
      <c r="P3193" s="40"/>
      <c r="Q3193" s="40"/>
      <c r="R3193" s="40"/>
      <c r="S3193" s="40"/>
      <c r="T3193" s="40"/>
      <c r="U3193" s="40"/>
      <c r="V3193" s="40"/>
      <c r="W3193" s="40"/>
      <c r="X3193" s="40"/>
      <c r="Y3193" s="40"/>
      <c r="Z3193" s="40"/>
      <c r="AA3193" s="40"/>
      <c r="AB3193" s="40"/>
      <c r="AC3193" s="40"/>
      <c r="AD3193" s="40"/>
      <c r="AE3193" s="40"/>
      <c r="AF3193" s="40"/>
      <c r="AG3193" s="40"/>
      <c r="AH3193" s="40"/>
      <c r="AI3193" s="40"/>
      <c r="AJ3193" s="40"/>
      <c r="AK3193" s="40"/>
      <c r="AL3193" s="40"/>
      <c r="AM3193" s="40"/>
      <c r="AN3193" s="40"/>
      <c r="AO3193" s="40"/>
      <c r="AP3193" s="40"/>
      <c r="AQ3193" s="40"/>
      <c r="AR3193" s="40"/>
      <c r="AS3193" s="40"/>
      <c r="AT3193" s="40"/>
      <c r="AU3193" s="40"/>
      <c r="AV3193" s="40"/>
      <c r="AW3193" s="40"/>
      <c r="AX3193" s="40"/>
      <c r="AY3193" s="40"/>
      <c r="AZ3193" s="40"/>
      <c r="BA3193" s="40"/>
      <c r="BB3193" s="40"/>
      <c r="BC3193" s="40"/>
      <c r="BD3193" s="40"/>
      <c r="BE3193" s="40"/>
      <c r="BF3193" s="40"/>
    </row>
    <row r="3194" spans="1:58" x14ac:dyDescent="0.4">
      <c r="A3194" s="510"/>
      <c r="B3194" s="40"/>
      <c r="C3194" s="40"/>
      <c r="D3194" s="45"/>
      <c r="E3194" s="45"/>
      <c r="F3194" s="64"/>
      <c r="G3194" s="40"/>
      <c r="H3194" s="40"/>
      <c r="I3194" s="40"/>
      <c r="J3194" s="40"/>
      <c r="K3194" s="40"/>
      <c r="L3194" s="40"/>
      <c r="M3194" s="40"/>
      <c r="N3194" s="40"/>
      <c r="O3194" s="40"/>
      <c r="P3194" s="40"/>
      <c r="Q3194" s="40"/>
      <c r="R3194" s="40"/>
      <c r="S3194" s="40"/>
      <c r="T3194" s="40"/>
      <c r="U3194" s="40"/>
      <c r="V3194" s="40"/>
      <c r="W3194" s="40"/>
      <c r="X3194" s="40"/>
      <c r="Y3194" s="40"/>
      <c r="Z3194" s="40"/>
      <c r="AA3194" s="40"/>
      <c r="AB3194" s="40"/>
      <c r="AC3194" s="40"/>
      <c r="AD3194" s="40"/>
      <c r="AE3194" s="40"/>
      <c r="AF3194" s="40"/>
      <c r="AG3194" s="40"/>
      <c r="AH3194" s="40"/>
      <c r="AI3194" s="40"/>
      <c r="AJ3194" s="40"/>
      <c r="AK3194" s="40"/>
      <c r="AL3194" s="40"/>
      <c r="AM3194" s="40"/>
      <c r="AN3194" s="40"/>
      <c r="AO3194" s="40"/>
      <c r="AP3194" s="40"/>
      <c r="AQ3194" s="40"/>
      <c r="AR3194" s="40"/>
      <c r="AS3194" s="40"/>
      <c r="AT3194" s="40"/>
      <c r="AU3194" s="40"/>
      <c r="AV3194" s="40"/>
      <c r="AW3194" s="40"/>
      <c r="AX3194" s="40"/>
      <c r="AY3194" s="40"/>
      <c r="AZ3194" s="40"/>
      <c r="BA3194" s="40"/>
      <c r="BB3194" s="40"/>
      <c r="BC3194" s="40"/>
      <c r="BD3194" s="40"/>
      <c r="BE3194" s="40"/>
      <c r="BF3194" s="40"/>
    </row>
    <row r="3195" spans="1:58" x14ac:dyDescent="0.4">
      <c r="A3195" s="510"/>
      <c r="B3195" s="40"/>
      <c r="C3195" s="40"/>
      <c r="D3195" s="45"/>
      <c r="E3195" s="45"/>
      <c r="F3195" s="64"/>
      <c r="G3195" s="40"/>
      <c r="H3195" s="40"/>
      <c r="I3195" s="40"/>
      <c r="J3195" s="40"/>
      <c r="K3195" s="40"/>
      <c r="L3195" s="40"/>
      <c r="M3195" s="40"/>
      <c r="N3195" s="40"/>
      <c r="O3195" s="40"/>
      <c r="P3195" s="40"/>
      <c r="Q3195" s="40"/>
      <c r="R3195" s="40"/>
      <c r="S3195" s="40"/>
      <c r="T3195" s="40"/>
      <c r="U3195" s="40"/>
      <c r="V3195" s="40"/>
      <c r="W3195" s="40"/>
      <c r="X3195" s="40"/>
      <c r="Y3195" s="40"/>
      <c r="Z3195" s="40"/>
      <c r="AA3195" s="40"/>
      <c r="AB3195" s="40"/>
      <c r="AC3195" s="40"/>
      <c r="AD3195" s="40"/>
      <c r="AE3195" s="40"/>
      <c r="AF3195" s="40"/>
      <c r="AG3195" s="40"/>
      <c r="AH3195" s="40"/>
      <c r="AI3195" s="40"/>
      <c r="AJ3195" s="40"/>
      <c r="AK3195" s="40"/>
      <c r="AL3195" s="40"/>
      <c r="AM3195" s="40"/>
      <c r="AN3195" s="40"/>
      <c r="AO3195" s="40"/>
      <c r="AP3195" s="40"/>
      <c r="AQ3195" s="40"/>
      <c r="AR3195" s="40"/>
      <c r="AS3195" s="40"/>
      <c r="AT3195" s="40"/>
      <c r="AU3195" s="40"/>
      <c r="AV3195" s="40"/>
      <c r="AW3195" s="40"/>
      <c r="AX3195" s="40"/>
      <c r="AY3195" s="40"/>
      <c r="AZ3195" s="40"/>
      <c r="BA3195" s="40"/>
      <c r="BB3195" s="40"/>
      <c r="BC3195" s="40"/>
      <c r="BD3195" s="40"/>
      <c r="BE3195" s="40"/>
      <c r="BF3195" s="40"/>
    </row>
    <row r="3196" spans="1:58" x14ac:dyDescent="0.4">
      <c r="A3196" s="510"/>
      <c r="B3196" s="40"/>
      <c r="C3196" s="40"/>
      <c r="D3196" s="45"/>
      <c r="E3196" s="45"/>
      <c r="F3196" s="64"/>
      <c r="G3196" s="40"/>
      <c r="H3196" s="40"/>
      <c r="I3196" s="40"/>
      <c r="J3196" s="40"/>
      <c r="K3196" s="40"/>
      <c r="L3196" s="40"/>
      <c r="M3196" s="40"/>
      <c r="N3196" s="40"/>
      <c r="O3196" s="40"/>
      <c r="P3196" s="40"/>
      <c r="Q3196" s="40"/>
      <c r="R3196" s="40"/>
      <c r="S3196" s="40"/>
      <c r="T3196" s="40"/>
      <c r="U3196" s="40"/>
      <c r="V3196" s="40"/>
      <c r="W3196" s="40"/>
      <c r="X3196" s="40"/>
      <c r="Y3196" s="40"/>
      <c r="Z3196" s="40"/>
      <c r="AA3196" s="40"/>
      <c r="AB3196" s="40"/>
      <c r="AC3196" s="40"/>
      <c r="AD3196" s="40"/>
      <c r="AE3196" s="40"/>
      <c r="AF3196" s="40"/>
      <c r="AG3196" s="40"/>
      <c r="AH3196" s="40"/>
      <c r="AI3196" s="40"/>
      <c r="AJ3196" s="40"/>
      <c r="AK3196" s="40"/>
      <c r="AL3196" s="40"/>
      <c r="AM3196" s="40"/>
      <c r="AN3196" s="40"/>
      <c r="AO3196" s="40"/>
      <c r="AP3196" s="40"/>
      <c r="AQ3196" s="40"/>
      <c r="AR3196" s="40"/>
      <c r="AS3196" s="40"/>
      <c r="AT3196" s="40"/>
      <c r="AU3196" s="40"/>
      <c r="AV3196" s="40"/>
      <c r="AW3196" s="40"/>
      <c r="AX3196" s="40"/>
      <c r="AY3196" s="40"/>
      <c r="AZ3196" s="40"/>
      <c r="BA3196" s="40"/>
      <c r="BB3196" s="40"/>
      <c r="BC3196" s="40"/>
      <c r="BD3196" s="40"/>
      <c r="BE3196" s="40"/>
      <c r="BF3196" s="40"/>
    </row>
    <row r="3197" spans="1:58" x14ac:dyDescent="0.4">
      <c r="A3197" s="510"/>
      <c r="B3197" s="40"/>
      <c r="C3197" s="40"/>
      <c r="D3197" s="45"/>
      <c r="E3197" s="45"/>
      <c r="F3197" s="64"/>
      <c r="G3197" s="40"/>
      <c r="H3197" s="40"/>
      <c r="I3197" s="40"/>
      <c r="J3197" s="40"/>
      <c r="K3197" s="40"/>
      <c r="L3197" s="40"/>
      <c r="M3197" s="40"/>
      <c r="N3197" s="40"/>
      <c r="O3197" s="40"/>
      <c r="P3197" s="40"/>
      <c r="Q3197" s="40"/>
      <c r="R3197" s="40"/>
      <c r="S3197" s="40"/>
      <c r="T3197" s="40"/>
      <c r="U3197" s="40"/>
      <c r="V3197" s="40"/>
      <c r="W3197" s="40"/>
      <c r="X3197" s="40"/>
      <c r="Y3197" s="40"/>
      <c r="Z3197" s="40"/>
      <c r="AA3197" s="40"/>
      <c r="AB3197" s="40"/>
      <c r="AC3197" s="40"/>
      <c r="AD3197" s="40"/>
      <c r="AE3197" s="40"/>
      <c r="AF3197" s="40"/>
      <c r="AG3197" s="40"/>
      <c r="AH3197" s="40"/>
      <c r="AI3197" s="40"/>
      <c r="AJ3197" s="40"/>
      <c r="AK3197" s="40"/>
      <c r="AL3197" s="40"/>
      <c r="AM3197" s="40"/>
      <c r="AN3197" s="40"/>
      <c r="AO3197" s="40"/>
      <c r="AP3197" s="40"/>
      <c r="AQ3197" s="40"/>
      <c r="AR3197" s="40"/>
      <c r="AS3197" s="40"/>
      <c r="AT3197" s="40"/>
      <c r="AU3197" s="40"/>
      <c r="AV3197" s="40"/>
      <c r="AW3197" s="40"/>
      <c r="AX3197" s="40"/>
      <c r="AY3197" s="40"/>
      <c r="AZ3197" s="40"/>
      <c r="BA3197" s="40"/>
      <c r="BB3197" s="40"/>
      <c r="BC3197" s="40"/>
      <c r="BD3197" s="40"/>
      <c r="BE3197" s="40"/>
      <c r="BF3197" s="40"/>
    </row>
    <row r="3198" spans="1:58" x14ac:dyDescent="0.4">
      <c r="A3198" s="510"/>
      <c r="B3198" s="40"/>
      <c r="C3198" s="40"/>
      <c r="D3198" s="45"/>
      <c r="E3198" s="45"/>
      <c r="F3198" s="64"/>
      <c r="G3198" s="40"/>
      <c r="H3198" s="40"/>
      <c r="I3198" s="40"/>
      <c r="J3198" s="40"/>
      <c r="K3198" s="40"/>
      <c r="L3198" s="40"/>
      <c r="M3198" s="40"/>
      <c r="N3198" s="40"/>
      <c r="O3198" s="40"/>
      <c r="P3198" s="40"/>
      <c r="Q3198" s="40"/>
      <c r="R3198" s="40"/>
      <c r="S3198" s="40"/>
      <c r="T3198" s="40"/>
      <c r="U3198" s="40"/>
      <c r="V3198" s="40"/>
      <c r="W3198" s="40"/>
      <c r="X3198" s="40"/>
      <c r="Y3198" s="40"/>
      <c r="Z3198" s="40"/>
      <c r="AA3198" s="40"/>
      <c r="AB3198" s="40"/>
      <c r="AC3198" s="40"/>
      <c r="AD3198" s="40"/>
      <c r="AE3198" s="40"/>
      <c r="AF3198" s="40"/>
      <c r="AG3198" s="40"/>
      <c r="AH3198" s="40"/>
      <c r="AI3198" s="40"/>
      <c r="AJ3198" s="40"/>
      <c r="AK3198" s="40"/>
      <c r="AL3198" s="40"/>
      <c r="AM3198" s="40"/>
      <c r="AN3198" s="40"/>
      <c r="AO3198" s="40"/>
      <c r="AP3198" s="40"/>
      <c r="AQ3198" s="40"/>
      <c r="AR3198" s="40"/>
      <c r="AS3198" s="40"/>
      <c r="AT3198" s="40"/>
      <c r="AU3198" s="40"/>
      <c r="AV3198" s="40"/>
      <c r="AW3198" s="40"/>
      <c r="AX3198" s="40"/>
      <c r="AY3198" s="40"/>
      <c r="AZ3198" s="40"/>
      <c r="BA3198" s="40"/>
      <c r="BB3198" s="40"/>
      <c r="BC3198" s="40"/>
      <c r="BD3198" s="40"/>
      <c r="BE3198" s="40"/>
      <c r="BF3198" s="40"/>
    </row>
    <row r="3199" spans="1:58" x14ac:dyDescent="0.4">
      <c r="A3199" s="510"/>
      <c r="B3199" s="40"/>
      <c r="C3199" s="40"/>
      <c r="D3199" s="45"/>
      <c r="E3199" s="45"/>
      <c r="F3199" s="64"/>
      <c r="G3199" s="40"/>
      <c r="H3199" s="40"/>
      <c r="I3199" s="40"/>
      <c r="J3199" s="40"/>
      <c r="K3199" s="40"/>
      <c r="L3199" s="40"/>
      <c r="M3199" s="40"/>
      <c r="N3199" s="40"/>
      <c r="O3199" s="40"/>
      <c r="P3199" s="40"/>
      <c r="Q3199" s="40"/>
      <c r="R3199" s="40"/>
      <c r="S3199" s="40"/>
      <c r="T3199" s="40"/>
      <c r="U3199" s="40"/>
      <c r="V3199" s="40"/>
      <c r="W3199" s="40"/>
      <c r="X3199" s="40"/>
      <c r="Y3199" s="40"/>
      <c r="Z3199" s="40"/>
      <c r="AA3199" s="40"/>
      <c r="AB3199" s="40"/>
      <c r="AC3199" s="40"/>
      <c r="AD3199" s="40"/>
      <c r="AE3199" s="40"/>
      <c r="AF3199" s="40"/>
      <c r="AG3199" s="40"/>
      <c r="AH3199" s="40"/>
      <c r="AI3199" s="40"/>
      <c r="AJ3199" s="40"/>
      <c r="AK3199" s="40"/>
      <c r="AL3199" s="40"/>
      <c r="AM3199" s="40"/>
      <c r="AN3199" s="40"/>
      <c r="AO3199" s="40"/>
      <c r="AP3199" s="40"/>
      <c r="AQ3199" s="40"/>
      <c r="AR3199" s="40"/>
      <c r="AS3199" s="40"/>
      <c r="AT3199" s="40"/>
      <c r="AU3199" s="40"/>
      <c r="AV3199" s="40"/>
      <c r="AW3199" s="40"/>
      <c r="AX3199" s="40"/>
      <c r="AY3199" s="40"/>
      <c r="AZ3199" s="40"/>
      <c r="BA3199" s="40"/>
      <c r="BB3199" s="40"/>
      <c r="BC3199" s="40"/>
      <c r="BD3199" s="40"/>
      <c r="BE3199" s="40"/>
      <c r="BF3199" s="40"/>
    </row>
    <row r="3200" spans="1:58" x14ac:dyDescent="0.4">
      <c r="A3200" s="510"/>
      <c r="B3200" s="40"/>
      <c r="C3200" s="40"/>
      <c r="D3200" s="45"/>
      <c r="E3200" s="45"/>
      <c r="F3200" s="64"/>
      <c r="G3200" s="40"/>
      <c r="H3200" s="40"/>
      <c r="I3200" s="40"/>
      <c r="J3200" s="40"/>
      <c r="K3200" s="40"/>
      <c r="L3200" s="40"/>
      <c r="M3200" s="40"/>
      <c r="N3200" s="40"/>
      <c r="O3200" s="40"/>
      <c r="P3200" s="40"/>
      <c r="Q3200" s="40"/>
      <c r="R3200" s="40"/>
      <c r="S3200" s="40"/>
      <c r="T3200" s="40"/>
      <c r="U3200" s="40"/>
      <c r="V3200" s="40"/>
      <c r="W3200" s="40"/>
      <c r="X3200" s="40"/>
      <c r="Y3200" s="40"/>
      <c r="Z3200" s="40"/>
      <c r="AA3200" s="40"/>
      <c r="AB3200" s="40"/>
      <c r="AC3200" s="40"/>
      <c r="AD3200" s="40"/>
      <c r="AE3200" s="40"/>
      <c r="AF3200" s="40"/>
      <c r="AG3200" s="40"/>
      <c r="AH3200" s="40"/>
      <c r="AI3200" s="40"/>
      <c r="AJ3200" s="40"/>
      <c r="AK3200" s="40"/>
      <c r="AL3200" s="40"/>
      <c r="AM3200" s="40"/>
      <c r="AN3200" s="40"/>
      <c r="AO3200" s="40"/>
      <c r="AP3200" s="40"/>
      <c r="AQ3200" s="40"/>
      <c r="AR3200" s="40"/>
      <c r="AS3200" s="40"/>
      <c r="AT3200" s="40"/>
      <c r="AU3200" s="40"/>
      <c r="AV3200" s="40"/>
      <c r="AW3200" s="40"/>
      <c r="AX3200" s="40"/>
      <c r="AY3200" s="40"/>
      <c r="AZ3200" s="40"/>
      <c r="BA3200" s="40"/>
      <c r="BB3200" s="40"/>
      <c r="BC3200" s="40"/>
      <c r="BD3200" s="40"/>
      <c r="BE3200" s="40"/>
      <c r="BF3200" s="40"/>
    </row>
    <row r="3201" spans="1:58" x14ac:dyDescent="0.4">
      <c r="A3201" s="510"/>
      <c r="B3201" s="40"/>
      <c r="C3201" s="40"/>
      <c r="D3201" s="45"/>
      <c r="E3201" s="45"/>
      <c r="F3201" s="64"/>
      <c r="G3201" s="40"/>
      <c r="H3201" s="40"/>
      <c r="I3201" s="40"/>
      <c r="J3201" s="40"/>
      <c r="K3201" s="40"/>
      <c r="L3201" s="40"/>
      <c r="M3201" s="40"/>
      <c r="N3201" s="40"/>
      <c r="O3201" s="40"/>
      <c r="P3201" s="40"/>
      <c r="Q3201" s="40"/>
      <c r="R3201" s="40"/>
      <c r="S3201" s="40"/>
      <c r="T3201" s="40"/>
      <c r="U3201" s="40"/>
      <c r="V3201" s="40"/>
      <c r="W3201" s="40"/>
      <c r="X3201" s="40"/>
      <c r="Y3201" s="40"/>
      <c r="Z3201" s="40"/>
      <c r="AA3201" s="40"/>
      <c r="AB3201" s="40"/>
      <c r="AC3201" s="40"/>
      <c r="AD3201" s="40"/>
      <c r="AE3201" s="40"/>
      <c r="AF3201" s="40"/>
      <c r="AG3201" s="40"/>
      <c r="AH3201" s="40"/>
      <c r="AI3201" s="40"/>
      <c r="AJ3201" s="40"/>
      <c r="AK3201" s="40"/>
      <c r="AL3201" s="40"/>
      <c r="AM3201" s="40"/>
      <c r="AN3201" s="40"/>
      <c r="AO3201" s="40"/>
      <c r="AP3201" s="40"/>
      <c r="AQ3201" s="40"/>
      <c r="AR3201" s="40"/>
      <c r="AS3201" s="40"/>
      <c r="AT3201" s="40"/>
      <c r="AU3201" s="40"/>
      <c r="AV3201" s="40"/>
      <c r="AW3201" s="40"/>
      <c r="AX3201" s="40"/>
      <c r="AY3201" s="40"/>
      <c r="AZ3201" s="40"/>
      <c r="BA3201" s="40"/>
      <c r="BB3201" s="40"/>
      <c r="BC3201" s="40"/>
      <c r="BD3201" s="40"/>
      <c r="BE3201" s="40"/>
      <c r="BF3201" s="40"/>
    </row>
    <row r="3202" spans="1:58" x14ac:dyDescent="0.4">
      <c r="A3202" s="510"/>
      <c r="B3202" s="40"/>
      <c r="C3202" s="40"/>
      <c r="D3202" s="45"/>
      <c r="E3202" s="45"/>
      <c r="F3202" s="64"/>
      <c r="G3202" s="40"/>
      <c r="H3202" s="40"/>
      <c r="I3202" s="40"/>
      <c r="J3202" s="40"/>
      <c r="K3202" s="40"/>
      <c r="L3202" s="40"/>
      <c r="M3202" s="40"/>
      <c r="N3202" s="40"/>
      <c r="O3202" s="40"/>
      <c r="P3202" s="40"/>
      <c r="Q3202" s="40"/>
      <c r="R3202" s="40"/>
      <c r="S3202" s="40"/>
      <c r="T3202" s="40"/>
      <c r="U3202" s="40"/>
      <c r="V3202" s="40"/>
      <c r="W3202" s="40"/>
      <c r="X3202" s="40"/>
      <c r="Y3202" s="40"/>
      <c r="Z3202" s="40"/>
      <c r="AA3202" s="40"/>
      <c r="AB3202" s="40"/>
      <c r="AC3202" s="40"/>
      <c r="AD3202" s="40"/>
      <c r="AE3202" s="40"/>
      <c r="AF3202" s="40"/>
      <c r="AG3202" s="40"/>
      <c r="AH3202" s="40"/>
      <c r="AI3202" s="40"/>
      <c r="AJ3202" s="40"/>
      <c r="AK3202" s="40"/>
      <c r="AL3202" s="40"/>
      <c r="AM3202" s="40"/>
      <c r="AN3202" s="40"/>
      <c r="AO3202" s="40"/>
      <c r="AP3202" s="40"/>
      <c r="AQ3202" s="40"/>
      <c r="AR3202" s="40"/>
      <c r="AS3202" s="40"/>
      <c r="AT3202" s="40"/>
      <c r="AU3202" s="40"/>
      <c r="AV3202" s="40"/>
      <c r="AW3202" s="40"/>
      <c r="AX3202" s="40"/>
      <c r="AY3202" s="40"/>
      <c r="AZ3202" s="40"/>
      <c r="BA3202" s="40"/>
      <c r="BB3202" s="40"/>
      <c r="BC3202" s="40"/>
      <c r="BD3202" s="40"/>
      <c r="BE3202" s="40"/>
      <c r="BF3202" s="40"/>
    </row>
    <row r="3203" spans="1:58" x14ac:dyDescent="0.4">
      <c r="A3203" s="510"/>
      <c r="B3203" s="40"/>
      <c r="C3203" s="40"/>
      <c r="D3203" s="45"/>
      <c r="E3203" s="45"/>
      <c r="F3203" s="64"/>
      <c r="G3203" s="40"/>
      <c r="H3203" s="40"/>
      <c r="I3203" s="40"/>
      <c r="J3203" s="40"/>
      <c r="K3203" s="40"/>
      <c r="L3203" s="40"/>
      <c r="M3203" s="40"/>
      <c r="N3203" s="40"/>
      <c r="O3203" s="40"/>
      <c r="P3203" s="40"/>
      <c r="Q3203" s="40"/>
      <c r="R3203" s="40"/>
      <c r="S3203" s="40"/>
      <c r="T3203" s="40"/>
      <c r="U3203" s="40"/>
      <c r="V3203" s="40"/>
      <c r="W3203" s="40"/>
      <c r="X3203" s="40"/>
      <c r="Y3203" s="40"/>
      <c r="Z3203" s="40"/>
      <c r="AA3203" s="40"/>
      <c r="AB3203" s="40"/>
      <c r="AC3203" s="40"/>
      <c r="AD3203" s="40"/>
      <c r="AE3203" s="40"/>
      <c r="AF3203" s="40"/>
      <c r="AG3203" s="40"/>
      <c r="AH3203" s="40"/>
      <c r="AI3203" s="40"/>
      <c r="AJ3203" s="40"/>
      <c r="AK3203" s="40"/>
      <c r="AL3203" s="40"/>
      <c r="AM3203" s="40"/>
      <c r="AN3203" s="40"/>
      <c r="AO3203" s="40"/>
      <c r="AP3203" s="40"/>
      <c r="AQ3203" s="40"/>
      <c r="AR3203" s="40"/>
      <c r="AS3203" s="40"/>
      <c r="AT3203" s="40"/>
      <c r="AU3203" s="40"/>
      <c r="AV3203" s="40"/>
      <c r="AW3203" s="40"/>
      <c r="AX3203" s="40"/>
      <c r="AY3203" s="40"/>
      <c r="AZ3203" s="40"/>
      <c r="BA3203" s="40"/>
      <c r="BB3203" s="40"/>
      <c r="BC3203" s="40"/>
      <c r="BD3203" s="40"/>
      <c r="BE3203" s="40"/>
      <c r="BF3203" s="40"/>
    </row>
    <row r="3204" spans="1:58" x14ac:dyDescent="0.4">
      <c r="A3204" s="510"/>
      <c r="B3204" s="40"/>
      <c r="C3204" s="40"/>
      <c r="D3204" s="45"/>
      <c r="E3204" s="45"/>
      <c r="F3204" s="64"/>
      <c r="G3204" s="40"/>
      <c r="H3204" s="40"/>
      <c r="I3204" s="40"/>
      <c r="J3204" s="40"/>
      <c r="K3204" s="40"/>
      <c r="L3204" s="40"/>
      <c r="M3204" s="40"/>
      <c r="N3204" s="40"/>
      <c r="O3204" s="40"/>
      <c r="P3204" s="40"/>
      <c r="Q3204" s="40"/>
      <c r="R3204" s="40"/>
      <c r="S3204" s="40"/>
      <c r="T3204" s="40"/>
      <c r="U3204" s="40"/>
      <c r="V3204" s="40"/>
      <c r="W3204" s="40"/>
      <c r="X3204" s="40"/>
      <c r="Y3204" s="40"/>
      <c r="Z3204" s="40"/>
      <c r="AA3204" s="40"/>
      <c r="AB3204" s="40"/>
      <c r="AC3204" s="40"/>
      <c r="AD3204" s="40"/>
      <c r="AE3204" s="40"/>
      <c r="AF3204" s="40"/>
      <c r="AG3204" s="40"/>
      <c r="AH3204" s="40"/>
      <c r="AI3204" s="40"/>
      <c r="AJ3204" s="40"/>
      <c r="AK3204" s="40"/>
      <c r="AL3204" s="40"/>
      <c r="AM3204" s="40"/>
      <c r="AN3204" s="40"/>
      <c r="AO3204" s="40"/>
      <c r="AP3204" s="40"/>
      <c r="AQ3204" s="40"/>
      <c r="AR3204" s="40"/>
      <c r="AS3204" s="40"/>
      <c r="AT3204" s="40"/>
      <c r="AU3204" s="40"/>
      <c r="AV3204" s="40"/>
      <c r="AW3204" s="40"/>
      <c r="AX3204" s="40"/>
      <c r="AY3204" s="40"/>
      <c r="AZ3204" s="40"/>
      <c r="BA3204" s="40"/>
      <c r="BB3204" s="40"/>
      <c r="BC3204" s="40"/>
      <c r="BD3204" s="40"/>
      <c r="BE3204" s="40"/>
      <c r="BF3204" s="40"/>
    </row>
    <row r="3205" spans="1:58" x14ac:dyDescent="0.4">
      <c r="A3205" s="510"/>
      <c r="B3205" s="40"/>
      <c r="C3205" s="40"/>
      <c r="D3205" s="45"/>
      <c r="E3205" s="45"/>
      <c r="F3205" s="64"/>
      <c r="G3205" s="40"/>
      <c r="H3205" s="40"/>
      <c r="I3205" s="40"/>
      <c r="J3205" s="40"/>
      <c r="K3205" s="40"/>
      <c r="L3205" s="40"/>
      <c r="M3205" s="40"/>
      <c r="N3205" s="40"/>
      <c r="O3205" s="40"/>
      <c r="P3205" s="40"/>
      <c r="Q3205" s="40"/>
      <c r="R3205" s="40"/>
      <c r="S3205" s="40"/>
      <c r="T3205" s="40"/>
      <c r="U3205" s="40"/>
      <c r="V3205" s="40"/>
      <c r="W3205" s="40"/>
      <c r="X3205" s="40"/>
      <c r="Y3205" s="40"/>
      <c r="Z3205" s="40"/>
      <c r="AA3205" s="40"/>
      <c r="AB3205" s="40"/>
      <c r="AC3205" s="40"/>
      <c r="AD3205" s="40"/>
      <c r="AE3205" s="40"/>
      <c r="AF3205" s="40"/>
      <c r="AG3205" s="40"/>
      <c r="AH3205" s="40"/>
      <c r="AI3205" s="40"/>
      <c r="AJ3205" s="40"/>
      <c r="AK3205" s="40"/>
      <c r="AL3205" s="40"/>
      <c r="AM3205" s="40"/>
      <c r="AN3205" s="40"/>
      <c r="AO3205" s="40"/>
      <c r="AP3205" s="40"/>
      <c r="AQ3205" s="40"/>
      <c r="AR3205" s="40"/>
      <c r="AS3205" s="40"/>
      <c r="AT3205" s="40"/>
      <c r="AU3205" s="40"/>
      <c r="AV3205" s="40"/>
      <c r="AW3205" s="40"/>
      <c r="AX3205" s="40"/>
      <c r="AY3205" s="40"/>
      <c r="AZ3205" s="40"/>
      <c r="BA3205" s="40"/>
      <c r="BB3205" s="40"/>
      <c r="BC3205" s="40"/>
      <c r="BD3205" s="40"/>
      <c r="BE3205" s="40"/>
      <c r="BF3205" s="40"/>
    </row>
    <row r="3206" spans="1:58" x14ac:dyDescent="0.4">
      <c r="A3206" s="510"/>
      <c r="B3206" s="40"/>
      <c r="C3206" s="40"/>
      <c r="D3206" s="45"/>
      <c r="E3206" s="45"/>
      <c r="F3206" s="64"/>
      <c r="G3206" s="40"/>
      <c r="H3206" s="40"/>
      <c r="I3206" s="40"/>
      <c r="J3206" s="40"/>
      <c r="K3206" s="40"/>
      <c r="L3206" s="40"/>
      <c r="M3206" s="40"/>
      <c r="N3206" s="40"/>
      <c r="O3206" s="40"/>
      <c r="P3206" s="40"/>
      <c r="Q3206" s="40"/>
      <c r="R3206" s="40"/>
      <c r="S3206" s="40"/>
      <c r="T3206" s="40"/>
      <c r="U3206" s="40"/>
      <c r="V3206" s="40"/>
      <c r="W3206" s="40"/>
      <c r="X3206" s="40"/>
      <c r="Y3206" s="40"/>
      <c r="Z3206" s="40"/>
      <c r="AA3206" s="40"/>
      <c r="AB3206" s="40"/>
      <c r="AC3206" s="40"/>
      <c r="AD3206" s="40"/>
      <c r="AE3206" s="40"/>
      <c r="AF3206" s="40"/>
      <c r="AG3206" s="40"/>
      <c r="AH3206" s="40"/>
      <c r="AI3206" s="40"/>
      <c r="AJ3206" s="40"/>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row>
    <row r="3207" spans="1:58" x14ac:dyDescent="0.4">
      <c r="A3207" s="510"/>
      <c r="B3207" s="40"/>
      <c r="C3207" s="40"/>
      <c r="D3207" s="45"/>
      <c r="E3207" s="45"/>
      <c r="F3207" s="64"/>
      <c r="G3207" s="40"/>
      <c r="H3207" s="40"/>
      <c r="I3207" s="40"/>
      <c r="J3207" s="40"/>
      <c r="K3207" s="40"/>
      <c r="L3207" s="40"/>
      <c r="M3207" s="40"/>
      <c r="N3207" s="40"/>
      <c r="O3207" s="40"/>
      <c r="P3207" s="40"/>
      <c r="Q3207" s="40"/>
      <c r="R3207" s="40"/>
      <c r="S3207" s="40"/>
      <c r="T3207" s="40"/>
      <c r="U3207" s="40"/>
      <c r="V3207" s="40"/>
      <c r="W3207" s="40"/>
      <c r="X3207" s="40"/>
      <c r="Y3207" s="40"/>
      <c r="Z3207" s="40"/>
      <c r="AA3207" s="40"/>
      <c r="AB3207" s="40"/>
      <c r="AC3207" s="40"/>
      <c r="AD3207" s="40"/>
      <c r="AE3207" s="40"/>
      <c r="AF3207" s="40"/>
      <c r="AG3207" s="40"/>
      <c r="AH3207" s="40"/>
      <c r="AI3207" s="40"/>
      <c r="AJ3207" s="40"/>
      <c r="AK3207" s="40"/>
      <c r="AL3207" s="40"/>
      <c r="AM3207" s="40"/>
      <c r="AN3207" s="40"/>
      <c r="AO3207" s="40"/>
      <c r="AP3207" s="40"/>
      <c r="AQ3207" s="40"/>
      <c r="AR3207" s="40"/>
      <c r="AS3207" s="40"/>
      <c r="AT3207" s="40"/>
      <c r="AU3207" s="40"/>
      <c r="AV3207" s="40"/>
      <c r="AW3207" s="40"/>
      <c r="AX3207" s="40"/>
      <c r="AY3207" s="40"/>
      <c r="AZ3207" s="40"/>
      <c r="BA3207" s="40"/>
      <c r="BB3207" s="40"/>
      <c r="BC3207" s="40"/>
      <c r="BD3207" s="40"/>
      <c r="BE3207" s="40"/>
      <c r="BF3207" s="40"/>
    </row>
    <row r="3208" spans="1:58" x14ac:dyDescent="0.4">
      <c r="A3208" s="510"/>
      <c r="B3208" s="40"/>
      <c r="C3208" s="40"/>
      <c r="D3208" s="45"/>
      <c r="E3208" s="45"/>
      <c r="F3208" s="64"/>
      <c r="G3208" s="40"/>
      <c r="H3208" s="40"/>
      <c r="I3208" s="40"/>
      <c r="J3208" s="40"/>
      <c r="K3208" s="40"/>
      <c r="L3208" s="40"/>
      <c r="M3208" s="40"/>
      <c r="N3208" s="40"/>
      <c r="O3208" s="40"/>
      <c r="P3208" s="40"/>
      <c r="Q3208" s="40"/>
      <c r="R3208" s="40"/>
      <c r="S3208" s="40"/>
      <c r="T3208" s="40"/>
      <c r="U3208" s="40"/>
      <c r="V3208" s="40"/>
      <c r="W3208" s="40"/>
      <c r="X3208" s="40"/>
      <c r="Y3208" s="40"/>
      <c r="Z3208" s="40"/>
      <c r="AA3208" s="40"/>
      <c r="AB3208" s="40"/>
      <c r="AC3208" s="40"/>
      <c r="AD3208" s="40"/>
      <c r="AE3208" s="40"/>
      <c r="AF3208" s="40"/>
      <c r="AG3208" s="40"/>
      <c r="AH3208" s="40"/>
      <c r="AI3208" s="40"/>
      <c r="AJ3208" s="40"/>
      <c r="AK3208" s="40"/>
      <c r="AL3208" s="40"/>
      <c r="AM3208" s="40"/>
      <c r="AN3208" s="40"/>
      <c r="AO3208" s="40"/>
      <c r="AP3208" s="40"/>
      <c r="AQ3208" s="40"/>
      <c r="AR3208" s="40"/>
      <c r="AS3208" s="40"/>
      <c r="AT3208" s="40"/>
      <c r="AU3208" s="40"/>
      <c r="AV3208" s="40"/>
      <c r="AW3208" s="40"/>
      <c r="AX3208" s="40"/>
      <c r="AY3208" s="40"/>
      <c r="AZ3208" s="40"/>
      <c r="BA3208" s="40"/>
      <c r="BB3208" s="40"/>
      <c r="BC3208" s="40"/>
      <c r="BD3208" s="40"/>
      <c r="BE3208" s="40"/>
      <c r="BF3208" s="40"/>
    </row>
    <row r="3209" spans="1:58" x14ac:dyDescent="0.4">
      <c r="A3209" s="510"/>
      <c r="B3209" s="40"/>
      <c r="C3209" s="40"/>
      <c r="D3209" s="45"/>
      <c r="E3209" s="45"/>
      <c r="F3209" s="64"/>
      <c r="G3209" s="40"/>
      <c r="H3209" s="40"/>
      <c r="I3209" s="40"/>
      <c r="J3209" s="40"/>
      <c r="K3209" s="40"/>
      <c r="L3209" s="40"/>
      <c r="M3209" s="40"/>
      <c r="N3209" s="40"/>
      <c r="O3209" s="40"/>
      <c r="P3209" s="40"/>
      <c r="Q3209" s="40"/>
      <c r="R3209" s="40"/>
      <c r="S3209" s="40"/>
      <c r="T3209" s="40"/>
      <c r="U3209" s="40"/>
      <c r="V3209" s="40"/>
      <c r="W3209" s="40"/>
      <c r="X3209" s="40"/>
      <c r="Y3209" s="40"/>
      <c r="Z3209" s="40"/>
      <c r="AA3209" s="40"/>
      <c r="AB3209" s="40"/>
      <c r="AC3209" s="40"/>
      <c r="AD3209" s="40"/>
      <c r="AE3209" s="40"/>
      <c r="AF3209" s="40"/>
      <c r="AG3209" s="40"/>
      <c r="AH3209" s="40"/>
      <c r="AI3209" s="40"/>
      <c r="AJ3209" s="40"/>
      <c r="AK3209" s="40"/>
      <c r="AL3209" s="40"/>
      <c r="AM3209" s="40"/>
      <c r="AN3209" s="40"/>
      <c r="AO3209" s="40"/>
      <c r="AP3209" s="40"/>
      <c r="AQ3209" s="40"/>
      <c r="AR3209" s="40"/>
      <c r="AS3209" s="40"/>
      <c r="AT3209" s="40"/>
      <c r="AU3209" s="40"/>
      <c r="AV3209" s="40"/>
      <c r="AW3209" s="40"/>
      <c r="AX3209" s="40"/>
      <c r="AY3209" s="40"/>
      <c r="AZ3209" s="40"/>
      <c r="BA3209" s="40"/>
      <c r="BB3209" s="40"/>
      <c r="BC3209" s="40"/>
      <c r="BD3209" s="40"/>
      <c r="BE3209" s="40"/>
      <c r="BF3209" s="40"/>
    </row>
    <row r="3210" spans="1:58" x14ac:dyDescent="0.4">
      <c r="A3210" s="510"/>
      <c r="B3210" s="40"/>
      <c r="C3210" s="40"/>
      <c r="D3210" s="45"/>
      <c r="E3210" s="45"/>
      <c r="F3210" s="64"/>
      <c r="G3210" s="40"/>
      <c r="H3210" s="40"/>
      <c r="I3210" s="40"/>
      <c r="J3210" s="40"/>
      <c r="K3210" s="40"/>
      <c r="L3210" s="40"/>
      <c r="M3210" s="40"/>
      <c r="N3210" s="40"/>
      <c r="O3210" s="40"/>
      <c r="P3210" s="40"/>
      <c r="Q3210" s="40"/>
      <c r="R3210" s="40"/>
      <c r="S3210" s="40"/>
      <c r="T3210" s="40"/>
      <c r="U3210" s="40"/>
      <c r="V3210" s="40"/>
      <c r="W3210" s="40"/>
      <c r="X3210" s="40"/>
      <c r="Y3210" s="40"/>
      <c r="Z3210" s="40"/>
      <c r="AA3210" s="40"/>
      <c r="AB3210" s="40"/>
      <c r="AC3210" s="40"/>
      <c r="AD3210" s="40"/>
      <c r="AE3210" s="40"/>
      <c r="AF3210" s="40"/>
      <c r="AG3210" s="40"/>
      <c r="AH3210" s="40"/>
      <c r="AI3210" s="40"/>
      <c r="AJ3210" s="40"/>
      <c r="AK3210" s="40"/>
      <c r="AL3210" s="40"/>
      <c r="AM3210" s="40"/>
      <c r="AN3210" s="40"/>
      <c r="AO3210" s="40"/>
      <c r="AP3210" s="40"/>
      <c r="AQ3210" s="40"/>
      <c r="AR3210" s="40"/>
      <c r="AS3210" s="40"/>
      <c r="AT3210" s="40"/>
      <c r="AU3210" s="40"/>
      <c r="AV3210" s="40"/>
      <c r="AW3210" s="40"/>
      <c r="AX3210" s="40"/>
      <c r="AY3210" s="40"/>
      <c r="AZ3210" s="40"/>
      <c r="BA3210" s="40"/>
      <c r="BB3210" s="40"/>
      <c r="BC3210" s="40"/>
      <c r="BD3210" s="40"/>
      <c r="BE3210" s="40"/>
      <c r="BF3210" s="40"/>
    </row>
    <row r="3211" spans="1:58" x14ac:dyDescent="0.4">
      <c r="A3211" s="510"/>
      <c r="B3211" s="40"/>
      <c r="C3211" s="40"/>
      <c r="D3211" s="45"/>
      <c r="E3211" s="45"/>
      <c r="F3211" s="64"/>
      <c r="G3211" s="40"/>
      <c r="H3211" s="40"/>
      <c r="I3211" s="40"/>
      <c r="J3211" s="40"/>
      <c r="K3211" s="40"/>
      <c r="L3211" s="40"/>
      <c r="M3211" s="40"/>
      <c r="N3211" s="40"/>
      <c r="O3211" s="40"/>
      <c r="P3211" s="40"/>
      <c r="Q3211" s="40"/>
      <c r="R3211" s="40"/>
      <c r="S3211" s="40"/>
      <c r="T3211" s="40"/>
      <c r="U3211" s="40"/>
      <c r="V3211" s="40"/>
      <c r="W3211" s="40"/>
      <c r="X3211" s="40"/>
      <c r="Y3211" s="40"/>
      <c r="Z3211" s="40"/>
      <c r="AA3211" s="40"/>
      <c r="AB3211" s="40"/>
      <c r="AC3211" s="40"/>
      <c r="AD3211" s="40"/>
      <c r="AE3211" s="40"/>
      <c r="AF3211" s="40"/>
      <c r="AG3211" s="40"/>
      <c r="AH3211" s="40"/>
      <c r="AI3211" s="40"/>
      <c r="AJ3211" s="40"/>
      <c r="AK3211" s="40"/>
      <c r="AL3211" s="40"/>
      <c r="AM3211" s="40"/>
      <c r="AN3211" s="40"/>
      <c r="AO3211" s="40"/>
      <c r="AP3211" s="40"/>
      <c r="AQ3211" s="40"/>
      <c r="AR3211" s="40"/>
      <c r="AS3211" s="40"/>
      <c r="AT3211" s="40"/>
      <c r="AU3211" s="40"/>
      <c r="AV3211" s="40"/>
      <c r="AW3211" s="40"/>
      <c r="AX3211" s="40"/>
      <c r="AY3211" s="40"/>
      <c r="AZ3211" s="40"/>
      <c r="BA3211" s="40"/>
      <c r="BB3211" s="40"/>
      <c r="BC3211" s="40"/>
      <c r="BD3211" s="40"/>
      <c r="BE3211" s="40"/>
      <c r="BF3211" s="40"/>
    </row>
    <row r="3212" spans="1:58" x14ac:dyDescent="0.4">
      <c r="A3212" s="510"/>
      <c r="B3212" s="40"/>
      <c r="C3212" s="40"/>
      <c r="D3212" s="45"/>
      <c r="E3212" s="45"/>
      <c r="F3212" s="64"/>
      <c r="G3212" s="40"/>
      <c r="H3212" s="40"/>
      <c r="I3212" s="40"/>
      <c r="J3212" s="40"/>
      <c r="K3212" s="40"/>
      <c r="L3212" s="40"/>
      <c r="M3212" s="40"/>
      <c r="N3212" s="40"/>
      <c r="O3212" s="40"/>
      <c r="P3212" s="40"/>
      <c r="Q3212" s="40"/>
      <c r="R3212" s="40"/>
      <c r="S3212" s="40"/>
      <c r="T3212" s="40"/>
      <c r="U3212" s="40"/>
      <c r="V3212" s="40"/>
      <c r="W3212" s="40"/>
      <c r="X3212" s="40"/>
      <c r="Y3212" s="40"/>
      <c r="Z3212" s="40"/>
      <c r="AA3212" s="40"/>
      <c r="AB3212" s="40"/>
      <c r="AC3212" s="40"/>
      <c r="AD3212" s="40"/>
      <c r="AE3212" s="40"/>
      <c r="AF3212" s="40"/>
      <c r="AG3212" s="40"/>
      <c r="AH3212" s="40"/>
      <c r="AI3212" s="40"/>
      <c r="AJ3212" s="40"/>
      <c r="AK3212" s="40"/>
      <c r="AL3212" s="40"/>
      <c r="AM3212" s="40"/>
      <c r="AN3212" s="40"/>
      <c r="AO3212" s="40"/>
      <c r="AP3212" s="40"/>
      <c r="AQ3212" s="40"/>
      <c r="AR3212" s="40"/>
      <c r="AS3212" s="40"/>
      <c r="AT3212" s="40"/>
      <c r="AU3212" s="40"/>
      <c r="AV3212" s="40"/>
      <c r="AW3212" s="40"/>
      <c r="AX3212" s="40"/>
      <c r="AY3212" s="40"/>
      <c r="AZ3212" s="40"/>
      <c r="BA3212" s="40"/>
      <c r="BB3212" s="40"/>
      <c r="BC3212" s="40"/>
      <c r="BD3212" s="40"/>
      <c r="BE3212" s="40"/>
      <c r="BF3212" s="40"/>
    </row>
    <row r="3213" spans="1:58" x14ac:dyDescent="0.4">
      <c r="A3213" s="510"/>
      <c r="B3213" s="40"/>
      <c r="C3213" s="40"/>
      <c r="D3213" s="45"/>
      <c r="E3213" s="45"/>
      <c r="F3213" s="64"/>
      <c r="G3213" s="40"/>
      <c r="H3213" s="40"/>
      <c r="I3213" s="40"/>
      <c r="J3213" s="40"/>
      <c r="K3213" s="40"/>
      <c r="L3213" s="40"/>
      <c r="M3213" s="40"/>
      <c r="N3213" s="40"/>
      <c r="O3213" s="40"/>
      <c r="P3213" s="40"/>
      <c r="Q3213" s="40"/>
      <c r="R3213" s="40"/>
      <c r="S3213" s="40"/>
      <c r="T3213" s="40"/>
      <c r="U3213" s="40"/>
      <c r="V3213" s="40"/>
      <c r="W3213" s="40"/>
      <c r="X3213" s="40"/>
      <c r="Y3213" s="40"/>
      <c r="Z3213" s="40"/>
      <c r="AA3213" s="40"/>
      <c r="AB3213" s="40"/>
      <c r="AC3213" s="40"/>
      <c r="AD3213" s="40"/>
      <c r="AE3213" s="40"/>
      <c r="AF3213" s="40"/>
      <c r="AG3213" s="40"/>
      <c r="AH3213" s="40"/>
      <c r="AI3213" s="40"/>
      <c r="AJ3213" s="40"/>
      <c r="AK3213" s="40"/>
      <c r="AL3213" s="40"/>
      <c r="AM3213" s="40"/>
      <c r="AN3213" s="40"/>
      <c r="AO3213" s="40"/>
      <c r="AP3213" s="40"/>
      <c r="AQ3213" s="40"/>
      <c r="AR3213" s="40"/>
      <c r="AS3213" s="40"/>
      <c r="AT3213" s="40"/>
      <c r="AU3213" s="40"/>
      <c r="AV3213" s="40"/>
      <c r="AW3213" s="40"/>
      <c r="AX3213" s="40"/>
      <c r="AY3213" s="40"/>
      <c r="AZ3213" s="40"/>
      <c r="BA3213" s="40"/>
      <c r="BB3213" s="40"/>
      <c r="BC3213" s="40"/>
      <c r="BD3213" s="40"/>
      <c r="BE3213" s="40"/>
      <c r="BF3213" s="40"/>
    </row>
    <row r="3214" spans="1:58" x14ac:dyDescent="0.4">
      <c r="A3214" s="510"/>
      <c r="B3214" s="40"/>
      <c r="C3214" s="40"/>
      <c r="D3214" s="45"/>
      <c r="E3214" s="45"/>
      <c r="F3214" s="64"/>
      <c r="G3214" s="40"/>
      <c r="H3214" s="40"/>
      <c r="I3214" s="40"/>
      <c r="J3214" s="40"/>
      <c r="K3214" s="40"/>
      <c r="L3214" s="40"/>
      <c r="M3214" s="40"/>
      <c r="N3214" s="40"/>
      <c r="O3214" s="40"/>
      <c r="P3214" s="40"/>
      <c r="Q3214" s="40"/>
      <c r="R3214" s="40"/>
      <c r="S3214" s="40"/>
      <c r="T3214" s="40"/>
      <c r="U3214" s="40"/>
      <c r="V3214" s="40"/>
      <c r="W3214" s="40"/>
      <c r="X3214" s="40"/>
      <c r="Y3214" s="40"/>
      <c r="Z3214" s="40"/>
      <c r="AA3214" s="40"/>
      <c r="AB3214" s="40"/>
      <c r="AC3214" s="40"/>
      <c r="AD3214" s="40"/>
      <c r="AE3214" s="40"/>
      <c r="AF3214" s="40"/>
      <c r="AG3214" s="40"/>
      <c r="AH3214" s="40"/>
      <c r="AI3214" s="40"/>
      <c r="AJ3214" s="40"/>
      <c r="AK3214" s="40"/>
      <c r="AL3214" s="40"/>
      <c r="AM3214" s="40"/>
      <c r="AN3214" s="40"/>
      <c r="AO3214" s="40"/>
      <c r="AP3214" s="40"/>
      <c r="AQ3214" s="40"/>
      <c r="AR3214" s="40"/>
      <c r="AS3214" s="40"/>
      <c r="AT3214" s="40"/>
      <c r="AU3214" s="40"/>
      <c r="AV3214" s="40"/>
      <c r="AW3214" s="40"/>
      <c r="AX3214" s="40"/>
      <c r="AY3214" s="40"/>
      <c r="AZ3214" s="40"/>
      <c r="BA3214" s="40"/>
      <c r="BB3214" s="40"/>
      <c r="BC3214" s="40"/>
      <c r="BD3214" s="40"/>
      <c r="BE3214" s="40"/>
      <c r="BF3214" s="40"/>
    </row>
    <row r="3215" spans="1:58" x14ac:dyDescent="0.4">
      <c r="A3215" s="510"/>
      <c r="B3215" s="40"/>
      <c r="C3215" s="40"/>
      <c r="D3215" s="45"/>
      <c r="E3215" s="45"/>
      <c r="F3215" s="64"/>
      <c r="G3215" s="40"/>
      <c r="H3215" s="40"/>
      <c r="I3215" s="40"/>
      <c r="J3215" s="40"/>
      <c r="K3215" s="40"/>
      <c r="L3215" s="40"/>
      <c r="M3215" s="40"/>
      <c r="N3215" s="40"/>
      <c r="O3215" s="40"/>
      <c r="P3215" s="40"/>
      <c r="Q3215" s="40"/>
      <c r="R3215" s="40"/>
      <c r="S3215" s="40"/>
      <c r="T3215" s="40"/>
      <c r="U3215" s="40"/>
      <c r="V3215" s="40"/>
      <c r="W3215" s="40"/>
      <c r="X3215" s="40"/>
      <c r="Y3215" s="40"/>
      <c r="Z3215" s="40"/>
      <c r="AA3215" s="40"/>
      <c r="AB3215" s="40"/>
      <c r="AC3215" s="40"/>
      <c r="AD3215" s="40"/>
      <c r="AE3215" s="40"/>
      <c r="AF3215" s="40"/>
      <c r="AG3215" s="40"/>
      <c r="AH3215" s="40"/>
      <c r="AI3215" s="40"/>
      <c r="AJ3215" s="40"/>
      <c r="AK3215" s="40"/>
      <c r="AL3215" s="40"/>
      <c r="AM3215" s="40"/>
      <c r="AN3215" s="40"/>
      <c r="AO3215" s="40"/>
      <c r="AP3215" s="40"/>
      <c r="AQ3215" s="40"/>
      <c r="AR3215" s="40"/>
      <c r="AS3215" s="40"/>
      <c r="AT3215" s="40"/>
      <c r="AU3215" s="40"/>
      <c r="AV3215" s="40"/>
      <c r="AW3215" s="40"/>
      <c r="AX3215" s="40"/>
      <c r="AY3215" s="40"/>
      <c r="AZ3215" s="40"/>
      <c r="BA3215" s="40"/>
      <c r="BB3215" s="40"/>
      <c r="BC3215" s="40"/>
      <c r="BD3215" s="40"/>
      <c r="BE3215" s="40"/>
      <c r="BF3215" s="40"/>
    </row>
    <row r="3216" spans="1:58" x14ac:dyDescent="0.4">
      <c r="A3216" s="510"/>
      <c r="B3216" s="40"/>
      <c r="C3216" s="40"/>
      <c r="D3216" s="45"/>
      <c r="E3216" s="45"/>
      <c r="F3216" s="64"/>
      <c r="G3216" s="40"/>
      <c r="H3216" s="40"/>
      <c r="I3216" s="40"/>
      <c r="J3216" s="40"/>
      <c r="K3216" s="40"/>
      <c r="L3216" s="40"/>
      <c r="M3216" s="40"/>
      <c r="N3216" s="40"/>
      <c r="O3216" s="40"/>
      <c r="P3216" s="40"/>
      <c r="Q3216" s="40"/>
      <c r="R3216" s="40"/>
      <c r="S3216" s="40"/>
      <c r="T3216" s="40"/>
      <c r="U3216" s="40"/>
      <c r="V3216" s="40"/>
      <c r="W3216" s="40"/>
      <c r="X3216" s="40"/>
      <c r="Y3216" s="40"/>
      <c r="Z3216" s="40"/>
      <c r="AA3216" s="40"/>
      <c r="AB3216" s="40"/>
      <c r="AC3216" s="40"/>
      <c r="AD3216" s="40"/>
      <c r="AE3216" s="40"/>
      <c r="AF3216" s="40"/>
      <c r="AG3216" s="40"/>
      <c r="AH3216" s="40"/>
      <c r="AI3216" s="40"/>
      <c r="AJ3216" s="40"/>
      <c r="AK3216" s="40"/>
      <c r="AL3216" s="40"/>
      <c r="AM3216" s="40"/>
      <c r="AN3216" s="40"/>
      <c r="AO3216" s="40"/>
      <c r="AP3216" s="40"/>
      <c r="AQ3216" s="40"/>
      <c r="AR3216" s="40"/>
      <c r="AS3216" s="40"/>
      <c r="AT3216" s="40"/>
      <c r="AU3216" s="40"/>
      <c r="AV3216" s="40"/>
      <c r="AW3216" s="40"/>
      <c r="AX3216" s="40"/>
      <c r="AY3216" s="40"/>
      <c r="AZ3216" s="40"/>
      <c r="BA3216" s="40"/>
      <c r="BB3216" s="40"/>
      <c r="BC3216" s="40"/>
      <c r="BD3216" s="40"/>
      <c r="BE3216" s="40"/>
      <c r="BF3216" s="40"/>
    </row>
    <row r="3217" spans="1:58" x14ac:dyDescent="0.4">
      <c r="A3217" s="510"/>
      <c r="B3217" s="40"/>
      <c r="C3217" s="40"/>
      <c r="D3217" s="45"/>
      <c r="E3217" s="45"/>
      <c r="F3217" s="64"/>
      <c r="G3217" s="40"/>
      <c r="H3217" s="40"/>
      <c r="I3217" s="40"/>
      <c r="J3217" s="40"/>
      <c r="K3217" s="40"/>
      <c r="L3217" s="40"/>
      <c r="M3217" s="40"/>
      <c r="N3217" s="40"/>
      <c r="O3217" s="40"/>
      <c r="P3217" s="40"/>
      <c r="Q3217" s="40"/>
      <c r="R3217" s="40"/>
      <c r="S3217" s="40"/>
      <c r="T3217" s="40"/>
      <c r="U3217" s="40"/>
      <c r="V3217" s="40"/>
      <c r="W3217" s="40"/>
      <c r="X3217" s="40"/>
      <c r="Y3217" s="40"/>
      <c r="Z3217" s="40"/>
      <c r="AA3217" s="40"/>
      <c r="AB3217" s="40"/>
      <c r="AC3217" s="40"/>
      <c r="AD3217" s="40"/>
      <c r="AE3217" s="40"/>
      <c r="AF3217" s="40"/>
      <c r="AG3217" s="40"/>
      <c r="AH3217" s="40"/>
      <c r="AI3217" s="40"/>
      <c r="AJ3217" s="40"/>
      <c r="AK3217" s="40"/>
      <c r="AL3217" s="40"/>
      <c r="AM3217" s="40"/>
      <c r="AN3217" s="40"/>
      <c r="AO3217" s="40"/>
      <c r="AP3217" s="40"/>
      <c r="AQ3217" s="40"/>
      <c r="AR3217" s="40"/>
      <c r="AS3217" s="40"/>
      <c r="AT3217" s="40"/>
      <c r="AU3217" s="40"/>
      <c r="AV3217" s="40"/>
      <c r="AW3217" s="40"/>
      <c r="AX3217" s="40"/>
      <c r="AY3217" s="40"/>
      <c r="AZ3217" s="40"/>
      <c r="BA3217" s="40"/>
      <c r="BB3217" s="40"/>
      <c r="BC3217" s="40"/>
      <c r="BD3217" s="40"/>
      <c r="BE3217" s="40"/>
      <c r="BF3217" s="40"/>
    </row>
    <row r="3218" spans="1:58" x14ac:dyDescent="0.4">
      <c r="A3218" s="510"/>
      <c r="B3218" s="40"/>
      <c r="C3218" s="40"/>
      <c r="D3218" s="45"/>
      <c r="E3218" s="45"/>
      <c r="F3218" s="64"/>
      <c r="G3218" s="40"/>
      <c r="H3218" s="40"/>
      <c r="I3218" s="40"/>
      <c r="J3218" s="40"/>
      <c r="K3218" s="40"/>
      <c r="L3218" s="40"/>
      <c r="M3218" s="40"/>
      <c r="N3218" s="40"/>
      <c r="O3218" s="40"/>
      <c r="P3218" s="40"/>
      <c r="Q3218" s="40"/>
      <c r="R3218" s="40"/>
      <c r="S3218" s="40"/>
      <c r="T3218" s="40"/>
      <c r="U3218" s="40"/>
      <c r="V3218" s="40"/>
      <c r="W3218" s="40"/>
      <c r="X3218" s="40"/>
      <c r="Y3218" s="40"/>
      <c r="Z3218" s="40"/>
      <c r="AA3218" s="40"/>
      <c r="AB3218" s="40"/>
      <c r="AC3218" s="40"/>
      <c r="AD3218" s="40"/>
      <c r="AE3218" s="40"/>
      <c r="AF3218" s="40"/>
      <c r="AG3218" s="40"/>
      <c r="AH3218" s="40"/>
      <c r="AI3218" s="40"/>
      <c r="AJ3218" s="40"/>
      <c r="AK3218" s="40"/>
      <c r="AL3218" s="40"/>
      <c r="AM3218" s="40"/>
      <c r="AN3218" s="40"/>
      <c r="AO3218" s="40"/>
      <c r="AP3218" s="40"/>
      <c r="AQ3218" s="40"/>
      <c r="AR3218" s="40"/>
      <c r="AS3218" s="40"/>
      <c r="AT3218" s="40"/>
      <c r="AU3218" s="40"/>
      <c r="AV3218" s="40"/>
      <c r="AW3218" s="40"/>
      <c r="AX3218" s="40"/>
      <c r="AY3218" s="40"/>
      <c r="AZ3218" s="40"/>
      <c r="BA3218" s="40"/>
      <c r="BB3218" s="40"/>
      <c r="BC3218" s="40"/>
      <c r="BD3218" s="40"/>
      <c r="BE3218" s="40"/>
      <c r="BF3218" s="40"/>
    </row>
    <row r="3219" spans="1:58" x14ac:dyDescent="0.4">
      <c r="A3219" s="510"/>
      <c r="B3219" s="40"/>
      <c r="C3219" s="40"/>
      <c r="D3219" s="45"/>
      <c r="E3219" s="45"/>
      <c r="F3219" s="64"/>
      <c r="G3219" s="40"/>
      <c r="H3219" s="40"/>
      <c r="I3219" s="40"/>
      <c r="J3219" s="40"/>
      <c r="K3219" s="40"/>
      <c r="L3219" s="40"/>
      <c r="M3219" s="40"/>
      <c r="N3219" s="40"/>
      <c r="O3219" s="40"/>
      <c r="P3219" s="40"/>
      <c r="Q3219" s="40"/>
      <c r="R3219" s="40"/>
      <c r="S3219" s="40"/>
      <c r="T3219" s="40"/>
      <c r="U3219" s="40"/>
      <c r="V3219" s="40"/>
      <c r="W3219" s="40"/>
      <c r="X3219" s="40"/>
      <c r="Y3219" s="40"/>
      <c r="Z3219" s="40"/>
      <c r="AA3219" s="40"/>
      <c r="AB3219" s="40"/>
      <c r="AC3219" s="40"/>
      <c r="AD3219" s="40"/>
      <c r="AE3219" s="40"/>
      <c r="AF3219" s="40"/>
      <c r="AG3219" s="40"/>
      <c r="AH3219" s="40"/>
      <c r="AI3219" s="40"/>
      <c r="AJ3219" s="40"/>
      <c r="AK3219" s="40"/>
      <c r="AL3219" s="40"/>
      <c r="AM3219" s="40"/>
      <c r="AN3219" s="40"/>
      <c r="AO3219" s="40"/>
      <c r="AP3219" s="40"/>
      <c r="AQ3219" s="40"/>
      <c r="AR3219" s="40"/>
      <c r="AS3219" s="40"/>
      <c r="AT3219" s="40"/>
      <c r="AU3219" s="40"/>
      <c r="AV3219" s="40"/>
      <c r="AW3219" s="40"/>
      <c r="AX3219" s="40"/>
      <c r="AY3219" s="40"/>
      <c r="AZ3219" s="40"/>
      <c r="BA3219" s="40"/>
      <c r="BB3219" s="40"/>
      <c r="BC3219" s="40"/>
      <c r="BD3219" s="40"/>
      <c r="BE3219" s="40"/>
      <c r="BF3219" s="40"/>
    </row>
    <row r="3220" spans="1:58" x14ac:dyDescent="0.4">
      <c r="A3220" s="510"/>
      <c r="B3220" s="40"/>
      <c r="C3220" s="40"/>
      <c r="D3220" s="45"/>
      <c r="E3220" s="45"/>
      <c r="F3220" s="64"/>
      <c r="G3220" s="40"/>
      <c r="H3220" s="40"/>
      <c r="I3220" s="40"/>
      <c r="J3220" s="40"/>
      <c r="K3220" s="40"/>
      <c r="L3220" s="40"/>
      <c r="M3220" s="40"/>
      <c r="N3220" s="40"/>
      <c r="O3220" s="40"/>
      <c r="P3220" s="40"/>
      <c r="Q3220" s="40"/>
      <c r="R3220" s="40"/>
      <c r="S3220" s="40"/>
      <c r="T3220" s="40"/>
      <c r="U3220" s="40"/>
      <c r="V3220" s="40"/>
      <c r="W3220" s="40"/>
      <c r="X3220" s="40"/>
      <c r="Y3220" s="40"/>
      <c r="Z3220" s="40"/>
      <c r="AA3220" s="40"/>
      <c r="AB3220" s="40"/>
      <c r="AC3220" s="40"/>
      <c r="AD3220" s="40"/>
      <c r="AE3220" s="40"/>
      <c r="AF3220" s="40"/>
      <c r="AG3220" s="40"/>
      <c r="AH3220" s="40"/>
      <c r="AI3220" s="40"/>
      <c r="AJ3220" s="40"/>
      <c r="AK3220" s="40"/>
      <c r="AL3220" s="40"/>
      <c r="AM3220" s="40"/>
      <c r="AN3220" s="40"/>
      <c r="AO3220" s="40"/>
      <c r="AP3220" s="40"/>
      <c r="AQ3220" s="40"/>
      <c r="AR3220" s="40"/>
      <c r="AS3220" s="40"/>
      <c r="AT3220" s="40"/>
      <c r="AU3220" s="40"/>
      <c r="AV3220" s="40"/>
      <c r="AW3220" s="40"/>
      <c r="AX3220" s="40"/>
      <c r="AY3220" s="40"/>
      <c r="AZ3220" s="40"/>
      <c r="BA3220" s="40"/>
      <c r="BB3220" s="40"/>
      <c r="BC3220" s="40"/>
      <c r="BD3220" s="40"/>
      <c r="BE3220" s="40"/>
      <c r="BF3220" s="40"/>
    </row>
    <row r="3221" spans="1:58" x14ac:dyDescent="0.4">
      <c r="A3221" s="510"/>
      <c r="B3221" s="40"/>
      <c r="C3221" s="40"/>
      <c r="D3221" s="45"/>
      <c r="E3221" s="45"/>
      <c r="F3221" s="64"/>
      <c r="G3221" s="40"/>
      <c r="H3221" s="40"/>
      <c r="I3221" s="40"/>
      <c r="J3221" s="40"/>
      <c r="K3221" s="40"/>
      <c r="L3221" s="40"/>
      <c r="M3221" s="40"/>
      <c r="N3221" s="40"/>
      <c r="O3221" s="40"/>
      <c r="P3221" s="40"/>
      <c r="Q3221" s="40"/>
      <c r="R3221" s="40"/>
      <c r="S3221" s="40"/>
      <c r="T3221" s="40"/>
      <c r="U3221" s="40"/>
      <c r="V3221" s="40"/>
      <c r="W3221" s="40"/>
      <c r="X3221" s="40"/>
      <c r="Y3221" s="40"/>
      <c r="Z3221" s="40"/>
      <c r="AA3221" s="40"/>
      <c r="AB3221" s="40"/>
      <c r="AC3221" s="40"/>
      <c r="AD3221" s="40"/>
      <c r="AE3221" s="40"/>
      <c r="AF3221" s="40"/>
      <c r="AG3221" s="40"/>
      <c r="AH3221" s="40"/>
      <c r="AI3221" s="40"/>
      <c r="AJ3221" s="40"/>
      <c r="AK3221" s="40"/>
      <c r="AL3221" s="40"/>
      <c r="AM3221" s="40"/>
      <c r="AN3221" s="40"/>
      <c r="AO3221" s="40"/>
      <c r="AP3221" s="40"/>
      <c r="AQ3221" s="40"/>
      <c r="AR3221" s="40"/>
      <c r="AS3221" s="40"/>
      <c r="AT3221" s="40"/>
      <c r="AU3221" s="40"/>
      <c r="AV3221" s="40"/>
      <c r="AW3221" s="40"/>
      <c r="AX3221" s="40"/>
      <c r="AY3221" s="40"/>
      <c r="AZ3221" s="40"/>
      <c r="BA3221" s="40"/>
      <c r="BB3221" s="40"/>
      <c r="BC3221" s="40"/>
      <c r="BD3221" s="40"/>
      <c r="BE3221" s="40"/>
      <c r="BF3221" s="40"/>
    </row>
    <row r="3222" spans="1:58" x14ac:dyDescent="0.4">
      <c r="A3222" s="510"/>
      <c r="B3222" s="40"/>
      <c r="C3222" s="40"/>
      <c r="D3222" s="45"/>
      <c r="E3222" s="45"/>
      <c r="F3222" s="64"/>
      <c r="G3222" s="40"/>
      <c r="H3222" s="40"/>
      <c r="I3222" s="40"/>
      <c r="J3222" s="40"/>
      <c r="K3222" s="40"/>
      <c r="L3222" s="40"/>
      <c r="M3222" s="40"/>
      <c r="N3222" s="40"/>
      <c r="O3222" s="40"/>
      <c r="P3222" s="40"/>
      <c r="Q3222" s="40"/>
      <c r="R3222" s="40"/>
      <c r="S3222" s="40"/>
      <c r="T3222" s="40"/>
      <c r="U3222" s="40"/>
      <c r="V3222" s="40"/>
      <c r="W3222" s="40"/>
      <c r="X3222" s="40"/>
      <c r="Y3222" s="40"/>
      <c r="Z3222" s="40"/>
      <c r="AA3222" s="40"/>
      <c r="AB3222" s="40"/>
      <c r="AC3222" s="40"/>
      <c r="AD3222" s="40"/>
      <c r="AE3222" s="40"/>
      <c r="AF3222" s="40"/>
      <c r="AG3222" s="40"/>
      <c r="AH3222" s="40"/>
      <c r="AI3222" s="40"/>
      <c r="AJ3222" s="40"/>
      <c r="AK3222" s="40"/>
      <c r="AL3222" s="40"/>
      <c r="AM3222" s="40"/>
      <c r="AN3222" s="40"/>
      <c r="AO3222" s="40"/>
      <c r="AP3222" s="40"/>
      <c r="AQ3222" s="40"/>
      <c r="AR3222" s="40"/>
      <c r="AS3222" s="40"/>
      <c r="AT3222" s="40"/>
      <c r="AU3222" s="40"/>
      <c r="AV3222" s="40"/>
      <c r="AW3222" s="40"/>
      <c r="AX3222" s="40"/>
      <c r="AY3222" s="40"/>
      <c r="AZ3222" s="40"/>
      <c r="BA3222" s="40"/>
      <c r="BB3222" s="40"/>
      <c r="BC3222" s="40"/>
      <c r="BD3222" s="40"/>
      <c r="BE3222" s="40"/>
      <c r="BF3222" s="40"/>
    </row>
    <row r="3223" spans="1:58" x14ac:dyDescent="0.4">
      <c r="A3223" s="510"/>
      <c r="B3223" s="40"/>
      <c r="C3223" s="40"/>
      <c r="D3223" s="45"/>
      <c r="E3223" s="45"/>
      <c r="F3223" s="64"/>
      <c r="G3223" s="40"/>
      <c r="H3223" s="40"/>
      <c r="I3223" s="40"/>
      <c r="J3223" s="40"/>
      <c r="K3223" s="40"/>
      <c r="L3223" s="40"/>
      <c r="M3223" s="40"/>
      <c r="N3223" s="40"/>
      <c r="O3223" s="40"/>
      <c r="P3223" s="40"/>
      <c r="Q3223" s="40"/>
      <c r="R3223" s="40"/>
      <c r="S3223" s="40"/>
      <c r="T3223" s="40"/>
      <c r="U3223" s="40"/>
      <c r="V3223" s="40"/>
      <c r="W3223" s="40"/>
      <c r="X3223" s="40"/>
      <c r="Y3223" s="40"/>
      <c r="Z3223" s="40"/>
      <c r="AA3223" s="40"/>
      <c r="AB3223" s="40"/>
      <c r="AC3223" s="40"/>
      <c r="AD3223" s="40"/>
      <c r="AE3223" s="40"/>
      <c r="AF3223" s="40"/>
      <c r="AG3223" s="40"/>
      <c r="AH3223" s="40"/>
      <c r="AI3223" s="40"/>
      <c r="AJ3223" s="40"/>
      <c r="AK3223" s="40"/>
      <c r="AL3223" s="40"/>
      <c r="AM3223" s="40"/>
      <c r="AN3223" s="40"/>
      <c r="AO3223" s="40"/>
      <c r="AP3223" s="40"/>
      <c r="AQ3223" s="40"/>
      <c r="AR3223" s="40"/>
      <c r="AS3223" s="40"/>
      <c r="AT3223" s="40"/>
      <c r="AU3223" s="40"/>
      <c r="AV3223" s="40"/>
      <c r="AW3223" s="40"/>
      <c r="AX3223" s="40"/>
      <c r="AY3223" s="40"/>
      <c r="AZ3223" s="40"/>
      <c r="BA3223" s="40"/>
      <c r="BB3223" s="40"/>
      <c r="BC3223" s="40"/>
      <c r="BD3223" s="40"/>
      <c r="BE3223" s="40"/>
      <c r="BF3223" s="40"/>
    </row>
    <row r="3224" spans="1:58" x14ac:dyDescent="0.4">
      <c r="A3224" s="510"/>
      <c r="B3224" s="40"/>
      <c r="C3224" s="40"/>
      <c r="D3224" s="45"/>
      <c r="E3224" s="45"/>
      <c r="F3224" s="64"/>
      <c r="G3224" s="40"/>
      <c r="H3224" s="40"/>
      <c r="I3224" s="40"/>
      <c r="J3224" s="40"/>
      <c r="K3224" s="40"/>
      <c r="L3224" s="40"/>
      <c r="M3224" s="40"/>
      <c r="N3224" s="40"/>
      <c r="O3224" s="40"/>
      <c r="P3224" s="40"/>
      <c r="Q3224" s="40"/>
      <c r="R3224" s="40"/>
      <c r="S3224" s="40"/>
      <c r="T3224" s="40"/>
      <c r="U3224" s="40"/>
      <c r="V3224" s="40"/>
      <c r="W3224" s="40"/>
      <c r="X3224" s="40"/>
      <c r="Y3224" s="40"/>
      <c r="Z3224" s="40"/>
      <c r="AA3224" s="40"/>
      <c r="AB3224" s="40"/>
      <c r="AC3224" s="40"/>
      <c r="AD3224" s="40"/>
      <c r="AE3224" s="40"/>
      <c r="AF3224" s="40"/>
      <c r="AG3224" s="40"/>
      <c r="AH3224" s="40"/>
      <c r="AI3224" s="40"/>
      <c r="AJ3224" s="40"/>
      <c r="AK3224" s="40"/>
      <c r="AL3224" s="40"/>
      <c r="AM3224" s="40"/>
      <c r="AN3224" s="40"/>
      <c r="AO3224" s="40"/>
      <c r="AP3224" s="40"/>
      <c r="AQ3224" s="40"/>
      <c r="AR3224" s="40"/>
      <c r="AS3224" s="40"/>
      <c r="AT3224" s="40"/>
      <c r="AU3224" s="40"/>
      <c r="AV3224" s="40"/>
      <c r="AW3224" s="40"/>
      <c r="AX3224" s="40"/>
      <c r="AY3224" s="40"/>
      <c r="AZ3224" s="40"/>
      <c r="BA3224" s="40"/>
      <c r="BB3224" s="40"/>
      <c r="BC3224" s="40"/>
      <c r="BD3224" s="40"/>
      <c r="BE3224" s="40"/>
      <c r="BF3224" s="40"/>
    </row>
    <row r="3225" spans="1:58" x14ac:dyDescent="0.4">
      <c r="A3225" s="510"/>
      <c r="B3225" s="40"/>
      <c r="C3225" s="40"/>
      <c r="D3225" s="45"/>
      <c r="E3225" s="45"/>
      <c r="F3225" s="64"/>
      <c r="G3225" s="40"/>
      <c r="H3225" s="40"/>
      <c r="I3225" s="40"/>
      <c r="J3225" s="40"/>
      <c r="K3225" s="40"/>
      <c r="L3225" s="40"/>
      <c r="M3225" s="40"/>
      <c r="N3225" s="40"/>
      <c r="O3225" s="40"/>
      <c r="P3225" s="40"/>
      <c r="Q3225" s="40"/>
      <c r="R3225" s="40"/>
      <c r="S3225" s="40"/>
      <c r="T3225" s="40"/>
      <c r="U3225" s="40"/>
      <c r="V3225" s="40"/>
      <c r="W3225" s="40"/>
      <c r="X3225" s="40"/>
      <c r="Y3225" s="40"/>
      <c r="Z3225" s="40"/>
      <c r="AA3225" s="40"/>
      <c r="AB3225" s="40"/>
      <c r="AC3225" s="40"/>
      <c r="AD3225" s="40"/>
      <c r="AE3225" s="40"/>
      <c r="AF3225" s="40"/>
      <c r="AG3225" s="40"/>
      <c r="AH3225" s="40"/>
      <c r="AI3225" s="40"/>
      <c r="AJ3225" s="40"/>
      <c r="AK3225" s="40"/>
      <c r="AL3225" s="40"/>
      <c r="AM3225" s="40"/>
      <c r="AN3225" s="40"/>
      <c r="AO3225" s="40"/>
      <c r="AP3225" s="40"/>
      <c r="AQ3225" s="40"/>
      <c r="AR3225" s="40"/>
      <c r="AS3225" s="40"/>
      <c r="AT3225" s="40"/>
      <c r="AU3225" s="40"/>
      <c r="AV3225" s="40"/>
      <c r="AW3225" s="40"/>
      <c r="AX3225" s="40"/>
      <c r="AY3225" s="40"/>
      <c r="AZ3225" s="40"/>
      <c r="BA3225" s="40"/>
      <c r="BB3225" s="40"/>
      <c r="BC3225" s="40"/>
      <c r="BD3225" s="40"/>
      <c r="BE3225" s="40"/>
      <c r="BF3225" s="40"/>
    </row>
    <row r="3226" spans="1:58" x14ac:dyDescent="0.4">
      <c r="A3226" s="510"/>
      <c r="B3226" s="40"/>
      <c r="C3226" s="40"/>
      <c r="D3226" s="45"/>
      <c r="E3226" s="45"/>
      <c r="F3226" s="64"/>
      <c r="G3226" s="40"/>
      <c r="H3226" s="40"/>
      <c r="I3226" s="40"/>
      <c r="J3226" s="40"/>
      <c r="K3226" s="40"/>
      <c r="L3226" s="40"/>
      <c r="M3226" s="40"/>
      <c r="N3226" s="40"/>
      <c r="O3226" s="40"/>
      <c r="P3226" s="40"/>
      <c r="Q3226" s="40"/>
      <c r="R3226" s="40"/>
      <c r="S3226" s="40"/>
      <c r="T3226" s="40"/>
      <c r="U3226" s="40"/>
      <c r="V3226" s="40"/>
      <c r="W3226" s="40"/>
      <c r="X3226" s="40"/>
      <c r="Y3226" s="40"/>
      <c r="Z3226" s="40"/>
      <c r="AA3226" s="40"/>
      <c r="AB3226" s="40"/>
      <c r="AC3226" s="40"/>
      <c r="AD3226" s="40"/>
      <c r="AE3226" s="40"/>
      <c r="AF3226" s="40"/>
      <c r="AG3226" s="40"/>
      <c r="AH3226" s="40"/>
      <c r="AI3226" s="40"/>
      <c r="AJ3226" s="40"/>
      <c r="AK3226" s="40"/>
      <c r="AL3226" s="40"/>
      <c r="AM3226" s="40"/>
      <c r="AN3226" s="40"/>
      <c r="AO3226" s="40"/>
      <c r="AP3226" s="40"/>
      <c r="AQ3226" s="40"/>
      <c r="AR3226" s="40"/>
      <c r="AS3226" s="40"/>
      <c r="AT3226" s="40"/>
      <c r="AU3226" s="40"/>
      <c r="AV3226" s="40"/>
      <c r="AW3226" s="40"/>
      <c r="AX3226" s="40"/>
      <c r="AY3226" s="40"/>
      <c r="AZ3226" s="40"/>
      <c r="BA3226" s="40"/>
      <c r="BB3226" s="40"/>
      <c r="BC3226" s="40"/>
      <c r="BD3226" s="40"/>
      <c r="BE3226" s="40"/>
      <c r="BF3226" s="40"/>
    </row>
    <row r="3227" spans="1:58" x14ac:dyDescent="0.4">
      <c r="A3227" s="510"/>
      <c r="B3227" s="40"/>
      <c r="C3227" s="40"/>
      <c r="D3227" s="45"/>
      <c r="E3227" s="45"/>
      <c r="F3227" s="64"/>
      <c r="G3227" s="40"/>
      <c r="H3227" s="40"/>
      <c r="I3227" s="40"/>
      <c r="J3227" s="40"/>
      <c r="K3227" s="40"/>
      <c r="L3227" s="40"/>
      <c r="M3227" s="40"/>
      <c r="N3227" s="40"/>
      <c r="O3227" s="40"/>
      <c r="P3227" s="40"/>
      <c r="Q3227" s="40"/>
      <c r="R3227" s="40"/>
      <c r="S3227" s="40"/>
      <c r="T3227" s="40"/>
      <c r="U3227" s="40"/>
      <c r="V3227" s="40"/>
      <c r="W3227" s="40"/>
      <c r="X3227" s="40"/>
      <c r="Y3227" s="40"/>
      <c r="Z3227" s="40"/>
      <c r="AA3227" s="40"/>
      <c r="AB3227" s="40"/>
      <c r="AC3227" s="40"/>
      <c r="AD3227" s="40"/>
      <c r="AE3227" s="40"/>
      <c r="AF3227" s="40"/>
      <c r="AG3227" s="40"/>
      <c r="AH3227" s="40"/>
      <c r="AI3227" s="40"/>
      <c r="AJ3227" s="40"/>
      <c r="AK3227" s="40"/>
      <c r="AL3227" s="40"/>
      <c r="AM3227" s="40"/>
      <c r="AN3227" s="40"/>
      <c r="AO3227" s="40"/>
      <c r="AP3227" s="40"/>
      <c r="AQ3227" s="40"/>
      <c r="AR3227" s="40"/>
      <c r="AS3227" s="40"/>
      <c r="AT3227" s="40"/>
      <c r="AU3227" s="40"/>
      <c r="AV3227" s="40"/>
      <c r="AW3227" s="40"/>
      <c r="AX3227" s="40"/>
      <c r="AY3227" s="40"/>
      <c r="AZ3227" s="40"/>
      <c r="BA3227" s="40"/>
      <c r="BB3227" s="40"/>
      <c r="BC3227" s="40"/>
      <c r="BD3227" s="40"/>
      <c r="BE3227" s="40"/>
      <c r="BF3227" s="40"/>
    </row>
    <row r="3228" spans="1:58" x14ac:dyDescent="0.4">
      <c r="A3228" s="510"/>
      <c r="B3228" s="40"/>
      <c r="C3228" s="40"/>
      <c r="D3228" s="45"/>
      <c r="E3228" s="45"/>
      <c r="F3228" s="64"/>
      <c r="G3228" s="40"/>
      <c r="H3228" s="40"/>
      <c r="I3228" s="40"/>
      <c r="J3228" s="40"/>
      <c r="K3228" s="40"/>
      <c r="L3228" s="40"/>
      <c r="M3228" s="40"/>
      <c r="N3228" s="40"/>
      <c r="O3228" s="40"/>
      <c r="P3228" s="40"/>
      <c r="Q3228" s="40"/>
      <c r="R3228" s="40"/>
      <c r="S3228" s="40"/>
      <c r="T3228" s="40"/>
      <c r="U3228" s="40"/>
      <c r="V3228" s="40"/>
      <c r="W3228" s="40"/>
      <c r="X3228" s="40"/>
      <c r="Y3228" s="40"/>
      <c r="Z3228" s="40"/>
      <c r="AA3228" s="40"/>
      <c r="AB3228" s="40"/>
      <c r="AC3228" s="40"/>
      <c r="AD3228" s="40"/>
      <c r="AE3228" s="40"/>
      <c r="AF3228" s="40"/>
      <c r="AG3228" s="40"/>
      <c r="AH3228" s="40"/>
      <c r="AI3228" s="40"/>
      <c r="AJ3228" s="40"/>
      <c r="AK3228" s="40"/>
      <c r="AL3228" s="40"/>
      <c r="AM3228" s="40"/>
      <c r="AN3228" s="40"/>
      <c r="AO3228" s="40"/>
      <c r="AP3228" s="40"/>
      <c r="AQ3228" s="40"/>
      <c r="AR3228" s="40"/>
      <c r="AS3228" s="40"/>
      <c r="AT3228" s="40"/>
      <c r="AU3228" s="40"/>
      <c r="AV3228" s="40"/>
      <c r="AW3228" s="40"/>
      <c r="AX3228" s="40"/>
      <c r="AY3228" s="40"/>
      <c r="AZ3228" s="40"/>
      <c r="BA3228" s="40"/>
      <c r="BB3228" s="40"/>
      <c r="BC3228" s="40"/>
      <c r="BD3228" s="40"/>
      <c r="BE3228" s="40"/>
      <c r="BF3228" s="40"/>
    </row>
    <row r="3229" spans="1:58" x14ac:dyDescent="0.4">
      <c r="A3229" s="510"/>
      <c r="B3229" s="40"/>
      <c r="C3229" s="40"/>
      <c r="D3229" s="45"/>
      <c r="E3229" s="45"/>
      <c r="F3229" s="64"/>
      <c r="G3229" s="40"/>
      <c r="H3229" s="40"/>
      <c r="I3229" s="40"/>
      <c r="J3229" s="40"/>
      <c r="K3229" s="40"/>
      <c r="L3229" s="40"/>
      <c r="M3229" s="40"/>
      <c r="N3229" s="40"/>
      <c r="O3229" s="40"/>
      <c r="P3229" s="40"/>
      <c r="Q3229" s="40"/>
      <c r="R3229" s="40"/>
      <c r="S3229" s="40"/>
      <c r="T3229" s="40"/>
      <c r="U3229" s="40"/>
      <c r="V3229" s="40"/>
      <c r="W3229" s="40"/>
      <c r="X3229" s="40"/>
      <c r="Y3229" s="40"/>
      <c r="Z3229" s="40"/>
      <c r="AA3229" s="40"/>
      <c r="AB3229" s="40"/>
      <c r="AC3229" s="40"/>
      <c r="AD3229" s="40"/>
      <c r="AE3229" s="40"/>
      <c r="AF3229" s="40"/>
      <c r="AG3229" s="40"/>
      <c r="AH3229" s="40"/>
      <c r="AI3229" s="40"/>
      <c r="AJ3229" s="40"/>
      <c r="AK3229" s="40"/>
      <c r="AL3229" s="40"/>
      <c r="AM3229" s="40"/>
      <c r="AN3229" s="40"/>
      <c r="AO3229" s="40"/>
      <c r="AP3229" s="40"/>
      <c r="AQ3229" s="40"/>
      <c r="AR3229" s="40"/>
      <c r="AS3229" s="40"/>
      <c r="AT3229" s="40"/>
      <c r="AU3229" s="40"/>
      <c r="AV3229" s="40"/>
      <c r="AW3229" s="40"/>
      <c r="AX3229" s="40"/>
      <c r="AY3229" s="40"/>
      <c r="AZ3229" s="40"/>
      <c r="BA3229" s="40"/>
      <c r="BB3229" s="40"/>
      <c r="BC3229" s="40"/>
      <c r="BD3229" s="40"/>
      <c r="BE3229" s="40"/>
      <c r="BF3229" s="40"/>
    </row>
    <row r="3230" spans="1:58" x14ac:dyDescent="0.4">
      <c r="A3230" s="510"/>
      <c r="B3230" s="40"/>
      <c r="C3230" s="40"/>
      <c r="D3230" s="45"/>
      <c r="E3230" s="45"/>
      <c r="F3230" s="64"/>
      <c r="G3230" s="40"/>
      <c r="H3230" s="40"/>
      <c r="I3230" s="40"/>
      <c r="J3230" s="40"/>
      <c r="K3230" s="40"/>
      <c r="L3230" s="40"/>
      <c r="M3230" s="40"/>
      <c r="N3230" s="40"/>
      <c r="O3230" s="40"/>
      <c r="P3230" s="40"/>
      <c r="Q3230" s="40"/>
      <c r="R3230" s="40"/>
      <c r="S3230" s="40"/>
      <c r="T3230" s="40"/>
      <c r="U3230" s="40"/>
      <c r="V3230" s="40"/>
      <c r="W3230" s="40"/>
      <c r="X3230" s="40"/>
      <c r="Y3230" s="40"/>
      <c r="Z3230" s="40"/>
      <c r="AA3230" s="40"/>
      <c r="AB3230" s="40"/>
      <c r="AC3230" s="40"/>
      <c r="AD3230" s="40"/>
      <c r="AE3230" s="40"/>
      <c r="AF3230" s="40"/>
      <c r="AG3230" s="40"/>
      <c r="AH3230" s="40"/>
      <c r="AI3230" s="40"/>
      <c r="AJ3230" s="40"/>
      <c r="AK3230" s="40"/>
      <c r="AL3230" s="40"/>
      <c r="AM3230" s="40"/>
      <c r="AN3230" s="40"/>
      <c r="AO3230" s="40"/>
      <c r="AP3230" s="40"/>
      <c r="AQ3230" s="40"/>
      <c r="AR3230" s="40"/>
      <c r="AS3230" s="40"/>
      <c r="AT3230" s="40"/>
      <c r="AU3230" s="40"/>
      <c r="AV3230" s="40"/>
      <c r="AW3230" s="40"/>
      <c r="AX3230" s="40"/>
      <c r="AY3230" s="40"/>
      <c r="AZ3230" s="40"/>
      <c r="BA3230" s="40"/>
      <c r="BB3230" s="40"/>
      <c r="BC3230" s="40"/>
      <c r="BD3230" s="40"/>
      <c r="BE3230" s="40"/>
      <c r="BF3230" s="40"/>
    </row>
    <row r="3231" spans="1:58" x14ac:dyDescent="0.4">
      <c r="A3231" s="510"/>
      <c r="B3231" s="40"/>
      <c r="C3231" s="40"/>
      <c r="D3231" s="45"/>
      <c r="E3231" s="45"/>
      <c r="F3231" s="64"/>
      <c r="G3231" s="40"/>
      <c r="H3231" s="40"/>
      <c r="I3231" s="40"/>
      <c r="J3231" s="40"/>
      <c r="K3231" s="40"/>
      <c r="L3231" s="40"/>
      <c r="M3231" s="40"/>
      <c r="N3231" s="40"/>
      <c r="O3231" s="40"/>
      <c r="P3231" s="40"/>
      <c r="Q3231" s="40"/>
      <c r="R3231" s="40"/>
      <c r="S3231" s="40"/>
      <c r="T3231" s="40"/>
      <c r="U3231" s="40"/>
      <c r="V3231" s="40"/>
      <c r="W3231" s="40"/>
      <c r="X3231" s="40"/>
      <c r="Y3231" s="40"/>
      <c r="Z3231" s="40"/>
      <c r="AA3231" s="40"/>
      <c r="AB3231" s="40"/>
      <c r="AC3231" s="40"/>
      <c r="AD3231" s="40"/>
      <c r="AE3231" s="40"/>
      <c r="AF3231" s="40"/>
      <c r="AG3231" s="40"/>
      <c r="AH3231" s="40"/>
      <c r="AI3231" s="40"/>
      <c r="AJ3231" s="40"/>
      <c r="AK3231" s="40"/>
      <c r="AL3231" s="40"/>
      <c r="AM3231" s="40"/>
      <c r="AN3231" s="40"/>
      <c r="AO3231" s="40"/>
      <c r="AP3231" s="40"/>
      <c r="AQ3231" s="40"/>
      <c r="AR3231" s="40"/>
      <c r="AS3231" s="40"/>
      <c r="AT3231" s="40"/>
      <c r="AU3231" s="40"/>
      <c r="AV3231" s="40"/>
      <c r="AW3231" s="40"/>
      <c r="AX3231" s="40"/>
      <c r="AY3231" s="40"/>
      <c r="AZ3231" s="40"/>
      <c r="BA3231" s="40"/>
      <c r="BB3231" s="40"/>
      <c r="BC3231" s="40"/>
      <c r="BD3231" s="40"/>
      <c r="BE3231" s="40"/>
      <c r="BF3231" s="40"/>
    </row>
    <row r="3232" spans="1:58" x14ac:dyDescent="0.4">
      <c r="A3232" s="510"/>
      <c r="B3232" s="40"/>
      <c r="C3232" s="40"/>
      <c r="D3232" s="45"/>
      <c r="E3232" s="45"/>
      <c r="F3232" s="64"/>
      <c r="G3232" s="40"/>
      <c r="H3232" s="40"/>
      <c r="I3232" s="40"/>
      <c r="J3232" s="40"/>
      <c r="K3232" s="40"/>
      <c r="L3232" s="40"/>
      <c r="M3232" s="40"/>
      <c r="N3232" s="40"/>
      <c r="O3232" s="40"/>
      <c r="P3232" s="40"/>
      <c r="Q3232" s="40"/>
      <c r="R3232" s="40"/>
      <c r="S3232" s="40"/>
      <c r="T3232" s="40"/>
      <c r="U3232" s="40"/>
      <c r="V3232" s="40"/>
      <c r="W3232" s="40"/>
      <c r="X3232" s="40"/>
      <c r="Y3232" s="40"/>
      <c r="Z3232" s="40"/>
      <c r="AA3232" s="40"/>
      <c r="AB3232" s="40"/>
      <c r="AC3232" s="40"/>
      <c r="AD3232" s="40"/>
      <c r="AE3232" s="40"/>
      <c r="AF3232" s="40"/>
      <c r="AG3232" s="40"/>
      <c r="AH3232" s="40"/>
      <c r="AI3232" s="40"/>
      <c r="AJ3232" s="40"/>
      <c r="AK3232" s="40"/>
      <c r="AL3232" s="40"/>
      <c r="AM3232" s="40"/>
      <c r="AN3232" s="40"/>
      <c r="AO3232" s="40"/>
      <c r="AP3232" s="40"/>
      <c r="AQ3232" s="40"/>
      <c r="AR3232" s="40"/>
      <c r="AS3232" s="40"/>
      <c r="AT3232" s="40"/>
      <c r="AU3232" s="40"/>
      <c r="AV3232" s="40"/>
      <c r="AW3232" s="40"/>
      <c r="AX3232" s="40"/>
      <c r="AY3232" s="40"/>
      <c r="AZ3232" s="40"/>
      <c r="BA3232" s="40"/>
      <c r="BB3232" s="40"/>
      <c r="BC3232" s="40"/>
      <c r="BD3232" s="40"/>
      <c r="BE3232" s="40"/>
      <c r="BF3232" s="40"/>
    </row>
    <row r="3233" spans="1:58" x14ac:dyDescent="0.4">
      <c r="A3233" s="510"/>
      <c r="B3233" s="40"/>
      <c r="C3233" s="40"/>
      <c r="D3233" s="45"/>
      <c r="E3233" s="45"/>
      <c r="F3233" s="64"/>
      <c r="G3233" s="40"/>
      <c r="H3233" s="40"/>
      <c r="I3233" s="40"/>
      <c r="J3233" s="40"/>
      <c r="K3233" s="40"/>
      <c r="L3233" s="40"/>
      <c r="M3233" s="40"/>
      <c r="N3233" s="40"/>
      <c r="O3233" s="40"/>
      <c r="P3233" s="40"/>
      <c r="Q3233" s="40"/>
      <c r="R3233" s="40"/>
      <c r="S3233" s="40"/>
      <c r="T3233" s="40"/>
      <c r="U3233" s="40"/>
      <c r="V3233" s="40"/>
      <c r="W3233" s="40"/>
      <c r="X3233" s="40"/>
      <c r="Y3233" s="40"/>
      <c r="Z3233" s="40"/>
      <c r="AA3233" s="40"/>
      <c r="AB3233" s="40"/>
      <c r="AC3233" s="40"/>
      <c r="AD3233" s="40"/>
      <c r="AE3233" s="40"/>
      <c r="AF3233" s="40"/>
      <c r="AG3233" s="40"/>
      <c r="AH3233" s="40"/>
      <c r="AI3233" s="40"/>
      <c r="AJ3233" s="40"/>
      <c r="AK3233" s="40"/>
      <c r="AL3233" s="40"/>
      <c r="AM3233" s="40"/>
      <c r="AN3233" s="40"/>
      <c r="AO3233" s="40"/>
      <c r="AP3233" s="40"/>
      <c r="AQ3233" s="40"/>
      <c r="AR3233" s="40"/>
      <c r="AS3233" s="40"/>
      <c r="AT3233" s="40"/>
      <c r="AU3233" s="40"/>
      <c r="AV3233" s="40"/>
      <c r="AW3233" s="40"/>
      <c r="AX3233" s="40"/>
      <c r="AY3233" s="40"/>
      <c r="AZ3233" s="40"/>
      <c r="BA3233" s="40"/>
      <c r="BB3233" s="40"/>
      <c r="BC3233" s="40"/>
      <c r="BD3233" s="40"/>
      <c r="BE3233" s="40"/>
      <c r="BF3233" s="40"/>
    </row>
    <row r="3234" spans="1:58" x14ac:dyDescent="0.4">
      <c r="A3234" s="510"/>
      <c r="B3234" s="40"/>
      <c r="C3234" s="40"/>
      <c r="D3234" s="45"/>
      <c r="E3234" s="45"/>
      <c r="F3234" s="64"/>
      <c r="G3234" s="40"/>
      <c r="H3234" s="40"/>
      <c r="I3234" s="40"/>
      <c r="J3234" s="40"/>
      <c r="K3234" s="40"/>
      <c r="L3234" s="40"/>
      <c r="M3234" s="40"/>
      <c r="N3234" s="40"/>
      <c r="O3234" s="40"/>
      <c r="P3234" s="40"/>
      <c r="Q3234" s="40"/>
      <c r="R3234" s="40"/>
      <c r="S3234" s="40"/>
      <c r="T3234" s="40"/>
      <c r="U3234" s="40"/>
      <c r="V3234" s="40"/>
      <c r="W3234" s="40"/>
      <c r="X3234" s="40"/>
      <c r="Y3234" s="40"/>
      <c r="Z3234" s="40"/>
      <c r="AA3234" s="40"/>
      <c r="AB3234" s="40"/>
      <c r="AC3234" s="40"/>
      <c r="AD3234" s="40"/>
      <c r="AE3234" s="40"/>
      <c r="AF3234" s="40"/>
      <c r="AG3234" s="40"/>
      <c r="AH3234" s="40"/>
      <c r="AI3234" s="40"/>
      <c r="AJ3234" s="40"/>
      <c r="AK3234" s="40"/>
      <c r="AL3234" s="40"/>
      <c r="AM3234" s="40"/>
      <c r="AN3234" s="40"/>
      <c r="AO3234" s="40"/>
      <c r="AP3234" s="40"/>
      <c r="AQ3234" s="40"/>
      <c r="AR3234" s="40"/>
      <c r="AS3234" s="40"/>
      <c r="AT3234" s="40"/>
      <c r="AU3234" s="40"/>
      <c r="AV3234" s="40"/>
      <c r="AW3234" s="40"/>
      <c r="AX3234" s="40"/>
      <c r="AY3234" s="40"/>
      <c r="AZ3234" s="40"/>
      <c r="BA3234" s="40"/>
      <c r="BB3234" s="40"/>
      <c r="BC3234" s="40"/>
      <c r="BD3234" s="40"/>
      <c r="BE3234" s="40"/>
      <c r="BF3234" s="40"/>
    </row>
    <row r="3235" spans="1:58" x14ac:dyDescent="0.4">
      <c r="A3235" s="510"/>
      <c r="B3235" s="40"/>
      <c r="C3235" s="40"/>
      <c r="D3235" s="45"/>
      <c r="E3235" s="45"/>
      <c r="F3235" s="64"/>
      <c r="G3235" s="40"/>
      <c r="H3235" s="40"/>
      <c r="I3235" s="40"/>
      <c r="J3235" s="40"/>
      <c r="K3235" s="40"/>
      <c r="L3235" s="40"/>
      <c r="M3235" s="40"/>
      <c r="N3235" s="40"/>
      <c r="O3235" s="40"/>
      <c r="P3235" s="40"/>
      <c r="Q3235" s="40"/>
      <c r="R3235" s="40"/>
      <c r="S3235" s="40"/>
      <c r="T3235" s="40"/>
      <c r="U3235" s="40"/>
      <c r="V3235" s="40"/>
      <c r="W3235" s="40"/>
      <c r="X3235" s="40"/>
      <c r="Y3235" s="40"/>
      <c r="Z3235" s="40"/>
      <c r="AA3235" s="40"/>
      <c r="AB3235" s="40"/>
      <c r="AC3235" s="40"/>
      <c r="AD3235" s="40"/>
      <c r="AE3235" s="40"/>
      <c r="AF3235" s="40"/>
      <c r="AG3235" s="40"/>
      <c r="AH3235" s="40"/>
      <c r="AI3235" s="40"/>
      <c r="AJ3235" s="40"/>
      <c r="AK3235" s="40"/>
      <c r="AL3235" s="40"/>
      <c r="AM3235" s="40"/>
      <c r="AN3235" s="40"/>
      <c r="AO3235" s="40"/>
      <c r="AP3235" s="40"/>
      <c r="AQ3235" s="40"/>
      <c r="AR3235" s="40"/>
      <c r="AS3235" s="40"/>
      <c r="AT3235" s="40"/>
      <c r="AU3235" s="40"/>
      <c r="AV3235" s="40"/>
      <c r="AW3235" s="40"/>
      <c r="AX3235" s="40"/>
      <c r="AY3235" s="40"/>
      <c r="AZ3235" s="40"/>
      <c r="BA3235" s="40"/>
      <c r="BB3235" s="40"/>
      <c r="BC3235" s="40"/>
      <c r="BD3235" s="40"/>
      <c r="BE3235" s="40"/>
      <c r="BF3235" s="40"/>
    </row>
    <row r="3236" spans="1:58" x14ac:dyDescent="0.4">
      <c r="A3236" s="510"/>
      <c r="B3236" s="40"/>
      <c r="C3236" s="40"/>
      <c r="D3236" s="45"/>
      <c r="E3236" s="45"/>
      <c r="F3236" s="64"/>
      <c r="G3236" s="40"/>
      <c r="H3236" s="40"/>
      <c r="I3236" s="40"/>
      <c r="J3236" s="40"/>
      <c r="K3236" s="40"/>
      <c r="L3236" s="40"/>
      <c r="M3236" s="40"/>
      <c r="N3236" s="40"/>
      <c r="O3236" s="40"/>
      <c r="P3236" s="40"/>
      <c r="Q3236" s="40"/>
      <c r="R3236" s="40"/>
      <c r="S3236" s="40"/>
      <c r="T3236" s="40"/>
      <c r="U3236" s="40"/>
      <c r="V3236" s="40"/>
      <c r="W3236" s="40"/>
      <c r="X3236" s="40"/>
      <c r="Y3236" s="40"/>
      <c r="Z3236" s="40"/>
      <c r="AA3236" s="40"/>
      <c r="AB3236" s="40"/>
      <c r="AC3236" s="40"/>
      <c r="AD3236" s="40"/>
      <c r="AE3236" s="40"/>
      <c r="AF3236" s="40"/>
      <c r="AG3236" s="40"/>
      <c r="AH3236" s="40"/>
      <c r="AI3236" s="40"/>
      <c r="AJ3236" s="40"/>
      <c r="AK3236" s="40"/>
      <c r="AL3236" s="40"/>
      <c r="AM3236" s="40"/>
      <c r="AN3236" s="40"/>
      <c r="AO3236" s="40"/>
      <c r="AP3236" s="40"/>
      <c r="AQ3236" s="40"/>
      <c r="AR3236" s="40"/>
      <c r="AS3236" s="40"/>
      <c r="AT3236" s="40"/>
      <c r="AU3236" s="40"/>
      <c r="AV3236" s="40"/>
      <c r="AW3236" s="40"/>
      <c r="AX3236" s="40"/>
      <c r="AY3236" s="40"/>
      <c r="AZ3236" s="40"/>
      <c r="BA3236" s="40"/>
      <c r="BB3236" s="40"/>
      <c r="BC3236" s="40"/>
      <c r="BD3236" s="40"/>
      <c r="BE3236" s="40"/>
      <c r="BF3236" s="40"/>
    </row>
    <row r="3237" spans="1:58" x14ac:dyDescent="0.4">
      <c r="A3237" s="510"/>
      <c r="B3237" s="40"/>
      <c r="C3237" s="40"/>
      <c r="D3237" s="45"/>
      <c r="E3237" s="45"/>
      <c r="F3237" s="64"/>
      <c r="G3237" s="40"/>
      <c r="H3237" s="40"/>
      <c r="I3237" s="40"/>
      <c r="J3237" s="40"/>
      <c r="K3237" s="40"/>
      <c r="L3237" s="40"/>
      <c r="M3237" s="40"/>
      <c r="N3237" s="40"/>
      <c r="O3237" s="40"/>
      <c r="P3237" s="40"/>
      <c r="Q3237" s="40"/>
      <c r="R3237" s="40"/>
      <c r="S3237" s="40"/>
      <c r="T3237" s="40"/>
      <c r="U3237" s="40"/>
      <c r="V3237" s="40"/>
      <c r="W3237" s="40"/>
      <c r="X3237" s="40"/>
      <c r="Y3237" s="40"/>
      <c r="Z3237" s="40"/>
      <c r="AA3237" s="40"/>
      <c r="AB3237" s="40"/>
      <c r="AC3237" s="40"/>
      <c r="AD3237" s="40"/>
      <c r="AE3237" s="40"/>
      <c r="AF3237" s="40"/>
      <c r="AG3237" s="40"/>
      <c r="AH3237" s="40"/>
      <c r="AI3237" s="40"/>
      <c r="AJ3237" s="40"/>
      <c r="AK3237" s="40"/>
      <c r="AL3237" s="40"/>
      <c r="AM3237" s="40"/>
      <c r="AN3237" s="40"/>
      <c r="AO3237" s="40"/>
      <c r="AP3237" s="40"/>
      <c r="AQ3237" s="40"/>
      <c r="AR3237" s="40"/>
      <c r="AS3237" s="40"/>
      <c r="AT3237" s="40"/>
      <c r="AU3237" s="40"/>
      <c r="AV3237" s="40"/>
      <c r="AW3237" s="40"/>
      <c r="AX3237" s="40"/>
      <c r="AY3237" s="40"/>
      <c r="AZ3237" s="40"/>
      <c r="BA3237" s="40"/>
      <c r="BB3237" s="40"/>
      <c r="BC3237" s="40"/>
      <c r="BD3237" s="40"/>
      <c r="BE3237" s="40"/>
      <c r="BF3237" s="40"/>
    </row>
    <row r="3238" spans="1:58" x14ac:dyDescent="0.4">
      <c r="A3238" s="510"/>
      <c r="B3238" s="40"/>
      <c r="C3238" s="40"/>
      <c r="D3238" s="45"/>
      <c r="E3238" s="45"/>
      <c r="F3238" s="64"/>
      <c r="G3238" s="40"/>
      <c r="H3238" s="40"/>
      <c r="I3238" s="40"/>
      <c r="J3238" s="40"/>
      <c r="K3238" s="40"/>
      <c r="L3238" s="40"/>
      <c r="M3238" s="40"/>
      <c r="N3238" s="40"/>
      <c r="O3238" s="40"/>
      <c r="P3238" s="40"/>
      <c r="Q3238" s="40"/>
      <c r="R3238" s="40"/>
      <c r="S3238" s="40"/>
      <c r="T3238" s="40"/>
      <c r="U3238" s="40"/>
      <c r="V3238" s="40"/>
      <c r="W3238" s="40"/>
      <c r="X3238" s="40"/>
      <c r="Y3238" s="40"/>
      <c r="Z3238" s="40"/>
      <c r="AA3238" s="40"/>
      <c r="AB3238" s="40"/>
      <c r="AC3238" s="40"/>
      <c r="AD3238" s="40"/>
      <c r="AE3238" s="40"/>
      <c r="AF3238" s="40"/>
      <c r="AG3238" s="40"/>
      <c r="AH3238" s="40"/>
      <c r="AI3238" s="40"/>
      <c r="AJ3238" s="40"/>
      <c r="AK3238" s="40"/>
      <c r="AL3238" s="40"/>
      <c r="AM3238" s="40"/>
      <c r="AN3238" s="40"/>
      <c r="AO3238" s="40"/>
      <c r="AP3238" s="40"/>
      <c r="AQ3238" s="40"/>
      <c r="AR3238" s="40"/>
      <c r="AS3238" s="40"/>
      <c r="AT3238" s="40"/>
      <c r="AU3238" s="40"/>
      <c r="AV3238" s="40"/>
      <c r="AW3238" s="40"/>
      <c r="AX3238" s="40"/>
      <c r="AY3238" s="40"/>
      <c r="AZ3238" s="40"/>
      <c r="BA3238" s="40"/>
      <c r="BB3238" s="40"/>
      <c r="BC3238" s="40"/>
      <c r="BD3238" s="40"/>
      <c r="BE3238" s="40"/>
      <c r="BF3238" s="40"/>
    </row>
    <row r="3239" spans="1:58" x14ac:dyDescent="0.4">
      <c r="A3239" s="510"/>
      <c r="B3239" s="40"/>
      <c r="C3239" s="40"/>
      <c r="D3239" s="45"/>
      <c r="E3239" s="45"/>
      <c r="F3239" s="64"/>
      <c r="G3239" s="40"/>
      <c r="H3239" s="40"/>
      <c r="I3239" s="40"/>
      <c r="J3239" s="40"/>
      <c r="K3239" s="40"/>
      <c r="L3239" s="40"/>
      <c r="M3239" s="40"/>
      <c r="N3239" s="40"/>
      <c r="O3239" s="40"/>
      <c r="P3239" s="40"/>
      <c r="Q3239" s="40"/>
      <c r="R3239" s="40"/>
      <c r="S3239" s="40"/>
      <c r="T3239" s="40"/>
      <c r="U3239" s="40"/>
      <c r="V3239" s="40"/>
      <c r="W3239" s="40"/>
      <c r="X3239" s="40"/>
      <c r="Y3239" s="40"/>
      <c r="Z3239" s="40"/>
      <c r="AA3239" s="40"/>
      <c r="AB3239" s="40"/>
      <c r="AC3239" s="40"/>
      <c r="AD3239" s="40"/>
      <c r="AE3239" s="40"/>
      <c r="AF3239" s="40"/>
      <c r="AG3239" s="40"/>
      <c r="AH3239" s="40"/>
      <c r="AI3239" s="40"/>
      <c r="AJ3239" s="40"/>
      <c r="AK3239" s="40"/>
      <c r="AL3239" s="40"/>
      <c r="AM3239" s="40"/>
      <c r="AN3239" s="40"/>
      <c r="AO3239" s="40"/>
      <c r="AP3239" s="40"/>
      <c r="AQ3239" s="40"/>
      <c r="AR3239" s="40"/>
      <c r="AS3239" s="40"/>
      <c r="AT3239" s="40"/>
      <c r="AU3239" s="40"/>
      <c r="AV3239" s="40"/>
      <c r="AW3239" s="40"/>
      <c r="AX3239" s="40"/>
      <c r="AY3239" s="40"/>
      <c r="AZ3239" s="40"/>
      <c r="BA3239" s="40"/>
      <c r="BB3239" s="40"/>
      <c r="BC3239" s="40"/>
      <c r="BD3239" s="40"/>
      <c r="BE3239" s="40"/>
      <c r="BF3239" s="40"/>
    </row>
    <row r="3240" spans="1:58" x14ac:dyDescent="0.4">
      <c r="A3240" s="510"/>
      <c r="B3240" s="40"/>
      <c r="C3240" s="40"/>
      <c r="D3240" s="45"/>
      <c r="E3240" s="45"/>
      <c r="F3240" s="64"/>
      <c r="G3240" s="40"/>
      <c r="H3240" s="40"/>
      <c r="I3240" s="40"/>
      <c r="J3240" s="40"/>
      <c r="K3240" s="40"/>
      <c r="L3240" s="40"/>
      <c r="M3240" s="40"/>
      <c r="N3240" s="40"/>
      <c r="O3240" s="40"/>
      <c r="P3240" s="40"/>
      <c r="Q3240" s="40"/>
      <c r="R3240" s="40"/>
      <c r="S3240" s="40"/>
      <c r="T3240" s="40"/>
      <c r="U3240" s="40"/>
      <c r="V3240" s="40"/>
      <c r="W3240" s="40"/>
      <c r="X3240" s="40"/>
      <c r="Y3240" s="40"/>
      <c r="Z3240" s="40"/>
      <c r="AA3240" s="40"/>
      <c r="AB3240" s="40"/>
      <c r="AC3240" s="40"/>
      <c r="AD3240" s="40"/>
      <c r="AE3240" s="40"/>
      <c r="AF3240" s="40"/>
      <c r="AG3240" s="40"/>
      <c r="AH3240" s="40"/>
      <c r="AI3240" s="40"/>
      <c r="AJ3240" s="40"/>
      <c r="AK3240" s="40"/>
      <c r="AL3240" s="40"/>
      <c r="AM3240" s="40"/>
      <c r="AN3240" s="40"/>
      <c r="AO3240" s="40"/>
      <c r="AP3240" s="40"/>
      <c r="AQ3240" s="40"/>
      <c r="AR3240" s="40"/>
      <c r="AS3240" s="40"/>
      <c r="AT3240" s="40"/>
      <c r="AU3240" s="40"/>
      <c r="AV3240" s="40"/>
      <c r="AW3240" s="40"/>
      <c r="AX3240" s="40"/>
      <c r="AY3240" s="40"/>
      <c r="AZ3240" s="40"/>
      <c r="BA3240" s="40"/>
      <c r="BB3240" s="40"/>
      <c r="BC3240" s="40"/>
      <c r="BD3240" s="40"/>
      <c r="BE3240" s="40"/>
      <c r="BF3240" s="40"/>
    </row>
    <row r="3241" spans="1:58" x14ac:dyDescent="0.4">
      <c r="A3241" s="510"/>
      <c r="B3241" s="40"/>
      <c r="C3241" s="40"/>
      <c r="D3241" s="45"/>
      <c r="E3241" s="45"/>
      <c r="F3241" s="64"/>
      <c r="G3241" s="40"/>
      <c r="H3241" s="40"/>
      <c r="I3241" s="40"/>
      <c r="J3241" s="40"/>
      <c r="K3241" s="40"/>
      <c r="L3241" s="40"/>
      <c r="M3241" s="40"/>
      <c r="N3241" s="40"/>
      <c r="O3241" s="40"/>
      <c r="P3241" s="40"/>
      <c r="Q3241" s="40"/>
      <c r="R3241" s="40"/>
      <c r="S3241" s="40"/>
      <c r="T3241" s="40"/>
      <c r="U3241" s="40"/>
      <c r="V3241" s="40"/>
      <c r="W3241" s="40"/>
      <c r="X3241" s="40"/>
      <c r="Y3241" s="40"/>
      <c r="Z3241" s="40"/>
      <c r="AA3241" s="40"/>
      <c r="AB3241" s="40"/>
      <c r="AC3241" s="40"/>
      <c r="AD3241" s="40"/>
      <c r="AE3241" s="40"/>
      <c r="AF3241" s="40"/>
      <c r="AG3241" s="40"/>
      <c r="AH3241" s="40"/>
      <c r="AI3241" s="40"/>
      <c r="AJ3241" s="40"/>
      <c r="AK3241" s="40"/>
      <c r="AL3241" s="40"/>
      <c r="AM3241" s="40"/>
      <c r="AN3241" s="40"/>
      <c r="AO3241" s="40"/>
      <c r="AP3241" s="40"/>
      <c r="AQ3241" s="40"/>
      <c r="AR3241" s="40"/>
      <c r="AS3241" s="40"/>
      <c r="AT3241" s="40"/>
      <c r="AU3241" s="40"/>
      <c r="AV3241" s="40"/>
      <c r="AW3241" s="40"/>
      <c r="AX3241" s="40"/>
      <c r="AY3241" s="40"/>
      <c r="AZ3241" s="40"/>
      <c r="BA3241" s="40"/>
      <c r="BB3241" s="40"/>
      <c r="BC3241" s="40"/>
      <c r="BD3241" s="40"/>
      <c r="BE3241" s="40"/>
      <c r="BF3241" s="40"/>
    </row>
    <row r="3242" spans="1:58" x14ac:dyDescent="0.4">
      <c r="A3242" s="510"/>
      <c r="B3242" s="40"/>
      <c r="C3242" s="40"/>
      <c r="D3242" s="45"/>
      <c r="E3242" s="45"/>
      <c r="F3242" s="64"/>
      <c r="G3242" s="40"/>
      <c r="H3242" s="40"/>
      <c r="I3242" s="40"/>
      <c r="J3242" s="40"/>
      <c r="K3242" s="40"/>
      <c r="L3242" s="40"/>
      <c r="M3242" s="40"/>
      <c r="N3242" s="40"/>
      <c r="O3242" s="40"/>
      <c r="P3242" s="40"/>
      <c r="Q3242" s="40"/>
      <c r="R3242" s="40"/>
      <c r="S3242" s="40"/>
      <c r="T3242" s="40"/>
      <c r="U3242" s="40"/>
      <c r="V3242" s="40"/>
      <c r="W3242" s="40"/>
      <c r="X3242" s="40"/>
      <c r="Y3242" s="40"/>
      <c r="Z3242" s="40"/>
      <c r="AA3242" s="40"/>
      <c r="AB3242" s="40"/>
      <c r="AC3242" s="40"/>
      <c r="AD3242" s="40"/>
      <c r="AE3242" s="40"/>
      <c r="AF3242" s="40"/>
      <c r="AG3242" s="40"/>
      <c r="AH3242" s="40"/>
      <c r="AI3242" s="40"/>
      <c r="AJ3242" s="40"/>
      <c r="AK3242" s="40"/>
      <c r="AL3242" s="40"/>
      <c r="AM3242" s="40"/>
      <c r="AN3242" s="40"/>
      <c r="AO3242" s="40"/>
      <c r="AP3242" s="40"/>
      <c r="AQ3242" s="40"/>
      <c r="AR3242" s="40"/>
      <c r="AS3242" s="40"/>
      <c r="AT3242" s="40"/>
      <c r="AU3242" s="40"/>
      <c r="AV3242" s="40"/>
      <c r="AW3242" s="40"/>
      <c r="AX3242" s="40"/>
      <c r="AY3242" s="40"/>
      <c r="AZ3242" s="40"/>
      <c r="BA3242" s="40"/>
      <c r="BB3242" s="40"/>
      <c r="BC3242" s="40"/>
      <c r="BD3242" s="40"/>
      <c r="BE3242" s="40"/>
      <c r="BF3242" s="40"/>
    </row>
    <row r="3243" spans="1:58" x14ac:dyDescent="0.4">
      <c r="A3243" s="510"/>
      <c r="B3243" s="40"/>
      <c r="C3243" s="40"/>
      <c r="D3243" s="45"/>
      <c r="E3243" s="45"/>
      <c r="F3243" s="64"/>
      <c r="G3243" s="40"/>
      <c r="H3243" s="40"/>
      <c r="I3243" s="40"/>
      <c r="J3243" s="40"/>
      <c r="K3243" s="40"/>
      <c r="L3243" s="40"/>
      <c r="M3243" s="40"/>
      <c r="N3243" s="40"/>
      <c r="O3243" s="40"/>
      <c r="P3243" s="40"/>
      <c r="Q3243" s="40"/>
      <c r="R3243" s="40"/>
      <c r="S3243" s="40"/>
      <c r="T3243" s="40"/>
      <c r="U3243" s="40"/>
      <c r="V3243" s="40"/>
      <c r="W3243" s="40"/>
      <c r="X3243" s="40"/>
      <c r="Y3243" s="40"/>
      <c r="Z3243" s="40"/>
      <c r="AA3243" s="40"/>
      <c r="AB3243" s="40"/>
      <c r="AC3243" s="40"/>
      <c r="AD3243" s="40"/>
      <c r="AE3243" s="40"/>
      <c r="AF3243" s="40"/>
      <c r="AG3243" s="40"/>
      <c r="AH3243" s="40"/>
      <c r="AI3243" s="40"/>
      <c r="AJ3243" s="40"/>
      <c r="AK3243" s="40"/>
      <c r="AL3243" s="40"/>
      <c r="AM3243" s="40"/>
      <c r="AN3243" s="40"/>
      <c r="AO3243" s="40"/>
      <c r="AP3243" s="40"/>
      <c r="AQ3243" s="40"/>
      <c r="AR3243" s="40"/>
      <c r="AS3243" s="40"/>
      <c r="AT3243" s="40"/>
      <c r="AU3243" s="40"/>
      <c r="AV3243" s="40"/>
      <c r="AW3243" s="40"/>
      <c r="AX3243" s="40"/>
      <c r="AY3243" s="40"/>
      <c r="AZ3243" s="40"/>
      <c r="BA3243" s="40"/>
      <c r="BB3243" s="40"/>
      <c r="BC3243" s="40"/>
      <c r="BD3243" s="40"/>
      <c r="BE3243" s="40"/>
      <c r="BF3243" s="40"/>
    </row>
    <row r="3244" spans="1:58" x14ac:dyDescent="0.4">
      <c r="A3244" s="510"/>
      <c r="B3244" s="40"/>
      <c r="C3244" s="40"/>
      <c r="D3244" s="45"/>
      <c r="E3244" s="45"/>
      <c r="F3244" s="64"/>
      <c r="G3244" s="40"/>
      <c r="H3244" s="40"/>
      <c r="I3244" s="40"/>
      <c r="J3244" s="40"/>
      <c r="K3244" s="40"/>
      <c r="L3244" s="40"/>
      <c r="M3244" s="40"/>
      <c r="N3244" s="40"/>
      <c r="O3244" s="40"/>
      <c r="P3244" s="40"/>
      <c r="Q3244" s="40"/>
      <c r="R3244" s="40"/>
      <c r="S3244" s="40"/>
      <c r="T3244" s="40"/>
      <c r="U3244" s="40"/>
      <c r="V3244" s="40"/>
      <c r="W3244" s="40"/>
      <c r="X3244" s="40"/>
      <c r="Y3244" s="40"/>
      <c r="Z3244" s="40"/>
      <c r="AA3244" s="40"/>
      <c r="AB3244" s="40"/>
      <c r="AC3244" s="40"/>
      <c r="AD3244" s="40"/>
      <c r="AE3244" s="40"/>
      <c r="AF3244" s="40"/>
      <c r="AG3244" s="40"/>
      <c r="AH3244" s="40"/>
      <c r="AI3244" s="40"/>
      <c r="AJ3244" s="40"/>
      <c r="AK3244" s="40"/>
      <c r="AL3244" s="40"/>
      <c r="AM3244" s="40"/>
      <c r="AN3244" s="40"/>
      <c r="AO3244" s="40"/>
      <c r="AP3244" s="40"/>
      <c r="AQ3244" s="40"/>
      <c r="AR3244" s="40"/>
      <c r="AS3244" s="40"/>
      <c r="AT3244" s="40"/>
      <c r="AU3244" s="40"/>
      <c r="AV3244" s="40"/>
      <c r="AW3244" s="40"/>
      <c r="AX3244" s="40"/>
      <c r="AY3244" s="40"/>
      <c r="AZ3244" s="40"/>
      <c r="BA3244" s="40"/>
      <c r="BB3244" s="40"/>
      <c r="BC3244" s="40"/>
      <c r="BD3244" s="40"/>
      <c r="BE3244" s="40"/>
      <c r="BF3244" s="40"/>
    </row>
    <row r="3245" spans="1:58" x14ac:dyDescent="0.4">
      <c r="A3245" s="510"/>
      <c r="B3245" s="40"/>
      <c r="C3245" s="40"/>
      <c r="D3245" s="45"/>
      <c r="E3245" s="45"/>
      <c r="F3245" s="64"/>
      <c r="G3245" s="40"/>
      <c r="H3245" s="40"/>
      <c r="I3245" s="40"/>
      <c r="J3245" s="40"/>
      <c r="K3245" s="40"/>
      <c r="L3245" s="40"/>
      <c r="M3245" s="40"/>
      <c r="N3245" s="40"/>
      <c r="O3245" s="40"/>
      <c r="P3245" s="40"/>
      <c r="Q3245" s="40"/>
      <c r="R3245" s="40"/>
      <c r="S3245" s="40"/>
      <c r="T3245" s="40"/>
      <c r="U3245" s="40"/>
      <c r="V3245" s="40"/>
      <c r="W3245" s="40"/>
      <c r="X3245" s="40"/>
      <c r="Y3245" s="40"/>
      <c r="Z3245" s="40"/>
      <c r="AA3245" s="40"/>
      <c r="AB3245" s="40"/>
      <c r="AC3245" s="40"/>
      <c r="AD3245" s="40"/>
      <c r="AE3245" s="40"/>
      <c r="AF3245" s="40"/>
      <c r="AG3245" s="40"/>
      <c r="AH3245" s="40"/>
      <c r="AI3245" s="40"/>
      <c r="AJ3245" s="40"/>
      <c r="AK3245" s="40"/>
      <c r="AL3245" s="40"/>
      <c r="AM3245" s="40"/>
      <c r="AN3245" s="40"/>
      <c r="AO3245" s="40"/>
      <c r="AP3245" s="40"/>
      <c r="AQ3245" s="40"/>
      <c r="AR3245" s="40"/>
      <c r="AS3245" s="40"/>
      <c r="AT3245" s="40"/>
      <c r="AU3245" s="40"/>
      <c r="AV3245" s="40"/>
      <c r="AW3245" s="40"/>
      <c r="AX3245" s="40"/>
      <c r="AY3245" s="40"/>
      <c r="AZ3245" s="40"/>
      <c r="BA3245" s="40"/>
      <c r="BB3245" s="40"/>
      <c r="BC3245" s="40"/>
      <c r="BD3245" s="40"/>
      <c r="BE3245" s="40"/>
      <c r="BF3245" s="40"/>
    </row>
    <row r="3246" spans="1:58" x14ac:dyDescent="0.4">
      <c r="A3246" s="510"/>
      <c r="B3246" s="40"/>
      <c r="C3246" s="40"/>
      <c r="D3246" s="45"/>
      <c r="E3246" s="45"/>
      <c r="F3246" s="64"/>
      <c r="G3246" s="40"/>
      <c r="H3246" s="40"/>
      <c r="I3246" s="40"/>
      <c r="J3246" s="40"/>
      <c r="K3246" s="40"/>
      <c r="L3246" s="40"/>
      <c r="M3246" s="40"/>
      <c r="N3246" s="40"/>
      <c r="O3246" s="40"/>
      <c r="P3246" s="40"/>
      <c r="Q3246" s="40"/>
      <c r="R3246" s="40"/>
      <c r="S3246" s="40"/>
      <c r="T3246" s="40"/>
      <c r="U3246" s="40"/>
      <c r="V3246" s="40"/>
      <c r="W3246" s="40"/>
      <c r="X3246" s="40"/>
      <c r="Y3246" s="40"/>
      <c r="Z3246" s="40"/>
      <c r="AA3246" s="40"/>
      <c r="AB3246" s="40"/>
      <c r="AC3246" s="40"/>
      <c r="AD3246" s="40"/>
      <c r="AE3246" s="40"/>
      <c r="AF3246" s="40"/>
      <c r="AG3246" s="40"/>
      <c r="AH3246" s="40"/>
      <c r="AI3246" s="40"/>
      <c r="AJ3246" s="40"/>
      <c r="AK3246" s="40"/>
      <c r="AL3246" s="40"/>
      <c r="AM3246" s="40"/>
      <c r="AN3246" s="40"/>
      <c r="AO3246" s="40"/>
      <c r="AP3246" s="40"/>
      <c r="AQ3246" s="40"/>
      <c r="AR3246" s="40"/>
      <c r="AS3246" s="40"/>
      <c r="AT3246" s="40"/>
      <c r="AU3246" s="40"/>
      <c r="AV3246" s="40"/>
      <c r="AW3246" s="40"/>
      <c r="AX3246" s="40"/>
      <c r="AY3246" s="40"/>
      <c r="AZ3246" s="40"/>
      <c r="BA3246" s="40"/>
      <c r="BB3246" s="40"/>
      <c r="BC3246" s="40"/>
      <c r="BD3246" s="40"/>
      <c r="BE3246" s="40"/>
      <c r="BF3246" s="40"/>
    </row>
    <row r="3247" spans="1:58" x14ac:dyDescent="0.4">
      <c r="A3247" s="510"/>
      <c r="B3247" s="40"/>
      <c r="C3247" s="40"/>
      <c r="D3247" s="45"/>
      <c r="E3247" s="45"/>
      <c r="F3247" s="64"/>
      <c r="G3247" s="40"/>
      <c r="H3247" s="40"/>
      <c r="I3247" s="40"/>
      <c r="J3247" s="40"/>
      <c r="K3247" s="40"/>
      <c r="L3247" s="40"/>
      <c r="M3247" s="40"/>
      <c r="N3247" s="40"/>
      <c r="O3247" s="40"/>
      <c r="P3247" s="40"/>
      <c r="Q3247" s="40"/>
      <c r="R3247" s="40"/>
      <c r="S3247" s="40"/>
      <c r="T3247" s="40"/>
      <c r="U3247" s="40"/>
      <c r="V3247" s="40"/>
      <c r="W3247" s="40"/>
      <c r="X3247" s="40"/>
      <c r="Y3247" s="40"/>
      <c r="Z3247" s="40"/>
      <c r="AA3247" s="40"/>
      <c r="AB3247" s="40"/>
      <c r="AC3247" s="40"/>
      <c r="AD3247" s="40"/>
      <c r="AE3247" s="40"/>
      <c r="AF3247" s="40"/>
      <c r="AG3247" s="40"/>
      <c r="AH3247" s="40"/>
      <c r="AI3247" s="40"/>
      <c r="AJ3247" s="40"/>
      <c r="AK3247" s="40"/>
      <c r="AL3247" s="40"/>
      <c r="AM3247" s="40"/>
      <c r="AN3247" s="40"/>
      <c r="AO3247" s="40"/>
      <c r="AP3247" s="40"/>
      <c r="AQ3247" s="40"/>
      <c r="AR3247" s="40"/>
      <c r="AS3247" s="40"/>
      <c r="AT3247" s="40"/>
      <c r="AU3247" s="40"/>
      <c r="AV3247" s="40"/>
      <c r="AW3247" s="40"/>
      <c r="AX3247" s="40"/>
      <c r="AY3247" s="40"/>
      <c r="AZ3247" s="40"/>
      <c r="BA3247" s="40"/>
      <c r="BB3247" s="40"/>
      <c r="BC3247" s="40"/>
      <c r="BD3247" s="40"/>
      <c r="BE3247" s="40"/>
      <c r="BF3247" s="40"/>
    </row>
    <row r="3248" spans="1:58" x14ac:dyDescent="0.4">
      <c r="A3248" s="510"/>
      <c r="B3248" s="40"/>
      <c r="C3248" s="40"/>
      <c r="D3248" s="45"/>
      <c r="E3248" s="45"/>
      <c r="F3248" s="64"/>
      <c r="G3248" s="40"/>
      <c r="H3248" s="40"/>
      <c r="I3248" s="40"/>
      <c r="J3248" s="40"/>
      <c r="K3248" s="40"/>
      <c r="L3248" s="40"/>
      <c r="M3248" s="40"/>
      <c r="N3248" s="40"/>
      <c r="O3248" s="40"/>
      <c r="P3248" s="40"/>
      <c r="Q3248" s="40"/>
      <c r="R3248" s="40"/>
      <c r="S3248" s="40"/>
      <c r="T3248" s="40"/>
      <c r="U3248" s="40"/>
      <c r="V3248" s="40"/>
      <c r="W3248" s="40"/>
      <c r="X3248" s="40"/>
      <c r="Y3248" s="40"/>
      <c r="Z3248" s="40"/>
      <c r="AA3248" s="40"/>
      <c r="AB3248" s="40"/>
      <c r="AC3248" s="40"/>
      <c r="AD3248" s="40"/>
      <c r="AE3248" s="40"/>
      <c r="AF3248" s="40"/>
      <c r="AG3248" s="40"/>
      <c r="AH3248" s="40"/>
      <c r="AI3248" s="40"/>
      <c r="AJ3248" s="40"/>
      <c r="AK3248" s="40"/>
      <c r="AL3248" s="40"/>
      <c r="AM3248" s="40"/>
      <c r="AN3248" s="40"/>
      <c r="AO3248" s="40"/>
      <c r="AP3248" s="40"/>
      <c r="AQ3248" s="40"/>
      <c r="AR3248" s="40"/>
      <c r="AS3248" s="40"/>
      <c r="AT3248" s="40"/>
      <c r="AU3248" s="40"/>
      <c r="AV3248" s="40"/>
      <c r="AW3248" s="40"/>
      <c r="AX3248" s="40"/>
      <c r="AY3248" s="40"/>
      <c r="AZ3248" s="40"/>
      <c r="BA3248" s="40"/>
      <c r="BB3248" s="40"/>
      <c r="BC3248" s="40"/>
      <c r="BD3248" s="40"/>
      <c r="BE3248" s="40"/>
      <c r="BF3248" s="40"/>
    </row>
    <row r="3249" spans="1:58" x14ac:dyDescent="0.4">
      <c r="A3249" s="510"/>
      <c r="B3249" s="40"/>
      <c r="C3249" s="40"/>
      <c r="D3249" s="45"/>
      <c r="E3249" s="45"/>
      <c r="F3249" s="64"/>
      <c r="G3249" s="40"/>
      <c r="H3249" s="40"/>
      <c r="I3249" s="40"/>
      <c r="J3249" s="40"/>
      <c r="K3249" s="40"/>
      <c r="L3249" s="40"/>
      <c r="M3249" s="40"/>
      <c r="N3249" s="40"/>
      <c r="O3249" s="40"/>
      <c r="P3249" s="40"/>
      <c r="Q3249" s="40"/>
      <c r="R3249" s="40"/>
      <c r="S3249" s="40"/>
      <c r="T3249" s="40"/>
      <c r="U3249" s="40"/>
      <c r="V3249" s="40"/>
      <c r="W3249" s="40"/>
      <c r="X3249" s="40"/>
      <c r="Y3249" s="40"/>
      <c r="Z3249" s="40"/>
      <c r="AA3249" s="40"/>
      <c r="AB3249" s="40"/>
      <c r="AC3249" s="40"/>
      <c r="AD3249" s="40"/>
      <c r="AE3249" s="40"/>
      <c r="AF3249" s="40"/>
      <c r="AG3249" s="40"/>
      <c r="AH3249" s="40"/>
      <c r="AI3249" s="40"/>
      <c r="AJ3249" s="40"/>
      <c r="AK3249" s="40"/>
      <c r="AL3249" s="40"/>
      <c r="AM3249" s="40"/>
      <c r="AN3249" s="40"/>
      <c r="AO3249" s="40"/>
      <c r="AP3249" s="40"/>
      <c r="AQ3249" s="40"/>
      <c r="AR3249" s="40"/>
      <c r="AS3249" s="40"/>
      <c r="AT3249" s="40"/>
      <c r="AU3249" s="40"/>
      <c r="AV3249" s="40"/>
      <c r="AW3249" s="40"/>
      <c r="AX3249" s="40"/>
      <c r="AY3249" s="40"/>
      <c r="AZ3249" s="40"/>
      <c r="BA3249" s="40"/>
      <c r="BB3249" s="40"/>
      <c r="BC3249" s="40"/>
      <c r="BD3249" s="40"/>
      <c r="BE3249" s="40"/>
      <c r="BF3249" s="40"/>
    </row>
    <row r="3250" spans="1:58" x14ac:dyDescent="0.4">
      <c r="A3250" s="510"/>
      <c r="B3250" s="40"/>
      <c r="C3250" s="40"/>
      <c r="D3250" s="45"/>
      <c r="E3250" s="45"/>
      <c r="F3250" s="64"/>
      <c r="G3250" s="40"/>
      <c r="H3250" s="40"/>
      <c r="I3250" s="40"/>
      <c r="J3250" s="40"/>
      <c r="K3250" s="40"/>
      <c r="L3250" s="40"/>
      <c r="M3250" s="40"/>
      <c r="N3250" s="40"/>
      <c r="O3250" s="40"/>
      <c r="P3250" s="40"/>
      <c r="Q3250" s="40"/>
      <c r="R3250" s="40"/>
      <c r="S3250" s="40"/>
      <c r="T3250" s="40"/>
      <c r="U3250" s="40"/>
      <c r="V3250" s="40"/>
      <c r="W3250" s="40"/>
      <c r="X3250" s="40"/>
      <c r="Y3250" s="40"/>
      <c r="Z3250" s="40"/>
      <c r="AA3250" s="40"/>
      <c r="AB3250" s="40"/>
      <c r="AC3250" s="40"/>
      <c r="AD3250" s="40"/>
      <c r="AE3250" s="40"/>
      <c r="AF3250" s="40"/>
      <c r="AG3250" s="40"/>
      <c r="AH3250" s="40"/>
      <c r="AI3250" s="40"/>
      <c r="AJ3250" s="40"/>
      <c r="AK3250" s="40"/>
      <c r="AL3250" s="40"/>
      <c r="AM3250" s="40"/>
      <c r="AN3250" s="40"/>
      <c r="AO3250" s="40"/>
      <c r="AP3250" s="40"/>
      <c r="AQ3250" s="40"/>
      <c r="AR3250" s="40"/>
      <c r="AS3250" s="40"/>
      <c r="AT3250" s="40"/>
      <c r="AU3250" s="40"/>
      <c r="AV3250" s="40"/>
      <c r="AW3250" s="40"/>
      <c r="AX3250" s="40"/>
      <c r="AY3250" s="40"/>
      <c r="AZ3250" s="40"/>
      <c r="BA3250" s="40"/>
      <c r="BB3250" s="40"/>
      <c r="BC3250" s="40"/>
      <c r="BD3250" s="40"/>
      <c r="BE3250" s="40"/>
      <c r="BF3250" s="40"/>
    </row>
    <row r="3251" spans="1:58" x14ac:dyDescent="0.4">
      <c r="A3251" s="510"/>
      <c r="B3251" s="40"/>
      <c r="C3251" s="40"/>
      <c r="D3251" s="45"/>
      <c r="E3251" s="45"/>
      <c r="F3251" s="64"/>
      <c r="G3251" s="40"/>
      <c r="H3251" s="40"/>
      <c r="I3251" s="40"/>
      <c r="J3251" s="40"/>
      <c r="K3251" s="40"/>
      <c r="L3251" s="40"/>
      <c r="M3251" s="40"/>
      <c r="N3251" s="40"/>
      <c r="O3251" s="40"/>
      <c r="P3251" s="40"/>
      <c r="Q3251" s="40"/>
      <c r="R3251" s="40"/>
      <c r="S3251" s="40"/>
      <c r="T3251" s="40"/>
      <c r="U3251" s="40"/>
      <c r="V3251" s="40"/>
      <c r="W3251" s="40"/>
      <c r="X3251" s="40"/>
      <c r="Y3251" s="40"/>
      <c r="Z3251" s="40"/>
      <c r="AA3251" s="40"/>
      <c r="AB3251" s="40"/>
      <c r="AC3251" s="40"/>
      <c r="AD3251" s="40"/>
      <c r="AE3251" s="40"/>
      <c r="AF3251" s="40"/>
      <c r="AG3251" s="40"/>
      <c r="AH3251" s="40"/>
      <c r="AI3251" s="40"/>
      <c r="AJ3251" s="40"/>
      <c r="AK3251" s="40"/>
      <c r="AL3251" s="40"/>
      <c r="AM3251" s="40"/>
      <c r="AN3251" s="40"/>
      <c r="AO3251" s="40"/>
      <c r="AP3251" s="40"/>
      <c r="AQ3251" s="40"/>
      <c r="AR3251" s="40"/>
      <c r="AS3251" s="40"/>
      <c r="AT3251" s="40"/>
      <c r="AU3251" s="40"/>
      <c r="AV3251" s="40"/>
      <c r="AW3251" s="40"/>
      <c r="AX3251" s="40"/>
      <c r="AY3251" s="40"/>
      <c r="AZ3251" s="40"/>
      <c r="BA3251" s="40"/>
      <c r="BB3251" s="40"/>
      <c r="BC3251" s="40"/>
      <c r="BD3251" s="40"/>
      <c r="BE3251" s="40"/>
      <c r="BF3251" s="40"/>
    </row>
    <row r="3252" spans="1:58" x14ac:dyDescent="0.4">
      <c r="A3252" s="510"/>
      <c r="B3252" s="40"/>
      <c r="C3252" s="40"/>
      <c r="D3252" s="45"/>
      <c r="E3252" s="45"/>
      <c r="F3252" s="64"/>
      <c r="G3252" s="40"/>
      <c r="H3252" s="40"/>
      <c r="I3252" s="40"/>
      <c r="J3252" s="40"/>
      <c r="K3252" s="40"/>
      <c r="L3252" s="40"/>
      <c r="M3252" s="40"/>
      <c r="N3252" s="40"/>
      <c r="O3252" s="40"/>
      <c r="P3252" s="40"/>
      <c r="Q3252" s="40"/>
      <c r="R3252" s="40"/>
      <c r="S3252" s="40"/>
      <c r="T3252" s="40"/>
      <c r="U3252" s="40"/>
      <c r="V3252" s="40"/>
      <c r="W3252" s="40"/>
      <c r="X3252" s="40"/>
      <c r="Y3252" s="40"/>
      <c r="Z3252" s="40"/>
      <c r="AA3252" s="40"/>
      <c r="AB3252" s="40"/>
      <c r="AC3252" s="40"/>
      <c r="AD3252" s="40"/>
      <c r="AE3252" s="40"/>
      <c r="AF3252" s="40"/>
      <c r="AG3252" s="40"/>
      <c r="AH3252" s="40"/>
      <c r="AI3252" s="40"/>
      <c r="AJ3252" s="40"/>
      <c r="AK3252" s="40"/>
      <c r="AL3252" s="40"/>
      <c r="AM3252" s="40"/>
      <c r="AN3252" s="40"/>
      <c r="AO3252" s="40"/>
      <c r="AP3252" s="40"/>
      <c r="AQ3252" s="40"/>
      <c r="AR3252" s="40"/>
      <c r="AS3252" s="40"/>
      <c r="AT3252" s="40"/>
      <c r="AU3252" s="40"/>
      <c r="AV3252" s="40"/>
      <c r="AW3252" s="40"/>
      <c r="AX3252" s="40"/>
      <c r="AY3252" s="40"/>
      <c r="AZ3252" s="40"/>
      <c r="BA3252" s="40"/>
      <c r="BB3252" s="40"/>
      <c r="BC3252" s="40"/>
      <c r="BD3252" s="40"/>
      <c r="BE3252" s="40"/>
      <c r="BF3252" s="40"/>
    </row>
    <row r="3253" spans="1:58" x14ac:dyDescent="0.4">
      <c r="A3253" s="510"/>
      <c r="B3253" s="40"/>
      <c r="C3253" s="40"/>
      <c r="D3253" s="45"/>
      <c r="E3253" s="45"/>
      <c r="F3253" s="64"/>
      <c r="G3253" s="40"/>
      <c r="H3253" s="40"/>
      <c r="I3253" s="40"/>
      <c r="J3253" s="40"/>
      <c r="K3253" s="40"/>
      <c r="L3253" s="40"/>
      <c r="M3253" s="40"/>
      <c r="N3253" s="40"/>
      <c r="O3253" s="40"/>
      <c r="P3253" s="40"/>
      <c r="Q3253" s="40"/>
      <c r="R3253" s="40"/>
      <c r="S3253" s="40"/>
      <c r="T3253" s="40"/>
      <c r="U3253" s="40"/>
      <c r="V3253" s="40"/>
      <c r="W3253" s="40"/>
      <c r="X3253" s="40"/>
      <c r="Y3253" s="40"/>
      <c r="Z3253" s="40"/>
      <c r="AA3253" s="40"/>
      <c r="AB3253" s="40"/>
      <c r="AC3253" s="40"/>
      <c r="AD3253" s="40"/>
      <c r="AE3253" s="40"/>
      <c r="AF3253" s="40"/>
      <c r="AG3253" s="40"/>
      <c r="AH3253" s="40"/>
      <c r="AI3253" s="40"/>
      <c r="AJ3253" s="40"/>
      <c r="AK3253" s="40"/>
      <c r="AL3253" s="40"/>
      <c r="AM3253" s="40"/>
      <c r="AN3253" s="40"/>
      <c r="AO3253" s="40"/>
      <c r="AP3253" s="40"/>
      <c r="AQ3253" s="40"/>
      <c r="AR3253" s="40"/>
      <c r="AS3253" s="40"/>
      <c r="AT3253" s="40"/>
      <c r="AU3253" s="40"/>
      <c r="AV3253" s="40"/>
      <c r="AW3253" s="40"/>
      <c r="AX3253" s="40"/>
      <c r="AY3253" s="40"/>
      <c r="AZ3253" s="40"/>
      <c r="BA3253" s="40"/>
      <c r="BB3253" s="40"/>
      <c r="BC3253" s="40"/>
      <c r="BD3253" s="40"/>
      <c r="BE3253" s="40"/>
      <c r="BF3253" s="40"/>
    </row>
    <row r="3254" spans="1:58" x14ac:dyDescent="0.4">
      <c r="A3254" s="510"/>
      <c r="B3254" s="40"/>
      <c r="C3254" s="40"/>
      <c r="D3254" s="45"/>
      <c r="E3254" s="45"/>
      <c r="F3254" s="64"/>
      <c r="G3254" s="40"/>
      <c r="H3254" s="40"/>
      <c r="I3254" s="40"/>
      <c r="J3254" s="40"/>
      <c r="K3254" s="40"/>
      <c r="L3254" s="40"/>
      <c r="M3254" s="40"/>
      <c r="N3254" s="40"/>
      <c r="O3254" s="40"/>
      <c r="P3254" s="40"/>
      <c r="Q3254" s="40"/>
      <c r="R3254" s="40"/>
      <c r="S3254" s="40"/>
      <c r="T3254" s="40"/>
      <c r="U3254" s="40"/>
      <c r="V3254" s="40"/>
      <c r="W3254" s="40"/>
      <c r="X3254" s="40"/>
      <c r="Y3254" s="40"/>
      <c r="Z3254" s="40"/>
      <c r="AA3254" s="40"/>
      <c r="AB3254" s="40"/>
      <c r="AC3254" s="40"/>
      <c r="AD3254" s="40"/>
      <c r="AE3254" s="40"/>
      <c r="AF3254" s="40"/>
      <c r="AG3254" s="40"/>
      <c r="AH3254" s="40"/>
      <c r="AI3254" s="40"/>
      <c r="AJ3254" s="40"/>
      <c r="AK3254" s="40"/>
      <c r="AL3254" s="40"/>
      <c r="AM3254" s="40"/>
      <c r="AN3254" s="40"/>
      <c r="AO3254" s="40"/>
      <c r="AP3254" s="40"/>
      <c r="AQ3254" s="40"/>
      <c r="AR3254" s="40"/>
      <c r="AS3254" s="40"/>
      <c r="AT3254" s="40"/>
      <c r="AU3254" s="40"/>
      <c r="AV3254" s="40"/>
      <c r="AW3254" s="40"/>
      <c r="AX3254" s="40"/>
      <c r="AY3254" s="40"/>
      <c r="AZ3254" s="40"/>
      <c r="BA3254" s="40"/>
      <c r="BB3254" s="40"/>
      <c r="BC3254" s="40"/>
      <c r="BD3254" s="40"/>
      <c r="BE3254" s="40"/>
      <c r="BF3254" s="40"/>
    </row>
    <row r="3255" spans="1:58" x14ac:dyDescent="0.4">
      <c r="A3255" s="510"/>
      <c r="B3255" s="40"/>
      <c r="C3255" s="40"/>
      <c r="D3255" s="45"/>
      <c r="E3255" s="45"/>
      <c r="F3255" s="64"/>
      <c r="G3255" s="40"/>
      <c r="H3255" s="40"/>
      <c r="I3255" s="40"/>
      <c r="J3255" s="40"/>
      <c r="K3255" s="40"/>
      <c r="L3255" s="40"/>
      <c r="M3255" s="40"/>
      <c r="N3255" s="40"/>
      <c r="O3255" s="40"/>
      <c r="P3255" s="40"/>
      <c r="Q3255" s="40"/>
      <c r="R3255" s="40"/>
      <c r="S3255" s="40"/>
      <c r="T3255" s="40"/>
      <c r="U3255" s="40"/>
      <c r="V3255" s="40"/>
      <c r="W3255" s="40"/>
      <c r="X3255" s="40"/>
      <c r="Y3255" s="40"/>
      <c r="Z3255" s="40"/>
      <c r="AA3255" s="40"/>
      <c r="AB3255" s="40"/>
      <c r="AC3255" s="40"/>
      <c r="AD3255" s="40"/>
      <c r="AE3255" s="40"/>
      <c r="AF3255" s="40"/>
      <c r="AG3255" s="40"/>
      <c r="AH3255" s="40"/>
      <c r="AI3255" s="40"/>
      <c r="AJ3255" s="40"/>
      <c r="AK3255" s="40"/>
      <c r="AL3255" s="40"/>
      <c r="AM3255" s="40"/>
      <c r="AN3255" s="40"/>
      <c r="AO3255" s="40"/>
      <c r="AP3255" s="40"/>
      <c r="AQ3255" s="40"/>
      <c r="AR3255" s="40"/>
      <c r="AS3255" s="40"/>
      <c r="AT3255" s="40"/>
      <c r="AU3255" s="40"/>
      <c r="AV3255" s="40"/>
      <c r="AW3255" s="40"/>
      <c r="AX3255" s="40"/>
      <c r="AY3255" s="40"/>
      <c r="AZ3255" s="40"/>
      <c r="BA3255" s="40"/>
      <c r="BB3255" s="40"/>
      <c r="BC3255" s="40"/>
      <c r="BD3255" s="40"/>
      <c r="BE3255" s="40"/>
      <c r="BF3255" s="40"/>
    </row>
    <row r="3256" spans="1:58" x14ac:dyDescent="0.4">
      <c r="A3256" s="510"/>
      <c r="B3256" s="40"/>
      <c r="C3256" s="40"/>
      <c r="D3256" s="45"/>
      <c r="E3256" s="45"/>
      <c r="F3256" s="64"/>
      <c r="G3256" s="40"/>
      <c r="H3256" s="40"/>
      <c r="I3256" s="40"/>
      <c r="J3256" s="40"/>
      <c r="K3256" s="40"/>
      <c r="L3256" s="40"/>
      <c r="M3256" s="40"/>
      <c r="N3256" s="40"/>
      <c r="O3256" s="40"/>
      <c r="P3256" s="40"/>
      <c r="Q3256" s="40"/>
      <c r="R3256" s="40"/>
      <c r="S3256" s="40"/>
      <c r="T3256" s="40"/>
      <c r="U3256" s="40"/>
      <c r="V3256" s="40"/>
      <c r="W3256" s="40"/>
      <c r="X3256" s="40"/>
      <c r="Y3256" s="40"/>
      <c r="Z3256" s="40"/>
      <c r="AA3256" s="40"/>
      <c r="AB3256" s="40"/>
      <c r="AC3256" s="40"/>
      <c r="AD3256" s="40"/>
      <c r="AE3256" s="40"/>
      <c r="AF3256" s="40"/>
      <c r="AG3256" s="40"/>
      <c r="AH3256" s="40"/>
      <c r="AI3256" s="40"/>
      <c r="AJ3256" s="40"/>
      <c r="AK3256" s="40"/>
      <c r="AL3256" s="40"/>
      <c r="AM3256" s="40"/>
      <c r="AN3256" s="40"/>
      <c r="AO3256" s="40"/>
      <c r="AP3256" s="40"/>
      <c r="AQ3256" s="40"/>
      <c r="AR3256" s="40"/>
      <c r="AS3256" s="40"/>
      <c r="AT3256" s="40"/>
      <c r="AU3256" s="40"/>
      <c r="AV3256" s="40"/>
      <c r="AW3256" s="40"/>
      <c r="AX3256" s="40"/>
      <c r="AY3256" s="40"/>
      <c r="AZ3256" s="40"/>
      <c r="BA3256" s="40"/>
      <c r="BB3256" s="40"/>
      <c r="BC3256" s="40"/>
      <c r="BD3256" s="40"/>
      <c r="BE3256" s="40"/>
      <c r="BF3256" s="40"/>
    </row>
    <row r="3257" spans="1:58" x14ac:dyDescent="0.4">
      <c r="A3257" s="510"/>
      <c r="B3257" s="40"/>
      <c r="C3257" s="40"/>
      <c r="D3257" s="45"/>
      <c r="E3257" s="45"/>
      <c r="F3257" s="64"/>
      <c r="G3257" s="40"/>
      <c r="H3257" s="40"/>
      <c r="I3257" s="40"/>
      <c r="J3257" s="40"/>
      <c r="K3257" s="40"/>
      <c r="L3257" s="40"/>
      <c r="M3257" s="40"/>
      <c r="N3257" s="40"/>
      <c r="O3257" s="40"/>
      <c r="P3257" s="40"/>
      <c r="Q3257" s="40"/>
      <c r="R3257" s="40"/>
      <c r="S3257" s="40"/>
      <c r="T3257" s="40"/>
      <c r="U3257" s="40"/>
      <c r="V3257" s="40"/>
      <c r="W3257" s="40"/>
      <c r="X3257" s="40"/>
      <c r="Y3257" s="40"/>
      <c r="Z3257" s="40"/>
      <c r="AA3257" s="40"/>
      <c r="AB3257" s="40"/>
      <c r="AC3257" s="40"/>
      <c r="AD3257" s="40"/>
      <c r="AE3257" s="40"/>
      <c r="AF3257" s="40"/>
      <c r="AG3257" s="40"/>
      <c r="AH3257" s="40"/>
      <c r="AI3257" s="40"/>
      <c r="AJ3257" s="40"/>
      <c r="AK3257" s="40"/>
      <c r="AL3257" s="40"/>
      <c r="AM3257" s="40"/>
      <c r="AN3257" s="40"/>
      <c r="AO3257" s="40"/>
      <c r="AP3257" s="40"/>
      <c r="AQ3257" s="40"/>
      <c r="AR3257" s="40"/>
      <c r="AS3257" s="40"/>
      <c r="AT3257" s="40"/>
      <c r="AU3257" s="40"/>
      <c r="AV3257" s="40"/>
      <c r="AW3257" s="40"/>
      <c r="AX3257" s="40"/>
      <c r="AY3257" s="40"/>
      <c r="AZ3257" s="40"/>
      <c r="BA3257" s="40"/>
      <c r="BB3257" s="40"/>
      <c r="BC3257" s="40"/>
      <c r="BD3257" s="40"/>
      <c r="BE3257" s="40"/>
      <c r="BF3257" s="40"/>
    </row>
    <row r="3258" spans="1:58" x14ac:dyDescent="0.4">
      <c r="A3258" s="510"/>
      <c r="B3258" s="40"/>
      <c r="C3258" s="40"/>
      <c r="D3258" s="45"/>
      <c r="E3258" s="45"/>
      <c r="F3258" s="64"/>
      <c r="G3258" s="40"/>
      <c r="H3258" s="40"/>
      <c r="I3258" s="40"/>
      <c r="J3258" s="40"/>
      <c r="K3258" s="40"/>
      <c r="L3258" s="40"/>
      <c r="M3258" s="40"/>
      <c r="N3258" s="40"/>
      <c r="O3258" s="40"/>
      <c r="P3258" s="40"/>
      <c r="Q3258" s="40"/>
      <c r="R3258" s="40"/>
      <c r="S3258" s="40"/>
      <c r="T3258" s="40"/>
      <c r="U3258" s="40"/>
      <c r="V3258" s="40"/>
      <c r="W3258" s="40"/>
      <c r="X3258" s="40"/>
      <c r="Y3258" s="40"/>
      <c r="Z3258" s="40"/>
      <c r="AA3258" s="40"/>
      <c r="AB3258" s="40"/>
      <c r="AC3258" s="40"/>
      <c r="AD3258" s="40"/>
      <c r="AE3258" s="40"/>
      <c r="AF3258" s="40"/>
      <c r="AG3258" s="40"/>
      <c r="AH3258" s="40"/>
      <c r="AI3258" s="40"/>
      <c r="AJ3258" s="40"/>
      <c r="AK3258" s="40"/>
      <c r="AL3258" s="40"/>
      <c r="AM3258" s="40"/>
      <c r="AN3258" s="40"/>
      <c r="AO3258" s="40"/>
      <c r="AP3258" s="40"/>
      <c r="AQ3258" s="40"/>
      <c r="AR3258" s="40"/>
      <c r="AS3258" s="40"/>
      <c r="AT3258" s="40"/>
      <c r="AU3258" s="40"/>
      <c r="AV3258" s="40"/>
      <c r="AW3258" s="40"/>
      <c r="AX3258" s="40"/>
      <c r="AY3258" s="40"/>
      <c r="AZ3258" s="40"/>
      <c r="BA3258" s="40"/>
      <c r="BB3258" s="40"/>
      <c r="BC3258" s="40"/>
      <c r="BD3258" s="40"/>
      <c r="BE3258" s="40"/>
      <c r="BF3258" s="40"/>
    </row>
    <row r="3259" spans="1:58" x14ac:dyDescent="0.4">
      <c r="A3259" s="510"/>
      <c r="B3259" s="40"/>
      <c r="C3259" s="40"/>
      <c r="D3259" s="45"/>
      <c r="E3259" s="45"/>
      <c r="F3259" s="64"/>
      <c r="G3259" s="40"/>
      <c r="H3259" s="40"/>
      <c r="I3259" s="40"/>
      <c r="J3259" s="40"/>
      <c r="K3259" s="40"/>
      <c r="L3259" s="40"/>
      <c r="M3259" s="40"/>
      <c r="N3259" s="40"/>
      <c r="O3259" s="40"/>
      <c r="P3259" s="40"/>
      <c r="Q3259" s="40"/>
      <c r="R3259" s="40"/>
      <c r="S3259" s="40"/>
      <c r="T3259" s="40"/>
      <c r="U3259" s="40"/>
      <c r="V3259" s="40"/>
      <c r="W3259" s="40"/>
      <c r="X3259" s="40"/>
      <c r="Y3259" s="40"/>
      <c r="Z3259" s="40"/>
      <c r="AA3259" s="40"/>
      <c r="AB3259" s="40"/>
      <c r="AC3259" s="40"/>
      <c r="AD3259" s="40"/>
      <c r="AE3259" s="40"/>
      <c r="AF3259" s="40"/>
      <c r="AG3259" s="40"/>
      <c r="AH3259" s="40"/>
      <c r="AI3259" s="40"/>
      <c r="AJ3259" s="40"/>
      <c r="AK3259" s="40"/>
      <c r="AL3259" s="40"/>
      <c r="AM3259" s="40"/>
      <c r="AN3259" s="40"/>
      <c r="AO3259" s="40"/>
      <c r="AP3259" s="40"/>
      <c r="AQ3259" s="40"/>
      <c r="AR3259" s="40"/>
      <c r="AS3259" s="40"/>
      <c r="AT3259" s="40"/>
      <c r="AU3259" s="40"/>
      <c r="AV3259" s="40"/>
      <c r="AW3259" s="40"/>
      <c r="AX3259" s="40"/>
      <c r="AY3259" s="40"/>
      <c r="AZ3259" s="40"/>
      <c r="BA3259" s="40"/>
      <c r="BB3259" s="40"/>
      <c r="BC3259" s="40"/>
      <c r="BD3259" s="40"/>
      <c r="BE3259" s="40"/>
      <c r="BF3259" s="40"/>
    </row>
    <row r="3260" spans="1:58" x14ac:dyDescent="0.4">
      <c r="A3260" s="510"/>
      <c r="B3260" s="40"/>
      <c r="C3260" s="40"/>
      <c r="D3260" s="45"/>
      <c r="E3260" s="45"/>
      <c r="F3260" s="64"/>
      <c r="G3260" s="40"/>
      <c r="H3260" s="40"/>
      <c r="I3260" s="40"/>
      <c r="J3260" s="40"/>
      <c r="K3260" s="40"/>
      <c r="L3260" s="40"/>
      <c r="M3260" s="40"/>
      <c r="N3260" s="40"/>
      <c r="O3260" s="40"/>
      <c r="P3260" s="40"/>
      <c r="Q3260" s="40"/>
      <c r="R3260" s="40"/>
      <c r="S3260" s="40"/>
      <c r="T3260" s="40"/>
      <c r="U3260" s="40"/>
      <c r="V3260" s="40"/>
      <c r="W3260" s="40"/>
      <c r="X3260" s="40"/>
      <c r="Y3260" s="40"/>
      <c r="Z3260" s="40"/>
      <c r="AA3260" s="40"/>
      <c r="AB3260" s="40"/>
      <c r="AC3260" s="40"/>
      <c r="AD3260" s="40"/>
      <c r="AE3260" s="40"/>
      <c r="AF3260" s="40"/>
      <c r="AG3260" s="40"/>
      <c r="AH3260" s="40"/>
      <c r="AI3260" s="40"/>
      <c r="AJ3260" s="40"/>
      <c r="AK3260" s="40"/>
      <c r="AL3260" s="40"/>
      <c r="AM3260" s="40"/>
      <c r="AN3260" s="40"/>
      <c r="AO3260" s="40"/>
      <c r="AP3260" s="40"/>
      <c r="AQ3260" s="40"/>
      <c r="AR3260" s="40"/>
      <c r="AS3260" s="40"/>
      <c r="AT3260" s="40"/>
      <c r="AU3260" s="40"/>
      <c r="AV3260" s="40"/>
      <c r="AW3260" s="40"/>
      <c r="AX3260" s="40"/>
      <c r="AY3260" s="40"/>
      <c r="AZ3260" s="40"/>
      <c r="BA3260" s="40"/>
      <c r="BB3260" s="40"/>
      <c r="BC3260" s="40"/>
      <c r="BD3260" s="40"/>
      <c r="BE3260" s="40"/>
      <c r="BF3260" s="40"/>
    </row>
    <row r="3261" spans="1:58" x14ac:dyDescent="0.4">
      <c r="A3261" s="510"/>
      <c r="B3261" s="40"/>
      <c r="C3261" s="40"/>
      <c r="D3261" s="45"/>
      <c r="E3261" s="45"/>
      <c r="F3261" s="64"/>
      <c r="G3261" s="40"/>
      <c r="H3261" s="40"/>
      <c r="I3261" s="40"/>
      <c r="J3261" s="40"/>
      <c r="K3261" s="40"/>
      <c r="L3261" s="40"/>
      <c r="M3261" s="40"/>
      <c r="N3261" s="40"/>
      <c r="O3261" s="40"/>
      <c r="P3261" s="40"/>
      <c r="Q3261" s="40"/>
      <c r="R3261" s="40"/>
      <c r="S3261" s="40"/>
      <c r="T3261" s="40"/>
      <c r="U3261" s="40"/>
      <c r="V3261" s="40"/>
      <c r="W3261" s="40"/>
      <c r="X3261" s="40"/>
      <c r="Y3261" s="40"/>
      <c r="Z3261" s="40"/>
      <c r="AA3261" s="40"/>
      <c r="AB3261" s="40"/>
      <c r="AC3261" s="40"/>
      <c r="AD3261" s="40"/>
      <c r="AE3261" s="40"/>
      <c r="AF3261" s="40"/>
      <c r="AG3261" s="40"/>
      <c r="AH3261" s="40"/>
      <c r="AI3261" s="40"/>
      <c r="AJ3261" s="40"/>
      <c r="AK3261" s="40"/>
      <c r="AL3261" s="40"/>
      <c r="AM3261" s="40"/>
      <c r="AN3261" s="40"/>
      <c r="AO3261" s="40"/>
      <c r="AP3261" s="40"/>
      <c r="AQ3261" s="40"/>
      <c r="AR3261" s="40"/>
      <c r="AS3261" s="40"/>
      <c r="AT3261" s="40"/>
      <c r="AU3261" s="40"/>
      <c r="AV3261" s="40"/>
      <c r="AW3261" s="40"/>
      <c r="AX3261" s="40"/>
      <c r="AY3261" s="40"/>
      <c r="AZ3261" s="40"/>
      <c r="BA3261" s="40"/>
      <c r="BB3261" s="40"/>
      <c r="BC3261" s="40"/>
      <c r="BD3261" s="40"/>
      <c r="BE3261" s="40"/>
      <c r="BF3261" s="40"/>
    </row>
    <row r="3262" spans="1:58" x14ac:dyDescent="0.4">
      <c r="A3262" s="510"/>
      <c r="B3262" s="40"/>
      <c r="C3262" s="40"/>
      <c r="D3262" s="45"/>
      <c r="E3262" s="45"/>
      <c r="F3262" s="64"/>
      <c r="G3262" s="40"/>
      <c r="H3262" s="40"/>
      <c r="I3262" s="40"/>
      <c r="J3262" s="40"/>
      <c r="K3262" s="40"/>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c r="AH3262" s="40"/>
      <c r="AI3262" s="40"/>
      <c r="AJ3262" s="40"/>
      <c r="AK3262" s="40"/>
      <c r="AL3262" s="40"/>
      <c r="AM3262" s="40"/>
      <c r="AN3262" s="40"/>
      <c r="AO3262" s="40"/>
      <c r="AP3262" s="40"/>
      <c r="AQ3262" s="40"/>
      <c r="AR3262" s="40"/>
      <c r="AS3262" s="40"/>
      <c r="AT3262" s="40"/>
      <c r="AU3262" s="40"/>
      <c r="AV3262" s="40"/>
      <c r="AW3262" s="40"/>
      <c r="AX3262" s="40"/>
      <c r="AY3262" s="40"/>
      <c r="AZ3262" s="40"/>
      <c r="BA3262" s="40"/>
      <c r="BB3262" s="40"/>
      <c r="BC3262" s="40"/>
      <c r="BD3262" s="40"/>
      <c r="BE3262" s="40"/>
      <c r="BF3262" s="40"/>
    </row>
    <row r="3263" spans="1:58" x14ac:dyDescent="0.4">
      <c r="A3263" s="510"/>
      <c r="B3263" s="40"/>
      <c r="C3263" s="40"/>
      <c r="D3263" s="45"/>
      <c r="E3263" s="45"/>
      <c r="F3263" s="64"/>
      <c r="G3263" s="40"/>
      <c r="H3263" s="40"/>
      <c r="I3263" s="40"/>
      <c r="J3263" s="40"/>
      <c r="K3263" s="40"/>
      <c r="L3263" s="40"/>
      <c r="M3263" s="40"/>
      <c r="N3263" s="40"/>
      <c r="O3263" s="40"/>
      <c r="P3263" s="40"/>
      <c r="Q3263" s="40"/>
      <c r="R3263" s="40"/>
      <c r="S3263" s="40"/>
      <c r="T3263" s="40"/>
      <c r="U3263" s="40"/>
      <c r="V3263" s="40"/>
      <c r="W3263" s="40"/>
      <c r="X3263" s="40"/>
      <c r="Y3263" s="40"/>
      <c r="Z3263" s="40"/>
      <c r="AA3263" s="40"/>
      <c r="AB3263" s="40"/>
      <c r="AC3263" s="40"/>
      <c r="AD3263" s="40"/>
      <c r="AE3263" s="40"/>
      <c r="AF3263" s="40"/>
      <c r="AG3263" s="40"/>
      <c r="AH3263" s="40"/>
      <c r="AI3263" s="40"/>
      <c r="AJ3263" s="40"/>
      <c r="AK3263" s="40"/>
      <c r="AL3263" s="40"/>
      <c r="AM3263" s="40"/>
      <c r="AN3263" s="40"/>
      <c r="AO3263" s="40"/>
      <c r="AP3263" s="40"/>
      <c r="AQ3263" s="40"/>
      <c r="AR3263" s="40"/>
      <c r="AS3263" s="40"/>
      <c r="AT3263" s="40"/>
      <c r="AU3263" s="40"/>
      <c r="AV3263" s="40"/>
      <c r="AW3263" s="40"/>
      <c r="AX3263" s="40"/>
      <c r="AY3263" s="40"/>
      <c r="AZ3263" s="40"/>
      <c r="BA3263" s="40"/>
      <c r="BB3263" s="40"/>
      <c r="BC3263" s="40"/>
      <c r="BD3263" s="40"/>
      <c r="BE3263" s="40"/>
      <c r="BF3263" s="40"/>
    </row>
    <row r="3264" spans="1:58" x14ac:dyDescent="0.4">
      <c r="A3264" s="510"/>
      <c r="B3264" s="40"/>
      <c r="C3264" s="40"/>
      <c r="D3264" s="45"/>
      <c r="E3264" s="45"/>
      <c r="F3264" s="64"/>
      <c r="G3264" s="40"/>
      <c r="H3264" s="40"/>
      <c r="I3264" s="40"/>
      <c r="J3264" s="40"/>
      <c r="K3264" s="40"/>
      <c r="L3264" s="40"/>
      <c r="M3264" s="40"/>
      <c r="N3264" s="40"/>
      <c r="O3264" s="40"/>
      <c r="P3264" s="40"/>
      <c r="Q3264" s="40"/>
      <c r="R3264" s="40"/>
      <c r="S3264" s="40"/>
      <c r="T3264" s="40"/>
      <c r="U3264" s="40"/>
      <c r="V3264" s="40"/>
      <c r="W3264" s="40"/>
      <c r="X3264" s="40"/>
      <c r="Y3264" s="40"/>
      <c r="Z3264" s="40"/>
      <c r="AA3264" s="40"/>
      <c r="AB3264" s="40"/>
      <c r="AC3264" s="40"/>
      <c r="AD3264" s="40"/>
      <c r="AE3264" s="40"/>
      <c r="AF3264" s="40"/>
      <c r="AG3264" s="40"/>
      <c r="AH3264" s="40"/>
      <c r="AI3264" s="40"/>
      <c r="AJ3264" s="40"/>
      <c r="AK3264" s="40"/>
      <c r="AL3264" s="40"/>
      <c r="AM3264" s="40"/>
      <c r="AN3264" s="40"/>
      <c r="AO3264" s="40"/>
      <c r="AP3264" s="40"/>
      <c r="AQ3264" s="40"/>
      <c r="AR3264" s="40"/>
      <c r="AS3264" s="40"/>
      <c r="AT3264" s="40"/>
      <c r="AU3264" s="40"/>
      <c r="AV3264" s="40"/>
      <c r="AW3264" s="40"/>
      <c r="AX3264" s="40"/>
      <c r="AY3264" s="40"/>
      <c r="AZ3264" s="40"/>
      <c r="BA3264" s="40"/>
      <c r="BB3264" s="40"/>
      <c r="BC3264" s="40"/>
      <c r="BD3264" s="40"/>
      <c r="BE3264" s="40"/>
      <c r="BF3264" s="40"/>
    </row>
    <row r="3265" spans="1:58" x14ac:dyDescent="0.4">
      <c r="A3265" s="510"/>
      <c r="B3265" s="40"/>
      <c r="C3265" s="40"/>
      <c r="D3265" s="45"/>
      <c r="E3265" s="45"/>
      <c r="F3265" s="64"/>
      <c r="G3265" s="40"/>
      <c r="H3265" s="40"/>
      <c r="I3265" s="40"/>
      <c r="J3265" s="40"/>
      <c r="K3265" s="40"/>
      <c r="L3265" s="40"/>
      <c r="M3265" s="40"/>
      <c r="N3265" s="40"/>
      <c r="O3265" s="40"/>
      <c r="P3265" s="40"/>
      <c r="Q3265" s="40"/>
      <c r="R3265" s="40"/>
      <c r="S3265" s="40"/>
      <c r="T3265" s="40"/>
      <c r="U3265" s="40"/>
      <c r="V3265" s="40"/>
      <c r="W3265" s="40"/>
      <c r="X3265" s="40"/>
      <c r="Y3265" s="40"/>
      <c r="Z3265" s="40"/>
      <c r="AA3265" s="40"/>
      <c r="AB3265" s="40"/>
      <c r="AC3265" s="40"/>
      <c r="AD3265" s="40"/>
      <c r="AE3265" s="40"/>
      <c r="AF3265" s="40"/>
      <c r="AG3265" s="40"/>
      <c r="AH3265" s="40"/>
      <c r="AI3265" s="40"/>
      <c r="AJ3265" s="40"/>
      <c r="AK3265" s="40"/>
      <c r="AL3265" s="40"/>
      <c r="AM3265" s="40"/>
      <c r="AN3265" s="40"/>
      <c r="AO3265" s="40"/>
      <c r="AP3265" s="40"/>
      <c r="AQ3265" s="40"/>
      <c r="AR3265" s="40"/>
      <c r="AS3265" s="40"/>
      <c r="AT3265" s="40"/>
      <c r="AU3265" s="40"/>
      <c r="AV3265" s="40"/>
      <c r="AW3265" s="40"/>
      <c r="AX3265" s="40"/>
      <c r="AY3265" s="40"/>
      <c r="AZ3265" s="40"/>
      <c r="BA3265" s="40"/>
      <c r="BB3265" s="40"/>
      <c r="BC3265" s="40"/>
      <c r="BD3265" s="40"/>
      <c r="BE3265" s="40"/>
      <c r="BF3265" s="40"/>
    </row>
    <row r="3266" spans="1:58" x14ac:dyDescent="0.4">
      <c r="A3266" s="510"/>
      <c r="B3266" s="40"/>
      <c r="C3266" s="40"/>
      <c r="D3266" s="45"/>
      <c r="E3266" s="45"/>
      <c r="F3266" s="64"/>
      <c r="G3266" s="40"/>
      <c r="H3266" s="40"/>
      <c r="I3266" s="40"/>
      <c r="J3266" s="40"/>
      <c r="K3266" s="40"/>
      <c r="L3266" s="40"/>
      <c r="M3266" s="40"/>
      <c r="N3266" s="40"/>
      <c r="O3266" s="40"/>
      <c r="P3266" s="40"/>
      <c r="Q3266" s="40"/>
      <c r="R3266" s="40"/>
      <c r="S3266" s="40"/>
      <c r="T3266" s="40"/>
      <c r="U3266" s="40"/>
      <c r="V3266" s="40"/>
      <c r="W3266" s="40"/>
      <c r="X3266" s="40"/>
      <c r="Y3266" s="40"/>
      <c r="Z3266" s="40"/>
      <c r="AA3266" s="40"/>
      <c r="AB3266" s="40"/>
      <c r="AC3266" s="40"/>
      <c r="AD3266" s="40"/>
      <c r="AE3266" s="40"/>
      <c r="AF3266" s="40"/>
      <c r="AG3266" s="40"/>
      <c r="AH3266" s="40"/>
      <c r="AI3266" s="40"/>
      <c r="AJ3266" s="40"/>
      <c r="AK3266" s="40"/>
      <c r="AL3266" s="40"/>
      <c r="AM3266" s="40"/>
      <c r="AN3266" s="40"/>
      <c r="AO3266" s="40"/>
      <c r="AP3266" s="40"/>
      <c r="AQ3266" s="40"/>
      <c r="AR3266" s="40"/>
      <c r="AS3266" s="40"/>
      <c r="AT3266" s="40"/>
      <c r="AU3266" s="40"/>
      <c r="AV3266" s="40"/>
      <c r="AW3266" s="40"/>
      <c r="AX3266" s="40"/>
      <c r="AY3266" s="40"/>
      <c r="AZ3266" s="40"/>
      <c r="BA3266" s="40"/>
      <c r="BB3266" s="40"/>
      <c r="BC3266" s="40"/>
      <c r="BD3266" s="40"/>
      <c r="BE3266" s="40"/>
      <c r="BF3266" s="40"/>
    </row>
    <row r="3267" spans="1:58" x14ac:dyDescent="0.4">
      <c r="A3267" s="510"/>
      <c r="B3267" s="40"/>
      <c r="C3267" s="40"/>
      <c r="D3267" s="45"/>
      <c r="E3267" s="45"/>
      <c r="F3267" s="64"/>
      <c r="G3267" s="40"/>
      <c r="H3267" s="40"/>
      <c r="I3267" s="40"/>
      <c r="J3267" s="40"/>
      <c r="K3267" s="40"/>
      <c r="L3267" s="40"/>
      <c r="M3267" s="40"/>
      <c r="N3267" s="40"/>
      <c r="O3267" s="40"/>
      <c r="P3267" s="40"/>
      <c r="Q3267" s="40"/>
      <c r="R3267" s="40"/>
      <c r="S3267" s="40"/>
      <c r="T3267" s="40"/>
      <c r="U3267" s="40"/>
      <c r="V3267" s="40"/>
      <c r="W3267" s="40"/>
      <c r="X3267" s="40"/>
      <c r="Y3267" s="40"/>
      <c r="Z3267" s="40"/>
      <c r="AA3267" s="40"/>
      <c r="AB3267" s="40"/>
      <c r="AC3267" s="40"/>
      <c r="AD3267" s="40"/>
      <c r="AE3267" s="40"/>
      <c r="AF3267" s="40"/>
      <c r="AG3267" s="40"/>
      <c r="AH3267" s="40"/>
      <c r="AI3267" s="40"/>
      <c r="AJ3267" s="40"/>
      <c r="AK3267" s="40"/>
      <c r="AL3267" s="40"/>
      <c r="AM3267" s="40"/>
      <c r="AN3267" s="40"/>
      <c r="AO3267" s="40"/>
      <c r="AP3267" s="40"/>
      <c r="AQ3267" s="40"/>
      <c r="AR3267" s="40"/>
      <c r="AS3267" s="40"/>
      <c r="AT3267" s="40"/>
      <c r="AU3267" s="40"/>
      <c r="AV3267" s="40"/>
      <c r="AW3267" s="40"/>
      <c r="AX3267" s="40"/>
      <c r="AY3267" s="40"/>
      <c r="AZ3267" s="40"/>
      <c r="BA3267" s="40"/>
      <c r="BB3267" s="40"/>
      <c r="BC3267" s="40"/>
      <c r="BD3267" s="40"/>
      <c r="BE3267" s="40"/>
      <c r="BF3267" s="40"/>
    </row>
    <row r="3268" spans="1:58" x14ac:dyDescent="0.4">
      <c r="A3268" s="510"/>
      <c r="B3268" s="40"/>
      <c r="C3268" s="40"/>
      <c r="D3268" s="45"/>
      <c r="E3268" s="45"/>
      <c r="F3268" s="64"/>
      <c r="G3268" s="40"/>
      <c r="H3268" s="40"/>
      <c r="I3268" s="40"/>
      <c r="J3268" s="40"/>
      <c r="K3268" s="40"/>
      <c r="L3268" s="40"/>
      <c r="M3268" s="40"/>
      <c r="N3268" s="40"/>
      <c r="O3268" s="40"/>
      <c r="P3268" s="40"/>
      <c r="Q3268" s="40"/>
      <c r="R3268" s="40"/>
      <c r="S3268" s="40"/>
      <c r="T3268" s="40"/>
      <c r="U3268" s="40"/>
      <c r="V3268" s="40"/>
      <c r="W3268" s="40"/>
      <c r="X3268" s="40"/>
      <c r="Y3268" s="40"/>
      <c r="Z3268" s="40"/>
      <c r="AA3268" s="40"/>
      <c r="AB3268" s="40"/>
      <c r="AC3268" s="40"/>
      <c r="AD3268" s="40"/>
      <c r="AE3268" s="40"/>
      <c r="AF3268" s="40"/>
      <c r="AG3268" s="40"/>
      <c r="AH3268" s="40"/>
      <c r="AI3268" s="40"/>
      <c r="AJ3268" s="40"/>
      <c r="AK3268" s="40"/>
      <c r="AL3268" s="40"/>
      <c r="AM3268" s="40"/>
      <c r="AN3268" s="40"/>
      <c r="AO3268" s="40"/>
      <c r="AP3268" s="40"/>
      <c r="AQ3268" s="40"/>
      <c r="AR3268" s="40"/>
      <c r="AS3268" s="40"/>
      <c r="AT3268" s="40"/>
      <c r="AU3268" s="40"/>
      <c r="AV3268" s="40"/>
      <c r="AW3268" s="40"/>
      <c r="AX3268" s="40"/>
      <c r="AY3268" s="40"/>
      <c r="AZ3268" s="40"/>
      <c r="BA3268" s="40"/>
      <c r="BB3268" s="40"/>
      <c r="BC3268" s="40"/>
      <c r="BD3268" s="40"/>
      <c r="BE3268" s="40"/>
      <c r="BF3268" s="40"/>
    </row>
    <row r="3269" spans="1:58" x14ac:dyDescent="0.4">
      <c r="A3269" s="510"/>
      <c r="B3269" s="40"/>
      <c r="C3269" s="40"/>
      <c r="D3269" s="45"/>
      <c r="E3269" s="45"/>
      <c r="F3269" s="64"/>
      <c r="G3269" s="40"/>
      <c r="H3269" s="40"/>
      <c r="I3269" s="40"/>
      <c r="J3269" s="40"/>
      <c r="K3269" s="40"/>
      <c r="L3269" s="40"/>
      <c r="M3269" s="40"/>
      <c r="N3269" s="40"/>
      <c r="O3269" s="40"/>
      <c r="P3269" s="40"/>
      <c r="Q3269" s="40"/>
      <c r="R3269" s="40"/>
      <c r="S3269" s="40"/>
      <c r="T3269" s="40"/>
      <c r="U3269" s="40"/>
      <c r="V3269" s="40"/>
      <c r="W3269" s="40"/>
      <c r="X3269" s="40"/>
      <c r="Y3269" s="40"/>
      <c r="Z3269" s="40"/>
      <c r="AA3269" s="40"/>
      <c r="AB3269" s="40"/>
      <c r="AC3269" s="40"/>
      <c r="AD3269" s="40"/>
      <c r="AE3269" s="40"/>
      <c r="AF3269" s="40"/>
      <c r="AG3269" s="40"/>
      <c r="AH3269" s="40"/>
      <c r="AI3269" s="40"/>
      <c r="AJ3269" s="40"/>
      <c r="AK3269" s="40"/>
      <c r="AL3269" s="40"/>
      <c r="AM3269" s="40"/>
      <c r="AN3269" s="40"/>
      <c r="AO3269" s="40"/>
      <c r="AP3269" s="40"/>
      <c r="AQ3269" s="40"/>
      <c r="AR3269" s="40"/>
      <c r="AS3269" s="40"/>
      <c r="AT3269" s="40"/>
      <c r="AU3269" s="40"/>
      <c r="AV3269" s="40"/>
      <c r="AW3269" s="40"/>
      <c r="AX3269" s="40"/>
      <c r="AY3269" s="40"/>
      <c r="AZ3269" s="40"/>
      <c r="BA3269" s="40"/>
      <c r="BB3269" s="40"/>
      <c r="BC3269" s="40"/>
      <c r="BD3269" s="40"/>
      <c r="BE3269" s="40"/>
      <c r="BF3269" s="40"/>
    </row>
    <row r="3270" spans="1:58" x14ac:dyDescent="0.4">
      <c r="A3270" s="510"/>
      <c r="B3270" s="40"/>
      <c r="C3270" s="40"/>
      <c r="D3270" s="45"/>
      <c r="E3270" s="45"/>
      <c r="F3270" s="64"/>
      <c r="G3270" s="40"/>
      <c r="H3270" s="40"/>
      <c r="I3270" s="40"/>
      <c r="J3270" s="40"/>
      <c r="K3270" s="40"/>
      <c r="L3270" s="40"/>
      <c r="M3270" s="40"/>
      <c r="N3270" s="40"/>
      <c r="O3270" s="40"/>
      <c r="P3270" s="40"/>
      <c r="Q3270" s="40"/>
      <c r="R3270" s="40"/>
      <c r="S3270" s="40"/>
      <c r="T3270" s="40"/>
      <c r="U3270" s="40"/>
      <c r="V3270" s="40"/>
      <c r="W3270" s="40"/>
      <c r="X3270" s="40"/>
      <c r="Y3270" s="40"/>
      <c r="Z3270" s="40"/>
      <c r="AA3270" s="40"/>
      <c r="AB3270" s="40"/>
      <c r="AC3270" s="40"/>
      <c r="AD3270" s="40"/>
      <c r="AE3270" s="40"/>
      <c r="AF3270" s="40"/>
      <c r="AG3270" s="40"/>
      <c r="AH3270" s="40"/>
      <c r="AI3270" s="40"/>
      <c r="AJ3270" s="40"/>
      <c r="AK3270" s="40"/>
      <c r="AL3270" s="40"/>
      <c r="AM3270" s="40"/>
      <c r="AN3270" s="40"/>
      <c r="AO3270" s="40"/>
      <c r="AP3270" s="40"/>
      <c r="AQ3270" s="40"/>
      <c r="AR3270" s="40"/>
      <c r="AS3270" s="40"/>
      <c r="AT3270" s="40"/>
      <c r="AU3270" s="40"/>
      <c r="AV3270" s="40"/>
      <c r="AW3270" s="40"/>
      <c r="AX3270" s="40"/>
      <c r="AY3270" s="40"/>
      <c r="AZ3270" s="40"/>
      <c r="BA3270" s="40"/>
      <c r="BB3270" s="40"/>
      <c r="BC3270" s="40"/>
      <c r="BD3270" s="40"/>
      <c r="BE3270" s="40"/>
      <c r="BF3270" s="40"/>
    </row>
    <row r="3271" spans="1:58" x14ac:dyDescent="0.4">
      <c r="A3271" s="510"/>
      <c r="B3271" s="40"/>
      <c r="C3271" s="40"/>
      <c r="D3271" s="45"/>
      <c r="E3271" s="45"/>
      <c r="F3271" s="64"/>
      <c r="G3271" s="40"/>
      <c r="H3271" s="40"/>
      <c r="I3271" s="40"/>
      <c r="J3271" s="40"/>
      <c r="K3271" s="40"/>
      <c r="L3271" s="40"/>
      <c r="M3271" s="40"/>
      <c r="N3271" s="40"/>
      <c r="O3271" s="40"/>
      <c r="P3271" s="40"/>
      <c r="Q3271" s="40"/>
      <c r="R3271" s="40"/>
      <c r="S3271" s="40"/>
      <c r="T3271" s="40"/>
      <c r="U3271" s="40"/>
      <c r="V3271" s="40"/>
      <c r="W3271" s="40"/>
      <c r="X3271" s="40"/>
      <c r="Y3271" s="40"/>
      <c r="Z3271" s="40"/>
      <c r="AA3271" s="40"/>
      <c r="AB3271" s="40"/>
      <c r="AC3271" s="40"/>
      <c r="AD3271" s="40"/>
      <c r="AE3271" s="40"/>
      <c r="AF3271" s="40"/>
      <c r="AG3271" s="40"/>
      <c r="AH3271" s="40"/>
      <c r="AI3271" s="40"/>
      <c r="AJ3271" s="40"/>
      <c r="AK3271" s="40"/>
      <c r="AL3271" s="40"/>
      <c r="AM3271" s="40"/>
      <c r="AN3271" s="40"/>
      <c r="AO3271" s="40"/>
      <c r="AP3271" s="40"/>
      <c r="AQ3271" s="40"/>
      <c r="AR3271" s="40"/>
      <c r="AS3271" s="40"/>
      <c r="AT3271" s="40"/>
      <c r="AU3271" s="40"/>
      <c r="AV3271" s="40"/>
      <c r="AW3271" s="40"/>
      <c r="AX3271" s="40"/>
      <c r="AY3271" s="40"/>
      <c r="AZ3271" s="40"/>
      <c r="BA3271" s="40"/>
      <c r="BB3271" s="40"/>
      <c r="BC3271" s="40"/>
      <c r="BD3271" s="40"/>
      <c r="BE3271" s="40"/>
      <c r="BF3271" s="40"/>
    </row>
    <row r="3272" spans="1:58" x14ac:dyDescent="0.4">
      <c r="A3272" s="510"/>
      <c r="B3272" s="40"/>
      <c r="C3272" s="40"/>
      <c r="D3272" s="45"/>
      <c r="E3272" s="45"/>
      <c r="F3272" s="64"/>
      <c r="G3272" s="40"/>
      <c r="H3272" s="40"/>
      <c r="I3272" s="40"/>
      <c r="J3272" s="40"/>
      <c r="K3272" s="40"/>
      <c r="L3272" s="40"/>
      <c r="M3272" s="40"/>
      <c r="N3272" s="40"/>
      <c r="O3272" s="40"/>
      <c r="P3272" s="40"/>
      <c r="Q3272" s="40"/>
      <c r="R3272" s="40"/>
      <c r="S3272" s="40"/>
      <c r="T3272" s="40"/>
      <c r="U3272" s="40"/>
      <c r="V3272" s="40"/>
      <c r="W3272" s="40"/>
      <c r="X3272" s="40"/>
      <c r="Y3272" s="40"/>
      <c r="Z3272" s="40"/>
      <c r="AA3272" s="40"/>
      <c r="AB3272" s="40"/>
      <c r="AC3272" s="40"/>
      <c r="AD3272" s="40"/>
      <c r="AE3272" s="40"/>
      <c r="AF3272" s="40"/>
      <c r="AG3272" s="40"/>
      <c r="AH3272" s="40"/>
      <c r="AI3272" s="40"/>
      <c r="AJ3272" s="40"/>
      <c r="AK3272" s="40"/>
      <c r="AL3272" s="40"/>
      <c r="AM3272" s="40"/>
      <c r="AN3272" s="40"/>
      <c r="AO3272" s="40"/>
      <c r="AP3272" s="40"/>
      <c r="AQ3272" s="40"/>
      <c r="AR3272" s="40"/>
      <c r="AS3272" s="40"/>
      <c r="AT3272" s="40"/>
      <c r="AU3272" s="40"/>
      <c r="AV3272" s="40"/>
      <c r="AW3272" s="40"/>
      <c r="AX3272" s="40"/>
      <c r="AY3272" s="40"/>
      <c r="AZ3272" s="40"/>
      <c r="BA3272" s="40"/>
      <c r="BB3272" s="40"/>
      <c r="BC3272" s="40"/>
      <c r="BD3272" s="40"/>
      <c r="BE3272" s="40"/>
      <c r="BF3272" s="40"/>
    </row>
    <row r="3273" spans="1:58" x14ac:dyDescent="0.4">
      <c r="A3273" s="510"/>
      <c r="B3273" s="40"/>
      <c r="C3273" s="40"/>
      <c r="D3273" s="45"/>
      <c r="E3273" s="45"/>
      <c r="F3273" s="64"/>
      <c r="G3273" s="40"/>
      <c r="H3273" s="40"/>
      <c r="I3273" s="40"/>
      <c r="J3273" s="40"/>
      <c r="K3273" s="40"/>
      <c r="L3273" s="40"/>
      <c r="M3273" s="40"/>
      <c r="N3273" s="40"/>
      <c r="O3273" s="40"/>
      <c r="P3273" s="40"/>
      <c r="Q3273" s="40"/>
      <c r="R3273" s="40"/>
      <c r="S3273" s="40"/>
      <c r="T3273" s="40"/>
      <c r="U3273" s="40"/>
      <c r="V3273" s="40"/>
      <c r="W3273" s="40"/>
      <c r="X3273" s="40"/>
      <c r="Y3273" s="40"/>
      <c r="Z3273" s="40"/>
      <c r="AA3273" s="40"/>
      <c r="AB3273" s="40"/>
      <c r="AC3273" s="40"/>
      <c r="AD3273" s="40"/>
      <c r="AE3273" s="40"/>
      <c r="AF3273" s="40"/>
      <c r="AG3273" s="40"/>
      <c r="AH3273" s="40"/>
      <c r="AI3273" s="40"/>
      <c r="AJ3273" s="40"/>
      <c r="AK3273" s="40"/>
      <c r="AL3273" s="40"/>
      <c r="AM3273" s="40"/>
      <c r="AN3273" s="40"/>
      <c r="AO3273" s="40"/>
      <c r="AP3273" s="40"/>
      <c r="AQ3273" s="40"/>
      <c r="AR3273" s="40"/>
      <c r="AS3273" s="40"/>
      <c r="AT3273" s="40"/>
      <c r="AU3273" s="40"/>
      <c r="AV3273" s="40"/>
      <c r="AW3273" s="40"/>
      <c r="AX3273" s="40"/>
      <c r="AY3273" s="40"/>
      <c r="AZ3273" s="40"/>
      <c r="BA3273" s="40"/>
      <c r="BB3273" s="40"/>
      <c r="BC3273" s="40"/>
      <c r="BD3273" s="40"/>
      <c r="BE3273" s="40"/>
      <c r="BF3273" s="40"/>
    </row>
    <row r="3274" spans="1:58" x14ac:dyDescent="0.4">
      <c r="A3274" s="510"/>
      <c r="B3274" s="40"/>
      <c r="C3274" s="40"/>
      <c r="D3274" s="45"/>
      <c r="E3274" s="45"/>
      <c r="F3274" s="64"/>
      <c r="G3274" s="40"/>
      <c r="H3274" s="40"/>
      <c r="I3274" s="40"/>
      <c r="J3274" s="40"/>
      <c r="K3274" s="40"/>
      <c r="L3274" s="40"/>
      <c r="M3274" s="40"/>
      <c r="N3274" s="40"/>
      <c r="O3274" s="40"/>
      <c r="P3274" s="40"/>
      <c r="Q3274" s="40"/>
      <c r="R3274" s="40"/>
      <c r="S3274" s="40"/>
      <c r="T3274" s="40"/>
      <c r="U3274" s="40"/>
      <c r="V3274" s="40"/>
      <c r="W3274" s="40"/>
      <c r="X3274" s="40"/>
      <c r="Y3274" s="40"/>
      <c r="Z3274" s="40"/>
      <c r="AA3274" s="40"/>
      <c r="AB3274" s="40"/>
      <c r="AC3274" s="40"/>
      <c r="AD3274" s="40"/>
      <c r="AE3274" s="40"/>
      <c r="AF3274" s="40"/>
      <c r="AG3274" s="40"/>
      <c r="AH3274" s="40"/>
      <c r="AI3274" s="40"/>
      <c r="AJ3274" s="40"/>
      <c r="AK3274" s="40"/>
      <c r="AL3274" s="40"/>
      <c r="AM3274" s="40"/>
      <c r="AN3274" s="40"/>
      <c r="AO3274" s="40"/>
      <c r="AP3274" s="40"/>
      <c r="AQ3274" s="40"/>
      <c r="AR3274" s="40"/>
      <c r="AS3274" s="40"/>
      <c r="AT3274" s="40"/>
      <c r="AU3274" s="40"/>
      <c r="AV3274" s="40"/>
      <c r="AW3274" s="40"/>
      <c r="AX3274" s="40"/>
      <c r="AY3274" s="40"/>
      <c r="AZ3274" s="40"/>
      <c r="BA3274" s="40"/>
      <c r="BB3274" s="40"/>
      <c r="BC3274" s="40"/>
      <c r="BD3274" s="40"/>
      <c r="BE3274" s="40"/>
      <c r="BF3274" s="40"/>
    </row>
    <row r="3275" spans="1:58" x14ac:dyDescent="0.4">
      <c r="A3275" s="510"/>
      <c r="B3275" s="40"/>
      <c r="C3275" s="40"/>
      <c r="D3275" s="45"/>
      <c r="E3275" s="45"/>
      <c r="F3275" s="64"/>
      <c r="G3275" s="40"/>
      <c r="H3275" s="40"/>
      <c r="I3275" s="40"/>
      <c r="J3275" s="40"/>
      <c r="K3275" s="40"/>
      <c r="L3275" s="40"/>
      <c r="M3275" s="40"/>
      <c r="N3275" s="40"/>
      <c r="O3275" s="40"/>
      <c r="P3275" s="40"/>
      <c r="Q3275" s="40"/>
      <c r="R3275" s="40"/>
      <c r="S3275" s="40"/>
      <c r="T3275" s="40"/>
      <c r="U3275" s="40"/>
      <c r="V3275" s="40"/>
      <c r="W3275" s="40"/>
      <c r="X3275" s="40"/>
      <c r="Y3275" s="40"/>
      <c r="Z3275" s="40"/>
      <c r="AA3275" s="40"/>
      <c r="AB3275" s="40"/>
      <c r="AC3275" s="40"/>
      <c r="AD3275" s="40"/>
      <c r="AE3275" s="40"/>
      <c r="AF3275" s="40"/>
      <c r="AG3275" s="40"/>
      <c r="AH3275" s="40"/>
      <c r="AI3275" s="40"/>
      <c r="AJ3275" s="40"/>
      <c r="AK3275" s="40"/>
      <c r="AL3275" s="40"/>
      <c r="AM3275" s="40"/>
      <c r="AN3275" s="40"/>
      <c r="AO3275" s="40"/>
      <c r="AP3275" s="40"/>
      <c r="AQ3275" s="40"/>
      <c r="AR3275" s="40"/>
      <c r="AS3275" s="40"/>
      <c r="AT3275" s="40"/>
      <c r="AU3275" s="40"/>
      <c r="AV3275" s="40"/>
      <c r="AW3275" s="40"/>
      <c r="AX3275" s="40"/>
      <c r="AY3275" s="40"/>
      <c r="AZ3275" s="40"/>
      <c r="BA3275" s="40"/>
      <c r="BB3275" s="40"/>
      <c r="BC3275" s="40"/>
      <c r="BD3275" s="40"/>
      <c r="BE3275" s="40"/>
      <c r="BF3275" s="40"/>
    </row>
    <row r="3276" spans="1:58" x14ac:dyDescent="0.4">
      <c r="A3276" s="510"/>
      <c r="B3276" s="40"/>
      <c r="C3276" s="40"/>
      <c r="D3276" s="45"/>
      <c r="E3276" s="45"/>
      <c r="F3276" s="64"/>
      <c r="G3276" s="40"/>
      <c r="H3276" s="40"/>
      <c r="I3276" s="40"/>
      <c r="J3276" s="40"/>
      <c r="K3276" s="40"/>
      <c r="L3276" s="40"/>
      <c r="M3276" s="40"/>
      <c r="N3276" s="40"/>
      <c r="O3276" s="40"/>
      <c r="P3276" s="40"/>
      <c r="Q3276" s="40"/>
      <c r="R3276" s="40"/>
      <c r="S3276" s="40"/>
      <c r="T3276" s="40"/>
      <c r="U3276" s="40"/>
      <c r="V3276" s="40"/>
      <c r="W3276" s="40"/>
      <c r="X3276" s="40"/>
      <c r="Y3276" s="40"/>
      <c r="Z3276" s="40"/>
      <c r="AA3276" s="40"/>
      <c r="AB3276" s="40"/>
      <c r="AC3276" s="40"/>
      <c r="AD3276" s="40"/>
      <c r="AE3276" s="40"/>
      <c r="AF3276" s="40"/>
      <c r="AG3276" s="40"/>
      <c r="AH3276" s="40"/>
      <c r="AI3276" s="40"/>
      <c r="AJ3276" s="40"/>
      <c r="AK3276" s="40"/>
      <c r="AL3276" s="40"/>
      <c r="AM3276" s="40"/>
      <c r="AN3276" s="40"/>
      <c r="AO3276" s="40"/>
      <c r="AP3276" s="40"/>
      <c r="AQ3276" s="40"/>
      <c r="AR3276" s="40"/>
      <c r="AS3276" s="40"/>
      <c r="AT3276" s="40"/>
      <c r="AU3276" s="40"/>
      <c r="AV3276" s="40"/>
      <c r="AW3276" s="40"/>
      <c r="AX3276" s="40"/>
      <c r="AY3276" s="40"/>
      <c r="AZ3276" s="40"/>
      <c r="BA3276" s="40"/>
      <c r="BB3276" s="40"/>
      <c r="BC3276" s="40"/>
      <c r="BD3276" s="40"/>
      <c r="BE3276" s="40"/>
      <c r="BF3276" s="40"/>
    </row>
    <row r="3277" spans="1:58" x14ac:dyDescent="0.4">
      <c r="A3277" s="510"/>
      <c r="B3277" s="40"/>
      <c r="C3277" s="40"/>
      <c r="D3277" s="45"/>
      <c r="E3277" s="45"/>
      <c r="F3277" s="64"/>
      <c r="G3277" s="40"/>
      <c r="H3277" s="40"/>
      <c r="I3277" s="40"/>
      <c r="J3277" s="40"/>
      <c r="K3277" s="40"/>
      <c r="L3277" s="40"/>
      <c r="M3277" s="40"/>
      <c r="N3277" s="40"/>
      <c r="O3277" s="40"/>
      <c r="P3277" s="40"/>
      <c r="Q3277" s="40"/>
      <c r="R3277" s="40"/>
      <c r="S3277" s="40"/>
      <c r="T3277" s="40"/>
      <c r="U3277" s="40"/>
      <c r="V3277" s="40"/>
      <c r="W3277" s="40"/>
      <c r="X3277" s="40"/>
      <c r="Y3277" s="40"/>
      <c r="Z3277" s="40"/>
      <c r="AA3277" s="40"/>
      <c r="AB3277" s="40"/>
      <c r="AC3277" s="40"/>
      <c r="AD3277" s="40"/>
      <c r="AE3277" s="40"/>
      <c r="AF3277" s="40"/>
      <c r="AG3277" s="40"/>
      <c r="AH3277" s="40"/>
      <c r="AI3277" s="40"/>
      <c r="AJ3277" s="40"/>
      <c r="AK3277" s="40"/>
      <c r="AL3277" s="40"/>
      <c r="AM3277" s="40"/>
      <c r="AN3277" s="40"/>
      <c r="AO3277" s="40"/>
      <c r="AP3277" s="40"/>
      <c r="AQ3277" s="40"/>
      <c r="AR3277" s="40"/>
      <c r="AS3277" s="40"/>
      <c r="AT3277" s="40"/>
      <c r="AU3277" s="40"/>
      <c r="AV3277" s="40"/>
      <c r="AW3277" s="40"/>
      <c r="AX3277" s="40"/>
      <c r="AY3277" s="40"/>
      <c r="AZ3277" s="40"/>
      <c r="BA3277" s="40"/>
      <c r="BB3277" s="40"/>
      <c r="BC3277" s="40"/>
      <c r="BD3277" s="40"/>
      <c r="BE3277" s="40"/>
      <c r="BF3277" s="40"/>
    </row>
    <row r="3278" spans="1:58" x14ac:dyDescent="0.4">
      <c r="A3278" s="510"/>
      <c r="B3278" s="40"/>
      <c r="C3278" s="40"/>
      <c r="D3278" s="45"/>
      <c r="E3278" s="45"/>
      <c r="F3278" s="64"/>
      <c r="G3278" s="40"/>
      <c r="H3278" s="40"/>
      <c r="I3278" s="40"/>
      <c r="J3278" s="40"/>
      <c r="K3278" s="40"/>
      <c r="L3278" s="40"/>
      <c r="M3278" s="40"/>
      <c r="N3278" s="40"/>
      <c r="O3278" s="40"/>
      <c r="P3278" s="40"/>
      <c r="Q3278" s="40"/>
      <c r="R3278" s="40"/>
      <c r="S3278" s="40"/>
      <c r="T3278" s="40"/>
      <c r="U3278" s="40"/>
      <c r="V3278" s="40"/>
      <c r="W3278" s="40"/>
      <c r="X3278" s="40"/>
      <c r="Y3278" s="40"/>
      <c r="Z3278" s="40"/>
      <c r="AA3278" s="40"/>
      <c r="AB3278" s="40"/>
      <c r="AC3278" s="40"/>
      <c r="AD3278" s="40"/>
      <c r="AE3278" s="40"/>
      <c r="AF3278" s="40"/>
      <c r="AG3278" s="40"/>
      <c r="AH3278" s="40"/>
      <c r="AI3278" s="40"/>
      <c r="AJ3278" s="40"/>
      <c r="AK3278" s="40"/>
      <c r="AL3278" s="40"/>
      <c r="AM3278" s="40"/>
      <c r="AN3278" s="40"/>
      <c r="AO3278" s="40"/>
      <c r="AP3278" s="40"/>
      <c r="AQ3278" s="40"/>
      <c r="AR3278" s="40"/>
      <c r="AS3278" s="40"/>
      <c r="AT3278" s="40"/>
      <c r="AU3278" s="40"/>
      <c r="AV3278" s="40"/>
      <c r="AW3278" s="40"/>
      <c r="AX3278" s="40"/>
      <c r="AY3278" s="40"/>
      <c r="AZ3278" s="40"/>
      <c r="BA3278" s="40"/>
      <c r="BB3278" s="40"/>
      <c r="BC3278" s="40"/>
      <c r="BD3278" s="40"/>
      <c r="BE3278" s="40"/>
      <c r="BF3278" s="40"/>
    </row>
    <row r="3279" spans="1:58" x14ac:dyDescent="0.4">
      <c r="A3279" s="510"/>
      <c r="B3279" s="40"/>
      <c r="C3279" s="40"/>
      <c r="D3279" s="45"/>
      <c r="E3279" s="45"/>
      <c r="F3279" s="64"/>
      <c r="G3279" s="40"/>
      <c r="H3279" s="40"/>
      <c r="I3279" s="40"/>
      <c r="J3279" s="40"/>
      <c r="K3279" s="40"/>
      <c r="L3279" s="40"/>
      <c r="M3279" s="40"/>
      <c r="N3279" s="40"/>
      <c r="O3279" s="40"/>
      <c r="P3279" s="40"/>
      <c r="Q3279" s="40"/>
      <c r="R3279" s="40"/>
      <c r="S3279" s="40"/>
      <c r="T3279" s="40"/>
      <c r="U3279" s="40"/>
      <c r="V3279" s="40"/>
      <c r="W3279" s="40"/>
      <c r="X3279" s="40"/>
      <c r="Y3279" s="40"/>
      <c r="Z3279" s="40"/>
      <c r="AA3279" s="40"/>
      <c r="AB3279" s="40"/>
      <c r="AC3279" s="40"/>
      <c r="AD3279" s="40"/>
      <c r="AE3279" s="40"/>
      <c r="AF3279" s="40"/>
      <c r="AG3279" s="40"/>
      <c r="AH3279" s="40"/>
      <c r="AI3279" s="40"/>
      <c r="AJ3279" s="40"/>
      <c r="AK3279" s="40"/>
      <c r="AL3279" s="40"/>
      <c r="AM3279" s="40"/>
      <c r="AN3279" s="40"/>
      <c r="AO3279" s="40"/>
      <c r="AP3279" s="40"/>
      <c r="AQ3279" s="40"/>
      <c r="AR3279" s="40"/>
      <c r="AS3279" s="40"/>
      <c r="AT3279" s="40"/>
      <c r="AU3279" s="40"/>
      <c r="AV3279" s="40"/>
      <c r="AW3279" s="40"/>
      <c r="AX3279" s="40"/>
      <c r="AY3279" s="40"/>
      <c r="AZ3279" s="40"/>
      <c r="BA3279" s="40"/>
      <c r="BB3279" s="40"/>
      <c r="BC3279" s="40"/>
      <c r="BD3279" s="40"/>
      <c r="BE3279" s="40"/>
      <c r="BF3279" s="40"/>
    </row>
    <row r="3280" spans="1:58" x14ac:dyDescent="0.4">
      <c r="A3280" s="510"/>
      <c r="B3280" s="40"/>
      <c r="C3280" s="40"/>
      <c r="D3280" s="45"/>
      <c r="E3280" s="45"/>
      <c r="F3280" s="64"/>
      <c r="G3280" s="40"/>
      <c r="H3280" s="40"/>
      <c r="I3280" s="40"/>
      <c r="J3280" s="40"/>
      <c r="K3280" s="40"/>
      <c r="L3280" s="40"/>
      <c r="M3280" s="40"/>
      <c r="N3280" s="40"/>
      <c r="O3280" s="40"/>
      <c r="P3280" s="40"/>
      <c r="Q3280" s="40"/>
      <c r="R3280" s="40"/>
      <c r="S3280" s="40"/>
      <c r="T3280" s="40"/>
      <c r="U3280" s="40"/>
      <c r="V3280" s="40"/>
      <c r="W3280" s="40"/>
      <c r="X3280" s="40"/>
      <c r="Y3280" s="40"/>
      <c r="Z3280" s="40"/>
      <c r="AA3280" s="40"/>
      <c r="AB3280" s="40"/>
      <c r="AC3280" s="40"/>
      <c r="AD3280" s="40"/>
      <c r="AE3280" s="40"/>
      <c r="AF3280" s="40"/>
      <c r="AG3280" s="40"/>
      <c r="AH3280" s="40"/>
      <c r="AI3280" s="40"/>
      <c r="AJ3280" s="40"/>
      <c r="AK3280" s="40"/>
      <c r="AL3280" s="40"/>
      <c r="AM3280" s="40"/>
      <c r="AN3280" s="40"/>
      <c r="AO3280" s="40"/>
      <c r="AP3280" s="40"/>
      <c r="AQ3280" s="40"/>
      <c r="AR3280" s="40"/>
      <c r="AS3280" s="40"/>
      <c r="AT3280" s="40"/>
      <c r="AU3280" s="40"/>
      <c r="AV3280" s="40"/>
      <c r="AW3280" s="40"/>
      <c r="AX3280" s="40"/>
      <c r="AY3280" s="40"/>
      <c r="AZ3280" s="40"/>
      <c r="BA3280" s="40"/>
      <c r="BB3280" s="40"/>
      <c r="BC3280" s="40"/>
      <c r="BD3280" s="40"/>
      <c r="BE3280" s="40"/>
      <c r="BF3280" s="40"/>
    </row>
    <row r="3281" spans="1:58" x14ac:dyDescent="0.4">
      <c r="A3281" s="510"/>
      <c r="B3281" s="40"/>
      <c r="C3281" s="40"/>
      <c r="D3281" s="45"/>
      <c r="E3281" s="45"/>
      <c r="F3281" s="64"/>
      <c r="G3281" s="40"/>
      <c r="H3281" s="40"/>
      <c r="I3281" s="40"/>
      <c r="J3281" s="40"/>
      <c r="K3281" s="40"/>
      <c r="L3281" s="40"/>
      <c r="M3281" s="40"/>
      <c r="N3281" s="40"/>
      <c r="O3281" s="40"/>
      <c r="P3281" s="40"/>
      <c r="Q3281" s="40"/>
      <c r="R3281" s="40"/>
      <c r="S3281" s="40"/>
      <c r="T3281" s="40"/>
      <c r="U3281" s="40"/>
      <c r="V3281" s="40"/>
      <c r="W3281" s="40"/>
      <c r="X3281" s="40"/>
      <c r="Y3281" s="40"/>
      <c r="Z3281" s="40"/>
      <c r="AA3281" s="40"/>
      <c r="AB3281" s="40"/>
      <c r="AC3281" s="40"/>
      <c r="AD3281" s="40"/>
      <c r="AE3281" s="40"/>
      <c r="AF3281" s="40"/>
      <c r="AG3281" s="40"/>
      <c r="AH3281" s="40"/>
      <c r="AI3281" s="40"/>
      <c r="AJ3281" s="40"/>
      <c r="AK3281" s="40"/>
      <c r="AL3281" s="40"/>
      <c r="AM3281" s="40"/>
      <c r="AN3281" s="40"/>
      <c r="AO3281" s="40"/>
      <c r="AP3281" s="40"/>
      <c r="AQ3281" s="40"/>
      <c r="AR3281" s="40"/>
      <c r="AS3281" s="40"/>
      <c r="AT3281" s="40"/>
      <c r="AU3281" s="40"/>
      <c r="AV3281" s="40"/>
      <c r="AW3281" s="40"/>
      <c r="AX3281" s="40"/>
      <c r="AY3281" s="40"/>
      <c r="AZ3281" s="40"/>
      <c r="BA3281" s="40"/>
      <c r="BB3281" s="40"/>
      <c r="BC3281" s="40"/>
      <c r="BD3281" s="40"/>
      <c r="BE3281" s="40"/>
      <c r="BF3281" s="40"/>
    </row>
    <row r="3282" spans="1:58" x14ac:dyDescent="0.4">
      <c r="A3282" s="510"/>
      <c r="B3282" s="40"/>
      <c r="C3282" s="40"/>
      <c r="D3282" s="45"/>
      <c r="E3282" s="45"/>
      <c r="F3282" s="64"/>
      <c r="G3282" s="40"/>
      <c r="H3282" s="40"/>
      <c r="I3282" s="40"/>
      <c r="J3282" s="40"/>
      <c r="K3282" s="40"/>
      <c r="L3282" s="40"/>
      <c r="M3282" s="40"/>
      <c r="N3282" s="40"/>
      <c r="O3282" s="40"/>
      <c r="P3282" s="40"/>
      <c r="Q3282" s="40"/>
      <c r="R3282" s="40"/>
      <c r="S3282" s="40"/>
      <c r="T3282" s="40"/>
      <c r="U3282" s="40"/>
      <c r="V3282" s="40"/>
      <c r="W3282" s="40"/>
      <c r="X3282" s="40"/>
      <c r="Y3282" s="40"/>
      <c r="Z3282" s="40"/>
      <c r="AA3282" s="40"/>
      <c r="AB3282" s="40"/>
      <c r="AC3282" s="40"/>
      <c r="AD3282" s="40"/>
      <c r="AE3282" s="40"/>
      <c r="AF3282" s="40"/>
      <c r="AG3282" s="40"/>
      <c r="AH3282" s="40"/>
      <c r="AI3282" s="40"/>
      <c r="AJ3282" s="40"/>
      <c r="AK3282" s="40"/>
      <c r="AL3282" s="40"/>
      <c r="AM3282" s="40"/>
      <c r="AN3282" s="40"/>
      <c r="AO3282" s="40"/>
      <c r="AP3282" s="40"/>
      <c r="AQ3282" s="40"/>
      <c r="AR3282" s="40"/>
      <c r="AS3282" s="40"/>
      <c r="AT3282" s="40"/>
      <c r="AU3282" s="40"/>
      <c r="AV3282" s="40"/>
      <c r="AW3282" s="40"/>
      <c r="AX3282" s="40"/>
      <c r="AY3282" s="40"/>
      <c r="AZ3282" s="40"/>
      <c r="BA3282" s="40"/>
      <c r="BB3282" s="40"/>
      <c r="BC3282" s="40"/>
      <c r="BD3282" s="40"/>
      <c r="BE3282" s="40"/>
      <c r="BF3282" s="40"/>
    </row>
    <row r="3283" spans="1:58" x14ac:dyDescent="0.4">
      <c r="A3283" s="510"/>
      <c r="B3283" s="40"/>
      <c r="C3283" s="40"/>
      <c r="D3283" s="45"/>
      <c r="E3283" s="45"/>
      <c r="F3283" s="64"/>
      <c r="G3283" s="40"/>
      <c r="H3283" s="40"/>
      <c r="I3283" s="40"/>
      <c r="J3283" s="40"/>
      <c r="K3283" s="40"/>
      <c r="L3283" s="40"/>
      <c r="M3283" s="40"/>
      <c r="N3283" s="40"/>
      <c r="O3283" s="40"/>
      <c r="P3283" s="40"/>
      <c r="Q3283" s="40"/>
      <c r="R3283" s="40"/>
      <c r="S3283" s="40"/>
      <c r="T3283" s="40"/>
      <c r="U3283" s="40"/>
      <c r="V3283" s="40"/>
      <c r="W3283" s="40"/>
      <c r="X3283" s="40"/>
      <c r="Y3283" s="40"/>
      <c r="Z3283" s="40"/>
      <c r="AA3283" s="40"/>
      <c r="AB3283" s="40"/>
      <c r="AC3283" s="40"/>
      <c r="AD3283" s="40"/>
      <c r="AE3283" s="40"/>
      <c r="AF3283" s="40"/>
      <c r="AG3283" s="40"/>
      <c r="AH3283" s="40"/>
      <c r="AI3283" s="40"/>
      <c r="AJ3283" s="40"/>
      <c r="AK3283" s="40"/>
      <c r="AL3283" s="40"/>
      <c r="AM3283" s="40"/>
      <c r="AN3283" s="40"/>
      <c r="AO3283" s="40"/>
      <c r="AP3283" s="40"/>
      <c r="AQ3283" s="40"/>
      <c r="AR3283" s="40"/>
      <c r="AS3283" s="40"/>
      <c r="AT3283" s="40"/>
      <c r="AU3283" s="40"/>
      <c r="AV3283" s="40"/>
      <c r="AW3283" s="40"/>
      <c r="AX3283" s="40"/>
      <c r="AY3283" s="40"/>
      <c r="AZ3283" s="40"/>
      <c r="BA3283" s="40"/>
      <c r="BB3283" s="40"/>
      <c r="BC3283" s="40"/>
      <c r="BD3283" s="40"/>
      <c r="BE3283" s="40"/>
      <c r="BF3283" s="40"/>
    </row>
    <row r="3284" spans="1:58" x14ac:dyDescent="0.4">
      <c r="A3284" s="510"/>
      <c r="B3284" s="40"/>
      <c r="C3284" s="40"/>
      <c r="D3284" s="45"/>
      <c r="E3284" s="45"/>
      <c r="F3284" s="64"/>
      <c r="G3284" s="40"/>
      <c r="H3284" s="40"/>
      <c r="I3284" s="40"/>
      <c r="J3284" s="40"/>
      <c r="K3284" s="40"/>
      <c r="L3284" s="40"/>
      <c r="M3284" s="40"/>
      <c r="N3284" s="40"/>
      <c r="O3284" s="40"/>
      <c r="P3284" s="40"/>
      <c r="Q3284" s="40"/>
      <c r="R3284" s="40"/>
      <c r="S3284" s="40"/>
      <c r="T3284" s="40"/>
      <c r="U3284" s="40"/>
      <c r="V3284" s="40"/>
      <c r="W3284" s="40"/>
      <c r="X3284" s="40"/>
      <c r="Y3284" s="40"/>
      <c r="Z3284" s="40"/>
      <c r="AA3284" s="40"/>
      <c r="AB3284" s="40"/>
      <c r="AC3284" s="40"/>
      <c r="AD3284" s="40"/>
      <c r="AE3284" s="40"/>
      <c r="AF3284" s="40"/>
      <c r="AG3284" s="40"/>
      <c r="AH3284" s="40"/>
      <c r="AI3284" s="40"/>
      <c r="AJ3284" s="40"/>
      <c r="AK3284" s="40"/>
      <c r="AL3284" s="40"/>
      <c r="AM3284" s="40"/>
      <c r="AN3284" s="40"/>
      <c r="AO3284" s="40"/>
      <c r="AP3284" s="40"/>
      <c r="AQ3284" s="40"/>
      <c r="AR3284" s="40"/>
      <c r="AS3284" s="40"/>
      <c r="AT3284" s="40"/>
      <c r="AU3284" s="40"/>
      <c r="AV3284" s="40"/>
      <c r="AW3284" s="40"/>
      <c r="AX3284" s="40"/>
      <c r="AY3284" s="40"/>
      <c r="AZ3284" s="40"/>
      <c r="BA3284" s="40"/>
      <c r="BB3284" s="40"/>
      <c r="BC3284" s="40"/>
      <c r="BD3284" s="40"/>
      <c r="BE3284" s="40"/>
      <c r="BF3284" s="40"/>
    </row>
    <row r="3285" spans="1:58" x14ac:dyDescent="0.4">
      <c r="A3285" s="510"/>
      <c r="B3285" s="40"/>
      <c r="C3285" s="40"/>
      <c r="D3285" s="45"/>
      <c r="E3285" s="45"/>
      <c r="F3285" s="64"/>
      <c r="G3285" s="40"/>
      <c r="H3285" s="40"/>
      <c r="I3285" s="40"/>
      <c r="J3285" s="40"/>
      <c r="K3285" s="40"/>
      <c r="L3285" s="40"/>
      <c r="M3285" s="40"/>
      <c r="N3285" s="40"/>
      <c r="O3285" s="40"/>
      <c r="P3285" s="40"/>
      <c r="Q3285" s="40"/>
      <c r="R3285" s="40"/>
      <c r="S3285" s="40"/>
      <c r="T3285" s="40"/>
      <c r="U3285" s="40"/>
      <c r="V3285" s="40"/>
      <c r="W3285" s="40"/>
      <c r="X3285" s="40"/>
      <c r="Y3285" s="40"/>
      <c r="Z3285" s="40"/>
      <c r="AA3285" s="40"/>
      <c r="AB3285" s="40"/>
      <c r="AC3285" s="40"/>
      <c r="AD3285" s="40"/>
      <c r="AE3285" s="40"/>
      <c r="AF3285" s="40"/>
      <c r="AG3285" s="40"/>
      <c r="AH3285" s="40"/>
      <c r="AI3285" s="40"/>
      <c r="AJ3285" s="40"/>
      <c r="AK3285" s="40"/>
      <c r="AL3285" s="40"/>
      <c r="AM3285" s="40"/>
      <c r="AN3285" s="40"/>
      <c r="AO3285" s="40"/>
      <c r="AP3285" s="40"/>
      <c r="AQ3285" s="40"/>
      <c r="AR3285" s="40"/>
      <c r="AS3285" s="40"/>
      <c r="AT3285" s="40"/>
      <c r="AU3285" s="40"/>
      <c r="AV3285" s="40"/>
      <c r="AW3285" s="40"/>
      <c r="AX3285" s="40"/>
      <c r="AY3285" s="40"/>
      <c r="AZ3285" s="40"/>
      <c r="BA3285" s="40"/>
      <c r="BB3285" s="40"/>
      <c r="BC3285" s="40"/>
      <c r="BD3285" s="40"/>
      <c r="BE3285" s="40"/>
      <c r="BF3285" s="40"/>
    </row>
    <row r="3286" spans="1:58" x14ac:dyDescent="0.4">
      <c r="A3286" s="510"/>
      <c r="B3286" s="40"/>
      <c r="C3286" s="40"/>
      <c r="D3286" s="45"/>
      <c r="E3286" s="45"/>
      <c r="F3286" s="64"/>
      <c r="G3286" s="40"/>
      <c r="H3286" s="40"/>
      <c r="I3286" s="40"/>
      <c r="J3286" s="40"/>
      <c r="K3286" s="40"/>
      <c r="L3286" s="40"/>
      <c r="M3286" s="40"/>
      <c r="N3286" s="40"/>
      <c r="O3286" s="40"/>
      <c r="P3286" s="40"/>
      <c r="Q3286" s="40"/>
      <c r="R3286" s="40"/>
      <c r="S3286" s="40"/>
      <c r="T3286" s="40"/>
      <c r="U3286" s="40"/>
      <c r="V3286" s="40"/>
      <c r="W3286" s="40"/>
      <c r="X3286" s="40"/>
      <c r="Y3286" s="40"/>
      <c r="Z3286" s="40"/>
      <c r="AA3286" s="40"/>
      <c r="AB3286" s="40"/>
      <c r="AC3286" s="40"/>
      <c r="AD3286" s="40"/>
      <c r="AE3286" s="40"/>
      <c r="AF3286" s="40"/>
      <c r="AG3286" s="40"/>
      <c r="AH3286" s="40"/>
      <c r="AI3286" s="40"/>
      <c r="AJ3286" s="40"/>
      <c r="AK3286" s="40"/>
      <c r="AL3286" s="40"/>
      <c r="AM3286" s="40"/>
      <c r="AN3286" s="40"/>
      <c r="AO3286" s="40"/>
      <c r="AP3286" s="40"/>
      <c r="AQ3286" s="40"/>
      <c r="AR3286" s="40"/>
      <c r="AS3286" s="40"/>
      <c r="AT3286" s="40"/>
      <c r="AU3286" s="40"/>
      <c r="AV3286" s="40"/>
      <c r="AW3286" s="40"/>
      <c r="AX3286" s="40"/>
      <c r="AY3286" s="40"/>
      <c r="AZ3286" s="40"/>
      <c r="BA3286" s="40"/>
      <c r="BB3286" s="40"/>
      <c r="BC3286" s="40"/>
      <c r="BD3286" s="40"/>
      <c r="BE3286" s="40"/>
      <c r="BF3286" s="40"/>
    </row>
    <row r="3287" spans="1:58" x14ac:dyDescent="0.4">
      <c r="A3287" s="510"/>
      <c r="B3287" s="40"/>
      <c r="C3287" s="40"/>
      <c r="D3287" s="45"/>
      <c r="E3287" s="45"/>
      <c r="F3287" s="64"/>
      <c r="G3287" s="40"/>
      <c r="H3287" s="40"/>
      <c r="I3287" s="40"/>
      <c r="J3287" s="40"/>
      <c r="K3287" s="40"/>
      <c r="L3287" s="40"/>
      <c r="M3287" s="40"/>
      <c r="N3287" s="40"/>
      <c r="O3287" s="40"/>
      <c r="P3287" s="40"/>
      <c r="Q3287" s="40"/>
      <c r="R3287" s="40"/>
      <c r="S3287" s="40"/>
      <c r="T3287" s="40"/>
      <c r="U3287" s="40"/>
      <c r="V3287" s="40"/>
      <c r="W3287" s="40"/>
      <c r="X3287" s="40"/>
      <c r="Y3287" s="40"/>
      <c r="Z3287" s="40"/>
      <c r="AA3287" s="40"/>
      <c r="AB3287" s="40"/>
      <c r="AC3287" s="40"/>
      <c r="AD3287" s="40"/>
      <c r="AE3287" s="40"/>
      <c r="AF3287" s="40"/>
      <c r="AG3287" s="40"/>
      <c r="AH3287" s="40"/>
      <c r="AI3287" s="40"/>
      <c r="AJ3287" s="40"/>
      <c r="AK3287" s="40"/>
      <c r="AL3287" s="40"/>
      <c r="AM3287" s="40"/>
      <c r="AN3287" s="40"/>
      <c r="AO3287" s="40"/>
      <c r="AP3287" s="40"/>
      <c r="AQ3287" s="40"/>
      <c r="AR3287" s="40"/>
      <c r="AS3287" s="40"/>
      <c r="AT3287" s="40"/>
      <c r="AU3287" s="40"/>
      <c r="AV3287" s="40"/>
      <c r="AW3287" s="40"/>
      <c r="AX3287" s="40"/>
      <c r="AY3287" s="40"/>
      <c r="AZ3287" s="40"/>
      <c r="BA3287" s="40"/>
      <c r="BB3287" s="40"/>
      <c r="BC3287" s="40"/>
      <c r="BD3287" s="40"/>
      <c r="BE3287" s="40"/>
      <c r="BF3287" s="40"/>
    </row>
    <row r="3288" spans="1:58" x14ac:dyDescent="0.4">
      <c r="A3288" s="510"/>
      <c r="B3288" s="40"/>
      <c r="C3288" s="40"/>
      <c r="D3288" s="45"/>
      <c r="E3288" s="45"/>
      <c r="F3288" s="64"/>
      <c r="G3288" s="40"/>
      <c r="H3288" s="40"/>
      <c r="I3288" s="40"/>
      <c r="J3288" s="40"/>
      <c r="K3288" s="40"/>
      <c r="L3288" s="40"/>
      <c r="M3288" s="40"/>
      <c r="N3288" s="40"/>
      <c r="O3288" s="40"/>
      <c r="P3288" s="40"/>
      <c r="Q3288" s="40"/>
      <c r="R3288" s="40"/>
      <c r="S3288" s="40"/>
      <c r="T3288" s="40"/>
      <c r="U3288" s="40"/>
      <c r="V3288" s="40"/>
      <c r="W3288" s="40"/>
      <c r="X3288" s="40"/>
      <c r="Y3288" s="40"/>
      <c r="Z3288" s="40"/>
      <c r="AA3288" s="40"/>
      <c r="AB3288" s="40"/>
      <c r="AC3288" s="40"/>
      <c r="AD3288" s="40"/>
      <c r="AE3288" s="40"/>
      <c r="AF3288" s="40"/>
      <c r="AG3288" s="40"/>
      <c r="AH3288" s="40"/>
      <c r="AI3288" s="40"/>
      <c r="AJ3288" s="40"/>
      <c r="AK3288" s="40"/>
      <c r="AL3288" s="40"/>
      <c r="AM3288" s="40"/>
      <c r="AN3288" s="40"/>
      <c r="AO3288" s="40"/>
      <c r="AP3288" s="40"/>
      <c r="AQ3288" s="40"/>
      <c r="AR3288" s="40"/>
      <c r="AS3288" s="40"/>
      <c r="AT3288" s="40"/>
      <c r="AU3288" s="40"/>
      <c r="AV3288" s="40"/>
      <c r="AW3288" s="40"/>
      <c r="AX3288" s="40"/>
      <c r="AY3288" s="40"/>
      <c r="AZ3288" s="40"/>
      <c r="BA3288" s="40"/>
      <c r="BB3288" s="40"/>
      <c r="BC3288" s="40"/>
      <c r="BD3288" s="40"/>
      <c r="BE3288" s="40"/>
      <c r="BF3288" s="40"/>
    </row>
    <row r="3289" spans="1:58" x14ac:dyDescent="0.4">
      <c r="A3289" s="510"/>
      <c r="B3289" s="40"/>
      <c r="C3289" s="40"/>
      <c r="D3289" s="45"/>
      <c r="E3289" s="45"/>
      <c r="F3289" s="64"/>
      <c r="G3289" s="40"/>
      <c r="H3289" s="40"/>
      <c r="I3289" s="40"/>
      <c r="J3289" s="40"/>
      <c r="K3289" s="40"/>
      <c r="L3289" s="40"/>
      <c r="M3289" s="40"/>
      <c r="N3289" s="40"/>
      <c r="O3289" s="40"/>
      <c r="P3289" s="40"/>
      <c r="Q3289" s="40"/>
      <c r="R3289" s="40"/>
      <c r="S3289" s="40"/>
      <c r="T3289" s="40"/>
      <c r="U3289" s="40"/>
      <c r="V3289" s="40"/>
      <c r="W3289" s="40"/>
      <c r="X3289" s="40"/>
      <c r="Y3289" s="40"/>
      <c r="Z3289" s="40"/>
      <c r="AA3289" s="40"/>
      <c r="AB3289" s="40"/>
      <c r="AC3289" s="40"/>
      <c r="AD3289" s="40"/>
      <c r="AE3289" s="40"/>
      <c r="AF3289" s="40"/>
      <c r="AG3289" s="40"/>
      <c r="AH3289" s="40"/>
      <c r="AI3289" s="40"/>
      <c r="AJ3289" s="40"/>
      <c r="AK3289" s="40"/>
      <c r="AL3289" s="40"/>
      <c r="AM3289" s="40"/>
      <c r="AN3289" s="40"/>
      <c r="AO3289" s="40"/>
      <c r="AP3289" s="40"/>
      <c r="AQ3289" s="40"/>
      <c r="AR3289" s="40"/>
      <c r="AS3289" s="40"/>
      <c r="AT3289" s="40"/>
      <c r="AU3289" s="40"/>
      <c r="AV3289" s="40"/>
      <c r="AW3289" s="40"/>
      <c r="AX3289" s="40"/>
      <c r="AY3289" s="40"/>
      <c r="AZ3289" s="40"/>
      <c r="BA3289" s="40"/>
      <c r="BB3289" s="40"/>
      <c r="BC3289" s="40"/>
      <c r="BD3289" s="40"/>
      <c r="BE3289" s="40"/>
      <c r="BF3289" s="40"/>
    </row>
    <row r="3290" spans="1:58" x14ac:dyDescent="0.4">
      <c r="A3290" s="510"/>
      <c r="B3290" s="40"/>
      <c r="C3290" s="40"/>
      <c r="D3290" s="45"/>
      <c r="E3290" s="45"/>
      <c r="F3290" s="64"/>
      <c r="G3290" s="40"/>
      <c r="H3290" s="40"/>
      <c r="I3290" s="40"/>
      <c r="J3290" s="40"/>
      <c r="K3290" s="40"/>
      <c r="L3290" s="40"/>
      <c r="M3290" s="40"/>
      <c r="N3290" s="40"/>
      <c r="O3290" s="40"/>
      <c r="P3290" s="40"/>
      <c r="Q3290" s="40"/>
      <c r="R3290" s="40"/>
      <c r="S3290" s="40"/>
      <c r="T3290" s="40"/>
      <c r="U3290" s="40"/>
      <c r="V3290" s="40"/>
      <c r="W3290" s="40"/>
      <c r="X3290" s="40"/>
      <c r="Y3290" s="40"/>
      <c r="Z3290" s="40"/>
      <c r="AA3290" s="40"/>
      <c r="AB3290" s="40"/>
      <c r="AC3290" s="40"/>
      <c r="AD3290" s="40"/>
      <c r="AE3290" s="40"/>
      <c r="AF3290" s="40"/>
      <c r="AG3290" s="40"/>
      <c r="AH3290" s="40"/>
      <c r="AI3290" s="40"/>
      <c r="AJ3290" s="40"/>
      <c r="AK3290" s="40"/>
      <c r="AL3290" s="40"/>
      <c r="AM3290" s="40"/>
      <c r="AN3290" s="40"/>
      <c r="AO3290" s="40"/>
      <c r="AP3290" s="40"/>
      <c r="AQ3290" s="40"/>
      <c r="AR3290" s="40"/>
      <c r="AS3290" s="40"/>
      <c r="AT3290" s="40"/>
      <c r="AU3290" s="40"/>
      <c r="AV3290" s="40"/>
      <c r="AW3290" s="40"/>
      <c r="AX3290" s="40"/>
      <c r="AY3290" s="40"/>
      <c r="AZ3290" s="40"/>
      <c r="BA3290" s="40"/>
      <c r="BB3290" s="40"/>
      <c r="BC3290" s="40"/>
      <c r="BD3290" s="40"/>
      <c r="BE3290" s="40"/>
      <c r="BF3290" s="40"/>
    </row>
    <row r="3291" spans="1:58" x14ac:dyDescent="0.4">
      <c r="A3291" s="510"/>
      <c r="B3291" s="40"/>
      <c r="C3291" s="40"/>
      <c r="D3291" s="45"/>
      <c r="E3291" s="45"/>
      <c r="F3291" s="64"/>
      <c r="G3291" s="40"/>
      <c r="H3291" s="40"/>
      <c r="I3291" s="40"/>
      <c r="J3291" s="40"/>
      <c r="K3291" s="40"/>
      <c r="L3291" s="40"/>
      <c r="M3291" s="40"/>
      <c r="N3291" s="40"/>
      <c r="O3291" s="40"/>
      <c r="P3291" s="40"/>
      <c r="Q3291" s="40"/>
      <c r="R3291" s="40"/>
      <c r="S3291" s="40"/>
      <c r="T3291" s="40"/>
      <c r="U3291" s="40"/>
      <c r="V3291" s="40"/>
      <c r="W3291" s="40"/>
      <c r="X3291" s="40"/>
      <c r="Y3291" s="40"/>
      <c r="Z3291" s="40"/>
      <c r="AA3291" s="40"/>
      <c r="AB3291" s="40"/>
      <c r="AC3291" s="40"/>
      <c r="AD3291" s="40"/>
      <c r="AE3291" s="40"/>
      <c r="AF3291" s="40"/>
      <c r="AG3291" s="40"/>
      <c r="AH3291" s="40"/>
      <c r="AI3291" s="40"/>
      <c r="AJ3291" s="40"/>
      <c r="AK3291" s="40"/>
      <c r="AL3291" s="40"/>
      <c r="AM3291" s="40"/>
      <c r="AN3291" s="40"/>
      <c r="AO3291" s="40"/>
      <c r="AP3291" s="40"/>
      <c r="AQ3291" s="40"/>
      <c r="AR3291" s="40"/>
      <c r="AS3291" s="40"/>
      <c r="AT3291" s="40"/>
      <c r="AU3291" s="40"/>
      <c r="AV3291" s="40"/>
      <c r="AW3291" s="40"/>
      <c r="AX3291" s="40"/>
      <c r="AY3291" s="40"/>
      <c r="AZ3291" s="40"/>
      <c r="BA3291" s="40"/>
      <c r="BB3291" s="40"/>
      <c r="BC3291" s="40"/>
      <c r="BD3291" s="40"/>
      <c r="BE3291" s="40"/>
      <c r="BF3291" s="40"/>
    </row>
    <row r="3292" spans="1:58" x14ac:dyDescent="0.4">
      <c r="A3292" s="510"/>
      <c r="B3292" s="40"/>
      <c r="C3292" s="40"/>
      <c r="D3292" s="45"/>
      <c r="E3292" s="45"/>
      <c r="F3292" s="64"/>
      <c r="G3292" s="40"/>
      <c r="H3292" s="40"/>
      <c r="I3292" s="40"/>
      <c r="J3292" s="40"/>
      <c r="K3292" s="40"/>
      <c r="L3292" s="40"/>
      <c r="M3292" s="40"/>
      <c r="N3292" s="40"/>
      <c r="O3292" s="40"/>
      <c r="P3292" s="40"/>
      <c r="Q3292" s="40"/>
      <c r="R3292" s="40"/>
      <c r="S3292" s="40"/>
      <c r="T3292" s="40"/>
      <c r="U3292" s="40"/>
      <c r="V3292" s="40"/>
      <c r="W3292" s="40"/>
      <c r="X3292" s="40"/>
      <c r="Y3292" s="40"/>
      <c r="Z3292" s="40"/>
      <c r="AA3292" s="40"/>
      <c r="AB3292" s="40"/>
      <c r="AC3292" s="40"/>
      <c r="AD3292" s="40"/>
      <c r="AE3292" s="40"/>
      <c r="AF3292" s="40"/>
      <c r="AG3292" s="40"/>
      <c r="AH3292" s="40"/>
      <c r="AI3292" s="40"/>
      <c r="AJ3292" s="40"/>
      <c r="AK3292" s="40"/>
      <c r="AL3292" s="40"/>
      <c r="AM3292" s="40"/>
      <c r="AN3292" s="40"/>
      <c r="AO3292" s="40"/>
      <c r="AP3292" s="40"/>
      <c r="AQ3292" s="40"/>
      <c r="AR3292" s="40"/>
      <c r="AS3292" s="40"/>
      <c r="AT3292" s="40"/>
      <c r="AU3292" s="40"/>
      <c r="AV3292" s="40"/>
      <c r="AW3292" s="40"/>
      <c r="AX3292" s="40"/>
      <c r="AY3292" s="40"/>
      <c r="AZ3292" s="40"/>
      <c r="BA3292" s="40"/>
      <c r="BB3292" s="40"/>
      <c r="BC3292" s="40"/>
      <c r="BD3292" s="40"/>
      <c r="BE3292" s="40"/>
      <c r="BF3292" s="40"/>
    </row>
    <row r="3293" spans="1:58" x14ac:dyDescent="0.4">
      <c r="A3293" s="510"/>
      <c r="B3293" s="40"/>
      <c r="C3293" s="40"/>
      <c r="D3293" s="45"/>
      <c r="E3293" s="45"/>
      <c r="F3293" s="64"/>
      <c r="G3293" s="40"/>
      <c r="H3293" s="40"/>
      <c r="I3293" s="40"/>
      <c r="J3293" s="40"/>
      <c r="K3293" s="40"/>
      <c r="L3293" s="40"/>
      <c r="M3293" s="40"/>
      <c r="N3293" s="40"/>
      <c r="O3293" s="40"/>
      <c r="P3293" s="40"/>
      <c r="Q3293" s="40"/>
      <c r="R3293" s="40"/>
      <c r="S3293" s="40"/>
      <c r="T3293" s="40"/>
      <c r="U3293" s="40"/>
      <c r="V3293" s="40"/>
      <c r="W3293" s="40"/>
      <c r="X3293" s="40"/>
      <c r="Y3293" s="40"/>
      <c r="Z3293" s="40"/>
      <c r="AA3293" s="40"/>
      <c r="AB3293" s="40"/>
      <c r="AC3293" s="40"/>
      <c r="AD3293" s="40"/>
      <c r="AE3293" s="40"/>
      <c r="AF3293" s="40"/>
      <c r="AG3293" s="40"/>
      <c r="AH3293" s="40"/>
      <c r="AI3293" s="40"/>
      <c r="AJ3293" s="40"/>
      <c r="AK3293" s="40"/>
      <c r="AL3293" s="40"/>
      <c r="AM3293" s="40"/>
      <c r="AN3293" s="40"/>
      <c r="AO3293" s="40"/>
      <c r="AP3293" s="40"/>
      <c r="AQ3293" s="40"/>
      <c r="AR3293" s="40"/>
      <c r="AS3293" s="40"/>
      <c r="AT3293" s="40"/>
      <c r="AU3293" s="40"/>
      <c r="AV3293" s="40"/>
      <c r="AW3293" s="40"/>
      <c r="AX3293" s="40"/>
      <c r="AY3293" s="40"/>
      <c r="AZ3293" s="40"/>
      <c r="BA3293" s="40"/>
      <c r="BB3293" s="40"/>
      <c r="BC3293" s="40"/>
      <c r="BD3293" s="40"/>
      <c r="BE3293" s="40"/>
      <c r="BF3293" s="40"/>
    </row>
    <row r="3294" spans="1:58" x14ac:dyDescent="0.4">
      <c r="A3294" s="510"/>
      <c r="B3294" s="40"/>
      <c r="C3294" s="40"/>
      <c r="D3294" s="45"/>
      <c r="E3294" s="45"/>
      <c r="F3294" s="64"/>
      <c r="G3294" s="40"/>
      <c r="H3294" s="40"/>
      <c r="I3294" s="40"/>
      <c r="J3294" s="40"/>
      <c r="K3294" s="40"/>
      <c r="L3294" s="40"/>
      <c r="M3294" s="40"/>
      <c r="N3294" s="40"/>
      <c r="O3294" s="40"/>
      <c r="P3294" s="40"/>
      <c r="Q3294" s="40"/>
      <c r="R3294" s="40"/>
      <c r="S3294" s="40"/>
      <c r="T3294" s="40"/>
      <c r="U3294" s="40"/>
      <c r="V3294" s="40"/>
      <c r="W3294" s="40"/>
      <c r="X3294" s="40"/>
      <c r="Y3294" s="40"/>
      <c r="Z3294" s="40"/>
      <c r="AA3294" s="40"/>
      <c r="AB3294" s="40"/>
      <c r="AC3294" s="40"/>
      <c r="AD3294" s="40"/>
      <c r="AE3294" s="40"/>
      <c r="AF3294" s="40"/>
      <c r="AG3294" s="40"/>
      <c r="AH3294" s="40"/>
      <c r="AI3294" s="40"/>
      <c r="AJ3294" s="40"/>
      <c r="AK3294" s="40"/>
      <c r="AL3294" s="40"/>
      <c r="AM3294" s="40"/>
      <c r="AN3294" s="40"/>
      <c r="AO3294" s="40"/>
      <c r="AP3294" s="40"/>
      <c r="AQ3294" s="40"/>
      <c r="AR3294" s="40"/>
      <c r="AS3294" s="40"/>
      <c r="AT3294" s="40"/>
      <c r="AU3294" s="40"/>
      <c r="AV3294" s="40"/>
      <c r="AW3294" s="40"/>
      <c r="AX3294" s="40"/>
      <c r="AY3294" s="40"/>
      <c r="AZ3294" s="40"/>
      <c r="BA3294" s="40"/>
      <c r="BB3294" s="40"/>
      <c r="BC3294" s="40"/>
      <c r="BD3294" s="40"/>
      <c r="BE3294" s="40"/>
      <c r="BF3294" s="40"/>
    </row>
    <row r="3295" spans="1:58" x14ac:dyDescent="0.4">
      <c r="A3295" s="510"/>
      <c r="B3295" s="40"/>
      <c r="C3295" s="40"/>
      <c r="D3295" s="45"/>
      <c r="E3295" s="45"/>
      <c r="F3295" s="64"/>
      <c r="G3295" s="40"/>
      <c r="H3295" s="40"/>
      <c r="I3295" s="40"/>
      <c r="J3295" s="40"/>
      <c r="K3295" s="40"/>
      <c r="L3295" s="40"/>
      <c r="M3295" s="40"/>
      <c r="N3295" s="40"/>
      <c r="O3295" s="40"/>
      <c r="P3295" s="40"/>
      <c r="Q3295" s="40"/>
      <c r="R3295" s="40"/>
      <c r="S3295" s="40"/>
      <c r="T3295" s="40"/>
      <c r="U3295" s="40"/>
      <c r="V3295" s="40"/>
      <c r="W3295" s="40"/>
      <c r="X3295" s="40"/>
      <c r="Y3295" s="40"/>
      <c r="Z3295" s="40"/>
      <c r="AA3295" s="40"/>
      <c r="AB3295" s="40"/>
      <c r="AC3295" s="40"/>
      <c r="AD3295" s="40"/>
      <c r="AE3295" s="40"/>
      <c r="AF3295" s="40"/>
      <c r="AG3295" s="40"/>
      <c r="AH3295" s="40"/>
      <c r="AI3295" s="40"/>
      <c r="AJ3295" s="40"/>
      <c r="AK3295" s="40"/>
      <c r="AL3295" s="40"/>
      <c r="AM3295" s="40"/>
      <c r="AN3295" s="40"/>
      <c r="AO3295" s="40"/>
      <c r="AP3295" s="40"/>
      <c r="AQ3295" s="40"/>
      <c r="AR3295" s="40"/>
      <c r="AS3295" s="40"/>
      <c r="AT3295" s="40"/>
      <c r="AU3295" s="40"/>
      <c r="AV3295" s="40"/>
      <c r="AW3295" s="40"/>
      <c r="AX3295" s="40"/>
      <c r="AY3295" s="40"/>
      <c r="AZ3295" s="40"/>
      <c r="BA3295" s="40"/>
      <c r="BB3295" s="40"/>
      <c r="BC3295" s="40"/>
      <c r="BD3295" s="40"/>
      <c r="BE3295" s="40"/>
      <c r="BF3295" s="40"/>
    </row>
    <row r="3296" spans="1:58" x14ac:dyDescent="0.4">
      <c r="A3296" s="510"/>
      <c r="B3296" s="40"/>
      <c r="C3296" s="40"/>
      <c r="D3296" s="45"/>
      <c r="E3296" s="45"/>
      <c r="F3296" s="64"/>
      <c r="G3296" s="40"/>
      <c r="H3296" s="40"/>
      <c r="I3296" s="40"/>
      <c r="J3296" s="40"/>
      <c r="K3296" s="40"/>
      <c r="L3296" s="40"/>
      <c r="M3296" s="40"/>
      <c r="N3296" s="40"/>
      <c r="O3296" s="40"/>
      <c r="P3296" s="40"/>
      <c r="Q3296" s="40"/>
      <c r="R3296" s="40"/>
      <c r="S3296" s="40"/>
      <c r="T3296" s="40"/>
      <c r="U3296" s="40"/>
      <c r="V3296" s="40"/>
      <c r="W3296" s="40"/>
      <c r="X3296" s="40"/>
      <c r="Y3296" s="40"/>
      <c r="Z3296" s="40"/>
      <c r="AA3296" s="40"/>
      <c r="AB3296" s="40"/>
      <c r="AC3296" s="40"/>
      <c r="AD3296" s="40"/>
      <c r="AE3296" s="40"/>
      <c r="AF3296" s="40"/>
      <c r="AG3296" s="40"/>
      <c r="AH3296" s="40"/>
      <c r="AI3296" s="40"/>
      <c r="AJ3296" s="40"/>
      <c r="AK3296" s="40"/>
      <c r="AL3296" s="40"/>
      <c r="AM3296" s="40"/>
      <c r="AN3296" s="40"/>
      <c r="AO3296" s="40"/>
      <c r="AP3296" s="40"/>
      <c r="AQ3296" s="40"/>
      <c r="AR3296" s="40"/>
      <c r="AS3296" s="40"/>
      <c r="AT3296" s="40"/>
      <c r="AU3296" s="40"/>
      <c r="AV3296" s="40"/>
      <c r="AW3296" s="40"/>
      <c r="AX3296" s="40"/>
      <c r="AY3296" s="40"/>
      <c r="AZ3296" s="40"/>
      <c r="BA3296" s="40"/>
      <c r="BB3296" s="40"/>
      <c r="BC3296" s="40"/>
      <c r="BD3296" s="40"/>
      <c r="BE3296" s="40"/>
      <c r="BF3296" s="40"/>
    </row>
    <row r="3297" spans="1:58" x14ac:dyDescent="0.4">
      <c r="A3297" s="510"/>
      <c r="B3297" s="40"/>
      <c r="C3297" s="40"/>
      <c r="D3297" s="45"/>
      <c r="E3297" s="45"/>
      <c r="F3297" s="64"/>
      <c r="G3297" s="40"/>
      <c r="H3297" s="40"/>
      <c r="I3297" s="40"/>
      <c r="J3297" s="40"/>
      <c r="K3297" s="40"/>
      <c r="L3297" s="40"/>
      <c r="M3297" s="40"/>
      <c r="N3297" s="40"/>
      <c r="O3297" s="40"/>
      <c r="P3297" s="40"/>
      <c r="Q3297" s="40"/>
      <c r="R3297" s="40"/>
      <c r="S3297" s="40"/>
      <c r="T3297" s="40"/>
      <c r="U3297" s="40"/>
      <c r="V3297" s="40"/>
      <c r="W3297" s="40"/>
      <c r="X3297" s="40"/>
      <c r="Y3297" s="40"/>
      <c r="Z3297" s="40"/>
      <c r="AA3297" s="40"/>
      <c r="AB3297" s="40"/>
      <c r="AC3297" s="40"/>
      <c r="AD3297" s="40"/>
      <c r="AE3297" s="40"/>
      <c r="AF3297" s="40"/>
      <c r="AG3297" s="40"/>
      <c r="AH3297" s="40"/>
      <c r="AI3297" s="40"/>
      <c r="AJ3297" s="40"/>
      <c r="AK3297" s="40"/>
      <c r="AL3297" s="40"/>
      <c r="AM3297" s="40"/>
      <c r="AN3297" s="40"/>
      <c r="AO3297" s="40"/>
      <c r="AP3297" s="40"/>
      <c r="AQ3297" s="40"/>
      <c r="AR3297" s="40"/>
      <c r="AS3297" s="40"/>
      <c r="AT3297" s="40"/>
      <c r="AU3297" s="40"/>
      <c r="AV3297" s="40"/>
      <c r="AW3297" s="40"/>
      <c r="AX3297" s="40"/>
      <c r="AY3297" s="40"/>
      <c r="AZ3297" s="40"/>
      <c r="BA3297" s="40"/>
      <c r="BB3297" s="40"/>
      <c r="BC3297" s="40"/>
      <c r="BD3297" s="40"/>
      <c r="BE3297" s="40"/>
      <c r="BF3297" s="40"/>
    </row>
    <row r="3298" spans="1:58" x14ac:dyDescent="0.4">
      <c r="A3298" s="510"/>
      <c r="B3298" s="40"/>
      <c r="C3298" s="40"/>
      <c r="D3298" s="45"/>
      <c r="E3298" s="45"/>
      <c r="F3298" s="64"/>
      <c r="G3298" s="40"/>
      <c r="H3298" s="40"/>
      <c r="I3298" s="40"/>
      <c r="J3298" s="40"/>
      <c r="K3298" s="40"/>
      <c r="L3298" s="40"/>
      <c r="M3298" s="40"/>
      <c r="N3298" s="40"/>
      <c r="O3298" s="40"/>
      <c r="P3298" s="40"/>
      <c r="Q3298" s="40"/>
      <c r="R3298" s="40"/>
      <c r="S3298" s="40"/>
      <c r="T3298" s="40"/>
      <c r="U3298" s="40"/>
      <c r="V3298" s="40"/>
      <c r="W3298" s="40"/>
      <c r="X3298" s="40"/>
      <c r="Y3298" s="40"/>
      <c r="Z3298" s="40"/>
      <c r="AA3298" s="40"/>
      <c r="AB3298" s="40"/>
      <c r="AC3298" s="40"/>
      <c r="AD3298" s="40"/>
      <c r="AE3298" s="40"/>
      <c r="AF3298" s="40"/>
      <c r="AG3298" s="40"/>
      <c r="AH3298" s="40"/>
      <c r="AI3298" s="40"/>
      <c r="AJ3298" s="40"/>
      <c r="AK3298" s="40"/>
      <c r="AL3298" s="40"/>
      <c r="AM3298" s="40"/>
      <c r="AN3298" s="40"/>
      <c r="AO3298" s="40"/>
      <c r="AP3298" s="40"/>
      <c r="AQ3298" s="40"/>
      <c r="AR3298" s="40"/>
      <c r="AS3298" s="40"/>
      <c r="AT3298" s="40"/>
      <c r="AU3298" s="40"/>
      <c r="AV3298" s="40"/>
      <c r="AW3298" s="40"/>
      <c r="AX3298" s="40"/>
      <c r="AY3298" s="40"/>
      <c r="AZ3298" s="40"/>
      <c r="BA3298" s="40"/>
      <c r="BB3298" s="40"/>
      <c r="BC3298" s="40"/>
      <c r="BD3298" s="40"/>
      <c r="BE3298" s="40"/>
      <c r="BF3298" s="40"/>
    </row>
    <row r="3299" spans="1:58" x14ac:dyDescent="0.4">
      <c r="A3299" s="510"/>
      <c r="B3299" s="40"/>
      <c r="C3299" s="40"/>
      <c r="D3299" s="45"/>
      <c r="E3299" s="45"/>
      <c r="F3299" s="64"/>
      <c r="G3299" s="40"/>
      <c r="H3299" s="40"/>
      <c r="I3299" s="40"/>
      <c r="J3299" s="40"/>
      <c r="K3299" s="40"/>
      <c r="L3299" s="40"/>
      <c r="M3299" s="40"/>
      <c r="N3299" s="40"/>
      <c r="O3299" s="40"/>
      <c r="P3299" s="40"/>
      <c r="Q3299" s="40"/>
      <c r="R3299" s="40"/>
      <c r="S3299" s="40"/>
      <c r="T3299" s="40"/>
      <c r="U3299" s="40"/>
      <c r="V3299" s="40"/>
      <c r="W3299" s="40"/>
      <c r="X3299" s="40"/>
      <c r="Y3299" s="40"/>
      <c r="Z3299" s="40"/>
      <c r="AA3299" s="40"/>
      <c r="AB3299" s="40"/>
      <c r="AC3299" s="40"/>
      <c r="AD3299" s="40"/>
      <c r="AE3299" s="40"/>
      <c r="AF3299" s="40"/>
      <c r="AG3299" s="40"/>
      <c r="AH3299" s="40"/>
      <c r="AI3299" s="40"/>
      <c r="AJ3299" s="40"/>
      <c r="AK3299" s="40"/>
      <c r="AL3299" s="40"/>
      <c r="AM3299" s="40"/>
      <c r="AN3299" s="40"/>
      <c r="AO3299" s="40"/>
      <c r="AP3299" s="40"/>
      <c r="AQ3299" s="40"/>
      <c r="AR3299" s="40"/>
      <c r="AS3299" s="40"/>
      <c r="AT3299" s="40"/>
      <c r="AU3299" s="40"/>
      <c r="AV3299" s="40"/>
      <c r="AW3299" s="40"/>
      <c r="AX3299" s="40"/>
      <c r="AY3299" s="40"/>
      <c r="AZ3299" s="40"/>
      <c r="BA3299" s="40"/>
      <c r="BB3299" s="40"/>
      <c r="BC3299" s="40"/>
      <c r="BD3299" s="40"/>
      <c r="BE3299" s="40"/>
      <c r="BF3299" s="40"/>
    </row>
    <row r="3300" spans="1:58" x14ac:dyDescent="0.4">
      <c r="A3300" s="510"/>
      <c r="B3300" s="40"/>
      <c r="C3300" s="40"/>
      <c r="D3300" s="45"/>
      <c r="E3300" s="45"/>
      <c r="F3300" s="64"/>
      <c r="G3300" s="40"/>
      <c r="H3300" s="40"/>
      <c r="I3300" s="40"/>
      <c r="J3300" s="40"/>
      <c r="K3300" s="40"/>
      <c r="L3300" s="40"/>
      <c r="M3300" s="40"/>
      <c r="N3300" s="40"/>
      <c r="O3300" s="40"/>
      <c r="P3300" s="40"/>
      <c r="Q3300" s="40"/>
      <c r="R3300" s="40"/>
      <c r="S3300" s="40"/>
      <c r="T3300" s="40"/>
      <c r="U3300" s="40"/>
      <c r="V3300" s="40"/>
      <c r="W3300" s="40"/>
      <c r="X3300" s="40"/>
      <c r="Y3300" s="40"/>
      <c r="Z3300" s="40"/>
      <c r="AA3300" s="40"/>
      <c r="AB3300" s="40"/>
      <c r="AC3300" s="40"/>
      <c r="AD3300" s="40"/>
      <c r="AE3300" s="40"/>
      <c r="AF3300" s="40"/>
      <c r="AG3300" s="40"/>
      <c r="AH3300" s="40"/>
      <c r="AI3300" s="40"/>
      <c r="AJ3300" s="40"/>
      <c r="AK3300" s="40"/>
      <c r="AL3300" s="40"/>
      <c r="AM3300" s="40"/>
      <c r="AN3300" s="40"/>
      <c r="AO3300" s="40"/>
      <c r="AP3300" s="40"/>
      <c r="AQ3300" s="40"/>
      <c r="AR3300" s="40"/>
      <c r="AS3300" s="40"/>
      <c r="AT3300" s="40"/>
      <c r="AU3300" s="40"/>
      <c r="AV3300" s="40"/>
      <c r="AW3300" s="40"/>
      <c r="AX3300" s="40"/>
      <c r="AY3300" s="40"/>
      <c r="AZ3300" s="40"/>
      <c r="BA3300" s="40"/>
      <c r="BB3300" s="40"/>
      <c r="BC3300" s="40"/>
      <c r="BD3300" s="40"/>
      <c r="BE3300" s="40"/>
      <c r="BF3300" s="40"/>
    </row>
    <row r="3301" spans="1:58" x14ac:dyDescent="0.4">
      <c r="A3301" s="510"/>
      <c r="B3301" s="40"/>
      <c r="C3301" s="40"/>
      <c r="D3301" s="45"/>
      <c r="E3301" s="45"/>
      <c r="F3301" s="64"/>
      <c r="G3301" s="40"/>
      <c r="H3301" s="40"/>
      <c r="I3301" s="40"/>
      <c r="J3301" s="40"/>
      <c r="K3301" s="40"/>
      <c r="L3301" s="40"/>
      <c r="M3301" s="40"/>
      <c r="N3301" s="40"/>
      <c r="O3301" s="40"/>
      <c r="P3301" s="40"/>
      <c r="Q3301" s="40"/>
      <c r="R3301" s="40"/>
      <c r="S3301" s="40"/>
      <c r="T3301" s="40"/>
      <c r="U3301" s="40"/>
      <c r="V3301" s="40"/>
      <c r="W3301" s="40"/>
      <c r="X3301" s="40"/>
      <c r="Y3301" s="40"/>
      <c r="Z3301" s="40"/>
      <c r="AA3301" s="40"/>
      <c r="AB3301" s="40"/>
      <c r="AC3301" s="40"/>
      <c r="AD3301" s="40"/>
      <c r="AE3301" s="40"/>
      <c r="AF3301" s="40"/>
      <c r="AG3301" s="40"/>
      <c r="AH3301" s="40"/>
      <c r="AI3301" s="40"/>
      <c r="AJ3301" s="40"/>
      <c r="AK3301" s="40"/>
      <c r="AL3301" s="40"/>
      <c r="AM3301" s="40"/>
      <c r="AN3301" s="40"/>
      <c r="AO3301" s="40"/>
      <c r="AP3301" s="40"/>
      <c r="AQ3301" s="40"/>
      <c r="AR3301" s="40"/>
      <c r="AS3301" s="40"/>
      <c r="AT3301" s="40"/>
      <c r="AU3301" s="40"/>
      <c r="AV3301" s="40"/>
      <c r="AW3301" s="40"/>
      <c r="AX3301" s="40"/>
      <c r="AY3301" s="40"/>
      <c r="AZ3301" s="40"/>
      <c r="BA3301" s="40"/>
      <c r="BB3301" s="40"/>
      <c r="BC3301" s="40"/>
      <c r="BD3301" s="40"/>
      <c r="BE3301" s="40"/>
      <c r="BF3301" s="40"/>
    </row>
    <row r="3302" spans="1:58" x14ac:dyDescent="0.4">
      <c r="A3302" s="510"/>
      <c r="B3302" s="40"/>
      <c r="C3302" s="40"/>
      <c r="D3302" s="45"/>
      <c r="E3302" s="45"/>
      <c r="F3302" s="64"/>
      <c r="G3302" s="40"/>
      <c r="H3302" s="40"/>
      <c r="I3302" s="40"/>
      <c r="J3302" s="40"/>
      <c r="K3302" s="40"/>
      <c r="L3302" s="40"/>
      <c r="M3302" s="40"/>
      <c r="N3302" s="40"/>
      <c r="O3302" s="40"/>
      <c r="P3302" s="40"/>
      <c r="Q3302" s="40"/>
      <c r="R3302" s="40"/>
      <c r="S3302" s="40"/>
      <c r="T3302" s="40"/>
      <c r="U3302" s="40"/>
      <c r="V3302" s="40"/>
      <c r="W3302" s="40"/>
      <c r="X3302" s="40"/>
      <c r="Y3302" s="40"/>
      <c r="Z3302" s="40"/>
      <c r="AA3302" s="40"/>
      <c r="AB3302" s="40"/>
      <c r="AC3302" s="40"/>
      <c r="AD3302" s="40"/>
      <c r="AE3302" s="40"/>
      <c r="AF3302" s="40"/>
      <c r="AG3302" s="40"/>
      <c r="AH3302" s="40"/>
      <c r="AI3302" s="40"/>
      <c r="AJ3302" s="40"/>
      <c r="AK3302" s="40"/>
      <c r="AL3302" s="40"/>
      <c r="AM3302" s="40"/>
      <c r="AN3302" s="40"/>
      <c r="AO3302" s="40"/>
      <c r="AP3302" s="40"/>
      <c r="AQ3302" s="40"/>
      <c r="AR3302" s="40"/>
      <c r="AS3302" s="40"/>
      <c r="AT3302" s="40"/>
      <c r="AU3302" s="40"/>
      <c r="AV3302" s="40"/>
      <c r="AW3302" s="40"/>
      <c r="AX3302" s="40"/>
      <c r="AY3302" s="40"/>
      <c r="AZ3302" s="40"/>
      <c r="BA3302" s="40"/>
      <c r="BB3302" s="40"/>
      <c r="BC3302" s="40"/>
      <c r="BD3302" s="40"/>
      <c r="BE3302" s="40"/>
      <c r="BF3302" s="40"/>
    </row>
    <row r="3303" spans="1:58" x14ac:dyDescent="0.4">
      <c r="A3303" s="510"/>
      <c r="B3303" s="40"/>
      <c r="C3303" s="40"/>
      <c r="D3303" s="45"/>
      <c r="E3303" s="45"/>
      <c r="F3303" s="64"/>
      <c r="G3303" s="40"/>
      <c r="H3303" s="40"/>
      <c r="I3303" s="40"/>
      <c r="J3303" s="40"/>
      <c r="K3303" s="40"/>
      <c r="L3303" s="40"/>
      <c r="M3303" s="40"/>
      <c r="N3303" s="40"/>
      <c r="O3303" s="40"/>
      <c r="P3303" s="40"/>
      <c r="Q3303" s="40"/>
      <c r="R3303" s="40"/>
      <c r="S3303" s="40"/>
      <c r="T3303" s="40"/>
      <c r="U3303" s="40"/>
      <c r="V3303" s="40"/>
      <c r="W3303" s="40"/>
      <c r="X3303" s="40"/>
      <c r="Y3303" s="40"/>
      <c r="Z3303" s="40"/>
      <c r="AA3303" s="40"/>
      <c r="AB3303" s="40"/>
      <c r="AC3303" s="40"/>
      <c r="AD3303" s="40"/>
      <c r="AE3303" s="40"/>
      <c r="AF3303" s="40"/>
      <c r="AG3303" s="40"/>
      <c r="AH3303" s="40"/>
      <c r="AI3303" s="40"/>
      <c r="AJ3303" s="40"/>
      <c r="AK3303" s="40"/>
      <c r="AL3303" s="40"/>
      <c r="AM3303" s="40"/>
      <c r="AN3303" s="40"/>
      <c r="AO3303" s="40"/>
      <c r="AP3303" s="40"/>
      <c r="AQ3303" s="40"/>
      <c r="AR3303" s="40"/>
      <c r="AS3303" s="40"/>
      <c r="AT3303" s="40"/>
      <c r="AU3303" s="40"/>
      <c r="AV3303" s="40"/>
      <c r="AW3303" s="40"/>
      <c r="AX3303" s="40"/>
      <c r="AY3303" s="40"/>
      <c r="AZ3303" s="40"/>
      <c r="BA3303" s="40"/>
      <c r="BB3303" s="40"/>
      <c r="BC3303" s="40"/>
      <c r="BD3303" s="40"/>
      <c r="BE3303" s="40"/>
      <c r="BF3303" s="40"/>
    </row>
    <row r="3304" spans="1:58" x14ac:dyDescent="0.4">
      <c r="A3304" s="510"/>
      <c r="B3304" s="40"/>
      <c r="C3304" s="40"/>
      <c r="D3304" s="45"/>
      <c r="E3304" s="45"/>
      <c r="F3304" s="64"/>
      <c r="G3304" s="40"/>
      <c r="H3304" s="40"/>
      <c r="I3304" s="40"/>
      <c r="J3304" s="40"/>
      <c r="K3304" s="40"/>
      <c r="L3304" s="40"/>
      <c r="M3304" s="40"/>
      <c r="N3304" s="40"/>
      <c r="O3304" s="40"/>
      <c r="P3304" s="40"/>
      <c r="Q3304" s="40"/>
      <c r="R3304" s="40"/>
      <c r="S3304" s="40"/>
      <c r="T3304" s="40"/>
      <c r="U3304" s="40"/>
      <c r="V3304" s="40"/>
      <c r="W3304" s="40"/>
      <c r="X3304" s="40"/>
      <c r="Y3304" s="40"/>
      <c r="Z3304" s="40"/>
      <c r="AA3304" s="40"/>
      <c r="AB3304" s="40"/>
      <c r="AC3304" s="40"/>
      <c r="AD3304" s="40"/>
      <c r="AE3304" s="40"/>
      <c r="AF3304" s="40"/>
      <c r="AG3304" s="40"/>
      <c r="AH3304" s="40"/>
      <c r="AI3304" s="40"/>
      <c r="AJ3304" s="40"/>
      <c r="AK3304" s="40"/>
      <c r="AL3304" s="40"/>
      <c r="AM3304" s="40"/>
      <c r="AN3304" s="40"/>
      <c r="AO3304" s="40"/>
      <c r="AP3304" s="40"/>
      <c r="AQ3304" s="40"/>
      <c r="AR3304" s="40"/>
      <c r="AS3304" s="40"/>
      <c r="AT3304" s="40"/>
      <c r="AU3304" s="40"/>
      <c r="AV3304" s="40"/>
      <c r="AW3304" s="40"/>
      <c r="AX3304" s="40"/>
      <c r="AY3304" s="40"/>
      <c r="AZ3304" s="40"/>
      <c r="BA3304" s="40"/>
      <c r="BB3304" s="40"/>
      <c r="BC3304" s="40"/>
      <c r="BD3304" s="40"/>
      <c r="BE3304" s="40"/>
      <c r="BF3304" s="40"/>
    </row>
    <row r="3305" spans="1:58" x14ac:dyDescent="0.4">
      <c r="A3305" s="510"/>
      <c r="B3305" s="40"/>
      <c r="C3305" s="40"/>
      <c r="D3305" s="45"/>
      <c r="E3305" s="45"/>
      <c r="F3305" s="64"/>
      <c r="G3305" s="40"/>
      <c r="H3305" s="40"/>
      <c r="I3305" s="40"/>
      <c r="J3305" s="40"/>
      <c r="K3305" s="40"/>
      <c r="L3305" s="40"/>
      <c r="M3305" s="40"/>
      <c r="N3305" s="40"/>
      <c r="O3305" s="40"/>
      <c r="P3305" s="40"/>
      <c r="Q3305" s="40"/>
      <c r="R3305" s="40"/>
      <c r="S3305" s="40"/>
      <c r="T3305" s="40"/>
      <c r="U3305" s="40"/>
      <c r="V3305" s="40"/>
      <c r="W3305" s="40"/>
      <c r="X3305" s="40"/>
      <c r="Y3305" s="40"/>
      <c r="Z3305" s="40"/>
      <c r="AA3305" s="40"/>
      <c r="AB3305" s="40"/>
      <c r="AC3305" s="40"/>
      <c r="AD3305" s="40"/>
      <c r="AE3305" s="40"/>
      <c r="AF3305" s="40"/>
      <c r="AG3305" s="40"/>
      <c r="AH3305" s="40"/>
      <c r="AI3305" s="40"/>
      <c r="AJ3305" s="40"/>
      <c r="AK3305" s="40"/>
      <c r="AL3305" s="40"/>
      <c r="AM3305" s="40"/>
      <c r="AN3305" s="40"/>
      <c r="AO3305" s="40"/>
      <c r="AP3305" s="40"/>
      <c r="AQ3305" s="40"/>
      <c r="AR3305" s="40"/>
      <c r="AS3305" s="40"/>
      <c r="AT3305" s="40"/>
      <c r="AU3305" s="40"/>
      <c r="AV3305" s="40"/>
      <c r="AW3305" s="40"/>
      <c r="AX3305" s="40"/>
      <c r="AY3305" s="40"/>
      <c r="AZ3305" s="40"/>
      <c r="BA3305" s="40"/>
      <c r="BB3305" s="40"/>
      <c r="BC3305" s="40"/>
      <c r="BD3305" s="40"/>
      <c r="BE3305" s="40"/>
      <c r="BF3305" s="40"/>
    </row>
    <row r="3306" spans="1:58" x14ac:dyDescent="0.4">
      <c r="A3306" s="510"/>
      <c r="B3306" s="40"/>
      <c r="C3306" s="40"/>
      <c r="D3306" s="45"/>
      <c r="E3306" s="45"/>
      <c r="F3306" s="64"/>
      <c r="G3306" s="40"/>
      <c r="H3306" s="40"/>
      <c r="I3306" s="40"/>
      <c r="J3306" s="40"/>
      <c r="K3306" s="40"/>
      <c r="L3306" s="40"/>
      <c r="M3306" s="40"/>
      <c r="N3306" s="40"/>
      <c r="O3306" s="40"/>
      <c r="P3306" s="40"/>
      <c r="Q3306" s="40"/>
      <c r="R3306" s="40"/>
      <c r="S3306" s="40"/>
      <c r="T3306" s="40"/>
      <c r="U3306" s="40"/>
      <c r="V3306" s="40"/>
      <c r="W3306" s="40"/>
      <c r="X3306" s="40"/>
      <c r="Y3306" s="40"/>
      <c r="Z3306" s="40"/>
      <c r="AA3306" s="40"/>
      <c r="AB3306" s="40"/>
      <c r="AC3306" s="40"/>
      <c r="AD3306" s="40"/>
      <c r="AE3306" s="40"/>
      <c r="AF3306" s="40"/>
      <c r="AG3306" s="40"/>
      <c r="AH3306" s="40"/>
      <c r="AI3306" s="40"/>
      <c r="AJ3306" s="40"/>
      <c r="AK3306" s="40"/>
      <c r="AL3306" s="40"/>
      <c r="AM3306" s="40"/>
      <c r="AN3306" s="40"/>
      <c r="AO3306" s="40"/>
      <c r="AP3306" s="40"/>
      <c r="AQ3306" s="40"/>
      <c r="AR3306" s="40"/>
      <c r="AS3306" s="40"/>
      <c r="AT3306" s="40"/>
      <c r="AU3306" s="40"/>
      <c r="AV3306" s="40"/>
      <c r="AW3306" s="40"/>
      <c r="AX3306" s="40"/>
      <c r="AY3306" s="40"/>
      <c r="AZ3306" s="40"/>
      <c r="BA3306" s="40"/>
      <c r="BB3306" s="40"/>
      <c r="BC3306" s="40"/>
      <c r="BD3306" s="40"/>
      <c r="BE3306" s="40"/>
      <c r="BF3306" s="40"/>
    </row>
    <row r="3307" spans="1:58" x14ac:dyDescent="0.4">
      <c r="A3307" s="510"/>
      <c r="B3307" s="40"/>
      <c r="C3307" s="40"/>
      <c r="D3307" s="45"/>
      <c r="E3307" s="45"/>
      <c r="F3307" s="64"/>
      <c r="G3307" s="40"/>
      <c r="H3307" s="40"/>
      <c r="I3307" s="40"/>
      <c r="J3307" s="40"/>
      <c r="K3307" s="40"/>
      <c r="L3307" s="40"/>
      <c r="M3307" s="40"/>
      <c r="N3307" s="40"/>
      <c r="O3307" s="40"/>
      <c r="P3307" s="40"/>
      <c r="Q3307" s="40"/>
      <c r="R3307" s="40"/>
      <c r="S3307" s="40"/>
      <c r="T3307" s="40"/>
      <c r="U3307" s="40"/>
      <c r="V3307" s="40"/>
      <c r="W3307" s="40"/>
      <c r="X3307" s="40"/>
      <c r="Y3307" s="40"/>
      <c r="Z3307" s="40"/>
      <c r="AA3307" s="40"/>
      <c r="AB3307" s="40"/>
      <c r="AC3307" s="40"/>
      <c r="AD3307" s="40"/>
      <c r="AE3307" s="40"/>
      <c r="AF3307" s="40"/>
      <c r="AG3307" s="40"/>
      <c r="AH3307" s="40"/>
      <c r="AI3307" s="40"/>
      <c r="AJ3307" s="40"/>
      <c r="AK3307" s="40"/>
      <c r="AL3307" s="40"/>
      <c r="AM3307" s="40"/>
      <c r="AN3307" s="40"/>
      <c r="AO3307" s="40"/>
      <c r="AP3307" s="40"/>
      <c r="AQ3307" s="40"/>
      <c r="AR3307" s="40"/>
      <c r="AS3307" s="40"/>
      <c r="AT3307" s="40"/>
      <c r="AU3307" s="40"/>
      <c r="AV3307" s="40"/>
      <c r="AW3307" s="40"/>
      <c r="AX3307" s="40"/>
      <c r="AY3307" s="40"/>
      <c r="AZ3307" s="40"/>
      <c r="BA3307" s="40"/>
      <c r="BB3307" s="40"/>
      <c r="BC3307" s="40"/>
      <c r="BD3307" s="40"/>
      <c r="BE3307" s="40"/>
      <c r="BF3307" s="40"/>
    </row>
    <row r="3308" spans="1:58" x14ac:dyDescent="0.4">
      <c r="A3308" s="510"/>
      <c r="B3308" s="40"/>
      <c r="C3308" s="40"/>
      <c r="D3308" s="45"/>
      <c r="E3308" s="45"/>
      <c r="F3308" s="64"/>
      <c r="G3308" s="40"/>
      <c r="H3308" s="40"/>
      <c r="I3308" s="40"/>
      <c r="J3308" s="40"/>
      <c r="K3308" s="40"/>
      <c r="L3308" s="40"/>
      <c r="M3308" s="40"/>
      <c r="N3308" s="40"/>
      <c r="O3308" s="40"/>
      <c r="P3308" s="40"/>
      <c r="Q3308" s="40"/>
      <c r="R3308" s="40"/>
      <c r="S3308" s="40"/>
      <c r="T3308" s="40"/>
      <c r="U3308" s="40"/>
      <c r="V3308" s="40"/>
      <c r="W3308" s="40"/>
      <c r="X3308" s="40"/>
      <c r="Y3308" s="40"/>
      <c r="Z3308" s="40"/>
      <c r="AA3308" s="40"/>
      <c r="AB3308" s="40"/>
      <c r="AC3308" s="40"/>
      <c r="AD3308" s="40"/>
      <c r="AE3308" s="40"/>
      <c r="AF3308" s="40"/>
      <c r="AG3308" s="40"/>
      <c r="AH3308" s="40"/>
      <c r="AI3308" s="40"/>
      <c r="AJ3308" s="40"/>
      <c r="AK3308" s="40"/>
      <c r="AL3308" s="40"/>
      <c r="AM3308" s="40"/>
      <c r="AN3308" s="40"/>
      <c r="AO3308" s="40"/>
      <c r="AP3308" s="40"/>
      <c r="AQ3308" s="40"/>
      <c r="AR3308" s="40"/>
      <c r="AS3308" s="40"/>
      <c r="AT3308" s="40"/>
      <c r="AU3308" s="40"/>
      <c r="AV3308" s="40"/>
      <c r="AW3308" s="40"/>
      <c r="AX3308" s="40"/>
      <c r="AY3308" s="40"/>
      <c r="AZ3308" s="40"/>
      <c r="BA3308" s="40"/>
      <c r="BB3308" s="40"/>
      <c r="BC3308" s="40"/>
      <c r="BD3308" s="40"/>
      <c r="BE3308" s="40"/>
      <c r="BF3308" s="40"/>
    </row>
    <row r="3309" spans="1:58" x14ac:dyDescent="0.4">
      <c r="A3309" s="510"/>
      <c r="B3309" s="40"/>
      <c r="C3309" s="40"/>
      <c r="D3309" s="45"/>
      <c r="E3309" s="45"/>
      <c r="F3309" s="64"/>
      <c r="G3309" s="40"/>
      <c r="H3309" s="40"/>
      <c r="I3309" s="40"/>
      <c r="J3309" s="40"/>
      <c r="K3309" s="40"/>
      <c r="L3309" s="40"/>
      <c r="M3309" s="40"/>
      <c r="N3309" s="40"/>
      <c r="O3309" s="40"/>
      <c r="P3309" s="40"/>
      <c r="Q3309" s="40"/>
      <c r="R3309" s="40"/>
      <c r="S3309" s="40"/>
      <c r="T3309" s="40"/>
      <c r="U3309" s="40"/>
      <c r="V3309" s="40"/>
      <c r="W3309" s="40"/>
      <c r="X3309" s="40"/>
      <c r="Y3309" s="40"/>
      <c r="Z3309" s="40"/>
      <c r="AA3309" s="40"/>
      <c r="AB3309" s="40"/>
      <c r="AC3309" s="40"/>
      <c r="AD3309" s="40"/>
      <c r="AE3309" s="40"/>
      <c r="AF3309" s="40"/>
      <c r="AG3309" s="40"/>
      <c r="AH3309" s="40"/>
      <c r="AI3309" s="40"/>
      <c r="AJ3309" s="40"/>
      <c r="AK3309" s="40"/>
      <c r="AL3309" s="40"/>
      <c r="AM3309" s="40"/>
      <c r="AN3309" s="40"/>
      <c r="AO3309" s="40"/>
      <c r="AP3309" s="40"/>
      <c r="AQ3309" s="40"/>
      <c r="AR3309" s="40"/>
      <c r="AS3309" s="40"/>
      <c r="AT3309" s="40"/>
      <c r="AU3309" s="40"/>
      <c r="AV3309" s="40"/>
      <c r="AW3309" s="40"/>
      <c r="AX3309" s="40"/>
      <c r="AY3309" s="40"/>
      <c r="AZ3309" s="40"/>
      <c r="BA3309" s="40"/>
      <c r="BB3309" s="40"/>
      <c r="BC3309" s="40"/>
      <c r="BD3309" s="40"/>
      <c r="BE3309" s="40"/>
      <c r="BF3309" s="40"/>
    </row>
    <row r="3310" spans="1:58" x14ac:dyDescent="0.4">
      <c r="A3310" s="510"/>
      <c r="B3310" s="40"/>
      <c r="C3310" s="40"/>
      <c r="D3310" s="45"/>
      <c r="E3310" s="45"/>
      <c r="F3310" s="64"/>
      <c r="G3310" s="40"/>
      <c r="H3310" s="40"/>
      <c r="I3310" s="40"/>
      <c r="J3310" s="40"/>
      <c r="K3310" s="40"/>
      <c r="L3310" s="40"/>
      <c r="M3310" s="40"/>
      <c r="N3310" s="40"/>
      <c r="O3310" s="40"/>
      <c r="P3310" s="40"/>
      <c r="Q3310" s="40"/>
      <c r="R3310" s="40"/>
      <c r="S3310" s="40"/>
      <c r="T3310" s="40"/>
      <c r="U3310" s="40"/>
      <c r="V3310" s="40"/>
      <c r="W3310" s="40"/>
      <c r="X3310" s="40"/>
      <c r="Y3310" s="40"/>
      <c r="Z3310" s="40"/>
      <c r="AA3310" s="40"/>
      <c r="AB3310" s="40"/>
      <c r="AC3310" s="40"/>
      <c r="AD3310" s="40"/>
      <c r="AE3310" s="40"/>
      <c r="AF3310" s="40"/>
      <c r="AG3310" s="40"/>
      <c r="AH3310" s="40"/>
      <c r="AI3310" s="40"/>
      <c r="AJ3310" s="40"/>
      <c r="AK3310" s="40"/>
      <c r="AL3310" s="40"/>
      <c r="AM3310" s="40"/>
      <c r="AN3310" s="40"/>
      <c r="AO3310" s="40"/>
      <c r="AP3310" s="40"/>
      <c r="AQ3310" s="40"/>
      <c r="AR3310" s="40"/>
      <c r="AS3310" s="40"/>
      <c r="AT3310" s="40"/>
      <c r="AU3310" s="40"/>
      <c r="AV3310" s="40"/>
      <c r="AW3310" s="40"/>
      <c r="AX3310" s="40"/>
      <c r="AY3310" s="40"/>
      <c r="AZ3310" s="40"/>
      <c r="BA3310" s="40"/>
      <c r="BB3310" s="40"/>
      <c r="BC3310" s="40"/>
      <c r="BD3310" s="40"/>
      <c r="BE3310" s="40"/>
      <c r="BF3310" s="40"/>
    </row>
    <row r="3311" spans="1:58" x14ac:dyDescent="0.4">
      <c r="A3311" s="510"/>
      <c r="B3311" s="40"/>
      <c r="C3311" s="40"/>
      <c r="D3311" s="45"/>
      <c r="E3311" s="45"/>
      <c r="F3311" s="64"/>
      <c r="G3311" s="40"/>
      <c r="H3311" s="40"/>
      <c r="I3311" s="40"/>
      <c r="J3311" s="40"/>
      <c r="K3311" s="40"/>
      <c r="L3311" s="40"/>
      <c r="M3311" s="40"/>
      <c r="N3311" s="40"/>
      <c r="O3311" s="40"/>
      <c r="P3311" s="40"/>
      <c r="Q3311" s="40"/>
      <c r="R3311" s="40"/>
      <c r="S3311" s="40"/>
      <c r="T3311" s="40"/>
      <c r="U3311" s="40"/>
      <c r="V3311" s="40"/>
      <c r="W3311" s="40"/>
      <c r="X3311" s="40"/>
      <c r="Y3311" s="40"/>
      <c r="Z3311" s="40"/>
      <c r="AA3311" s="40"/>
      <c r="AB3311" s="40"/>
      <c r="AC3311" s="40"/>
      <c r="AD3311" s="40"/>
      <c r="AE3311" s="40"/>
      <c r="AF3311" s="40"/>
      <c r="AG3311" s="40"/>
      <c r="AH3311" s="40"/>
      <c r="AI3311" s="40"/>
      <c r="AJ3311" s="40"/>
      <c r="AK3311" s="40"/>
      <c r="AL3311" s="40"/>
      <c r="AM3311" s="40"/>
      <c r="AN3311" s="40"/>
      <c r="AO3311" s="40"/>
      <c r="AP3311" s="40"/>
      <c r="AQ3311" s="40"/>
      <c r="AR3311" s="40"/>
      <c r="AS3311" s="40"/>
      <c r="AT3311" s="40"/>
      <c r="AU3311" s="40"/>
      <c r="AV3311" s="40"/>
      <c r="AW3311" s="40"/>
      <c r="AX3311" s="40"/>
      <c r="AY3311" s="40"/>
      <c r="AZ3311" s="40"/>
      <c r="BA3311" s="40"/>
      <c r="BB3311" s="40"/>
      <c r="BC3311" s="40"/>
      <c r="BD3311" s="40"/>
      <c r="BE3311" s="40"/>
      <c r="BF3311" s="40"/>
    </row>
    <row r="3312" spans="1:58" x14ac:dyDescent="0.4">
      <c r="A3312" s="510"/>
      <c r="B3312" s="40"/>
      <c r="C3312" s="40"/>
      <c r="D3312" s="45"/>
      <c r="E3312" s="45"/>
      <c r="F3312" s="64"/>
      <c r="G3312" s="40"/>
      <c r="H3312" s="40"/>
      <c r="I3312" s="40"/>
      <c r="J3312" s="40"/>
      <c r="K3312" s="40"/>
      <c r="L3312" s="40"/>
      <c r="M3312" s="40"/>
      <c r="N3312" s="40"/>
      <c r="O3312" s="40"/>
      <c r="P3312" s="40"/>
      <c r="Q3312" s="40"/>
      <c r="R3312" s="40"/>
      <c r="S3312" s="40"/>
      <c r="T3312" s="40"/>
      <c r="U3312" s="40"/>
      <c r="V3312" s="40"/>
      <c r="W3312" s="40"/>
      <c r="X3312" s="40"/>
      <c r="Y3312" s="40"/>
      <c r="Z3312" s="40"/>
      <c r="AA3312" s="40"/>
      <c r="AB3312" s="40"/>
      <c r="AC3312" s="40"/>
      <c r="AD3312" s="40"/>
      <c r="AE3312" s="40"/>
      <c r="AF3312" s="40"/>
      <c r="AG3312" s="40"/>
      <c r="AH3312" s="40"/>
      <c r="AI3312" s="40"/>
      <c r="AJ3312" s="40"/>
      <c r="AK3312" s="40"/>
      <c r="AL3312" s="40"/>
      <c r="AM3312" s="40"/>
      <c r="AN3312" s="40"/>
      <c r="AO3312" s="40"/>
      <c r="AP3312" s="40"/>
      <c r="AQ3312" s="40"/>
      <c r="AR3312" s="40"/>
      <c r="AS3312" s="40"/>
      <c r="AT3312" s="40"/>
      <c r="AU3312" s="40"/>
      <c r="AV3312" s="40"/>
      <c r="AW3312" s="40"/>
      <c r="AX3312" s="40"/>
      <c r="AY3312" s="40"/>
      <c r="AZ3312" s="40"/>
      <c r="BA3312" s="40"/>
      <c r="BB3312" s="40"/>
      <c r="BC3312" s="40"/>
      <c r="BD3312" s="40"/>
      <c r="BE3312" s="40"/>
      <c r="BF3312" s="40"/>
    </row>
    <row r="3313" spans="1:58" x14ac:dyDescent="0.4">
      <c r="A3313" s="510"/>
      <c r="B3313" s="40"/>
      <c r="C3313" s="40"/>
      <c r="D3313" s="45"/>
      <c r="E3313" s="45"/>
      <c r="F3313" s="64"/>
      <c r="G3313" s="40"/>
      <c r="H3313" s="40"/>
      <c r="I3313" s="40"/>
      <c r="J3313" s="40"/>
      <c r="K3313" s="40"/>
      <c r="L3313" s="40"/>
      <c r="M3313" s="40"/>
      <c r="N3313" s="40"/>
      <c r="O3313" s="40"/>
      <c r="P3313" s="40"/>
      <c r="Q3313" s="40"/>
      <c r="R3313" s="40"/>
      <c r="S3313" s="40"/>
      <c r="T3313" s="40"/>
      <c r="U3313" s="40"/>
      <c r="V3313" s="40"/>
      <c r="W3313" s="40"/>
      <c r="X3313" s="40"/>
      <c r="Y3313" s="40"/>
      <c r="Z3313" s="40"/>
      <c r="AA3313" s="40"/>
      <c r="AB3313" s="40"/>
      <c r="AC3313" s="40"/>
      <c r="AD3313" s="40"/>
      <c r="AE3313" s="40"/>
      <c r="AF3313" s="40"/>
      <c r="AG3313" s="40"/>
      <c r="AH3313" s="40"/>
      <c r="AI3313" s="40"/>
      <c r="AJ3313" s="40"/>
      <c r="AK3313" s="40"/>
      <c r="AL3313" s="40"/>
      <c r="AM3313" s="40"/>
      <c r="AN3313" s="40"/>
      <c r="AO3313" s="40"/>
      <c r="AP3313" s="40"/>
      <c r="AQ3313" s="40"/>
      <c r="AR3313" s="40"/>
      <c r="AS3313" s="40"/>
      <c r="AT3313" s="40"/>
      <c r="AU3313" s="40"/>
      <c r="AV3313" s="40"/>
      <c r="AW3313" s="40"/>
      <c r="AX3313" s="40"/>
      <c r="AY3313" s="40"/>
      <c r="AZ3313" s="40"/>
      <c r="BA3313" s="40"/>
      <c r="BB3313" s="40"/>
      <c r="BC3313" s="40"/>
      <c r="BD3313" s="40"/>
      <c r="BE3313" s="40"/>
      <c r="BF3313" s="40"/>
    </row>
    <row r="3314" spans="1:58" x14ac:dyDescent="0.4">
      <c r="A3314" s="510"/>
      <c r="B3314" s="40"/>
      <c r="C3314" s="40"/>
      <c r="D3314" s="45"/>
      <c r="E3314" s="45"/>
      <c r="F3314" s="64"/>
      <c r="G3314" s="40"/>
      <c r="H3314" s="40"/>
      <c r="I3314" s="40"/>
      <c r="J3314" s="40"/>
      <c r="K3314" s="40"/>
      <c r="L3314" s="40"/>
      <c r="M3314" s="40"/>
      <c r="N3314" s="40"/>
      <c r="O3314" s="40"/>
      <c r="P3314" s="40"/>
      <c r="Q3314" s="40"/>
      <c r="R3314" s="40"/>
      <c r="S3314" s="40"/>
      <c r="T3314" s="40"/>
      <c r="U3314" s="40"/>
      <c r="V3314" s="40"/>
      <c r="W3314" s="40"/>
      <c r="X3314" s="40"/>
      <c r="Y3314" s="40"/>
      <c r="Z3314" s="40"/>
      <c r="AA3314" s="40"/>
      <c r="AB3314" s="40"/>
      <c r="AC3314" s="40"/>
      <c r="AD3314" s="40"/>
      <c r="AE3314" s="40"/>
      <c r="AF3314" s="40"/>
      <c r="AG3314" s="40"/>
      <c r="AH3314" s="40"/>
      <c r="AI3314" s="40"/>
      <c r="AJ3314" s="40"/>
      <c r="AK3314" s="40"/>
      <c r="AL3314" s="40"/>
      <c r="AM3314" s="40"/>
      <c r="AN3314" s="40"/>
      <c r="AO3314" s="40"/>
      <c r="AP3314" s="40"/>
      <c r="AQ3314" s="40"/>
      <c r="AR3314" s="40"/>
      <c r="AS3314" s="40"/>
      <c r="AT3314" s="40"/>
      <c r="AU3314" s="40"/>
      <c r="AV3314" s="40"/>
      <c r="AW3314" s="40"/>
      <c r="AX3314" s="40"/>
      <c r="AY3314" s="40"/>
      <c r="AZ3314" s="40"/>
      <c r="BA3314" s="40"/>
      <c r="BB3314" s="40"/>
      <c r="BC3314" s="40"/>
      <c r="BD3314" s="40"/>
      <c r="BE3314" s="40"/>
      <c r="BF3314" s="40"/>
    </row>
    <row r="3315" spans="1:58" x14ac:dyDescent="0.4">
      <c r="A3315" s="510"/>
      <c r="B3315" s="40"/>
      <c r="C3315" s="40"/>
      <c r="D3315" s="45"/>
      <c r="E3315" s="45"/>
      <c r="F3315" s="64"/>
      <c r="G3315" s="40"/>
      <c r="H3315" s="40"/>
      <c r="I3315" s="40"/>
      <c r="J3315" s="40"/>
      <c r="K3315" s="40"/>
      <c r="L3315" s="40"/>
      <c r="M3315" s="40"/>
      <c r="N3315" s="40"/>
      <c r="O3315" s="40"/>
      <c r="P3315" s="40"/>
      <c r="Q3315" s="40"/>
      <c r="R3315" s="40"/>
      <c r="S3315" s="40"/>
      <c r="T3315" s="40"/>
      <c r="U3315" s="40"/>
      <c r="V3315" s="40"/>
      <c r="W3315" s="40"/>
      <c r="X3315" s="40"/>
      <c r="Y3315" s="40"/>
      <c r="Z3315" s="40"/>
      <c r="AA3315" s="40"/>
      <c r="AB3315" s="40"/>
      <c r="AC3315" s="40"/>
      <c r="AD3315" s="40"/>
      <c r="AE3315" s="40"/>
      <c r="AF3315" s="40"/>
      <c r="AG3315" s="40"/>
      <c r="AH3315" s="40"/>
      <c r="AI3315" s="40"/>
      <c r="AJ3315" s="40"/>
      <c r="AK3315" s="40"/>
      <c r="AL3315" s="40"/>
      <c r="AM3315" s="40"/>
      <c r="AN3315" s="40"/>
      <c r="AO3315" s="40"/>
      <c r="AP3315" s="40"/>
      <c r="AQ3315" s="40"/>
      <c r="AR3315" s="40"/>
      <c r="AS3315" s="40"/>
      <c r="AT3315" s="40"/>
      <c r="AU3315" s="40"/>
      <c r="AV3315" s="40"/>
      <c r="AW3315" s="40"/>
      <c r="AX3315" s="40"/>
      <c r="AY3315" s="40"/>
      <c r="AZ3315" s="40"/>
      <c r="BA3315" s="40"/>
      <c r="BB3315" s="40"/>
      <c r="BC3315" s="40"/>
      <c r="BD3315" s="40"/>
      <c r="BE3315" s="40"/>
      <c r="BF3315" s="40"/>
    </row>
    <row r="3316" spans="1:58" x14ac:dyDescent="0.4">
      <c r="A3316" s="510"/>
      <c r="B3316" s="40"/>
      <c r="C3316" s="40"/>
      <c r="D3316" s="45"/>
      <c r="E3316" s="45"/>
      <c r="F3316" s="64"/>
      <c r="G3316" s="40"/>
      <c r="H3316" s="40"/>
      <c r="I3316" s="40"/>
      <c r="J3316" s="40"/>
      <c r="K3316" s="40"/>
      <c r="L3316" s="40"/>
      <c r="M3316" s="40"/>
      <c r="N3316" s="40"/>
      <c r="O3316" s="40"/>
      <c r="P3316" s="40"/>
      <c r="Q3316" s="40"/>
      <c r="R3316" s="40"/>
      <c r="S3316" s="40"/>
      <c r="T3316" s="40"/>
      <c r="U3316" s="40"/>
      <c r="V3316" s="40"/>
      <c r="W3316" s="40"/>
      <c r="X3316" s="40"/>
      <c r="Y3316" s="40"/>
      <c r="Z3316" s="40"/>
      <c r="AA3316" s="40"/>
      <c r="AB3316" s="40"/>
      <c r="AC3316" s="40"/>
      <c r="AD3316" s="40"/>
      <c r="AE3316" s="40"/>
      <c r="AF3316" s="40"/>
      <c r="AG3316" s="40"/>
      <c r="AH3316" s="40"/>
      <c r="AI3316" s="40"/>
      <c r="AJ3316" s="40"/>
      <c r="AK3316" s="40"/>
      <c r="AL3316" s="40"/>
      <c r="AM3316" s="40"/>
      <c r="AN3316" s="40"/>
      <c r="AO3316" s="40"/>
      <c r="AP3316" s="40"/>
      <c r="AQ3316" s="40"/>
      <c r="AR3316" s="40"/>
      <c r="AS3316" s="40"/>
      <c r="AT3316" s="40"/>
      <c r="AU3316" s="40"/>
      <c r="AV3316" s="40"/>
      <c r="AW3316" s="40"/>
      <c r="AX3316" s="40"/>
      <c r="AY3316" s="40"/>
      <c r="AZ3316" s="40"/>
      <c r="BA3316" s="40"/>
      <c r="BB3316" s="40"/>
      <c r="BC3316" s="40"/>
      <c r="BD3316" s="40"/>
      <c r="BE3316" s="40"/>
      <c r="BF3316" s="40"/>
    </row>
    <row r="3317" spans="1:58" x14ac:dyDescent="0.4">
      <c r="A3317" s="510"/>
      <c r="B3317" s="40"/>
      <c r="C3317" s="40"/>
      <c r="D3317" s="45"/>
      <c r="E3317" s="45"/>
      <c r="F3317" s="64"/>
      <c r="G3317" s="40"/>
      <c r="H3317" s="40"/>
      <c r="I3317" s="40"/>
      <c r="J3317" s="40"/>
      <c r="K3317" s="40"/>
      <c r="L3317" s="40"/>
      <c r="M3317" s="40"/>
      <c r="N3317" s="40"/>
      <c r="O3317" s="40"/>
      <c r="P3317" s="40"/>
      <c r="Q3317" s="40"/>
      <c r="R3317" s="40"/>
      <c r="S3317" s="40"/>
      <c r="T3317" s="40"/>
      <c r="U3317" s="40"/>
      <c r="V3317" s="40"/>
      <c r="W3317" s="40"/>
      <c r="X3317" s="40"/>
      <c r="Y3317" s="40"/>
      <c r="Z3317" s="40"/>
      <c r="AA3317" s="40"/>
      <c r="AB3317" s="40"/>
      <c r="AC3317" s="40"/>
      <c r="AD3317" s="40"/>
      <c r="AE3317" s="40"/>
      <c r="AF3317" s="40"/>
      <c r="AG3317" s="40"/>
      <c r="AH3317" s="40"/>
      <c r="AI3317" s="40"/>
      <c r="AJ3317" s="40"/>
      <c r="AK3317" s="40"/>
      <c r="AL3317" s="40"/>
      <c r="AM3317" s="40"/>
      <c r="AN3317" s="40"/>
      <c r="AO3317" s="40"/>
      <c r="AP3317" s="40"/>
      <c r="AQ3317" s="40"/>
      <c r="AR3317" s="40"/>
      <c r="AS3317" s="40"/>
      <c r="AT3317" s="40"/>
      <c r="AU3317" s="40"/>
      <c r="AV3317" s="40"/>
      <c r="AW3317" s="40"/>
      <c r="AX3317" s="40"/>
      <c r="AY3317" s="40"/>
      <c r="AZ3317" s="40"/>
      <c r="BA3317" s="40"/>
      <c r="BB3317" s="40"/>
      <c r="BC3317" s="40"/>
      <c r="BD3317" s="40"/>
      <c r="BE3317" s="40"/>
      <c r="BF3317" s="40"/>
    </row>
    <row r="3318" spans="1:58" x14ac:dyDescent="0.4">
      <c r="A3318" s="510"/>
      <c r="B3318" s="40"/>
      <c r="C3318" s="40"/>
      <c r="D3318" s="45"/>
      <c r="E3318" s="45"/>
      <c r="F3318" s="64"/>
      <c r="G3318" s="40"/>
      <c r="H3318" s="40"/>
      <c r="I3318" s="40"/>
      <c r="J3318" s="40"/>
      <c r="K3318" s="40"/>
      <c r="L3318" s="40"/>
      <c r="M3318" s="40"/>
      <c r="N3318" s="40"/>
      <c r="O3318" s="40"/>
      <c r="P3318" s="40"/>
      <c r="Q3318" s="40"/>
      <c r="R3318" s="40"/>
      <c r="S3318" s="40"/>
      <c r="T3318" s="40"/>
      <c r="U3318" s="40"/>
      <c r="V3318" s="40"/>
      <c r="W3318" s="40"/>
      <c r="X3318" s="40"/>
      <c r="Y3318" s="40"/>
      <c r="Z3318" s="40"/>
      <c r="AA3318" s="40"/>
      <c r="AB3318" s="40"/>
      <c r="AC3318" s="40"/>
      <c r="AD3318" s="40"/>
      <c r="AE3318" s="40"/>
      <c r="AF3318" s="40"/>
      <c r="AG3318" s="40"/>
      <c r="AH3318" s="40"/>
      <c r="AI3318" s="40"/>
      <c r="AJ3318" s="40"/>
      <c r="AK3318" s="40"/>
      <c r="AL3318" s="40"/>
      <c r="AM3318" s="40"/>
      <c r="AN3318" s="40"/>
      <c r="AO3318" s="40"/>
      <c r="AP3318" s="40"/>
      <c r="AQ3318" s="40"/>
      <c r="AR3318" s="40"/>
      <c r="AS3318" s="40"/>
      <c r="AT3318" s="40"/>
      <c r="AU3318" s="40"/>
      <c r="AV3318" s="40"/>
      <c r="AW3318" s="40"/>
      <c r="AX3318" s="40"/>
      <c r="AY3318" s="40"/>
      <c r="AZ3318" s="40"/>
      <c r="BA3318" s="40"/>
      <c r="BB3318" s="40"/>
      <c r="BC3318" s="40"/>
      <c r="BD3318" s="40"/>
      <c r="BE3318" s="40"/>
      <c r="BF3318" s="40"/>
    </row>
    <row r="3319" spans="1:58" x14ac:dyDescent="0.4">
      <c r="A3319" s="510"/>
      <c r="B3319" s="40"/>
      <c r="C3319" s="40"/>
      <c r="D3319" s="45"/>
      <c r="E3319" s="45"/>
      <c r="F3319" s="64"/>
      <c r="G3319" s="40"/>
      <c r="H3319" s="40"/>
      <c r="I3319" s="40"/>
      <c r="J3319" s="40"/>
      <c r="K3319" s="40"/>
      <c r="L3319" s="40"/>
      <c r="M3319" s="40"/>
      <c r="N3319" s="40"/>
      <c r="O3319" s="40"/>
      <c r="P3319" s="40"/>
      <c r="Q3319" s="40"/>
      <c r="R3319" s="40"/>
      <c r="S3319" s="40"/>
      <c r="T3319" s="40"/>
      <c r="U3319" s="40"/>
      <c r="V3319" s="40"/>
      <c r="W3319" s="40"/>
      <c r="X3319" s="40"/>
      <c r="Y3319" s="40"/>
      <c r="Z3319" s="40"/>
      <c r="AA3319" s="40"/>
      <c r="AB3319" s="40"/>
      <c r="AC3319" s="40"/>
      <c r="AD3319" s="40"/>
      <c r="AE3319" s="40"/>
      <c r="AF3319" s="40"/>
      <c r="AG3319" s="40"/>
      <c r="AH3319" s="40"/>
      <c r="AI3319" s="40"/>
      <c r="AJ3319" s="40"/>
      <c r="AK3319" s="40"/>
      <c r="AL3319" s="40"/>
      <c r="AM3319" s="40"/>
      <c r="AN3319" s="40"/>
      <c r="AO3319" s="40"/>
      <c r="AP3319" s="40"/>
      <c r="AQ3319" s="40"/>
      <c r="AR3319" s="40"/>
      <c r="AS3319" s="40"/>
      <c r="AT3319" s="40"/>
      <c r="AU3319" s="40"/>
      <c r="AV3319" s="40"/>
      <c r="AW3319" s="40"/>
      <c r="AX3319" s="40"/>
      <c r="AY3319" s="40"/>
      <c r="AZ3319" s="40"/>
      <c r="BA3319" s="40"/>
      <c r="BB3319" s="40"/>
      <c r="BC3319" s="40"/>
      <c r="BD3319" s="40"/>
      <c r="BE3319" s="40"/>
      <c r="BF3319" s="40"/>
    </row>
    <row r="3320" spans="1:58" x14ac:dyDescent="0.4">
      <c r="A3320" s="510"/>
      <c r="B3320" s="40"/>
      <c r="C3320" s="40"/>
      <c r="D3320" s="45"/>
      <c r="E3320" s="45"/>
      <c r="F3320" s="64"/>
      <c r="G3320" s="40"/>
      <c r="H3320" s="40"/>
      <c r="I3320" s="40"/>
      <c r="J3320" s="40"/>
      <c r="K3320" s="40"/>
      <c r="L3320" s="40"/>
      <c r="M3320" s="40"/>
      <c r="N3320" s="40"/>
      <c r="O3320" s="40"/>
      <c r="P3320" s="40"/>
      <c r="Q3320" s="40"/>
      <c r="R3320" s="40"/>
      <c r="S3320" s="40"/>
      <c r="T3320" s="40"/>
      <c r="U3320" s="40"/>
      <c r="V3320" s="40"/>
      <c r="W3320" s="40"/>
      <c r="X3320" s="40"/>
      <c r="Y3320" s="40"/>
      <c r="Z3320" s="40"/>
      <c r="AA3320" s="40"/>
      <c r="AB3320" s="40"/>
      <c r="AC3320" s="40"/>
      <c r="AD3320" s="40"/>
      <c r="AE3320" s="40"/>
      <c r="AF3320" s="40"/>
      <c r="AG3320" s="40"/>
      <c r="AH3320" s="40"/>
      <c r="AI3320" s="40"/>
      <c r="AJ3320" s="40"/>
      <c r="AK3320" s="40"/>
      <c r="AL3320" s="40"/>
      <c r="AM3320" s="40"/>
      <c r="AN3320" s="40"/>
      <c r="AO3320" s="40"/>
      <c r="AP3320" s="40"/>
      <c r="AQ3320" s="40"/>
      <c r="AR3320" s="40"/>
      <c r="AS3320" s="40"/>
      <c r="AT3320" s="40"/>
      <c r="AU3320" s="40"/>
      <c r="AV3320" s="40"/>
      <c r="AW3320" s="40"/>
      <c r="AX3320" s="40"/>
      <c r="AY3320" s="40"/>
      <c r="AZ3320" s="40"/>
      <c r="BA3320" s="40"/>
      <c r="BB3320" s="40"/>
      <c r="BC3320" s="40"/>
      <c r="BD3320" s="40"/>
      <c r="BE3320" s="40"/>
      <c r="BF3320" s="40"/>
    </row>
    <row r="3321" spans="1:58" x14ac:dyDescent="0.4">
      <c r="A3321" s="510"/>
      <c r="B3321" s="40"/>
      <c r="C3321" s="40"/>
      <c r="D3321" s="45"/>
      <c r="E3321" s="45"/>
      <c r="F3321" s="64"/>
      <c r="G3321" s="40"/>
      <c r="H3321" s="40"/>
      <c r="I3321" s="40"/>
      <c r="J3321" s="40"/>
      <c r="K3321" s="40"/>
      <c r="L3321" s="40"/>
      <c r="M3321" s="40"/>
      <c r="N3321" s="40"/>
      <c r="O3321" s="40"/>
      <c r="P3321" s="40"/>
      <c r="Q3321" s="40"/>
      <c r="R3321" s="40"/>
      <c r="S3321" s="40"/>
      <c r="T3321" s="40"/>
      <c r="U3321" s="40"/>
      <c r="V3321" s="40"/>
      <c r="W3321" s="40"/>
      <c r="X3321" s="40"/>
      <c r="Y3321" s="40"/>
      <c r="Z3321" s="40"/>
      <c r="AA3321" s="40"/>
      <c r="AB3321" s="40"/>
      <c r="AC3321" s="40"/>
      <c r="AD3321" s="40"/>
      <c r="AE3321" s="40"/>
      <c r="AF3321" s="40"/>
      <c r="AG3321" s="40"/>
      <c r="AH3321" s="40"/>
      <c r="AI3321" s="40"/>
      <c r="AJ3321" s="40"/>
      <c r="AK3321" s="40"/>
      <c r="AL3321" s="40"/>
      <c r="AM3321" s="40"/>
      <c r="AN3321" s="40"/>
      <c r="AO3321" s="40"/>
      <c r="AP3321" s="40"/>
      <c r="AQ3321" s="40"/>
      <c r="AR3321" s="40"/>
      <c r="AS3321" s="40"/>
      <c r="AT3321" s="40"/>
      <c r="AU3321" s="40"/>
      <c r="AV3321" s="40"/>
      <c r="AW3321" s="40"/>
      <c r="AX3321" s="40"/>
      <c r="AY3321" s="40"/>
      <c r="AZ3321" s="40"/>
      <c r="BA3321" s="40"/>
      <c r="BB3321" s="40"/>
      <c r="BC3321" s="40"/>
      <c r="BD3321" s="40"/>
      <c r="BE3321" s="40"/>
      <c r="BF3321" s="40"/>
    </row>
    <row r="3322" spans="1:58" x14ac:dyDescent="0.4">
      <c r="A3322" s="510"/>
      <c r="B3322" s="40"/>
      <c r="C3322" s="40"/>
      <c r="D3322" s="45"/>
      <c r="E3322" s="45"/>
      <c r="F3322" s="64"/>
      <c r="G3322" s="40"/>
      <c r="H3322" s="40"/>
      <c r="I3322" s="40"/>
      <c r="J3322" s="40"/>
      <c r="K3322" s="40"/>
      <c r="L3322" s="40"/>
      <c r="M3322" s="40"/>
      <c r="N3322" s="40"/>
      <c r="O3322" s="40"/>
      <c r="P3322" s="40"/>
      <c r="Q3322" s="40"/>
      <c r="R3322" s="40"/>
      <c r="S3322" s="40"/>
      <c r="T3322" s="40"/>
      <c r="U3322" s="40"/>
      <c r="V3322" s="40"/>
      <c r="W3322" s="40"/>
      <c r="X3322" s="40"/>
      <c r="Y3322" s="40"/>
      <c r="Z3322" s="40"/>
      <c r="AA3322" s="40"/>
      <c r="AB3322" s="40"/>
      <c r="AC3322" s="40"/>
      <c r="AD3322" s="40"/>
      <c r="AE3322" s="40"/>
      <c r="AF3322" s="40"/>
      <c r="AG3322" s="40"/>
      <c r="AH3322" s="40"/>
      <c r="AI3322" s="40"/>
      <c r="AJ3322" s="40"/>
      <c r="AK3322" s="40"/>
      <c r="AL3322" s="40"/>
      <c r="AM3322" s="40"/>
      <c r="AN3322" s="40"/>
      <c r="AO3322" s="40"/>
      <c r="AP3322" s="40"/>
      <c r="AQ3322" s="40"/>
      <c r="AR3322" s="40"/>
      <c r="AS3322" s="40"/>
      <c r="AT3322" s="40"/>
      <c r="AU3322" s="40"/>
      <c r="AV3322" s="40"/>
      <c r="AW3322" s="40"/>
      <c r="AX3322" s="40"/>
      <c r="AY3322" s="40"/>
      <c r="AZ3322" s="40"/>
      <c r="BA3322" s="40"/>
      <c r="BB3322" s="40"/>
      <c r="BC3322" s="40"/>
      <c r="BD3322" s="40"/>
      <c r="BE3322" s="40"/>
      <c r="BF3322" s="40"/>
    </row>
    <row r="3323" spans="1:58" x14ac:dyDescent="0.4">
      <c r="A3323" s="510"/>
      <c r="B3323" s="40"/>
      <c r="C3323" s="40"/>
      <c r="D3323" s="45"/>
      <c r="E3323" s="45"/>
      <c r="F3323" s="64"/>
      <c r="G3323" s="40"/>
      <c r="H3323" s="40"/>
      <c r="I3323" s="40"/>
      <c r="J3323" s="40"/>
      <c r="K3323" s="40"/>
      <c r="L3323" s="40"/>
      <c r="M3323" s="40"/>
      <c r="N3323" s="40"/>
      <c r="O3323" s="40"/>
      <c r="P3323" s="40"/>
      <c r="Q3323" s="40"/>
      <c r="R3323" s="40"/>
      <c r="S3323" s="40"/>
      <c r="T3323" s="40"/>
      <c r="U3323" s="40"/>
      <c r="V3323" s="40"/>
      <c r="W3323" s="40"/>
      <c r="X3323" s="40"/>
      <c r="Y3323" s="40"/>
      <c r="Z3323" s="40"/>
      <c r="AA3323" s="40"/>
      <c r="AB3323" s="40"/>
      <c r="AC3323" s="40"/>
      <c r="AD3323" s="40"/>
      <c r="AE3323" s="40"/>
      <c r="AF3323" s="40"/>
      <c r="AG3323" s="40"/>
      <c r="AH3323" s="40"/>
      <c r="AI3323" s="40"/>
      <c r="AJ3323" s="40"/>
      <c r="AK3323" s="40"/>
      <c r="AL3323" s="40"/>
      <c r="AM3323" s="40"/>
      <c r="AN3323" s="40"/>
      <c r="AO3323" s="40"/>
      <c r="AP3323" s="40"/>
      <c r="AQ3323" s="40"/>
      <c r="AR3323" s="40"/>
      <c r="AS3323" s="40"/>
      <c r="AT3323" s="40"/>
      <c r="AU3323" s="40"/>
      <c r="AV3323" s="40"/>
      <c r="AW3323" s="40"/>
      <c r="AX3323" s="40"/>
      <c r="AY3323" s="40"/>
      <c r="AZ3323" s="40"/>
      <c r="BA3323" s="40"/>
      <c r="BB3323" s="40"/>
      <c r="BC3323" s="40"/>
      <c r="BD3323" s="40"/>
      <c r="BE3323" s="40"/>
      <c r="BF3323" s="40"/>
    </row>
    <row r="3324" spans="1:58" x14ac:dyDescent="0.4">
      <c r="A3324" s="510"/>
      <c r="B3324" s="40"/>
      <c r="C3324" s="40"/>
      <c r="D3324" s="45"/>
      <c r="E3324" s="45"/>
      <c r="F3324" s="64"/>
      <c r="G3324" s="40"/>
      <c r="H3324" s="40"/>
      <c r="I3324" s="40"/>
      <c r="J3324" s="40"/>
      <c r="K3324" s="40"/>
      <c r="L3324" s="40"/>
      <c r="M3324" s="40"/>
      <c r="N3324" s="40"/>
      <c r="O3324" s="40"/>
      <c r="P3324" s="40"/>
      <c r="Q3324" s="40"/>
      <c r="R3324" s="40"/>
      <c r="S3324" s="40"/>
      <c r="T3324" s="40"/>
      <c r="U3324" s="40"/>
      <c r="V3324" s="40"/>
      <c r="W3324" s="40"/>
      <c r="X3324" s="40"/>
      <c r="Y3324" s="40"/>
      <c r="Z3324" s="40"/>
      <c r="AA3324" s="40"/>
      <c r="AB3324" s="40"/>
      <c r="AC3324" s="40"/>
      <c r="AD3324" s="40"/>
      <c r="AE3324" s="40"/>
      <c r="AF3324" s="40"/>
      <c r="AG3324" s="40"/>
      <c r="AH3324" s="40"/>
      <c r="AI3324" s="40"/>
      <c r="AJ3324" s="40"/>
      <c r="AK3324" s="40"/>
      <c r="AL3324" s="40"/>
      <c r="AM3324" s="40"/>
      <c r="AN3324" s="40"/>
      <c r="AO3324" s="40"/>
      <c r="AP3324" s="40"/>
      <c r="AQ3324" s="40"/>
      <c r="AR3324" s="40"/>
      <c r="AS3324" s="40"/>
      <c r="AT3324" s="40"/>
      <c r="AU3324" s="40"/>
      <c r="AV3324" s="40"/>
      <c r="AW3324" s="40"/>
      <c r="AX3324" s="40"/>
      <c r="AY3324" s="40"/>
      <c r="AZ3324" s="40"/>
      <c r="BA3324" s="40"/>
      <c r="BB3324" s="40"/>
      <c r="BC3324" s="40"/>
      <c r="BD3324" s="40"/>
      <c r="BE3324" s="40"/>
      <c r="BF3324" s="40"/>
    </row>
    <row r="3325" spans="1:58" x14ac:dyDescent="0.4">
      <c r="A3325" s="510"/>
      <c r="B3325" s="40"/>
      <c r="C3325" s="40"/>
      <c r="D3325" s="45"/>
      <c r="E3325" s="45"/>
      <c r="F3325" s="64"/>
      <c r="G3325" s="40"/>
      <c r="H3325" s="40"/>
      <c r="I3325" s="40"/>
      <c r="J3325" s="40"/>
      <c r="K3325" s="40"/>
      <c r="L3325" s="40"/>
      <c r="M3325" s="40"/>
      <c r="N3325" s="40"/>
      <c r="O3325" s="40"/>
      <c r="P3325" s="40"/>
      <c r="Q3325" s="40"/>
      <c r="R3325" s="40"/>
      <c r="S3325" s="40"/>
      <c r="T3325" s="40"/>
      <c r="U3325" s="40"/>
      <c r="V3325" s="40"/>
      <c r="W3325" s="40"/>
      <c r="X3325" s="40"/>
      <c r="Y3325" s="40"/>
      <c r="Z3325" s="40"/>
      <c r="AA3325" s="40"/>
      <c r="AB3325" s="40"/>
      <c r="AC3325" s="40"/>
      <c r="AD3325" s="40"/>
      <c r="AE3325" s="40"/>
      <c r="AF3325" s="40"/>
      <c r="AG3325" s="40"/>
      <c r="AH3325" s="40"/>
      <c r="AI3325" s="40"/>
      <c r="AJ3325" s="40"/>
      <c r="AK3325" s="40"/>
      <c r="AL3325" s="40"/>
      <c r="AM3325" s="40"/>
      <c r="AN3325" s="40"/>
      <c r="AO3325" s="40"/>
      <c r="AP3325" s="40"/>
      <c r="AQ3325" s="40"/>
      <c r="AR3325" s="40"/>
      <c r="AS3325" s="40"/>
      <c r="AT3325" s="40"/>
      <c r="AU3325" s="40"/>
      <c r="AV3325" s="40"/>
      <c r="AW3325" s="40"/>
      <c r="AX3325" s="40"/>
      <c r="AY3325" s="40"/>
      <c r="AZ3325" s="40"/>
      <c r="BA3325" s="40"/>
      <c r="BB3325" s="40"/>
      <c r="BC3325" s="40"/>
      <c r="BD3325" s="40"/>
      <c r="BE3325" s="40"/>
      <c r="BF3325" s="40"/>
    </row>
    <row r="3326" spans="1:58" x14ac:dyDescent="0.4">
      <c r="A3326" s="510"/>
      <c r="B3326" s="40"/>
      <c r="C3326" s="40"/>
      <c r="D3326" s="45"/>
      <c r="E3326" s="45"/>
      <c r="F3326" s="64"/>
      <c r="G3326" s="40"/>
      <c r="H3326" s="40"/>
      <c r="I3326" s="40"/>
      <c r="J3326" s="40"/>
      <c r="K3326" s="40"/>
      <c r="L3326" s="40"/>
      <c r="M3326" s="40"/>
      <c r="N3326" s="40"/>
      <c r="O3326" s="40"/>
      <c r="P3326" s="40"/>
      <c r="Q3326" s="40"/>
      <c r="R3326" s="40"/>
      <c r="S3326" s="40"/>
      <c r="T3326" s="40"/>
      <c r="U3326" s="40"/>
      <c r="V3326" s="40"/>
      <c r="W3326" s="40"/>
      <c r="X3326" s="40"/>
      <c r="Y3326" s="40"/>
      <c r="Z3326" s="40"/>
      <c r="AA3326" s="40"/>
      <c r="AB3326" s="40"/>
      <c r="AC3326" s="40"/>
      <c r="AD3326" s="40"/>
      <c r="AE3326" s="40"/>
      <c r="AF3326" s="40"/>
      <c r="AG3326" s="40"/>
      <c r="AH3326" s="40"/>
      <c r="AI3326" s="40"/>
      <c r="AJ3326" s="40"/>
      <c r="AK3326" s="40"/>
      <c r="AL3326" s="40"/>
      <c r="AM3326" s="40"/>
      <c r="AN3326" s="40"/>
      <c r="AO3326" s="40"/>
      <c r="AP3326" s="40"/>
      <c r="AQ3326" s="40"/>
      <c r="AR3326" s="40"/>
      <c r="AS3326" s="40"/>
      <c r="AT3326" s="40"/>
      <c r="AU3326" s="40"/>
      <c r="AV3326" s="40"/>
      <c r="AW3326" s="40"/>
      <c r="AX3326" s="40"/>
      <c r="AY3326" s="40"/>
      <c r="AZ3326" s="40"/>
      <c r="BA3326" s="40"/>
      <c r="BB3326" s="40"/>
      <c r="BC3326" s="40"/>
      <c r="BD3326" s="40"/>
      <c r="BE3326" s="40"/>
      <c r="BF3326" s="40"/>
    </row>
    <row r="3327" spans="1:58" x14ac:dyDescent="0.4">
      <c r="A3327" s="510"/>
      <c r="B3327" s="40"/>
      <c r="C3327" s="40"/>
      <c r="D3327" s="45"/>
      <c r="E3327" s="45"/>
      <c r="F3327" s="64"/>
      <c r="G3327" s="40"/>
      <c r="H3327" s="40"/>
      <c r="I3327" s="40"/>
      <c r="J3327" s="40"/>
      <c r="K3327" s="40"/>
      <c r="L3327" s="40"/>
      <c r="M3327" s="40"/>
      <c r="N3327" s="40"/>
      <c r="O3327" s="40"/>
      <c r="P3327" s="40"/>
      <c r="Q3327" s="40"/>
      <c r="R3327" s="40"/>
      <c r="S3327" s="40"/>
      <c r="T3327" s="40"/>
      <c r="U3327" s="40"/>
      <c r="V3327" s="40"/>
      <c r="W3327" s="40"/>
      <c r="X3327" s="40"/>
      <c r="Y3327" s="40"/>
      <c r="Z3327" s="40"/>
      <c r="AA3327" s="40"/>
      <c r="AB3327" s="40"/>
      <c r="AC3327" s="40"/>
      <c r="AD3327" s="40"/>
      <c r="AE3327" s="40"/>
      <c r="AF3327" s="40"/>
      <c r="AG3327" s="40"/>
      <c r="AH3327" s="40"/>
      <c r="AI3327" s="40"/>
      <c r="AJ3327" s="40"/>
      <c r="AK3327" s="40"/>
      <c r="AL3327" s="40"/>
      <c r="AM3327" s="40"/>
      <c r="AN3327" s="40"/>
      <c r="AO3327" s="40"/>
      <c r="AP3327" s="40"/>
      <c r="AQ3327" s="40"/>
      <c r="AR3327" s="40"/>
      <c r="AS3327" s="40"/>
      <c r="AT3327" s="40"/>
      <c r="AU3327" s="40"/>
      <c r="AV3327" s="40"/>
      <c r="AW3327" s="40"/>
      <c r="AX3327" s="40"/>
      <c r="AY3327" s="40"/>
      <c r="AZ3327" s="40"/>
      <c r="BA3327" s="40"/>
      <c r="BB3327" s="40"/>
      <c r="BC3327" s="40"/>
      <c r="BD3327" s="40"/>
      <c r="BE3327" s="40"/>
      <c r="BF3327" s="40"/>
    </row>
    <row r="3328" spans="1:58" x14ac:dyDescent="0.4">
      <c r="A3328" s="510"/>
      <c r="B3328" s="40"/>
      <c r="C3328" s="40"/>
      <c r="D3328" s="45"/>
      <c r="E3328" s="45"/>
      <c r="F3328" s="64"/>
      <c r="G3328" s="40"/>
      <c r="H3328" s="40"/>
      <c r="I3328" s="40"/>
      <c r="J3328" s="40"/>
      <c r="K3328" s="40"/>
      <c r="L3328" s="40"/>
      <c r="M3328" s="40"/>
      <c r="N3328" s="40"/>
      <c r="O3328" s="40"/>
      <c r="P3328" s="40"/>
      <c r="Q3328" s="40"/>
      <c r="R3328" s="40"/>
      <c r="S3328" s="40"/>
      <c r="T3328" s="40"/>
      <c r="U3328" s="40"/>
      <c r="V3328" s="40"/>
      <c r="W3328" s="40"/>
      <c r="X3328" s="40"/>
      <c r="Y3328" s="40"/>
      <c r="Z3328" s="40"/>
      <c r="AA3328" s="40"/>
      <c r="AB3328" s="40"/>
      <c r="AC3328" s="40"/>
      <c r="AD3328" s="40"/>
      <c r="AE3328" s="40"/>
      <c r="AF3328" s="40"/>
      <c r="AG3328" s="40"/>
      <c r="AH3328" s="40"/>
      <c r="AI3328" s="40"/>
      <c r="AJ3328" s="40"/>
      <c r="AK3328" s="40"/>
      <c r="AL3328" s="40"/>
      <c r="AM3328" s="40"/>
      <c r="AN3328" s="40"/>
      <c r="AO3328" s="40"/>
      <c r="AP3328" s="40"/>
      <c r="AQ3328" s="40"/>
      <c r="AR3328" s="40"/>
      <c r="AS3328" s="40"/>
      <c r="AT3328" s="40"/>
      <c r="AU3328" s="40"/>
      <c r="AV3328" s="40"/>
      <c r="AW3328" s="40"/>
      <c r="AX3328" s="40"/>
      <c r="AY3328" s="40"/>
      <c r="AZ3328" s="40"/>
      <c r="BA3328" s="40"/>
      <c r="BB3328" s="40"/>
      <c r="BC3328" s="40"/>
      <c r="BD3328" s="40"/>
      <c r="BE3328" s="40"/>
      <c r="BF3328" s="40"/>
    </row>
    <row r="3329" spans="1:58" x14ac:dyDescent="0.4">
      <c r="A3329" s="510"/>
      <c r="B3329" s="40"/>
      <c r="C3329" s="40"/>
      <c r="D3329" s="45"/>
      <c r="E3329" s="45"/>
      <c r="F3329" s="64"/>
      <c r="G3329" s="40"/>
      <c r="H3329" s="40"/>
      <c r="I3329" s="40"/>
      <c r="J3329" s="40"/>
      <c r="K3329" s="40"/>
      <c r="L3329" s="40"/>
      <c r="M3329" s="40"/>
      <c r="N3329" s="40"/>
      <c r="O3329" s="40"/>
      <c r="P3329" s="40"/>
      <c r="Q3329" s="40"/>
      <c r="R3329" s="40"/>
      <c r="S3329" s="40"/>
      <c r="T3329" s="40"/>
      <c r="U3329" s="40"/>
      <c r="V3329" s="40"/>
      <c r="W3329" s="40"/>
      <c r="X3329" s="40"/>
      <c r="Y3329" s="40"/>
      <c r="Z3329" s="40"/>
      <c r="AA3329" s="40"/>
      <c r="AB3329" s="40"/>
      <c r="AC3329" s="40"/>
      <c r="AD3329" s="40"/>
      <c r="AE3329" s="40"/>
      <c r="AF3329" s="40"/>
      <c r="AG3329" s="40"/>
      <c r="AH3329" s="40"/>
      <c r="AI3329" s="40"/>
      <c r="AJ3329" s="40"/>
      <c r="AK3329" s="40"/>
      <c r="AL3329" s="40"/>
      <c r="AM3329" s="40"/>
      <c r="AN3329" s="40"/>
      <c r="AO3329" s="40"/>
      <c r="AP3329" s="40"/>
      <c r="AQ3329" s="40"/>
      <c r="AR3329" s="40"/>
      <c r="AS3329" s="40"/>
      <c r="AT3329" s="40"/>
      <c r="AU3329" s="40"/>
      <c r="AV3329" s="40"/>
      <c r="AW3329" s="40"/>
      <c r="AX3329" s="40"/>
      <c r="AY3329" s="40"/>
      <c r="AZ3329" s="40"/>
      <c r="BA3329" s="40"/>
      <c r="BB3329" s="40"/>
      <c r="BC3329" s="40"/>
      <c r="BD3329" s="40"/>
      <c r="BE3329" s="40"/>
      <c r="BF3329" s="40"/>
    </row>
    <row r="3330" spans="1:58" x14ac:dyDescent="0.4">
      <c r="A3330" s="510"/>
      <c r="B3330" s="40"/>
      <c r="C3330" s="40"/>
      <c r="D3330" s="45"/>
      <c r="E3330" s="45"/>
      <c r="F3330" s="64"/>
      <c r="G3330" s="40"/>
      <c r="H3330" s="40"/>
      <c r="I3330" s="40"/>
      <c r="J3330" s="40"/>
      <c r="K3330" s="40"/>
      <c r="L3330" s="40"/>
      <c r="M3330" s="40"/>
      <c r="N3330" s="40"/>
      <c r="O3330" s="40"/>
      <c r="P3330" s="40"/>
      <c r="Q3330" s="40"/>
      <c r="R3330" s="40"/>
      <c r="S3330" s="40"/>
      <c r="T3330" s="40"/>
      <c r="U3330" s="40"/>
      <c r="V3330" s="40"/>
      <c r="W3330" s="40"/>
      <c r="X3330" s="40"/>
      <c r="Y3330" s="40"/>
      <c r="Z3330" s="40"/>
      <c r="AA3330" s="40"/>
      <c r="AB3330" s="40"/>
      <c r="AC3330" s="40"/>
      <c r="AD3330" s="40"/>
      <c r="AE3330" s="40"/>
      <c r="AF3330" s="40"/>
      <c r="AG3330" s="40"/>
      <c r="AH3330" s="40"/>
      <c r="AI3330" s="40"/>
      <c r="AJ3330" s="40"/>
      <c r="AK3330" s="40"/>
      <c r="AL3330" s="40"/>
      <c r="AM3330" s="40"/>
      <c r="AN3330" s="40"/>
      <c r="AO3330" s="40"/>
      <c r="AP3330" s="40"/>
      <c r="AQ3330" s="40"/>
      <c r="AR3330" s="40"/>
      <c r="AS3330" s="40"/>
      <c r="AT3330" s="40"/>
      <c r="AU3330" s="40"/>
      <c r="AV3330" s="40"/>
      <c r="AW3330" s="40"/>
      <c r="AX3330" s="40"/>
      <c r="AY3330" s="40"/>
      <c r="AZ3330" s="40"/>
      <c r="BA3330" s="40"/>
      <c r="BB3330" s="40"/>
      <c r="BC3330" s="40"/>
      <c r="BD3330" s="40"/>
      <c r="BE3330" s="40"/>
      <c r="BF3330" s="40"/>
    </row>
    <row r="3331" spans="1:58" x14ac:dyDescent="0.4">
      <c r="A3331" s="510"/>
      <c r="B3331" s="40"/>
      <c r="C3331" s="40"/>
      <c r="D3331" s="45"/>
      <c r="E3331" s="45"/>
      <c r="F3331" s="64"/>
      <c r="G3331" s="40"/>
      <c r="H3331" s="40"/>
      <c r="I3331" s="40"/>
      <c r="J3331" s="40"/>
      <c r="K3331" s="40"/>
      <c r="L3331" s="40"/>
      <c r="M3331" s="40"/>
      <c r="N3331" s="40"/>
      <c r="O3331" s="40"/>
      <c r="P3331" s="40"/>
      <c r="Q3331" s="40"/>
      <c r="R3331" s="40"/>
      <c r="S3331" s="40"/>
      <c r="T3331" s="40"/>
      <c r="U3331" s="40"/>
      <c r="V3331" s="40"/>
      <c r="W3331" s="40"/>
      <c r="X3331" s="40"/>
      <c r="Y3331" s="40"/>
      <c r="Z3331" s="40"/>
      <c r="AA3331" s="40"/>
      <c r="AB3331" s="40"/>
      <c r="AC3331" s="40"/>
      <c r="AD3331" s="40"/>
      <c r="AE3331" s="40"/>
      <c r="AF3331" s="40"/>
      <c r="AG3331" s="40"/>
      <c r="AH3331" s="40"/>
      <c r="AI3331" s="40"/>
      <c r="AJ3331" s="40"/>
      <c r="AK3331" s="40"/>
      <c r="AL3331" s="40"/>
      <c r="AM3331" s="40"/>
      <c r="AN3331" s="40"/>
      <c r="AO3331" s="40"/>
      <c r="AP3331" s="40"/>
      <c r="AQ3331" s="40"/>
      <c r="AR3331" s="40"/>
      <c r="AS3331" s="40"/>
      <c r="AT3331" s="40"/>
      <c r="AU3331" s="40"/>
      <c r="AV3331" s="40"/>
      <c r="AW3331" s="40"/>
      <c r="AX3331" s="40"/>
      <c r="AY3331" s="40"/>
      <c r="AZ3331" s="40"/>
      <c r="BA3331" s="40"/>
      <c r="BB3331" s="40"/>
      <c r="BC3331" s="40"/>
      <c r="BD3331" s="40"/>
      <c r="BE3331" s="40"/>
      <c r="BF3331" s="40"/>
    </row>
    <row r="3332" spans="1:58" x14ac:dyDescent="0.4">
      <c r="A3332" s="510"/>
      <c r="B3332" s="40"/>
      <c r="C3332" s="40"/>
      <c r="D3332" s="45"/>
      <c r="E3332" s="45"/>
      <c r="F3332" s="64"/>
      <c r="G3332" s="40"/>
      <c r="H3332" s="40"/>
      <c r="I3332" s="40"/>
      <c r="J3332" s="40"/>
      <c r="K3332" s="40"/>
      <c r="L3332" s="40"/>
      <c r="M3332" s="40"/>
      <c r="N3332" s="40"/>
      <c r="O3332" s="40"/>
      <c r="P3332" s="40"/>
      <c r="Q3332" s="40"/>
      <c r="R3332" s="40"/>
      <c r="S3332" s="40"/>
      <c r="T3332" s="40"/>
      <c r="U3332" s="40"/>
      <c r="V3332" s="40"/>
      <c r="W3332" s="40"/>
      <c r="X3332" s="40"/>
      <c r="Y3332" s="40"/>
      <c r="Z3332" s="40"/>
      <c r="AA3332" s="40"/>
      <c r="AB3332" s="40"/>
      <c r="AC3332" s="40"/>
      <c r="AD3332" s="40"/>
      <c r="AE3332" s="40"/>
      <c r="AF3332" s="40"/>
      <c r="AG3332" s="40"/>
      <c r="AH3332" s="40"/>
      <c r="AI3332" s="40"/>
      <c r="AJ3332" s="40"/>
      <c r="AK3332" s="40"/>
      <c r="AL3332" s="40"/>
      <c r="AM3332" s="40"/>
      <c r="AN3332" s="40"/>
      <c r="AO3332" s="40"/>
      <c r="AP3332" s="40"/>
      <c r="AQ3332" s="40"/>
      <c r="AR3332" s="40"/>
      <c r="AS3332" s="40"/>
      <c r="AT3332" s="40"/>
      <c r="AU3332" s="40"/>
      <c r="AV3332" s="40"/>
      <c r="AW3332" s="40"/>
      <c r="AX3332" s="40"/>
      <c r="AY3332" s="40"/>
      <c r="AZ3332" s="40"/>
      <c r="BA3332" s="40"/>
      <c r="BB3332" s="40"/>
      <c r="BC3332" s="40"/>
      <c r="BD3332" s="40"/>
      <c r="BE3332" s="40"/>
      <c r="BF3332" s="40"/>
    </row>
    <row r="3333" spans="1:58" x14ac:dyDescent="0.4">
      <c r="A3333" s="510"/>
      <c r="B3333" s="40"/>
      <c r="C3333" s="40"/>
      <c r="D3333" s="45"/>
      <c r="E3333" s="45"/>
      <c r="F3333" s="64"/>
      <c r="G3333" s="40"/>
      <c r="H3333" s="40"/>
      <c r="I3333" s="40"/>
      <c r="J3333" s="40"/>
      <c r="K3333" s="40"/>
      <c r="L3333" s="40"/>
      <c r="M3333" s="40"/>
      <c r="N3333" s="40"/>
      <c r="O3333" s="40"/>
      <c r="P3333" s="40"/>
      <c r="Q3333" s="40"/>
      <c r="R3333" s="40"/>
      <c r="S3333" s="40"/>
      <c r="T3333" s="40"/>
      <c r="U3333" s="40"/>
      <c r="V3333" s="40"/>
      <c r="W3333" s="40"/>
      <c r="X3333" s="40"/>
      <c r="Y3333" s="40"/>
      <c r="Z3333" s="40"/>
      <c r="AA3333" s="40"/>
      <c r="AB3333" s="40"/>
      <c r="AC3333" s="40"/>
      <c r="AD3333" s="40"/>
      <c r="AE3333" s="40"/>
      <c r="AF3333" s="40"/>
      <c r="AG3333" s="40"/>
      <c r="AH3333" s="40"/>
      <c r="AI3333" s="40"/>
      <c r="AJ3333" s="40"/>
      <c r="AK3333" s="40"/>
      <c r="AL3333" s="40"/>
      <c r="AM3333" s="40"/>
      <c r="AN3333" s="40"/>
      <c r="AO3333" s="40"/>
      <c r="AP3333" s="40"/>
      <c r="AQ3333" s="40"/>
      <c r="AR3333" s="40"/>
      <c r="AS3333" s="40"/>
      <c r="AT3333" s="40"/>
      <c r="AU3333" s="40"/>
      <c r="AV3333" s="40"/>
      <c r="AW3333" s="40"/>
      <c r="AX3333" s="40"/>
      <c r="AY3333" s="40"/>
      <c r="AZ3333" s="40"/>
      <c r="BA3333" s="40"/>
      <c r="BB3333" s="40"/>
      <c r="BC3333" s="40"/>
      <c r="BD3333" s="40"/>
      <c r="BE3333" s="40"/>
      <c r="BF3333" s="40"/>
    </row>
    <row r="3334" spans="1:58" x14ac:dyDescent="0.4">
      <c r="A3334" s="510"/>
      <c r="B3334" s="40"/>
      <c r="C3334" s="40"/>
      <c r="D3334" s="45"/>
      <c r="E3334" s="45"/>
      <c r="F3334" s="64"/>
      <c r="G3334" s="40"/>
      <c r="H3334" s="40"/>
      <c r="I3334" s="40"/>
      <c r="J3334" s="40"/>
      <c r="K3334" s="40"/>
      <c r="L3334" s="40"/>
      <c r="M3334" s="40"/>
      <c r="N3334" s="40"/>
      <c r="O3334" s="40"/>
      <c r="P3334" s="40"/>
      <c r="Q3334" s="40"/>
      <c r="R3334" s="40"/>
      <c r="S3334" s="40"/>
      <c r="T3334" s="40"/>
      <c r="U3334" s="40"/>
      <c r="V3334" s="40"/>
      <c r="W3334" s="40"/>
      <c r="X3334" s="40"/>
      <c r="Y3334" s="40"/>
      <c r="Z3334" s="40"/>
      <c r="AA3334" s="40"/>
      <c r="AB3334" s="40"/>
      <c r="AC3334" s="40"/>
      <c r="AD3334" s="40"/>
      <c r="AE3334" s="40"/>
      <c r="AF3334" s="40"/>
      <c r="AG3334" s="40"/>
      <c r="AH3334" s="40"/>
      <c r="AI3334" s="40"/>
      <c r="AJ3334" s="40"/>
      <c r="AK3334" s="40"/>
      <c r="AL3334" s="40"/>
      <c r="AM3334" s="40"/>
      <c r="AN3334" s="40"/>
      <c r="AO3334" s="40"/>
      <c r="AP3334" s="40"/>
      <c r="AQ3334" s="40"/>
      <c r="AR3334" s="40"/>
      <c r="AS3334" s="40"/>
      <c r="AT3334" s="40"/>
      <c r="AU3334" s="40"/>
      <c r="AV3334" s="40"/>
      <c r="AW3334" s="40"/>
      <c r="AX3334" s="40"/>
      <c r="AY3334" s="40"/>
      <c r="AZ3334" s="40"/>
      <c r="BA3334" s="40"/>
      <c r="BB3334" s="40"/>
      <c r="BC3334" s="40"/>
      <c r="BD3334" s="40"/>
      <c r="BE3334" s="40"/>
      <c r="BF3334" s="40"/>
    </row>
    <row r="3335" spans="1:58" x14ac:dyDescent="0.4">
      <c r="A3335" s="510"/>
      <c r="B3335" s="40"/>
      <c r="C3335" s="40"/>
      <c r="D3335" s="45"/>
      <c r="E3335" s="45"/>
      <c r="F3335" s="64"/>
      <c r="G3335" s="40"/>
      <c r="H3335" s="40"/>
      <c r="I3335" s="40"/>
      <c r="J3335" s="40"/>
      <c r="K3335" s="40"/>
      <c r="L3335" s="40"/>
      <c r="M3335" s="40"/>
      <c r="N3335" s="40"/>
      <c r="O3335" s="40"/>
      <c r="P3335" s="40"/>
      <c r="Q3335" s="40"/>
      <c r="R3335" s="40"/>
      <c r="S3335" s="40"/>
      <c r="T3335" s="40"/>
      <c r="U3335" s="40"/>
      <c r="V3335" s="40"/>
      <c r="W3335" s="40"/>
      <c r="X3335" s="40"/>
      <c r="Y3335" s="40"/>
      <c r="Z3335" s="40"/>
      <c r="AA3335" s="40"/>
      <c r="AB3335" s="40"/>
      <c r="AC3335" s="40"/>
      <c r="AD3335" s="40"/>
      <c r="AE3335" s="40"/>
      <c r="AF3335" s="40"/>
      <c r="AG3335" s="40"/>
      <c r="AH3335" s="40"/>
      <c r="AI3335" s="40"/>
      <c r="AJ3335" s="40"/>
      <c r="AK3335" s="40"/>
      <c r="AL3335" s="40"/>
      <c r="AM3335" s="40"/>
      <c r="AN3335" s="40"/>
      <c r="AO3335" s="40"/>
      <c r="AP3335" s="40"/>
      <c r="AQ3335" s="40"/>
      <c r="AR3335" s="40"/>
      <c r="AS3335" s="40"/>
      <c r="AT3335" s="40"/>
      <c r="AU3335" s="40"/>
      <c r="AV3335" s="40"/>
      <c r="AW3335" s="40"/>
      <c r="AX3335" s="40"/>
      <c r="AY3335" s="40"/>
      <c r="AZ3335" s="40"/>
      <c r="BA3335" s="40"/>
      <c r="BB3335" s="40"/>
      <c r="BC3335" s="40"/>
      <c r="BD3335" s="40"/>
      <c r="BE3335" s="40"/>
      <c r="BF3335" s="40"/>
    </row>
    <row r="3336" spans="1:58" x14ac:dyDescent="0.4">
      <c r="A3336" s="510"/>
      <c r="B3336" s="40"/>
      <c r="C3336" s="40"/>
      <c r="D3336" s="45"/>
      <c r="E3336" s="45"/>
      <c r="F3336" s="64"/>
      <c r="G3336" s="40"/>
      <c r="H3336" s="40"/>
      <c r="I3336" s="40"/>
      <c r="J3336" s="40"/>
      <c r="K3336" s="40"/>
      <c r="L3336" s="40"/>
      <c r="M3336" s="40"/>
      <c r="N3336" s="40"/>
      <c r="O3336" s="40"/>
      <c r="P3336" s="40"/>
      <c r="Q3336" s="40"/>
      <c r="R3336" s="40"/>
      <c r="S3336" s="40"/>
      <c r="T3336" s="40"/>
      <c r="U3336" s="40"/>
      <c r="V3336" s="40"/>
      <c r="W3336" s="40"/>
      <c r="X3336" s="40"/>
      <c r="Y3336" s="40"/>
      <c r="Z3336" s="40"/>
      <c r="AA3336" s="40"/>
      <c r="AB3336" s="40"/>
      <c r="AC3336" s="40"/>
      <c r="AD3336" s="40"/>
      <c r="AE3336" s="40"/>
      <c r="AF3336" s="40"/>
      <c r="AG3336" s="40"/>
      <c r="AH3336" s="40"/>
      <c r="AI3336" s="40"/>
      <c r="AJ3336" s="40"/>
      <c r="AK3336" s="40"/>
      <c r="AL3336" s="40"/>
      <c r="AM3336" s="40"/>
      <c r="AN3336" s="40"/>
      <c r="AO3336" s="40"/>
      <c r="AP3336" s="40"/>
      <c r="AQ3336" s="40"/>
      <c r="AR3336" s="40"/>
      <c r="AS3336" s="40"/>
      <c r="AT3336" s="40"/>
      <c r="AU3336" s="40"/>
      <c r="AV3336" s="40"/>
      <c r="AW3336" s="40"/>
      <c r="AX3336" s="40"/>
      <c r="AY3336" s="40"/>
      <c r="AZ3336" s="40"/>
      <c r="BA3336" s="40"/>
      <c r="BB3336" s="40"/>
      <c r="BC3336" s="40"/>
      <c r="BD3336" s="40"/>
      <c r="BE3336" s="40"/>
      <c r="BF3336" s="40"/>
    </row>
    <row r="3337" spans="1:58" x14ac:dyDescent="0.4">
      <c r="A3337" s="510"/>
      <c r="B3337" s="40"/>
      <c r="C3337" s="40"/>
      <c r="D3337" s="45"/>
      <c r="E3337" s="45"/>
      <c r="F3337" s="64"/>
      <c r="G3337" s="40"/>
      <c r="H3337" s="40"/>
      <c r="I3337" s="40"/>
      <c r="J3337" s="40"/>
      <c r="K3337" s="40"/>
      <c r="L3337" s="40"/>
      <c r="M3337" s="40"/>
      <c r="N3337" s="40"/>
      <c r="O3337" s="40"/>
      <c r="P3337" s="40"/>
      <c r="Q3337" s="40"/>
      <c r="R3337" s="40"/>
      <c r="S3337" s="40"/>
      <c r="T3337" s="40"/>
      <c r="U3337" s="40"/>
      <c r="V3337" s="40"/>
      <c r="W3337" s="40"/>
      <c r="X3337" s="40"/>
      <c r="Y3337" s="40"/>
      <c r="Z3337" s="40"/>
      <c r="AA3337" s="40"/>
      <c r="AB3337" s="40"/>
      <c r="AC3337" s="40"/>
      <c r="AD3337" s="40"/>
      <c r="AE3337" s="40"/>
      <c r="AF3337" s="40"/>
      <c r="AG3337" s="40"/>
      <c r="AH3337" s="40"/>
      <c r="AI3337" s="40"/>
      <c r="AJ3337" s="40"/>
      <c r="AK3337" s="40"/>
      <c r="AL3337" s="40"/>
      <c r="AM3337" s="40"/>
      <c r="AN3337" s="40"/>
      <c r="AO3337" s="40"/>
      <c r="AP3337" s="40"/>
      <c r="AQ3337" s="40"/>
      <c r="AR3337" s="40"/>
      <c r="AS3337" s="40"/>
      <c r="AT3337" s="40"/>
      <c r="AU3337" s="40"/>
      <c r="AV3337" s="40"/>
      <c r="AW3337" s="40"/>
      <c r="AX3337" s="40"/>
      <c r="AY3337" s="40"/>
      <c r="AZ3337" s="40"/>
      <c r="BA3337" s="40"/>
      <c r="BB3337" s="40"/>
      <c r="BC3337" s="40"/>
      <c r="BD3337" s="40"/>
      <c r="BE3337" s="40"/>
      <c r="BF3337" s="40"/>
    </row>
    <row r="3338" spans="1:58" x14ac:dyDescent="0.4">
      <c r="A3338" s="510"/>
      <c r="B3338" s="40"/>
      <c r="C3338" s="40"/>
      <c r="D3338" s="45"/>
      <c r="E3338" s="45"/>
      <c r="F3338" s="64"/>
      <c r="G3338" s="40"/>
      <c r="H3338" s="40"/>
      <c r="I3338" s="40"/>
      <c r="J3338" s="40"/>
      <c r="K3338" s="40"/>
      <c r="L3338" s="40"/>
      <c r="M3338" s="40"/>
      <c r="N3338" s="40"/>
      <c r="O3338" s="40"/>
      <c r="P3338" s="40"/>
      <c r="Q3338" s="40"/>
      <c r="R3338" s="40"/>
      <c r="S3338" s="40"/>
      <c r="T3338" s="40"/>
      <c r="U3338" s="40"/>
      <c r="V3338" s="40"/>
      <c r="W3338" s="40"/>
      <c r="X3338" s="40"/>
      <c r="Y3338" s="40"/>
      <c r="Z3338" s="40"/>
      <c r="AA3338" s="40"/>
      <c r="AB3338" s="40"/>
      <c r="AC3338" s="40"/>
      <c r="AD3338" s="40"/>
      <c r="AE3338" s="40"/>
      <c r="AF3338" s="40"/>
      <c r="AG3338" s="40"/>
      <c r="AH3338" s="40"/>
      <c r="AI3338" s="40"/>
      <c r="AJ3338" s="40"/>
      <c r="AK3338" s="40"/>
      <c r="AL3338" s="40"/>
      <c r="AM3338" s="40"/>
      <c r="AN3338" s="40"/>
      <c r="AO3338" s="40"/>
      <c r="AP3338" s="40"/>
      <c r="AQ3338" s="40"/>
      <c r="AR3338" s="40"/>
      <c r="AS3338" s="40"/>
      <c r="AT3338" s="40"/>
      <c r="AU3338" s="40"/>
      <c r="AV3338" s="40"/>
      <c r="AW3338" s="40"/>
      <c r="AX3338" s="40"/>
      <c r="AY3338" s="40"/>
      <c r="AZ3338" s="40"/>
      <c r="BA3338" s="40"/>
      <c r="BB3338" s="40"/>
      <c r="BC3338" s="40"/>
      <c r="BD3338" s="40"/>
      <c r="BE3338" s="40"/>
      <c r="BF3338" s="40"/>
    </row>
    <row r="3339" spans="1:58" x14ac:dyDescent="0.4">
      <c r="A3339" s="510"/>
      <c r="B3339" s="40"/>
      <c r="C3339" s="40"/>
      <c r="D3339" s="45"/>
      <c r="E3339" s="45"/>
      <c r="F3339" s="64"/>
      <c r="G3339" s="40"/>
      <c r="H3339" s="40"/>
      <c r="I3339" s="40"/>
      <c r="J3339" s="40"/>
      <c r="K3339" s="40"/>
      <c r="L3339" s="40"/>
      <c r="M3339" s="40"/>
      <c r="N3339" s="40"/>
      <c r="O3339" s="40"/>
      <c r="P3339" s="40"/>
      <c r="Q3339" s="40"/>
      <c r="R3339" s="40"/>
      <c r="S3339" s="40"/>
      <c r="T3339" s="40"/>
      <c r="U3339" s="40"/>
      <c r="V3339" s="40"/>
      <c r="W3339" s="40"/>
      <c r="X3339" s="40"/>
      <c r="Y3339" s="40"/>
      <c r="Z3339" s="40"/>
      <c r="AA3339" s="40"/>
      <c r="AB3339" s="40"/>
      <c r="AC3339" s="40"/>
      <c r="AD3339" s="40"/>
      <c r="AE3339" s="40"/>
      <c r="AF3339" s="40"/>
      <c r="AG3339" s="40"/>
      <c r="AH3339" s="40"/>
      <c r="AI3339" s="40"/>
      <c r="AJ3339" s="40"/>
      <c r="AK3339" s="40"/>
      <c r="AL3339" s="40"/>
      <c r="AM3339" s="40"/>
      <c r="AN3339" s="40"/>
      <c r="AO3339" s="40"/>
      <c r="AP3339" s="40"/>
      <c r="AQ3339" s="40"/>
      <c r="AR3339" s="40"/>
      <c r="AS3339" s="40"/>
      <c r="AT3339" s="40"/>
      <c r="AU3339" s="40"/>
      <c r="AV3339" s="40"/>
      <c r="AW3339" s="40"/>
      <c r="AX3339" s="40"/>
      <c r="AY3339" s="40"/>
      <c r="AZ3339" s="40"/>
      <c r="BA3339" s="40"/>
      <c r="BB3339" s="40"/>
      <c r="BC3339" s="40"/>
      <c r="BD3339" s="40"/>
      <c r="BE3339" s="40"/>
      <c r="BF3339" s="40"/>
    </row>
    <row r="3340" spans="1:58" x14ac:dyDescent="0.4">
      <c r="A3340" s="510"/>
      <c r="B3340" s="40"/>
      <c r="C3340" s="40"/>
      <c r="D3340" s="45"/>
      <c r="E3340" s="45"/>
      <c r="F3340" s="64"/>
      <c r="G3340" s="40"/>
      <c r="H3340" s="40"/>
      <c r="I3340" s="40"/>
      <c r="J3340" s="40"/>
      <c r="K3340" s="40"/>
      <c r="L3340" s="40"/>
      <c r="M3340" s="40"/>
      <c r="N3340" s="40"/>
      <c r="O3340" s="40"/>
      <c r="P3340" s="40"/>
      <c r="Q3340" s="40"/>
      <c r="R3340" s="40"/>
      <c r="S3340" s="40"/>
      <c r="T3340" s="40"/>
      <c r="U3340" s="40"/>
      <c r="V3340" s="40"/>
      <c r="W3340" s="40"/>
      <c r="X3340" s="40"/>
      <c r="Y3340" s="40"/>
      <c r="Z3340" s="40"/>
      <c r="AA3340" s="40"/>
      <c r="AB3340" s="40"/>
      <c r="AC3340" s="40"/>
      <c r="AD3340" s="40"/>
      <c r="AE3340" s="40"/>
      <c r="AF3340" s="40"/>
      <c r="AG3340" s="40"/>
      <c r="AH3340" s="40"/>
      <c r="AI3340" s="40"/>
      <c r="AJ3340" s="40"/>
      <c r="AK3340" s="40"/>
      <c r="AL3340" s="40"/>
      <c r="AM3340" s="40"/>
      <c r="AN3340" s="40"/>
      <c r="AO3340" s="40"/>
      <c r="AP3340" s="40"/>
      <c r="AQ3340" s="40"/>
      <c r="AR3340" s="40"/>
      <c r="AS3340" s="40"/>
      <c r="AT3340" s="40"/>
      <c r="AU3340" s="40"/>
      <c r="AV3340" s="40"/>
      <c r="AW3340" s="40"/>
      <c r="AX3340" s="40"/>
      <c r="AY3340" s="40"/>
      <c r="AZ3340" s="40"/>
      <c r="BA3340" s="40"/>
      <c r="BB3340" s="40"/>
      <c r="BC3340" s="40"/>
      <c r="BD3340" s="40"/>
      <c r="BE3340" s="40"/>
      <c r="BF3340" s="40"/>
    </row>
    <row r="3341" spans="1:58" x14ac:dyDescent="0.4">
      <c r="A3341" s="510"/>
      <c r="B3341" s="40"/>
      <c r="C3341" s="40"/>
      <c r="D3341" s="45"/>
      <c r="E3341" s="45"/>
      <c r="F3341" s="64"/>
      <c r="G3341" s="40"/>
      <c r="H3341" s="40"/>
      <c r="I3341" s="40"/>
      <c r="J3341" s="40"/>
      <c r="K3341" s="40"/>
      <c r="L3341" s="40"/>
      <c r="M3341" s="40"/>
      <c r="N3341" s="40"/>
      <c r="O3341" s="40"/>
      <c r="P3341" s="40"/>
      <c r="Q3341" s="40"/>
      <c r="R3341" s="40"/>
      <c r="S3341" s="40"/>
      <c r="T3341" s="40"/>
      <c r="U3341" s="40"/>
      <c r="V3341" s="40"/>
      <c r="W3341" s="40"/>
      <c r="X3341" s="40"/>
      <c r="Y3341" s="40"/>
      <c r="Z3341" s="40"/>
      <c r="AA3341" s="40"/>
      <c r="AB3341" s="40"/>
      <c r="AC3341" s="40"/>
      <c r="AD3341" s="40"/>
      <c r="AE3341" s="40"/>
      <c r="AF3341" s="40"/>
      <c r="AG3341" s="40"/>
      <c r="AH3341" s="40"/>
      <c r="AI3341" s="40"/>
      <c r="AJ3341" s="40"/>
      <c r="AK3341" s="40"/>
      <c r="AL3341" s="40"/>
      <c r="AM3341" s="40"/>
      <c r="AN3341" s="40"/>
      <c r="AO3341" s="40"/>
      <c r="AP3341" s="40"/>
      <c r="AQ3341" s="40"/>
      <c r="AR3341" s="40"/>
      <c r="AS3341" s="40"/>
      <c r="AT3341" s="40"/>
      <c r="AU3341" s="40"/>
      <c r="AV3341" s="40"/>
      <c r="AW3341" s="40"/>
      <c r="AX3341" s="40"/>
      <c r="AY3341" s="40"/>
      <c r="AZ3341" s="40"/>
      <c r="BA3341" s="40"/>
      <c r="BB3341" s="40"/>
      <c r="BC3341" s="40"/>
      <c r="BD3341" s="40"/>
      <c r="BE3341" s="40"/>
      <c r="BF3341" s="40"/>
    </row>
    <row r="3342" spans="1:58" x14ac:dyDescent="0.4">
      <c r="A3342" s="510"/>
      <c r="B3342" s="40"/>
      <c r="C3342" s="40"/>
      <c r="D3342" s="45"/>
      <c r="E3342" s="45"/>
      <c r="F3342" s="64"/>
      <c r="G3342" s="40"/>
      <c r="H3342" s="40"/>
      <c r="I3342" s="40"/>
      <c r="J3342" s="40"/>
      <c r="K3342" s="40"/>
      <c r="L3342" s="40"/>
      <c r="M3342" s="40"/>
      <c r="N3342" s="40"/>
      <c r="O3342" s="40"/>
      <c r="P3342" s="40"/>
      <c r="Q3342" s="40"/>
      <c r="R3342" s="40"/>
      <c r="S3342" s="40"/>
      <c r="T3342" s="40"/>
      <c r="U3342" s="40"/>
      <c r="V3342" s="40"/>
      <c r="W3342" s="40"/>
      <c r="X3342" s="40"/>
      <c r="Y3342" s="40"/>
      <c r="Z3342" s="40"/>
      <c r="AA3342" s="40"/>
      <c r="AB3342" s="40"/>
      <c r="AC3342" s="40"/>
      <c r="AD3342" s="40"/>
      <c r="AE3342" s="40"/>
      <c r="AF3342" s="40"/>
      <c r="AG3342" s="40"/>
      <c r="AH3342" s="40"/>
      <c r="AI3342" s="40"/>
      <c r="AJ3342" s="40"/>
      <c r="AK3342" s="40"/>
      <c r="AL3342" s="40"/>
      <c r="AM3342" s="40"/>
      <c r="AN3342" s="40"/>
      <c r="AO3342" s="40"/>
      <c r="AP3342" s="40"/>
      <c r="AQ3342" s="40"/>
      <c r="AR3342" s="40"/>
      <c r="AS3342" s="40"/>
      <c r="AT3342" s="40"/>
      <c r="AU3342" s="40"/>
      <c r="AV3342" s="40"/>
      <c r="AW3342" s="40"/>
      <c r="AX3342" s="40"/>
      <c r="AY3342" s="40"/>
      <c r="AZ3342" s="40"/>
      <c r="BA3342" s="40"/>
      <c r="BB3342" s="40"/>
      <c r="BC3342" s="40"/>
      <c r="BD3342" s="40"/>
      <c r="BE3342" s="40"/>
      <c r="BF3342" s="40"/>
    </row>
    <row r="3343" spans="1:58" x14ac:dyDescent="0.4">
      <c r="A3343" s="510"/>
      <c r="B3343" s="40"/>
      <c r="C3343" s="40"/>
      <c r="D3343" s="45"/>
      <c r="E3343" s="45"/>
      <c r="F3343" s="64"/>
      <c r="G3343" s="40"/>
      <c r="H3343" s="40"/>
      <c r="I3343" s="40"/>
      <c r="J3343" s="40"/>
      <c r="K3343" s="40"/>
      <c r="L3343" s="40"/>
      <c r="M3343" s="40"/>
      <c r="N3343" s="40"/>
      <c r="O3343" s="40"/>
      <c r="P3343" s="40"/>
      <c r="Q3343" s="40"/>
      <c r="R3343" s="40"/>
      <c r="S3343" s="40"/>
      <c r="T3343" s="40"/>
      <c r="U3343" s="40"/>
      <c r="V3343" s="40"/>
      <c r="W3343" s="40"/>
      <c r="X3343" s="40"/>
      <c r="Y3343" s="40"/>
      <c r="Z3343" s="40"/>
      <c r="AA3343" s="40"/>
      <c r="AB3343" s="40"/>
      <c r="AC3343" s="40"/>
      <c r="AD3343" s="40"/>
      <c r="AE3343" s="40"/>
      <c r="AF3343" s="40"/>
      <c r="AG3343" s="40"/>
      <c r="AH3343" s="40"/>
      <c r="AI3343" s="40"/>
      <c r="AJ3343" s="40"/>
      <c r="AK3343" s="40"/>
      <c r="AL3343" s="40"/>
      <c r="AM3343" s="40"/>
      <c r="AN3343" s="40"/>
      <c r="AO3343" s="40"/>
      <c r="AP3343" s="40"/>
      <c r="AQ3343" s="40"/>
      <c r="AR3343" s="40"/>
      <c r="AS3343" s="40"/>
      <c r="AT3343" s="40"/>
      <c r="AU3343" s="40"/>
      <c r="AV3343" s="40"/>
      <c r="AW3343" s="40"/>
      <c r="AX3343" s="40"/>
      <c r="AY3343" s="40"/>
      <c r="AZ3343" s="40"/>
      <c r="BA3343" s="40"/>
      <c r="BB3343" s="40"/>
      <c r="BC3343" s="40"/>
      <c r="BD3343" s="40"/>
      <c r="BE3343" s="40"/>
      <c r="BF3343" s="40"/>
    </row>
    <row r="3344" spans="1:58" x14ac:dyDescent="0.4">
      <c r="A3344" s="510"/>
      <c r="B3344" s="40"/>
      <c r="C3344" s="40"/>
      <c r="D3344" s="45"/>
      <c r="E3344" s="45"/>
      <c r="F3344" s="64"/>
      <c r="G3344" s="40"/>
      <c r="H3344" s="40"/>
      <c r="I3344" s="40"/>
      <c r="J3344" s="40"/>
      <c r="K3344" s="40"/>
      <c r="L3344" s="40"/>
      <c r="M3344" s="40"/>
      <c r="N3344" s="40"/>
      <c r="O3344" s="40"/>
      <c r="P3344" s="40"/>
      <c r="Q3344" s="40"/>
      <c r="R3344" s="40"/>
      <c r="S3344" s="40"/>
      <c r="T3344" s="40"/>
      <c r="U3344" s="40"/>
      <c r="V3344" s="40"/>
      <c r="W3344" s="40"/>
      <c r="X3344" s="40"/>
      <c r="Y3344" s="40"/>
      <c r="Z3344" s="40"/>
      <c r="AA3344" s="40"/>
      <c r="AB3344" s="40"/>
      <c r="AC3344" s="40"/>
      <c r="AD3344" s="40"/>
      <c r="AE3344" s="40"/>
      <c r="AF3344" s="40"/>
      <c r="AG3344" s="40"/>
      <c r="AH3344" s="40"/>
      <c r="AI3344" s="40"/>
      <c r="AJ3344" s="40"/>
      <c r="AK3344" s="40"/>
      <c r="AL3344" s="40"/>
      <c r="AM3344" s="40"/>
      <c r="AN3344" s="40"/>
      <c r="AO3344" s="40"/>
      <c r="AP3344" s="40"/>
      <c r="AQ3344" s="40"/>
      <c r="AR3344" s="40"/>
      <c r="AS3344" s="40"/>
      <c r="AT3344" s="40"/>
      <c r="AU3344" s="40"/>
      <c r="AV3344" s="40"/>
      <c r="AW3344" s="40"/>
      <c r="AX3344" s="40"/>
      <c r="AY3344" s="40"/>
      <c r="AZ3344" s="40"/>
      <c r="BA3344" s="40"/>
      <c r="BB3344" s="40"/>
      <c r="BC3344" s="40"/>
      <c r="BD3344" s="40"/>
      <c r="BE3344" s="40"/>
      <c r="BF3344" s="40"/>
    </row>
    <row r="3345" spans="1:58" x14ac:dyDescent="0.4">
      <c r="A3345" s="510"/>
      <c r="B3345" s="40"/>
      <c r="C3345" s="40"/>
      <c r="D3345" s="45"/>
      <c r="E3345" s="45"/>
      <c r="F3345" s="64"/>
      <c r="G3345" s="40"/>
      <c r="H3345" s="40"/>
      <c r="I3345" s="40"/>
      <c r="J3345" s="40"/>
      <c r="K3345" s="40"/>
      <c r="L3345" s="40"/>
      <c r="M3345" s="40"/>
      <c r="N3345" s="40"/>
      <c r="O3345" s="40"/>
      <c r="P3345" s="40"/>
      <c r="Q3345" s="40"/>
      <c r="R3345" s="40"/>
      <c r="S3345" s="40"/>
      <c r="T3345" s="40"/>
      <c r="U3345" s="40"/>
      <c r="V3345" s="40"/>
      <c r="W3345" s="40"/>
      <c r="X3345" s="40"/>
      <c r="Y3345" s="40"/>
      <c r="Z3345" s="40"/>
      <c r="AA3345" s="40"/>
      <c r="AB3345" s="40"/>
      <c r="AC3345" s="40"/>
      <c r="AD3345" s="40"/>
      <c r="AE3345" s="40"/>
      <c r="AF3345" s="40"/>
      <c r="AG3345" s="40"/>
      <c r="AH3345" s="40"/>
      <c r="AI3345" s="40"/>
      <c r="AJ3345" s="40"/>
      <c r="AK3345" s="40"/>
      <c r="AL3345" s="40"/>
      <c r="AM3345" s="40"/>
      <c r="AN3345" s="40"/>
      <c r="AO3345" s="40"/>
      <c r="AP3345" s="40"/>
      <c r="AQ3345" s="40"/>
      <c r="AR3345" s="40"/>
      <c r="AS3345" s="40"/>
      <c r="AT3345" s="40"/>
      <c r="AU3345" s="40"/>
      <c r="AV3345" s="40"/>
      <c r="AW3345" s="40"/>
      <c r="AX3345" s="40"/>
      <c r="AY3345" s="40"/>
      <c r="AZ3345" s="40"/>
      <c r="BA3345" s="40"/>
      <c r="BB3345" s="40"/>
      <c r="BC3345" s="40"/>
      <c r="BD3345" s="40"/>
      <c r="BE3345" s="40"/>
      <c r="BF3345" s="40"/>
    </row>
    <row r="3346" spans="1:58" x14ac:dyDescent="0.4">
      <c r="A3346" s="510"/>
      <c r="B3346" s="40"/>
      <c r="C3346" s="40"/>
      <c r="D3346" s="45"/>
      <c r="E3346" s="45"/>
      <c r="F3346" s="64"/>
      <c r="G3346" s="40"/>
      <c r="H3346" s="40"/>
      <c r="I3346" s="40"/>
      <c r="J3346" s="40"/>
      <c r="K3346" s="40"/>
      <c r="L3346" s="40"/>
      <c r="M3346" s="40"/>
      <c r="N3346" s="40"/>
      <c r="O3346" s="40"/>
      <c r="P3346" s="40"/>
      <c r="Q3346" s="40"/>
      <c r="R3346" s="40"/>
      <c r="S3346" s="40"/>
      <c r="T3346" s="40"/>
      <c r="U3346" s="40"/>
      <c r="V3346" s="40"/>
      <c r="W3346" s="40"/>
      <c r="X3346" s="40"/>
      <c r="Y3346" s="40"/>
      <c r="Z3346" s="40"/>
      <c r="AA3346" s="40"/>
      <c r="AB3346" s="40"/>
      <c r="AC3346" s="40"/>
      <c r="AD3346" s="40"/>
      <c r="AE3346" s="40"/>
      <c r="AF3346" s="40"/>
      <c r="AG3346" s="40"/>
      <c r="AH3346" s="40"/>
      <c r="AI3346" s="40"/>
      <c r="AJ3346" s="40"/>
      <c r="AK3346" s="40"/>
      <c r="AL3346" s="40"/>
      <c r="AM3346" s="40"/>
      <c r="AN3346" s="40"/>
      <c r="AO3346" s="40"/>
      <c r="AP3346" s="40"/>
      <c r="AQ3346" s="40"/>
      <c r="AR3346" s="40"/>
      <c r="AS3346" s="40"/>
      <c r="AT3346" s="40"/>
      <c r="AU3346" s="40"/>
      <c r="AV3346" s="40"/>
      <c r="AW3346" s="40"/>
      <c r="AX3346" s="40"/>
      <c r="AY3346" s="40"/>
      <c r="AZ3346" s="40"/>
      <c r="BA3346" s="40"/>
      <c r="BB3346" s="40"/>
      <c r="BC3346" s="40"/>
      <c r="BD3346" s="40"/>
      <c r="BE3346" s="40"/>
      <c r="BF3346" s="40"/>
    </row>
    <row r="3347" spans="1:58" x14ac:dyDescent="0.4">
      <c r="A3347" s="510"/>
      <c r="B3347" s="40"/>
      <c r="C3347" s="40"/>
      <c r="D3347" s="45"/>
      <c r="E3347" s="45"/>
      <c r="F3347" s="64"/>
      <c r="G3347" s="40"/>
      <c r="H3347" s="40"/>
      <c r="I3347" s="40"/>
      <c r="J3347" s="40"/>
      <c r="K3347" s="40"/>
      <c r="L3347" s="40"/>
      <c r="M3347" s="40"/>
      <c r="N3347" s="40"/>
      <c r="O3347" s="40"/>
      <c r="P3347" s="40"/>
      <c r="Q3347" s="40"/>
      <c r="R3347" s="40"/>
      <c r="S3347" s="40"/>
      <c r="T3347" s="40"/>
      <c r="U3347" s="40"/>
      <c r="V3347" s="40"/>
      <c r="W3347" s="40"/>
      <c r="X3347" s="40"/>
      <c r="Y3347" s="40"/>
      <c r="Z3347" s="40"/>
      <c r="AA3347" s="40"/>
      <c r="AB3347" s="40"/>
      <c r="AC3347" s="40"/>
      <c r="AD3347" s="40"/>
      <c r="AE3347" s="40"/>
      <c r="AF3347" s="40"/>
      <c r="AG3347" s="40"/>
      <c r="AH3347" s="40"/>
      <c r="AI3347" s="40"/>
      <c r="AJ3347" s="40"/>
      <c r="AK3347" s="40"/>
      <c r="AL3347" s="40"/>
      <c r="AM3347" s="40"/>
      <c r="AN3347" s="40"/>
      <c r="AO3347" s="40"/>
      <c r="AP3347" s="40"/>
      <c r="AQ3347" s="40"/>
      <c r="AR3347" s="40"/>
      <c r="AS3347" s="40"/>
      <c r="AT3347" s="40"/>
      <c r="AU3347" s="40"/>
      <c r="AV3347" s="40"/>
      <c r="AW3347" s="40"/>
      <c r="AX3347" s="40"/>
      <c r="AY3347" s="40"/>
      <c r="AZ3347" s="40"/>
      <c r="BA3347" s="40"/>
      <c r="BB3347" s="40"/>
      <c r="BC3347" s="40"/>
      <c r="BD3347" s="40"/>
      <c r="BE3347" s="40"/>
      <c r="BF3347" s="40"/>
    </row>
    <row r="3348" spans="1:58" x14ac:dyDescent="0.4">
      <c r="A3348" s="510"/>
      <c r="B3348" s="40"/>
      <c r="C3348" s="40"/>
      <c r="D3348" s="45"/>
      <c r="E3348" s="45"/>
      <c r="F3348" s="64"/>
      <c r="G3348" s="40"/>
      <c r="H3348" s="40"/>
      <c r="I3348" s="40"/>
      <c r="J3348" s="40"/>
      <c r="K3348" s="40"/>
      <c r="L3348" s="40"/>
      <c r="M3348" s="40"/>
      <c r="N3348" s="40"/>
      <c r="O3348" s="40"/>
      <c r="P3348" s="40"/>
      <c r="Q3348" s="40"/>
      <c r="R3348" s="40"/>
      <c r="S3348" s="40"/>
      <c r="T3348" s="40"/>
      <c r="U3348" s="40"/>
      <c r="V3348" s="40"/>
      <c r="W3348" s="40"/>
      <c r="X3348" s="40"/>
      <c r="Y3348" s="40"/>
      <c r="Z3348" s="40"/>
      <c r="AA3348" s="40"/>
      <c r="AB3348" s="40"/>
      <c r="AC3348" s="40"/>
      <c r="AD3348" s="40"/>
      <c r="AE3348" s="40"/>
      <c r="AF3348" s="40"/>
      <c r="AG3348" s="40"/>
      <c r="AH3348" s="40"/>
      <c r="AI3348" s="40"/>
      <c r="AJ3348" s="40"/>
      <c r="AK3348" s="40"/>
      <c r="AL3348" s="40"/>
      <c r="AM3348" s="40"/>
      <c r="AN3348" s="40"/>
      <c r="AO3348" s="40"/>
      <c r="AP3348" s="40"/>
      <c r="AQ3348" s="40"/>
      <c r="AR3348" s="40"/>
      <c r="AS3348" s="40"/>
      <c r="AT3348" s="40"/>
      <c r="AU3348" s="40"/>
      <c r="AV3348" s="40"/>
      <c r="AW3348" s="40"/>
      <c r="AX3348" s="40"/>
      <c r="AY3348" s="40"/>
      <c r="AZ3348" s="40"/>
      <c r="BA3348" s="40"/>
      <c r="BB3348" s="40"/>
      <c r="BC3348" s="40"/>
      <c r="BD3348" s="40"/>
      <c r="BE3348" s="40"/>
      <c r="BF3348" s="40"/>
    </row>
    <row r="3349" spans="1:58" x14ac:dyDescent="0.4">
      <c r="A3349" s="510"/>
      <c r="B3349" s="40"/>
      <c r="C3349" s="40"/>
      <c r="D3349" s="45"/>
      <c r="E3349" s="45"/>
      <c r="F3349" s="64"/>
      <c r="G3349" s="40"/>
      <c r="H3349" s="40"/>
      <c r="I3349" s="40"/>
      <c r="J3349" s="40"/>
      <c r="K3349" s="40"/>
      <c r="L3349" s="40"/>
      <c r="M3349" s="40"/>
      <c r="N3349" s="40"/>
      <c r="O3349" s="40"/>
      <c r="P3349" s="40"/>
      <c r="Q3349" s="40"/>
      <c r="R3349" s="40"/>
      <c r="S3349" s="40"/>
      <c r="T3349" s="40"/>
      <c r="U3349" s="40"/>
      <c r="V3349" s="40"/>
      <c r="W3349" s="40"/>
      <c r="X3349" s="40"/>
      <c r="Y3349" s="40"/>
      <c r="Z3349" s="40"/>
      <c r="AA3349" s="40"/>
      <c r="AB3349" s="40"/>
      <c r="AC3349" s="40"/>
      <c r="AD3349" s="40"/>
      <c r="AE3349" s="40"/>
      <c r="AF3349" s="40"/>
      <c r="AG3349" s="40"/>
      <c r="AH3349" s="40"/>
      <c r="AI3349" s="40"/>
      <c r="AJ3349" s="40"/>
      <c r="AK3349" s="40"/>
      <c r="AL3349" s="40"/>
      <c r="AM3349" s="40"/>
      <c r="AN3349" s="40"/>
      <c r="AO3349" s="40"/>
      <c r="AP3349" s="40"/>
      <c r="AQ3349" s="40"/>
      <c r="AR3349" s="40"/>
      <c r="AS3349" s="40"/>
      <c r="AT3349" s="40"/>
      <c r="AU3349" s="40"/>
      <c r="AV3349" s="40"/>
      <c r="AW3349" s="40"/>
      <c r="AX3349" s="40"/>
      <c r="AY3349" s="40"/>
      <c r="AZ3349" s="40"/>
      <c r="BA3349" s="40"/>
      <c r="BB3349" s="40"/>
      <c r="BC3349" s="40"/>
      <c r="BD3349" s="40"/>
      <c r="BE3349" s="40"/>
      <c r="BF3349" s="40"/>
    </row>
    <row r="3350" spans="1:58" x14ac:dyDescent="0.4">
      <c r="A3350" s="510"/>
      <c r="B3350" s="40"/>
      <c r="C3350" s="40"/>
      <c r="D3350" s="45"/>
      <c r="E3350" s="45"/>
      <c r="F3350" s="64"/>
      <c r="G3350" s="40"/>
      <c r="H3350" s="40"/>
      <c r="I3350" s="40"/>
      <c r="J3350" s="40"/>
      <c r="K3350" s="40"/>
      <c r="L3350" s="40"/>
      <c r="M3350" s="40"/>
      <c r="N3350" s="40"/>
      <c r="O3350" s="40"/>
      <c r="P3350" s="40"/>
      <c r="Q3350" s="40"/>
      <c r="R3350" s="40"/>
      <c r="S3350" s="40"/>
      <c r="T3350" s="40"/>
      <c r="U3350" s="40"/>
      <c r="V3350" s="40"/>
      <c r="W3350" s="40"/>
      <c r="X3350" s="40"/>
      <c r="Y3350" s="40"/>
      <c r="Z3350" s="40"/>
      <c r="AA3350" s="40"/>
      <c r="AB3350" s="40"/>
      <c r="AC3350" s="40"/>
      <c r="AD3350" s="40"/>
      <c r="AE3350" s="40"/>
      <c r="AF3350" s="40"/>
      <c r="AG3350" s="40"/>
      <c r="AH3350" s="40"/>
      <c r="AI3350" s="40"/>
      <c r="AJ3350" s="40"/>
      <c r="AK3350" s="40"/>
      <c r="AL3350" s="40"/>
      <c r="AM3350" s="40"/>
      <c r="AN3350" s="40"/>
      <c r="AO3350" s="40"/>
      <c r="AP3350" s="40"/>
      <c r="AQ3350" s="40"/>
      <c r="AR3350" s="40"/>
      <c r="AS3350" s="40"/>
      <c r="AT3350" s="40"/>
      <c r="AU3350" s="40"/>
      <c r="AV3350" s="40"/>
      <c r="AW3350" s="40"/>
      <c r="AX3350" s="40"/>
      <c r="AY3350" s="40"/>
      <c r="AZ3350" s="40"/>
      <c r="BA3350" s="40"/>
      <c r="BB3350" s="40"/>
      <c r="BC3350" s="40"/>
      <c r="BD3350" s="40"/>
      <c r="BE3350" s="40"/>
      <c r="BF3350" s="40"/>
    </row>
    <row r="3351" spans="1:58" x14ac:dyDescent="0.4">
      <c r="A3351" s="510"/>
      <c r="B3351" s="40"/>
      <c r="C3351" s="40"/>
      <c r="D3351" s="45"/>
      <c r="E3351" s="45"/>
      <c r="F3351" s="64"/>
      <c r="G3351" s="40"/>
      <c r="H3351" s="40"/>
      <c r="I3351" s="40"/>
      <c r="J3351" s="40"/>
      <c r="K3351" s="40"/>
      <c r="L3351" s="40"/>
      <c r="M3351" s="40"/>
      <c r="N3351" s="40"/>
      <c r="O3351" s="40"/>
      <c r="P3351" s="40"/>
      <c r="Q3351" s="40"/>
      <c r="R3351" s="40"/>
      <c r="S3351" s="40"/>
      <c r="T3351" s="40"/>
      <c r="U3351" s="40"/>
      <c r="V3351" s="40"/>
      <c r="W3351" s="40"/>
      <c r="X3351" s="40"/>
      <c r="Y3351" s="40"/>
      <c r="Z3351" s="40"/>
      <c r="AA3351" s="40"/>
      <c r="AB3351" s="40"/>
      <c r="AC3351" s="40"/>
      <c r="AD3351" s="40"/>
      <c r="AE3351" s="40"/>
      <c r="AF3351" s="40"/>
      <c r="AG3351" s="40"/>
      <c r="AH3351" s="40"/>
      <c r="AI3351" s="40"/>
      <c r="AJ3351" s="40"/>
      <c r="AK3351" s="40"/>
      <c r="AL3351" s="40"/>
      <c r="AM3351" s="40"/>
      <c r="AN3351" s="40"/>
      <c r="AO3351" s="40"/>
      <c r="AP3351" s="40"/>
      <c r="AQ3351" s="40"/>
      <c r="AR3351" s="40"/>
      <c r="AS3351" s="40"/>
      <c r="AT3351" s="40"/>
      <c r="AU3351" s="40"/>
      <c r="AV3351" s="40"/>
      <c r="AW3351" s="40"/>
      <c r="AX3351" s="40"/>
      <c r="AY3351" s="40"/>
      <c r="AZ3351" s="40"/>
      <c r="BA3351" s="40"/>
      <c r="BB3351" s="40"/>
      <c r="BC3351" s="40"/>
      <c r="BD3351" s="40"/>
      <c r="BE3351" s="40"/>
      <c r="BF3351" s="40"/>
    </row>
    <row r="3352" spans="1:58" x14ac:dyDescent="0.4">
      <c r="A3352" s="510"/>
      <c r="B3352" s="40"/>
      <c r="C3352" s="40"/>
      <c r="D3352" s="45"/>
      <c r="E3352" s="45"/>
      <c r="F3352" s="64"/>
      <c r="G3352" s="40"/>
      <c r="H3352" s="40"/>
      <c r="I3352" s="40"/>
      <c r="J3352" s="40"/>
      <c r="K3352" s="40"/>
      <c r="L3352" s="40"/>
      <c r="M3352" s="40"/>
      <c r="N3352" s="40"/>
      <c r="O3352" s="40"/>
      <c r="P3352" s="40"/>
      <c r="Q3352" s="40"/>
      <c r="R3352" s="40"/>
      <c r="S3352" s="40"/>
      <c r="T3352" s="40"/>
      <c r="U3352" s="40"/>
      <c r="V3352" s="40"/>
      <c r="W3352" s="40"/>
      <c r="X3352" s="40"/>
      <c r="Y3352" s="40"/>
      <c r="Z3352" s="40"/>
      <c r="AA3352" s="40"/>
      <c r="AB3352" s="40"/>
      <c r="AC3352" s="40"/>
      <c r="AD3352" s="40"/>
      <c r="AE3352" s="40"/>
      <c r="AF3352" s="40"/>
      <c r="AG3352" s="40"/>
      <c r="AH3352" s="40"/>
      <c r="AI3352" s="40"/>
      <c r="AJ3352" s="40"/>
      <c r="AK3352" s="40"/>
      <c r="AL3352" s="40"/>
      <c r="AM3352" s="40"/>
      <c r="AN3352" s="40"/>
      <c r="AO3352" s="40"/>
      <c r="AP3352" s="40"/>
      <c r="AQ3352" s="40"/>
      <c r="AR3352" s="40"/>
      <c r="AS3352" s="40"/>
      <c r="AT3352" s="40"/>
      <c r="AU3352" s="40"/>
      <c r="AV3352" s="40"/>
      <c r="AW3352" s="40"/>
      <c r="AX3352" s="40"/>
      <c r="AY3352" s="40"/>
      <c r="AZ3352" s="40"/>
      <c r="BA3352" s="40"/>
      <c r="BB3352" s="40"/>
      <c r="BC3352" s="40"/>
      <c r="BD3352" s="40"/>
      <c r="BE3352" s="40"/>
      <c r="BF3352" s="40"/>
    </row>
    <row r="3353" spans="1:58" x14ac:dyDescent="0.4">
      <c r="A3353" s="510"/>
      <c r="B3353" s="40"/>
      <c r="C3353" s="40"/>
      <c r="D3353" s="45"/>
      <c r="E3353" s="45"/>
      <c r="F3353" s="64"/>
      <c r="G3353" s="40"/>
      <c r="H3353" s="40"/>
      <c r="I3353" s="40"/>
      <c r="J3353" s="40"/>
      <c r="K3353" s="40"/>
      <c r="L3353" s="40"/>
      <c r="M3353" s="40"/>
      <c r="N3353" s="40"/>
      <c r="O3353" s="40"/>
      <c r="P3353" s="40"/>
      <c r="Q3353" s="40"/>
      <c r="R3353" s="40"/>
      <c r="S3353" s="40"/>
      <c r="T3353" s="40"/>
      <c r="U3353" s="40"/>
      <c r="V3353" s="40"/>
      <c r="W3353" s="40"/>
      <c r="X3353" s="40"/>
      <c r="Y3353" s="40"/>
      <c r="Z3353" s="40"/>
      <c r="AA3353" s="40"/>
      <c r="AB3353" s="40"/>
      <c r="AC3353" s="40"/>
      <c r="AD3353" s="40"/>
      <c r="AE3353" s="40"/>
      <c r="AF3353" s="40"/>
      <c r="AG3353" s="40"/>
      <c r="AH3353" s="40"/>
      <c r="AI3353" s="40"/>
      <c r="AJ3353" s="40"/>
      <c r="AK3353" s="40"/>
      <c r="AL3353" s="40"/>
      <c r="AM3353" s="40"/>
      <c r="AN3353" s="40"/>
      <c r="AO3353" s="40"/>
      <c r="AP3353" s="40"/>
      <c r="AQ3353" s="40"/>
      <c r="AR3353" s="40"/>
      <c r="AS3353" s="40"/>
      <c r="AT3353" s="40"/>
      <c r="AU3353" s="40"/>
      <c r="AV3353" s="40"/>
      <c r="AW3353" s="40"/>
      <c r="AX3353" s="40"/>
      <c r="AY3353" s="40"/>
      <c r="AZ3353" s="40"/>
      <c r="BA3353" s="40"/>
      <c r="BB3353" s="40"/>
      <c r="BC3353" s="40"/>
      <c r="BD3353" s="40"/>
      <c r="BE3353" s="40"/>
      <c r="BF3353" s="40"/>
    </row>
    <row r="3354" spans="1:58" x14ac:dyDescent="0.4">
      <c r="A3354" s="510"/>
      <c r="B3354" s="40"/>
      <c r="C3354" s="40"/>
      <c r="D3354" s="45"/>
      <c r="E3354" s="45"/>
      <c r="F3354" s="64"/>
      <c r="G3354" s="40"/>
      <c r="H3354" s="40"/>
      <c r="I3354" s="40"/>
      <c r="J3354" s="40"/>
      <c r="K3354" s="40"/>
      <c r="L3354" s="40"/>
      <c r="M3354" s="40"/>
      <c r="N3354" s="40"/>
      <c r="O3354" s="40"/>
      <c r="P3354" s="40"/>
      <c r="Q3354" s="40"/>
      <c r="R3354" s="40"/>
      <c r="S3354" s="40"/>
      <c r="T3354" s="40"/>
      <c r="U3354" s="40"/>
      <c r="V3354" s="40"/>
      <c r="W3354" s="40"/>
      <c r="X3354" s="40"/>
      <c r="Y3354" s="40"/>
      <c r="Z3354" s="40"/>
      <c r="AA3354" s="40"/>
      <c r="AB3354" s="40"/>
      <c r="AC3354" s="40"/>
      <c r="AD3354" s="40"/>
      <c r="AE3354" s="40"/>
      <c r="AF3354" s="40"/>
      <c r="AG3354" s="40"/>
      <c r="AH3354" s="40"/>
      <c r="AI3354" s="40"/>
      <c r="AJ3354" s="40"/>
      <c r="AK3354" s="40"/>
      <c r="AL3354" s="40"/>
      <c r="AM3354" s="40"/>
      <c r="AN3354" s="40"/>
      <c r="AO3354" s="40"/>
      <c r="AP3354" s="40"/>
      <c r="AQ3354" s="40"/>
      <c r="AR3354" s="40"/>
      <c r="AS3354" s="40"/>
      <c r="AT3354" s="40"/>
      <c r="AU3354" s="40"/>
      <c r="AV3354" s="40"/>
      <c r="AW3354" s="40"/>
      <c r="AX3354" s="40"/>
      <c r="AY3354" s="40"/>
      <c r="AZ3354" s="40"/>
      <c r="BA3354" s="40"/>
      <c r="BB3354" s="40"/>
      <c r="BC3354" s="40"/>
      <c r="BD3354" s="40"/>
      <c r="BE3354" s="40"/>
      <c r="BF3354" s="40"/>
    </row>
    <row r="3355" spans="1:58" x14ac:dyDescent="0.4">
      <c r="A3355" s="510"/>
      <c r="B3355" s="40"/>
      <c r="C3355" s="40"/>
      <c r="D3355" s="45"/>
      <c r="E3355" s="45"/>
      <c r="F3355" s="64"/>
      <c r="G3355" s="40"/>
      <c r="H3355" s="40"/>
      <c r="I3355" s="40"/>
      <c r="J3355" s="40"/>
      <c r="K3355" s="40"/>
      <c r="L3355" s="40"/>
      <c r="M3355" s="40"/>
      <c r="N3355" s="40"/>
      <c r="O3355" s="40"/>
      <c r="P3355" s="40"/>
      <c r="Q3355" s="40"/>
      <c r="R3355" s="40"/>
      <c r="S3355" s="40"/>
      <c r="T3355" s="40"/>
      <c r="U3355" s="40"/>
      <c r="V3355" s="40"/>
      <c r="W3355" s="40"/>
      <c r="X3355" s="40"/>
      <c r="Y3355" s="40"/>
      <c r="Z3355" s="40"/>
      <c r="AA3355" s="40"/>
      <c r="AB3355" s="40"/>
      <c r="AC3355" s="40"/>
      <c r="AD3355" s="40"/>
      <c r="AE3355" s="40"/>
      <c r="AF3355" s="40"/>
      <c r="AG3355" s="40"/>
      <c r="AH3355" s="40"/>
      <c r="AI3355" s="40"/>
      <c r="AJ3355" s="40"/>
      <c r="AK3355" s="40"/>
      <c r="AL3355" s="40"/>
      <c r="AM3355" s="40"/>
      <c r="AN3355" s="40"/>
      <c r="AO3355" s="40"/>
      <c r="AP3355" s="40"/>
      <c r="AQ3355" s="40"/>
      <c r="AR3355" s="40"/>
      <c r="AS3355" s="40"/>
      <c r="AT3355" s="40"/>
      <c r="AU3355" s="40"/>
      <c r="AV3355" s="40"/>
      <c r="AW3355" s="40"/>
      <c r="AX3355" s="40"/>
      <c r="AY3355" s="40"/>
      <c r="AZ3355" s="40"/>
      <c r="BA3355" s="40"/>
      <c r="BB3355" s="40"/>
      <c r="BC3355" s="40"/>
      <c r="BD3355" s="40"/>
      <c r="BE3355" s="40"/>
      <c r="BF3355" s="40"/>
    </row>
    <row r="3356" spans="1:58" x14ac:dyDescent="0.4">
      <c r="A3356" s="510"/>
      <c r="B3356" s="40"/>
      <c r="C3356" s="40"/>
      <c r="D3356" s="45"/>
      <c r="E3356" s="45"/>
      <c r="F3356" s="64"/>
      <c r="G3356" s="40"/>
      <c r="H3356" s="40"/>
      <c r="I3356" s="40"/>
      <c r="J3356" s="40"/>
      <c r="K3356" s="40"/>
      <c r="L3356" s="40"/>
      <c r="M3356" s="40"/>
      <c r="N3356" s="40"/>
      <c r="O3356" s="40"/>
      <c r="P3356" s="40"/>
      <c r="Q3356" s="40"/>
      <c r="R3356" s="40"/>
      <c r="S3356" s="40"/>
      <c r="T3356" s="40"/>
      <c r="U3356" s="40"/>
      <c r="V3356" s="40"/>
      <c r="W3356" s="40"/>
      <c r="X3356" s="40"/>
      <c r="Y3356" s="40"/>
      <c r="Z3356" s="40"/>
      <c r="AA3356" s="40"/>
      <c r="AB3356" s="40"/>
      <c r="AC3356" s="40"/>
      <c r="AD3356" s="40"/>
      <c r="AE3356" s="40"/>
      <c r="AF3356" s="40"/>
      <c r="AG3356" s="40"/>
      <c r="AH3356" s="40"/>
      <c r="AI3356" s="40"/>
      <c r="AJ3356" s="40"/>
      <c r="AK3356" s="40"/>
      <c r="AL3356" s="40"/>
      <c r="AM3356" s="40"/>
      <c r="AN3356" s="40"/>
      <c r="AO3356" s="40"/>
      <c r="AP3356" s="40"/>
      <c r="AQ3356" s="40"/>
      <c r="AR3356" s="40"/>
      <c r="AS3356" s="40"/>
      <c r="AT3356" s="40"/>
      <c r="AU3356" s="40"/>
      <c r="AV3356" s="40"/>
      <c r="AW3356" s="40"/>
      <c r="AX3356" s="40"/>
      <c r="AY3356" s="40"/>
      <c r="AZ3356" s="40"/>
      <c r="BA3356" s="40"/>
      <c r="BB3356" s="40"/>
      <c r="BC3356" s="40"/>
      <c r="BD3356" s="40"/>
      <c r="BE3356" s="40"/>
      <c r="BF3356" s="40"/>
    </row>
    <row r="3357" spans="1:58" x14ac:dyDescent="0.4">
      <c r="A3357" s="510"/>
      <c r="B3357" s="40"/>
      <c r="C3357" s="40"/>
      <c r="D3357" s="45"/>
      <c r="E3357" s="45"/>
      <c r="F3357" s="64"/>
      <c r="G3357" s="40"/>
      <c r="H3357" s="40"/>
      <c r="I3357" s="40"/>
      <c r="J3357" s="40"/>
      <c r="K3357" s="40"/>
      <c r="L3357" s="40"/>
      <c r="M3357" s="40"/>
      <c r="N3357" s="40"/>
      <c r="O3357" s="40"/>
      <c r="P3357" s="40"/>
      <c r="Q3357" s="40"/>
      <c r="R3357" s="40"/>
      <c r="S3357" s="40"/>
      <c r="T3357" s="40"/>
      <c r="U3357" s="40"/>
      <c r="V3357" s="40"/>
      <c r="W3357" s="40"/>
      <c r="X3357" s="40"/>
      <c r="Y3357" s="40"/>
      <c r="Z3357" s="40"/>
      <c r="AA3357" s="40"/>
      <c r="AB3357" s="40"/>
      <c r="AC3357" s="40"/>
      <c r="AD3357" s="40"/>
      <c r="AE3357" s="40"/>
      <c r="AF3357" s="40"/>
      <c r="AG3357" s="40"/>
      <c r="AH3357" s="40"/>
      <c r="AI3357" s="40"/>
      <c r="AJ3357" s="40"/>
      <c r="AK3357" s="40"/>
      <c r="AL3357" s="40"/>
      <c r="AM3357" s="40"/>
      <c r="AN3357" s="40"/>
      <c r="AO3357" s="40"/>
      <c r="AP3357" s="40"/>
      <c r="AQ3357" s="40"/>
      <c r="AR3357" s="40"/>
      <c r="AS3357" s="40"/>
      <c r="AT3357" s="40"/>
      <c r="AU3357" s="40"/>
      <c r="AV3357" s="40"/>
      <c r="AW3357" s="40"/>
      <c r="AX3357" s="40"/>
      <c r="AY3357" s="40"/>
      <c r="AZ3357" s="40"/>
      <c r="BA3357" s="40"/>
      <c r="BB3357" s="40"/>
      <c r="BC3357" s="40"/>
      <c r="BD3357" s="40"/>
      <c r="BE3357" s="40"/>
      <c r="BF3357" s="40"/>
    </row>
    <row r="3358" spans="1:58" x14ac:dyDescent="0.4">
      <c r="A3358" s="510"/>
      <c r="B3358" s="40"/>
      <c r="C3358" s="40"/>
      <c r="D3358" s="45"/>
      <c r="E3358" s="45"/>
      <c r="F3358" s="64"/>
      <c r="G3358" s="40"/>
      <c r="H3358" s="40"/>
      <c r="I3358" s="40"/>
      <c r="J3358" s="40"/>
      <c r="K3358" s="40"/>
      <c r="L3358" s="40"/>
      <c r="M3358" s="40"/>
      <c r="N3358" s="40"/>
      <c r="O3358" s="40"/>
      <c r="P3358" s="40"/>
      <c r="Q3358" s="40"/>
      <c r="R3358" s="40"/>
      <c r="S3358" s="40"/>
      <c r="T3358" s="40"/>
      <c r="U3358" s="40"/>
      <c r="V3358" s="40"/>
      <c r="W3358" s="40"/>
      <c r="X3358" s="40"/>
      <c r="Y3358" s="40"/>
      <c r="Z3358" s="40"/>
      <c r="AA3358" s="40"/>
      <c r="AB3358" s="40"/>
      <c r="AC3358" s="40"/>
      <c r="AD3358" s="40"/>
      <c r="AE3358" s="40"/>
      <c r="AF3358" s="40"/>
      <c r="AG3358" s="40"/>
      <c r="AH3358" s="40"/>
      <c r="AI3358" s="40"/>
      <c r="AJ3358" s="40"/>
      <c r="AK3358" s="40"/>
      <c r="AL3358" s="40"/>
      <c r="AM3358" s="40"/>
      <c r="AN3358" s="40"/>
      <c r="AO3358" s="40"/>
      <c r="AP3358" s="40"/>
      <c r="AQ3358" s="40"/>
      <c r="AR3358" s="40"/>
      <c r="AS3358" s="40"/>
      <c r="AT3358" s="40"/>
      <c r="AU3358" s="40"/>
      <c r="AV3358" s="40"/>
      <c r="AW3358" s="40"/>
      <c r="AX3358" s="40"/>
      <c r="AY3358" s="40"/>
      <c r="AZ3358" s="40"/>
      <c r="BA3358" s="40"/>
      <c r="BB3358" s="40"/>
      <c r="BC3358" s="40"/>
      <c r="BD3358" s="40"/>
      <c r="BE3358" s="40"/>
      <c r="BF3358" s="40"/>
    </row>
    <row r="3359" spans="1:58" x14ac:dyDescent="0.4">
      <c r="A3359" s="510"/>
      <c r="B3359" s="40"/>
      <c r="C3359" s="40"/>
      <c r="D3359" s="45"/>
      <c r="E3359" s="45"/>
      <c r="F3359" s="64"/>
      <c r="G3359" s="40"/>
      <c r="H3359" s="40"/>
      <c r="I3359" s="40"/>
      <c r="J3359" s="40"/>
      <c r="K3359" s="40"/>
      <c r="L3359" s="40"/>
      <c r="M3359" s="40"/>
      <c r="N3359" s="40"/>
      <c r="O3359" s="40"/>
      <c r="P3359" s="40"/>
      <c r="Q3359" s="40"/>
      <c r="R3359" s="40"/>
      <c r="S3359" s="40"/>
      <c r="T3359" s="40"/>
      <c r="U3359" s="40"/>
      <c r="V3359" s="40"/>
      <c r="W3359" s="40"/>
      <c r="X3359" s="40"/>
      <c r="Y3359" s="40"/>
      <c r="Z3359" s="40"/>
      <c r="AA3359" s="40"/>
      <c r="AB3359" s="40"/>
      <c r="AC3359" s="40"/>
      <c r="AD3359" s="40"/>
      <c r="AE3359" s="40"/>
      <c r="AF3359" s="40"/>
      <c r="AG3359" s="40"/>
      <c r="AH3359" s="40"/>
      <c r="AI3359" s="40"/>
      <c r="AJ3359" s="40"/>
      <c r="AK3359" s="40"/>
      <c r="AL3359" s="40"/>
      <c r="AM3359" s="40"/>
      <c r="AN3359" s="40"/>
      <c r="AO3359" s="40"/>
      <c r="AP3359" s="40"/>
      <c r="AQ3359" s="40"/>
      <c r="AR3359" s="40"/>
      <c r="AS3359" s="40"/>
      <c r="AT3359" s="40"/>
      <c r="AU3359" s="40"/>
      <c r="AV3359" s="40"/>
      <c r="AW3359" s="40"/>
      <c r="AX3359" s="40"/>
      <c r="AY3359" s="40"/>
      <c r="AZ3359" s="40"/>
      <c r="BA3359" s="40"/>
      <c r="BB3359" s="40"/>
      <c r="BC3359" s="40"/>
      <c r="BD3359" s="40"/>
      <c r="BE3359" s="40"/>
      <c r="BF3359" s="40"/>
    </row>
    <row r="3360" spans="1:58" x14ac:dyDescent="0.4">
      <c r="A3360" s="510"/>
      <c r="B3360" s="40"/>
      <c r="C3360" s="40"/>
      <c r="D3360" s="45"/>
      <c r="E3360" s="45"/>
      <c r="F3360" s="64"/>
      <c r="G3360" s="40"/>
      <c r="H3360" s="40"/>
      <c r="I3360" s="40"/>
      <c r="J3360" s="40"/>
      <c r="K3360" s="40"/>
      <c r="L3360" s="40"/>
      <c r="M3360" s="40"/>
      <c r="N3360" s="40"/>
      <c r="O3360" s="40"/>
      <c r="P3360" s="40"/>
      <c r="Q3360" s="40"/>
      <c r="R3360" s="40"/>
      <c r="S3360" s="40"/>
      <c r="T3360" s="40"/>
      <c r="U3360" s="40"/>
      <c r="V3360" s="40"/>
      <c r="W3360" s="40"/>
      <c r="X3360" s="40"/>
      <c r="Y3360" s="40"/>
      <c r="Z3360" s="40"/>
      <c r="AA3360" s="40"/>
      <c r="AB3360" s="40"/>
      <c r="AC3360" s="40"/>
      <c r="AD3360" s="40"/>
      <c r="AE3360" s="40"/>
      <c r="AF3360" s="40"/>
      <c r="AG3360" s="40"/>
      <c r="AH3360" s="40"/>
      <c r="AI3360" s="40"/>
      <c r="AJ3360" s="40"/>
      <c r="AK3360" s="40"/>
      <c r="AL3360" s="40"/>
      <c r="AM3360" s="40"/>
      <c r="AN3360" s="40"/>
      <c r="AO3360" s="40"/>
      <c r="AP3360" s="40"/>
      <c r="AQ3360" s="40"/>
      <c r="AR3360" s="40"/>
      <c r="AS3360" s="40"/>
      <c r="AT3360" s="40"/>
      <c r="AU3360" s="40"/>
      <c r="AV3360" s="40"/>
      <c r="AW3360" s="40"/>
      <c r="AX3360" s="40"/>
      <c r="AY3360" s="40"/>
      <c r="AZ3360" s="40"/>
      <c r="BA3360" s="40"/>
      <c r="BB3360" s="40"/>
      <c r="BC3360" s="40"/>
      <c r="BD3360" s="40"/>
      <c r="BE3360" s="40"/>
      <c r="BF3360" s="40"/>
    </row>
    <row r="3361" spans="1:58" x14ac:dyDescent="0.4">
      <c r="A3361" s="510"/>
      <c r="B3361" s="40"/>
      <c r="C3361" s="40"/>
      <c r="D3361" s="45"/>
      <c r="E3361" s="45"/>
      <c r="F3361" s="64"/>
      <c r="G3361" s="40"/>
      <c r="H3361" s="40"/>
      <c r="I3361" s="40"/>
      <c r="J3361" s="40"/>
      <c r="K3361" s="40"/>
      <c r="L3361" s="40"/>
      <c r="M3361" s="40"/>
      <c r="N3361" s="40"/>
      <c r="O3361" s="40"/>
      <c r="P3361" s="40"/>
      <c r="Q3361" s="40"/>
      <c r="R3361" s="40"/>
      <c r="S3361" s="40"/>
      <c r="T3361" s="40"/>
      <c r="U3361" s="40"/>
      <c r="V3361" s="40"/>
      <c r="W3361" s="40"/>
      <c r="X3361" s="40"/>
      <c r="Y3361" s="40"/>
      <c r="Z3361" s="40"/>
      <c r="AA3361" s="40"/>
      <c r="AB3361" s="40"/>
      <c r="AC3361" s="40"/>
      <c r="AD3361" s="40"/>
      <c r="AE3361" s="40"/>
      <c r="AF3361" s="40"/>
      <c r="AG3361" s="40"/>
      <c r="AH3361" s="40"/>
      <c r="AI3361" s="40"/>
      <c r="AJ3361" s="40"/>
      <c r="AK3361" s="40"/>
      <c r="AL3361" s="40"/>
      <c r="AM3361" s="40"/>
      <c r="AN3361" s="40"/>
      <c r="AO3361" s="40"/>
      <c r="AP3361" s="40"/>
      <c r="AQ3361" s="40"/>
      <c r="AR3361" s="40"/>
      <c r="AS3361" s="40"/>
      <c r="AT3361" s="40"/>
      <c r="AU3361" s="40"/>
      <c r="AV3361" s="40"/>
      <c r="AW3361" s="40"/>
      <c r="AX3361" s="40"/>
      <c r="AY3361" s="40"/>
      <c r="AZ3361" s="40"/>
      <c r="BA3361" s="40"/>
      <c r="BB3361" s="40"/>
      <c r="BC3361" s="40"/>
      <c r="BD3361" s="40"/>
      <c r="BE3361" s="40"/>
      <c r="BF3361" s="40"/>
    </row>
    <row r="3362" spans="1:58" x14ac:dyDescent="0.4">
      <c r="A3362" s="510"/>
      <c r="B3362" s="40"/>
      <c r="C3362" s="40"/>
      <c r="D3362" s="45"/>
      <c r="E3362" s="45"/>
      <c r="F3362" s="64"/>
      <c r="G3362" s="40"/>
      <c r="H3362" s="40"/>
      <c r="I3362" s="40"/>
      <c r="J3362" s="40"/>
      <c r="K3362" s="40"/>
      <c r="L3362" s="40"/>
      <c r="M3362" s="40"/>
      <c r="N3362" s="40"/>
      <c r="O3362" s="40"/>
      <c r="P3362" s="40"/>
      <c r="Q3362" s="40"/>
      <c r="R3362" s="40"/>
      <c r="S3362" s="40"/>
      <c r="T3362" s="40"/>
      <c r="U3362" s="40"/>
      <c r="V3362" s="40"/>
      <c r="W3362" s="40"/>
      <c r="X3362" s="40"/>
      <c r="Y3362" s="40"/>
      <c r="Z3362" s="40"/>
      <c r="AA3362" s="40"/>
      <c r="AB3362" s="40"/>
      <c r="AC3362" s="40"/>
      <c r="AD3362" s="40"/>
      <c r="AE3362" s="40"/>
      <c r="AF3362" s="40"/>
      <c r="AG3362" s="40"/>
      <c r="AH3362" s="40"/>
      <c r="AI3362" s="40"/>
      <c r="AJ3362" s="40"/>
      <c r="AK3362" s="40"/>
      <c r="AL3362" s="40"/>
      <c r="AM3362" s="40"/>
      <c r="AN3362" s="40"/>
      <c r="AO3362" s="40"/>
      <c r="AP3362" s="40"/>
      <c r="AQ3362" s="40"/>
      <c r="AR3362" s="40"/>
      <c r="AS3362" s="40"/>
      <c r="AT3362" s="40"/>
      <c r="AU3362" s="40"/>
      <c r="AV3362" s="40"/>
      <c r="AW3362" s="40"/>
      <c r="AX3362" s="40"/>
      <c r="AY3362" s="40"/>
      <c r="AZ3362" s="40"/>
      <c r="BA3362" s="40"/>
      <c r="BB3362" s="40"/>
      <c r="BC3362" s="40"/>
      <c r="BD3362" s="40"/>
      <c r="BE3362" s="40"/>
      <c r="BF3362" s="40"/>
    </row>
    <row r="3363" spans="1:58" x14ac:dyDescent="0.4">
      <c r="A3363" s="510"/>
      <c r="B3363" s="40"/>
      <c r="C3363" s="40"/>
      <c r="D3363" s="45"/>
      <c r="E3363" s="45"/>
      <c r="F3363" s="64"/>
      <c r="G3363" s="40"/>
      <c r="H3363" s="40"/>
      <c r="I3363" s="40"/>
      <c r="J3363" s="40"/>
      <c r="K3363" s="40"/>
      <c r="L3363" s="40"/>
      <c r="M3363" s="40"/>
      <c r="N3363" s="40"/>
      <c r="O3363" s="40"/>
      <c r="P3363" s="40"/>
      <c r="Q3363" s="40"/>
      <c r="R3363" s="40"/>
      <c r="S3363" s="40"/>
      <c r="T3363" s="40"/>
      <c r="U3363" s="40"/>
      <c r="V3363" s="40"/>
      <c r="W3363" s="40"/>
      <c r="X3363" s="40"/>
      <c r="Y3363" s="40"/>
      <c r="Z3363" s="40"/>
      <c r="AA3363" s="40"/>
      <c r="AB3363" s="40"/>
      <c r="AC3363" s="40"/>
      <c r="AD3363" s="40"/>
      <c r="AE3363" s="40"/>
      <c r="AF3363" s="40"/>
      <c r="AG3363" s="40"/>
      <c r="AH3363" s="40"/>
      <c r="AI3363" s="40"/>
      <c r="AJ3363" s="40"/>
      <c r="AK3363" s="40"/>
      <c r="AL3363" s="40"/>
      <c r="AM3363" s="40"/>
      <c r="AN3363" s="40"/>
      <c r="AO3363" s="40"/>
      <c r="AP3363" s="40"/>
      <c r="AQ3363" s="40"/>
      <c r="AR3363" s="40"/>
      <c r="AS3363" s="40"/>
      <c r="AT3363" s="40"/>
      <c r="AU3363" s="40"/>
      <c r="AV3363" s="40"/>
      <c r="AW3363" s="40"/>
      <c r="AX3363" s="40"/>
      <c r="AY3363" s="40"/>
      <c r="AZ3363" s="40"/>
      <c r="BA3363" s="40"/>
      <c r="BB3363" s="40"/>
      <c r="BC3363" s="40"/>
      <c r="BD3363" s="40"/>
      <c r="BE3363" s="40"/>
      <c r="BF3363" s="40"/>
    </row>
    <row r="3364" spans="1:58" x14ac:dyDescent="0.4">
      <c r="A3364" s="510"/>
      <c r="B3364" s="40"/>
      <c r="C3364" s="40"/>
      <c r="D3364" s="45"/>
      <c r="E3364" s="45"/>
      <c r="F3364" s="64"/>
      <c r="G3364" s="40"/>
      <c r="H3364" s="40"/>
      <c r="I3364" s="40"/>
      <c r="J3364" s="40"/>
      <c r="K3364" s="40"/>
      <c r="L3364" s="40"/>
      <c r="M3364" s="40"/>
      <c r="N3364" s="40"/>
      <c r="O3364" s="40"/>
      <c r="P3364" s="40"/>
      <c r="Q3364" s="40"/>
      <c r="R3364" s="40"/>
      <c r="S3364" s="40"/>
      <c r="T3364" s="40"/>
      <c r="U3364" s="40"/>
      <c r="V3364" s="40"/>
      <c r="W3364" s="40"/>
      <c r="X3364" s="40"/>
      <c r="Y3364" s="40"/>
      <c r="Z3364" s="40"/>
      <c r="AA3364" s="40"/>
      <c r="AB3364" s="40"/>
      <c r="AC3364" s="40"/>
      <c r="AD3364" s="40"/>
      <c r="AE3364" s="40"/>
      <c r="AF3364" s="40"/>
      <c r="AG3364" s="40"/>
      <c r="AH3364" s="40"/>
      <c r="AI3364" s="40"/>
      <c r="AJ3364" s="40"/>
      <c r="AK3364" s="40"/>
      <c r="AL3364" s="40"/>
      <c r="AM3364" s="40"/>
      <c r="AN3364" s="40"/>
      <c r="AO3364" s="40"/>
      <c r="AP3364" s="40"/>
      <c r="AQ3364" s="40"/>
      <c r="AR3364" s="40"/>
      <c r="AS3364" s="40"/>
      <c r="AT3364" s="40"/>
      <c r="AU3364" s="40"/>
      <c r="AV3364" s="40"/>
      <c r="AW3364" s="40"/>
      <c r="AX3364" s="40"/>
      <c r="AY3364" s="40"/>
      <c r="AZ3364" s="40"/>
      <c r="BA3364" s="40"/>
      <c r="BB3364" s="40"/>
      <c r="BC3364" s="40"/>
      <c r="BD3364" s="40"/>
      <c r="BE3364" s="40"/>
      <c r="BF3364" s="40"/>
    </row>
    <row r="3365" spans="1:58" x14ac:dyDescent="0.4">
      <c r="A3365" s="510"/>
      <c r="B3365" s="40"/>
      <c r="C3365" s="40"/>
      <c r="D3365" s="45"/>
      <c r="E3365" s="45"/>
      <c r="F3365" s="64"/>
      <c r="G3365" s="40"/>
      <c r="H3365" s="40"/>
      <c r="I3365" s="40"/>
      <c r="J3365" s="40"/>
      <c r="K3365" s="40"/>
      <c r="L3365" s="40"/>
      <c r="M3365" s="40"/>
      <c r="N3365" s="40"/>
      <c r="O3365" s="40"/>
      <c r="P3365" s="40"/>
      <c r="Q3365" s="40"/>
      <c r="R3365" s="40"/>
      <c r="S3365" s="40"/>
      <c r="T3365" s="40"/>
      <c r="U3365" s="40"/>
      <c r="V3365" s="40"/>
      <c r="W3365" s="40"/>
      <c r="X3365" s="40"/>
      <c r="Y3365" s="40"/>
      <c r="Z3365" s="40"/>
      <c r="AA3365" s="40"/>
      <c r="AB3365" s="40"/>
      <c r="AC3365" s="40"/>
      <c r="AD3365" s="40"/>
      <c r="AE3365" s="40"/>
      <c r="AF3365" s="40"/>
      <c r="AG3365" s="40"/>
      <c r="AH3365" s="40"/>
      <c r="AI3365" s="40"/>
      <c r="AJ3365" s="40"/>
      <c r="AK3365" s="40"/>
      <c r="AL3365" s="40"/>
      <c r="AM3365" s="40"/>
      <c r="AN3365" s="40"/>
      <c r="AO3365" s="40"/>
      <c r="AP3365" s="40"/>
      <c r="AQ3365" s="40"/>
      <c r="AR3365" s="40"/>
      <c r="AS3365" s="40"/>
      <c r="AT3365" s="40"/>
      <c r="AU3365" s="40"/>
      <c r="AV3365" s="40"/>
      <c r="AW3365" s="40"/>
      <c r="AX3365" s="40"/>
      <c r="AY3365" s="40"/>
      <c r="AZ3365" s="40"/>
      <c r="BA3365" s="40"/>
      <c r="BB3365" s="40"/>
      <c r="BC3365" s="40"/>
      <c r="BD3365" s="40"/>
      <c r="BE3365" s="40"/>
      <c r="BF3365" s="40"/>
    </row>
    <row r="3366" spans="1:58" x14ac:dyDescent="0.4">
      <c r="A3366" s="510"/>
      <c r="B3366" s="40"/>
      <c r="C3366" s="40"/>
      <c r="D3366" s="45"/>
      <c r="E3366" s="45"/>
      <c r="F3366" s="64"/>
      <c r="G3366" s="40"/>
      <c r="H3366" s="40"/>
      <c r="I3366" s="40"/>
      <c r="J3366" s="40"/>
      <c r="K3366" s="40"/>
      <c r="L3366" s="40"/>
      <c r="M3366" s="40"/>
      <c r="N3366" s="40"/>
      <c r="O3366" s="40"/>
      <c r="P3366" s="40"/>
      <c r="Q3366" s="40"/>
      <c r="R3366" s="40"/>
      <c r="S3366" s="40"/>
      <c r="T3366" s="40"/>
      <c r="U3366" s="40"/>
      <c r="V3366" s="40"/>
      <c r="W3366" s="40"/>
      <c r="X3366" s="40"/>
      <c r="Y3366" s="40"/>
      <c r="Z3366" s="40"/>
      <c r="AA3366" s="40"/>
      <c r="AB3366" s="40"/>
      <c r="AC3366" s="40"/>
      <c r="AD3366" s="40"/>
      <c r="AE3366" s="40"/>
      <c r="AF3366" s="40"/>
      <c r="AG3366" s="40"/>
      <c r="AH3366" s="40"/>
      <c r="AI3366" s="40"/>
      <c r="AJ3366" s="40"/>
      <c r="AK3366" s="40"/>
      <c r="AL3366" s="40"/>
      <c r="AM3366" s="40"/>
      <c r="AN3366" s="40"/>
      <c r="AO3366" s="40"/>
      <c r="AP3366" s="40"/>
      <c r="AQ3366" s="40"/>
      <c r="AR3366" s="40"/>
      <c r="AS3366" s="40"/>
      <c r="AT3366" s="40"/>
      <c r="AU3366" s="40"/>
      <c r="AV3366" s="40"/>
      <c r="AW3366" s="40"/>
      <c r="AX3366" s="40"/>
      <c r="AY3366" s="40"/>
      <c r="AZ3366" s="40"/>
      <c r="BA3366" s="40"/>
      <c r="BB3366" s="40"/>
      <c r="BC3366" s="40"/>
      <c r="BD3366" s="40"/>
      <c r="BE3366" s="40"/>
      <c r="BF3366" s="40"/>
    </row>
    <row r="3367" spans="1:58" x14ac:dyDescent="0.4">
      <c r="A3367" s="510"/>
      <c r="B3367" s="40"/>
      <c r="C3367" s="40"/>
      <c r="D3367" s="45"/>
      <c r="E3367" s="45"/>
      <c r="F3367" s="64"/>
      <c r="G3367" s="40"/>
      <c r="H3367" s="40"/>
      <c r="I3367" s="40"/>
      <c r="J3367" s="40"/>
      <c r="K3367" s="40"/>
      <c r="L3367" s="40"/>
      <c r="M3367" s="40"/>
      <c r="N3367" s="40"/>
      <c r="O3367" s="40"/>
      <c r="P3367" s="40"/>
      <c r="Q3367" s="40"/>
      <c r="R3367" s="40"/>
      <c r="S3367" s="40"/>
      <c r="T3367" s="40"/>
      <c r="U3367" s="40"/>
      <c r="V3367" s="40"/>
      <c r="W3367" s="40"/>
      <c r="X3367" s="40"/>
      <c r="Y3367" s="40"/>
      <c r="Z3367" s="40"/>
      <c r="AA3367" s="40"/>
      <c r="AB3367" s="40"/>
      <c r="AC3367" s="40"/>
      <c r="AD3367" s="40"/>
      <c r="AE3367" s="40"/>
      <c r="AF3367" s="40"/>
      <c r="AG3367" s="40"/>
      <c r="AH3367" s="40"/>
      <c r="AI3367" s="40"/>
      <c r="AJ3367" s="40"/>
      <c r="AK3367" s="40"/>
      <c r="AL3367" s="40"/>
      <c r="AM3367" s="40"/>
      <c r="AN3367" s="40"/>
      <c r="AO3367" s="40"/>
      <c r="AP3367" s="40"/>
      <c r="AQ3367" s="40"/>
      <c r="AR3367" s="40"/>
      <c r="AS3367" s="40"/>
      <c r="AT3367" s="40"/>
      <c r="AU3367" s="40"/>
      <c r="AV3367" s="40"/>
      <c r="AW3367" s="40"/>
      <c r="AX3367" s="40"/>
      <c r="AY3367" s="40"/>
      <c r="AZ3367" s="40"/>
      <c r="BA3367" s="40"/>
      <c r="BB3367" s="40"/>
      <c r="BC3367" s="40"/>
      <c r="BD3367" s="40"/>
      <c r="BE3367" s="40"/>
      <c r="BF3367" s="40"/>
    </row>
    <row r="3368" spans="1:58" x14ac:dyDescent="0.4">
      <c r="A3368" s="510"/>
      <c r="B3368" s="40"/>
      <c r="C3368" s="40"/>
      <c r="D3368" s="45"/>
      <c r="E3368" s="45"/>
      <c r="F3368" s="64"/>
      <c r="G3368" s="40"/>
      <c r="H3368" s="40"/>
      <c r="I3368" s="40"/>
      <c r="J3368" s="40"/>
      <c r="K3368" s="40"/>
      <c r="L3368" s="40"/>
      <c r="M3368" s="40"/>
      <c r="N3368" s="40"/>
      <c r="O3368" s="40"/>
      <c r="P3368" s="40"/>
      <c r="Q3368" s="40"/>
      <c r="R3368" s="40"/>
      <c r="S3368" s="40"/>
      <c r="T3368" s="40"/>
      <c r="U3368" s="40"/>
      <c r="V3368" s="40"/>
      <c r="W3368" s="40"/>
      <c r="X3368" s="40"/>
      <c r="Y3368" s="40"/>
      <c r="Z3368" s="40"/>
      <c r="AA3368" s="40"/>
      <c r="AB3368" s="40"/>
      <c r="AC3368" s="40"/>
      <c r="AD3368" s="40"/>
      <c r="AE3368" s="40"/>
      <c r="AF3368" s="40"/>
      <c r="AG3368" s="40"/>
      <c r="AH3368" s="40"/>
      <c r="AI3368" s="40"/>
      <c r="AJ3368" s="40"/>
      <c r="AK3368" s="40"/>
      <c r="AL3368" s="40"/>
      <c r="AM3368" s="40"/>
      <c r="AN3368" s="40"/>
      <c r="AO3368" s="40"/>
      <c r="AP3368" s="40"/>
      <c r="AQ3368" s="40"/>
      <c r="AR3368" s="40"/>
      <c r="AS3368" s="40"/>
      <c r="AT3368" s="40"/>
      <c r="AU3368" s="40"/>
      <c r="AV3368" s="40"/>
      <c r="AW3368" s="40"/>
      <c r="AX3368" s="40"/>
      <c r="AY3368" s="40"/>
      <c r="AZ3368" s="40"/>
      <c r="BA3368" s="40"/>
      <c r="BB3368" s="40"/>
      <c r="BC3368" s="40"/>
      <c r="BD3368" s="40"/>
      <c r="BE3368" s="40"/>
      <c r="BF3368" s="40"/>
    </row>
    <row r="3369" spans="1:58" x14ac:dyDescent="0.4">
      <c r="A3369" s="510"/>
      <c r="B3369" s="40"/>
      <c r="C3369" s="40"/>
      <c r="D3369" s="45"/>
      <c r="E3369" s="45"/>
      <c r="F3369" s="64"/>
      <c r="G3369" s="40"/>
      <c r="H3369" s="40"/>
      <c r="I3369" s="40"/>
      <c r="J3369" s="40"/>
      <c r="K3369" s="40"/>
      <c r="L3369" s="40"/>
      <c r="M3369" s="40"/>
      <c r="N3369" s="40"/>
      <c r="O3369" s="40"/>
      <c r="P3369" s="40"/>
      <c r="Q3369" s="40"/>
      <c r="R3369" s="40"/>
      <c r="S3369" s="40"/>
      <c r="T3369" s="40"/>
      <c r="U3369" s="40"/>
      <c r="V3369" s="40"/>
      <c r="W3369" s="40"/>
      <c r="X3369" s="40"/>
      <c r="Y3369" s="40"/>
      <c r="Z3369" s="40"/>
      <c r="AA3369" s="40"/>
      <c r="AB3369" s="40"/>
      <c r="AC3369" s="40"/>
      <c r="AD3369" s="40"/>
      <c r="AE3369" s="40"/>
      <c r="AF3369" s="40"/>
      <c r="AG3369" s="40"/>
      <c r="AH3369" s="40"/>
      <c r="AI3369" s="40"/>
      <c r="AJ3369" s="40"/>
      <c r="AK3369" s="40"/>
      <c r="AL3369" s="40"/>
      <c r="AM3369" s="40"/>
      <c r="AN3369" s="40"/>
      <c r="AO3369" s="40"/>
      <c r="AP3369" s="40"/>
      <c r="AQ3369" s="40"/>
      <c r="AR3369" s="40"/>
      <c r="AS3369" s="40"/>
      <c r="AT3369" s="40"/>
      <c r="AU3369" s="40"/>
      <c r="AV3369" s="40"/>
      <c r="AW3369" s="40"/>
      <c r="AX3369" s="40"/>
      <c r="AY3369" s="40"/>
      <c r="AZ3369" s="40"/>
      <c r="BA3369" s="40"/>
      <c r="BB3369" s="40"/>
      <c r="BC3369" s="40"/>
      <c r="BD3369" s="40"/>
      <c r="BE3369" s="40"/>
      <c r="BF3369" s="40"/>
    </row>
    <row r="3370" spans="1:58" x14ac:dyDescent="0.4">
      <c r="A3370" s="510"/>
      <c r="B3370" s="40"/>
      <c r="C3370" s="40"/>
      <c r="D3370" s="45"/>
      <c r="E3370" s="45"/>
      <c r="F3370" s="64"/>
      <c r="G3370" s="40"/>
      <c r="H3370" s="40"/>
      <c r="I3370" s="40"/>
      <c r="J3370" s="40"/>
      <c r="K3370" s="40"/>
      <c r="L3370" s="40"/>
      <c r="M3370" s="40"/>
      <c r="N3370" s="40"/>
      <c r="O3370" s="40"/>
      <c r="P3370" s="40"/>
      <c r="Q3370" s="40"/>
      <c r="R3370" s="40"/>
      <c r="S3370" s="40"/>
      <c r="T3370" s="40"/>
      <c r="U3370" s="40"/>
      <c r="V3370" s="40"/>
      <c r="W3370" s="40"/>
      <c r="X3370" s="40"/>
      <c r="Y3370" s="40"/>
      <c r="Z3370" s="40"/>
      <c r="AA3370" s="40"/>
      <c r="AB3370" s="40"/>
      <c r="AC3370" s="40"/>
      <c r="AD3370" s="40"/>
      <c r="AE3370" s="40"/>
      <c r="AF3370" s="40"/>
      <c r="AG3370" s="40"/>
      <c r="AH3370" s="40"/>
      <c r="AI3370" s="40"/>
      <c r="AJ3370" s="40"/>
      <c r="AK3370" s="40"/>
      <c r="AL3370" s="40"/>
      <c r="AM3370" s="40"/>
      <c r="AN3370" s="40"/>
      <c r="AO3370" s="40"/>
      <c r="AP3370" s="40"/>
      <c r="AQ3370" s="40"/>
      <c r="AR3370" s="40"/>
      <c r="AS3370" s="40"/>
      <c r="AT3370" s="40"/>
      <c r="AU3370" s="40"/>
      <c r="AV3370" s="40"/>
      <c r="AW3370" s="40"/>
      <c r="AX3370" s="40"/>
      <c r="AY3370" s="40"/>
      <c r="AZ3370" s="40"/>
      <c r="BA3370" s="40"/>
      <c r="BB3370" s="40"/>
      <c r="BC3370" s="40"/>
      <c r="BD3370" s="40"/>
      <c r="BE3370" s="40"/>
      <c r="BF3370" s="40"/>
    </row>
    <row r="3371" spans="1:58" x14ac:dyDescent="0.4">
      <c r="A3371" s="510"/>
      <c r="B3371" s="40"/>
      <c r="C3371" s="40"/>
      <c r="D3371" s="45"/>
      <c r="E3371" s="45"/>
      <c r="F3371" s="64"/>
      <c r="G3371" s="40"/>
      <c r="H3371" s="40"/>
      <c r="I3371" s="40"/>
      <c r="J3371" s="40"/>
      <c r="K3371" s="40"/>
      <c r="L3371" s="40"/>
      <c r="M3371" s="40"/>
      <c r="N3371" s="40"/>
      <c r="O3371" s="40"/>
      <c r="P3371" s="40"/>
      <c r="Q3371" s="40"/>
      <c r="R3371" s="40"/>
      <c r="S3371" s="40"/>
      <c r="T3371" s="40"/>
      <c r="U3371" s="40"/>
      <c r="V3371" s="40"/>
      <c r="W3371" s="40"/>
      <c r="X3371" s="40"/>
      <c r="Y3371" s="40"/>
      <c r="Z3371" s="40"/>
      <c r="AA3371" s="40"/>
      <c r="AB3371" s="40"/>
      <c r="AC3371" s="40"/>
      <c r="AD3371" s="40"/>
      <c r="AE3371" s="40"/>
      <c r="AF3371" s="40"/>
      <c r="AG3371" s="40"/>
      <c r="AH3371" s="40"/>
      <c r="AI3371" s="40"/>
      <c r="AJ3371" s="40"/>
      <c r="AK3371" s="40"/>
      <c r="AL3371" s="40"/>
      <c r="AM3371" s="40"/>
      <c r="AN3371" s="40"/>
      <c r="AO3371" s="40"/>
      <c r="AP3371" s="40"/>
      <c r="AQ3371" s="40"/>
      <c r="AR3371" s="40"/>
      <c r="AS3371" s="40"/>
      <c r="AT3371" s="40"/>
      <c r="AU3371" s="40"/>
      <c r="AV3371" s="40"/>
      <c r="AW3371" s="40"/>
      <c r="AX3371" s="40"/>
      <c r="AY3371" s="40"/>
      <c r="AZ3371" s="40"/>
      <c r="BA3371" s="40"/>
      <c r="BB3371" s="40"/>
      <c r="BC3371" s="40"/>
      <c r="BD3371" s="40"/>
      <c r="BE3371" s="40"/>
      <c r="BF3371" s="40"/>
    </row>
    <row r="3372" spans="1:58" x14ac:dyDescent="0.4">
      <c r="A3372" s="510"/>
      <c r="B3372" s="40"/>
      <c r="C3372" s="40"/>
      <c r="D3372" s="45"/>
      <c r="E3372" s="45"/>
      <c r="F3372" s="64"/>
      <c r="G3372" s="40"/>
      <c r="H3372" s="40"/>
      <c r="I3372" s="40"/>
      <c r="J3372" s="40"/>
      <c r="K3372" s="40"/>
      <c r="L3372" s="40"/>
      <c r="M3372" s="40"/>
      <c r="N3372" s="40"/>
      <c r="O3372" s="40"/>
      <c r="P3372" s="40"/>
      <c r="Q3372" s="40"/>
      <c r="R3372" s="40"/>
      <c r="S3372" s="40"/>
      <c r="T3372" s="40"/>
      <c r="U3372" s="40"/>
      <c r="V3372" s="40"/>
      <c r="W3372" s="40"/>
      <c r="X3372" s="40"/>
      <c r="Y3372" s="40"/>
      <c r="Z3372" s="40"/>
      <c r="AA3372" s="40"/>
      <c r="AB3372" s="40"/>
      <c r="AC3372" s="40"/>
      <c r="AD3372" s="40"/>
      <c r="AE3372" s="40"/>
      <c r="AF3372" s="40"/>
      <c r="AG3372" s="40"/>
      <c r="AH3372" s="40"/>
      <c r="AI3372" s="40"/>
      <c r="AJ3372" s="40"/>
      <c r="AK3372" s="40"/>
      <c r="AL3372" s="40"/>
      <c r="AM3372" s="40"/>
      <c r="AN3372" s="40"/>
      <c r="AO3372" s="40"/>
      <c r="AP3372" s="40"/>
      <c r="AQ3372" s="40"/>
      <c r="AR3372" s="40"/>
      <c r="AS3372" s="40"/>
      <c r="AT3372" s="40"/>
      <c r="AU3372" s="40"/>
      <c r="AV3372" s="40"/>
      <c r="AW3372" s="40"/>
      <c r="AX3372" s="40"/>
      <c r="AY3372" s="40"/>
      <c r="AZ3372" s="40"/>
      <c r="BA3372" s="40"/>
      <c r="BB3372" s="40"/>
      <c r="BC3372" s="40"/>
      <c r="BD3372" s="40"/>
      <c r="BE3372" s="40"/>
      <c r="BF3372" s="40"/>
    </row>
    <row r="3373" spans="1:58" x14ac:dyDescent="0.4">
      <c r="A3373" s="510"/>
      <c r="B3373" s="40"/>
      <c r="C3373" s="40"/>
      <c r="D3373" s="45"/>
      <c r="E3373" s="45"/>
      <c r="F3373" s="64"/>
      <c r="G3373" s="40"/>
      <c r="H3373" s="40"/>
      <c r="I3373" s="40"/>
      <c r="J3373" s="40"/>
      <c r="K3373" s="40"/>
      <c r="L3373" s="40"/>
      <c r="M3373" s="40"/>
      <c r="N3373" s="40"/>
      <c r="O3373" s="40"/>
      <c r="P3373" s="40"/>
      <c r="Q3373" s="40"/>
      <c r="R3373" s="40"/>
      <c r="S3373" s="40"/>
      <c r="T3373" s="40"/>
      <c r="U3373" s="40"/>
      <c r="V3373" s="40"/>
      <c r="W3373" s="40"/>
      <c r="X3373" s="40"/>
      <c r="Y3373" s="40"/>
      <c r="Z3373" s="40"/>
      <c r="AA3373" s="40"/>
      <c r="AB3373" s="40"/>
      <c r="AC3373" s="40"/>
      <c r="AD3373" s="40"/>
      <c r="AE3373" s="40"/>
      <c r="AF3373" s="40"/>
      <c r="AG3373" s="40"/>
      <c r="AH3373" s="40"/>
      <c r="AI3373" s="40"/>
      <c r="AJ3373" s="40"/>
      <c r="AK3373" s="40"/>
      <c r="AL3373" s="40"/>
      <c r="AM3373" s="40"/>
      <c r="AN3373" s="40"/>
      <c r="AO3373" s="40"/>
      <c r="AP3373" s="40"/>
      <c r="AQ3373" s="40"/>
      <c r="AR3373" s="40"/>
      <c r="AS3373" s="40"/>
      <c r="AT3373" s="40"/>
      <c r="AU3373" s="40"/>
      <c r="AV3373" s="40"/>
      <c r="AW3373" s="40"/>
      <c r="AX3373" s="40"/>
      <c r="AY3373" s="40"/>
      <c r="AZ3373" s="40"/>
      <c r="BA3373" s="40"/>
      <c r="BB3373" s="40"/>
      <c r="BC3373" s="40"/>
      <c r="BD3373" s="40"/>
      <c r="BE3373" s="40"/>
      <c r="BF3373" s="40"/>
    </row>
    <row r="3374" spans="1:58" x14ac:dyDescent="0.4">
      <c r="A3374" s="510"/>
      <c r="B3374" s="40"/>
      <c r="C3374" s="40"/>
      <c r="D3374" s="45"/>
      <c r="E3374" s="45"/>
      <c r="F3374" s="64"/>
      <c r="G3374" s="40"/>
      <c r="H3374" s="40"/>
      <c r="I3374" s="40"/>
      <c r="J3374" s="40"/>
      <c r="K3374" s="40"/>
      <c r="L3374" s="40"/>
      <c r="M3374" s="40"/>
      <c r="N3374" s="40"/>
      <c r="O3374" s="40"/>
      <c r="P3374" s="40"/>
      <c r="Q3374" s="40"/>
      <c r="R3374" s="40"/>
      <c r="S3374" s="40"/>
      <c r="T3374" s="40"/>
      <c r="U3374" s="40"/>
      <c r="V3374" s="40"/>
      <c r="W3374" s="40"/>
      <c r="X3374" s="40"/>
      <c r="Y3374" s="40"/>
      <c r="Z3374" s="40"/>
      <c r="AA3374" s="40"/>
      <c r="AB3374" s="40"/>
      <c r="AC3374" s="40"/>
      <c r="AD3374" s="40"/>
      <c r="AE3374" s="40"/>
      <c r="AF3374" s="40"/>
      <c r="AG3374" s="40"/>
      <c r="AH3374" s="40"/>
      <c r="AI3374" s="40"/>
      <c r="AJ3374" s="40"/>
      <c r="AK3374" s="40"/>
      <c r="AL3374" s="40"/>
      <c r="AM3374" s="40"/>
      <c r="AN3374" s="40"/>
      <c r="AO3374" s="40"/>
      <c r="AP3374" s="40"/>
      <c r="AQ3374" s="40"/>
      <c r="AR3374" s="40"/>
      <c r="AS3374" s="40"/>
      <c r="AT3374" s="40"/>
      <c r="AU3374" s="40"/>
      <c r="AV3374" s="40"/>
      <c r="AW3374" s="40"/>
      <c r="AX3374" s="40"/>
      <c r="AY3374" s="40"/>
      <c r="AZ3374" s="40"/>
      <c r="BA3374" s="40"/>
      <c r="BB3374" s="40"/>
      <c r="BC3374" s="40"/>
      <c r="BD3374" s="40"/>
      <c r="BE3374" s="40"/>
      <c r="BF3374" s="40"/>
    </row>
    <row r="3375" spans="1:58" x14ac:dyDescent="0.4">
      <c r="A3375" s="510"/>
      <c r="B3375" s="40"/>
      <c r="C3375" s="40"/>
      <c r="D3375" s="45"/>
      <c r="E3375" s="45"/>
      <c r="F3375" s="64"/>
      <c r="G3375" s="40"/>
      <c r="H3375" s="40"/>
      <c r="I3375" s="40"/>
      <c r="J3375" s="40"/>
      <c r="K3375" s="40"/>
      <c r="L3375" s="40"/>
      <c r="M3375" s="40"/>
      <c r="N3375" s="40"/>
      <c r="O3375" s="40"/>
      <c r="P3375" s="40"/>
      <c r="Q3375" s="40"/>
      <c r="R3375" s="40"/>
      <c r="S3375" s="40"/>
      <c r="T3375" s="40"/>
      <c r="U3375" s="40"/>
      <c r="V3375" s="40"/>
      <c r="W3375" s="40"/>
      <c r="X3375" s="40"/>
      <c r="Y3375" s="40"/>
      <c r="Z3375" s="40"/>
      <c r="AA3375" s="40"/>
      <c r="AB3375" s="40"/>
      <c r="AC3375" s="40"/>
      <c r="AD3375" s="40"/>
      <c r="AE3375" s="40"/>
      <c r="AF3375" s="40"/>
      <c r="AG3375" s="40"/>
      <c r="AH3375" s="40"/>
      <c r="AI3375" s="40"/>
      <c r="AJ3375" s="40"/>
      <c r="AK3375" s="40"/>
      <c r="AL3375" s="40"/>
      <c r="AM3375" s="40"/>
      <c r="AN3375" s="40"/>
      <c r="AO3375" s="40"/>
      <c r="AP3375" s="40"/>
      <c r="AQ3375" s="40"/>
      <c r="AR3375" s="40"/>
      <c r="AS3375" s="40"/>
      <c r="AT3375" s="40"/>
      <c r="AU3375" s="40"/>
      <c r="AV3375" s="40"/>
      <c r="AW3375" s="40"/>
      <c r="AX3375" s="40"/>
      <c r="AY3375" s="40"/>
      <c r="AZ3375" s="40"/>
      <c r="BA3375" s="40"/>
      <c r="BB3375" s="40"/>
      <c r="BC3375" s="40"/>
      <c r="BD3375" s="40"/>
      <c r="BE3375" s="40"/>
      <c r="BF3375" s="40"/>
    </row>
    <row r="3376" spans="1:58" x14ac:dyDescent="0.4">
      <c r="A3376" s="510"/>
      <c r="B3376" s="40"/>
      <c r="C3376" s="40"/>
      <c r="D3376" s="45"/>
      <c r="E3376" s="45"/>
      <c r="F3376" s="64"/>
      <c r="G3376" s="40"/>
      <c r="H3376" s="40"/>
      <c r="I3376" s="40"/>
      <c r="J3376" s="40"/>
      <c r="K3376" s="40"/>
      <c r="L3376" s="40"/>
      <c r="M3376" s="40"/>
      <c r="N3376" s="40"/>
      <c r="O3376" s="40"/>
      <c r="P3376" s="40"/>
      <c r="Q3376" s="40"/>
      <c r="R3376" s="40"/>
      <c r="S3376" s="40"/>
      <c r="T3376" s="40"/>
      <c r="U3376" s="40"/>
      <c r="V3376" s="40"/>
      <c r="W3376" s="40"/>
      <c r="X3376" s="40"/>
      <c r="Y3376" s="40"/>
      <c r="Z3376" s="40"/>
      <c r="AA3376" s="40"/>
      <c r="AB3376" s="40"/>
      <c r="AC3376" s="40"/>
      <c r="AD3376" s="40"/>
      <c r="AE3376" s="40"/>
      <c r="AF3376" s="40"/>
      <c r="AG3376" s="40"/>
      <c r="AH3376" s="40"/>
      <c r="AI3376" s="40"/>
      <c r="AJ3376" s="40"/>
      <c r="AK3376" s="40"/>
      <c r="AL3376" s="40"/>
      <c r="AM3376" s="40"/>
      <c r="AN3376" s="40"/>
      <c r="AO3376" s="40"/>
      <c r="AP3376" s="40"/>
      <c r="AQ3376" s="40"/>
      <c r="AR3376" s="40"/>
      <c r="AS3376" s="40"/>
      <c r="AT3376" s="40"/>
      <c r="AU3376" s="40"/>
      <c r="AV3376" s="40"/>
      <c r="AW3376" s="40"/>
      <c r="AX3376" s="40"/>
      <c r="AY3376" s="40"/>
      <c r="AZ3376" s="40"/>
      <c r="BA3376" s="40"/>
      <c r="BB3376" s="40"/>
      <c r="BC3376" s="40"/>
      <c r="BD3376" s="40"/>
      <c r="BE3376" s="40"/>
      <c r="BF3376" s="40"/>
    </row>
    <row r="3377" spans="1:58" x14ac:dyDescent="0.4">
      <c r="A3377" s="510"/>
      <c r="B3377" s="40"/>
      <c r="C3377" s="40"/>
      <c r="D3377" s="45"/>
      <c r="E3377" s="45"/>
      <c r="F3377" s="64"/>
      <c r="G3377" s="40"/>
      <c r="H3377" s="40"/>
      <c r="I3377" s="40"/>
      <c r="J3377" s="40"/>
      <c r="K3377" s="40"/>
      <c r="L3377" s="40"/>
      <c r="M3377" s="40"/>
      <c r="N3377" s="40"/>
      <c r="O3377" s="40"/>
      <c r="P3377" s="40"/>
      <c r="Q3377" s="40"/>
      <c r="R3377" s="40"/>
      <c r="S3377" s="40"/>
      <c r="T3377" s="40"/>
      <c r="U3377" s="40"/>
      <c r="V3377" s="40"/>
      <c r="W3377" s="40"/>
      <c r="X3377" s="40"/>
      <c r="Y3377" s="40"/>
      <c r="Z3377" s="40"/>
      <c r="AA3377" s="40"/>
      <c r="AB3377" s="40"/>
      <c r="AC3377" s="40"/>
      <c r="AD3377" s="40"/>
      <c r="AE3377" s="40"/>
      <c r="AF3377" s="40"/>
      <c r="AG3377" s="40"/>
      <c r="AH3377" s="40"/>
      <c r="AI3377" s="40"/>
      <c r="AJ3377" s="40"/>
      <c r="AK3377" s="40"/>
      <c r="AL3377" s="40"/>
      <c r="AM3377" s="40"/>
      <c r="AN3377" s="40"/>
      <c r="AO3377" s="40"/>
      <c r="AP3377" s="40"/>
      <c r="AQ3377" s="40"/>
      <c r="AR3377" s="40"/>
      <c r="AS3377" s="40"/>
      <c r="AT3377" s="40"/>
      <c r="AU3377" s="40"/>
      <c r="AV3377" s="40"/>
      <c r="AW3377" s="40"/>
      <c r="AX3377" s="40"/>
      <c r="AY3377" s="40"/>
      <c r="AZ3377" s="40"/>
      <c r="BA3377" s="40"/>
      <c r="BB3377" s="40"/>
      <c r="BC3377" s="40"/>
      <c r="BD3377" s="40"/>
      <c r="BE3377" s="40"/>
      <c r="BF3377" s="40"/>
    </row>
    <row r="3378" spans="1:58" x14ac:dyDescent="0.4">
      <c r="A3378" s="510"/>
      <c r="B3378" s="40"/>
      <c r="C3378" s="40"/>
      <c r="D3378" s="45"/>
      <c r="E3378" s="45"/>
      <c r="F3378" s="64"/>
      <c r="G3378" s="40"/>
      <c r="H3378" s="40"/>
      <c r="I3378" s="40"/>
      <c r="J3378" s="40"/>
      <c r="K3378" s="40"/>
      <c r="L3378" s="40"/>
      <c r="M3378" s="40"/>
      <c r="N3378" s="40"/>
      <c r="O3378" s="40"/>
      <c r="P3378" s="40"/>
      <c r="Q3378" s="40"/>
      <c r="R3378" s="40"/>
      <c r="S3378" s="40"/>
      <c r="T3378" s="40"/>
      <c r="U3378" s="40"/>
      <c r="V3378" s="40"/>
      <c r="W3378" s="40"/>
      <c r="X3378" s="40"/>
      <c r="Y3378" s="40"/>
      <c r="Z3378" s="40"/>
      <c r="AA3378" s="40"/>
      <c r="AB3378" s="40"/>
      <c r="AC3378" s="40"/>
      <c r="AD3378" s="40"/>
      <c r="AE3378" s="40"/>
      <c r="AF3378" s="40"/>
      <c r="AG3378" s="40"/>
      <c r="AH3378" s="40"/>
      <c r="AI3378" s="40"/>
      <c r="AJ3378" s="40"/>
      <c r="AK3378" s="40"/>
      <c r="AL3378" s="40"/>
      <c r="AM3378" s="40"/>
      <c r="AN3378" s="40"/>
      <c r="AO3378" s="40"/>
      <c r="AP3378" s="40"/>
      <c r="AQ3378" s="40"/>
      <c r="AR3378" s="40"/>
      <c r="AS3378" s="40"/>
      <c r="AT3378" s="40"/>
      <c r="AU3378" s="40"/>
      <c r="AV3378" s="40"/>
      <c r="AW3378" s="40"/>
      <c r="AX3378" s="40"/>
      <c r="AY3378" s="40"/>
      <c r="AZ3378" s="40"/>
      <c r="BA3378" s="40"/>
      <c r="BB3378" s="40"/>
      <c r="BC3378" s="40"/>
      <c r="BD3378" s="40"/>
      <c r="BE3378" s="40"/>
      <c r="BF3378" s="40"/>
    </row>
    <row r="3379" spans="1:58" x14ac:dyDescent="0.4">
      <c r="A3379" s="510"/>
      <c r="B3379" s="40"/>
      <c r="C3379" s="40"/>
      <c r="D3379" s="45"/>
      <c r="E3379" s="45"/>
      <c r="F3379" s="64"/>
      <c r="G3379" s="40"/>
      <c r="H3379" s="40"/>
      <c r="I3379" s="40"/>
      <c r="J3379" s="40"/>
      <c r="K3379" s="40"/>
      <c r="L3379" s="40"/>
      <c r="M3379" s="40"/>
      <c r="N3379" s="40"/>
      <c r="O3379" s="40"/>
      <c r="P3379" s="40"/>
      <c r="Q3379" s="40"/>
      <c r="R3379" s="40"/>
      <c r="S3379" s="40"/>
      <c r="T3379" s="40"/>
      <c r="U3379" s="40"/>
      <c r="V3379" s="40"/>
      <c r="W3379" s="40"/>
      <c r="X3379" s="40"/>
      <c r="Y3379" s="40"/>
      <c r="Z3379" s="40"/>
      <c r="AA3379" s="40"/>
      <c r="AB3379" s="40"/>
      <c r="AC3379" s="40"/>
      <c r="AD3379" s="40"/>
      <c r="AE3379" s="40"/>
      <c r="AF3379" s="40"/>
      <c r="AG3379" s="40"/>
      <c r="AH3379" s="40"/>
      <c r="AI3379" s="40"/>
      <c r="AJ3379" s="40"/>
      <c r="AK3379" s="40"/>
      <c r="AL3379" s="40"/>
      <c r="AM3379" s="40"/>
      <c r="AN3379" s="40"/>
      <c r="AO3379" s="40"/>
      <c r="AP3379" s="40"/>
      <c r="AQ3379" s="40"/>
      <c r="AR3379" s="40"/>
      <c r="AS3379" s="40"/>
      <c r="AT3379" s="40"/>
      <c r="AU3379" s="40"/>
      <c r="AV3379" s="40"/>
      <c r="AW3379" s="40"/>
      <c r="AX3379" s="40"/>
      <c r="AY3379" s="40"/>
      <c r="AZ3379" s="40"/>
      <c r="BA3379" s="40"/>
      <c r="BB3379" s="40"/>
      <c r="BC3379" s="40"/>
      <c r="BD3379" s="40"/>
      <c r="BE3379" s="40"/>
      <c r="BF3379" s="40"/>
    </row>
    <row r="3380" spans="1:58" x14ac:dyDescent="0.4">
      <c r="A3380" s="510"/>
      <c r="B3380" s="40"/>
      <c r="C3380" s="40"/>
      <c r="D3380" s="45"/>
      <c r="E3380" s="45"/>
      <c r="F3380" s="64"/>
      <c r="G3380" s="40"/>
      <c r="H3380" s="40"/>
      <c r="I3380" s="40"/>
      <c r="J3380" s="40"/>
      <c r="K3380" s="40"/>
      <c r="L3380" s="40"/>
      <c r="M3380" s="40"/>
      <c r="N3380" s="40"/>
      <c r="O3380" s="40"/>
      <c r="P3380" s="40"/>
      <c r="Q3380" s="40"/>
      <c r="R3380" s="40"/>
      <c r="S3380" s="40"/>
      <c r="T3380" s="40"/>
      <c r="U3380" s="40"/>
      <c r="V3380" s="40"/>
      <c r="W3380" s="40"/>
      <c r="X3380" s="40"/>
      <c r="Y3380" s="40"/>
      <c r="Z3380" s="40"/>
      <c r="AA3380" s="40"/>
      <c r="AB3380" s="40"/>
      <c r="AC3380" s="40"/>
      <c r="AD3380" s="40"/>
      <c r="AE3380" s="40"/>
      <c r="AF3380" s="40"/>
      <c r="AG3380" s="40"/>
      <c r="AH3380" s="40"/>
      <c r="AI3380" s="40"/>
      <c r="AJ3380" s="40"/>
      <c r="AK3380" s="40"/>
      <c r="AL3380" s="40"/>
      <c r="AM3380" s="40"/>
      <c r="AN3380" s="40"/>
      <c r="AO3380" s="40"/>
      <c r="AP3380" s="40"/>
      <c r="AQ3380" s="40"/>
      <c r="AR3380" s="40"/>
      <c r="AS3380" s="40"/>
      <c r="AT3380" s="40"/>
      <c r="AU3380" s="40"/>
      <c r="AV3380" s="40"/>
      <c r="AW3380" s="40"/>
      <c r="AX3380" s="40"/>
      <c r="AY3380" s="40"/>
      <c r="AZ3380" s="40"/>
      <c r="BA3380" s="40"/>
      <c r="BB3380" s="40"/>
      <c r="BC3380" s="40"/>
      <c r="BD3380" s="40"/>
      <c r="BE3380" s="40"/>
      <c r="BF3380" s="40"/>
    </row>
    <row r="3381" spans="1:58" x14ac:dyDescent="0.4">
      <c r="A3381" s="510"/>
      <c r="B3381" s="40"/>
      <c r="C3381" s="40"/>
      <c r="D3381" s="45"/>
      <c r="E3381" s="45"/>
      <c r="F3381" s="64"/>
      <c r="G3381" s="40"/>
      <c r="H3381" s="40"/>
      <c r="I3381" s="40"/>
      <c r="J3381" s="40"/>
      <c r="K3381" s="40"/>
      <c r="L3381" s="40"/>
      <c r="M3381" s="40"/>
      <c r="N3381" s="40"/>
      <c r="O3381" s="40"/>
      <c r="P3381" s="40"/>
      <c r="Q3381" s="40"/>
      <c r="R3381" s="40"/>
      <c r="S3381" s="40"/>
      <c r="T3381" s="40"/>
      <c r="U3381" s="40"/>
      <c r="V3381" s="40"/>
      <c r="W3381" s="40"/>
      <c r="X3381" s="40"/>
      <c r="Y3381" s="40"/>
      <c r="Z3381" s="40"/>
      <c r="AA3381" s="40"/>
      <c r="AB3381" s="40"/>
      <c r="AC3381" s="40"/>
      <c r="AD3381" s="40"/>
      <c r="AE3381" s="40"/>
      <c r="AF3381" s="40"/>
      <c r="AG3381" s="40"/>
      <c r="AH3381" s="40"/>
      <c r="AI3381" s="40"/>
      <c r="AJ3381" s="40"/>
      <c r="AK3381" s="40"/>
      <c r="AL3381" s="40"/>
      <c r="AM3381" s="40"/>
      <c r="AN3381" s="40"/>
      <c r="AO3381" s="40"/>
      <c r="AP3381" s="40"/>
      <c r="AQ3381" s="40"/>
      <c r="AR3381" s="40"/>
      <c r="AS3381" s="40"/>
      <c r="AT3381" s="40"/>
      <c r="AU3381" s="40"/>
      <c r="AV3381" s="40"/>
      <c r="AW3381" s="40"/>
      <c r="AX3381" s="40"/>
      <c r="AY3381" s="40"/>
      <c r="AZ3381" s="40"/>
      <c r="BA3381" s="40"/>
      <c r="BB3381" s="40"/>
      <c r="BC3381" s="40"/>
      <c r="BD3381" s="40"/>
      <c r="BE3381" s="40"/>
      <c r="BF3381" s="40"/>
    </row>
    <row r="3382" spans="1:58" x14ac:dyDescent="0.4">
      <c r="A3382" s="510"/>
      <c r="B3382" s="40"/>
      <c r="C3382" s="40"/>
      <c r="D3382" s="45"/>
      <c r="E3382" s="45"/>
      <c r="F3382" s="64"/>
      <c r="G3382" s="40"/>
      <c r="H3382" s="40"/>
      <c r="I3382" s="40"/>
      <c r="J3382" s="40"/>
      <c r="K3382" s="40"/>
      <c r="L3382" s="40"/>
      <c r="M3382" s="40"/>
      <c r="N3382" s="40"/>
      <c r="O3382" s="40"/>
      <c r="P3382" s="40"/>
      <c r="Q3382" s="40"/>
      <c r="R3382" s="40"/>
      <c r="S3382" s="40"/>
      <c r="T3382" s="40"/>
      <c r="U3382" s="40"/>
      <c r="V3382" s="40"/>
      <c r="W3382" s="40"/>
      <c r="X3382" s="40"/>
      <c r="Y3382" s="40"/>
      <c r="Z3382" s="40"/>
      <c r="AA3382" s="40"/>
      <c r="AB3382" s="40"/>
      <c r="AC3382" s="40"/>
      <c r="AD3382" s="40"/>
      <c r="AE3382" s="40"/>
      <c r="AF3382" s="40"/>
      <c r="AG3382" s="40"/>
      <c r="AH3382" s="40"/>
      <c r="AI3382" s="40"/>
      <c r="AJ3382" s="40"/>
      <c r="AK3382" s="40"/>
      <c r="AL3382" s="40"/>
      <c r="AM3382" s="40"/>
      <c r="AN3382" s="40"/>
      <c r="AO3382" s="40"/>
      <c r="AP3382" s="40"/>
      <c r="AQ3382" s="40"/>
      <c r="AR3382" s="40"/>
      <c r="AS3382" s="40"/>
      <c r="AT3382" s="40"/>
      <c r="AU3382" s="40"/>
      <c r="AV3382" s="40"/>
      <c r="AW3382" s="40"/>
      <c r="AX3382" s="40"/>
      <c r="AY3382" s="40"/>
      <c r="AZ3382" s="40"/>
      <c r="BA3382" s="40"/>
      <c r="BB3382" s="40"/>
      <c r="BC3382" s="40"/>
      <c r="BD3382" s="40"/>
      <c r="BE3382" s="40"/>
      <c r="BF3382" s="40"/>
    </row>
    <row r="3383" spans="1:58" x14ac:dyDescent="0.4">
      <c r="A3383" s="510"/>
      <c r="B3383" s="40"/>
      <c r="C3383" s="40"/>
      <c r="D3383" s="45"/>
      <c r="E3383" s="45"/>
      <c r="F3383" s="64"/>
      <c r="G3383" s="40"/>
      <c r="H3383" s="40"/>
      <c r="I3383" s="40"/>
      <c r="J3383" s="40"/>
      <c r="K3383" s="40"/>
      <c r="L3383" s="40"/>
      <c r="M3383" s="40"/>
      <c r="N3383" s="40"/>
      <c r="O3383" s="40"/>
      <c r="P3383" s="40"/>
      <c r="Q3383" s="40"/>
      <c r="R3383" s="40"/>
      <c r="S3383" s="40"/>
      <c r="T3383" s="40"/>
      <c r="U3383" s="40"/>
      <c r="V3383" s="40"/>
      <c r="W3383" s="40"/>
      <c r="X3383" s="40"/>
      <c r="Y3383" s="40"/>
      <c r="Z3383" s="40"/>
      <c r="AA3383" s="40"/>
      <c r="AB3383" s="40"/>
      <c r="AC3383" s="40"/>
      <c r="AD3383" s="40"/>
      <c r="AE3383" s="40"/>
      <c r="AF3383" s="40"/>
      <c r="AG3383" s="40"/>
      <c r="AH3383" s="40"/>
      <c r="AI3383" s="40"/>
      <c r="AJ3383" s="40"/>
      <c r="AK3383" s="40"/>
      <c r="AL3383" s="40"/>
      <c r="AM3383" s="40"/>
      <c r="AN3383" s="40"/>
      <c r="AO3383" s="40"/>
      <c r="AP3383" s="40"/>
      <c r="AQ3383" s="40"/>
      <c r="AR3383" s="40"/>
      <c r="AS3383" s="40"/>
      <c r="AT3383" s="40"/>
      <c r="AU3383" s="40"/>
      <c r="AV3383" s="40"/>
      <c r="AW3383" s="40"/>
      <c r="AX3383" s="40"/>
      <c r="AY3383" s="40"/>
      <c r="AZ3383" s="40"/>
      <c r="BA3383" s="40"/>
      <c r="BB3383" s="40"/>
      <c r="BC3383" s="40"/>
      <c r="BD3383" s="40"/>
      <c r="BE3383" s="40"/>
      <c r="BF3383" s="40"/>
    </row>
    <row r="3384" spans="1:58" x14ac:dyDescent="0.4">
      <c r="A3384" s="510"/>
      <c r="B3384" s="40"/>
      <c r="C3384" s="40"/>
      <c r="D3384" s="45"/>
      <c r="E3384" s="45"/>
      <c r="F3384" s="64"/>
      <c r="G3384" s="40"/>
      <c r="H3384" s="40"/>
      <c r="I3384" s="40"/>
      <c r="J3384" s="40"/>
      <c r="K3384" s="40"/>
      <c r="L3384" s="40"/>
      <c r="M3384" s="40"/>
      <c r="N3384" s="40"/>
      <c r="O3384" s="40"/>
      <c r="P3384" s="40"/>
      <c r="Q3384" s="40"/>
      <c r="R3384" s="40"/>
      <c r="S3384" s="40"/>
      <c r="T3384" s="40"/>
      <c r="U3384" s="40"/>
      <c r="V3384" s="40"/>
      <c r="W3384" s="40"/>
      <c r="X3384" s="40"/>
      <c r="Y3384" s="40"/>
      <c r="Z3384" s="40"/>
      <c r="AA3384" s="40"/>
      <c r="AB3384" s="40"/>
      <c r="AC3384" s="40"/>
      <c r="AD3384" s="40"/>
      <c r="AE3384" s="40"/>
      <c r="AF3384" s="40"/>
      <c r="AG3384" s="40"/>
      <c r="AH3384" s="40"/>
      <c r="AI3384" s="40"/>
      <c r="AJ3384" s="40"/>
      <c r="AK3384" s="40"/>
      <c r="AL3384" s="40"/>
      <c r="AM3384" s="40"/>
      <c r="AN3384" s="40"/>
      <c r="AO3384" s="40"/>
      <c r="AP3384" s="40"/>
      <c r="AQ3384" s="40"/>
      <c r="AR3384" s="40"/>
      <c r="AS3384" s="40"/>
      <c r="AT3384" s="40"/>
      <c r="AU3384" s="40"/>
      <c r="AV3384" s="40"/>
      <c r="AW3384" s="40"/>
      <c r="AX3384" s="40"/>
      <c r="AY3384" s="40"/>
      <c r="AZ3384" s="40"/>
      <c r="BA3384" s="40"/>
      <c r="BB3384" s="40"/>
      <c r="BC3384" s="40"/>
      <c r="BD3384" s="40"/>
      <c r="BE3384" s="40"/>
      <c r="BF3384" s="40"/>
    </row>
    <row r="3385" spans="1:58" x14ac:dyDescent="0.4">
      <c r="A3385" s="510"/>
      <c r="B3385" s="40"/>
      <c r="C3385" s="40"/>
      <c r="D3385" s="45"/>
      <c r="E3385" s="45"/>
      <c r="F3385" s="64"/>
      <c r="G3385" s="40"/>
      <c r="H3385" s="40"/>
      <c r="I3385" s="40"/>
      <c r="J3385" s="40"/>
      <c r="K3385" s="40"/>
      <c r="L3385" s="40"/>
      <c r="M3385" s="40"/>
      <c r="N3385" s="40"/>
      <c r="O3385" s="40"/>
      <c r="P3385" s="40"/>
      <c r="Q3385" s="40"/>
      <c r="R3385" s="40"/>
      <c r="S3385" s="40"/>
      <c r="T3385" s="40"/>
      <c r="U3385" s="40"/>
      <c r="V3385" s="40"/>
      <c r="W3385" s="40"/>
      <c r="X3385" s="40"/>
      <c r="Y3385" s="40"/>
      <c r="Z3385" s="40"/>
      <c r="AA3385" s="40"/>
      <c r="AB3385" s="40"/>
      <c r="AC3385" s="40"/>
      <c r="AD3385" s="40"/>
      <c r="AE3385" s="40"/>
      <c r="AF3385" s="40"/>
      <c r="AG3385" s="40"/>
      <c r="AH3385" s="40"/>
      <c r="AI3385" s="40"/>
      <c r="AJ3385" s="40"/>
      <c r="AK3385" s="40"/>
      <c r="AL3385" s="40"/>
      <c r="AM3385" s="40"/>
      <c r="AN3385" s="40"/>
      <c r="AO3385" s="40"/>
      <c r="AP3385" s="40"/>
      <c r="AQ3385" s="40"/>
      <c r="AR3385" s="40"/>
      <c r="AS3385" s="40"/>
      <c r="AT3385" s="40"/>
      <c r="AU3385" s="40"/>
      <c r="AV3385" s="40"/>
      <c r="AW3385" s="40"/>
      <c r="AX3385" s="40"/>
      <c r="AY3385" s="40"/>
      <c r="AZ3385" s="40"/>
      <c r="BA3385" s="40"/>
      <c r="BB3385" s="40"/>
      <c r="BC3385" s="40"/>
      <c r="BD3385" s="40"/>
      <c r="BE3385" s="40"/>
      <c r="BF3385" s="40"/>
    </row>
    <row r="3386" spans="1:58" x14ac:dyDescent="0.4">
      <c r="A3386" s="510"/>
      <c r="B3386" s="40"/>
      <c r="C3386" s="40"/>
      <c r="D3386" s="45"/>
      <c r="E3386" s="45"/>
      <c r="F3386" s="64"/>
      <c r="G3386" s="40"/>
      <c r="H3386" s="40"/>
      <c r="I3386" s="40"/>
      <c r="J3386" s="40"/>
      <c r="K3386" s="40"/>
      <c r="L3386" s="40"/>
      <c r="M3386" s="40"/>
      <c r="N3386" s="40"/>
      <c r="O3386" s="40"/>
      <c r="P3386" s="40"/>
      <c r="Q3386" s="40"/>
      <c r="R3386" s="40"/>
      <c r="S3386" s="40"/>
      <c r="T3386" s="40"/>
      <c r="U3386" s="40"/>
      <c r="V3386" s="40"/>
      <c r="W3386" s="40"/>
      <c r="X3386" s="40"/>
      <c r="Y3386" s="40"/>
      <c r="Z3386" s="40"/>
      <c r="AA3386" s="40"/>
      <c r="AB3386" s="40"/>
      <c r="AC3386" s="40"/>
      <c r="AD3386" s="40"/>
      <c r="AE3386" s="40"/>
      <c r="AF3386" s="40"/>
      <c r="AG3386" s="40"/>
      <c r="AH3386" s="40"/>
      <c r="AI3386" s="40"/>
      <c r="AJ3386" s="40"/>
      <c r="AK3386" s="40"/>
      <c r="AL3386" s="40"/>
      <c r="AM3386" s="40"/>
      <c r="AN3386" s="40"/>
      <c r="AO3386" s="40"/>
      <c r="AP3386" s="40"/>
      <c r="AQ3386" s="40"/>
      <c r="AR3386" s="40"/>
      <c r="AS3386" s="40"/>
      <c r="AT3386" s="40"/>
      <c r="AU3386" s="40"/>
      <c r="AV3386" s="40"/>
      <c r="AW3386" s="40"/>
      <c r="AX3386" s="40"/>
      <c r="AY3386" s="40"/>
      <c r="AZ3386" s="40"/>
      <c r="BA3386" s="40"/>
      <c r="BB3386" s="40"/>
      <c r="BC3386" s="40"/>
      <c r="BD3386" s="40"/>
      <c r="BE3386" s="40"/>
      <c r="BF3386" s="40"/>
    </row>
    <row r="3387" spans="1:58" x14ac:dyDescent="0.4">
      <c r="A3387" s="510"/>
      <c r="B3387" s="40"/>
      <c r="C3387" s="40"/>
      <c r="D3387" s="45"/>
      <c r="E3387" s="45"/>
      <c r="F3387" s="64"/>
      <c r="G3387" s="40"/>
      <c r="H3387" s="40"/>
      <c r="I3387" s="40"/>
      <c r="J3387" s="40"/>
      <c r="K3387" s="40"/>
      <c r="L3387" s="40"/>
      <c r="M3387" s="40"/>
      <c r="N3387" s="40"/>
      <c r="O3387" s="40"/>
      <c r="P3387" s="40"/>
      <c r="Q3387" s="40"/>
      <c r="R3387" s="40"/>
      <c r="S3387" s="40"/>
      <c r="T3387" s="40"/>
      <c r="U3387" s="40"/>
      <c r="V3387" s="40"/>
      <c r="W3387" s="40"/>
      <c r="X3387" s="40"/>
      <c r="Y3387" s="40"/>
      <c r="Z3387" s="40"/>
      <c r="AA3387" s="40"/>
      <c r="AB3387" s="40"/>
      <c r="AC3387" s="40"/>
      <c r="AD3387" s="40"/>
      <c r="AE3387" s="40"/>
      <c r="AF3387" s="40"/>
      <c r="AG3387" s="40"/>
      <c r="AH3387" s="40"/>
      <c r="AI3387" s="40"/>
      <c r="AJ3387" s="40"/>
      <c r="AK3387" s="40"/>
      <c r="AL3387" s="40"/>
      <c r="AM3387" s="40"/>
      <c r="AN3387" s="40"/>
      <c r="AO3387" s="40"/>
      <c r="AP3387" s="40"/>
      <c r="AQ3387" s="40"/>
      <c r="AR3387" s="40"/>
      <c r="AS3387" s="40"/>
      <c r="AT3387" s="40"/>
      <c r="AU3387" s="40"/>
      <c r="AV3387" s="40"/>
      <c r="AW3387" s="40"/>
      <c r="AX3387" s="40"/>
      <c r="AY3387" s="40"/>
      <c r="AZ3387" s="40"/>
      <c r="BA3387" s="40"/>
      <c r="BB3387" s="40"/>
      <c r="BC3387" s="40"/>
      <c r="BD3387" s="40"/>
      <c r="BE3387" s="40"/>
      <c r="BF3387" s="40"/>
    </row>
    <row r="3388" spans="1:58" x14ac:dyDescent="0.4">
      <c r="A3388" s="510"/>
      <c r="B3388" s="40"/>
      <c r="C3388" s="40"/>
      <c r="D3388" s="45"/>
      <c r="E3388" s="45"/>
      <c r="F3388" s="64"/>
      <c r="G3388" s="40"/>
      <c r="H3388" s="40"/>
      <c r="I3388" s="40"/>
      <c r="J3388" s="40"/>
      <c r="K3388" s="40"/>
      <c r="L3388" s="40"/>
      <c r="M3388" s="40"/>
      <c r="N3388" s="40"/>
      <c r="O3388" s="40"/>
      <c r="P3388" s="40"/>
      <c r="Q3388" s="40"/>
      <c r="R3388" s="40"/>
      <c r="S3388" s="40"/>
      <c r="T3388" s="40"/>
      <c r="U3388" s="40"/>
      <c r="V3388" s="40"/>
      <c r="W3388" s="40"/>
      <c r="X3388" s="40"/>
      <c r="Y3388" s="40"/>
      <c r="Z3388" s="40"/>
      <c r="AA3388" s="40"/>
      <c r="AB3388" s="40"/>
      <c r="AC3388" s="40"/>
      <c r="AD3388" s="40"/>
      <c r="AE3388" s="40"/>
      <c r="AF3388" s="40"/>
      <c r="AG3388" s="40"/>
      <c r="AH3388" s="40"/>
      <c r="AI3388" s="40"/>
      <c r="AJ3388" s="40"/>
      <c r="AK3388" s="40"/>
      <c r="AL3388" s="40"/>
      <c r="AM3388" s="40"/>
      <c r="AN3388" s="40"/>
      <c r="AO3388" s="40"/>
      <c r="AP3388" s="40"/>
      <c r="AQ3388" s="40"/>
      <c r="AR3388" s="40"/>
      <c r="AS3388" s="40"/>
      <c r="AT3388" s="40"/>
      <c r="AU3388" s="40"/>
      <c r="AV3388" s="40"/>
      <c r="AW3388" s="40"/>
      <c r="AX3388" s="40"/>
      <c r="AY3388" s="40"/>
      <c r="AZ3388" s="40"/>
      <c r="BA3388" s="40"/>
      <c r="BB3388" s="40"/>
      <c r="BC3388" s="40"/>
      <c r="BD3388" s="40"/>
      <c r="BE3388" s="40"/>
      <c r="BF3388" s="40"/>
    </row>
    <row r="3389" spans="1:58" x14ac:dyDescent="0.4">
      <c r="A3389" s="510"/>
      <c r="B3389" s="40"/>
      <c r="C3389" s="40"/>
      <c r="D3389" s="45"/>
      <c r="E3389" s="45"/>
      <c r="F3389" s="64"/>
      <c r="G3389" s="40"/>
      <c r="H3389" s="40"/>
      <c r="I3389" s="40"/>
      <c r="J3389" s="40"/>
      <c r="K3389" s="40"/>
      <c r="L3389" s="40"/>
      <c r="M3389" s="40"/>
      <c r="N3389" s="40"/>
      <c r="O3389" s="40"/>
      <c r="P3389" s="40"/>
      <c r="Q3389" s="40"/>
      <c r="R3389" s="40"/>
      <c r="S3389" s="40"/>
      <c r="T3389" s="40"/>
      <c r="U3389" s="40"/>
      <c r="V3389" s="40"/>
      <c r="W3389" s="40"/>
      <c r="X3389" s="40"/>
      <c r="Y3389" s="40"/>
      <c r="Z3389" s="40"/>
      <c r="AA3389" s="40"/>
      <c r="AB3389" s="40"/>
      <c r="AC3389" s="40"/>
      <c r="AD3389" s="40"/>
      <c r="AE3389" s="40"/>
      <c r="AF3389" s="40"/>
      <c r="AG3389" s="40"/>
      <c r="AH3389" s="40"/>
      <c r="AI3389" s="40"/>
      <c r="AJ3389" s="40"/>
      <c r="AK3389" s="40"/>
      <c r="AL3389" s="40"/>
      <c r="AM3389" s="40"/>
      <c r="AN3389" s="40"/>
      <c r="AO3389" s="40"/>
      <c r="AP3389" s="40"/>
      <c r="AQ3389" s="40"/>
      <c r="AR3389" s="40"/>
      <c r="AS3389" s="40"/>
      <c r="AT3389" s="40"/>
      <c r="AU3389" s="40"/>
      <c r="AV3389" s="40"/>
      <c r="AW3389" s="40"/>
      <c r="AX3389" s="40"/>
      <c r="AY3389" s="40"/>
      <c r="AZ3389" s="40"/>
      <c r="BA3389" s="40"/>
      <c r="BB3389" s="40"/>
      <c r="BC3389" s="40"/>
      <c r="BD3389" s="40"/>
      <c r="BE3389" s="40"/>
      <c r="BF3389" s="40"/>
    </row>
    <row r="3390" spans="1:58" x14ac:dyDescent="0.4">
      <c r="A3390" s="510"/>
      <c r="B3390" s="40"/>
      <c r="C3390" s="40"/>
      <c r="D3390" s="45"/>
      <c r="E3390" s="45"/>
      <c r="F3390" s="64"/>
      <c r="G3390" s="40"/>
      <c r="H3390" s="40"/>
      <c r="I3390" s="40"/>
      <c r="J3390" s="40"/>
      <c r="K3390" s="40"/>
      <c r="L3390" s="40"/>
      <c r="M3390" s="40"/>
      <c r="N3390" s="40"/>
      <c r="O3390" s="40"/>
      <c r="P3390" s="40"/>
      <c r="Q3390" s="40"/>
      <c r="R3390" s="40"/>
      <c r="S3390" s="40"/>
      <c r="T3390" s="40"/>
      <c r="U3390" s="40"/>
      <c r="V3390" s="40"/>
      <c r="W3390" s="40"/>
      <c r="X3390" s="40"/>
      <c r="Y3390" s="40"/>
      <c r="Z3390" s="40"/>
      <c r="AA3390" s="40"/>
      <c r="AB3390" s="40"/>
      <c r="AC3390" s="40"/>
      <c r="AD3390" s="40"/>
      <c r="AE3390" s="40"/>
      <c r="AF3390" s="40"/>
      <c r="AG3390" s="40"/>
      <c r="AH3390" s="40"/>
      <c r="AI3390" s="40"/>
      <c r="AJ3390" s="40"/>
      <c r="AK3390" s="40"/>
      <c r="AL3390" s="40"/>
      <c r="AM3390" s="40"/>
      <c r="AN3390" s="40"/>
      <c r="AO3390" s="40"/>
      <c r="AP3390" s="40"/>
      <c r="AQ3390" s="40"/>
      <c r="AR3390" s="40"/>
      <c r="AS3390" s="40"/>
      <c r="AT3390" s="40"/>
      <c r="AU3390" s="40"/>
      <c r="AV3390" s="40"/>
      <c r="AW3390" s="40"/>
      <c r="AX3390" s="40"/>
      <c r="AY3390" s="40"/>
      <c r="AZ3390" s="40"/>
      <c r="BA3390" s="40"/>
      <c r="BB3390" s="40"/>
      <c r="BC3390" s="40"/>
      <c r="BD3390" s="40"/>
      <c r="BE3390" s="40"/>
      <c r="BF3390" s="40"/>
    </row>
    <row r="3391" spans="1:58" x14ac:dyDescent="0.4">
      <c r="A3391" s="510"/>
      <c r="B3391" s="40"/>
      <c r="C3391" s="40"/>
      <c r="D3391" s="45"/>
      <c r="E3391" s="45"/>
      <c r="F3391" s="64"/>
      <c r="G3391" s="40"/>
      <c r="H3391" s="40"/>
      <c r="I3391" s="40"/>
      <c r="J3391" s="40"/>
      <c r="K3391" s="40"/>
      <c r="L3391" s="40"/>
      <c r="M3391" s="40"/>
      <c r="N3391" s="40"/>
      <c r="O3391" s="40"/>
      <c r="P3391" s="40"/>
      <c r="Q3391" s="40"/>
      <c r="R3391" s="40"/>
      <c r="S3391" s="40"/>
      <c r="T3391" s="40"/>
      <c r="U3391" s="40"/>
      <c r="V3391" s="40"/>
      <c r="W3391" s="40"/>
      <c r="X3391" s="40"/>
      <c r="Y3391" s="40"/>
      <c r="Z3391" s="40"/>
      <c r="AA3391" s="40"/>
      <c r="AB3391" s="40"/>
      <c r="AC3391" s="40"/>
      <c r="AD3391" s="40"/>
      <c r="AE3391" s="40"/>
      <c r="AF3391" s="40"/>
      <c r="AG3391" s="40"/>
      <c r="AH3391" s="40"/>
      <c r="AI3391" s="40"/>
      <c r="AJ3391" s="40"/>
      <c r="AK3391" s="40"/>
      <c r="AL3391" s="40"/>
      <c r="AM3391" s="40"/>
      <c r="AN3391" s="40"/>
      <c r="AO3391" s="40"/>
      <c r="AP3391" s="40"/>
      <c r="AQ3391" s="40"/>
      <c r="AR3391" s="40"/>
      <c r="AS3391" s="40"/>
      <c r="AT3391" s="40"/>
      <c r="AU3391" s="40"/>
      <c r="AV3391" s="40"/>
      <c r="AW3391" s="40"/>
      <c r="AX3391" s="40"/>
      <c r="AY3391" s="40"/>
      <c r="AZ3391" s="40"/>
      <c r="BA3391" s="40"/>
      <c r="BB3391" s="40"/>
      <c r="BC3391" s="40"/>
      <c r="BD3391" s="40"/>
      <c r="BE3391" s="40"/>
      <c r="BF3391" s="40"/>
    </row>
    <row r="3392" spans="1:58" x14ac:dyDescent="0.4">
      <c r="A3392" s="510"/>
      <c r="B3392" s="40"/>
      <c r="C3392" s="40"/>
      <c r="D3392" s="45"/>
      <c r="E3392" s="45"/>
      <c r="F3392" s="64"/>
      <c r="G3392" s="40"/>
      <c r="H3392" s="40"/>
      <c r="I3392" s="40"/>
      <c r="J3392" s="40"/>
      <c r="K3392" s="40"/>
      <c r="L3392" s="40"/>
      <c r="M3392" s="40"/>
      <c r="N3392" s="40"/>
      <c r="O3392" s="40"/>
      <c r="P3392" s="40"/>
      <c r="Q3392" s="40"/>
      <c r="R3392" s="40"/>
      <c r="S3392" s="40"/>
      <c r="T3392" s="40"/>
      <c r="U3392" s="40"/>
      <c r="V3392" s="40"/>
      <c r="W3392" s="40"/>
      <c r="X3392" s="40"/>
      <c r="Y3392" s="40"/>
      <c r="Z3392" s="40"/>
      <c r="AA3392" s="40"/>
      <c r="AB3392" s="40"/>
      <c r="AC3392" s="40"/>
      <c r="AD3392" s="40"/>
      <c r="AE3392" s="40"/>
      <c r="AF3392" s="40"/>
      <c r="AG3392" s="40"/>
      <c r="AH3392" s="40"/>
      <c r="AI3392" s="40"/>
      <c r="AJ3392" s="40"/>
      <c r="AK3392" s="40"/>
      <c r="AL3392" s="40"/>
      <c r="AM3392" s="40"/>
      <c r="AN3392" s="40"/>
      <c r="AO3392" s="40"/>
      <c r="AP3392" s="40"/>
      <c r="AQ3392" s="40"/>
      <c r="AR3392" s="40"/>
      <c r="AS3392" s="40"/>
      <c r="AT3392" s="40"/>
      <c r="AU3392" s="40"/>
      <c r="AV3392" s="40"/>
      <c r="AW3392" s="40"/>
      <c r="AX3392" s="40"/>
      <c r="AY3392" s="40"/>
      <c r="AZ3392" s="40"/>
      <c r="BA3392" s="40"/>
      <c r="BB3392" s="40"/>
      <c r="BC3392" s="40"/>
      <c r="BD3392" s="40"/>
      <c r="BE3392" s="40"/>
      <c r="BF3392" s="40"/>
    </row>
    <row r="3393" spans="1:58" x14ac:dyDescent="0.4">
      <c r="A3393" s="510"/>
      <c r="B3393" s="40"/>
      <c r="C3393" s="40"/>
      <c r="D3393" s="45"/>
      <c r="E3393" s="45"/>
      <c r="F3393" s="64"/>
      <c r="G3393" s="40"/>
      <c r="H3393" s="40"/>
      <c r="I3393" s="40"/>
      <c r="J3393" s="40"/>
      <c r="K3393" s="40"/>
      <c r="L3393" s="40"/>
      <c r="M3393" s="40"/>
      <c r="N3393" s="40"/>
      <c r="O3393" s="40"/>
      <c r="P3393" s="40"/>
      <c r="Q3393" s="40"/>
      <c r="R3393" s="40"/>
      <c r="S3393" s="40"/>
      <c r="T3393" s="40"/>
      <c r="U3393" s="40"/>
      <c r="V3393" s="40"/>
      <c r="W3393" s="40"/>
      <c r="X3393" s="40"/>
      <c r="Y3393" s="40"/>
      <c r="Z3393" s="40"/>
      <c r="AA3393" s="40"/>
      <c r="AB3393" s="40"/>
      <c r="AC3393" s="40"/>
      <c r="AD3393" s="40"/>
      <c r="AE3393" s="40"/>
      <c r="AF3393" s="40"/>
      <c r="AG3393" s="40"/>
      <c r="AH3393" s="40"/>
      <c r="AI3393" s="40"/>
      <c r="AJ3393" s="40"/>
      <c r="AK3393" s="40"/>
      <c r="AL3393" s="40"/>
      <c r="AM3393" s="40"/>
      <c r="AN3393" s="40"/>
      <c r="AO3393" s="40"/>
      <c r="AP3393" s="40"/>
      <c r="AQ3393" s="40"/>
      <c r="AR3393" s="40"/>
      <c r="AS3393" s="40"/>
      <c r="AT3393" s="40"/>
      <c r="AU3393" s="40"/>
      <c r="AV3393" s="40"/>
      <c r="AW3393" s="40"/>
      <c r="AX3393" s="40"/>
      <c r="AY3393" s="40"/>
      <c r="AZ3393" s="40"/>
      <c r="BA3393" s="40"/>
      <c r="BB3393" s="40"/>
      <c r="BC3393" s="40"/>
      <c r="BD3393" s="40"/>
      <c r="BE3393" s="40"/>
      <c r="BF3393" s="40"/>
    </row>
    <row r="3394" spans="1:58" x14ac:dyDescent="0.4">
      <c r="A3394" s="510"/>
      <c r="B3394" s="40"/>
      <c r="C3394" s="40"/>
      <c r="D3394" s="45"/>
      <c r="E3394" s="45"/>
      <c r="F3394" s="64"/>
      <c r="G3394" s="40"/>
      <c r="H3394" s="40"/>
      <c r="I3394" s="40"/>
      <c r="J3394" s="40"/>
      <c r="K3394" s="40"/>
      <c r="L3394" s="40"/>
      <c r="M3394" s="40"/>
      <c r="N3394" s="40"/>
      <c r="O3394" s="40"/>
      <c r="P3394" s="40"/>
      <c r="Q3394" s="40"/>
      <c r="R3394" s="40"/>
      <c r="S3394" s="40"/>
      <c r="T3394" s="40"/>
      <c r="U3394" s="40"/>
      <c r="V3394" s="40"/>
      <c r="W3394" s="40"/>
      <c r="X3394" s="40"/>
      <c r="Y3394" s="40"/>
      <c r="Z3394" s="40"/>
      <c r="AA3394" s="40"/>
      <c r="AB3394" s="40"/>
      <c r="AC3394" s="40"/>
      <c r="AD3394" s="40"/>
      <c r="AE3394" s="40"/>
      <c r="AF3394" s="40"/>
      <c r="AG3394" s="40"/>
      <c r="AH3394" s="40"/>
      <c r="AI3394" s="40"/>
      <c r="AJ3394" s="40"/>
      <c r="AK3394" s="40"/>
      <c r="AL3394" s="40"/>
      <c r="AM3394" s="40"/>
      <c r="AN3394" s="40"/>
      <c r="AO3394" s="40"/>
      <c r="AP3394" s="40"/>
      <c r="AQ3394" s="40"/>
      <c r="AR3394" s="40"/>
      <c r="AS3394" s="40"/>
      <c r="AT3394" s="40"/>
      <c r="AU3394" s="40"/>
      <c r="AV3394" s="40"/>
      <c r="AW3394" s="40"/>
      <c r="AX3394" s="40"/>
      <c r="AY3394" s="40"/>
      <c r="AZ3394" s="40"/>
      <c r="BA3394" s="40"/>
      <c r="BB3394" s="40"/>
      <c r="BC3394" s="40"/>
      <c r="BD3394" s="40"/>
      <c r="BE3394" s="40"/>
      <c r="BF3394" s="40"/>
    </row>
    <row r="3395" spans="1:58" x14ac:dyDescent="0.4">
      <c r="A3395" s="510"/>
      <c r="B3395" s="40"/>
      <c r="C3395" s="40"/>
      <c r="D3395" s="45"/>
      <c r="E3395" s="45"/>
      <c r="F3395" s="64"/>
      <c r="G3395" s="40"/>
      <c r="H3395" s="40"/>
      <c r="I3395" s="40"/>
      <c r="J3395" s="40"/>
      <c r="K3395" s="40"/>
      <c r="L3395" s="40"/>
      <c r="M3395" s="40"/>
      <c r="N3395" s="40"/>
      <c r="O3395" s="40"/>
      <c r="P3395" s="40"/>
      <c r="Q3395" s="40"/>
      <c r="R3395" s="40"/>
      <c r="S3395" s="40"/>
      <c r="T3395" s="40"/>
      <c r="U3395" s="40"/>
      <c r="V3395" s="40"/>
      <c r="W3395" s="40"/>
      <c r="X3395" s="40"/>
      <c r="Y3395" s="40"/>
      <c r="Z3395" s="40"/>
      <c r="AA3395" s="40"/>
      <c r="AB3395" s="40"/>
      <c r="AC3395" s="40"/>
      <c r="AD3395" s="40"/>
      <c r="AE3395" s="40"/>
      <c r="AF3395" s="40"/>
      <c r="AG3395" s="40"/>
      <c r="AH3395" s="40"/>
      <c r="AI3395" s="40"/>
      <c r="AJ3395" s="40"/>
      <c r="AK3395" s="40"/>
      <c r="AL3395" s="40"/>
      <c r="AM3395" s="40"/>
      <c r="AN3395" s="40"/>
      <c r="AO3395" s="40"/>
      <c r="AP3395" s="40"/>
      <c r="AQ3395" s="40"/>
      <c r="AR3395" s="40"/>
      <c r="AS3395" s="40"/>
      <c r="AT3395" s="40"/>
      <c r="AU3395" s="40"/>
      <c r="AV3395" s="40"/>
      <c r="AW3395" s="40"/>
      <c r="AX3395" s="40"/>
      <c r="AY3395" s="40"/>
      <c r="AZ3395" s="40"/>
      <c r="BA3395" s="40"/>
      <c r="BB3395" s="40"/>
      <c r="BC3395" s="40"/>
      <c r="BD3395" s="40"/>
      <c r="BE3395" s="40"/>
      <c r="BF3395" s="40"/>
    </row>
    <row r="3396" spans="1:58" x14ac:dyDescent="0.4">
      <c r="A3396" s="510"/>
      <c r="B3396" s="40"/>
      <c r="C3396" s="40"/>
      <c r="D3396" s="45"/>
      <c r="E3396" s="45"/>
      <c r="F3396" s="64"/>
      <c r="G3396" s="40"/>
      <c r="H3396" s="40"/>
      <c r="I3396" s="40"/>
      <c r="J3396" s="40"/>
      <c r="K3396" s="40"/>
      <c r="L3396" s="40"/>
      <c r="M3396" s="40"/>
      <c r="N3396" s="40"/>
      <c r="O3396" s="40"/>
      <c r="P3396" s="40"/>
      <c r="Q3396" s="40"/>
      <c r="R3396" s="40"/>
      <c r="S3396" s="40"/>
      <c r="T3396" s="40"/>
      <c r="U3396" s="40"/>
      <c r="V3396" s="40"/>
      <c r="W3396" s="40"/>
      <c r="X3396" s="40"/>
      <c r="Y3396" s="40"/>
      <c r="Z3396" s="40"/>
      <c r="AA3396" s="40"/>
      <c r="AB3396" s="40"/>
      <c r="AC3396" s="40"/>
      <c r="AD3396" s="40"/>
      <c r="AE3396" s="40"/>
      <c r="AF3396" s="40"/>
      <c r="AG3396" s="40"/>
      <c r="AH3396" s="40"/>
      <c r="AI3396" s="40"/>
      <c r="AJ3396" s="40"/>
      <c r="AK3396" s="40"/>
      <c r="AL3396" s="40"/>
      <c r="AM3396" s="40"/>
      <c r="AN3396" s="40"/>
      <c r="AO3396" s="40"/>
      <c r="AP3396" s="40"/>
      <c r="AQ3396" s="40"/>
      <c r="AR3396" s="40"/>
      <c r="AS3396" s="40"/>
      <c r="AT3396" s="40"/>
      <c r="AU3396" s="40"/>
      <c r="AV3396" s="40"/>
      <c r="AW3396" s="40"/>
      <c r="AX3396" s="40"/>
      <c r="AY3396" s="40"/>
      <c r="AZ3396" s="40"/>
      <c r="BA3396" s="40"/>
      <c r="BB3396" s="40"/>
      <c r="BC3396" s="40"/>
      <c r="BD3396" s="40"/>
      <c r="BE3396" s="40"/>
      <c r="BF3396" s="40"/>
    </row>
    <row r="3397" spans="1:58" x14ac:dyDescent="0.4">
      <c r="A3397" s="510"/>
      <c r="B3397" s="40"/>
      <c r="C3397" s="40"/>
      <c r="D3397" s="45"/>
      <c r="E3397" s="45"/>
      <c r="F3397" s="64"/>
      <c r="G3397" s="40"/>
      <c r="H3397" s="40"/>
      <c r="I3397" s="40"/>
      <c r="J3397" s="40"/>
      <c r="K3397" s="40"/>
      <c r="L3397" s="40"/>
      <c r="M3397" s="40"/>
      <c r="N3397" s="40"/>
      <c r="O3397" s="40"/>
      <c r="P3397" s="40"/>
      <c r="Q3397" s="40"/>
      <c r="R3397" s="40"/>
      <c r="S3397" s="40"/>
      <c r="T3397" s="40"/>
      <c r="U3397" s="40"/>
      <c r="V3397" s="40"/>
      <c r="W3397" s="40"/>
      <c r="X3397" s="40"/>
      <c r="Y3397" s="40"/>
      <c r="Z3397" s="40"/>
      <c r="AA3397" s="40"/>
      <c r="AB3397" s="40"/>
      <c r="AC3397" s="40"/>
      <c r="AD3397" s="40"/>
      <c r="AE3397" s="40"/>
      <c r="AF3397" s="40"/>
      <c r="AG3397" s="40"/>
      <c r="AH3397" s="40"/>
      <c r="AI3397" s="40"/>
      <c r="AJ3397" s="40"/>
      <c r="AK3397" s="40"/>
      <c r="AL3397" s="40"/>
      <c r="AM3397" s="40"/>
      <c r="AN3397" s="40"/>
      <c r="AO3397" s="40"/>
      <c r="AP3397" s="40"/>
      <c r="AQ3397" s="40"/>
      <c r="AR3397" s="40"/>
      <c r="AS3397" s="40"/>
      <c r="AT3397" s="40"/>
      <c r="AU3397" s="40"/>
      <c r="AV3397" s="40"/>
      <c r="AW3397" s="40"/>
      <c r="AX3397" s="40"/>
      <c r="AY3397" s="40"/>
      <c r="AZ3397" s="40"/>
      <c r="BA3397" s="40"/>
      <c r="BB3397" s="40"/>
      <c r="BC3397" s="40"/>
      <c r="BD3397" s="40"/>
      <c r="BE3397" s="40"/>
      <c r="BF3397" s="40"/>
    </row>
    <row r="3398" spans="1:58" x14ac:dyDescent="0.4">
      <c r="A3398" s="510"/>
      <c r="B3398" s="40"/>
      <c r="C3398" s="40"/>
      <c r="D3398" s="45"/>
      <c r="E3398" s="45"/>
      <c r="F3398" s="64"/>
      <c r="G3398" s="40"/>
      <c r="H3398" s="40"/>
      <c r="I3398" s="40"/>
      <c r="J3398" s="40"/>
      <c r="K3398" s="40"/>
      <c r="L3398" s="40"/>
      <c r="M3398" s="40"/>
      <c r="N3398" s="40"/>
      <c r="O3398" s="40"/>
      <c r="P3398" s="40"/>
      <c r="Q3398" s="40"/>
      <c r="R3398" s="40"/>
      <c r="S3398" s="40"/>
      <c r="T3398" s="40"/>
      <c r="U3398" s="40"/>
      <c r="V3398" s="40"/>
      <c r="W3398" s="40"/>
      <c r="X3398" s="40"/>
      <c r="Y3398" s="40"/>
      <c r="Z3398" s="40"/>
      <c r="AA3398" s="40"/>
      <c r="AB3398" s="40"/>
      <c r="AC3398" s="40"/>
      <c r="AD3398" s="40"/>
      <c r="AE3398" s="40"/>
      <c r="AF3398" s="40"/>
      <c r="AG3398" s="40"/>
      <c r="AH3398" s="40"/>
      <c r="AI3398" s="40"/>
      <c r="AJ3398" s="40"/>
      <c r="AK3398" s="40"/>
      <c r="AL3398" s="40"/>
      <c r="AM3398" s="40"/>
      <c r="AN3398" s="40"/>
      <c r="AO3398" s="40"/>
      <c r="AP3398" s="40"/>
      <c r="AQ3398" s="40"/>
      <c r="AR3398" s="40"/>
      <c r="AS3398" s="40"/>
      <c r="AT3398" s="40"/>
      <c r="AU3398" s="40"/>
      <c r="AV3398" s="40"/>
      <c r="AW3398" s="40"/>
      <c r="AX3398" s="40"/>
      <c r="AY3398" s="40"/>
      <c r="AZ3398" s="40"/>
      <c r="BA3398" s="40"/>
      <c r="BB3398" s="40"/>
      <c r="BC3398" s="40"/>
      <c r="BD3398" s="40"/>
      <c r="BE3398" s="40"/>
      <c r="BF3398" s="40"/>
    </row>
    <row r="3399" spans="1:58" x14ac:dyDescent="0.4">
      <c r="A3399" s="510"/>
      <c r="B3399" s="40"/>
      <c r="C3399" s="40"/>
      <c r="D3399" s="45"/>
      <c r="E3399" s="45"/>
      <c r="F3399" s="64"/>
      <c r="G3399" s="40"/>
      <c r="H3399" s="40"/>
      <c r="I3399" s="40"/>
      <c r="J3399" s="40"/>
      <c r="K3399" s="40"/>
      <c r="L3399" s="40"/>
      <c r="M3399" s="40"/>
      <c r="N3399" s="40"/>
      <c r="O3399" s="40"/>
      <c r="P3399" s="40"/>
      <c r="Q3399" s="40"/>
      <c r="R3399" s="40"/>
      <c r="S3399" s="40"/>
      <c r="T3399" s="40"/>
      <c r="U3399" s="40"/>
      <c r="V3399" s="40"/>
      <c r="W3399" s="40"/>
      <c r="X3399" s="40"/>
      <c r="Y3399" s="40"/>
      <c r="Z3399" s="40"/>
      <c r="AA3399" s="40"/>
      <c r="AB3399" s="40"/>
      <c r="AC3399" s="40"/>
      <c r="AD3399" s="40"/>
      <c r="AE3399" s="40"/>
      <c r="AF3399" s="40"/>
      <c r="AG3399" s="40"/>
      <c r="AH3399" s="40"/>
      <c r="AI3399" s="40"/>
      <c r="AJ3399" s="40"/>
      <c r="AK3399" s="40"/>
      <c r="AL3399" s="40"/>
      <c r="AM3399" s="40"/>
      <c r="AN3399" s="40"/>
      <c r="AO3399" s="40"/>
      <c r="AP3399" s="40"/>
      <c r="AQ3399" s="40"/>
      <c r="AR3399" s="40"/>
      <c r="AS3399" s="40"/>
      <c r="AT3399" s="40"/>
      <c r="AU3399" s="40"/>
      <c r="AV3399" s="40"/>
      <c r="AW3399" s="40"/>
      <c r="AX3399" s="40"/>
      <c r="AY3399" s="40"/>
      <c r="AZ3399" s="40"/>
      <c r="BA3399" s="40"/>
      <c r="BB3399" s="40"/>
      <c r="BC3399" s="40"/>
      <c r="BD3399" s="40"/>
      <c r="BE3399" s="40"/>
      <c r="BF3399" s="40"/>
    </row>
    <row r="3400" spans="1:58" x14ac:dyDescent="0.4">
      <c r="A3400" s="510"/>
      <c r="B3400" s="40"/>
      <c r="C3400" s="40"/>
      <c r="D3400" s="45"/>
      <c r="E3400" s="45"/>
      <c r="F3400" s="64"/>
      <c r="G3400" s="40"/>
      <c r="H3400" s="40"/>
      <c r="I3400" s="40"/>
      <c r="J3400" s="40"/>
      <c r="K3400" s="40"/>
      <c r="L3400" s="40"/>
      <c r="M3400" s="40"/>
      <c r="N3400" s="40"/>
      <c r="O3400" s="40"/>
      <c r="P3400" s="40"/>
      <c r="Q3400" s="40"/>
      <c r="R3400" s="40"/>
      <c r="S3400" s="40"/>
      <c r="T3400" s="40"/>
      <c r="U3400" s="40"/>
      <c r="V3400" s="40"/>
      <c r="W3400" s="40"/>
      <c r="X3400" s="40"/>
      <c r="Y3400" s="40"/>
      <c r="Z3400" s="40"/>
      <c r="AA3400" s="40"/>
      <c r="AB3400" s="40"/>
      <c r="AC3400" s="40"/>
      <c r="AD3400" s="40"/>
      <c r="AE3400" s="40"/>
      <c r="AF3400" s="40"/>
      <c r="AG3400" s="40"/>
      <c r="AH3400" s="40"/>
      <c r="AI3400" s="40"/>
      <c r="AJ3400" s="40"/>
      <c r="AK3400" s="40"/>
      <c r="AL3400" s="40"/>
      <c r="AM3400" s="40"/>
      <c r="AN3400" s="40"/>
      <c r="AO3400" s="40"/>
      <c r="AP3400" s="40"/>
      <c r="AQ3400" s="40"/>
      <c r="AR3400" s="40"/>
      <c r="AS3400" s="40"/>
      <c r="AT3400" s="40"/>
      <c r="AU3400" s="40"/>
      <c r="AV3400" s="40"/>
      <c r="AW3400" s="40"/>
      <c r="AX3400" s="40"/>
      <c r="AY3400" s="40"/>
      <c r="AZ3400" s="40"/>
      <c r="BA3400" s="40"/>
      <c r="BB3400" s="40"/>
      <c r="BC3400" s="40"/>
      <c r="BD3400" s="40"/>
      <c r="BE3400" s="40"/>
      <c r="BF3400" s="40"/>
    </row>
    <row r="3401" spans="1:58" x14ac:dyDescent="0.4">
      <c r="A3401" s="510"/>
      <c r="B3401" s="40"/>
      <c r="C3401" s="40"/>
      <c r="D3401" s="45"/>
      <c r="E3401" s="45"/>
      <c r="F3401" s="64"/>
      <c r="G3401" s="40"/>
      <c r="H3401" s="40"/>
      <c r="I3401" s="40"/>
      <c r="J3401" s="40"/>
      <c r="K3401" s="40"/>
      <c r="L3401" s="40"/>
      <c r="M3401" s="40"/>
      <c r="N3401" s="40"/>
      <c r="O3401" s="40"/>
      <c r="P3401" s="40"/>
      <c r="Q3401" s="40"/>
      <c r="R3401" s="40"/>
      <c r="S3401" s="40"/>
      <c r="T3401" s="40"/>
      <c r="U3401" s="40"/>
      <c r="V3401" s="40"/>
      <c r="W3401" s="40"/>
      <c r="X3401" s="40"/>
      <c r="Y3401" s="40"/>
      <c r="Z3401" s="40"/>
      <c r="AA3401" s="40"/>
      <c r="AB3401" s="40"/>
      <c r="AC3401" s="40"/>
      <c r="AD3401" s="40"/>
      <c r="AE3401" s="40"/>
      <c r="AF3401" s="40"/>
      <c r="AG3401" s="40"/>
      <c r="AH3401" s="40"/>
      <c r="AI3401" s="40"/>
      <c r="AJ3401" s="40"/>
      <c r="AK3401" s="40"/>
      <c r="AL3401" s="40"/>
      <c r="AM3401" s="40"/>
      <c r="AN3401" s="40"/>
      <c r="AO3401" s="40"/>
      <c r="AP3401" s="40"/>
      <c r="AQ3401" s="40"/>
      <c r="AR3401" s="40"/>
      <c r="AS3401" s="40"/>
      <c r="AT3401" s="40"/>
      <c r="AU3401" s="40"/>
      <c r="AV3401" s="40"/>
      <c r="AW3401" s="40"/>
      <c r="AX3401" s="40"/>
      <c r="AY3401" s="40"/>
      <c r="AZ3401" s="40"/>
      <c r="BA3401" s="40"/>
      <c r="BB3401" s="40"/>
      <c r="BC3401" s="40"/>
      <c r="BD3401" s="40"/>
      <c r="BE3401" s="40"/>
      <c r="BF3401" s="40"/>
    </row>
    <row r="3402" spans="1:58" x14ac:dyDescent="0.4">
      <c r="A3402" s="510"/>
      <c r="B3402" s="40"/>
      <c r="C3402" s="40"/>
      <c r="D3402" s="45"/>
      <c r="E3402" s="45"/>
      <c r="F3402" s="64"/>
      <c r="G3402" s="40"/>
      <c r="H3402" s="40"/>
      <c r="I3402" s="40"/>
      <c r="J3402" s="40"/>
      <c r="K3402" s="40"/>
      <c r="L3402" s="40"/>
      <c r="M3402" s="40"/>
      <c r="N3402" s="40"/>
      <c r="O3402" s="40"/>
      <c r="P3402" s="40"/>
      <c r="Q3402" s="40"/>
      <c r="R3402" s="40"/>
      <c r="S3402" s="40"/>
      <c r="T3402" s="40"/>
      <c r="U3402" s="40"/>
      <c r="V3402" s="40"/>
      <c r="W3402" s="40"/>
      <c r="X3402" s="40"/>
      <c r="Y3402" s="40"/>
      <c r="Z3402" s="40"/>
      <c r="AA3402" s="40"/>
      <c r="AB3402" s="40"/>
      <c r="AC3402" s="40"/>
      <c r="AD3402" s="40"/>
      <c r="AE3402" s="40"/>
      <c r="AF3402" s="40"/>
      <c r="AG3402" s="40"/>
      <c r="AH3402" s="40"/>
      <c r="AI3402" s="40"/>
      <c r="AJ3402" s="40"/>
      <c r="AK3402" s="40"/>
      <c r="AL3402" s="40"/>
      <c r="AM3402" s="40"/>
      <c r="AN3402" s="40"/>
      <c r="AO3402" s="40"/>
      <c r="AP3402" s="40"/>
      <c r="AQ3402" s="40"/>
      <c r="AR3402" s="40"/>
      <c r="AS3402" s="40"/>
      <c r="AT3402" s="40"/>
      <c r="AU3402" s="40"/>
      <c r="AV3402" s="40"/>
      <c r="AW3402" s="40"/>
      <c r="AX3402" s="40"/>
      <c r="AY3402" s="40"/>
      <c r="AZ3402" s="40"/>
      <c r="BA3402" s="40"/>
      <c r="BB3402" s="40"/>
      <c r="BC3402" s="40"/>
      <c r="BD3402" s="40"/>
      <c r="BE3402" s="40"/>
      <c r="BF3402" s="40"/>
    </row>
    <row r="3403" spans="1:58" x14ac:dyDescent="0.4">
      <c r="A3403" s="510"/>
      <c r="B3403" s="40"/>
      <c r="C3403" s="40"/>
      <c r="D3403" s="45"/>
      <c r="E3403" s="45"/>
      <c r="F3403" s="64"/>
      <c r="G3403" s="40"/>
      <c r="H3403" s="40"/>
      <c r="I3403" s="40"/>
      <c r="J3403" s="40"/>
      <c r="K3403" s="40"/>
      <c r="L3403" s="40"/>
      <c r="M3403" s="40"/>
      <c r="N3403" s="40"/>
      <c r="O3403" s="40"/>
      <c r="P3403" s="40"/>
      <c r="Q3403" s="40"/>
      <c r="R3403" s="40"/>
      <c r="S3403" s="40"/>
      <c r="T3403" s="40"/>
      <c r="U3403" s="40"/>
      <c r="V3403" s="40"/>
      <c r="W3403" s="40"/>
      <c r="X3403" s="40"/>
      <c r="Y3403" s="40"/>
      <c r="Z3403" s="40"/>
      <c r="AA3403" s="40"/>
      <c r="AB3403" s="40"/>
      <c r="AC3403" s="40"/>
      <c r="AD3403" s="40"/>
      <c r="AE3403" s="40"/>
      <c r="AF3403" s="40"/>
      <c r="AG3403" s="40"/>
      <c r="AH3403" s="40"/>
      <c r="AI3403" s="40"/>
      <c r="AJ3403" s="40"/>
      <c r="AK3403" s="40"/>
      <c r="AL3403" s="40"/>
      <c r="AM3403" s="40"/>
      <c r="AN3403" s="40"/>
      <c r="AO3403" s="40"/>
      <c r="AP3403" s="40"/>
      <c r="AQ3403" s="40"/>
      <c r="AR3403" s="40"/>
      <c r="AS3403" s="40"/>
      <c r="AT3403" s="40"/>
      <c r="AU3403" s="40"/>
      <c r="AV3403" s="40"/>
      <c r="AW3403" s="40"/>
      <c r="AX3403" s="40"/>
      <c r="AY3403" s="40"/>
      <c r="AZ3403" s="40"/>
      <c r="BA3403" s="40"/>
      <c r="BB3403" s="40"/>
      <c r="BC3403" s="40"/>
      <c r="BD3403" s="40"/>
      <c r="BE3403" s="40"/>
      <c r="BF3403" s="40"/>
    </row>
    <row r="3404" spans="1:58" x14ac:dyDescent="0.4">
      <c r="A3404" s="510"/>
      <c r="B3404" s="40"/>
      <c r="C3404" s="40"/>
      <c r="D3404" s="45"/>
      <c r="E3404" s="45"/>
      <c r="F3404" s="64"/>
      <c r="G3404" s="40"/>
      <c r="H3404" s="40"/>
      <c r="I3404" s="40"/>
      <c r="J3404" s="40"/>
      <c r="K3404" s="40"/>
      <c r="L3404" s="40"/>
      <c r="M3404" s="40"/>
      <c r="N3404" s="40"/>
      <c r="O3404" s="40"/>
      <c r="P3404" s="40"/>
      <c r="Q3404" s="40"/>
      <c r="R3404" s="40"/>
      <c r="S3404" s="40"/>
      <c r="T3404" s="40"/>
      <c r="U3404" s="40"/>
      <c r="V3404" s="40"/>
      <c r="W3404" s="40"/>
      <c r="X3404" s="40"/>
      <c r="Y3404" s="40"/>
      <c r="Z3404" s="40"/>
      <c r="AA3404" s="40"/>
      <c r="AB3404" s="40"/>
      <c r="AC3404" s="40"/>
      <c r="AD3404" s="40"/>
      <c r="AE3404" s="40"/>
      <c r="AF3404" s="40"/>
      <c r="AG3404" s="40"/>
      <c r="AH3404" s="40"/>
      <c r="AI3404" s="40"/>
      <c r="AJ3404" s="40"/>
      <c r="AK3404" s="40"/>
      <c r="AL3404" s="40"/>
      <c r="AM3404" s="40"/>
      <c r="AN3404" s="40"/>
      <c r="AO3404" s="40"/>
      <c r="AP3404" s="40"/>
      <c r="AQ3404" s="40"/>
      <c r="AR3404" s="40"/>
      <c r="AS3404" s="40"/>
      <c r="AT3404" s="40"/>
      <c r="AU3404" s="40"/>
      <c r="AV3404" s="40"/>
      <c r="AW3404" s="40"/>
      <c r="AX3404" s="40"/>
      <c r="AY3404" s="40"/>
      <c r="AZ3404" s="40"/>
      <c r="BA3404" s="40"/>
      <c r="BB3404" s="40"/>
      <c r="BC3404" s="40"/>
      <c r="BD3404" s="40"/>
      <c r="BE3404" s="40"/>
      <c r="BF3404" s="40"/>
    </row>
    <row r="3405" spans="1:58" x14ac:dyDescent="0.4">
      <c r="A3405" s="510"/>
      <c r="B3405" s="40"/>
      <c r="C3405" s="40"/>
      <c r="D3405" s="45"/>
      <c r="E3405" s="45"/>
      <c r="F3405" s="64"/>
      <c r="G3405" s="40"/>
      <c r="H3405" s="40"/>
      <c r="I3405" s="40"/>
      <c r="J3405" s="40"/>
      <c r="K3405" s="40"/>
      <c r="L3405" s="40"/>
      <c r="M3405" s="40"/>
      <c r="N3405" s="40"/>
      <c r="O3405" s="40"/>
      <c r="P3405" s="40"/>
      <c r="Q3405" s="40"/>
      <c r="R3405" s="40"/>
      <c r="S3405" s="40"/>
      <c r="T3405" s="40"/>
      <c r="U3405" s="40"/>
      <c r="V3405" s="40"/>
      <c r="W3405" s="40"/>
      <c r="X3405" s="40"/>
      <c r="Y3405" s="40"/>
      <c r="Z3405" s="40"/>
      <c r="AA3405" s="40"/>
      <c r="AB3405" s="40"/>
      <c r="AC3405" s="40"/>
      <c r="AD3405" s="40"/>
      <c r="AE3405" s="40"/>
      <c r="AF3405" s="40"/>
      <c r="AG3405" s="40"/>
      <c r="AH3405" s="40"/>
      <c r="AI3405" s="40"/>
      <c r="AJ3405" s="40"/>
      <c r="AK3405" s="40"/>
      <c r="AL3405" s="40"/>
      <c r="AM3405" s="40"/>
      <c r="AN3405" s="40"/>
      <c r="AO3405" s="40"/>
      <c r="AP3405" s="40"/>
      <c r="AQ3405" s="40"/>
      <c r="AR3405" s="40"/>
      <c r="AS3405" s="40"/>
      <c r="AT3405" s="40"/>
      <c r="AU3405" s="40"/>
      <c r="AV3405" s="40"/>
      <c r="AW3405" s="40"/>
      <c r="AX3405" s="40"/>
      <c r="AY3405" s="40"/>
      <c r="AZ3405" s="40"/>
      <c r="BA3405" s="40"/>
      <c r="BB3405" s="40"/>
      <c r="BC3405" s="40"/>
      <c r="BD3405" s="40"/>
      <c r="BE3405" s="40"/>
      <c r="BF3405" s="40"/>
    </row>
    <row r="3406" spans="1:58" x14ac:dyDescent="0.4">
      <c r="A3406" s="510"/>
      <c r="B3406" s="40"/>
      <c r="C3406" s="40"/>
      <c r="D3406" s="45"/>
      <c r="E3406" s="45"/>
      <c r="F3406" s="64"/>
      <c r="G3406" s="40"/>
      <c r="H3406" s="40"/>
      <c r="I3406" s="40"/>
      <c r="J3406" s="40"/>
      <c r="K3406" s="40"/>
      <c r="L3406" s="40"/>
      <c r="M3406" s="40"/>
      <c r="N3406" s="40"/>
      <c r="O3406" s="40"/>
      <c r="P3406" s="40"/>
      <c r="Q3406" s="40"/>
      <c r="R3406" s="40"/>
      <c r="S3406" s="40"/>
      <c r="T3406" s="40"/>
      <c r="U3406" s="40"/>
      <c r="V3406" s="40"/>
      <c r="W3406" s="40"/>
      <c r="X3406" s="40"/>
      <c r="Y3406" s="40"/>
      <c r="Z3406" s="40"/>
      <c r="AA3406" s="40"/>
      <c r="AB3406" s="40"/>
      <c r="AC3406" s="40"/>
      <c r="AD3406" s="40"/>
      <c r="AE3406" s="40"/>
      <c r="AF3406" s="40"/>
      <c r="AG3406" s="40"/>
      <c r="AH3406" s="40"/>
      <c r="AI3406" s="40"/>
      <c r="AJ3406" s="40"/>
      <c r="AK3406" s="40"/>
      <c r="AL3406" s="40"/>
      <c r="AM3406" s="40"/>
      <c r="AN3406" s="40"/>
      <c r="AO3406" s="40"/>
      <c r="AP3406" s="40"/>
      <c r="AQ3406" s="40"/>
      <c r="AR3406" s="40"/>
      <c r="AS3406" s="40"/>
      <c r="AT3406" s="40"/>
      <c r="AU3406" s="40"/>
      <c r="AV3406" s="40"/>
      <c r="AW3406" s="40"/>
      <c r="AX3406" s="40"/>
      <c r="AY3406" s="40"/>
      <c r="AZ3406" s="40"/>
      <c r="BA3406" s="40"/>
      <c r="BB3406" s="40"/>
      <c r="BC3406" s="40"/>
      <c r="BD3406" s="40"/>
      <c r="BE3406" s="40"/>
      <c r="BF3406" s="40"/>
    </row>
    <row r="3407" spans="1:58" x14ac:dyDescent="0.4">
      <c r="A3407" s="510"/>
      <c r="B3407" s="40"/>
      <c r="C3407" s="40"/>
      <c r="D3407" s="45"/>
      <c r="E3407" s="45"/>
      <c r="F3407" s="64"/>
      <c r="G3407" s="40"/>
      <c r="H3407" s="40"/>
      <c r="I3407" s="40"/>
      <c r="J3407" s="40"/>
      <c r="K3407" s="40"/>
      <c r="L3407" s="40"/>
      <c r="M3407" s="40"/>
      <c r="N3407" s="40"/>
      <c r="O3407" s="40"/>
      <c r="P3407" s="40"/>
      <c r="Q3407" s="40"/>
      <c r="R3407" s="40"/>
      <c r="S3407" s="40"/>
      <c r="T3407" s="40"/>
      <c r="U3407" s="40"/>
      <c r="V3407" s="40"/>
      <c r="W3407" s="40"/>
      <c r="X3407" s="40"/>
      <c r="Y3407" s="40"/>
      <c r="Z3407" s="40"/>
      <c r="AA3407" s="40"/>
      <c r="AB3407" s="40"/>
      <c r="AC3407" s="40"/>
      <c r="AD3407" s="40"/>
      <c r="AE3407" s="40"/>
      <c r="AF3407" s="40"/>
      <c r="AG3407" s="40"/>
      <c r="AH3407" s="40"/>
      <c r="AI3407" s="40"/>
      <c r="AJ3407" s="40"/>
      <c r="AK3407" s="40"/>
      <c r="AL3407" s="40"/>
      <c r="AM3407" s="40"/>
      <c r="AN3407" s="40"/>
      <c r="AO3407" s="40"/>
      <c r="AP3407" s="40"/>
      <c r="AQ3407" s="40"/>
      <c r="AR3407" s="40"/>
      <c r="AS3407" s="40"/>
      <c r="AT3407" s="40"/>
      <c r="AU3407" s="40"/>
      <c r="AV3407" s="40"/>
      <c r="AW3407" s="40"/>
      <c r="AX3407" s="40"/>
      <c r="AY3407" s="40"/>
      <c r="AZ3407" s="40"/>
      <c r="BA3407" s="40"/>
      <c r="BB3407" s="40"/>
      <c r="BC3407" s="40"/>
      <c r="BD3407" s="40"/>
      <c r="BE3407" s="40"/>
      <c r="BF3407" s="40"/>
    </row>
    <row r="3408" spans="1:58" x14ac:dyDescent="0.4">
      <c r="A3408" s="510"/>
      <c r="B3408" s="40"/>
      <c r="C3408" s="40"/>
      <c r="D3408" s="45"/>
      <c r="E3408" s="45"/>
      <c r="F3408" s="64"/>
      <c r="G3408" s="40"/>
      <c r="H3408" s="40"/>
      <c r="I3408" s="40"/>
      <c r="J3408" s="40"/>
      <c r="K3408" s="40"/>
      <c r="L3408" s="40"/>
      <c r="M3408" s="40"/>
      <c r="N3408" s="40"/>
      <c r="O3408" s="40"/>
      <c r="P3408" s="40"/>
      <c r="Q3408" s="40"/>
      <c r="R3408" s="40"/>
      <c r="S3408" s="40"/>
      <c r="T3408" s="40"/>
      <c r="U3408" s="40"/>
      <c r="V3408" s="40"/>
      <c r="W3408" s="40"/>
      <c r="X3408" s="40"/>
      <c r="Y3408" s="40"/>
      <c r="Z3408" s="40"/>
      <c r="AA3408" s="40"/>
      <c r="AB3408" s="40"/>
      <c r="AC3408" s="40"/>
      <c r="AD3408" s="40"/>
      <c r="AE3408" s="40"/>
      <c r="AF3408" s="40"/>
      <c r="AG3408" s="40"/>
      <c r="AH3408" s="40"/>
      <c r="AI3408" s="40"/>
      <c r="AJ3408" s="40"/>
      <c r="AK3408" s="40"/>
      <c r="AL3408" s="40"/>
      <c r="AM3408" s="40"/>
      <c r="AN3408" s="40"/>
      <c r="AO3408" s="40"/>
      <c r="AP3408" s="40"/>
      <c r="AQ3408" s="40"/>
      <c r="AR3408" s="40"/>
      <c r="AS3408" s="40"/>
      <c r="AT3408" s="40"/>
      <c r="AU3408" s="40"/>
      <c r="AV3408" s="40"/>
      <c r="AW3408" s="40"/>
      <c r="AX3408" s="40"/>
      <c r="AY3408" s="40"/>
      <c r="AZ3408" s="40"/>
      <c r="BA3408" s="40"/>
      <c r="BB3408" s="40"/>
      <c r="BC3408" s="40"/>
      <c r="BD3408" s="40"/>
      <c r="BE3408" s="40"/>
      <c r="BF3408" s="40"/>
    </row>
    <row r="3409" spans="1:58" x14ac:dyDescent="0.4">
      <c r="A3409" s="510"/>
      <c r="B3409" s="40"/>
      <c r="C3409" s="40"/>
      <c r="D3409" s="45"/>
      <c r="E3409" s="45"/>
      <c r="F3409" s="64"/>
      <c r="G3409" s="40"/>
      <c r="H3409" s="40"/>
      <c r="I3409" s="40"/>
      <c r="J3409" s="40"/>
      <c r="K3409" s="40"/>
      <c r="L3409" s="40"/>
      <c r="M3409" s="40"/>
      <c r="N3409" s="40"/>
      <c r="O3409" s="40"/>
      <c r="P3409" s="40"/>
      <c r="Q3409" s="40"/>
      <c r="R3409" s="40"/>
      <c r="S3409" s="40"/>
      <c r="T3409" s="40"/>
      <c r="U3409" s="40"/>
      <c r="V3409" s="40"/>
      <c r="W3409" s="40"/>
      <c r="X3409" s="40"/>
      <c r="Y3409" s="40"/>
      <c r="Z3409" s="40"/>
      <c r="AA3409" s="40"/>
      <c r="AB3409" s="40"/>
      <c r="AC3409" s="40"/>
      <c r="AD3409" s="40"/>
      <c r="AE3409" s="40"/>
      <c r="AF3409" s="40"/>
      <c r="AG3409" s="40"/>
      <c r="AH3409" s="40"/>
      <c r="AI3409" s="40"/>
      <c r="AJ3409" s="40"/>
      <c r="AK3409" s="40"/>
      <c r="AL3409" s="40"/>
      <c r="AM3409" s="40"/>
      <c r="AN3409" s="40"/>
      <c r="AO3409" s="40"/>
      <c r="AP3409" s="40"/>
      <c r="AQ3409" s="40"/>
      <c r="AR3409" s="40"/>
      <c r="AS3409" s="40"/>
      <c r="AT3409" s="40"/>
      <c r="AU3409" s="40"/>
      <c r="AV3409" s="40"/>
      <c r="AW3409" s="40"/>
      <c r="AX3409" s="40"/>
      <c r="AY3409" s="40"/>
      <c r="AZ3409" s="40"/>
      <c r="BA3409" s="40"/>
      <c r="BB3409" s="40"/>
      <c r="BC3409" s="40"/>
      <c r="BD3409" s="40"/>
      <c r="BE3409" s="40"/>
      <c r="BF3409" s="40"/>
    </row>
    <row r="3410" spans="1:58" x14ac:dyDescent="0.4">
      <c r="A3410" s="510"/>
      <c r="B3410" s="40"/>
      <c r="C3410" s="40"/>
      <c r="D3410" s="45"/>
      <c r="E3410" s="45"/>
      <c r="F3410" s="64"/>
      <c r="G3410" s="40"/>
      <c r="H3410" s="40"/>
      <c r="I3410" s="40"/>
      <c r="J3410" s="40"/>
      <c r="K3410" s="40"/>
      <c r="L3410" s="40"/>
      <c r="M3410" s="40"/>
      <c r="N3410" s="40"/>
      <c r="O3410" s="40"/>
      <c r="P3410" s="40"/>
      <c r="Q3410" s="40"/>
      <c r="R3410" s="40"/>
      <c r="S3410" s="40"/>
      <c r="T3410" s="40"/>
      <c r="U3410" s="40"/>
      <c r="V3410" s="40"/>
      <c r="W3410" s="40"/>
      <c r="X3410" s="40"/>
      <c r="Y3410" s="40"/>
      <c r="Z3410" s="40"/>
      <c r="AA3410" s="40"/>
      <c r="AB3410" s="40"/>
      <c r="AC3410" s="40"/>
      <c r="AD3410" s="40"/>
      <c r="AE3410" s="40"/>
      <c r="AF3410" s="40"/>
      <c r="AG3410" s="40"/>
      <c r="AH3410" s="40"/>
      <c r="AI3410" s="40"/>
      <c r="AJ3410" s="40"/>
      <c r="AK3410" s="40"/>
      <c r="AL3410" s="40"/>
      <c r="AM3410" s="40"/>
      <c r="AN3410" s="40"/>
      <c r="AO3410" s="40"/>
      <c r="AP3410" s="40"/>
      <c r="AQ3410" s="40"/>
      <c r="AR3410" s="40"/>
      <c r="AS3410" s="40"/>
      <c r="AT3410" s="40"/>
      <c r="AU3410" s="40"/>
      <c r="AV3410" s="40"/>
      <c r="AW3410" s="40"/>
      <c r="AX3410" s="40"/>
      <c r="AY3410" s="40"/>
      <c r="AZ3410" s="40"/>
      <c r="BA3410" s="40"/>
      <c r="BB3410" s="40"/>
      <c r="BC3410" s="40"/>
      <c r="BD3410" s="40"/>
      <c r="BE3410" s="40"/>
      <c r="BF3410" s="40"/>
    </row>
    <row r="3411" spans="1:58" x14ac:dyDescent="0.4">
      <c r="A3411" s="510"/>
      <c r="B3411" s="40"/>
      <c r="C3411" s="40"/>
      <c r="D3411" s="45"/>
      <c r="E3411" s="45"/>
      <c r="F3411" s="64"/>
      <c r="G3411" s="40"/>
      <c r="H3411" s="40"/>
      <c r="I3411" s="40"/>
      <c r="J3411" s="40"/>
      <c r="K3411" s="40"/>
      <c r="L3411" s="40"/>
      <c r="M3411" s="40"/>
      <c r="N3411" s="40"/>
      <c r="O3411" s="40"/>
      <c r="P3411" s="40"/>
      <c r="Q3411" s="40"/>
      <c r="R3411" s="40"/>
      <c r="S3411" s="40"/>
      <c r="T3411" s="40"/>
      <c r="U3411" s="40"/>
      <c r="V3411" s="40"/>
      <c r="W3411" s="40"/>
      <c r="X3411" s="40"/>
      <c r="Y3411" s="40"/>
      <c r="Z3411" s="40"/>
      <c r="AA3411" s="40"/>
      <c r="AB3411" s="40"/>
      <c r="AC3411" s="40"/>
      <c r="AD3411" s="40"/>
      <c r="AE3411" s="40"/>
      <c r="AF3411" s="40"/>
      <c r="AG3411" s="40"/>
      <c r="AH3411" s="40"/>
      <c r="AI3411" s="40"/>
      <c r="AJ3411" s="40"/>
      <c r="AK3411" s="40"/>
      <c r="AL3411" s="40"/>
      <c r="AM3411" s="40"/>
      <c r="AN3411" s="40"/>
      <c r="AO3411" s="40"/>
      <c r="AP3411" s="40"/>
      <c r="AQ3411" s="40"/>
      <c r="AR3411" s="40"/>
      <c r="AS3411" s="40"/>
      <c r="AT3411" s="40"/>
      <c r="AU3411" s="40"/>
      <c r="AV3411" s="40"/>
      <c r="AW3411" s="40"/>
      <c r="AX3411" s="40"/>
      <c r="AY3411" s="40"/>
      <c r="AZ3411" s="40"/>
      <c r="BA3411" s="40"/>
      <c r="BB3411" s="40"/>
      <c r="BC3411" s="40"/>
      <c r="BD3411" s="40"/>
      <c r="BE3411" s="40"/>
      <c r="BF3411" s="40"/>
    </row>
    <row r="3412" spans="1:58" x14ac:dyDescent="0.4">
      <c r="A3412" s="510"/>
      <c r="B3412" s="40"/>
      <c r="C3412" s="40"/>
      <c r="D3412" s="45"/>
      <c r="E3412" s="45"/>
      <c r="F3412" s="64"/>
      <c r="G3412" s="40"/>
      <c r="H3412" s="40"/>
      <c r="I3412" s="40"/>
      <c r="J3412" s="40"/>
      <c r="K3412" s="40"/>
      <c r="L3412" s="40"/>
      <c r="M3412" s="40"/>
      <c r="N3412" s="40"/>
      <c r="O3412" s="40"/>
      <c r="P3412" s="40"/>
      <c r="Q3412" s="40"/>
      <c r="R3412" s="40"/>
      <c r="S3412" s="40"/>
      <c r="T3412" s="40"/>
      <c r="U3412" s="40"/>
      <c r="V3412" s="40"/>
      <c r="W3412" s="40"/>
      <c r="X3412" s="40"/>
      <c r="Y3412" s="40"/>
      <c r="Z3412" s="40"/>
      <c r="AA3412" s="40"/>
      <c r="AB3412" s="40"/>
      <c r="AC3412" s="40"/>
      <c r="AD3412" s="40"/>
      <c r="AE3412" s="40"/>
      <c r="AF3412" s="40"/>
      <c r="AG3412" s="40"/>
      <c r="AH3412" s="40"/>
      <c r="AI3412" s="40"/>
      <c r="AJ3412" s="40"/>
      <c r="AK3412" s="40"/>
      <c r="AL3412" s="40"/>
      <c r="AM3412" s="40"/>
      <c r="AN3412" s="40"/>
      <c r="AO3412" s="40"/>
      <c r="AP3412" s="40"/>
      <c r="AQ3412" s="40"/>
      <c r="AR3412" s="40"/>
      <c r="AS3412" s="40"/>
      <c r="AT3412" s="40"/>
      <c r="AU3412" s="40"/>
      <c r="AV3412" s="40"/>
      <c r="AW3412" s="40"/>
      <c r="AX3412" s="40"/>
      <c r="AY3412" s="40"/>
      <c r="AZ3412" s="40"/>
      <c r="BA3412" s="40"/>
      <c r="BB3412" s="40"/>
      <c r="BC3412" s="40"/>
      <c r="BD3412" s="40"/>
      <c r="BE3412" s="40"/>
      <c r="BF3412" s="40"/>
    </row>
    <row r="3413" spans="1:58" x14ac:dyDescent="0.4">
      <c r="A3413" s="510"/>
      <c r="B3413" s="40"/>
      <c r="C3413" s="40"/>
      <c r="D3413" s="45"/>
      <c r="E3413" s="45"/>
      <c r="F3413" s="64"/>
      <c r="G3413" s="40"/>
      <c r="H3413" s="40"/>
      <c r="I3413" s="40"/>
      <c r="J3413" s="40"/>
      <c r="K3413" s="40"/>
      <c r="L3413" s="40"/>
      <c r="M3413" s="40"/>
      <c r="N3413" s="40"/>
      <c r="O3413" s="40"/>
      <c r="P3413" s="40"/>
      <c r="Q3413" s="40"/>
      <c r="R3413" s="40"/>
      <c r="S3413" s="40"/>
      <c r="T3413" s="40"/>
      <c r="U3413" s="40"/>
      <c r="V3413" s="40"/>
      <c r="W3413" s="40"/>
      <c r="X3413" s="40"/>
      <c r="Y3413" s="40"/>
      <c r="Z3413" s="40"/>
      <c r="AA3413" s="40"/>
      <c r="AB3413" s="40"/>
      <c r="AC3413" s="40"/>
      <c r="AD3413" s="40"/>
      <c r="AE3413" s="40"/>
      <c r="AF3413" s="40"/>
      <c r="AG3413" s="40"/>
      <c r="AH3413" s="40"/>
      <c r="AI3413" s="40"/>
      <c r="AJ3413" s="40"/>
      <c r="AK3413" s="40"/>
      <c r="AL3413" s="40"/>
      <c r="AM3413" s="40"/>
      <c r="AN3413" s="40"/>
      <c r="AO3413" s="40"/>
      <c r="AP3413" s="40"/>
      <c r="AQ3413" s="40"/>
      <c r="AR3413" s="40"/>
      <c r="AS3413" s="40"/>
      <c r="AT3413" s="40"/>
      <c r="AU3413" s="40"/>
      <c r="AV3413" s="40"/>
      <c r="AW3413" s="40"/>
      <c r="AX3413" s="40"/>
      <c r="AY3413" s="40"/>
      <c r="AZ3413" s="40"/>
      <c r="BA3413" s="40"/>
      <c r="BB3413" s="40"/>
      <c r="BC3413" s="40"/>
      <c r="BD3413" s="40"/>
      <c r="BE3413" s="40"/>
      <c r="BF3413" s="40"/>
    </row>
    <row r="3414" spans="1:58" x14ac:dyDescent="0.4">
      <c r="A3414" s="510"/>
      <c r="B3414" s="40"/>
      <c r="C3414" s="40"/>
      <c r="D3414" s="45"/>
      <c r="E3414" s="45"/>
      <c r="F3414" s="64"/>
      <c r="G3414" s="40"/>
      <c r="H3414" s="40"/>
      <c r="I3414" s="40"/>
      <c r="J3414" s="40"/>
      <c r="K3414" s="40"/>
      <c r="L3414" s="40"/>
      <c r="M3414" s="40"/>
      <c r="N3414" s="40"/>
      <c r="O3414" s="40"/>
      <c r="P3414" s="40"/>
      <c r="Q3414" s="40"/>
      <c r="R3414" s="40"/>
      <c r="S3414" s="40"/>
      <c r="T3414" s="40"/>
      <c r="U3414" s="40"/>
      <c r="V3414" s="40"/>
      <c r="W3414" s="40"/>
      <c r="X3414" s="40"/>
      <c r="Y3414" s="40"/>
      <c r="Z3414" s="40"/>
      <c r="AA3414" s="40"/>
      <c r="AB3414" s="40"/>
      <c r="AC3414" s="40"/>
      <c r="AD3414" s="40"/>
      <c r="AE3414" s="40"/>
      <c r="AF3414" s="40"/>
      <c r="AG3414" s="40"/>
      <c r="AH3414" s="40"/>
      <c r="AI3414" s="40"/>
      <c r="AJ3414" s="40"/>
      <c r="AK3414" s="40"/>
      <c r="AL3414" s="40"/>
      <c r="AM3414" s="40"/>
      <c r="AN3414" s="40"/>
      <c r="AO3414" s="40"/>
      <c r="AP3414" s="40"/>
      <c r="AQ3414" s="40"/>
      <c r="AR3414" s="40"/>
      <c r="AS3414" s="40"/>
      <c r="AT3414" s="40"/>
      <c r="AU3414" s="40"/>
      <c r="AV3414" s="40"/>
      <c r="AW3414" s="40"/>
      <c r="AX3414" s="40"/>
      <c r="AY3414" s="40"/>
      <c r="AZ3414" s="40"/>
      <c r="BA3414" s="40"/>
      <c r="BB3414" s="40"/>
      <c r="BC3414" s="40"/>
      <c r="BD3414" s="40"/>
      <c r="BE3414" s="40"/>
      <c r="BF3414" s="40"/>
    </row>
    <row r="3415" spans="1:58" x14ac:dyDescent="0.4">
      <c r="A3415" s="510"/>
      <c r="B3415" s="40"/>
      <c r="C3415" s="40"/>
      <c r="D3415" s="45"/>
      <c r="E3415" s="45"/>
      <c r="F3415" s="64"/>
      <c r="G3415" s="40"/>
      <c r="H3415" s="40"/>
      <c r="I3415" s="40"/>
      <c r="J3415" s="40"/>
      <c r="K3415" s="40"/>
      <c r="L3415" s="40"/>
      <c r="M3415" s="40"/>
      <c r="N3415" s="40"/>
      <c r="O3415" s="40"/>
      <c r="P3415" s="40"/>
      <c r="Q3415" s="40"/>
      <c r="R3415" s="40"/>
      <c r="S3415" s="40"/>
      <c r="T3415" s="40"/>
      <c r="U3415" s="40"/>
      <c r="V3415" s="40"/>
      <c r="W3415" s="40"/>
      <c r="X3415" s="40"/>
      <c r="Y3415" s="40"/>
      <c r="Z3415" s="40"/>
      <c r="AA3415" s="40"/>
      <c r="AB3415" s="40"/>
      <c r="AC3415" s="40"/>
      <c r="AD3415" s="40"/>
      <c r="AE3415" s="40"/>
      <c r="AF3415" s="40"/>
      <c r="AG3415" s="40"/>
      <c r="AH3415" s="40"/>
      <c r="AI3415" s="40"/>
      <c r="AJ3415" s="40"/>
      <c r="AK3415" s="40"/>
      <c r="AL3415" s="40"/>
      <c r="AM3415" s="40"/>
      <c r="AN3415" s="40"/>
      <c r="AO3415" s="40"/>
      <c r="AP3415" s="40"/>
      <c r="AQ3415" s="40"/>
      <c r="AR3415" s="40"/>
      <c r="AS3415" s="40"/>
      <c r="AT3415" s="40"/>
      <c r="AU3415" s="40"/>
      <c r="AV3415" s="40"/>
      <c r="AW3415" s="40"/>
      <c r="AX3415" s="40"/>
      <c r="AY3415" s="40"/>
      <c r="AZ3415" s="40"/>
      <c r="BA3415" s="40"/>
      <c r="BB3415" s="40"/>
      <c r="BC3415" s="40"/>
      <c r="BD3415" s="40"/>
      <c r="BE3415" s="40"/>
      <c r="BF3415" s="40"/>
    </row>
    <row r="3416" spans="1:58" x14ac:dyDescent="0.4">
      <c r="A3416" s="510"/>
      <c r="B3416" s="40"/>
      <c r="C3416" s="40"/>
      <c r="D3416" s="45"/>
      <c r="E3416" s="45"/>
      <c r="F3416" s="64"/>
      <c r="G3416" s="40"/>
      <c r="H3416" s="40"/>
      <c r="I3416" s="40"/>
      <c r="J3416" s="40"/>
      <c r="K3416" s="40"/>
      <c r="L3416" s="40"/>
      <c r="M3416" s="40"/>
      <c r="N3416" s="40"/>
      <c r="O3416" s="40"/>
      <c r="P3416" s="40"/>
      <c r="Q3416" s="40"/>
      <c r="R3416" s="40"/>
      <c r="S3416" s="40"/>
      <c r="T3416" s="40"/>
      <c r="U3416" s="40"/>
      <c r="V3416" s="40"/>
      <c r="W3416" s="40"/>
      <c r="X3416" s="40"/>
      <c r="Y3416" s="40"/>
      <c r="Z3416" s="40"/>
      <c r="AA3416" s="40"/>
      <c r="AB3416" s="40"/>
      <c r="AC3416" s="40"/>
      <c r="AD3416" s="40"/>
      <c r="AE3416" s="40"/>
      <c r="AF3416" s="40"/>
      <c r="AG3416" s="40"/>
      <c r="AH3416" s="40"/>
      <c r="AI3416" s="40"/>
      <c r="AJ3416" s="40"/>
      <c r="AK3416" s="40"/>
      <c r="AL3416" s="40"/>
      <c r="AM3416" s="40"/>
      <c r="AN3416" s="40"/>
      <c r="AO3416" s="40"/>
      <c r="AP3416" s="40"/>
      <c r="AQ3416" s="40"/>
      <c r="AR3416" s="40"/>
      <c r="AS3416" s="40"/>
      <c r="AT3416" s="40"/>
      <c r="AU3416" s="40"/>
      <c r="AV3416" s="40"/>
      <c r="AW3416" s="40"/>
      <c r="AX3416" s="40"/>
      <c r="AY3416" s="40"/>
      <c r="AZ3416" s="40"/>
      <c r="BA3416" s="40"/>
      <c r="BB3416" s="40"/>
      <c r="BC3416" s="40"/>
      <c r="BD3416" s="40"/>
      <c r="BE3416" s="40"/>
      <c r="BF3416" s="40"/>
    </row>
    <row r="3417" spans="1:58" x14ac:dyDescent="0.4">
      <c r="A3417" s="510"/>
      <c r="B3417" s="40"/>
      <c r="C3417" s="40"/>
      <c r="D3417" s="45"/>
      <c r="E3417" s="45"/>
      <c r="F3417" s="64"/>
      <c r="G3417" s="40"/>
      <c r="H3417" s="40"/>
      <c r="I3417" s="40"/>
      <c r="J3417" s="40"/>
      <c r="K3417" s="40"/>
      <c r="L3417" s="40"/>
      <c r="M3417" s="40"/>
      <c r="N3417" s="40"/>
      <c r="O3417" s="40"/>
      <c r="P3417" s="40"/>
      <c r="Q3417" s="40"/>
      <c r="R3417" s="40"/>
      <c r="S3417" s="40"/>
      <c r="T3417" s="40"/>
      <c r="U3417" s="40"/>
      <c r="V3417" s="40"/>
      <c r="W3417" s="40"/>
      <c r="X3417" s="40"/>
      <c r="Y3417" s="40"/>
      <c r="Z3417" s="40"/>
      <c r="AA3417" s="40"/>
      <c r="AB3417" s="40"/>
      <c r="AC3417" s="40"/>
      <c r="AD3417" s="40"/>
      <c r="AE3417" s="40"/>
      <c r="AF3417" s="40"/>
      <c r="AG3417" s="40"/>
      <c r="AH3417" s="40"/>
      <c r="AI3417" s="40"/>
      <c r="AJ3417" s="40"/>
      <c r="AK3417" s="40"/>
      <c r="AL3417" s="40"/>
      <c r="AM3417" s="40"/>
      <c r="AN3417" s="40"/>
      <c r="AO3417" s="40"/>
      <c r="AP3417" s="40"/>
      <c r="AQ3417" s="40"/>
      <c r="AR3417" s="40"/>
      <c r="AS3417" s="40"/>
      <c r="AT3417" s="40"/>
      <c r="AU3417" s="40"/>
      <c r="AV3417" s="40"/>
      <c r="AW3417" s="40"/>
      <c r="AX3417" s="40"/>
      <c r="AY3417" s="40"/>
      <c r="AZ3417" s="40"/>
      <c r="BA3417" s="40"/>
      <c r="BB3417" s="40"/>
      <c r="BC3417" s="40"/>
      <c r="BD3417" s="40"/>
      <c r="BE3417" s="40"/>
      <c r="BF3417" s="40"/>
    </row>
    <row r="3418" spans="1:58" x14ac:dyDescent="0.4">
      <c r="A3418" s="510"/>
      <c r="B3418" s="40"/>
      <c r="C3418" s="40"/>
      <c r="D3418" s="45"/>
      <c r="E3418" s="45"/>
      <c r="F3418" s="64"/>
      <c r="G3418" s="40"/>
      <c r="H3418" s="40"/>
      <c r="I3418" s="40"/>
      <c r="J3418" s="40"/>
      <c r="K3418" s="40"/>
      <c r="L3418" s="40"/>
      <c r="M3418" s="40"/>
      <c r="N3418" s="40"/>
      <c r="O3418" s="40"/>
      <c r="P3418" s="40"/>
      <c r="Q3418" s="40"/>
      <c r="R3418" s="40"/>
      <c r="S3418" s="40"/>
      <c r="T3418" s="40"/>
      <c r="U3418" s="40"/>
      <c r="V3418" s="40"/>
      <c r="W3418" s="40"/>
      <c r="X3418" s="40"/>
      <c r="Y3418" s="40"/>
      <c r="Z3418" s="40"/>
      <c r="AA3418" s="40"/>
      <c r="AB3418" s="40"/>
      <c r="AC3418" s="40"/>
      <c r="AD3418" s="40"/>
      <c r="AE3418" s="40"/>
      <c r="AF3418" s="40"/>
      <c r="AG3418" s="40"/>
      <c r="AH3418" s="40"/>
      <c r="AI3418" s="40"/>
      <c r="AJ3418" s="40"/>
      <c r="AK3418" s="40"/>
      <c r="AL3418" s="40"/>
      <c r="AM3418" s="40"/>
      <c r="AN3418" s="40"/>
      <c r="AO3418" s="40"/>
      <c r="AP3418" s="40"/>
      <c r="AQ3418" s="40"/>
      <c r="AR3418" s="40"/>
      <c r="AS3418" s="40"/>
      <c r="AT3418" s="40"/>
      <c r="AU3418" s="40"/>
      <c r="AV3418" s="40"/>
      <c r="AW3418" s="40"/>
      <c r="AX3418" s="40"/>
      <c r="AY3418" s="40"/>
      <c r="AZ3418" s="40"/>
      <c r="BA3418" s="40"/>
      <c r="BB3418" s="40"/>
      <c r="BC3418" s="40"/>
      <c r="BD3418" s="40"/>
      <c r="BE3418" s="40"/>
      <c r="BF3418" s="40"/>
    </row>
    <row r="3419" spans="1:58" x14ac:dyDescent="0.4">
      <c r="A3419" s="510"/>
      <c r="B3419" s="40"/>
      <c r="C3419" s="40"/>
      <c r="D3419" s="45"/>
      <c r="E3419" s="45"/>
      <c r="F3419" s="64"/>
      <c r="G3419" s="40"/>
      <c r="H3419" s="40"/>
      <c r="I3419" s="40"/>
      <c r="J3419" s="40"/>
      <c r="K3419" s="40"/>
      <c r="L3419" s="40"/>
      <c r="M3419" s="40"/>
      <c r="N3419" s="40"/>
      <c r="O3419" s="40"/>
      <c r="P3419" s="40"/>
      <c r="Q3419" s="40"/>
      <c r="R3419" s="40"/>
      <c r="S3419" s="40"/>
      <c r="T3419" s="40"/>
      <c r="U3419" s="40"/>
      <c r="V3419" s="40"/>
      <c r="W3419" s="40"/>
      <c r="X3419" s="40"/>
      <c r="Y3419" s="40"/>
      <c r="Z3419" s="40"/>
      <c r="AA3419" s="40"/>
      <c r="AB3419" s="40"/>
      <c r="AC3419" s="40"/>
      <c r="AD3419" s="40"/>
      <c r="AE3419" s="40"/>
      <c r="AF3419" s="40"/>
      <c r="AG3419" s="40"/>
      <c r="AH3419" s="40"/>
      <c r="AI3419" s="40"/>
      <c r="AJ3419" s="40"/>
      <c r="AK3419" s="40"/>
      <c r="AL3419" s="40"/>
      <c r="AM3419" s="40"/>
      <c r="AN3419" s="40"/>
      <c r="AO3419" s="40"/>
      <c r="AP3419" s="40"/>
      <c r="AQ3419" s="40"/>
      <c r="AR3419" s="40"/>
      <c r="AS3419" s="40"/>
      <c r="AT3419" s="40"/>
      <c r="AU3419" s="40"/>
      <c r="AV3419" s="40"/>
      <c r="AW3419" s="40"/>
      <c r="AX3419" s="40"/>
      <c r="AY3419" s="40"/>
      <c r="AZ3419" s="40"/>
      <c r="BA3419" s="40"/>
      <c r="BB3419" s="40"/>
      <c r="BC3419" s="40"/>
      <c r="BD3419" s="40"/>
      <c r="BE3419" s="40"/>
      <c r="BF3419" s="40"/>
    </row>
    <row r="3420" spans="1:58" x14ac:dyDescent="0.4">
      <c r="A3420" s="510"/>
      <c r="B3420" s="40"/>
      <c r="C3420" s="40"/>
      <c r="D3420" s="45"/>
      <c r="E3420" s="45"/>
      <c r="F3420" s="64"/>
      <c r="G3420" s="40"/>
      <c r="H3420" s="40"/>
      <c r="I3420" s="40"/>
      <c r="J3420" s="40"/>
      <c r="K3420" s="40"/>
      <c r="L3420" s="40"/>
      <c r="M3420" s="40"/>
      <c r="N3420" s="40"/>
      <c r="O3420" s="40"/>
      <c r="P3420" s="40"/>
      <c r="Q3420" s="40"/>
      <c r="R3420" s="40"/>
      <c r="S3420" s="40"/>
      <c r="T3420" s="40"/>
      <c r="U3420" s="40"/>
      <c r="V3420" s="40"/>
      <c r="W3420" s="40"/>
      <c r="X3420" s="40"/>
      <c r="Y3420" s="40"/>
      <c r="Z3420" s="40"/>
      <c r="AA3420" s="40"/>
      <c r="AB3420" s="40"/>
      <c r="AC3420" s="40"/>
      <c r="AD3420" s="40"/>
      <c r="AE3420" s="40"/>
      <c r="AF3420" s="40"/>
      <c r="AG3420" s="40"/>
      <c r="AH3420" s="40"/>
      <c r="AI3420" s="40"/>
      <c r="AJ3420" s="40"/>
      <c r="AK3420" s="40"/>
      <c r="AL3420" s="40"/>
      <c r="AM3420" s="40"/>
      <c r="AN3420" s="40"/>
      <c r="AO3420" s="40"/>
      <c r="AP3420" s="40"/>
      <c r="AQ3420" s="40"/>
      <c r="AR3420" s="40"/>
      <c r="AS3420" s="40"/>
      <c r="AT3420" s="40"/>
      <c r="AU3420" s="40"/>
      <c r="AV3420" s="40"/>
      <c r="AW3420" s="40"/>
      <c r="AX3420" s="40"/>
      <c r="AY3420" s="40"/>
      <c r="AZ3420" s="40"/>
      <c r="BA3420" s="40"/>
      <c r="BB3420" s="40"/>
      <c r="BC3420" s="40"/>
      <c r="BD3420" s="40"/>
      <c r="BE3420" s="40"/>
      <c r="BF3420" s="40"/>
    </row>
    <row r="3421" spans="1:58" x14ac:dyDescent="0.4">
      <c r="A3421" s="510"/>
      <c r="B3421" s="40"/>
      <c r="C3421" s="40"/>
      <c r="D3421" s="45"/>
      <c r="E3421" s="45"/>
      <c r="F3421" s="64"/>
      <c r="G3421" s="40"/>
      <c r="H3421" s="40"/>
      <c r="I3421" s="40"/>
      <c r="J3421" s="40"/>
      <c r="K3421" s="40"/>
      <c r="L3421" s="40"/>
      <c r="M3421" s="40"/>
      <c r="N3421" s="40"/>
      <c r="O3421" s="40"/>
      <c r="P3421" s="40"/>
      <c r="Q3421" s="40"/>
      <c r="R3421" s="40"/>
      <c r="S3421" s="40"/>
      <c r="T3421" s="40"/>
      <c r="U3421" s="40"/>
      <c r="V3421" s="40"/>
      <c r="W3421" s="40"/>
      <c r="X3421" s="40"/>
      <c r="Y3421" s="40"/>
      <c r="Z3421" s="40"/>
      <c r="AA3421" s="40"/>
      <c r="AB3421" s="40"/>
      <c r="AC3421" s="40"/>
      <c r="AD3421" s="40"/>
      <c r="AE3421" s="40"/>
      <c r="AF3421" s="40"/>
      <c r="AG3421" s="40"/>
      <c r="AH3421" s="40"/>
      <c r="AI3421" s="40"/>
      <c r="AJ3421" s="40"/>
      <c r="AK3421" s="40"/>
      <c r="AL3421" s="40"/>
      <c r="AM3421" s="40"/>
      <c r="AN3421" s="40"/>
      <c r="AO3421" s="40"/>
      <c r="AP3421" s="40"/>
      <c r="AQ3421" s="40"/>
      <c r="AR3421" s="40"/>
      <c r="AS3421" s="40"/>
      <c r="AT3421" s="40"/>
      <c r="AU3421" s="40"/>
      <c r="AV3421" s="40"/>
      <c r="AW3421" s="40"/>
      <c r="AX3421" s="40"/>
      <c r="AY3421" s="40"/>
      <c r="AZ3421" s="40"/>
      <c r="BA3421" s="40"/>
      <c r="BB3421" s="40"/>
      <c r="BC3421" s="40"/>
      <c r="BD3421" s="40"/>
      <c r="BE3421" s="40"/>
      <c r="BF3421" s="40"/>
    </row>
    <row r="3422" spans="1:58" x14ac:dyDescent="0.4">
      <c r="A3422" s="510"/>
      <c r="B3422" s="40"/>
      <c r="C3422" s="40"/>
      <c r="D3422" s="45"/>
      <c r="E3422" s="45"/>
      <c r="F3422" s="64"/>
      <c r="G3422" s="40"/>
      <c r="H3422" s="40"/>
      <c r="I3422" s="40"/>
      <c r="J3422" s="40"/>
      <c r="K3422" s="40"/>
      <c r="L3422" s="40"/>
      <c r="M3422" s="40"/>
      <c r="N3422" s="40"/>
      <c r="O3422" s="40"/>
      <c r="P3422" s="40"/>
      <c r="Q3422" s="40"/>
      <c r="R3422" s="40"/>
      <c r="S3422" s="40"/>
      <c r="T3422" s="40"/>
      <c r="U3422" s="40"/>
      <c r="V3422" s="40"/>
      <c r="W3422" s="40"/>
      <c r="X3422" s="40"/>
      <c r="Y3422" s="40"/>
      <c r="Z3422" s="40"/>
      <c r="AA3422" s="40"/>
      <c r="AB3422" s="40"/>
      <c r="AC3422" s="40"/>
      <c r="AD3422" s="40"/>
      <c r="AE3422" s="40"/>
      <c r="AF3422" s="40"/>
      <c r="AG3422" s="40"/>
      <c r="AH3422" s="40"/>
      <c r="AI3422" s="40"/>
      <c r="AJ3422" s="40"/>
      <c r="AK3422" s="40"/>
      <c r="AL3422" s="40"/>
      <c r="AM3422" s="40"/>
      <c r="AN3422" s="40"/>
      <c r="AO3422" s="40"/>
      <c r="AP3422" s="40"/>
      <c r="AQ3422" s="40"/>
      <c r="AR3422" s="40"/>
      <c r="AS3422" s="40"/>
      <c r="AT3422" s="40"/>
      <c r="AU3422" s="40"/>
      <c r="AV3422" s="40"/>
      <c r="AW3422" s="40"/>
      <c r="AX3422" s="40"/>
      <c r="AY3422" s="40"/>
      <c r="AZ3422" s="40"/>
      <c r="BA3422" s="40"/>
      <c r="BB3422" s="40"/>
      <c r="BC3422" s="40"/>
      <c r="BD3422" s="40"/>
      <c r="BE3422" s="40"/>
      <c r="BF3422" s="40"/>
    </row>
    <row r="3423" spans="1:58" x14ac:dyDescent="0.4">
      <c r="A3423" s="510"/>
      <c r="B3423" s="40"/>
      <c r="C3423" s="40"/>
      <c r="D3423" s="45"/>
      <c r="E3423" s="45"/>
      <c r="F3423" s="64"/>
      <c r="G3423" s="40"/>
      <c r="H3423" s="40"/>
      <c r="I3423" s="40"/>
      <c r="J3423" s="40"/>
      <c r="K3423" s="40"/>
      <c r="L3423" s="40"/>
      <c r="M3423" s="40"/>
      <c r="N3423" s="40"/>
      <c r="O3423" s="40"/>
      <c r="P3423" s="40"/>
      <c r="Q3423" s="40"/>
      <c r="R3423" s="40"/>
      <c r="S3423" s="40"/>
      <c r="T3423" s="40"/>
      <c r="U3423" s="40"/>
      <c r="V3423" s="40"/>
      <c r="W3423" s="40"/>
      <c r="X3423" s="40"/>
      <c r="Y3423" s="40"/>
      <c r="Z3423" s="40"/>
      <c r="AA3423" s="40"/>
      <c r="AB3423" s="40"/>
      <c r="AC3423" s="40"/>
      <c r="AD3423" s="40"/>
      <c r="AE3423" s="40"/>
      <c r="AF3423" s="40"/>
      <c r="AG3423" s="40"/>
      <c r="AH3423" s="40"/>
      <c r="AI3423" s="40"/>
      <c r="AJ3423" s="40"/>
      <c r="AK3423" s="40"/>
      <c r="AL3423" s="40"/>
      <c r="AM3423" s="40"/>
      <c r="AN3423" s="40"/>
      <c r="AO3423" s="40"/>
      <c r="AP3423" s="40"/>
      <c r="AQ3423" s="40"/>
      <c r="AR3423" s="40"/>
      <c r="AS3423" s="40"/>
      <c r="AT3423" s="40"/>
      <c r="AU3423" s="40"/>
      <c r="AV3423" s="40"/>
      <c r="AW3423" s="40"/>
      <c r="AX3423" s="40"/>
      <c r="AY3423" s="40"/>
      <c r="AZ3423" s="40"/>
      <c r="BA3423" s="40"/>
      <c r="BB3423" s="40"/>
      <c r="BC3423" s="40"/>
      <c r="BD3423" s="40"/>
      <c r="BE3423" s="40"/>
      <c r="BF3423" s="40"/>
    </row>
    <row r="3424" spans="1:58" x14ac:dyDescent="0.4">
      <c r="A3424" s="510"/>
      <c r="B3424" s="40"/>
      <c r="C3424" s="40"/>
      <c r="D3424" s="45"/>
      <c r="E3424" s="45"/>
      <c r="F3424" s="64"/>
      <c r="G3424" s="40"/>
      <c r="H3424" s="40"/>
      <c r="I3424" s="40"/>
      <c r="J3424" s="40"/>
      <c r="K3424" s="40"/>
      <c r="L3424" s="40"/>
      <c r="M3424" s="40"/>
      <c r="N3424" s="40"/>
      <c r="O3424" s="40"/>
      <c r="P3424" s="40"/>
      <c r="Q3424" s="40"/>
      <c r="R3424" s="40"/>
      <c r="S3424" s="40"/>
      <c r="T3424" s="40"/>
      <c r="U3424" s="40"/>
      <c r="V3424" s="40"/>
      <c r="W3424" s="40"/>
      <c r="X3424" s="40"/>
      <c r="Y3424" s="40"/>
      <c r="Z3424" s="40"/>
      <c r="AA3424" s="40"/>
      <c r="AB3424" s="40"/>
      <c r="AC3424" s="40"/>
      <c r="AD3424" s="40"/>
      <c r="AE3424" s="40"/>
      <c r="AF3424" s="40"/>
      <c r="AG3424" s="40"/>
      <c r="AH3424" s="40"/>
      <c r="AI3424" s="40"/>
      <c r="AJ3424" s="40"/>
      <c r="AK3424" s="40"/>
      <c r="AL3424" s="40"/>
      <c r="AM3424" s="40"/>
      <c r="AN3424" s="40"/>
      <c r="AO3424" s="40"/>
      <c r="AP3424" s="40"/>
      <c r="AQ3424" s="40"/>
      <c r="AR3424" s="40"/>
      <c r="AS3424" s="40"/>
      <c r="AT3424" s="40"/>
      <c r="AU3424" s="40"/>
      <c r="AV3424" s="40"/>
      <c r="AW3424" s="40"/>
      <c r="AX3424" s="40"/>
      <c r="AY3424" s="40"/>
      <c r="AZ3424" s="40"/>
      <c r="BA3424" s="40"/>
      <c r="BB3424" s="40"/>
      <c r="BC3424" s="40"/>
      <c r="BD3424" s="40"/>
      <c r="BE3424" s="40"/>
      <c r="BF3424" s="40"/>
    </row>
    <row r="3425" spans="1:58" x14ac:dyDescent="0.4">
      <c r="A3425" s="510"/>
      <c r="B3425" s="40"/>
      <c r="C3425" s="40"/>
      <c r="D3425" s="45"/>
      <c r="E3425" s="45"/>
      <c r="F3425" s="64"/>
      <c r="G3425" s="40"/>
      <c r="H3425" s="40"/>
      <c r="I3425" s="40"/>
      <c r="J3425" s="40"/>
      <c r="K3425" s="40"/>
      <c r="L3425" s="40"/>
      <c r="M3425" s="40"/>
      <c r="N3425" s="40"/>
      <c r="O3425" s="40"/>
      <c r="P3425" s="40"/>
      <c r="Q3425" s="40"/>
      <c r="R3425" s="40"/>
      <c r="S3425" s="40"/>
      <c r="T3425" s="40"/>
      <c r="U3425" s="40"/>
      <c r="V3425" s="40"/>
      <c r="W3425" s="40"/>
      <c r="X3425" s="40"/>
      <c r="Y3425" s="40"/>
      <c r="Z3425" s="40"/>
      <c r="AA3425" s="40"/>
      <c r="AB3425" s="40"/>
      <c r="AC3425" s="40"/>
      <c r="AD3425" s="40"/>
      <c r="AE3425" s="40"/>
      <c r="AF3425" s="40"/>
      <c r="AG3425" s="40"/>
      <c r="AH3425" s="40"/>
      <c r="AI3425" s="40"/>
      <c r="AJ3425" s="40"/>
      <c r="AK3425" s="40"/>
      <c r="AL3425" s="40"/>
      <c r="AM3425" s="40"/>
      <c r="AN3425" s="40"/>
      <c r="AO3425" s="40"/>
      <c r="AP3425" s="40"/>
      <c r="AQ3425" s="40"/>
      <c r="AR3425" s="40"/>
      <c r="AS3425" s="40"/>
      <c r="AT3425" s="40"/>
      <c r="AU3425" s="40"/>
      <c r="AV3425" s="40"/>
      <c r="AW3425" s="40"/>
      <c r="AX3425" s="40"/>
      <c r="AY3425" s="40"/>
      <c r="AZ3425" s="40"/>
      <c r="BA3425" s="40"/>
      <c r="BB3425" s="40"/>
      <c r="BC3425" s="40"/>
      <c r="BD3425" s="40"/>
      <c r="BE3425" s="40"/>
      <c r="BF3425" s="40"/>
    </row>
    <row r="3426" spans="1:58" x14ac:dyDescent="0.4">
      <c r="A3426" s="510"/>
      <c r="B3426" s="40"/>
      <c r="C3426" s="40"/>
      <c r="D3426" s="45"/>
      <c r="E3426" s="45"/>
      <c r="F3426" s="64"/>
      <c r="G3426" s="40"/>
      <c r="H3426" s="40"/>
      <c r="I3426" s="40"/>
      <c r="J3426" s="40"/>
      <c r="K3426" s="40"/>
      <c r="L3426" s="40"/>
      <c r="M3426" s="40"/>
      <c r="N3426" s="40"/>
      <c r="O3426" s="40"/>
      <c r="P3426" s="40"/>
      <c r="Q3426" s="40"/>
      <c r="R3426" s="40"/>
      <c r="S3426" s="40"/>
      <c r="T3426" s="40"/>
      <c r="U3426" s="40"/>
      <c r="V3426" s="40"/>
      <c r="W3426" s="40"/>
      <c r="X3426" s="40"/>
      <c r="Y3426" s="40"/>
      <c r="Z3426" s="40"/>
      <c r="AA3426" s="40"/>
      <c r="AB3426" s="40"/>
      <c r="AC3426" s="40"/>
      <c r="AD3426" s="40"/>
      <c r="AE3426" s="40"/>
      <c r="AF3426" s="40"/>
      <c r="AG3426" s="40"/>
      <c r="AH3426" s="40"/>
      <c r="AI3426" s="40"/>
      <c r="AJ3426" s="40"/>
      <c r="AK3426" s="40"/>
      <c r="AL3426" s="40"/>
      <c r="AM3426" s="40"/>
      <c r="AN3426" s="40"/>
      <c r="AO3426" s="40"/>
      <c r="AP3426" s="40"/>
      <c r="AQ3426" s="40"/>
      <c r="AR3426" s="40"/>
      <c r="AS3426" s="40"/>
      <c r="AT3426" s="40"/>
      <c r="AU3426" s="40"/>
      <c r="AV3426" s="40"/>
      <c r="AW3426" s="40"/>
      <c r="AX3426" s="40"/>
      <c r="AY3426" s="40"/>
      <c r="AZ3426" s="40"/>
      <c r="BA3426" s="40"/>
      <c r="BB3426" s="40"/>
      <c r="BC3426" s="40"/>
      <c r="BD3426" s="40"/>
      <c r="BE3426" s="40"/>
      <c r="BF3426" s="40"/>
    </row>
    <row r="3427" spans="1:58" x14ac:dyDescent="0.4">
      <c r="A3427" s="510"/>
      <c r="B3427" s="40"/>
      <c r="C3427" s="40"/>
      <c r="D3427" s="45"/>
      <c r="E3427" s="45"/>
      <c r="F3427" s="64"/>
      <c r="G3427" s="40"/>
      <c r="H3427" s="40"/>
      <c r="I3427" s="40"/>
      <c r="J3427" s="40"/>
      <c r="K3427" s="40"/>
      <c r="L3427" s="40"/>
      <c r="M3427" s="40"/>
      <c r="N3427" s="40"/>
      <c r="O3427" s="40"/>
      <c r="P3427" s="40"/>
      <c r="Q3427" s="40"/>
      <c r="R3427" s="40"/>
      <c r="S3427" s="40"/>
      <c r="T3427" s="40"/>
      <c r="U3427" s="40"/>
      <c r="V3427" s="40"/>
      <c r="W3427" s="40"/>
      <c r="X3427" s="40"/>
      <c r="Y3427" s="40"/>
      <c r="Z3427" s="40"/>
      <c r="AA3427" s="40"/>
      <c r="AB3427" s="40"/>
      <c r="AC3427" s="40"/>
      <c r="AD3427" s="40"/>
      <c r="AE3427" s="40"/>
      <c r="AF3427" s="40"/>
      <c r="AG3427" s="40"/>
      <c r="AH3427" s="40"/>
      <c r="AI3427" s="40"/>
      <c r="AJ3427" s="40"/>
      <c r="AK3427" s="40"/>
      <c r="AL3427" s="40"/>
      <c r="AM3427" s="40"/>
      <c r="AN3427" s="40"/>
      <c r="AO3427" s="40"/>
      <c r="AP3427" s="40"/>
      <c r="AQ3427" s="40"/>
      <c r="AR3427" s="40"/>
      <c r="AS3427" s="40"/>
      <c r="AT3427" s="40"/>
      <c r="AU3427" s="40"/>
      <c r="AV3427" s="40"/>
      <c r="AW3427" s="40"/>
      <c r="AX3427" s="40"/>
      <c r="AY3427" s="40"/>
      <c r="AZ3427" s="40"/>
      <c r="BA3427" s="40"/>
      <c r="BB3427" s="40"/>
      <c r="BC3427" s="40"/>
      <c r="BD3427" s="40"/>
      <c r="BE3427" s="40"/>
      <c r="BF3427" s="40"/>
    </row>
    <row r="3428" spans="1:58" x14ac:dyDescent="0.4">
      <c r="A3428" s="510"/>
      <c r="B3428" s="40"/>
      <c r="C3428" s="40"/>
      <c r="D3428" s="45"/>
      <c r="E3428" s="45"/>
      <c r="F3428" s="64"/>
      <c r="G3428" s="40"/>
      <c r="H3428" s="40"/>
      <c r="I3428" s="40"/>
      <c r="J3428" s="40"/>
      <c r="K3428" s="40"/>
      <c r="L3428" s="40"/>
      <c r="M3428" s="40"/>
      <c r="N3428" s="40"/>
      <c r="O3428" s="40"/>
      <c r="P3428" s="40"/>
      <c r="Q3428" s="40"/>
      <c r="R3428" s="40"/>
      <c r="S3428" s="40"/>
      <c r="T3428" s="40"/>
      <c r="U3428" s="40"/>
      <c r="V3428" s="40"/>
      <c r="W3428" s="40"/>
      <c r="X3428" s="40"/>
      <c r="Y3428" s="40"/>
      <c r="Z3428" s="40"/>
      <c r="AA3428" s="40"/>
      <c r="AB3428" s="40"/>
      <c r="AC3428" s="40"/>
      <c r="AD3428" s="40"/>
      <c r="AE3428" s="40"/>
      <c r="AF3428" s="40"/>
      <c r="AG3428" s="40"/>
      <c r="AH3428" s="40"/>
      <c r="AI3428" s="40"/>
      <c r="AJ3428" s="40"/>
      <c r="AK3428" s="40"/>
      <c r="AL3428" s="40"/>
      <c r="AM3428" s="40"/>
      <c r="AN3428" s="40"/>
      <c r="AO3428" s="40"/>
      <c r="AP3428" s="40"/>
      <c r="AQ3428" s="40"/>
      <c r="AR3428" s="40"/>
      <c r="AS3428" s="40"/>
      <c r="AT3428" s="40"/>
      <c r="AU3428" s="40"/>
      <c r="AV3428" s="40"/>
      <c r="AW3428" s="40"/>
      <c r="AX3428" s="40"/>
      <c r="AY3428" s="40"/>
      <c r="AZ3428" s="40"/>
      <c r="BA3428" s="40"/>
      <c r="BB3428" s="40"/>
      <c r="BC3428" s="40"/>
      <c r="BD3428" s="40"/>
      <c r="BE3428" s="40"/>
      <c r="BF3428" s="40"/>
    </row>
    <row r="3429" spans="1:58" x14ac:dyDescent="0.4">
      <c r="A3429" s="510"/>
      <c r="B3429" s="40"/>
      <c r="C3429" s="40"/>
      <c r="D3429" s="45"/>
      <c r="E3429" s="45"/>
      <c r="F3429" s="64"/>
      <c r="G3429" s="40"/>
      <c r="H3429" s="40"/>
      <c r="I3429" s="40"/>
      <c r="J3429" s="40"/>
      <c r="K3429" s="40"/>
      <c r="L3429" s="40"/>
      <c r="M3429" s="40"/>
      <c r="N3429" s="40"/>
      <c r="O3429" s="40"/>
      <c r="P3429" s="40"/>
      <c r="Q3429" s="40"/>
      <c r="R3429" s="40"/>
      <c r="S3429" s="40"/>
      <c r="T3429" s="40"/>
      <c r="U3429" s="40"/>
      <c r="V3429" s="40"/>
      <c r="W3429" s="40"/>
      <c r="X3429" s="40"/>
      <c r="Y3429" s="40"/>
      <c r="Z3429" s="40"/>
      <c r="AA3429" s="40"/>
      <c r="AB3429" s="40"/>
      <c r="AC3429" s="40"/>
      <c r="AD3429" s="40"/>
      <c r="AE3429" s="40"/>
      <c r="AF3429" s="40"/>
      <c r="AG3429" s="40"/>
      <c r="AH3429" s="40"/>
      <c r="AI3429" s="40"/>
      <c r="AJ3429" s="40"/>
      <c r="AK3429" s="40"/>
      <c r="AL3429" s="40"/>
      <c r="AM3429" s="40"/>
      <c r="AN3429" s="40"/>
      <c r="AO3429" s="40"/>
      <c r="AP3429" s="40"/>
      <c r="AQ3429" s="40"/>
      <c r="AR3429" s="40"/>
      <c r="AS3429" s="40"/>
      <c r="AT3429" s="40"/>
      <c r="AU3429" s="40"/>
      <c r="AV3429" s="40"/>
      <c r="AW3429" s="40"/>
      <c r="AX3429" s="40"/>
      <c r="AY3429" s="40"/>
      <c r="AZ3429" s="40"/>
      <c r="BA3429" s="40"/>
      <c r="BB3429" s="40"/>
      <c r="BC3429" s="40"/>
      <c r="BD3429" s="40"/>
      <c r="BE3429" s="40"/>
      <c r="BF3429" s="40"/>
    </row>
    <row r="3430" spans="1:58" x14ac:dyDescent="0.4">
      <c r="A3430" s="510"/>
      <c r="B3430" s="40"/>
      <c r="C3430" s="40"/>
      <c r="D3430" s="45"/>
      <c r="E3430" s="45"/>
      <c r="F3430" s="64"/>
      <c r="G3430" s="40"/>
      <c r="H3430" s="40"/>
      <c r="I3430" s="40"/>
      <c r="J3430" s="40"/>
      <c r="K3430" s="40"/>
      <c r="L3430" s="40"/>
      <c r="M3430" s="40"/>
      <c r="N3430" s="40"/>
      <c r="O3430" s="40"/>
      <c r="P3430" s="40"/>
      <c r="Q3430" s="40"/>
      <c r="R3430" s="40"/>
      <c r="S3430" s="40"/>
      <c r="T3430" s="40"/>
      <c r="U3430" s="40"/>
      <c r="V3430" s="40"/>
      <c r="W3430" s="40"/>
      <c r="X3430" s="40"/>
      <c r="Y3430" s="40"/>
      <c r="Z3430" s="40"/>
      <c r="AA3430" s="40"/>
      <c r="AB3430" s="40"/>
      <c r="AC3430" s="40"/>
      <c r="AD3430" s="40"/>
      <c r="AE3430" s="40"/>
      <c r="AF3430" s="40"/>
      <c r="AG3430" s="40"/>
      <c r="AH3430" s="40"/>
      <c r="AI3430" s="40"/>
      <c r="AJ3430" s="40"/>
      <c r="AK3430" s="40"/>
      <c r="AL3430" s="40"/>
      <c r="AM3430" s="40"/>
      <c r="AN3430" s="40"/>
      <c r="AO3430" s="40"/>
      <c r="AP3430" s="40"/>
      <c r="AQ3430" s="40"/>
      <c r="AR3430" s="40"/>
      <c r="AS3430" s="40"/>
      <c r="AT3430" s="40"/>
      <c r="AU3430" s="40"/>
      <c r="AV3430" s="40"/>
      <c r="AW3430" s="40"/>
      <c r="AX3430" s="40"/>
      <c r="AY3430" s="40"/>
      <c r="AZ3430" s="40"/>
      <c r="BA3430" s="40"/>
      <c r="BB3430" s="40"/>
      <c r="BC3430" s="40"/>
      <c r="BD3430" s="40"/>
      <c r="BE3430" s="40"/>
      <c r="BF3430" s="40"/>
    </row>
    <row r="3431" spans="1:58" x14ac:dyDescent="0.4">
      <c r="A3431" s="510"/>
      <c r="B3431" s="40"/>
      <c r="C3431" s="40"/>
      <c r="D3431" s="45"/>
      <c r="E3431" s="45"/>
      <c r="F3431" s="64"/>
      <c r="G3431" s="40"/>
      <c r="H3431" s="40"/>
      <c r="I3431" s="40"/>
      <c r="J3431" s="40"/>
      <c r="K3431" s="40"/>
      <c r="L3431" s="40"/>
      <c r="M3431" s="40"/>
      <c r="N3431" s="40"/>
      <c r="O3431" s="40"/>
      <c r="P3431" s="40"/>
      <c r="Q3431" s="40"/>
      <c r="R3431" s="40"/>
      <c r="S3431" s="40"/>
      <c r="T3431" s="40"/>
      <c r="U3431" s="40"/>
      <c r="V3431" s="40"/>
      <c r="W3431" s="40"/>
      <c r="X3431" s="40"/>
      <c r="Y3431" s="40"/>
      <c r="Z3431" s="40"/>
      <c r="AA3431" s="40"/>
      <c r="AB3431" s="40"/>
      <c r="AC3431" s="40"/>
      <c r="AD3431" s="40"/>
      <c r="AE3431" s="40"/>
      <c r="AF3431" s="40"/>
      <c r="AG3431" s="40"/>
      <c r="AH3431" s="40"/>
      <c r="AI3431" s="40"/>
      <c r="AJ3431" s="40"/>
      <c r="AK3431" s="40"/>
      <c r="AL3431" s="40"/>
      <c r="AM3431" s="40"/>
      <c r="AN3431" s="40"/>
      <c r="AO3431" s="40"/>
      <c r="AP3431" s="40"/>
      <c r="AQ3431" s="40"/>
      <c r="AR3431" s="40"/>
      <c r="AS3431" s="40"/>
      <c r="AT3431" s="40"/>
      <c r="AU3431" s="40"/>
      <c r="AV3431" s="40"/>
      <c r="AW3431" s="40"/>
      <c r="AX3431" s="40"/>
      <c r="AY3431" s="40"/>
      <c r="AZ3431" s="40"/>
      <c r="BA3431" s="40"/>
      <c r="BB3431" s="40"/>
      <c r="BC3431" s="40"/>
      <c r="BD3431" s="40"/>
      <c r="BE3431" s="40"/>
      <c r="BF3431" s="40"/>
    </row>
    <row r="3432" spans="1:58" x14ac:dyDescent="0.4">
      <c r="A3432" s="510"/>
      <c r="B3432" s="40"/>
      <c r="C3432" s="40"/>
      <c r="D3432" s="45"/>
      <c r="E3432" s="45"/>
      <c r="F3432" s="64"/>
      <c r="G3432" s="40"/>
      <c r="H3432" s="40"/>
      <c r="I3432" s="40"/>
      <c r="J3432" s="40"/>
      <c r="K3432" s="40"/>
      <c r="L3432" s="40"/>
      <c r="M3432" s="40"/>
      <c r="N3432" s="40"/>
      <c r="O3432" s="40"/>
      <c r="P3432" s="40"/>
      <c r="Q3432" s="40"/>
      <c r="R3432" s="40"/>
      <c r="S3432" s="40"/>
      <c r="T3432" s="40"/>
      <c r="U3432" s="40"/>
      <c r="V3432" s="40"/>
      <c r="W3432" s="40"/>
      <c r="X3432" s="40"/>
      <c r="Y3432" s="40"/>
      <c r="Z3432" s="40"/>
      <c r="AA3432" s="40"/>
      <c r="AB3432" s="40"/>
      <c r="AC3432" s="40"/>
      <c r="AD3432" s="40"/>
      <c r="AE3432" s="40"/>
      <c r="AF3432" s="40"/>
      <c r="AG3432" s="40"/>
      <c r="AH3432" s="40"/>
      <c r="AI3432" s="40"/>
      <c r="AJ3432" s="40"/>
      <c r="AK3432" s="40"/>
      <c r="AL3432" s="40"/>
      <c r="AM3432" s="40"/>
      <c r="AN3432" s="40"/>
      <c r="AO3432" s="40"/>
      <c r="AP3432" s="40"/>
      <c r="AQ3432" s="40"/>
      <c r="AR3432" s="40"/>
      <c r="AS3432" s="40"/>
      <c r="AT3432" s="40"/>
      <c r="AU3432" s="40"/>
      <c r="AV3432" s="40"/>
      <c r="AW3432" s="40"/>
      <c r="AX3432" s="40"/>
      <c r="AY3432" s="40"/>
      <c r="AZ3432" s="40"/>
      <c r="BA3432" s="40"/>
      <c r="BB3432" s="40"/>
      <c r="BC3432" s="40"/>
      <c r="BD3432" s="40"/>
      <c r="BE3432" s="40"/>
      <c r="BF3432" s="40"/>
    </row>
    <row r="3433" spans="1:58" x14ac:dyDescent="0.4">
      <c r="A3433" s="510"/>
      <c r="B3433" s="40"/>
      <c r="C3433" s="40"/>
      <c r="D3433" s="45"/>
      <c r="E3433" s="45"/>
      <c r="F3433" s="64"/>
      <c r="G3433" s="40"/>
      <c r="H3433" s="40"/>
      <c r="I3433" s="40"/>
      <c r="J3433" s="40"/>
      <c r="K3433" s="40"/>
      <c r="L3433" s="40"/>
      <c r="M3433" s="40"/>
      <c r="N3433" s="40"/>
      <c r="O3433" s="40"/>
      <c r="P3433" s="40"/>
      <c r="Q3433" s="40"/>
      <c r="R3433" s="40"/>
      <c r="S3433" s="40"/>
      <c r="T3433" s="40"/>
      <c r="U3433" s="40"/>
      <c r="V3433" s="40"/>
      <c r="W3433" s="40"/>
      <c r="X3433" s="40"/>
      <c r="Y3433" s="40"/>
      <c r="Z3433" s="40"/>
      <c r="AA3433" s="40"/>
      <c r="AB3433" s="40"/>
      <c r="AC3433" s="40"/>
      <c r="AD3433" s="40"/>
      <c r="AE3433" s="40"/>
      <c r="AF3433" s="40"/>
      <c r="AG3433" s="40"/>
      <c r="AH3433" s="40"/>
      <c r="AI3433" s="40"/>
      <c r="AJ3433" s="40"/>
      <c r="AK3433" s="40"/>
      <c r="AL3433" s="40"/>
      <c r="AM3433" s="40"/>
      <c r="AN3433" s="40"/>
      <c r="AO3433" s="40"/>
      <c r="AP3433" s="40"/>
      <c r="AQ3433" s="40"/>
      <c r="AR3433" s="40"/>
      <c r="AS3433" s="40"/>
      <c r="AT3433" s="40"/>
      <c r="AU3433" s="40"/>
      <c r="AV3433" s="40"/>
      <c r="AW3433" s="40"/>
      <c r="AX3433" s="40"/>
      <c r="AY3433" s="40"/>
      <c r="AZ3433" s="40"/>
      <c r="BA3433" s="40"/>
      <c r="BB3433" s="40"/>
      <c r="BC3433" s="40"/>
      <c r="BD3433" s="40"/>
      <c r="BE3433" s="40"/>
      <c r="BF3433" s="40"/>
    </row>
    <row r="3434" spans="1:58" x14ac:dyDescent="0.4">
      <c r="A3434" s="510"/>
      <c r="B3434" s="40"/>
      <c r="C3434" s="40"/>
      <c r="D3434" s="45"/>
      <c r="E3434" s="45"/>
      <c r="F3434" s="64"/>
      <c r="G3434" s="40"/>
      <c r="H3434" s="40"/>
      <c r="I3434" s="40"/>
      <c r="J3434" s="40"/>
      <c r="K3434" s="40"/>
      <c r="L3434" s="40"/>
      <c r="M3434" s="40"/>
      <c r="N3434" s="40"/>
      <c r="O3434" s="40"/>
      <c r="P3434" s="40"/>
      <c r="Q3434" s="40"/>
      <c r="R3434" s="40"/>
      <c r="S3434" s="40"/>
      <c r="T3434" s="40"/>
      <c r="U3434" s="40"/>
      <c r="V3434" s="40"/>
      <c r="W3434" s="40"/>
      <c r="X3434" s="40"/>
      <c r="Y3434" s="40"/>
      <c r="Z3434" s="40"/>
      <c r="AA3434" s="40"/>
      <c r="AB3434" s="40"/>
      <c r="AC3434" s="40"/>
      <c r="AD3434" s="40"/>
      <c r="AE3434" s="40"/>
      <c r="AF3434" s="40"/>
      <c r="AG3434" s="40"/>
      <c r="AH3434" s="40"/>
      <c r="AI3434" s="40"/>
      <c r="AJ3434" s="40"/>
      <c r="AK3434" s="40"/>
      <c r="AL3434" s="40"/>
      <c r="AM3434" s="40"/>
      <c r="AN3434" s="40"/>
      <c r="AO3434" s="40"/>
      <c r="AP3434" s="40"/>
      <c r="AQ3434" s="40"/>
      <c r="AR3434" s="40"/>
      <c r="AS3434" s="40"/>
      <c r="AT3434" s="40"/>
      <c r="AU3434" s="40"/>
      <c r="AV3434" s="40"/>
      <c r="AW3434" s="40"/>
      <c r="AX3434" s="40"/>
      <c r="AY3434" s="40"/>
      <c r="AZ3434" s="40"/>
      <c r="BA3434" s="40"/>
      <c r="BB3434" s="40"/>
      <c r="BC3434" s="40"/>
      <c r="BD3434" s="40"/>
      <c r="BE3434" s="40"/>
      <c r="BF3434" s="40"/>
    </row>
    <row r="3435" spans="1:58" x14ac:dyDescent="0.4">
      <c r="A3435" s="510"/>
      <c r="B3435" s="40"/>
      <c r="C3435" s="40"/>
      <c r="D3435" s="45"/>
      <c r="E3435" s="45"/>
      <c r="F3435" s="64"/>
      <c r="G3435" s="40"/>
      <c r="H3435" s="40"/>
      <c r="I3435" s="40"/>
      <c r="J3435" s="40"/>
      <c r="K3435" s="40"/>
      <c r="L3435" s="40"/>
      <c r="M3435" s="40"/>
      <c r="N3435" s="40"/>
      <c r="O3435" s="40"/>
      <c r="P3435" s="40"/>
      <c r="Q3435" s="40"/>
      <c r="R3435" s="40"/>
      <c r="S3435" s="40"/>
      <c r="T3435" s="40"/>
      <c r="U3435" s="40"/>
      <c r="V3435" s="40"/>
      <c r="W3435" s="40"/>
      <c r="X3435" s="40"/>
      <c r="Y3435" s="40"/>
      <c r="Z3435" s="40"/>
      <c r="AA3435" s="40"/>
      <c r="AB3435" s="40"/>
      <c r="AC3435" s="40"/>
      <c r="AD3435" s="40"/>
      <c r="AE3435" s="40"/>
      <c r="AF3435" s="40"/>
      <c r="AG3435" s="40"/>
      <c r="AH3435" s="40"/>
      <c r="AI3435" s="40"/>
      <c r="AJ3435" s="40"/>
      <c r="AK3435" s="40"/>
      <c r="AL3435" s="40"/>
      <c r="AM3435" s="40"/>
      <c r="AN3435" s="40"/>
      <c r="AO3435" s="40"/>
      <c r="AP3435" s="40"/>
      <c r="AQ3435" s="40"/>
      <c r="AR3435" s="40"/>
      <c r="AS3435" s="40"/>
      <c r="AT3435" s="40"/>
      <c r="AU3435" s="40"/>
      <c r="AV3435" s="40"/>
      <c r="AW3435" s="40"/>
      <c r="AX3435" s="40"/>
      <c r="AY3435" s="40"/>
      <c r="AZ3435" s="40"/>
      <c r="BA3435" s="40"/>
      <c r="BB3435" s="40"/>
      <c r="BC3435" s="40"/>
      <c r="BD3435" s="40"/>
      <c r="BE3435" s="40"/>
      <c r="BF3435" s="40"/>
    </row>
    <row r="3436" spans="1:58" x14ac:dyDescent="0.4">
      <c r="A3436" s="510"/>
      <c r="B3436" s="40"/>
      <c r="C3436" s="40"/>
      <c r="D3436" s="45"/>
      <c r="E3436" s="45"/>
      <c r="F3436" s="64"/>
      <c r="G3436" s="40"/>
      <c r="H3436" s="40"/>
      <c r="I3436" s="40"/>
      <c r="J3436" s="40"/>
      <c r="K3436" s="40"/>
      <c r="L3436" s="40"/>
      <c r="M3436" s="40"/>
      <c r="N3436" s="40"/>
      <c r="O3436" s="40"/>
      <c r="P3436" s="40"/>
      <c r="Q3436" s="40"/>
      <c r="R3436" s="40"/>
      <c r="S3436" s="40"/>
      <c r="T3436" s="40"/>
      <c r="U3436" s="40"/>
      <c r="V3436" s="40"/>
      <c r="W3436" s="40"/>
      <c r="X3436" s="40"/>
      <c r="Y3436" s="40"/>
      <c r="Z3436" s="40"/>
      <c r="AA3436" s="40"/>
      <c r="AB3436" s="40"/>
      <c r="AC3436" s="40"/>
      <c r="AD3436" s="40"/>
      <c r="AE3436" s="40"/>
      <c r="AF3436" s="40"/>
      <c r="AG3436" s="40"/>
      <c r="AH3436" s="40"/>
      <c r="AI3436" s="40"/>
      <c r="AJ3436" s="40"/>
      <c r="AK3436" s="40"/>
      <c r="AL3436" s="40"/>
      <c r="AM3436" s="40"/>
      <c r="AN3436" s="40"/>
      <c r="AO3436" s="40"/>
      <c r="AP3436" s="40"/>
      <c r="AQ3436" s="40"/>
      <c r="AR3436" s="40"/>
      <c r="AS3436" s="40"/>
      <c r="AT3436" s="40"/>
      <c r="AU3436" s="40"/>
      <c r="AV3436" s="40"/>
      <c r="AW3436" s="40"/>
      <c r="AX3436" s="40"/>
      <c r="AY3436" s="40"/>
      <c r="AZ3436" s="40"/>
      <c r="BA3436" s="40"/>
      <c r="BB3436" s="40"/>
      <c r="BC3436" s="40"/>
      <c r="BD3436" s="40"/>
      <c r="BE3436" s="40"/>
      <c r="BF3436" s="40"/>
    </row>
    <row r="3437" spans="1:58" x14ac:dyDescent="0.4">
      <c r="A3437" s="510"/>
      <c r="B3437" s="40"/>
      <c r="C3437" s="40"/>
      <c r="D3437" s="45"/>
      <c r="E3437" s="45"/>
      <c r="F3437" s="64"/>
      <c r="G3437" s="40"/>
      <c r="H3437" s="40"/>
      <c r="I3437" s="40"/>
      <c r="J3437" s="40"/>
      <c r="K3437" s="40"/>
      <c r="L3437" s="40"/>
      <c r="M3437" s="40"/>
      <c r="N3437" s="40"/>
      <c r="O3437" s="40"/>
      <c r="P3437" s="40"/>
      <c r="Q3437" s="40"/>
      <c r="R3437" s="40"/>
      <c r="S3437" s="40"/>
      <c r="T3437" s="40"/>
      <c r="U3437" s="40"/>
      <c r="V3437" s="40"/>
      <c r="W3437" s="40"/>
      <c r="X3437" s="40"/>
      <c r="Y3437" s="40"/>
      <c r="Z3437" s="40"/>
      <c r="AA3437" s="40"/>
      <c r="AB3437" s="40"/>
      <c r="AC3437" s="40"/>
      <c r="AD3437" s="40"/>
      <c r="AE3437" s="40"/>
      <c r="AF3437" s="40"/>
      <c r="AG3437" s="40"/>
      <c r="AH3437" s="40"/>
      <c r="AI3437" s="40"/>
      <c r="AJ3437" s="40"/>
      <c r="AK3437" s="40"/>
      <c r="AL3437" s="40"/>
      <c r="AM3437" s="40"/>
      <c r="AN3437" s="40"/>
      <c r="AO3437" s="40"/>
      <c r="AP3437" s="40"/>
      <c r="AQ3437" s="40"/>
      <c r="AR3437" s="40"/>
      <c r="AS3437" s="40"/>
      <c r="AT3437" s="40"/>
      <c r="AU3437" s="40"/>
      <c r="AV3437" s="40"/>
      <c r="AW3437" s="40"/>
      <c r="AX3437" s="40"/>
      <c r="AY3437" s="40"/>
      <c r="AZ3437" s="40"/>
      <c r="BA3437" s="40"/>
      <c r="BB3437" s="40"/>
      <c r="BC3437" s="40"/>
      <c r="BD3437" s="40"/>
      <c r="BE3437" s="40"/>
      <c r="BF3437" s="40"/>
    </row>
    <row r="3438" spans="1:58" x14ac:dyDescent="0.4">
      <c r="A3438" s="510"/>
      <c r="B3438" s="40"/>
      <c r="C3438" s="40"/>
      <c r="D3438" s="45"/>
      <c r="E3438" s="45"/>
      <c r="F3438" s="64"/>
      <c r="G3438" s="40"/>
      <c r="H3438" s="40"/>
      <c r="I3438" s="40"/>
      <c r="J3438" s="40"/>
      <c r="K3438" s="40"/>
      <c r="L3438" s="40"/>
      <c r="M3438" s="40"/>
      <c r="N3438" s="40"/>
      <c r="O3438" s="40"/>
      <c r="P3438" s="40"/>
      <c r="Q3438" s="40"/>
      <c r="R3438" s="40"/>
      <c r="S3438" s="40"/>
      <c r="T3438" s="40"/>
      <c r="U3438" s="40"/>
      <c r="V3438" s="40"/>
      <c r="W3438" s="40"/>
      <c r="X3438" s="40"/>
      <c r="Y3438" s="40"/>
      <c r="Z3438" s="40"/>
      <c r="AA3438" s="40"/>
      <c r="AB3438" s="40"/>
      <c r="AC3438" s="40"/>
      <c r="AD3438" s="40"/>
      <c r="AE3438" s="40"/>
      <c r="AF3438" s="40"/>
      <c r="AG3438" s="40"/>
      <c r="AH3438" s="40"/>
      <c r="AI3438" s="40"/>
      <c r="AJ3438" s="40"/>
      <c r="AK3438" s="40"/>
      <c r="AL3438" s="40"/>
      <c r="AM3438" s="40"/>
      <c r="AN3438" s="40"/>
      <c r="AO3438" s="40"/>
      <c r="AP3438" s="40"/>
      <c r="AQ3438" s="40"/>
      <c r="AR3438" s="40"/>
      <c r="AS3438" s="40"/>
      <c r="AT3438" s="40"/>
      <c r="AU3438" s="40"/>
      <c r="AV3438" s="40"/>
      <c r="AW3438" s="40"/>
      <c r="AX3438" s="40"/>
      <c r="AY3438" s="40"/>
      <c r="AZ3438" s="40"/>
      <c r="BA3438" s="40"/>
      <c r="BB3438" s="40"/>
      <c r="BC3438" s="40"/>
      <c r="BD3438" s="40"/>
      <c r="BE3438" s="40"/>
      <c r="BF3438" s="40"/>
    </row>
    <row r="3439" spans="1:58" x14ac:dyDescent="0.4">
      <c r="A3439" s="510"/>
      <c r="B3439" s="40"/>
      <c r="C3439" s="40"/>
      <c r="D3439" s="45"/>
      <c r="E3439" s="45"/>
      <c r="F3439" s="64"/>
      <c r="G3439" s="40"/>
      <c r="H3439" s="40"/>
      <c r="I3439" s="40"/>
      <c r="J3439" s="40"/>
      <c r="K3439" s="40"/>
      <c r="L3439" s="40"/>
      <c r="M3439" s="40"/>
      <c r="N3439" s="40"/>
      <c r="O3439" s="40"/>
      <c r="P3439" s="40"/>
      <c r="Q3439" s="40"/>
      <c r="R3439" s="40"/>
      <c r="S3439" s="40"/>
      <c r="T3439" s="40"/>
      <c r="U3439" s="40"/>
      <c r="V3439" s="40"/>
      <c r="W3439" s="40"/>
      <c r="X3439" s="40"/>
      <c r="Y3439" s="40"/>
      <c r="Z3439" s="40"/>
      <c r="AA3439" s="40"/>
      <c r="AB3439" s="40"/>
      <c r="AC3439" s="40"/>
      <c r="AD3439" s="40"/>
      <c r="AE3439" s="40"/>
      <c r="AF3439" s="40"/>
      <c r="AG3439" s="40"/>
      <c r="AH3439" s="40"/>
      <c r="AI3439" s="40"/>
      <c r="AJ3439" s="40"/>
      <c r="AK3439" s="40"/>
      <c r="AL3439" s="40"/>
      <c r="AM3439" s="40"/>
      <c r="AN3439" s="40"/>
      <c r="AO3439" s="40"/>
      <c r="AP3439" s="40"/>
      <c r="AQ3439" s="40"/>
      <c r="AR3439" s="40"/>
      <c r="AS3439" s="40"/>
      <c r="AT3439" s="40"/>
      <c r="AU3439" s="40"/>
      <c r="AV3439" s="40"/>
      <c r="AW3439" s="40"/>
      <c r="AX3439" s="40"/>
      <c r="AY3439" s="40"/>
      <c r="AZ3439" s="40"/>
      <c r="BA3439" s="40"/>
      <c r="BB3439" s="40"/>
      <c r="BC3439" s="40"/>
      <c r="BD3439" s="40"/>
      <c r="BE3439" s="40"/>
      <c r="BF3439" s="40"/>
    </row>
    <row r="3440" spans="1:58" x14ac:dyDescent="0.4">
      <c r="A3440" s="510"/>
      <c r="B3440" s="40"/>
      <c r="C3440" s="40"/>
      <c r="D3440" s="45"/>
      <c r="E3440" s="45"/>
      <c r="F3440" s="64"/>
      <c r="G3440" s="40"/>
      <c r="H3440" s="40"/>
      <c r="I3440" s="40"/>
      <c r="J3440" s="40"/>
      <c r="K3440" s="40"/>
      <c r="L3440" s="40"/>
      <c r="M3440" s="40"/>
      <c r="N3440" s="40"/>
      <c r="O3440" s="40"/>
      <c r="P3440" s="40"/>
      <c r="Q3440" s="40"/>
      <c r="R3440" s="40"/>
      <c r="S3440" s="40"/>
      <c r="T3440" s="40"/>
      <c r="U3440" s="40"/>
      <c r="V3440" s="40"/>
      <c r="W3440" s="40"/>
      <c r="X3440" s="40"/>
      <c r="Y3440" s="40"/>
      <c r="Z3440" s="40"/>
      <c r="AA3440" s="40"/>
      <c r="AB3440" s="40"/>
      <c r="AC3440" s="40"/>
      <c r="AD3440" s="40"/>
      <c r="AE3440" s="40"/>
      <c r="AF3440" s="40"/>
      <c r="AG3440" s="40"/>
      <c r="AH3440" s="40"/>
      <c r="AI3440" s="40"/>
      <c r="AJ3440" s="40"/>
      <c r="AK3440" s="40"/>
      <c r="AL3440" s="40"/>
      <c r="AM3440" s="40"/>
      <c r="AN3440" s="40"/>
      <c r="AO3440" s="40"/>
      <c r="AP3440" s="40"/>
      <c r="AQ3440" s="40"/>
      <c r="AR3440" s="40"/>
      <c r="AS3440" s="40"/>
      <c r="AT3440" s="40"/>
      <c r="AU3440" s="40"/>
      <c r="AV3440" s="40"/>
      <c r="AW3440" s="40"/>
      <c r="AX3440" s="40"/>
      <c r="AY3440" s="40"/>
      <c r="AZ3440" s="40"/>
      <c r="BA3440" s="40"/>
      <c r="BB3440" s="40"/>
      <c r="BC3440" s="40"/>
      <c r="BD3440" s="40"/>
      <c r="BE3440" s="40"/>
      <c r="BF3440" s="40"/>
    </row>
    <row r="3441" spans="1:58" x14ac:dyDescent="0.4">
      <c r="A3441" s="510"/>
      <c r="B3441" s="40"/>
      <c r="C3441" s="40"/>
      <c r="D3441" s="45"/>
      <c r="E3441" s="45"/>
      <c r="F3441" s="64"/>
      <c r="G3441" s="40"/>
      <c r="H3441" s="40"/>
      <c r="I3441" s="40"/>
      <c r="J3441" s="40"/>
      <c r="K3441" s="40"/>
      <c r="L3441" s="40"/>
      <c r="M3441" s="40"/>
      <c r="N3441" s="40"/>
      <c r="O3441" s="40"/>
      <c r="P3441" s="40"/>
      <c r="Q3441" s="40"/>
      <c r="R3441" s="40"/>
      <c r="S3441" s="40"/>
      <c r="T3441" s="40"/>
      <c r="U3441" s="40"/>
      <c r="V3441" s="40"/>
      <c r="W3441" s="40"/>
      <c r="X3441" s="40"/>
      <c r="Y3441" s="40"/>
      <c r="Z3441" s="40"/>
      <c r="AA3441" s="40"/>
      <c r="AB3441" s="40"/>
      <c r="AC3441" s="40"/>
      <c r="AD3441" s="40"/>
      <c r="AE3441" s="40"/>
      <c r="AF3441" s="40"/>
      <c r="AG3441" s="40"/>
      <c r="AH3441" s="40"/>
      <c r="AI3441" s="40"/>
      <c r="AJ3441" s="40"/>
      <c r="AK3441" s="40"/>
      <c r="AL3441" s="40"/>
      <c r="AM3441" s="40"/>
      <c r="AN3441" s="40"/>
      <c r="AO3441" s="40"/>
      <c r="AP3441" s="40"/>
      <c r="AQ3441" s="40"/>
      <c r="AR3441" s="40"/>
      <c r="AS3441" s="40"/>
      <c r="AT3441" s="40"/>
      <c r="AU3441" s="40"/>
      <c r="AV3441" s="40"/>
      <c r="AW3441" s="40"/>
      <c r="AX3441" s="40"/>
      <c r="AY3441" s="40"/>
      <c r="AZ3441" s="40"/>
      <c r="BA3441" s="40"/>
      <c r="BB3441" s="40"/>
      <c r="BC3441" s="40"/>
      <c r="BD3441" s="40"/>
      <c r="BE3441" s="40"/>
      <c r="BF3441" s="40"/>
    </row>
    <row r="3442" spans="1:58" x14ac:dyDescent="0.4">
      <c r="A3442" s="510"/>
      <c r="B3442" s="40"/>
      <c r="C3442" s="40"/>
      <c r="D3442" s="45"/>
      <c r="E3442" s="45"/>
      <c r="F3442" s="64"/>
      <c r="G3442" s="40"/>
      <c r="H3442" s="40"/>
      <c r="I3442" s="40"/>
      <c r="J3442" s="40"/>
      <c r="K3442" s="40"/>
      <c r="L3442" s="40"/>
      <c r="M3442" s="40"/>
      <c r="N3442" s="40"/>
      <c r="O3442" s="40"/>
      <c r="P3442" s="40"/>
      <c r="Q3442" s="40"/>
      <c r="R3442" s="40"/>
      <c r="S3442" s="40"/>
      <c r="T3442" s="40"/>
      <c r="U3442" s="40"/>
      <c r="V3442" s="40"/>
      <c r="W3442" s="40"/>
      <c r="X3442" s="40"/>
      <c r="Y3442" s="40"/>
      <c r="Z3442" s="40"/>
      <c r="AA3442" s="40"/>
      <c r="AB3442" s="40"/>
      <c r="AC3442" s="40"/>
      <c r="AD3442" s="40"/>
      <c r="AE3442" s="40"/>
      <c r="AF3442" s="40"/>
      <c r="AG3442" s="40"/>
      <c r="AH3442" s="40"/>
      <c r="AI3442" s="40"/>
      <c r="AJ3442" s="40"/>
      <c r="AK3442" s="40"/>
      <c r="AL3442" s="40"/>
      <c r="AM3442" s="40"/>
      <c r="AN3442" s="40"/>
      <c r="AO3442" s="40"/>
      <c r="AP3442" s="40"/>
      <c r="AQ3442" s="40"/>
      <c r="AR3442" s="40"/>
      <c r="AS3442" s="40"/>
      <c r="AT3442" s="40"/>
      <c r="AU3442" s="40"/>
      <c r="AV3442" s="40"/>
      <c r="AW3442" s="40"/>
      <c r="AX3442" s="40"/>
      <c r="AY3442" s="40"/>
      <c r="AZ3442" s="40"/>
      <c r="BA3442" s="40"/>
      <c r="BB3442" s="40"/>
      <c r="BC3442" s="40"/>
      <c r="BD3442" s="40"/>
      <c r="BE3442" s="40"/>
      <c r="BF3442" s="40"/>
    </row>
    <row r="3443" spans="1:58" x14ac:dyDescent="0.4">
      <c r="A3443" s="510"/>
      <c r="B3443" s="40"/>
      <c r="C3443" s="40"/>
      <c r="D3443" s="45"/>
      <c r="E3443" s="45"/>
      <c r="F3443" s="64"/>
      <c r="G3443" s="40"/>
      <c r="H3443" s="40"/>
      <c r="I3443" s="40"/>
      <c r="J3443" s="40"/>
      <c r="K3443" s="40"/>
      <c r="L3443" s="40"/>
      <c r="M3443" s="40"/>
      <c r="N3443" s="40"/>
      <c r="O3443" s="40"/>
      <c r="P3443" s="40"/>
      <c r="Q3443" s="40"/>
      <c r="R3443" s="40"/>
      <c r="S3443" s="40"/>
      <c r="T3443" s="40"/>
      <c r="U3443" s="40"/>
      <c r="V3443" s="40"/>
      <c r="W3443" s="40"/>
      <c r="X3443" s="40"/>
      <c r="Y3443" s="40"/>
      <c r="Z3443" s="40"/>
      <c r="AA3443" s="40"/>
      <c r="AB3443" s="40"/>
      <c r="AC3443" s="40"/>
      <c r="AD3443" s="40"/>
      <c r="AE3443" s="40"/>
      <c r="AF3443" s="40"/>
      <c r="AG3443" s="40"/>
      <c r="AH3443" s="40"/>
      <c r="AI3443" s="40"/>
      <c r="AJ3443" s="40"/>
      <c r="AK3443" s="40"/>
      <c r="AL3443" s="40"/>
      <c r="AM3443" s="40"/>
      <c r="AN3443" s="40"/>
      <c r="AO3443" s="40"/>
      <c r="AP3443" s="40"/>
      <c r="AQ3443" s="40"/>
      <c r="AR3443" s="40"/>
      <c r="AS3443" s="40"/>
      <c r="AT3443" s="40"/>
      <c r="AU3443" s="40"/>
      <c r="AV3443" s="40"/>
      <c r="AW3443" s="40"/>
      <c r="AX3443" s="40"/>
      <c r="AY3443" s="40"/>
      <c r="AZ3443" s="40"/>
      <c r="BA3443" s="40"/>
      <c r="BB3443" s="40"/>
      <c r="BC3443" s="40"/>
      <c r="BD3443" s="40"/>
      <c r="BE3443" s="40"/>
      <c r="BF3443" s="40"/>
    </row>
    <row r="3444" spans="1:58" x14ac:dyDescent="0.4">
      <c r="A3444" s="510"/>
      <c r="B3444" s="40"/>
      <c r="C3444" s="40"/>
      <c r="D3444" s="45"/>
      <c r="E3444" s="45"/>
      <c r="F3444" s="64"/>
      <c r="G3444" s="40"/>
      <c r="H3444" s="40"/>
      <c r="I3444" s="40"/>
      <c r="J3444" s="40"/>
      <c r="K3444" s="40"/>
      <c r="L3444" s="40"/>
      <c r="M3444" s="40"/>
      <c r="N3444" s="40"/>
      <c r="O3444" s="40"/>
      <c r="P3444" s="40"/>
      <c r="Q3444" s="40"/>
      <c r="R3444" s="40"/>
      <c r="S3444" s="40"/>
      <c r="T3444" s="40"/>
      <c r="U3444" s="40"/>
      <c r="V3444" s="40"/>
      <c r="W3444" s="40"/>
      <c r="X3444" s="40"/>
      <c r="Y3444" s="40"/>
      <c r="Z3444" s="40"/>
      <c r="AA3444" s="40"/>
      <c r="AB3444" s="40"/>
      <c r="AC3444" s="40"/>
      <c r="AD3444" s="40"/>
      <c r="AE3444" s="40"/>
      <c r="AF3444" s="40"/>
      <c r="AG3444" s="40"/>
      <c r="AH3444" s="40"/>
      <c r="AI3444" s="40"/>
      <c r="AJ3444" s="40"/>
      <c r="AK3444" s="40"/>
      <c r="AL3444" s="40"/>
      <c r="AM3444" s="40"/>
      <c r="AN3444" s="40"/>
      <c r="AO3444" s="40"/>
      <c r="AP3444" s="40"/>
      <c r="AQ3444" s="40"/>
      <c r="AR3444" s="40"/>
      <c r="AS3444" s="40"/>
      <c r="AT3444" s="40"/>
      <c r="AU3444" s="40"/>
      <c r="AV3444" s="40"/>
      <c r="AW3444" s="40"/>
      <c r="AX3444" s="40"/>
      <c r="AY3444" s="40"/>
      <c r="AZ3444" s="40"/>
      <c r="BA3444" s="40"/>
      <c r="BB3444" s="40"/>
      <c r="BC3444" s="40"/>
      <c r="BD3444" s="40"/>
      <c r="BE3444" s="40"/>
      <c r="BF3444" s="40"/>
    </row>
    <row r="3445" spans="1:58" x14ac:dyDescent="0.4">
      <c r="A3445" s="510"/>
      <c r="B3445" s="40"/>
      <c r="C3445" s="40"/>
      <c r="D3445" s="45"/>
      <c r="E3445" s="45"/>
      <c r="F3445" s="64"/>
      <c r="G3445" s="40"/>
      <c r="H3445" s="40"/>
      <c r="I3445" s="40"/>
      <c r="J3445" s="40"/>
      <c r="K3445" s="40"/>
      <c r="L3445" s="40"/>
      <c r="M3445" s="40"/>
      <c r="N3445" s="40"/>
      <c r="O3445" s="40"/>
      <c r="P3445" s="40"/>
      <c r="Q3445" s="40"/>
      <c r="R3445" s="40"/>
      <c r="S3445" s="40"/>
      <c r="T3445" s="40"/>
      <c r="U3445" s="40"/>
      <c r="V3445" s="40"/>
      <c r="W3445" s="40"/>
      <c r="X3445" s="40"/>
      <c r="Y3445" s="40"/>
      <c r="Z3445" s="40"/>
      <c r="AA3445" s="40"/>
      <c r="AB3445" s="40"/>
      <c r="AC3445" s="40"/>
      <c r="AD3445" s="40"/>
      <c r="AE3445" s="40"/>
      <c r="AF3445" s="40"/>
      <c r="AG3445" s="40"/>
      <c r="AH3445" s="40"/>
      <c r="AI3445" s="40"/>
      <c r="AJ3445" s="40"/>
      <c r="AK3445" s="40"/>
      <c r="AL3445" s="40"/>
      <c r="AM3445" s="40"/>
      <c r="AN3445" s="40"/>
      <c r="AO3445" s="40"/>
      <c r="AP3445" s="40"/>
      <c r="AQ3445" s="40"/>
      <c r="AR3445" s="40"/>
      <c r="AS3445" s="40"/>
      <c r="AT3445" s="40"/>
      <c r="AU3445" s="40"/>
      <c r="AV3445" s="40"/>
      <c r="AW3445" s="40"/>
      <c r="AX3445" s="40"/>
      <c r="AY3445" s="40"/>
      <c r="AZ3445" s="40"/>
      <c r="BA3445" s="40"/>
      <c r="BB3445" s="40"/>
      <c r="BC3445" s="40"/>
      <c r="BD3445" s="40"/>
      <c r="BE3445" s="40"/>
      <c r="BF3445" s="40"/>
    </row>
    <row r="3446" spans="1:58" x14ac:dyDescent="0.4">
      <c r="A3446" s="510"/>
      <c r="B3446" s="40"/>
      <c r="C3446" s="40"/>
      <c r="D3446" s="45"/>
      <c r="E3446" s="45"/>
      <c r="F3446" s="64"/>
      <c r="G3446" s="40"/>
      <c r="H3446" s="40"/>
      <c r="I3446" s="40"/>
      <c r="J3446" s="40"/>
      <c r="K3446" s="40"/>
      <c r="L3446" s="40"/>
      <c r="M3446" s="40"/>
      <c r="N3446" s="40"/>
      <c r="O3446" s="40"/>
      <c r="P3446" s="40"/>
      <c r="Q3446" s="40"/>
      <c r="R3446" s="40"/>
      <c r="S3446" s="40"/>
      <c r="T3446" s="40"/>
      <c r="U3446" s="40"/>
      <c r="V3446" s="40"/>
      <c r="W3446" s="40"/>
      <c r="X3446" s="40"/>
      <c r="Y3446" s="40"/>
      <c r="Z3446" s="40"/>
      <c r="AA3446" s="40"/>
      <c r="AB3446" s="40"/>
      <c r="AC3446" s="40"/>
      <c r="AD3446" s="40"/>
      <c r="AE3446" s="40"/>
      <c r="AF3446" s="40"/>
      <c r="AG3446" s="40"/>
      <c r="AH3446" s="40"/>
      <c r="AI3446" s="40"/>
      <c r="AJ3446" s="40"/>
      <c r="AK3446" s="40"/>
      <c r="AL3446" s="40"/>
      <c r="AM3446" s="40"/>
      <c r="AN3446" s="40"/>
      <c r="AO3446" s="40"/>
      <c r="AP3446" s="40"/>
      <c r="AQ3446" s="40"/>
      <c r="AR3446" s="40"/>
      <c r="AS3446" s="40"/>
      <c r="AT3446" s="40"/>
      <c r="AU3446" s="40"/>
      <c r="AV3446" s="40"/>
      <c r="AW3446" s="40"/>
      <c r="AX3446" s="40"/>
      <c r="AY3446" s="40"/>
      <c r="AZ3446" s="40"/>
      <c r="BA3446" s="40"/>
      <c r="BB3446" s="40"/>
      <c r="BC3446" s="40"/>
      <c r="BD3446" s="40"/>
      <c r="BE3446" s="40"/>
      <c r="BF3446" s="40"/>
    </row>
    <row r="3447" spans="1:58" x14ac:dyDescent="0.4">
      <c r="A3447" s="510"/>
      <c r="B3447" s="40"/>
      <c r="C3447" s="40"/>
      <c r="D3447" s="45"/>
      <c r="E3447" s="45"/>
      <c r="F3447" s="64"/>
      <c r="G3447" s="40"/>
      <c r="H3447" s="40"/>
      <c r="I3447" s="40"/>
      <c r="J3447" s="40"/>
      <c r="K3447" s="40"/>
      <c r="L3447" s="40"/>
      <c r="M3447" s="40"/>
      <c r="N3447" s="40"/>
      <c r="O3447" s="40"/>
      <c r="P3447" s="40"/>
      <c r="Q3447" s="40"/>
      <c r="R3447" s="40"/>
      <c r="S3447" s="40"/>
      <c r="T3447" s="40"/>
      <c r="U3447" s="40"/>
      <c r="V3447" s="40"/>
      <c r="W3447" s="40"/>
      <c r="X3447" s="40"/>
      <c r="Y3447" s="40"/>
      <c r="Z3447" s="40"/>
      <c r="AA3447" s="40"/>
      <c r="AB3447" s="40"/>
      <c r="AC3447" s="40"/>
      <c r="AD3447" s="40"/>
      <c r="AE3447" s="40"/>
      <c r="AF3447" s="40"/>
      <c r="AG3447" s="40"/>
      <c r="AH3447" s="40"/>
      <c r="AI3447" s="40"/>
      <c r="AJ3447" s="40"/>
      <c r="AK3447" s="40"/>
      <c r="AL3447" s="40"/>
      <c r="AM3447" s="40"/>
      <c r="AN3447" s="40"/>
      <c r="AO3447" s="40"/>
      <c r="AP3447" s="40"/>
      <c r="AQ3447" s="40"/>
      <c r="AR3447" s="40"/>
      <c r="AS3447" s="40"/>
      <c r="AT3447" s="40"/>
      <c r="AU3447" s="40"/>
      <c r="AV3447" s="40"/>
      <c r="AW3447" s="40"/>
      <c r="AX3447" s="40"/>
      <c r="AY3447" s="40"/>
      <c r="AZ3447" s="40"/>
      <c r="BA3447" s="40"/>
      <c r="BB3447" s="40"/>
      <c r="BC3447" s="40"/>
      <c r="BD3447" s="40"/>
      <c r="BE3447" s="40"/>
      <c r="BF3447" s="40"/>
    </row>
    <row r="3448" spans="1:58" x14ac:dyDescent="0.4">
      <c r="A3448" s="510"/>
      <c r="B3448" s="40"/>
      <c r="C3448" s="40"/>
      <c r="D3448" s="45"/>
      <c r="E3448" s="45"/>
      <c r="F3448" s="64"/>
      <c r="G3448" s="40"/>
      <c r="H3448" s="40"/>
      <c r="I3448" s="40"/>
      <c r="J3448" s="40"/>
      <c r="K3448" s="40"/>
      <c r="L3448" s="40"/>
      <c r="M3448" s="40"/>
      <c r="N3448" s="40"/>
      <c r="O3448" s="40"/>
      <c r="P3448" s="40"/>
      <c r="Q3448" s="40"/>
      <c r="R3448" s="40"/>
      <c r="S3448" s="40"/>
      <c r="T3448" s="40"/>
      <c r="U3448" s="40"/>
      <c r="V3448" s="40"/>
      <c r="W3448" s="40"/>
      <c r="X3448" s="40"/>
      <c r="Y3448" s="40"/>
      <c r="Z3448" s="40"/>
      <c r="AA3448" s="40"/>
      <c r="AB3448" s="40"/>
      <c r="AC3448" s="40"/>
      <c r="AD3448" s="40"/>
      <c r="AE3448" s="40"/>
      <c r="AF3448" s="40"/>
      <c r="AG3448" s="40"/>
      <c r="AH3448" s="40"/>
      <c r="AI3448" s="40"/>
      <c r="AJ3448" s="40"/>
      <c r="AK3448" s="40"/>
      <c r="AL3448" s="40"/>
      <c r="AM3448" s="40"/>
      <c r="AN3448" s="40"/>
      <c r="AO3448" s="40"/>
      <c r="AP3448" s="40"/>
      <c r="AQ3448" s="40"/>
      <c r="AR3448" s="40"/>
      <c r="AS3448" s="40"/>
      <c r="AT3448" s="40"/>
      <c r="AU3448" s="40"/>
      <c r="AV3448" s="40"/>
      <c r="AW3448" s="40"/>
      <c r="AX3448" s="40"/>
      <c r="AY3448" s="40"/>
      <c r="AZ3448" s="40"/>
      <c r="BA3448" s="40"/>
      <c r="BB3448" s="40"/>
      <c r="BC3448" s="40"/>
      <c r="BD3448" s="40"/>
      <c r="BE3448" s="40"/>
      <c r="BF3448" s="40"/>
    </row>
    <row r="3449" spans="1:58" x14ac:dyDescent="0.4">
      <c r="A3449" s="510"/>
      <c r="B3449" s="40"/>
      <c r="C3449" s="40"/>
      <c r="D3449" s="45"/>
      <c r="E3449" s="45"/>
      <c r="F3449" s="64"/>
      <c r="G3449" s="40"/>
      <c r="H3449" s="40"/>
      <c r="I3449" s="40"/>
      <c r="J3449" s="40"/>
      <c r="K3449" s="40"/>
      <c r="L3449" s="40"/>
      <c r="M3449" s="40"/>
      <c r="N3449" s="40"/>
      <c r="O3449" s="40"/>
      <c r="P3449" s="40"/>
      <c r="Q3449" s="40"/>
      <c r="R3449" s="40"/>
      <c r="S3449" s="40"/>
      <c r="T3449" s="40"/>
      <c r="U3449" s="40"/>
      <c r="V3449" s="40"/>
      <c r="W3449" s="40"/>
      <c r="X3449" s="40"/>
      <c r="Y3449" s="40"/>
      <c r="Z3449" s="40"/>
      <c r="AA3449" s="40"/>
      <c r="AB3449" s="40"/>
      <c r="AC3449" s="40"/>
      <c r="AD3449" s="40"/>
      <c r="AE3449" s="40"/>
      <c r="AF3449" s="40"/>
      <c r="AG3449" s="40"/>
      <c r="AH3449" s="40"/>
      <c r="AI3449" s="40"/>
      <c r="AJ3449" s="40"/>
      <c r="AK3449" s="40"/>
      <c r="AL3449" s="40"/>
      <c r="AM3449" s="40"/>
      <c r="AN3449" s="40"/>
      <c r="AO3449" s="40"/>
      <c r="AP3449" s="40"/>
      <c r="AQ3449" s="40"/>
      <c r="AR3449" s="40"/>
      <c r="AS3449" s="40"/>
      <c r="AT3449" s="40"/>
      <c r="AU3449" s="40"/>
      <c r="AV3449" s="40"/>
      <c r="AW3449" s="40"/>
      <c r="AX3449" s="40"/>
      <c r="AY3449" s="40"/>
      <c r="AZ3449" s="40"/>
      <c r="BA3449" s="40"/>
      <c r="BB3449" s="40"/>
      <c r="BC3449" s="40"/>
      <c r="BD3449" s="40"/>
      <c r="BE3449" s="40"/>
      <c r="BF3449" s="40"/>
    </row>
    <row r="3450" spans="1:58" x14ac:dyDescent="0.4">
      <c r="A3450" s="510"/>
      <c r="B3450" s="40"/>
      <c r="C3450" s="40"/>
      <c r="D3450" s="45"/>
      <c r="E3450" s="45"/>
      <c r="F3450" s="64"/>
      <c r="G3450" s="40"/>
      <c r="H3450" s="40"/>
      <c r="I3450" s="40"/>
      <c r="J3450" s="40"/>
      <c r="K3450" s="40"/>
      <c r="L3450" s="40"/>
      <c r="M3450" s="40"/>
      <c r="N3450" s="40"/>
      <c r="O3450" s="40"/>
      <c r="P3450" s="40"/>
      <c r="Q3450" s="40"/>
      <c r="R3450" s="40"/>
      <c r="S3450" s="40"/>
      <c r="T3450" s="40"/>
      <c r="U3450" s="40"/>
      <c r="V3450" s="40"/>
      <c r="W3450" s="40"/>
      <c r="X3450" s="40"/>
      <c r="Y3450" s="40"/>
      <c r="Z3450" s="40"/>
      <c r="AA3450" s="40"/>
      <c r="AB3450" s="40"/>
      <c r="AC3450" s="40"/>
      <c r="AD3450" s="40"/>
      <c r="AE3450" s="40"/>
      <c r="AF3450" s="40"/>
      <c r="AG3450" s="40"/>
      <c r="AH3450" s="40"/>
      <c r="AI3450" s="40"/>
      <c r="AJ3450" s="40"/>
      <c r="AK3450" s="40"/>
      <c r="AL3450" s="40"/>
      <c r="AM3450" s="40"/>
      <c r="AN3450" s="40"/>
      <c r="AO3450" s="40"/>
      <c r="AP3450" s="40"/>
      <c r="AQ3450" s="40"/>
      <c r="AR3450" s="40"/>
      <c r="AS3450" s="40"/>
      <c r="AT3450" s="40"/>
      <c r="AU3450" s="40"/>
      <c r="AV3450" s="40"/>
      <c r="AW3450" s="40"/>
      <c r="AX3450" s="40"/>
      <c r="AY3450" s="40"/>
      <c r="AZ3450" s="40"/>
      <c r="BA3450" s="40"/>
      <c r="BB3450" s="40"/>
      <c r="BC3450" s="40"/>
      <c r="BD3450" s="40"/>
      <c r="BE3450" s="40"/>
      <c r="BF3450" s="40"/>
    </row>
    <row r="3451" spans="1:58" x14ac:dyDescent="0.4">
      <c r="A3451" s="510"/>
      <c r="B3451" s="40"/>
      <c r="C3451" s="40"/>
      <c r="D3451" s="45"/>
      <c r="E3451" s="45"/>
      <c r="F3451" s="64"/>
      <c r="G3451" s="40"/>
      <c r="H3451" s="40"/>
      <c r="I3451" s="40"/>
      <c r="J3451" s="40"/>
      <c r="K3451" s="40"/>
      <c r="L3451" s="40"/>
      <c r="M3451" s="40"/>
      <c r="N3451" s="40"/>
      <c r="O3451" s="40"/>
      <c r="P3451" s="40"/>
      <c r="Q3451" s="40"/>
      <c r="R3451" s="40"/>
      <c r="S3451" s="40"/>
      <c r="T3451" s="40"/>
      <c r="U3451" s="40"/>
      <c r="V3451" s="40"/>
      <c r="W3451" s="40"/>
      <c r="X3451" s="40"/>
      <c r="Y3451" s="40"/>
      <c r="Z3451" s="40"/>
      <c r="AA3451" s="40"/>
      <c r="AB3451" s="40"/>
      <c r="AC3451" s="40"/>
      <c r="AD3451" s="40"/>
      <c r="AE3451" s="40"/>
      <c r="AF3451" s="40"/>
      <c r="AG3451" s="40"/>
      <c r="AH3451" s="40"/>
      <c r="AI3451" s="40"/>
      <c r="AJ3451" s="40"/>
      <c r="AK3451" s="40"/>
      <c r="AL3451" s="40"/>
      <c r="AM3451" s="40"/>
      <c r="AN3451" s="40"/>
      <c r="AO3451" s="40"/>
      <c r="AP3451" s="40"/>
      <c r="AQ3451" s="40"/>
      <c r="AR3451" s="40"/>
      <c r="AS3451" s="40"/>
      <c r="AT3451" s="40"/>
      <c r="AU3451" s="40"/>
      <c r="AV3451" s="40"/>
      <c r="AW3451" s="40"/>
      <c r="AX3451" s="40"/>
      <c r="AY3451" s="40"/>
      <c r="AZ3451" s="40"/>
      <c r="BA3451" s="40"/>
      <c r="BB3451" s="40"/>
      <c r="BC3451" s="40"/>
      <c r="BD3451" s="40"/>
      <c r="BE3451" s="40"/>
      <c r="BF3451" s="40"/>
    </row>
    <row r="3452" spans="1:58" x14ac:dyDescent="0.4">
      <c r="A3452" s="510"/>
      <c r="B3452" s="40"/>
      <c r="C3452" s="40"/>
      <c r="D3452" s="45"/>
      <c r="E3452" s="45"/>
      <c r="F3452" s="64"/>
      <c r="G3452" s="40"/>
      <c r="H3452" s="40"/>
      <c r="I3452" s="40"/>
      <c r="J3452" s="40"/>
      <c r="K3452" s="40"/>
      <c r="L3452" s="40"/>
      <c r="M3452" s="40"/>
      <c r="N3452" s="40"/>
      <c r="O3452" s="40"/>
      <c r="P3452" s="40"/>
      <c r="Q3452" s="40"/>
      <c r="R3452" s="40"/>
      <c r="S3452" s="40"/>
      <c r="T3452" s="40"/>
      <c r="U3452" s="40"/>
      <c r="V3452" s="40"/>
      <c r="W3452" s="40"/>
      <c r="X3452" s="40"/>
      <c r="Y3452" s="40"/>
      <c r="Z3452" s="40"/>
      <c r="AA3452" s="40"/>
      <c r="AB3452" s="40"/>
      <c r="AC3452" s="40"/>
      <c r="AD3452" s="40"/>
      <c r="AE3452" s="40"/>
      <c r="AF3452" s="40"/>
      <c r="AG3452" s="40"/>
      <c r="AH3452" s="40"/>
      <c r="AI3452" s="40"/>
      <c r="AJ3452" s="40"/>
      <c r="AK3452" s="40"/>
      <c r="AL3452" s="40"/>
      <c r="AM3452" s="40"/>
      <c r="AN3452" s="40"/>
      <c r="AO3452" s="40"/>
      <c r="AP3452" s="40"/>
      <c r="AQ3452" s="40"/>
      <c r="AR3452" s="40"/>
      <c r="AS3452" s="40"/>
      <c r="AT3452" s="40"/>
      <c r="AU3452" s="40"/>
      <c r="AV3452" s="40"/>
      <c r="AW3452" s="40"/>
      <c r="AX3452" s="40"/>
      <c r="AY3452" s="40"/>
      <c r="AZ3452" s="40"/>
      <c r="BA3452" s="40"/>
      <c r="BB3452" s="40"/>
      <c r="BC3452" s="40"/>
      <c r="BD3452" s="40"/>
      <c r="BE3452" s="40"/>
      <c r="BF3452" s="40"/>
    </row>
    <row r="3453" spans="1:58" x14ac:dyDescent="0.4">
      <c r="A3453" s="510"/>
      <c r="B3453" s="40"/>
      <c r="C3453" s="40"/>
      <c r="D3453" s="45"/>
      <c r="E3453" s="45"/>
      <c r="F3453" s="64"/>
      <c r="G3453" s="40"/>
      <c r="H3453" s="40"/>
      <c r="I3453" s="40"/>
      <c r="J3453" s="40"/>
      <c r="K3453" s="40"/>
      <c r="L3453" s="40"/>
      <c r="M3453" s="40"/>
      <c r="N3453" s="40"/>
      <c r="O3453" s="40"/>
      <c r="P3453" s="40"/>
      <c r="Q3453" s="40"/>
      <c r="R3453" s="40"/>
      <c r="S3453" s="40"/>
      <c r="T3453" s="40"/>
      <c r="U3453" s="40"/>
      <c r="V3453" s="40"/>
      <c r="W3453" s="40"/>
      <c r="X3453" s="40"/>
      <c r="Y3453" s="40"/>
      <c r="Z3453" s="40"/>
      <c r="AA3453" s="40"/>
      <c r="AB3453" s="40"/>
      <c r="AC3453" s="40"/>
      <c r="AD3453" s="40"/>
      <c r="AE3453" s="40"/>
      <c r="AF3453" s="40"/>
      <c r="AG3453" s="40"/>
      <c r="AH3453" s="40"/>
      <c r="AI3453" s="40"/>
      <c r="AJ3453" s="40"/>
      <c r="AK3453" s="40"/>
      <c r="AL3453" s="40"/>
      <c r="AM3453" s="40"/>
      <c r="AN3453" s="40"/>
      <c r="AO3453" s="40"/>
      <c r="AP3453" s="40"/>
      <c r="AQ3453" s="40"/>
      <c r="AR3453" s="40"/>
      <c r="AS3453" s="40"/>
      <c r="AT3453" s="40"/>
      <c r="AU3453" s="40"/>
      <c r="AV3453" s="40"/>
      <c r="AW3453" s="40"/>
      <c r="AX3453" s="40"/>
      <c r="AY3453" s="40"/>
      <c r="AZ3453" s="40"/>
      <c r="BA3453" s="40"/>
      <c r="BB3453" s="40"/>
      <c r="BC3453" s="40"/>
      <c r="BD3453" s="40"/>
      <c r="BE3453" s="40"/>
      <c r="BF3453" s="40"/>
    </row>
    <row r="3454" spans="1:58" x14ac:dyDescent="0.4">
      <c r="A3454" s="510"/>
      <c r="B3454" s="40"/>
      <c r="C3454" s="40"/>
      <c r="D3454" s="45"/>
      <c r="E3454" s="45"/>
      <c r="F3454" s="64"/>
      <c r="G3454" s="40"/>
      <c r="H3454" s="40"/>
      <c r="I3454" s="40"/>
      <c r="J3454" s="40"/>
      <c r="K3454" s="40"/>
      <c r="L3454" s="40"/>
      <c r="M3454" s="40"/>
      <c r="N3454" s="40"/>
      <c r="O3454" s="40"/>
      <c r="P3454" s="40"/>
      <c r="Q3454" s="40"/>
      <c r="R3454" s="40"/>
      <c r="S3454" s="40"/>
      <c r="T3454" s="40"/>
      <c r="U3454" s="40"/>
      <c r="V3454" s="40"/>
      <c r="W3454" s="40"/>
      <c r="X3454" s="40"/>
      <c r="Y3454" s="40"/>
      <c r="Z3454" s="40"/>
      <c r="AA3454" s="40"/>
      <c r="AB3454" s="40"/>
      <c r="AC3454" s="40"/>
      <c r="AD3454" s="40"/>
      <c r="AE3454" s="40"/>
      <c r="AF3454" s="40"/>
      <c r="AG3454" s="40"/>
      <c r="AH3454" s="40"/>
      <c r="AI3454" s="40"/>
      <c r="AJ3454" s="40"/>
      <c r="AK3454" s="40"/>
      <c r="AL3454" s="40"/>
      <c r="AM3454" s="40"/>
      <c r="AN3454" s="40"/>
      <c r="AO3454" s="40"/>
      <c r="AP3454" s="40"/>
      <c r="AQ3454" s="40"/>
      <c r="AR3454" s="40"/>
      <c r="AS3454" s="40"/>
      <c r="AT3454" s="40"/>
      <c r="AU3454" s="40"/>
      <c r="AV3454" s="40"/>
      <c r="AW3454" s="40"/>
      <c r="AX3454" s="40"/>
      <c r="AY3454" s="40"/>
      <c r="AZ3454" s="40"/>
      <c r="BA3454" s="40"/>
      <c r="BB3454" s="40"/>
      <c r="BC3454" s="40"/>
      <c r="BD3454" s="40"/>
      <c r="BE3454" s="40"/>
      <c r="BF3454" s="40"/>
    </row>
    <row r="3455" spans="1:58" x14ac:dyDescent="0.4">
      <c r="A3455" s="510"/>
      <c r="B3455" s="40"/>
      <c r="C3455" s="40"/>
      <c r="D3455" s="45"/>
      <c r="E3455" s="45"/>
      <c r="F3455" s="64"/>
      <c r="G3455" s="40"/>
      <c r="H3455" s="40"/>
      <c r="I3455" s="40"/>
      <c r="J3455" s="40"/>
      <c r="K3455" s="40"/>
      <c r="L3455" s="40"/>
      <c r="M3455" s="40"/>
      <c r="N3455" s="40"/>
      <c r="O3455" s="40"/>
      <c r="P3455" s="40"/>
      <c r="Q3455" s="40"/>
      <c r="R3455" s="40"/>
      <c r="S3455" s="40"/>
      <c r="T3455" s="40"/>
      <c r="U3455" s="40"/>
      <c r="V3455" s="40"/>
      <c r="W3455" s="40"/>
      <c r="X3455" s="40"/>
      <c r="Y3455" s="40"/>
      <c r="Z3455" s="40"/>
      <c r="AA3455" s="40"/>
      <c r="AB3455" s="40"/>
      <c r="AC3455" s="40"/>
      <c r="AD3455" s="40"/>
      <c r="AE3455" s="40"/>
      <c r="AF3455" s="40"/>
      <c r="AG3455" s="40"/>
      <c r="AH3455" s="40"/>
      <c r="AI3455" s="40"/>
      <c r="AJ3455" s="40"/>
      <c r="AK3455" s="40"/>
      <c r="AL3455" s="40"/>
      <c r="AM3455" s="40"/>
      <c r="AN3455" s="40"/>
      <c r="AO3455" s="40"/>
      <c r="AP3455" s="40"/>
      <c r="AQ3455" s="40"/>
      <c r="AR3455" s="40"/>
      <c r="AS3455" s="40"/>
      <c r="AT3455" s="40"/>
      <c r="AU3455" s="40"/>
      <c r="AV3455" s="40"/>
      <c r="AW3455" s="40"/>
      <c r="AX3455" s="40"/>
      <c r="AY3455" s="40"/>
      <c r="AZ3455" s="40"/>
      <c r="BA3455" s="40"/>
      <c r="BB3455" s="40"/>
      <c r="BC3455" s="40"/>
      <c r="BD3455" s="40"/>
      <c r="BE3455" s="40"/>
      <c r="BF3455" s="40"/>
    </row>
    <row r="3456" spans="1:58" x14ac:dyDescent="0.4">
      <c r="A3456" s="510"/>
      <c r="B3456" s="40"/>
      <c r="C3456" s="40"/>
      <c r="D3456" s="45"/>
      <c r="E3456" s="45"/>
      <c r="F3456" s="64"/>
      <c r="G3456" s="40"/>
      <c r="H3456" s="40"/>
      <c r="I3456" s="40"/>
      <c r="J3456" s="40"/>
      <c r="K3456" s="40"/>
      <c r="L3456" s="40"/>
      <c r="M3456" s="40"/>
      <c r="N3456" s="40"/>
      <c r="O3456" s="40"/>
      <c r="P3456" s="40"/>
      <c r="Q3456" s="40"/>
      <c r="R3456" s="40"/>
      <c r="S3456" s="40"/>
      <c r="T3456" s="40"/>
      <c r="U3456" s="40"/>
      <c r="V3456" s="40"/>
      <c r="W3456" s="40"/>
      <c r="X3456" s="40"/>
      <c r="Y3456" s="40"/>
      <c r="Z3456" s="40"/>
      <c r="AA3456" s="40"/>
      <c r="AB3456" s="40"/>
      <c r="AC3456" s="40"/>
      <c r="AD3456" s="40"/>
      <c r="AE3456" s="40"/>
      <c r="AF3456" s="40"/>
      <c r="AG3456" s="40"/>
      <c r="AH3456" s="40"/>
      <c r="AI3456" s="40"/>
      <c r="AJ3456" s="40"/>
      <c r="AK3456" s="40"/>
      <c r="AL3456" s="40"/>
      <c r="AM3456" s="40"/>
      <c r="AN3456" s="40"/>
      <c r="AO3456" s="40"/>
      <c r="AP3456" s="40"/>
      <c r="AQ3456" s="40"/>
      <c r="AR3456" s="40"/>
      <c r="AS3456" s="40"/>
      <c r="AT3456" s="40"/>
      <c r="AU3456" s="40"/>
      <c r="AV3456" s="40"/>
      <c r="AW3456" s="40"/>
      <c r="AX3456" s="40"/>
      <c r="AY3456" s="40"/>
      <c r="AZ3456" s="40"/>
      <c r="BA3456" s="40"/>
      <c r="BB3456" s="40"/>
      <c r="BC3456" s="40"/>
      <c r="BD3456" s="40"/>
      <c r="BE3456" s="40"/>
      <c r="BF3456" s="40"/>
    </row>
    <row r="3457" spans="1:58" x14ac:dyDescent="0.4">
      <c r="A3457" s="510"/>
      <c r="B3457" s="40"/>
      <c r="C3457" s="40"/>
      <c r="D3457" s="45"/>
      <c r="E3457" s="45"/>
      <c r="F3457" s="64"/>
      <c r="G3457" s="40"/>
      <c r="H3457" s="40"/>
      <c r="I3457" s="40"/>
      <c r="J3457" s="40"/>
      <c r="K3457" s="40"/>
      <c r="L3457" s="40"/>
      <c r="M3457" s="40"/>
      <c r="N3457" s="40"/>
      <c r="O3457" s="40"/>
      <c r="P3457" s="40"/>
      <c r="Q3457" s="40"/>
      <c r="R3457" s="40"/>
      <c r="S3457" s="40"/>
      <c r="T3457" s="40"/>
      <c r="U3457" s="40"/>
      <c r="V3457" s="40"/>
      <c r="W3457" s="40"/>
      <c r="X3457" s="40"/>
      <c r="Y3457" s="40"/>
      <c r="Z3457" s="40"/>
      <c r="AA3457" s="40"/>
      <c r="AB3457" s="40"/>
      <c r="AC3457" s="40"/>
      <c r="AD3457" s="40"/>
      <c r="AE3457" s="40"/>
      <c r="AF3457" s="40"/>
      <c r="AG3457" s="40"/>
      <c r="AH3457" s="40"/>
      <c r="AI3457" s="40"/>
      <c r="AJ3457" s="40"/>
      <c r="AK3457" s="40"/>
      <c r="AL3457" s="40"/>
      <c r="AM3457" s="40"/>
      <c r="AN3457" s="40"/>
      <c r="AO3457" s="40"/>
      <c r="AP3457" s="40"/>
      <c r="AQ3457" s="40"/>
      <c r="AR3457" s="40"/>
      <c r="AS3457" s="40"/>
      <c r="AT3457" s="40"/>
      <c r="AU3457" s="40"/>
      <c r="AV3457" s="40"/>
      <c r="AW3457" s="40"/>
      <c r="AX3457" s="40"/>
      <c r="AY3457" s="40"/>
      <c r="AZ3457" s="40"/>
      <c r="BA3457" s="40"/>
      <c r="BB3457" s="40"/>
      <c r="BC3457" s="40"/>
      <c r="BD3457" s="40"/>
      <c r="BE3457" s="40"/>
      <c r="BF3457" s="40"/>
    </row>
    <row r="3458" spans="1:58" x14ac:dyDescent="0.4">
      <c r="A3458" s="510"/>
      <c r="B3458" s="40"/>
      <c r="C3458" s="40"/>
      <c r="D3458" s="45"/>
      <c r="E3458" s="45"/>
      <c r="F3458" s="64"/>
      <c r="G3458" s="40"/>
      <c r="H3458" s="40"/>
      <c r="I3458" s="40"/>
      <c r="J3458" s="40"/>
      <c r="K3458" s="40"/>
      <c r="L3458" s="40"/>
      <c r="M3458" s="40"/>
      <c r="N3458" s="40"/>
      <c r="O3458" s="40"/>
      <c r="P3458" s="40"/>
      <c r="Q3458" s="40"/>
      <c r="R3458" s="40"/>
      <c r="S3458" s="40"/>
      <c r="T3458" s="40"/>
      <c r="U3458" s="40"/>
      <c r="V3458" s="40"/>
      <c r="W3458" s="40"/>
      <c r="X3458" s="40"/>
      <c r="Y3458" s="40"/>
      <c r="Z3458" s="40"/>
      <c r="AA3458" s="40"/>
      <c r="AB3458" s="40"/>
      <c r="AC3458" s="40"/>
      <c r="AD3458" s="40"/>
      <c r="AE3458" s="40"/>
      <c r="AF3458" s="40"/>
      <c r="AG3458" s="40"/>
      <c r="AH3458" s="40"/>
      <c r="AI3458" s="40"/>
      <c r="AJ3458" s="40"/>
      <c r="AK3458" s="40"/>
      <c r="AL3458" s="40"/>
      <c r="AM3458" s="40"/>
      <c r="AN3458" s="40"/>
      <c r="AO3458" s="40"/>
      <c r="AP3458" s="40"/>
      <c r="AQ3458" s="40"/>
      <c r="AR3458" s="40"/>
      <c r="AS3458" s="40"/>
      <c r="AT3458" s="40"/>
      <c r="AU3458" s="40"/>
      <c r="AV3458" s="40"/>
      <c r="AW3458" s="40"/>
      <c r="AX3458" s="40"/>
      <c r="AY3458" s="40"/>
      <c r="AZ3458" s="40"/>
      <c r="BA3458" s="40"/>
      <c r="BB3458" s="40"/>
      <c r="BC3458" s="40"/>
      <c r="BD3458" s="40"/>
      <c r="BE3458" s="40"/>
      <c r="BF3458" s="40"/>
    </row>
    <row r="3459" spans="1:58" x14ac:dyDescent="0.4">
      <c r="A3459" s="510"/>
      <c r="B3459" s="40"/>
      <c r="C3459" s="40"/>
      <c r="D3459" s="45"/>
      <c r="E3459" s="45"/>
      <c r="F3459" s="64"/>
      <c r="G3459" s="40"/>
      <c r="H3459" s="40"/>
      <c r="I3459" s="40"/>
      <c r="J3459" s="40"/>
      <c r="K3459" s="40"/>
      <c r="L3459" s="40"/>
      <c r="M3459" s="40"/>
      <c r="N3459" s="40"/>
      <c r="O3459" s="40"/>
      <c r="P3459" s="40"/>
      <c r="Q3459" s="40"/>
      <c r="R3459" s="40"/>
      <c r="S3459" s="40"/>
      <c r="T3459" s="40"/>
      <c r="U3459" s="40"/>
      <c r="V3459" s="40"/>
      <c r="W3459" s="40"/>
      <c r="X3459" s="40"/>
      <c r="Y3459" s="40"/>
      <c r="Z3459" s="40"/>
      <c r="AA3459" s="40"/>
      <c r="AB3459" s="40"/>
      <c r="AC3459" s="40"/>
      <c r="AD3459" s="40"/>
      <c r="AE3459" s="40"/>
      <c r="AF3459" s="40"/>
      <c r="AG3459" s="40"/>
      <c r="AH3459" s="40"/>
      <c r="AI3459" s="40"/>
      <c r="AJ3459" s="40"/>
      <c r="AK3459" s="40"/>
      <c r="AL3459" s="40"/>
      <c r="AM3459" s="40"/>
      <c r="AN3459" s="40"/>
      <c r="AO3459" s="40"/>
      <c r="AP3459" s="40"/>
      <c r="AQ3459" s="40"/>
      <c r="AR3459" s="40"/>
      <c r="AS3459" s="40"/>
      <c r="AT3459" s="40"/>
      <c r="AU3459" s="40"/>
      <c r="AV3459" s="40"/>
      <c r="AW3459" s="40"/>
      <c r="AX3459" s="40"/>
      <c r="AY3459" s="40"/>
      <c r="AZ3459" s="40"/>
      <c r="BA3459" s="40"/>
      <c r="BB3459" s="40"/>
      <c r="BC3459" s="40"/>
      <c r="BD3459" s="40"/>
      <c r="BE3459" s="40"/>
      <c r="BF3459" s="40"/>
    </row>
    <row r="3460" spans="1:58" x14ac:dyDescent="0.4">
      <c r="A3460" s="510"/>
      <c r="B3460" s="40"/>
      <c r="C3460" s="40"/>
      <c r="D3460" s="45"/>
      <c r="E3460" s="45"/>
      <c r="F3460" s="64"/>
      <c r="G3460" s="40"/>
      <c r="H3460" s="40"/>
      <c r="I3460" s="40"/>
      <c r="J3460" s="40"/>
      <c r="K3460" s="40"/>
      <c r="L3460" s="40"/>
      <c r="M3460" s="40"/>
      <c r="N3460" s="40"/>
      <c r="O3460" s="40"/>
      <c r="P3460" s="40"/>
      <c r="Q3460" s="40"/>
      <c r="R3460" s="40"/>
      <c r="S3460" s="40"/>
      <c r="T3460" s="40"/>
      <c r="U3460" s="40"/>
      <c r="V3460" s="40"/>
      <c r="W3460" s="40"/>
      <c r="X3460" s="40"/>
      <c r="Y3460" s="40"/>
      <c r="Z3460" s="40"/>
      <c r="AA3460" s="40"/>
      <c r="AB3460" s="40"/>
      <c r="AC3460" s="40"/>
      <c r="AD3460" s="40"/>
      <c r="AE3460" s="40"/>
      <c r="AF3460" s="40"/>
      <c r="AG3460" s="40"/>
      <c r="AH3460" s="40"/>
      <c r="AI3460" s="40"/>
      <c r="AJ3460" s="40"/>
      <c r="AK3460" s="40"/>
      <c r="AL3460" s="40"/>
      <c r="AM3460" s="40"/>
      <c r="AN3460" s="40"/>
      <c r="AO3460" s="40"/>
      <c r="AP3460" s="40"/>
      <c r="AQ3460" s="40"/>
      <c r="AR3460" s="40"/>
      <c r="AS3460" s="40"/>
      <c r="AT3460" s="40"/>
      <c r="AU3460" s="40"/>
      <c r="AV3460" s="40"/>
      <c r="AW3460" s="40"/>
      <c r="AX3460" s="40"/>
      <c r="AY3460" s="40"/>
      <c r="AZ3460" s="40"/>
      <c r="BA3460" s="40"/>
      <c r="BB3460" s="40"/>
      <c r="BC3460" s="40"/>
      <c r="BD3460" s="40"/>
      <c r="BE3460" s="40"/>
      <c r="BF3460" s="40"/>
    </row>
    <row r="3461" spans="1:58" x14ac:dyDescent="0.4">
      <c r="A3461" s="510"/>
      <c r="B3461" s="40"/>
      <c r="C3461" s="40"/>
      <c r="D3461" s="45"/>
      <c r="E3461" s="45"/>
      <c r="F3461" s="64"/>
      <c r="G3461" s="40"/>
      <c r="H3461" s="40"/>
      <c r="I3461" s="40"/>
      <c r="J3461" s="40"/>
      <c r="K3461" s="40"/>
      <c r="L3461" s="40"/>
      <c r="M3461" s="40"/>
      <c r="N3461" s="40"/>
      <c r="O3461" s="40"/>
      <c r="P3461" s="40"/>
      <c r="Q3461" s="40"/>
      <c r="R3461" s="40"/>
      <c r="S3461" s="40"/>
      <c r="T3461" s="40"/>
      <c r="U3461" s="40"/>
      <c r="V3461" s="40"/>
      <c r="W3461" s="40"/>
      <c r="X3461" s="40"/>
      <c r="Y3461" s="40"/>
      <c r="Z3461" s="40"/>
      <c r="AA3461" s="40"/>
      <c r="AB3461" s="40"/>
      <c r="AC3461" s="40"/>
      <c r="AD3461" s="40"/>
      <c r="AE3461" s="40"/>
      <c r="AF3461" s="40"/>
      <c r="AG3461" s="40"/>
      <c r="AH3461" s="40"/>
      <c r="AI3461" s="40"/>
      <c r="AJ3461" s="40"/>
      <c r="AK3461" s="40"/>
      <c r="AL3461" s="40"/>
      <c r="AM3461" s="40"/>
      <c r="AN3461" s="40"/>
      <c r="AO3461" s="40"/>
      <c r="AP3461" s="40"/>
      <c r="AQ3461" s="40"/>
      <c r="AR3461" s="40"/>
      <c r="AS3461" s="40"/>
      <c r="AT3461" s="40"/>
      <c r="AU3461" s="40"/>
      <c r="AV3461" s="40"/>
      <c r="AW3461" s="40"/>
      <c r="AX3461" s="40"/>
      <c r="AY3461" s="40"/>
      <c r="AZ3461" s="40"/>
      <c r="BA3461" s="40"/>
      <c r="BB3461" s="40"/>
      <c r="BC3461" s="40"/>
      <c r="BD3461" s="40"/>
      <c r="BE3461" s="40"/>
      <c r="BF3461" s="40"/>
    </row>
    <row r="3462" spans="1:58" x14ac:dyDescent="0.4">
      <c r="A3462" s="510"/>
      <c r="B3462" s="40"/>
      <c r="C3462" s="40"/>
      <c r="D3462" s="45"/>
      <c r="E3462" s="45"/>
      <c r="F3462" s="64"/>
      <c r="G3462" s="40"/>
      <c r="H3462" s="40"/>
      <c r="I3462" s="40"/>
      <c r="J3462" s="40"/>
      <c r="K3462" s="40"/>
      <c r="L3462" s="40"/>
      <c r="M3462" s="40"/>
      <c r="N3462" s="40"/>
      <c r="O3462" s="40"/>
      <c r="P3462" s="40"/>
      <c r="Q3462" s="40"/>
      <c r="R3462" s="40"/>
      <c r="S3462" s="40"/>
      <c r="T3462" s="40"/>
      <c r="U3462" s="40"/>
      <c r="V3462" s="40"/>
      <c r="W3462" s="40"/>
      <c r="X3462" s="40"/>
      <c r="Y3462" s="40"/>
      <c r="Z3462" s="40"/>
      <c r="AA3462" s="40"/>
      <c r="AB3462" s="40"/>
      <c r="AC3462" s="40"/>
      <c r="AD3462" s="40"/>
      <c r="AE3462" s="40"/>
      <c r="AF3462" s="40"/>
      <c r="AG3462" s="40"/>
      <c r="AH3462" s="40"/>
      <c r="AI3462" s="40"/>
      <c r="AJ3462" s="40"/>
      <c r="AK3462" s="40"/>
      <c r="AL3462" s="40"/>
      <c r="AM3462" s="40"/>
      <c r="AN3462" s="40"/>
      <c r="AO3462" s="40"/>
      <c r="AP3462" s="40"/>
      <c r="AQ3462" s="40"/>
      <c r="AR3462" s="40"/>
      <c r="AS3462" s="40"/>
      <c r="AT3462" s="40"/>
      <c r="AU3462" s="40"/>
      <c r="AV3462" s="40"/>
      <c r="AW3462" s="40"/>
      <c r="AX3462" s="40"/>
      <c r="AY3462" s="40"/>
      <c r="AZ3462" s="40"/>
      <c r="BA3462" s="40"/>
      <c r="BB3462" s="40"/>
      <c r="BC3462" s="40"/>
      <c r="BD3462" s="40"/>
      <c r="BE3462" s="40"/>
      <c r="BF3462" s="40"/>
    </row>
    <row r="3463" spans="1:58" x14ac:dyDescent="0.4">
      <c r="A3463" s="510"/>
      <c r="B3463" s="40"/>
      <c r="C3463" s="40"/>
      <c r="D3463" s="45"/>
      <c r="E3463" s="45"/>
      <c r="F3463" s="64"/>
      <c r="G3463" s="40"/>
      <c r="H3463" s="40"/>
      <c r="I3463" s="40"/>
      <c r="J3463" s="40"/>
      <c r="K3463" s="40"/>
      <c r="L3463" s="40"/>
      <c r="M3463" s="40"/>
      <c r="N3463" s="40"/>
      <c r="O3463" s="40"/>
      <c r="P3463" s="40"/>
      <c r="Q3463" s="40"/>
      <c r="R3463" s="40"/>
      <c r="S3463" s="40"/>
      <c r="T3463" s="40"/>
      <c r="U3463" s="40"/>
      <c r="V3463" s="40"/>
      <c r="W3463" s="40"/>
      <c r="X3463" s="40"/>
      <c r="Y3463" s="40"/>
      <c r="Z3463" s="40"/>
      <c r="AA3463" s="40"/>
      <c r="AB3463" s="40"/>
      <c r="AC3463" s="40"/>
      <c r="AD3463" s="40"/>
      <c r="AE3463" s="40"/>
      <c r="AF3463" s="40"/>
      <c r="AG3463" s="40"/>
      <c r="AH3463" s="40"/>
      <c r="AI3463" s="40"/>
      <c r="AJ3463" s="40"/>
      <c r="AK3463" s="40"/>
      <c r="AL3463" s="40"/>
      <c r="AM3463" s="40"/>
      <c r="AN3463" s="40"/>
      <c r="AO3463" s="40"/>
      <c r="AP3463" s="40"/>
      <c r="AQ3463" s="40"/>
      <c r="AR3463" s="40"/>
      <c r="AS3463" s="40"/>
      <c r="AT3463" s="40"/>
      <c r="AU3463" s="40"/>
      <c r="AV3463" s="40"/>
      <c r="AW3463" s="40"/>
      <c r="AX3463" s="40"/>
      <c r="AY3463" s="40"/>
      <c r="AZ3463" s="40"/>
      <c r="BA3463" s="40"/>
      <c r="BB3463" s="40"/>
      <c r="BC3463" s="40"/>
      <c r="BD3463" s="40"/>
      <c r="BE3463" s="40"/>
      <c r="BF3463" s="40"/>
    </row>
    <row r="3464" spans="1:58" x14ac:dyDescent="0.4">
      <c r="A3464" s="510"/>
      <c r="B3464" s="40"/>
      <c r="C3464" s="40"/>
      <c r="D3464" s="45"/>
      <c r="E3464" s="45"/>
      <c r="F3464" s="64"/>
      <c r="G3464" s="40"/>
      <c r="H3464" s="40"/>
      <c r="I3464" s="40"/>
      <c r="J3464" s="40"/>
      <c r="K3464" s="40"/>
      <c r="L3464" s="40"/>
      <c r="M3464" s="40"/>
      <c r="N3464" s="40"/>
      <c r="O3464" s="40"/>
      <c r="P3464" s="40"/>
      <c r="Q3464" s="40"/>
      <c r="R3464" s="40"/>
      <c r="S3464" s="40"/>
      <c r="T3464" s="40"/>
      <c r="U3464" s="40"/>
      <c r="V3464" s="40"/>
      <c r="W3464" s="40"/>
      <c r="X3464" s="40"/>
      <c r="Y3464" s="40"/>
      <c r="Z3464" s="40"/>
      <c r="AA3464" s="40"/>
      <c r="AB3464" s="40"/>
      <c r="AC3464" s="40"/>
      <c r="AD3464" s="40"/>
      <c r="AE3464" s="40"/>
      <c r="AF3464" s="40"/>
      <c r="AG3464" s="40"/>
      <c r="AH3464" s="40"/>
      <c r="AI3464" s="40"/>
      <c r="AJ3464" s="40"/>
      <c r="AK3464" s="40"/>
      <c r="AL3464" s="40"/>
      <c r="AM3464" s="40"/>
      <c r="AN3464" s="40"/>
      <c r="AO3464" s="40"/>
      <c r="AP3464" s="40"/>
      <c r="AQ3464" s="40"/>
      <c r="AR3464" s="40"/>
      <c r="AS3464" s="40"/>
      <c r="AT3464" s="40"/>
      <c r="AU3464" s="40"/>
      <c r="AV3464" s="40"/>
      <c r="AW3464" s="40"/>
      <c r="AX3464" s="40"/>
      <c r="AY3464" s="40"/>
      <c r="AZ3464" s="40"/>
      <c r="BA3464" s="40"/>
      <c r="BB3464" s="40"/>
      <c r="BC3464" s="40"/>
      <c r="BD3464" s="40"/>
      <c r="BE3464" s="40"/>
      <c r="BF3464" s="40"/>
    </row>
    <row r="3465" spans="1:58" x14ac:dyDescent="0.4">
      <c r="A3465" s="510"/>
      <c r="B3465" s="40"/>
      <c r="C3465" s="40"/>
      <c r="D3465" s="45"/>
      <c r="E3465" s="45"/>
      <c r="F3465" s="64"/>
      <c r="G3465" s="40"/>
      <c r="H3465" s="40"/>
      <c r="I3465" s="40"/>
      <c r="J3465" s="40"/>
      <c r="K3465" s="40"/>
      <c r="L3465" s="40"/>
      <c r="M3465" s="40"/>
      <c r="N3465" s="40"/>
      <c r="O3465" s="40"/>
      <c r="P3465" s="40"/>
      <c r="Q3465" s="40"/>
      <c r="R3465" s="40"/>
      <c r="S3465" s="40"/>
      <c r="T3465" s="40"/>
      <c r="U3465" s="40"/>
      <c r="V3465" s="40"/>
      <c r="W3465" s="40"/>
      <c r="X3465" s="40"/>
      <c r="Y3465" s="40"/>
      <c r="Z3465" s="40"/>
      <c r="AA3465" s="40"/>
      <c r="AB3465" s="40"/>
      <c r="AC3465" s="40"/>
      <c r="AD3465" s="40"/>
      <c r="AE3465" s="40"/>
      <c r="AF3465" s="40"/>
      <c r="AG3465" s="40"/>
      <c r="AH3465" s="40"/>
      <c r="AI3465" s="40"/>
      <c r="AJ3465" s="40"/>
      <c r="AK3465" s="40"/>
      <c r="AL3465" s="40"/>
      <c r="AM3465" s="40"/>
      <c r="AN3465" s="40"/>
      <c r="AO3465" s="40"/>
      <c r="AP3465" s="40"/>
      <c r="AQ3465" s="40"/>
      <c r="AR3465" s="40"/>
      <c r="AS3465" s="40"/>
      <c r="AT3465" s="40"/>
      <c r="AU3465" s="40"/>
      <c r="AV3465" s="40"/>
      <c r="AW3465" s="40"/>
      <c r="AX3465" s="40"/>
      <c r="AY3465" s="40"/>
      <c r="AZ3465" s="40"/>
      <c r="BA3465" s="40"/>
      <c r="BB3465" s="40"/>
      <c r="BC3465" s="40"/>
      <c r="BD3465" s="40"/>
      <c r="BE3465" s="40"/>
      <c r="BF3465" s="40"/>
    </row>
    <row r="3466" spans="1:58" x14ac:dyDescent="0.4">
      <c r="A3466" s="510"/>
      <c r="B3466" s="40"/>
      <c r="C3466" s="40"/>
      <c r="D3466" s="45"/>
      <c r="E3466" s="45"/>
      <c r="F3466" s="64"/>
      <c r="G3466" s="40"/>
      <c r="H3466" s="40"/>
      <c r="I3466" s="40"/>
      <c r="J3466" s="40"/>
      <c r="K3466" s="40"/>
      <c r="L3466" s="40"/>
      <c r="M3466" s="40"/>
      <c r="N3466" s="40"/>
      <c r="O3466" s="40"/>
      <c r="P3466" s="40"/>
      <c r="Q3466" s="40"/>
      <c r="R3466" s="40"/>
      <c r="S3466" s="40"/>
      <c r="T3466" s="40"/>
      <c r="U3466" s="40"/>
      <c r="V3466" s="40"/>
      <c r="W3466" s="40"/>
      <c r="X3466" s="40"/>
      <c r="Y3466" s="40"/>
      <c r="Z3466" s="40"/>
      <c r="AA3466" s="40"/>
      <c r="AB3466" s="40"/>
      <c r="AC3466" s="40"/>
      <c r="AD3466" s="40"/>
      <c r="AE3466" s="40"/>
      <c r="AF3466" s="40"/>
      <c r="AG3466" s="40"/>
      <c r="AH3466" s="40"/>
      <c r="AI3466" s="40"/>
      <c r="AJ3466" s="40"/>
      <c r="AK3466" s="40"/>
      <c r="AL3466" s="40"/>
      <c r="AM3466" s="40"/>
      <c r="AN3466" s="40"/>
      <c r="AO3466" s="40"/>
      <c r="AP3466" s="40"/>
      <c r="AQ3466" s="40"/>
      <c r="AR3466" s="40"/>
      <c r="AS3466" s="40"/>
      <c r="AT3466" s="40"/>
      <c r="AU3466" s="40"/>
      <c r="AV3466" s="40"/>
      <c r="AW3466" s="40"/>
      <c r="AX3466" s="40"/>
      <c r="AY3466" s="40"/>
      <c r="AZ3466" s="40"/>
      <c r="BA3466" s="40"/>
      <c r="BB3466" s="40"/>
      <c r="BC3466" s="40"/>
      <c r="BD3466" s="40"/>
      <c r="BE3466" s="40"/>
      <c r="BF3466" s="40"/>
    </row>
    <row r="3467" spans="1:58" x14ac:dyDescent="0.4">
      <c r="A3467" s="510"/>
      <c r="B3467" s="40"/>
      <c r="C3467" s="40"/>
      <c r="D3467" s="45"/>
      <c r="E3467" s="45"/>
      <c r="F3467" s="64"/>
      <c r="G3467" s="40"/>
      <c r="H3467" s="40"/>
      <c r="I3467" s="40"/>
      <c r="J3467" s="40"/>
      <c r="K3467" s="40"/>
      <c r="L3467" s="40"/>
      <c r="M3467" s="40"/>
      <c r="N3467" s="40"/>
      <c r="O3467" s="40"/>
      <c r="P3467" s="40"/>
      <c r="Q3467" s="40"/>
      <c r="R3467" s="40"/>
      <c r="S3467" s="40"/>
      <c r="T3467" s="40"/>
      <c r="U3467" s="40"/>
      <c r="V3467" s="40"/>
      <c r="W3467" s="40"/>
      <c r="X3467" s="40"/>
      <c r="Y3467" s="40"/>
      <c r="Z3467" s="40"/>
      <c r="AA3467" s="40"/>
      <c r="AB3467" s="40"/>
      <c r="AC3467" s="40"/>
      <c r="AD3467" s="40"/>
      <c r="AE3467" s="40"/>
      <c r="AF3467" s="40"/>
      <c r="AG3467" s="40"/>
      <c r="AH3467" s="40"/>
      <c r="AI3467" s="40"/>
      <c r="AJ3467" s="40"/>
      <c r="AK3467" s="40"/>
      <c r="AL3467" s="40"/>
      <c r="AM3467" s="40"/>
      <c r="AN3467" s="40"/>
      <c r="AO3467" s="40"/>
      <c r="AP3467" s="40"/>
      <c r="AQ3467" s="40"/>
      <c r="AR3467" s="40"/>
      <c r="AS3467" s="40"/>
      <c r="AT3467" s="40"/>
      <c r="AU3467" s="40"/>
      <c r="AV3467" s="40"/>
      <c r="AW3467" s="40"/>
      <c r="AX3467" s="40"/>
      <c r="AY3467" s="40"/>
      <c r="AZ3467" s="40"/>
      <c r="BA3467" s="40"/>
      <c r="BB3467" s="40"/>
      <c r="BC3467" s="40"/>
      <c r="BD3467" s="40"/>
      <c r="BE3467" s="40"/>
      <c r="BF3467" s="40"/>
    </row>
    <row r="3468" spans="1:58" x14ac:dyDescent="0.4">
      <c r="A3468" s="510"/>
      <c r="B3468" s="40"/>
      <c r="C3468" s="40"/>
      <c r="D3468" s="45"/>
      <c r="E3468" s="45"/>
      <c r="F3468" s="64"/>
      <c r="G3468" s="40"/>
      <c r="H3468" s="40"/>
      <c r="I3468" s="40"/>
      <c r="J3468" s="40"/>
      <c r="K3468" s="40"/>
      <c r="L3468" s="40"/>
      <c r="M3468" s="40"/>
      <c r="N3468" s="40"/>
      <c r="O3468" s="40"/>
      <c r="P3468" s="40"/>
      <c r="Q3468" s="40"/>
      <c r="R3468" s="40"/>
      <c r="S3468" s="40"/>
      <c r="T3468" s="40"/>
      <c r="U3468" s="40"/>
      <c r="V3468" s="40"/>
      <c r="W3468" s="40"/>
      <c r="X3468" s="40"/>
      <c r="Y3468" s="40"/>
      <c r="Z3468" s="40"/>
      <c r="AA3468" s="40"/>
      <c r="AB3468" s="40"/>
      <c r="AC3468" s="40"/>
      <c r="AD3468" s="40"/>
      <c r="AE3468" s="40"/>
      <c r="AF3468" s="40"/>
      <c r="AG3468" s="40"/>
      <c r="AH3468" s="40"/>
      <c r="AI3468" s="40"/>
      <c r="AJ3468" s="40"/>
      <c r="AK3468" s="40"/>
      <c r="AL3468" s="40"/>
      <c r="AM3468" s="40"/>
      <c r="AN3468" s="40"/>
      <c r="AO3468" s="40"/>
      <c r="AP3468" s="40"/>
      <c r="AQ3468" s="40"/>
      <c r="AR3468" s="40"/>
      <c r="AS3468" s="40"/>
      <c r="AT3468" s="40"/>
      <c r="AU3468" s="40"/>
      <c r="AV3468" s="40"/>
      <c r="AW3468" s="40"/>
      <c r="AX3468" s="40"/>
      <c r="AY3468" s="40"/>
      <c r="AZ3468" s="40"/>
      <c r="BA3468" s="40"/>
      <c r="BB3468" s="40"/>
      <c r="BC3468" s="40"/>
      <c r="BD3468" s="40"/>
      <c r="BE3468" s="40"/>
      <c r="BF3468" s="40"/>
    </row>
    <row r="3469" spans="1:58" x14ac:dyDescent="0.4">
      <c r="A3469" s="510"/>
      <c r="B3469" s="40"/>
      <c r="C3469" s="40"/>
      <c r="D3469" s="45"/>
      <c r="E3469" s="45"/>
      <c r="F3469" s="64"/>
      <c r="G3469" s="40"/>
      <c r="H3469" s="40"/>
      <c r="I3469" s="40"/>
      <c r="J3469" s="40"/>
      <c r="K3469" s="40"/>
      <c r="L3469" s="40"/>
      <c r="M3469" s="40"/>
      <c r="N3469" s="40"/>
      <c r="O3469" s="40"/>
      <c r="P3469" s="40"/>
      <c r="Q3469" s="40"/>
      <c r="R3469" s="40"/>
      <c r="S3469" s="40"/>
      <c r="T3469" s="40"/>
      <c r="U3469" s="40"/>
      <c r="V3469" s="40"/>
      <c r="W3469" s="40"/>
      <c r="X3469" s="40"/>
      <c r="Y3469" s="40"/>
      <c r="Z3469" s="40"/>
      <c r="AA3469" s="40"/>
      <c r="AB3469" s="40"/>
      <c r="AC3469" s="40"/>
      <c r="AD3469" s="40"/>
      <c r="AE3469" s="40"/>
      <c r="AF3469" s="40"/>
      <c r="AG3469" s="40"/>
      <c r="AH3469" s="40"/>
      <c r="AI3469" s="40"/>
      <c r="AJ3469" s="40"/>
      <c r="AK3469" s="40"/>
      <c r="AL3469" s="40"/>
      <c r="AM3469" s="40"/>
      <c r="AN3469" s="40"/>
      <c r="AO3469" s="40"/>
      <c r="AP3469" s="40"/>
      <c r="AQ3469" s="40"/>
      <c r="AR3469" s="40"/>
      <c r="AS3469" s="40"/>
      <c r="AT3469" s="40"/>
      <c r="AU3469" s="40"/>
      <c r="AV3469" s="40"/>
      <c r="AW3469" s="40"/>
      <c r="AX3469" s="40"/>
      <c r="AY3469" s="40"/>
      <c r="AZ3469" s="40"/>
      <c r="BA3469" s="40"/>
      <c r="BB3469" s="40"/>
      <c r="BC3469" s="40"/>
      <c r="BD3469" s="40"/>
      <c r="BE3469" s="40"/>
      <c r="BF3469" s="40"/>
    </row>
    <row r="3470" spans="1:58" x14ac:dyDescent="0.4">
      <c r="A3470" s="510"/>
      <c r="B3470" s="40"/>
      <c r="C3470" s="40"/>
      <c r="D3470" s="45"/>
      <c r="E3470" s="45"/>
      <c r="F3470" s="64"/>
      <c r="G3470" s="40"/>
      <c r="H3470" s="40"/>
      <c r="I3470" s="40"/>
      <c r="J3470" s="40"/>
      <c r="K3470" s="40"/>
      <c r="L3470" s="40"/>
      <c r="M3470" s="40"/>
      <c r="N3470" s="40"/>
      <c r="O3470" s="40"/>
      <c r="P3470" s="40"/>
      <c r="Q3470" s="40"/>
      <c r="R3470" s="40"/>
      <c r="S3470" s="40"/>
      <c r="T3470" s="40"/>
      <c r="U3470" s="40"/>
      <c r="V3470" s="40"/>
      <c r="W3470" s="40"/>
      <c r="X3470" s="40"/>
      <c r="Y3470" s="40"/>
      <c r="Z3470" s="40"/>
      <c r="AA3470" s="40"/>
      <c r="AB3470" s="40"/>
      <c r="AC3470" s="40"/>
      <c r="AD3470" s="40"/>
      <c r="AE3470" s="40"/>
      <c r="AF3470" s="40"/>
      <c r="AG3470" s="40"/>
      <c r="AH3470" s="40"/>
      <c r="AI3470" s="40"/>
      <c r="AJ3470" s="40"/>
      <c r="AK3470" s="40"/>
      <c r="AL3470" s="40"/>
      <c r="AM3470" s="40"/>
      <c r="AN3470" s="40"/>
      <c r="AO3470" s="40"/>
      <c r="AP3470" s="40"/>
      <c r="AQ3470" s="40"/>
      <c r="AR3470" s="40"/>
      <c r="AS3470" s="40"/>
      <c r="AT3470" s="40"/>
      <c r="AU3470" s="40"/>
      <c r="AV3470" s="40"/>
      <c r="AW3470" s="40"/>
      <c r="AX3470" s="40"/>
      <c r="AY3470" s="40"/>
      <c r="AZ3470" s="40"/>
      <c r="BA3470" s="40"/>
      <c r="BB3470" s="40"/>
      <c r="BC3470" s="40"/>
      <c r="BD3470" s="40"/>
      <c r="BE3470" s="40"/>
      <c r="BF3470" s="40"/>
    </row>
    <row r="3471" spans="1:58" x14ac:dyDescent="0.4">
      <c r="A3471" s="510"/>
      <c r="B3471" s="40"/>
      <c r="C3471" s="40"/>
      <c r="D3471" s="45"/>
      <c r="E3471" s="45"/>
      <c r="F3471" s="64"/>
      <c r="G3471" s="40"/>
      <c r="H3471" s="40"/>
      <c r="I3471" s="40"/>
      <c r="J3471" s="40"/>
      <c r="K3471" s="40"/>
      <c r="L3471" s="40"/>
      <c r="M3471" s="40"/>
      <c r="N3471" s="40"/>
      <c r="O3471" s="40"/>
      <c r="P3471" s="40"/>
      <c r="Q3471" s="40"/>
      <c r="R3471" s="40"/>
      <c r="S3471" s="40"/>
      <c r="T3471" s="40"/>
      <c r="U3471" s="40"/>
      <c r="V3471" s="40"/>
      <c r="W3471" s="40"/>
      <c r="X3471" s="40"/>
      <c r="Y3471" s="40"/>
      <c r="Z3471" s="40"/>
      <c r="AA3471" s="40"/>
      <c r="AB3471" s="40"/>
      <c r="AC3471" s="40"/>
      <c r="AD3471" s="40"/>
      <c r="AE3471" s="40"/>
      <c r="AF3471" s="40"/>
      <c r="AG3471" s="40"/>
      <c r="AH3471" s="40"/>
      <c r="AI3471" s="40"/>
      <c r="AJ3471" s="40"/>
      <c r="AK3471" s="40"/>
      <c r="AL3471" s="40"/>
      <c r="AM3471" s="40"/>
      <c r="AN3471" s="40"/>
      <c r="AO3471" s="40"/>
      <c r="AP3471" s="40"/>
      <c r="AQ3471" s="40"/>
      <c r="AR3471" s="40"/>
      <c r="AS3471" s="40"/>
      <c r="AT3471" s="40"/>
      <c r="AU3471" s="40"/>
      <c r="AV3471" s="40"/>
      <c r="AW3471" s="40"/>
      <c r="AX3471" s="40"/>
      <c r="AY3471" s="40"/>
      <c r="AZ3471" s="40"/>
      <c r="BA3471" s="40"/>
      <c r="BB3471" s="40"/>
      <c r="BC3471" s="40"/>
      <c r="BD3471" s="40"/>
      <c r="BE3471" s="40"/>
      <c r="BF3471" s="40"/>
    </row>
    <row r="3472" spans="1:58" x14ac:dyDescent="0.4">
      <c r="A3472" s="510"/>
      <c r="B3472" s="40"/>
      <c r="C3472" s="40"/>
      <c r="D3472" s="45"/>
      <c r="E3472" s="45"/>
      <c r="F3472" s="64"/>
      <c r="G3472" s="40"/>
      <c r="H3472" s="40"/>
      <c r="I3472" s="40"/>
      <c r="J3472" s="40"/>
      <c r="K3472" s="40"/>
      <c r="L3472" s="40"/>
      <c r="M3472" s="40"/>
      <c r="N3472" s="40"/>
      <c r="O3472" s="40"/>
      <c r="P3472" s="40"/>
      <c r="Q3472" s="40"/>
      <c r="R3472" s="40"/>
      <c r="S3472" s="40"/>
      <c r="T3472" s="40"/>
      <c r="U3472" s="40"/>
      <c r="V3472" s="40"/>
      <c r="W3472" s="40"/>
      <c r="X3472" s="40"/>
      <c r="Y3472" s="40"/>
      <c r="Z3472" s="40"/>
      <c r="AA3472" s="40"/>
      <c r="AB3472" s="40"/>
      <c r="AC3472" s="40"/>
      <c r="AD3472" s="40"/>
      <c r="AE3472" s="40"/>
      <c r="AF3472" s="40"/>
      <c r="AG3472" s="40"/>
      <c r="AH3472" s="40"/>
      <c r="AI3472" s="40"/>
      <c r="AJ3472" s="40"/>
      <c r="AK3472" s="40"/>
      <c r="AL3472" s="40"/>
      <c r="AM3472" s="40"/>
      <c r="AN3472" s="40"/>
      <c r="AO3472" s="40"/>
      <c r="AP3472" s="40"/>
      <c r="AQ3472" s="40"/>
      <c r="AR3472" s="40"/>
      <c r="AS3472" s="40"/>
      <c r="AT3472" s="40"/>
      <c r="AU3472" s="40"/>
      <c r="AV3472" s="40"/>
      <c r="AW3472" s="40"/>
      <c r="AX3472" s="40"/>
      <c r="AY3472" s="40"/>
      <c r="AZ3472" s="40"/>
      <c r="BA3472" s="40"/>
      <c r="BB3472" s="40"/>
      <c r="BC3472" s="40"/>
      <c r="BD3472" s="40"/>
      <c r="BE3472" s="40"/>
      <c r="BF3472" s="40"/>
    </row>
    <row r="3473" spans="1:58" x14ac:dyDescent="0.4">
      <c r="A3473" s="510"/>
      <c r="B3473" s="40"/>
      <c r="C3473" s="40"/>
      <c r="D3473" s="45"/>
      <c r="E3473" s="45"/>
      <c r="F3473" s="64"/>
      <c r="G3473" s="40"/>
      <c r="H3473" s="40"/>
      <c r="I3473" s="40"/>
      <c r="J3473" s="40"/>
      <c r="K3473" s="40"/>
      <c r="L3473" s="40"/>
      <c r="M3473" s="40"/>
      <c r="N3473" s="40"/>
      <c r="O3473" s="40"/>
      <c r="P3473" s="40"/>
      <c r="Q3473" s="40"/>
      <c r="R3473" s="40"/>
      <c r="S3473" s="40"/>
      <c r="T3473" s="40"/>
      <c r="U3473" s="40"/>
      <c r="V3473" s="40"/>
      <c r="W3473" s="40"/>
      <c r="X3473" s="40"/>
      <c r="Y3473" s="40"/>
      <c r="Z3473" s="40"/>
      <c r="AA3473" s="40"/>
      <c r="AB3473" s="40"/>
      <c r="AC3473" s="40"/>
      <c r="AD3473" s="40"/>
      <c r="AE3473" s="40"/>
      <c r="AF3473" s="40"/>
      <c r="AG3473" s="40"/>
      <c r="AH3473" s="40"/>
      <c r="AI3473" s="40"/>
      <c r="AJ3473" s="40"/>
      <c r="AK3473" s="40"/>
      <c r="AL3473" s="40"/>
      <c r="AM3473" s="40"/>
      <c r="AN3473" s="40"/>
      <c r="AO3473" s="40"/>
      <c r="AP3473" s="40"/>
      <c r="AQ3473" s="40"/>
      <c r="AR3473" s="40"/>
      <c r="AS3473" s="40"/>
      <c r="AT3473" s="40"/>
      <c r="AU3473" s="40"/>
      <c r="AV3473" s="40"/>
      <c r="AW3473" s="40"/>
      <c r="AX3473" s="40"/>
      <c r="AY3473" s="40"/>
      <c r="AZ3473" s="40"/>
      <c r="BA3473" s="40"/>
      <c r="BB3473" s="40"/>
      <c r="BC3473" s="40"/>
      <c r="BD3473" s="40"/>
      <c r="BE3473" s="40"/>
      <c r="BF3473" s="40"/>
    </row>
    <row r="3474" spans="1:58" x14ac:dyDescent="0.4">
      <c r="A3474" s="510"/>
      <c r="B3474" s="40"/>
      <c r="C3474" s="40"/>
      <c r="D3474" s="45"/>
      <c r="E3474" s="45"/>
      <c r="F3474" s="64"/>
      <c r="G3474" s="40"/>
      <c r="H3474" s="40"/>
      <c r="I3474" s="40"/>
      <c r="J3474" s="40"/>
      <c r="K3474" s="40"/>
      <c r="L3474" s="40"/>
      <c r="M3474" s="40"/>
      <c r="N3474" s="40"/>
      <c r="O3474" s="40"/>
      <c r="P3474" s="40"/>
      <c r="Q3474" s="40"/>
      <c r="R3474" s="40"/>
      <c r="S3474" s="40"/>
      <c r="T3474" s="40"/>
      <c r="U3474" s="40"/>
      <c r="V3474" s="40"/>
      <c r="W3474" s="40"/>
      <c r="X3474" s="40"/>
      <c r="Y3474" s="40"/>
      <c r="Z3474" s="40"/>
      <c r="AA3474" s="40"/>
      <c r="AB3474" s="40"/>
      <c r="AC3474" s="40"/>
      <c r="AD3474" s="40"/>
      <c r="AE3474" s="40"/>
      <c r="AF3474" s="40"/>
      <c r="AG3474" s="40"/>
      <c r="AH3474" s="40"/>
      <c r="AI3474" s="40"/>
      <c r="AJ3474" s="40"/>
      <c r="AK3474" s="40"/>
      <c r="AL3474" s="40"/>
      <c r="AM3474" s="40"/>
      <c r="AN3474" s="40"/>
      <c r="AO3474" s="40"/>
      <c r="AP3474" s="40"/>
      <c r="AQ3474" s="40"/>
      <c r="AR3474" s="40"/>
      <c r="AS3474" s="40"/>
      <c r="AT3474" s="40"/>
      <c r="AU3474" s="40"/>
      <c r="AV3474" s="40"/>
      <c r="AW3474" s="40"/>
      <c r="AX3474" s="40"/>
      <c r="AY3474" s="40"/>
      <c r="AZ3474" s="40"/>
      <c r="BA3474" s="40"/>
      <c r="BB3474" s="40"/>
      <c r="BC3474" s="40"/>
      <c r="BD3474" s="40"/>
      <c r="BE3474" s="40"/>
      <c r="BF3474" s="40"/>
    </row>
    <row r="3475" spans="1:58" x14ac:dyDescent="0.4">
      <c r="A3475" s="510"/>
      <c r="B3475" s="40"/>
      <c r="C3475" s="40"/>
      <c r="D3475" s="45"/>
      <c r="E3475" s="45"/>
      <c r="F3475" s="64"/>
      <c r="G3475" s="40"/>
      <c r="H3475" s="40"/>
      <c r="I3475" s="40"/>
      <c r="J3475" s="40"/>
      <c r="K3475" s="40"/>
      <c r="L3475" s="40"/>
      <c r="M3475" s="40"/>
      <c r="N3475" s="40"/>
      <c r="O3475" s="40"/>
      <c r="P3475" s="40"/>
      <c r="Q3475" s="40"/>
      <c r="R3475" s="40"/>
      <c r="S3475" s="40"/>
      <c r="T3475" s="40"/>
      <c r="U3475" s="40"/>
      <c r="V3475" s="40"/>
      <c r="W3475" s="40"/>
      <c r="X3475" s="40"/>
      <c r="Y3475" s="40"/>
      <c r="Z3475" s="40"/>
      <c r="AA3475" s="40"/>
      <c r="AB3475" s="40"/>
      <c r="AC3475" s="40"/>
      <c r="AD3475" s="40"/>
      <c r="AE3475" s="40"/>
      <c r="AF3475" s="40"/>
      <c r="AG3475" s="40"/>
      <c r="AH3475" s="40"/>
      <c r="AI3475" s="40"/>
      <c r="AJ3475" s="40"/>
      <c r="AK3475" s="40"/>
      <c r="AL3475" s="40"/>
      <c r="AM3475" s="40"/>
      <c r="AN3475" s="40"/>
      <c r="AO3475" s="40"/>
      <c r="AP3475" s="40"/>
      <c r="AQ3475" s="40"/>
      <c r="AR3475" s="40"/>
      <c r="AS3475" s="40"/>
      <c r="AT3475" s="40"/>
      <c r="AU3475" s="40"/>
      <c r="AV3475" s="40"/>
      <c r="AW3475" s="40"/>
      <c r="AX3475" s="40"/>
      <c r="AY3475" s="40"/>
      <c r="AZ3475" s="40"/>
      <c r="BA3475" s="40"/>
      <c r="BB3475" s="40"/>
      <c r="BC3475" s="40"/>
      <c r="BD3475" s="40"/>
      <c r="BE3475" s="40"/>
      <c r="BF3475" s="40"/>
    </row>
    <row r="3476" spans="1:58" x14ac:dyDescent="0.4">
      <c r="A3476" s="510"/>
      <c r="B3476" s="40"/>
      <c r="C3476" s="40"/>
      <c r="D3476" s="45"/>
      <c r="E3476" s="45"/>
      <c r="F3476" s="64"/>
      <c r="G3476" s="40"/>
      <c r="H3476" s="40"/>
      <c r="I3476" s="40"/>
      <c r="J3476" s="40"/>
      <c r="K3476" s="40"/>
      <c r="L3476" s="40"/>
      <c r="M3476" s="40"/>
      <c r="N3476" s="40"/>
      <c r="O3476" s="40"/>
      <c r="P3476" s="40"/>
      <c r="Q3476" s="40"/>
      <c r="R3476" s="40"/>
      <c r="S3476" s="40"/>
      <c r="T3476" s="40"/>
      <c r="U3476" s="40"/>
      <c r="V3476" s="40"/>
      <c r="W3476" s="40"/>
      <c r="X3476" s="40"/>
      <c r="Y3476" s="40"/>
      <c r="Z3476" s="40"/>
      <c r="AA3476" s="40"/>
      <c r="AB3476" s="40"/>
      <c r="AC3476" s="40"/>
      <c r="AD3476" s="40"/>
      <c r="AE3476" s="40"/>
      <c r="AF3476" s="40"/>
      <c r="AG3476" s="40"/>
      <c r="AH3476" s="40"/>
      <c r="AI3476" s="40"/>
      <c r="AJ3476" s="40"/>
      <c r="AK3476" s="40"/>
      <c r="AL3476" s="40"/>
      <c r="AM3476" s="40"/>
      <c r="AN3476" s="40"/>
      <c r="AO3476" s="40"/>
      <c r="AP3476" s="40"/>
      <c r="AQ3476" s="40"/>
      <c r="AR3476" s="40"/>
      <c r="AS3476" s="40"/>
      <c r="AT3476" s="40"/>
      <c r="AU3476" s="40"/>
      <c r="AV3476" s="40"/>
      <c r="AW3476" s="40"/>
      <c r="AX3476" s="40"/>
      <c r="AY3476" s="40"/>
      <c r="AZ3476" s="40"/>
      <c r="BA3476" s="40"/>
      <c r="BB3476" s="40"/>
      <c r="BC3476" s="40"/>
      <c r="BD3476" s="40"/>
      <c r="BE3476" s="40"/>
      <c r="BF3476" s="40"/>
    </row>
    <row r="3477" spans="1:58" x14ac:dyDescent="0.4">
      <c r="A3477" s="510"/>
      <c r="B3477" s="40"/>
      <c r="C3477" s="40"/>
      <c r="D3477" s="45"/>
      <c r="E3477" s="45"/>
      <c r="F3477" s="64"/>
      <c r="G3477" s="40"/>
      <c r="H3477" s="40"/>
      <c r="I3477" s="40"/>
      <c r="J3477" s="40"/>
      <c r="K3477" s="40"/>
      <c r="L3477" s="40"/>
      <c r="M3477" s="40"/>
      <c r="N3477" s="40"/>
      <c r="O3477" s="40"/>
      <c r="P3477" s="40"/>
      <c r="Q3477" s="40"/>
      <c r="R3477" s="40"/>
      <c r="S3477" s="40"/>
      <c r="T3477" s="40"/>
      <c r="U3477" s="40"/>
      <c r="V3477" s="40"/>
      <c r="W3477" s="40"/>
      <c r="X3477" s="40"/>
      <c r="Y3477" s="40"/>
      <c r="Z3477" s="40"/>
      <c r="AA3477" s="40"/>
      <c r="AB3477" s="40"/>
      <c r="AC3477" s="40"/>
      <c r="AD3477" s="40"/>
      <c r="AE3477" s="40"/>
      <c r="AF3477" s="40"/>
      <c r="AG3477" s="40"/>
      <c r="AH3477" s="40"/>
      <c r="AI3477" s="40"/>
      <c r="AJ3477" s="40"/>
      <c r="AK3477" s="40"/>
      <c r="AL3477" s="40"/>
      <c r="AM3477" s="40"/>
      <c r="AN3477" s="40"/>
      <c r="AO3477" s="40"/>
      <c r="AP3477" s="40"/>
      <c r="AQ3477" s="40"/>
      <c r="AR3477" s="40"/>
      <c r="AS3477" s="40"/>
      <c r="AT3477" s="40"/>
      <c r="AU3477" s="40"/>
      <c r="AV3477" s="40"/>
      <c r="AW3477" s="40"/>
      <c r="AX3477" s="40"/>
      <c r="AY3477" s="40"/>
      <c r="AZ3477" s="40"/>
      <c r="BA3477" s="40"/>
      <c r="BB3477" s="40"/>
      <c r="BC3477" s="40"/>
      <c r="BD3477" s="40"/>
      <c r="BE3477" s="40"/>
      <c r="BF3477" s="40"/>
    </row>
    <row r="3478" spans="1:58" x14ac:dyDescent="0.4">
      <c r="A3478" s="510"/>
      <c r="B3478" s="40"/>
      <c r="C3478" s="40"/>
      <c r="D3478" s="45"/>
      <c r="E3478" s="45"/>
      <c r="F3478" s="64"/>
      <c r="G3478" s="40"/>
      <c r="H3478" s="40"/>
      <c r="I3478" s="40"/>
      <c r="J3478" s="40"/>
      <c r="K3478" s="40"/>
      <c r="L3478" s="40"/>
      <c r="M3478" s="40"/>
      <c r="N3478" s="40"/>
      <c r="O3478" s="40"/>
      <c r="P3478" s="40"/>
      <c r="Q3478" s="40"/>
      <c r="R3478" s="40"/>
      <c r="S3478" s="40"/>
      <c r="T3478" s="40"/>
      <c r="U3478" s="40"/>
      <c r="V3478" s="40"/>
      <c r="W3478" s="40"/>
      <c r="X3478" s="40"/>
      <c r="Y3478" s="40"/>
      <c r="Z3478" s="40"/>
      <c r="AA3478" s="40"/>
      <c r="AB3478" s="40"/>
      <c r="AC3478" s="40"/>
      <c r="AD3478" s="40"/>
      <c r="AE3478" s="40"/>
      <c r="AF3478" s="40"/>
      <c r="AG3478" s="40"/>
      <c r="AH3478" s="40"/>
      <c r="AI3478" s="40"/>
      <c r="AJ3478" s="40"/>
      <c r="AK3478" s="40"/>
      <c r="AL3478" s="40"/>
      <c r="AM3478" s="40"/>
      <c r="AN3478" s="40"/>
      <c r="AO3478" s="40"/>
      <c r="AP3478" s="40"/>
      <c r="AQ3478" s="40"/>
      <c r="AR3478" s="40"/>
      <c r="AS3478" s="40"/>
      <c r="AT3478" s="40"/>
      <c r="AU3478" s="40"/>
      <c r="AV3478" s="40"/>
      <c r="AW3478" s="40"/>
      <c r="AX3478" s="40"/>
      <c r="AY3478" s="40"/>
      <c r="AZ3478" s="40"/>
      <c r="BA3478" s="40"/>
      <c r="BB3478" s="40"/>
      <c r="BC3478" s="40"/>
      <c r="BD3478" s="40"/>
      <c r="BE3478" s="40"/>
      <c r="BF3478" s="40"/>
    </row>
    <row r="3479" spans="1:58" x14ac:dyDescent="0.4">
      <c r="A3479" s="510"/>
      <c r="B3479" s="40"/>
      <c r="C3479" s="40"/>
      <c r="D3479" s="45"/>
      <c r="E3479" s="45"/>
      <c r="F3479" s="64"/>
      <c r="G3479" s="40"/>
      <c r="H3479" s="40"/>
      <c r="I3479" s="40"/>
      <c r="J3479" s="40"/>
      <c r="K3479" s="40"/>
      <c r="L3479" s="40"/>
      <c r="M3479" s="40"/>
      <c r="N3479" s="40"/>
      <c r="O3479" s="40"/>
      <c r="P3479" s="40"/>
      <c r="Q3479" s="40"/>
      <c r="R3479" s="40"/>
      <c r="S3479" s="40"/>
      <c r="T3479" s="40"/>
      <c r="U3479" s="40"/>
      <c r="V3479" s="40"/>
      <c r="W3479" s="40"/>
      <c r="X3479" s="40"/>
      <c r="Y3479" s="40"/>
      <c r="Z3479" s="40"/>
      <c r="AA3479" s="40"/>
      <c r="AB3479" s="40"/>
      <c r="AC3479" s="40"/>
      <c r="AD3479" s="40"/>
      <c r="AE3479" s="40"/>
      <c r="AF3479" s="40"/>
      <c r="AG3479" s="40"/>
      <c r="AH3479" s="40"/>
      <c r="AI3479" s="40"/>
      <c r="AJ3479" s="40"/>
      <c r="AK3479" s="40"/>
      <c r="AL3479" s="40"/>
      <c r="AM3479" s="40"/>
      <c r="AN3479" s="40"/>
      <c r="AO3479" s="40"/>
      <c r="AP3479" s="40"/>
      <c r="AQ3479" s="40"/>
      <c r="AR3479" s="40"/>
      <c r="AS3479" s="40"/>
      <c r="AT3479" s="40"/>
      <c r="AU3479" s="40"/>
      <c r="AV3479" s="40"/>
      <c r="AW3479" s="40"/>
      <c r="AX3479" s="40"/>
      <c r="AY3479" s="40"/>
      <c r="AZ3479" s="40"/>
      <c r="BA3479" s="40"/>
      <c r="BB3479" s="40"/>
      <c r="BC3479" s="40"/>
      <c r="BD3479" s="40"/>
      <c r="BE3479" s="40"/>
      <c r="BF3479" s="40"/>
    </row>
    <row r="3480" spans="1:58" x14ac:dyDescent="0.4">
      <c r="A3480" s="510"/>
      <c r="B3480" s="40"/>
      <c r="C3480" s="40"/>
      <c r="D3480" s="45"/>
      <c r="E3480" s="45"/>
      <c r="F3480" s="64"/>
      <c r="G3480" s="40"/>
      <c r="H3480" s="40"/>
      <c r="I3480" s="40"/>
      <c r="J3480" s="40"/>
      <c r="K3480" s="40"/>
      <c r="L3480" s="40"/>
      <c r="M3480" s="40"/>
      <c r="N3480" s="40"/>
      <c r="O3480" s="40"/>
      <c r="P3480" s="40"/>
      <c r="Q3480" s="40"/>
      <c r="R3480" s="40"/>
      <c r="S3480" s="40"/>
      <c r="T3480" s="40"/>
      <c r="U3480" s="40"/>
      <c r="V3480" s="40"/>
      <c r="W3480" s="40"/>
      <c r="X3480" s="40"/>
      <c r="Y3480" s="40"/>
      <c r="Z3480" s="40"/>
      <c r="AA3480" s="40"/>
      <c r="AB3480" s="40"/>
      <c r="AC3480" s="40"/>
      <c r="AD3480" s="40"/>
      <c r="AE3480" s="40"/>
      <c r="AF3480" s="40"/>
      <c r="AG3480" s="40"/>
      <c r="AH3480" s="40"/>
      <c r="AI3480" s="40"/>
      <c r="AJ3480" s="40"/>
      <c r="AK3480" s="40"/>
      <c r="AL3480" s="40"/>
      <c r="AM3480" s="40"/>
      <c r="AN3480" s="40"/>
      <c r="AO3480" s="40"/>
      <c r="AP3480" s="40"/>
      <c r="AQ3480" s="40"/>
      <c r="AR3480" s="40"/>
      <c r="AS3480" s="40"/>
      <c r="AT3480" s="40"/>
      <c r="AU3480" s="40"/>
      <c r="AV3480" s="40"/>
      <c r="AW3480" s="40"/>
      <c r="AX3480" s="40"/>
      <c r="AY3480" s="40"/>
      <c r="AZ3480" s="40"/>
      <c r="BA3480" s="40"/>
      <c r="BB3480" s="40"/>
      <c r="BC3480" s="40"/>
      <c r="BD3480" s="40"/>
      <c r="BE3480" s="40"/>
      <c r="BF3480" s="40"/>
    </row>
    <row r="3481" spans="1:58" x14ac:dyDescent="0.4">
      <c r="A3481" s="510"/>
      <c r="B3481" s="40"/>
      <c r="C3481" s="40"/>
      <c r="D3481" s="45"/>
      <c r="E3481" s="45"/>
      <c r="F3481" s="64"/>
      <c r="G3481" s="40"/>
      <c r="H3481" s="40"/>
      <c r="I3481" s="40"/>
      <c r="J3481" s="40"/>
      <c r="K3481" s="40"/>
      <c r="L3481" s="40"/>
      <c r="M3481" s="40"/>
      <c r="N3481" s="40"/>
      <c r="O3481" s="40"/>
      <c r="P3481" s="40"/>
      <c r="Q3481" s="40"/>
      <c r="R3481" s="40"/>
      <c r="S3481" s="40"/>
      <c r="T3481" s="40"/>
      <c r="U3481" s="40"/>
      <c r="V3481" s="40"/>
      <c r="W3481" s="40"/>
      <c r="X3481" s="40"/>
      <c r="Y3481" s="40"/>
      <c r="Z3481" s="40"/>
      <c r="AA3481" s="40"/>
      <c r="AB3481" s="40"/>
      <c r="AC3481" s="40"/>
      <c r="AD3481" s="40"/>
      <c r="AE3481" s="40"/>
      <c r="AF3481" s="40"/>
      <c r="AG3481" s="40"/>
      <c r="AH3481" s="40"/>
      <c r="AI3481" s="40"/>
      <c r="AJ3481" s="40"/>
      <c r="AK3481" s="40"/>
      <c r="AL3481" s="40"/>
      <c r="AM3481" s="40"/>
      <c r="AN3481" s="40"/>
      <c r="AO3481" s="40"/>
      <c r="AP3481" s="40"/>
      <c r="AQ3481" s="40"/>
      <c r="AR3481" s="40"/>
      <c r="AS3481" s="40"/>
      <c r="AT3481" s="40"/>
      <c r="AU3481" s="40"/>
      <c r="AV3481" s="40"/>
      <c r="AW3481" s="40"/>
      <c r="AX3481" s="40"/>
      <c r="AY3481" s="40"/>
      <c r="AZ3481" s="40"/>
      <c r="BA3481" s="40"/>
      <c r="BB3481" s="40"/>
      <c r="BC3481" s="40"/>
      <c r="BD3481" s="40"/>
      <c r="BE3481" s="40"/>
      <c r="BF3481" s="40"/>
    </row>
    <row r="3482" spans="1:58" x14ac:dyDescent="0.4">
      <c r="A3482" s="510"/>
      <c r="B3482" s="40"/>
      <c r="C3482" s="40"/>
      <c r="D3482" s="45"/>
      <c r="E3482" s="45"/>
      <c r="F3482" s="64"/>
      <c r="G3482" s="40"/>
      <c r="H3482" s="40"/>
      <c r="I3482" s="40"/>
      <c r="J3482" s="40"/>
      <c r="K3482" s="40"/>
      <c r="L3482" s="40"/>
      <c r="M3482" s="40"/>
      <c r="N3482" s="40"/>
      <c r="O3482" s="40"/>
      <c r="P3482" s="40"/>
      <c r="Q3482" s="40"/>
      <c r="R3482" s="40"/>
      <c r="S3482" s="40"/>
      <c r="T3482" s="40"/>
      <c r="U3482" s="40"/>
      <c r="V3482" s="40"/>
      <c r="W3482" s="40"/>
      <c r="X3482" s="40"/>
      <c r="Y3482" s="40"/>
      <c r="Z3482" s="40"/>
      <c r="AA3482" s="40"/>
      <c r="AB3482" s="40"/>
      <c r="AC3482" s="40"/>
      <c r="AD3482" s="40"/>
      <c r="AE3482" s="40"/>
      <c r="AF3482" s="40"/>
      <c r="AG3482" s="40"/>
      <c r="AH3482" s="40"/>
      <c r="AI3482" s="40"/>
      <c r="AJ3482" s="40"/>
      <c r="AK3482" s="40"/>
      <c r="AL3482" s="40"/>
      <c r="AM3482" s="40"/>
      <c r="AN3482" s="40"/>
      <c r="AO3482" s="40"/>
      <c r="AP3482" s="40"/>
      <c r="AQ3482" s="40"/>
      <c r="AR3482" s="40"/>
      <c r="AS3482" s="40"/>
      <c r="AT3482" s="40"/>
      <c r="AU3482" s="40"/>
      <c r="AV3482" s="40"/>
      <c r="AW3482" s="40"/>
      <c r="AX3482" s="40"/>
      <c r="AY3482" s="40"/>
      <c r="AZ3482" s="40"/>
      <c r="BA3482" s="40"/>
      <c r="BB3482" s="40"/>
      <c r="BC3482" s="40"/>
      <c r="BD3482" s="40"/>
      <c r="BE3482" s="40"/>
      <c r="BF3482" s="40"/>
    </row>
    <row r="3483" spans="1:58" x14ac:dyDescent="0.4">
      <c r="A3483" s="510"/>
      <c r="B3483" s="40"/>
      <c r="C3483" s="40"/>
      <c r="D3483" s="45"/>
      <c r="E3483" s="45"/>
      <c r="F3483" s="64"/>
      <c r="G3483" s="40"/>
      <c r="H3483" s="40"/>
      <c r="I3483" s="40"/>
      <c r="J3483" s="40"/>
      <c r="K3483" s="40"/>
      <c r="L3483" s="40"/>
      <c r="M3483" s="40"/>
      <c r="N3483" s="40"/>
      <c r="O3483" s="40"/>
      <c r="P3483" s="40"/>
      <c r="Q3483" s="40"/>
      <c r="R3483" s="40"/>
      <c r="S3483" s="40"/>
      <c r="T3483" s="40"/>
      <c r="U3483" s="40"/>
      <c r="V3483" s="40"/>
      <c r="W3483" s="40"/>
      <c r="X3483" s="40"/>
      <c r="Y3483" s="40"/>
      <c r="Z3483" s="40"/>
      <c r="AA3483" s="40"/>
      <c r="AB3483" s="40"/>
      <c r="AC3483" s="40"/>
      <c r="AD3483" s="40"/>
      <c r="AE3483" s="40"/>
      <c r="AF3483" s="40"/>
      <c r="AG3483" s="40"/>
      <c r="AH3483" s="40"/>
      <c r="AI3483" s="40"/>
      <c r="AJ3483" s="40"/>
      <c r="AK3483" s="40"/>
      <c r="AL3483" s="40"/>
      <c r="AM3483" s="40"/>
      <c r="AN3483" s="40"/>
      <c r="AO3483" s="40"/>
      <c r="AP3483" s="40"/>
      <c r="AQ3483" s="40"/>
      <c r="AR3483" s="40"/>
      <c r="AS3483" s="40"/>
      <c r="AT3483" s="40"/>
      <c r="AU3483" s="40"/>
      <c r="AV3483" s="40"/>
      <c r="AW3483" s="40"/>
      <c r="AX3483" s="40"/>
      <c r="AY3483" s="40"/>
      <c r="AZ3483" s="40"/>
      <c r="BA3483" s="40"/>
      <c r="BB3483" s="40"/>
      <c r="BC3483" s="40"/>
      <c r="BD3483" s="40"/>
      <c r="BE3483" s="40"/>
      <c r="BF3483" s="40"/>
    </row>
    <row r="3484" spans="1:58" x14ac:dyDescent="0.4">
      <c r="A3484" s="510"/>
      <c r="B3484" s="40"/>
      <c r="C3484" s="40"/>
      <c r="D3484" s="45"/>
      <c r="E3484" s="45"/>
      <c r="F3484" s="64"/>
      <c r="G3484" s="40"/>
      <c r="H3484" s="40"/>
      <c r="I3484" s="40"/>
      <c r="J3484" s="40"/>
      <c r="K3484" s="40"/>
      <c r="L3484" s="40"/>
      <c r="M3484" s="40"/>
      <c r="N3484" s="40"/>
      <c r="O3484" s="40"/>
      <c r="P3484" s="40"/>
      <c r="Q3484" s="40"/>
      <c r="R3484" s="40"/>
      <c r="S3484" s="40"/>
      <c r="T3484" s="40"/>
      <c r="U3484" s="40"/>
      <c r="V3484" s="40"/>
      <c r="W3484" s="40"/>
      <c r="X3484" s="40"/>
      <c r="Y3484" s="40"/>
      <c r="Z3484" s="40"/>
      <c r="AA3484" s="40"/>
      <c r="AB3484" s="40"/>
      <c r="AC3484" s="40"/>
      <c r="AD3484" s="40"/>
      <c r="AE3484" s="40"/>
      <c r="AF3484" s="40"/>
      <c r="AG3484" s="40"/>
      <c r="AH3484" s="40"/>
      <c r="AI3484" s="40"/>
      <c r="AJ3484" s="40"/>
      <c r="AK3484" s="40"/>
      <c r="AL3484" s="40"/>
      <c r="AM3484" s="40"/>
      <c r="AN3484" s="40"/>
      <c r="AO3484" s="40"/>
      <c r="AP3484" s="40"/>
      <c r="AQ3484" s="40"/>
      <c r="AR3484" s="40"/>
      <c r="AS3484" s="40"/>
      <c r="AT3484" s="40"/>
      <c r="AU3484" s="40"/>
      <c r="AV3484" s="40"/>
      <c r="AW3484" s="40"/>
      <c r="AX3484" s="40"/>
      <c r="AY3484" s="40"/>
      <c r="AZ3484" s="40"/>
      <c r="BA3484" s="40"/>
      <c r="BB3484" s="40"/>
      <c r="BC3484" s="40"/>
      <c r="BD3484" s="40"/>
      <c r="BE3484" s="40"/>
      <c r="BF3484" s="40"/>
    </row>
    <row r="3485" spans="1:58" x14ac:dyDescent="0.4">
      <c r="A3485" s="510"/>
      <c r="B3485" s="40"/>
      <c r="C3485" s="40"/>
      <c r="D3485" s="45"/>
      <c r="E3485" s="45"/>
      <c r="F3485" s="64"/>
      <c r="G3485" s="40"/>
      <c r="H3485" s="40"/>
      <c r="I3485" s="40"/>
      <c r="J3485" s="40"/>
      <c r="K3485" s="40"/>
      <c r="L3485" s="40"/>
      <c r="M3485" s="40"/>
      <c r="N3485" s="40"/>
      <c r="O3485" s="40"/>
      <c r="P3485" s="40"/>
      <c r="Q3485" s="40"/>
      <c r="R3485" s="40"/>
      <c r="S3485" s="40"/>
      <c r="T3485" s="40"/>
      <c r="U3485" s="40"/>
      <c r="V3485" s="40"/>
      <c r="W3485" s="40"/>
      <c r="X3485" s="40"/>
      <c r="Y3485" s="40"/>
      <c r="Z3485" s="40"/>
      <c r="AA3485" s="40"/>
      <c r="AB3485" s="40"/>
      <c r="AC3485" s="40"/>
      <c r="AD3485" s="40"/>
      <c r="AE3485" s="40"/>
      <c r="AF3485" s="40"/>
      <c r="AG3485" s="40"/>
      <c r="AH3485" s="40"/>
      <c r="AI3485" s="40"/>
      <c r="AJ3485" s="40"/>
      <c r="AK3485" s="40"/>
      <c r="AL3485" s="40"/>
      <c r="AM3485" s="40"/>
      <c r="AN3485" s="40"/>
      <c r="AO3485" s="40"/>
      <c r="AP3485" s="40"/>
      <c r="AQ3485" s="40"/>
      <c r="AR3485" s="40"/>
      <c r="AS3485" s="40"/>
      <c r="AT3485" s="40"/>
      <c r="AU3485" s="40"/>
      <c r="AV3485" s="40"/>
      <c r="AW3485" s="40"/>
      <c r="AX3485" s="40"/>
      <c r="AY3485" s="40"/>
      <c r="AZ3485" s="40"/>
      <c r="BA3485" s="40"/>
      <c r="BB3485" s="40"/>
      <c r="BC3485" s="40"/>
      <c r="BD3485" s="40"/>
      <c r="BE3485" s="40"/>
      <c r="BF3485" s="40"/>
    </row>
    <row r="3486" spans="1:58" x14ac:dyDescent="0.4">
      <c r="A3486" s="510"/>
      <c r="B3486" s="40"/>
      <c r="C3486" s="40"/>
      <c r="D3486" s="45"/>
      <c r="E3486" s="45"/>
      <c r="F3486" s="64"/>
      <c r="G3486" s="40"/>
      <c r="H3486" s="40"/>
      <c r="I3486" s="40"/>
      <c r="J3486" s="40"/>
      <c r="K3486" s="40"/>
      <c r="L3486" s="40"/>
      <c r="M3486" s="40"/>
      <c r="N3486" s="40"/>
      <c r="O3486" s="40"/>
      <c r="P3486" s="40"/>
      <c r="Q3486" s="40"/>
      <c r="R3486" s="40"/>
      <c r="S3486" s="40"/>
      <c r="T3486" s="40"/>
      <c r="U3486" s="40"/>
      <c r="V3486" s="40"/>
      <c r="W3486" s="40"/>
      <c r="X3486" s="40"/>
      <c r="Y3486" s="40"/>
      <c r="Z3486" s="40"/>
      <c r="AA3486" s="40"/>
      <c r="AB3486" s="40"/>
      <c r="AC3486" s="40"/>
      <c r="AD3486" s="40"/>
      <c r="AE3486" s="40"/>
      <c r="AF3486" s="40"/>
      <c r="AG3486" s="40"/>
      <c r="AH3486" s="40"/>
      <c r="AI3486" s="40"/>
      <c r="AJ3486" s="40"/>
      <c r="AK3486" s="40"/>
      <c r="AL3486" s="40"/>
      <c r="AM3486" s="40"/>
      <c r="AN3486" s="40"/>
      <c r="AO3486" s="40"/>
      <c r="AP3486" s="40"/>
      <c r="AQ3486" s="40"/>
      <c r="AR3486" s="40"/>
      <c r="AS3486" s="40"/>
      <c r="AT3486" s="40"/>
      <c r="AU3486" s="40"/>
      <c r="AV3486" s="40"/>
      <c r="AW3486" s="40"/>
      <c r="AX3486" s="40"/>
      <c r="AY3486" s="40"/>
      <c r="AZ3486" s="40"/>
      <c r="BA3486" s="40"/>
      <c r="BB3486" s="40"/>
      <c r="BC3486" s="40"/>
      <c r="BD3486" s="40"/>
      <c r="BE3486" s="40"/>
      <c r="BF3486" s="40"/>
    </row>
    <row r="3487" spans="1:58" x14ac:dyDescent="0.4">
      <c r="A3487" s="510"/>
      <c r="B3487" s="40"/>
      <c r="C3487" s="40"/>
      <c r="D3487" s="45"/>
      <c r="E3487" s="45"/>
      <c r="F3487" s="64"/>
      <c r="G3487" s="40"/>
      <c r="H3487" s="40"/>
      <c r="I3487" s="40"/>
      <c r="J3487" s="40"/>
      <c r="K3487" s="40"/>
      <c r="L3487" s="40"/>
      <c r="M3487" s="40"/>
      <c r="N3487" s="40"/>
      <c r="O3487" s="40"/>
      <c r="P3487" s="40"/>
      <c r="Q3487" s="40"/>
      <c r="R3487" s="40"/>
      <c r="S3487" s="40"/>
      <c r="T3487" s="40"/>
      <c r="U3487" s="40"/>
      <c r="V3487" s="40"/>
      <c r="W3487" s="40"/>
      <c r="X3487" s="40"/>
      <c r="Y3487" s="40"/>
      <c r="Z3487" s="40"/>
      <c r="AA3487" s="40"/>
      <c r="AB3487" s="40"/>
      <c r="AC3487" s="40"/>
      <c r="AD3487" s="40"/>
      <c r="AE3487" s="40"/>
      <c r="AF3487" s="40"/>
      <c r="AG3487" s="40"/>
      <c r="AH3487" s="40"/>
      <c r="AI3487" s="40"/>
      <c r="AJ3487" s="40"/>
      <c r="AK3487" s="40"/>
      <c r="AL3487" s="40"/>
      <c r="AM3487" s="40"/>
      <c r="AN3487" s="40"/>
      <c r="AO3487" s="40"/>
      <c r="AP3487" s="40"/>
      <c r="AQ3487" s="40"/>
      <c r="AR3487" s="40"/>
      <c r="AS3487" s="40"/>
      <c r="AT3487" s="40"/>
      <c r="AU3487" s="40"/>
      <c r="AV3487" s="40"/>
      <c r="AW3487" s="40"/>
      <c r="AX3487" s="40"/>
      <c r="AY3487" s="40"/>
      <c r="AZ3487" s="40"/>
      <c r="BA3487" s="40"/>
      <c r="BB3487" s="40"/>
      <c r="BC3487" s="40"/>
      <c r="BD3487" s="40"/>
      <c r="BE3487" s="40"/>
      <c r="BF3487" s="40"/>
    </row>
    <row r="3488" spans="1:58" x14ac:dyDescent="0.4">
      <c r="A3488" s="510"/>
      <c r="B3488" s="40"/>
      <c r="C3488" s="40"/>
      <c r="D3488" s="45"/>
      <c r="E3488" s="45"/>
      <c r="F3488" s="64"/>
      <c r="G3488" s="40"/>
      <c r="H3488" s="40"/>
      <c r="I3488" s="40"/>
      <c r="J3488" s="40"/>
      <c r="K3488" s="40"/>
      <c r="L3488" s="40"/>
      <c r="M3488" s="40"/>
      <c r="N3488" s="40"/>
      <c r="O3488" s="40"/>
      <c r="P3488" s="40"/>
      <c r="Q3488" s="40"/>
      <c r="R3488" s="40"/>
      <c r="S3488" s="40"/>
      <c r="T3488" s="40"/>
      <c r="U3488" s="40"/>
      <c r="V3488" s="40"/>
      <c r="W3488" s="40"/>
      <c r="X3488" s="40"/>
      <c r="Y3488" s="40"/>
      <c r="Z3488" s="40"/>
      <c r="AA3488" s="40"/>
      <c r="AB3488" s="40"/>
      <c r="AC3488" s="40"/>
      <c r="AD3488" s="40"/>
      <c r="AE3488" s="40"/>
      <c r="AF3488" s="40"/>
      <c r="AG3488" s="40"/>
      <c r="AH3488" s="40"/>
      <c r="AI3488" s="40"/>
      <c r="AJ3488" s="40"/>
      <c r="AK3488" s="40"/>
      <c r="AL3488" s="40"/>
      <c r="AM3488" s="40"/>
      <c r="AN3488" s="40"/>
      <c r="AO3488" s="40"/>
      <c r="AP3488" s="40"/>
      <c r="AQ3488" s="40"/>
      <c r="AR3488" s="40"/>
      <c r="AS3488" s="40"/>
      <c r="AT3488" s="40"/>
      <c r="AU3488" s="40"/>
      <c r="AV3488" s="40"/>
      <c r="AW3488" s="40"/>
      <c r="AX3488" s="40"/>
      <c r="AY3488" s="40"/>
      <c r="AZ3488" s="40"/>
      <c r="BA3488" s="40"/>
      <c r="BB3488" s="40"/>
      <c r="BC3488" s="40"/>
      <c r="BD3488" s="40"/>
      <c r="BE3488" s="40"/>
      <c r="BF3488" s="40"/>
    </row>
    <row r="3489" spans="1:58" x14ac:dyDescent="0.4">
      <c r="A3489" s="510"/>
      <c r="B3489" s="40"/>
      <c r="C3489" s="40"/>
      <c r="D3489" s="45"/>
      <c r="E3489" s="45"/>
      <c r="F3489" s="64"/>
      <c r="G3489" s="40"/>
      <c r="H3489" s="40"/>
      <c r="I3489" s="40"/>
      <c r="J3489" s="40"/>
      <c r="K3489" s="40"/>
      <c r="L3489" s="40"/>
      <c r="M3489" s="40"/>
      <c r="N3489" s="40"/>
      <c r="O3489" s="40"/>
      <c r="P3489" s="40"/>
      <c r="Q3489" s="40"/>
      <c r="R3489" s="40"/>
      <c r="S3489" s="40"/>
      <c r="T3489" s="40"/>
      <c r="U3489" s="40"/>
      <c r="V3489" s="40"/>
      <c r="W3489" s="40"/>
      <c r="X3489" s="40"/>
      <c r="Y3489" s="40"/>
      <c r="Z3489" s="40"/>
      <c r="AA3489" s="40"/>
      <c r="AB3489" s="40"/>
      <c r="AC3489" s="40"/>
      <c r="AD3489" s="40"/>
      <c r="AE3489" s="40"/>
      <c r="AF3489" s="40"/>
      <c r="AG3489" s="40"/>
      <c r="AH3489" s="40"/>
      <c r="AI3489" s="40"/>
      <c r="AJ3489" s="40"/>
      <c r="AK3489" s="40"/>
      <c r="AL3489" s="40"/>
      <c r="AM3489" s="40"/>
      <c r="AN3489" s="40"/>
      <c r="AO3489" s="40"/>
      <c r="AP3489" s="40"/>
      <c r="AQ3489" s="40"/>
      <c r="AR3489" s="40"/>
      <c r="AS3489" s="40"/>
      <c r="AT3489" s="40"/>
      <c r="AU3489" s="40"/>
      <c r="AV3489" s="40"/>
      <c r="AW3489" s="40"/>
      <c r="AX3489" s="40"/>
      <c r="AY3489" s="40"/>
      <c r="AZ3489" s="40"/>
      <c r="BA3489" s="40"/>
      <c r="BB3489" s="40"/>
      <c r="BC3489" s="40"/>
      <c r="BD3489" s="40"/>
      <c r="BE3489" s="40"/>
      <c r="BF3489" s="40"/>
    </row>
    <row r="3490" spans="1:58" x14ac:dyDescent="0.4">
      <c r="A3490" s="510"/>
      <c r="B3490" s="40"/>
      <c r="C3490" s="40"/>
      <c r="D3490" s="45"/>
      <c r="E3490" s="45"/>
      <c r="F3490" s="64"/>
      <c r="G3490" s="40"/>
      <c r="H3490" s="40"/>
      <c r="I3490" s="40"/>
      <c r="J3490" s="40"/>
      <c r="K3490" s="40"/>
      <c r="L3490" s="40"/>
      <c r="M3490" s="40"/>
      <c r="N3490" s="40"/>
      <c r="O3490" s="40"/>
      <c r="P3490" s="40"/>
      <c r="Q3490" s="40"/>
      <c r="R3490" s="40"/>
      <c r="S3490" s="40"/>
      <c r="T3490" s="40"/>
      <c r="U3490" s="40"/>
      <c r="V3490" s="40"/>
      <c r="W3490" s="40"/>
      <c r="X3490" s="40"/>
      <c r="Y3490" s="40"/>
      <c r="Z3490" s="40"/>
      <c r="AA3490" s="40"/>
      <c r="AB3490" s="40"/>
      <c r="AC3490" s="40"/>
      <c r="AD3490" s="40"/>
      <c r="AE3490" s="40"/>
      <c r="AF3490" s="40"/>
      <c r="AG3490" s="40"/>
      <c r="AH3490" s="40"/>
      <c r="AI3490" s="40"/>
      <c r="AJ3490" s="40"/>
      <c r="AK3490" s="40"/>
      <c r="AL3490" s="40"/>
      <c r="AM3490" s="40"/>
      <c r="AN3490" s="40"/>
      <c r="AO3490" s="40"/>
      <c r="AP3490" s="40"/>
      <c r="AQ3490" s="40"/>
      <c r="AR3490" s="40"/>
      <c r="AS3490" s="40"/>
      <c r="AT3490" s="40"/>
      <c r="AU3490" s="40"/>
      <c r="AV3490" s="40"/>
      <c r="AW3490" s="40"/>
      <c r="AX3490" s="40"/>
      <c r="AY3490" s="40"/>
      <c r="AZ3490" s="40"/>
      <c r="BA3490" s="40"/>
      <c r="BB3490" s="40"/>
      <c r="BC3490" s="40"/>
      <c r="BD3490" s="40"/>
      <c r="BE3490" s="40"/>
      <c r="BF3490" s="40"/>
    </row>
    <row r="3491" spans="1:58" x14ac:dyDescent="0.4">
      <c r="A3491" s="510"/>
      <c r="B3491" s="40"/>
      <c r="C3491" s="40"/>
      <c r="D3491" s="45"/>
      <c r="E3491" s="45"/>
      <c r="F3491" s="64"/>
      <c r="G3491" s="40"/>
      <c r="H3491" s="40"/>
      <c r="I3491" s="40"/>
      <c r="J3491" s="40"/>
      <c r="K3491" s="40"/>
      <c r="L3491" s="40"/>
      <c r="M3491" s="40"/>
      <c r="N3491" s="40"/>
      <c r="O3491" s="40"/>
      <c r="P3491" s="40"/>
      <c r="Q3491" s="40"/>
      <c r="R3491" s="40"/>
      <c r="S3491" s="40"/>
      <c r="T3491" s="40"/>
      <c r="U3491" s="40"/>
      <c r="V3491" s="40"/>
      <c r="W3491" s="40"/>
      <c r="X3491" s="40"/>
      <c r="Y3491" s="40"/>
      <c r="Z3491" s="40"/>
      <c r="AA3491" s="40"/>
      <c r="AB3491" s="40"/>
      <c r="AC3491" s="40"/>
      <c r="AD3491" s="40"/>
      <c r="AE3491" s="40"/>
      <c r="AF3491" s="40"/>
      <c r="AG3491" s="40"/>
      <c r="AH3491" s="40"/>
      <c r="AI3491" s="40"/>
      <c r="AJ3491" s="40"/>
      <c r="AK3491" s="40"/>
      <c r="AL3491" s="40"/>
      <c r="AM3491" s="40"/>
      <c r="AN3491" s="40"/>
      <c r="AO3491" s="40"/>
      <c r="AP3491" s="40"/>
      <c r="AQ3491" s="40"/>
      <c r="AR3491" s="40"/>
      <c r="AS3491" s="40"/>
      <c r="AT3491" s="40"/>
      <c r="AU3491" s="40"/>
      <c r="AV3491" s="40"/>
      <c r="AW3491" s="40"/>
      <c r="AX3491" s="40"/>
      <c r="AY3491" s="40"/>
      <c r="AZ3491" s="40"/>
      <c r="BA3491" s="40"/>
      <c r="BB3491" s="40"/>
      <c r="BC3491" s="40"/>
      <c r="BD3491" s="40"/>
      <c r="BE3491" s="40"/>
      <c r="BF3491" s="40"/>
    </row>
    <row r="3492" spans="1:58" x14ac:dyDescent="0.4">
      <c r="A3492" s="510"/>
      <c r="B3492" s="40"/>
      <c r="C3492" s="40"/>
      <c r="D3492" s="45"/>
      <c r="E3492" s="45"/>
      <c r="F3492" s="64"/>
      <c r="G3492" s="40"/>
      <c r="H3492" s="40"/>
      <c r="I3492" s="40"/>
      <c r="J3492" s="40"/>
      <c r="K3492" s="40"/>
      <c r="L3492" s="40"/>
      <c r="M3492" s="40"/>
      <c r="N3492" s="40"/>
      <c r="O3492" s="40"/>
      <c r="P3492" s="40"/>
      <c r="Q3492" s="40"/>
      <c r="R3492" s="40"/>
      <c r="S3492" s="40"/>
      <c r="T3492" s="40"/>
      <c r="U3492" s="40"/>
      <c r="V3492" s="40"/>
      <c r="W3492" s="40"/>
      <c r="X3492" s="40"/>
      <c r="Y3492" s="40"/>
      <c r="Z3492" s="40"/>
      <c r="AA3492" s="40"/>
      <c r="AB3492" s="40"/>
      <c r="AC3492" s="40"/>
      <c r="AD3492" s="40"/>
      <c r="AE3492" s="40"/>
      <c r="AF3492" s="40"/>
      <c r="AG3492" s="40"/>
      <c r="AH3492" s="40"/>
      <c r="AI3492" s="40"/>
      <c r="AJ3492" s="40"/>
      <c r="AK3492" s="40"/>
      <c r="AL3492" s="40"/>
      <c r="AM3492" s="40"/>
      <c r="AN3492" s="40"/>
      <c r="AO3492" s="40"/>
      <c r="AP3492" s="40"/>
      <c r="AQ3492" s="40"/>
      <c r="AR3492" s="40"/>
      <c r="AS3492" s="40"/>
      <c r="AT3492" s="40"/>
      <c r="AU3492" s="40"/>
      <c r="AV3492" s="40"/>
      <c r="AW3492" s="40"/>
      <c r="AX3492" s="40"/>
      <c r="AY3492" s="40"/>
      <c r="AZ3492" s="40"/>
      <c r="BA3492" s="40"/>
      <c r="BB3492" s="40"/>
      <c r="BC3492" s="40"/>
      <c r="BD3492" s="40"/>
      <c r="BE3492" s="40"/>
      <c r="BF3492" s="40"/>
    </row>
    <row r="3493" spans="1:58" x14ac:dyDescent="0.4">
      <c r="A3493" s="510"/>
      <c r="B3493" s="40"/>
      <c r="C3493" s="40"/>
      <c r="D3493" s="45"/>
      <c r="E3493" s="45"/>
      <c r="F3493" s="64"/>
      <c r="G3493" s="40"/>
      <c r="H3493" s="40"/>
      <c r="I3493" s="40"/>
      <c r="J3493" s="40"/>
      <c r="K3493" s="40"/>
      <c r="L3493" s="40"/>
      <c r="M3493" s="40"/>
      <c r="N3493" s="40"/>
      <c r="O3493" s="40"/>
      <c r="P3493" s="40"/>
      <c r="Q3493" s="40"/>
      <c r="R3493" s="40"/>
      <c r="S3493" s="40"/>
      <c r="T3493" s="40"/>
      <c r="U3493" s="40"/>
      <c r="V3493" s="40"/>
      <c r="W3493" s="40"/>
      <c r="X3493" s="40"/>
      <c r="Y3493" s="40"/>
      <c r="Z3493" s="40"/>
      <c r="AA3493" s="40"/>
      <c r="AB3493" s="40"/>
      <c r="AC3493" s="40"/>
      <c r="AD3493" s="40"/>
      <c r="AE3493" s="40"/>
      <c r="AF3493" s="40"/>
      <c r="AG3493" s="40"/>
      <c r="AH3493" s="40"/>
      <c r="AI3493" s="40"/>
      <c r="AJ3493" s="40"/>
      <c r="AK3493" s="40"/>
      <c r="AL3493" s="40"/>
      <c r="AM3493" s="40"/>
      <c r="AN3493" s="40"/>
      <c r="AO3493" s="40"/>
      <c r="AP3493" s="40"/>
      <c r="AQ3493" s="40"/>
      <c r="AR3493" s="40"/>
      <c r="AS3493" s="40"/>
      <c r="AT3493" s="40"/>
      <c r="AU3493" s="40"/>
      <c r="AV3493" s="40"/>
      <c r="AW3493" s="40"/>
      <c r="AX3493" s="40"/>
      <c r="AY3493" s="40"/>
      <c r="AZ3493" s="40"/>
      <c r="BA3493" s="40"/>
      <c r="BB3493" s="40"/>
      <c r="BC3493" s="40"/>
      <c r="BD3493" s="40"/>
      <c r="BE3493" s="40"/>
      <c r="BF3493" s="40"/>
    </row>
    <row r="3494" spans="1:58" x14ac:dyDescent="0.4">
      <c r="A3494" s="510"/>
      <c r="B3494" s="40"/>
      <c r="C3494" s="40"/>
      <c r="D3494" s="45"/>
      <c r="E3494" s="45"/>
      <c r="F3494" s="64"/>
      <c r="G3494" s="40"/>
      <c r="H3494" s="40"/>
      <c r="I3494" s="40"/>
      <c r="J3494" s="40"/>
      <c r="K3494" s="40"/>
      <c r="L3494" s="40"/>
      <c r="M3494" s="40"/>
      <c r="N3494" s="40"/>
      <c r="O3494" s="40"/>
      <c r="P3494" s="40"/>
      <c r="Q3494" s="40"/>
      <c r="R3494" s="40"/>
      <c r="S3494" s="40"/>
      <c r="T3494" s="40"/>
      <c r="U3494" s="40"/>
      <c r="V3494" s="40"/>
      <c r="W3494" s="40"/>
      <c r="X3494" s="40"/>
      <c r="Y3494" s="40"/>
      <c r="Z3494" s="40"/>
      <c r="AA3494" s="40"/>
      <c r="AB3494" s="40"/>
      <c r="AC3494" s="40"/>
      <c r="AD3494" s="40"/>
      <c r="AE3494" s="40"/>
      <c r="AF3494" s="40"/>
      <c r="AG3494" s="40"/>
      <c r="AH3494" s="40"/>
      <c r="AI3494" s="40"/>
      <c r="AJ3494" s="40"/>
      <c r="AK3494" s="40"/>
      <c r="AL3494" s="40"/>
      <c r="AM3494" s="40"/>
      <c r="AN3494" s="40"/>
      <c r="AO3494" s="40"/>
      <c r="AP3494" s="40"/>
      <c r="AQ3494" s="40"/>
      <c r="AR3494" s="40"/>
      <c r="AS3494" s="40"/>
      <c r="AT3494" s="40"/>
      <c r="AU3494" s="40"/>
      <c r="AV3494" s="40"/>
      <c r="AW3494" s="40"/>
      <c r="AX3494" s="40"/>
      <c r="AY3494" s="40"/>
      <c r="AZ3494" s="40"/>
      <c r="BA3494" s="40"/>
      <c r="BB3494" s="40"/>
      <c r="BC3494" s="40"/>
      <c r="BD3494" s="40"/>
      <c r="BE3494" s="40"/>
      <c r="BF3494" s="40"/>
    </row>
    <row r="3495" spans="1:58" x14ac:dyDescent="0.4">
      <c r="A3495" s="510"/>
      <c r="B3495" s="40"/>
      <c r="C3495" s="40"/>
      <c r="D3495" s="45"/>
      <c r="E3495" s="45"/>
      <c r="F3495" s="64"/>
      <c r="G3495" s="40"/>
      <c r="H3495" s="40"/>
      <c r="I3495" s="40"/>
      <c r="J3495" s="40"/>
      <c r="K3495" s="40"/>
      <c r="L3495" s="40"/>
      <c r="M3495" s="40"/>
      <c r="N3495" s="40"/>
      <c r="O3495" s="40"/>
      <c r="P3495" s="40"/>
      <c r="Q3495" s="40"/>
      <c r="R3495" s="40"/>
      <c r="S3495" s="40"/>
      <c r="T3495" s="40"/>
      <c r="U3495" s="40"/>
      <c r="V3495" s="40"/>
      <c r="W3495" s="40"/>
      <c r="X3495" s="40"/>
      <c r="Y3495" s="40"/>
      <c r="Z3495" s="40"/>
      <c r="AA3495" s="40"/>
      <c r="AB3495" s="40"/>
      <c r="AC3495" s="40"/>
      <c r="AD3495" s="40"/>
      <c r="AE3495" s="40"/>
      <c r="AF3495" s="40"/>
      <c r="AG3495" s="40"/>
      <c r="AH3495" s="40"/>
      <c r="AI3495" s="40"/>
      <c r="AJ3495" s="40"/>
      <c r="AK3495" s="40"/>
      <c r="AL3495" s="40"/>
      <c r="AM3495" s="40"/>
      <c r="AN3495" s="40"/>
      <c r="AO3495" s="40"/>
      <c r="AP3495" s="40"/>
      <c r="AQ3495" s="40"/>
      <c r="AR3495" s="40"/>
      <c r="AS3495" s="40"/>
      <c r="AT3495" s="40"/>
      <c r="AU3495" s="40"/>
      <c r="AV3495" s="40"/>
      <c r="AW3495" s="40"/>
      <c r="AX3495" s="40"/>
      <c r="AY3495" s="40"/>
      <c r="AZ3495" s="40"/>
      <c r="BA3495" s="40"/>
      <c r="BB3495" s="40"/>
      <c r="BC3495" s="40"/>
      <c r="BD3495" s="40"/>
      <c r="BE3495" s="40"/>
      <c r="BF3495" s="40"/>
    </row>
    <row r="3496" spans="1:58" x14ac:dyDescent="0.4">
      <c r="A3496" s="510"/>
      <c r="B3496" s="40"/>
      <c r="C3496" s="40"/>
      <c r="D3496" s="45"/>
      <c r="E3496" s="45"/>
      <c r="F3496" s="64"/>
      <c r="G3496" s="40"/>
      <c r="H3496" s="40"/>
      <c r="I3496" s="40"/>
      <c r="J3496" s="40"/>
      <c r="K3496" s="40"/>
      <c r="L3496" s="40"/>
      <c r="M3496" s="40"/>
      <c r="N3496" s="40"/>
      <c r="O3496" s="40"/>
      <c r="P3496" s="40"/>
      <c r="Q3496" s="40"/>
      <c r="R3496" s="40"/>
      <c r="S3496" s="40"/>
      <c r="T3496" s="40"/>
      <c r="U3496" s="40"/>
      <c r="V3496" s="40"/>
      <c r="W3496" s="40"/>
      <c r="X3496" s="40"/>
      <c r="Y3496" s="40"/>
      <c r="Z3496" s="40"/>
      <c r="AA3496" s="40"/>
      <c r="AB3496" s="40"/>
      <c r="AC3496" s="40"/>
      <c r="AD3496" s="40"/>
      <c r="AE3496" s="40"/>
      <c r="AF3496" s="40"/>
      <c r="AG3496" s="40"/>
      <c r="AH3496" s="40"/>
      <c r="AI3496" s="40"/>
      <c r="AJ3496" s="40"/>
      <c r="AK3496" s="40"/>
      <c r="AL3496" s="40"/>
      <c r="AM3496" s="40"/>
      <c r="AN3496" s="40"/>
      <c r="AO3496" s="40"/>
      <c r="AP3496" s="40"/>
      <c r="AQ3496" s="40"/>
      <c r="AR3496" s="40"/>
      <c r="AS3496" s="40"/>
      <c r="AT3496" s="40"/>
      <c r="AU3496" s="40"/>
      <c r="AV3496" s="40"/>
      <c r="AW3496" s="40"/>
      <c r="AX3496" s="40"/>
      <c r="AY3496" s="40"/>
      <c r="AZ3496" s="40"/>
      <c r="BA3496" s="40"/>
      <c r="BB3496" s="40"/>
      <c r="BC3496" s="40"/>
      <c r="BD3496" s="40"/>
      <c r="BE3496" s="40"/>
      <c r="BF3496" s="40"/>
    </row>
    <row r="3497" spans="1:58" x14ac:dyDescent="0.4">
      <c r="A3497" s="510"/>
      <c r="B3497" s="40"/>
      <c r="C3497" s="40"/>
      <c r="D3497" s="45"/>
      <c r="E3497" s="45"/>
      <c r="F3497" s="64"/>
      <c r="G3497" s="40"/>
      <c r="H3497" s="40"/>
      <c r="I3497" s="40"/>
      <c r="J3497" s="40"/>
      <c r="K3497" s="40"/>
      <c r="L3497" s="40"/>
      <c r="M3497" s="40"/>
      <c r="N3497" s="40"/>
      <c r="O3497" s="40"/>
      <c r="P3497" s="40"/>
      <c r="Q3497" s="40"/>
      <c r="R3497" s="40"/>
      <c r="S3497" s="40"/>
      <c r="T3497" s="40"/>
      <c r="U3497" s="40"/>
      <c r="V3497" s="40"/>
      <c r="W3497" s="40"/>
      <c r="X3497" s="40"/>
      <c r="Y3497" s="40"/>
      <c r="Z3497" s="40"/>
      <c r="AA3497" s="40"/>
      <c r="AB3497" s="40"/>
      <c r="AC3497" s="40"/>
      <c r="AD3497" s="40"/>
      <c r="AE3497" s="40"/>
      <c r="AF3497" s="40"/>
      <c r="AG3497" s="40"/>
      <c r="AH3497" s="40"/>
      <c r="AI3497" s="40"/>
      <c r="AJ3497" s="40"/>
      <c r="AK3497" s="40"/>
      <c r="AL3497" s="40"/>
      <c r="AM3497" s="40"/>
      <c r="AN3497" s="40"/>
      <c r="AO3497" s="40"/>
      <c r="AP3497" s="40"/>
      <c r="AQ3497" s="40"/>
      <c r="AR3497" s="40"/>
      <c r="AS3497" s="40"/>
      <c r="AT3497" s="40"/>
      <c r="AU3497" s="40"/>
      <c r="AV3497" s="40"/>
      <c r="AW3497" s="40"/>
      <c r="AX3497" s="40"/>
      <c r="AY3497" s="40"/>
      <c r="AZ3497" s="40"/>
      <c r="BA3497" s="40"/>
      <c r="BB3497" s="40"/>
      <c r="BC3497" s="40"/>
      <c r="BD3497" s="40"/>
      <c r="BE3497" s="40"/>
      <c r="BF3497" s="40"/>
    </row>
    <row r="3498" spans="1:58" x14ac:dyDescent="0.4">
      <c r="A3498" s="510"/>
      <c r="B3498" s="40"/>
      <c r="C3498" s="40"/>
      <c r="D3498" s="45"/>
      <c r="E3498" s="45"/>
      <c r="F3498" s="64"/>
      <c r="G3498" s="40"/>
      <c r="H3498" s="40"/>
      <c r="I3498" s="40"/>
      <c r="J3498" s="40"/>
      <c r="K3498" s="40"/>
      <c r="L3498" s="40"/>
      <c r="M3498" s="40"/>
      <c r="N3498" s="40"/>
      <c r="O3498" s="40"/>
      <c r="P3498" s="40"/>
      <c r="Q3498" s="40"/>
      <c r="R3498" s="40"/>
      <c r="S3498" s="40"/>
      <c r="T3498" s="40"/>
      <c r="U3498" s="40"/>
      <c r="V3498" s="40"/>
      <c r="W3498" s="40"/>
      <c r="X3498" s="40"/>
      <c r="Y3498" s="40"/>
      <c r="Z3498" s="40"/>
      <c r="AA3498" s="40"/>
      <c r="AB3498" s="40"/>
      <c r="AC3498" s="40"/>
      <c r="AD3498" s="40"/>
      <c r="AE3498" s="40"/>
      <c r="AF3498" s="40"/>
      <c r="AG3498" s="40"/>
      <c r="AH3498" s="40"/>
      <c r="AI3498" s="40"/>
      <c r="AJ3498" s="40"/>
      <c r="AK3498" s="40"/>
      <c r="AL3498" s="40"/>
      <c r="AM3498" s="40"/>
      <c r="AN3498" s="40"/>
      <c r="AO3498" s="40"/>
      <c r="AP3498" s="40"/>
      <c r="AQ3498" s="40"/>
      <c r="AR3498" s="40"/>
      <c r="AS3498" s="40"/>
      <c r="AT3498" s="40"/>
      <c r="AU3498" s="40"/>
      <c r="AV3498" s="40"/>
      <c r="AW3498" s="40"/>
      <c r="AX3498" s="40"/>
      <c r="AY3498" s="40"/>
      <c r="AZ3498" s="40"/>
      <c r="BA3498" s="40"/>
      <c r="BB3498" s="40"/>
      <c r="BC3498" s="40"/>
      <c r="BD3498" s="40"/>
      <c r="BE3498" s="40"/>
      <c r="BF3498" s="40"/>
    </row>
    <row r="3499" spans="1:58" x14ac:dyDescent="0.4">
      <c r="A3499" s="510"/>
      <c r="B3499" s="40"/>
      <c r="C3499" s="40"/>
      <c r="D3499" s="45"/>
      <c r="E3499" s="45"/>
      <c r="F3499" s="64"/>
      <c r="G3499" s="40"/>
      <c r="H3499" s="40"/>
      <c r="I3499" s="40"/>
      <c r="J3499" s="40"/>
      <c r="K3499" s="40"/>
      <c r="L3499" s="40"/>
      <c r="M3499" s="40"/>
      <c r="N3499" s="40"/>
      <c r="O3499" s="40"/>
      <c r="P3499" s="40"/>
      <c r="Q3499" s="40"/>
      <c r="R3499" s="40"/>
      <c r="S3499" s="40"/>
      <c r="T3499" s="40"/>
      <c r="U3499" s="40"/>
      <c r="V3499" s="40"/>
      <c r="W3499" s="40"/>
      <c r="X3499" s="40"/>
      <c r="Y3499" s="40"/>
      <c r="Z3499" s="40"/>
      <c r="AA3499" s="40"/>
      <c r="AB3499" s="40"/>
      <c r="AC3499" s="40"/>
      <c r="AD3499" s="40"/>
      <c r="AE3499" s="40"/>
      <c r="AF3499" s="40"/>
      <c r="AG3499" s="40"/>
      <c r="AH3499" s="40"/>
      <c r="AI3499" s="40"/>
      <c r="AJ3499" s="40"/>
      <c r="AK3499" s="40"/>
      <c r="AL3499" s="40"/>
      <c r="AM3499" s="40"/>
      <c r="AN3499" s="40"/>
      <c r="AO3499" s="40"/>
      <c r="AP3499" s="40"/>
      <c r="AQ3499" s="40"/>
      <c r="AR3499" s="40"/>
      <c r="AS3499" s="40"/>
      <c r="AT3499" s="40"/>
      <c r="AU3499" s="40"/>
      <c r="AV3499" s="40"/>
      <c r="AW3499" s="40"/>
      <c r="AX3499" s="40"/>
      <c r="AY3499" s="40"/>
      <c r="AZ3499" s="40"/>
      <c r="BA3499" s="40"/>
      <c r="BB3499" s="40"/>
      <c r="BC3499" s="40"/>
      <c r="BD3499" s="40"/>
      <c r="BE3499" s="40"/>
      <c r="BF3499" s="40"/>
    </row>
    <row r="3500" spans="1:58" x14ac:dyDescent="0.4">
      <c r="A3500" s="510"/>
      <c r="B3500" s="40"/>
      <c r="C3500" s="40"/>
      <c r="D3500" s="45"/>
      <c r="E3500" s="45"/>
      <c r="F3500" s="64"/>
      <c r="G3500" s="40"/>
      <c r="H3500" s="40"/>
      <c r="I3500" s="40"/>
      <c r="J3500" s="40"/>
      <c r="K3500" s="40"/>
      <c r="L3500" s="40"/>
      <c r="M3500" s="40"/>
      <c r="N3500" s="40"/>
      <c r="O3500" s="40"/>
      <c r="P3500" s="40"/>
      <c r="Q3500" s="40"/>
      <c r="R3500" s="40"/>
      <c r="S3500" s="40"/>
      <c r="T3500" s="40"/>
      <c r="U3500" s="40"/>
      <c r="V3500" s="40"/>
      <c r="W3500" s="40"/>
      <c r="X3500" s="40"/>
      <c r="Y3500" s="40"/>
      <c r="Z3500" s="40"/>
      <c r="AA3500" s="40"/>
      <c r="AB3500" s="40"/>
      <c r="AC3500" s="40"/>
      <c r="AD3500" s="40"/>
      <c r="AE3500" s="40"/>
      <c r="AF3500" s="40"/>
      <c r="AG3500" s="40"/>
      <c r="AH3500" s="40"/>
      <c r="AI3500" s="40"/>
      <c r="AJ3500" s="40"/>
      <c r="AK3500" s="40"/>
      <c r="AL3500" s="40"/>
      <c r="AM3500" s="40"/>
      <c r="AN3500" s="40"/>
      <c r="AO3500" s="40"/>
      <c r="AP3500" s="40"/>
      <c r="AQ3500" s="40"/>
      <c r="AR3500" s="40"/>
      <c r="AS3500" s="40"/>
      <c r="AT3500" s="40"/>
      <c r="AU3500" s="40"/>
      <c r="AV3500" s="40"/>
      <c r="AW3500" s="40"/>
      <c r="AX3500" s="40"/>
      <c r="AY3500" s="40"/>
      <c r="AZ3500" s="40"/>
      <c r="BA3500" s="40"/>
      <c r="BB3500" s="40"/>
      <c r="BC3500" s="40"/>
      <c r="BD3500" s="40"/>
      <c r="BE3500" s="40"/>
      <c r="BF3500" s="40"/>
    </row>
    <row r="3501" spans="1:58" x14ac:dyDescent="0.4">
      <c r="A3501" s="510"/>
      <c r="B3501" s="40"/>
      <c r="C3501" s="40"/>
      <c r="D3501" s="45"/>
      <c r="E3501" s="45"/>
      <c r="F3501" s="64"/>
      <c r="G3501" s="40"/>
      <c r="H3501" s="40"/>
      <c r="I3501" s="40"/>
      <c r="J3501" s="40"/>
      <c r="K3501" s="40"/>
      <c r="L3501" s="40"/>
      <c r="M3501" s="40"/>
      <c r="N3501" s="40"/>
      <c r="O3501" s="40"/>
      <c r="P3501" s="40"/>
      <c r="Q3501" s="40"/>
      <c r="R3501" s="40"/>
      <c r="S3501" s="40"/>
      <c r="T3501" s="40"/>
      <c r="U3501" s="40"/>
      <c r="V3501" s="40"/>
      <c r="W3501" s="40"/>
      <c r="X3501" s="40"/>
      <c r="Y3501" s="40"/>
      <c r="Z3501" s="40"/>
      <c r="AA3501" s="40"/>
      <c r="AB3501" s="40"/>
      <c r="AC3501" s="40"/>
      <c r="AD3501" s="40"/>
      <c r="AE3501" s="40"/>
      <c r="AF3501" s="40"/>
      <c r="AG3501" s="40"/>
      <c r="AH3501" s="40"/>
      <c r="AI3501" s="40"/>
      <c r="AJ3501" s="40"/>
      <c r="AK3501" s="40"/>
      <c r="AL3501" s="40"/>
      <c r="AM3501" s="40"/>
      <c r="AN3501" s="40"/>
      <c r="AO3501" s="40"/>
      <c r="AP3501" s="40"/>
      <c r="AQ3501" s="40"/>
      <c r="AR3501" s="40"/>
      <c r="AS3501" s="40"/>
      <c r="AT3501" s="40"/>
      <c r="AU3501" s="40"/>
      <c r="AV3501" s="40"/>
      <c r="AW3501" s="40"/>
      <c r="AX3501" s="40"/>
      <c r="AY3501" s="40"/>
      <c r="AZ3501" s="40"/>
      <c r="BA3501" s="40"/>
      <c r="BB3501" s="40"/>
      <c r="BC3501" s="40"/>
      <c r="BD3501" s="40"/>
      <c r="BE3501" s="40"/>
      <c r="BF3501" s="40"/>
    </row>
    <row r="3502" spans="1:58" x14ac:dyDescent="0.4">
      <c r="A3502" s="510"/>
      <c r="B3502" s="40"/>
      <c r="C3502" s="40"/>
      <c r="D3502" s="45"/>
      <c r="E3502" s="45"/>
      <c r="F3502" s="64"/>
      <c r="G3502" s="40"/>
      <c r="H3502" s="40"/>
      <c r="I3502" s="40"/>
      <c r="J3502" s="40"/>
      <c r="K3502" s="40"/>
      <c r="L3502" s="40"/>
      <c r="M3502" s="40"/>
      <c r="N3502" s="40"/>
      <c r="O3502" s="40"/>
      <c r="P3502" s="40"/>
      <c r="Q3502" s="40"/>
      <c r="R3502" s="40"/>
      <c r="S3502" s="40"/>
      <c r="T3502" s="40"/>
      <c r="U3502" s="40"/>
      <c r="V3502" s="40"/>
      <c r="W3502" s="40"/>
      <c r="X3502" s="40"/>
      <c r="Y3502" s="40"/>
      <c r="Z3502" s="40"/>
      <c r="AA3502" s="40"/>
      <c r="AB3502" s="40"/>
      <c r="AC3502" s="40"/>
      <c r="AD3502" s="40"/>
      <c r="AE3502" s="40"/>
      <c r="AF3502" s="40"/>
      <c r="AG3502" s="40"/>
      <c r="AH3502" s="40"/>
      <c r="AI3502" s="40"/>
      <c r="AJ3502" s="40"/>
      <c r="AK3502" s="40"/>
      <c r="AL3502" s="40"/>
      <c r="AM3502" s="40"/>
      <c r="AN3502" s="40"/>
      <c r="AO3502" s="40"/>
      <c r="AP3502" s="40"/>
      <c r="AQ3502" s="40"/>
      <c r="AR3502" s="40"/>
      <c r="AS3502" s="40"/>
      <c r="AT3502" s="40"/>
      <c r="AU3502" s="40"/>
      <c r="AV3502" s="40"/>
      <c r="AW3502" s="40"/>
      <c r="AX3502" s="40"/>
      <c r="AY3502" s="40"/>
      <c r="AZ3502" s="40"/>
      <c r="BA3502" s="40"/>
      <c r="BB3502" s="40"/>
      <c r="BC3502" s="40"/>
      <c r="BD3502" s="40"/>
      <c r="BE3502" s="40"/>
      <c r="BF3502" s="40"/>
    </row>
    <row r="3503" spans="1:58" x14ac:dyDescent="0.4">
      <c r="A3503" s="510"/>
      <c r="B3503" s="40"/>
      <c r="C3503" s="40"/>
      <c r="D3503" s="45"/>
      <c r="E3503" s="45"/>
      <c r="F3503" s="64"/>
      <c r="G3503" s="40"/>
      <c r="H3503" s="40"/>
      <c r="I3503" s="40"/>
      <c r="J3503" s="40"/>
      <c r="K3503" s="40"/>
      <c r="L3503" s="40"/>
      <c r="M3503" s="40"/>
      <c r="N3503" s="40"/>
      <c r="O3503" s="40"/>
      <c r="P3503" s="40"/>
      <c r="Q3503" s="40"/>
      <c r="R3503" s="40"/>
      <c r="S3503" s="40"/>
      <c r="T3503" s="40"/>
      <c r="U3503" s="40"/>
      <c r="V3503" s="40"/>
      <c r="W3503" s="40"/>
      <c r="X3503" s="40"/>
      <c r="Y3503" s="40"/>
      <c r="Z3503" s="40"/>
      <c r="AA3503" s="40"/>
      <c r="AB3503" s="40"/>
      <c r="AC3503" s="40"/>
      <c r="AD3503" s="40"/>
      <c r="AE3503" s="40"/>
      <c r="AF3503" s="40"/>
      <c r="AG3503" s="40"/>
      <c r="AH3503" s="40"/>
      <c r="AI3503" s="40"/>
      <c r="AJ3503" s="40"/>
      <c r="AK3503" s="40"/>
      <c r="AL3503" s="40"/>
      <c r="AM3503" s="40"/>
      <c r="AN3503" s="40"/>
      <c r="AO3503" s="40"/>
      <c r="AP3503" s="40"/>
      <c r="AQ3503" s="40"/>
      <c r="AR3503" s="40"/>
      <c r="AS3503" s="40"/>
      <c r="AT3503" s="40"/>
      <c r="AU3503" s="40"/>
      <c r="AV3503" s="40"/>
      <c r="AW3503" s="40"/>
      <c r="AX3503" s="40"/>
      <c r="AY3503" s="40"/>
      <c r="AZ3503" s="40"/>
      <c r="BA3503" s="40"/>
      <c r="BB3503" s="40"/>
      <c r="BC3503" s="40"/>
      <c r="BD3503" s="40"/>
      <c r="BE3503" s="40"/>
      <c r="BF3503" s="40"/>
    </row>
    <row r="3504" spans="1:58" x14ac:dyDescent="0.4">
      <c r="A3504" s="510"/>
      <c r="B3504" s="40"/>
      <c r="C3504" s="40"/>
      <c r="D3504" s="45"/>
      <c r="E3504" s="45"/>
      <c r="F3504" s="64"/>
      <c r="G3504" s="40"/>
      <c r="H3504" s="40"/>
      <c r="I3504" s="40"/>
      <c r="J3504" s="40"/>
      <c r="K3504" s="40"/>
      <c r="L3504" s="40"/>
      <c r="M3504" s="40"/>
      <c r="N3504" s="40"/>
      <c r="O3504" s="40"/>
      <c r="P3504" s="40"/>
      <c r="Q3504" s="40"/>
      <c r="R3504" s="40"/>
      <c r="S3504" s="40"/>
      <c r="T3504" s="40"/>
      <c r="U3504" s="40"/>
      <c r="V3504" s="40"/>
      <c r="W3504" s="40"/>
      <c r="X3504" s="40"/>
      <c r="Y3504" s="40"/>
      <c r="Z3504" s="40"/>
      <c r="AA3504" s="40"/>
      <c r="AB3504" s="40"/>
      <c r="AC3504" s="40"/>
      <c r="AD3504" s="40"/>
      <c r="AE3504" s="40"/>
      <c r="AF3504" s="40"/>
      <c r="AG3504" s="40"/>
      <c r="AH3504" s="40"/>
      <c r="AI3504" s="40"/>
      <c r="AJ3504" s="40"/>
      <c r="AK3504" s="40"/>
      <c r="AL3504" s="40"/>
      <c r="AM3504" s="40"/>
      <c r="AN3504" s="40"/>
      <c r="AO3504" s="40"/>
      <c r="AP3504" s="40"/>
      <c r="AQ3504" s="40"/>
      <c r="AR3504" s="40"/>
      <c r="AS3504" s="40"/>
      <c r="AT3504" s="40"/>
      <c r="AU3504" s="40"/>
      <c r="AV3504" s="40"/>
      <c r="AW3504" s="40"/>
      <c r="AX3504" s="40"/>
      <c r="AY3504" s="40"/>
      <c r="AZ3504" s="40"/>
      <c r="BA3504" s="40"/>
      <c r="BB3504" s="40"/>
      <c r="BC3504" s="40"/>
      <c r="BD3504" s="40"/>
      <c r="BE3504" s="40"/>
      <c r="BF3504" s="40"/>
    </row>
    <row r="3505" spans="1:58" x14ac:dyDescent="0.4">
      <c r="A3505" s="510"/>
      <c r="B3505" s="40"/>
      <c r="C3505" s="40"/>
      <c r="D3505" s="45"/>
      <c r="E3505" s="45"/>
      <c r="F3505" s="64"/>
      <c r="G3505" s="40"/>
      <c r="H3505" s="40"/>
      <c r="I3505" s="40"/>
      <c r="J3505" s="40"/>
      <c r="K3505" s="40"/>
      <c r="L3505" s="40"/>
      <c r="M3505" s="40"/>
      <c r="N3505" s="40"/>
      <c r="O3505" s="40"/>
      <c r="P3505" s="40"/>
      <c r="Q3505" s="40"/>
      <c r="R3505" s="40"/>
      <c r="S3505" s="40"/>
      <c r="T3505" s="40"/>
      <c r="U3505" s="40"/>
      <c r="V3505" s="40"/>
      <c r="W3505" s="40"/>
      <c r="X3505" s="40"/>
      <c r="Y3505" s="40"/>
      <c r="Z3505" s="40"/>
      <c r="AA3505" s="40"/>
      <c r="AB3505" s="40"/>
      <c r="AC3505" s="40"/>
      <c r="AD3505" s="40"/>
      <c r="AE3505" s="40"/>
      <c r="AF3505" s="40"/>
      <c r="AG3505" s="40"/>
      <c r="AH3505" s="40"/>
      <c r="AI3505" s="40"/>
      <c r="AJ3505" s="40"/>
      <c r="AK3505" s="40"/>
      <c r="AL3505" s="40"/>
      <c r="AM3505" s="40"/>
      <c r="AN3505" s="40"/>
      <c r="AO3505" s="40"/>
      <c r="AP3505" s="40"/>
      <c r="AQ3505" s="40"/>
      <c r="AR3505" s="40"/>
      <c r="AS3505" s="40"/>
      <c r="AT3505" s="40"/>
      <c r="AU3505" s="40"/>
      <c r="AV3505" s="40"/>
      <c r="AW3505" s="40"/>
      <c r="AX3505" s="40"/>
      <c r="AY3505" s="40"/>
      <c r="AZ3505" s="40"/>
      <c r="BA3505" s="40"/>
      <c r="BB3505" s="40"/>
      <c r="BC3505" s="40"/>
      <c r="BD3505" s="40"/>
      <c r="BE3505" s="40"/>
      <c r="BF3505" s="40"/>
    </row>
    <row r="3506" spans="1:58" x14ac:dyDescent="0.4">
      <c r="A3506" s="510"/>
      <c r="B3506" s="40"/>
      <c r="C3506" s="40"/>
      <c r="D3506" s="45"/>
      <c r="E3506" s="45"/>
      <c r="F3506" s="64"/>
      <c r="G3506" s="40"/>
      <c r="H3506" s="40"/>
      <c r="I3506" s="40"/>
      <c r="J3506" s="40"/>
      <c r="K3506" s="40"/>
      <c r="L3506" s="40"/>
      <c r="M3506" s="40"/>
      <c r="N3506" s="40"/>
      <c r="O3506" s="40"/>
      <c r="P3506" s="40"/>
      <c r="Q3506" s="40"/>
      <c r="R3506" s="40"/>
      <c r="S3506" s="40"/>
      <c r="T3506" s="40"/>
      <c r="U3506" s="40"/>
      <c r="V3506" s="40"/>
      <c r="W3506" s="40"/>
      <c r="X3506" s="40"/>
      <c r="Y3506" s="40"/>
      <c r="Z3506" s="40"/>
      <c r="AA3506" s="40"/>
      <c r="AB3506" s="40"/>
      <c r="AC3506" s="40"/>
      <c r="AD3506" s="40"/>
      <c r="AE3506" s="40"/>
      <c r="AF3506" s="40"/>
      <c r="AG3506" s="40"/>
      <c r="AH3506" s="40"/>
      <c r="AI3506" s="40"/>
      <c r="AJ3506" s="40"/>
      <c r="AK3506" s="40"/>
      <c r="AL3506" s="40"/>
      <c r="AM3506" s="40"/>
      <c r="AN3506" s="40"/>
      <c r="AO3506" s="40"/>
      <c r="AP3506" s="40"/>
      <c r="AQ3506" s="40"/>
      <c r="AR3506" s="40"/>
      <c r="AS3506" s="40"/>
      <c r="AT3506" s="40"/>
      <c r="AU3506" s="40"/>
      <c r="AV3506" s="40"/>
      <c r="AW3506" s="40"/>
      <c r="AX3506" s="40"/>
      <c r="AY3506" s="40"/>
      <c r="AZ3506" s="40"/>
      <c r="BA3506" s="40"/>
      <c r="BB3506" s="40"/>
      <c r="BC3506" s="40"/>
      <c r="BD3506" s="40"/>
      <c r="BE3506" s="40"/>
      <c r="BF3506" s="40"/>
    </row>
    <row r="3507" spans="1:58" x14ac:dyDescent="0.4">
      <c r="A3507" s="510"/>
      <c r="B3507" s="40"/>
      <c r="C3507" s="40"/>
      <c r="D3507" s="45"/>
      <c r="E3507" s="45"/>
      <c r="F3507" s="64"/>
      <c r="G3507" s="40"/>
      <c r="H3507" s="40"/>
      <c r="I3507" s="40"/>
      <c r="J3507" s="40"/>
      <c r="K3507" s="40"/>
      <c r="L3507" s="40"/>
      <c r="M3507" s="40"/>
      <c r="N3507" s="40"/>
      <c r="O3507" s="40"/>
      <c r="P3507" s="40"/>
      <c r="Q3507" s="40"/>
      <c r="R3507" s="40"/>
      <c r="S3507" s="40"/>
      <c r="T3507" s="40"/>
      <c r="U3507" s="40"/>
      <c r="V3507" s="40"/>
      <c r="W3507" s="40"/>
      <c r="X3507" s="40"/>
      <c r="Y3507" s="40"/>
      <c r="Z3507" s="40"/>
      <c r="AA3507" s="40"/>
      <c r="AB3507" s="40"/>
      <c r="AC3507" s="40"/>
      <c r="AD3507" s="40"/>
      <c r="AE3507" s="40"/>
      <c r="AF3507" s="40"/>
      <c r="AG3507" s="40"/>
      <c r="AH3507" s="40"/>
      <c r="AI3507" s="40"/>
      <c r="AJ3507" s="40"/>
      <c r="AK3507" s="40"/>
      <c r="AL3507" s="40"/>
      <c r="AM3507" s="40"/>
      <c r="AN3507" s="40"/>
      <c r="AO3507" s="40"/>
      <c r="AP3507" s="40"/>
      <c r="AQ3507" s="40"/>
      <c r="AR3507" s="40"/>
      <c r="AS3507" s="40"/>
      <c r="AT3507" s="40"/>
      <c r="AU3507" s="40"/>
      <c r="AV3507" s="40"/>
      <c r="AW3507" s="40"/>
      <c r="AX3507" s="40"/>
      <c r="AY3507" s="40"/>
      <c r="AZ3507" s="40"/>
      <c r="BA3507" s="40"/>
      <c r="BB3507" s="40"/>
      <c r="BC3507" s="40"/>
      <c r="BD3507" s="40"/>
      <c r="BE3507" s="40"/>
      <c r="BF3507" s="40"/>
    </row>
    <row r="3508" spans="1:58" x14ac:dyDescent="0.4">
      <c r="A3508" s="510"/>
      <c r="B3508" s="40"/>
      <c r="C3508" s="40"/>
      <c r="D3508" s="45"/>
      <c r="E3508" s="45"/>
      <c r="F3508" s="64"/>
      <c r="G3508" s="40"/>
      <c r="H3508" s="40"/>
      <c r="I3508" s="40"/>
      <c r="J3508" s="40"/>
      <c r="K3508" s="40"/>
      <c r="L3508" s="40"/>
      <c r="M3508" s="40"/>
      <c r="N3508" s="40"/>
      <c r="O3508" s="40"/>
      <c r="P3508" s="40"/>
      <c r="Q3508" s="40"/>
      <c r="R3508" s="40"/>
      <c r="S3508" s="40"/>
      <c r="T3508" s="40"/>
      <c r="U3508" s="40"/>
      <c r="V3508" s="40"/>
      <c r="W3508" s="40"/>
      <c r="X3508" s="40"/>
      <c r="Y3508" s="40"/>
      <c r="Z3508" s="40"/>
      <c r="AA3508" s="40"/>
      <c r="AB3508" s="40"/>
      <c r="AC3508" s="40"/>
      <c r="AD3508" s="40"/>
      <c r="AE3508" s="40"/>
      <c r="AF3508" s="40"/>
      <c r="AG3508" s="40"/>
      <c r="AH3508" s="40"/>
      <c r="AI3508" s="40"/>
      <c r="AJ3508" s="40"/>
      <c r="AK3508" s="40"/>
      <c r="AL3508" s="40"/>
      <c r="AM3508" s="40"/>
      <c r="AN3508" s="40"/>
      <c r="AO3508" s="40"/>
      <c r="AP3508" s="40"/>
      <c r="AQ3508" s="40"/>
      <c r="AR3508" s="40"/>
      <c r="AS3508" s="40"/>
      <c r="AT3508" s="40"/>
      <c r="AU3508" s="40"/>
      <c r="AV3508" s="40"/>
      <c r="AW3508" s="40"/>
      <c r="AX3508" s="40"/>
      <c r="AY3508" s="40"/>
      <c r="AZ3508" s="40"/>
      <c r="BA3508" s="40"/>
      <c r="BB3508" s="40"/>
      <c r="BC3508" s="40"/>
      <c r="BD3508" s="40"/>
      <c r="BE3508" s="40"/>
      <c r="BF3508" s="40"/>
    </row>
    <row r="3509" spans="1:58" x14ac:dyDescent="0.4">
      <c r="A3509" s="510"/>
      <c r="B3509" s="40"/>
      <c r="C3509" s="40"/>
      <c r="D3509" s="45"/>
      <c r="E3509" s="45"/>
      <c r="F3509" s="64"/>
      <c r="G3509" s="40"/>
      <c r="H3509" s="40"/>
      <c r="I3509" s="40"/>
      <c r="J3509" s="40"/>
      <c r="K3509" s="40"/>
      <c r="L3509" s="40"/>
      <c r="M3509" s="40"/>
      <c r="N3509" s="40"/>
      <c r="O3509" s="40"/>
      <c r="P3509" s="40"/>
      <c r="Q3509" s="40"/>
      <c r="R3509" s="40"/>
      <c r="S3509" s="40"/>
      <c r="T3509" s="40"/>
      <c r="U3509" s="40"/>
      <c r="V3509" s="40"/>
      <c r="W3509" s="40"/>
      <c r="X3509" s="40"/>
      <c r="Y3509" s="40"/>
      <c r="Z3509" s="40"/>
      <c r="AA3509" s="40"/>
      <c r="AB3509" s="40"/>
      <c r="AC3509" s="40"/>
      <c r="AD3509" s="40"/>
      <c r="AE3509" s="40"/>
      <c r="AF3509" s="40"/>
      <c r="AG3509" s="40"/>
      <c r="AH3509" s="40"/>
      <c r="AI3509" s="40"/>
      <c r="AJ3509" s="40"/>
      <c r="AK3509" s="40"/>
      <c r="AL3509" s="40"/>
      <c r="AM3509" s="40"/>
      <c r="AN3509" s="40"/>
      <c r="AO3509" s="40"/>
      <c r="AP3509" s="40"/>
      <c r="AQ3509" s="40"/>
      <c r="AR3509" s="40"/>
      <c r="AS3509" s="40"/>
      <c r="AT3509" s="40"/>
      <c r="AU3509" s="40"/>
      <c r="AV3509" s="40"/>
      <c r="AW3509" s="40"/>
      <c r="AX3509" s="40"/>
      <c r="AY3509" s="40"/>
      <c r="AZ3509" s="40"/>
      <c r="BA3509" s="40"/>
      <c r="BB3509" s="40"/>
      <c r="BC3509" s="40"/>
      <c r="BD3509" s="40"/>
      <c r="BE3509" s="40"/>
      <c r="BF3509" s="40"/>
    </row>
    <row r="3510" spans="1:58" x14ac:dyDescent="0.4">
      <c r="A3510" s="510"/>
      <c r="B3510" s="40"/>
      <c r="C3510" s="40"/>
      <c r="D3510" s="45"/>
      <c r="E3510" s="45"/>
      <c r="F3510" s="64"/>
      <c r="G3510" s="40"/>
      <c r="H3510" s="40"/>
      <c r="I3510" s="40"/>
      <c r="J3510" s="40"/>
      <c r="K3510" s="40"/>
      <c r="L3510" s="40"/>
      <c r="M3510" s="40"/>
      <c r="N3510" s="40"/>
      <c r="O3510" s="40"/>
      <c r="P3510" s="40"/>
      <c r="Q3510" s="40"/>
      <c r="R3510" s="40"/>
      <c r="S3510" s="40"/>
      <c r="T3510" s="40"/>
      <c r="U3510" s="40"/>
      <c r="V3510" s="40"/>
      <c r="W3510" s="40"/>
      <c r="X3510" s="40"/>
      <c r="Y3510" s="40"/>
      <c r="Z3510" s="40"/>
      <c r="AA3510" s="40"/>
      <c r="AB3510" s="40"/>
      <c r="AC3510" s="40"/>
      <c r="AD3510" s="40"/>
      <c r="AE3510" s="40"/>
      <c r="AF3510" s="40"/>
      <c r="AG3510" s="40"/>
      <c r="AH3510" s="40"/>
      <c r="AI3510" s="40"/>
      <c r="AJ3510" s="40"/>
      <c r="AK3510" s="40"/>
      <c r="AL3510" s="40"/>
      <c r="AM3510" s="40"/>
      <c r="AN3510" s="40"/>
      <c r="AO3510" s="40"/>
      <c r="AP3510" s="40"/>
      <c r="AQ3510" s="40"/>
      <c r="AR3510" s="40"/>
      <c r="AS3510" s="40"/>
      <c r="AT3510" s="40"/>
      <c r="AU3510" s="40"/>
      <c r="AV3510" s="40"/>
      <c r="AW3510" s="40"/>
      <c r="AX3510" s="40"/>
      <c r="AY3510" s="40"/>
      <c r="AZ3510" s="40"/>
      <c r="BA3510" s="40"/>
      <c r="BB3510" s="40"/>
      <c r="BC3510" s="40"/>
      <c r="BD3510" s="40"/>
      <c r="BE3510" s="40"/>
      <c r="BF3510" s="40"/>
    </row>
    <row r="3511" spans="1:58" x14ac:dyDescent="0.4">
      <c r="A3511" s="510"/>
      <c r="B3511" s="40"/>
      <c r="C3511" s="40"/>
      <c r="D3511" s="45"/>
      <c r="E3511" s="45"/>
      <c r="F3511" s="64"/>
      <c r="G3511" s="40"/>
      <c r="H3511" s="40"/>
      <c r="I3511" s="40"/>
      <c r="J3511" s="40"/>
      <c r="K3511" s="40"/>
      <c r="L3511" s="40"/>
      <c r="M3511" s="40"/>
      <c r="N3511" s="40"/>
      <c r="O3511" s="40"/>
      <c r="P3511" s="40"/>
      <c r="Q3511" s="40"/>
      <c r="R3511" s="40"/>
      <c r="S3511" s="40"/>
      <c r="T3511" s="40"/>
      <c r="U3511" s="40"/>
      <c r="V3511" s="40"/>
      <c r="W3511" s="40"/>
      <c r="X3511" s="40"/>
      <c r="Y3511" s="40"/>
      <c r="Z3511" s="40"/>
      <c r="AA3511" s="40"/>
      <c r="AB3511" s="40"/>
      <c r="AC3511" s="40"/>
      <c r="AD3511" s="40"/>
      <c r="AE3511" s="40"/>
      <c r="AF3511" s="40"/>
      <c r="AG3511" s="40"/>
      <c r="AH3511" s="40"/>
      <c r="AI3511" s="40"/>
      <c r="AJ3511" s="40"/>
      <c r="AK3511" s="40"/>
      <c r="AL3511" s="40"/>
      <c r="AM3511" s="40"/>
      <c r="AN3511" s="40"/>
      <c r="AO3511" s="40"/>
      <c r="AP3511" s="40"/>
      <c r="AQ3511" s="40"/>
      <c r="AR3511" s="40"/>
      <c r="AS3511" s="40"/>
      <c r="AT3511" s="40"/>
      <c r="AU3511" s="40"/>
      <c r="AV3511" s="40"/>
      <c r="AW3511" s="40"/>
      <c r="AX3511" s="40"/>
      <c r="AY3511" s="40"/>
      <c r="AZ3511" s="40"/>
      <c r="BA3511" s="40"/>
      <c r="BB3511" s="40"/>
      <c r="BC3511" s="40"/>
      <c r="BD3511" s="40"/>
      <c r="BE3511" s="40"/>
      <c r="BF3511" s="40"/>
    </row>
    <row r="3512" spans="1:58" x14ac:dyDescent="0.4">
      <c r="A3512" s="510"/>
      <c r="B3512" s="40"/>
      <c r="C3512" s="40"/>
      <c r="D3512" s="45"/>
      <c r="E3512" s="45"/>
      <c r="F3512" s="64"/>
      <c r="G3512" s="40"/>
      <c r="H3512" s="40"/>
      <c r="I3512" s="40"/>
      <c r="J3512" s="40"/>
      <c r="K3512" s="40"/>
      <c r="L3512" s="40"/>
      <c r="M3512" s="40"/>
      <c r="N3512" s="40"/>
      <c r="O3512" s="40"/>
      <c r="P3512" s="40"/>
      <c r="Q3512" s="40"/>
      <c r="R3512" s="40"/>
      <c r="S3512" s="40"/>
      <c r="T3512" s="40"/>
      <c r="U3512" s="40"/>
      <c r="V3512" s="40"/>
      <c r="W3512" s="40"/>
      <c r="X3512" s="40"/>
      <c r="Y3512" s="40"/>
      <c r="Z3512" s="40"/>
      <c r="AA3512" s="40"/>
      <c r="AB3512" s="40"/>
      <c r="AC3512" s="40"/>
      <c r="AD3512" s="40"/>
      <c r="AE3512" s="40"/>
      <c r="AF3512" s="40"/>
      <c r="AG3512" s="40"/>
      <c r="AH3512" s="40"/>
      <c r="AI3512" s="40"/>
      <c r="AJ3512" s="40"/>
      <c r="AK3512" s="40"/>
      <c r="AL3512" s="40"/>
      <c r="AM3512" s="40"/>
      <c r="AN3512" s="40"/>
      <c r="AO3512" s="40"/>
      <c r="AP3512" s="40"/>
      <c r="AQ3512" s="40"/>
      <c r="AR3512" s="40"/>
      <c r="AS3512" s="40"/>
      <c r="AT3512" s="40"/>
      <c r="AU3512" s="40"/>
      <c r="AV3512" s="40"/>
      <c r="AW3512" s="40"/>
      <c r="AX3512" s="40"/>
      <c r="AY3512" s="40"/>
      <c r="AZ3512" s="40"/>
      <c r="BA3512" s="40"/>
      <c r="BB3512" s="40"/>
      <c r="BC3512" s="40"/>
      <c r="BD3512" s="40"/>
      <c r="BE3512" s="40"/>
      <c r="BF3512" s="40"/>
    </row>
    <row r="3513" spans="1:58" x14ac:dyDescent="0.4">
      <c r="A3513" s="510"/>
      <c r="B3513" s="40"/>
      <c r="C3513" s="40"/>
      <c r="D3513" s="45"/>
      <c r="E3513" s="45"/>
      <c r="F3513" s="64"/>
      <c r="G3513" s="40"/>
      <c r="H3513" s="40"/>
      <c r="I3513" s="40"/>
      <c r="J3513" s="40"/>
      <c r="K3513" s="40"/>
      <c r="L3513" s="40"/>
      <c r="M3513" s="40"/>
      <c r="N3513" s="40"/>
      <c r="O3513" s="40"/>
      <c r="P3513" s="40"/>
      <c r="Q3513" s="40"/>
      <c r="R3513" s="40"/>
      <c r="S3513" s="40"/>
      <c r="T3513" s="40"/>
      <c r="U3513" s="40"/>
      <c r="V3513" s="40"/>
      <c r="W3513" s="40"/>
      <c r="X3513" s="40"/>
      <c r="Y3513" s="40"/>
      <c r="Z3513" s="40"/>
      <c r="AA3513" s="40"/>
      <c r="AB3513" s="40"/>
      <c r="AC3513" s="40"/>
      <c r="AD3513" s="40"/>
      <c r="AE3513" s="40"/>
      <c r="AF3513" s="40"/>
      <c r="AG3513" s="40"/>
      <c r="AH3513" s="40"/>
      <c r="AI3513" s="40"/>
      <c r="AJ3513" s="40"/>
      <c r="AK3513" s="40"/>
      <c r="AL3513" s="40"/>
      <c r="AM3513" s="40"/>
      <c r="AN3513" s="40"/>
      <c r="AO3513" s="40"/>
      <c r="AP3513" s="40"/>
      <c r="AQ3513" s="40"/>
      <c r="AR3513" s="40"/>
      <c r="AS3513" s="40"/>
      <c r="AT3513" s="40"/>
      <c r="AU3513" s="40"/>
      <c r="AV3513" s="40"/>
      <c r="AW3513" s="40"/>
      <c r="AX3513" s="40"/>
      <c r="AY3513" s="40"/>
      <c r="AZ3513" s="40"/>
      <c r="BA3513" s="40"/>
      <c r="BB3513" s="40"/>
      <c r="BC3513" s="40"/>
      <c r="BD3513" s="40"/>
      <c r="BE3513" s="40"/>
      <c r="BF3513" s="40"/>
    </row>
    <row r="3514" spans="1:58" x14ac:dyDescent="0.4">
      <c r="A3514" s="510"/>
      <c r="B3514" s="40"/>
      <c r="C3514" s="40"/>
      <c r="D3514" s="45"/>
      <c r="E3514" s="45"/>
      <c r="F3514" s="64"/>
      <c r="G3514" s="40"/>
      <c r="H3514" s="40"/>
      <c r="I3514" s="40"/>
      <c r="J3514" s="40"/>
      <c r="K3514" s="40"/>
      <c r="L3514" s="40"/>
      <c r="M3514" s="40"/>
      <c r="N3514" s="40"/>
      <c r="O3514" s="40"/>
      <c r="P3514" s="40"/>
      <c r="Q3514" s="40"/>
      <c r="R3514" s="40"/>
      <c r="S3514" s="40"/>
      <c r="T3514" s="40"/>
      <c r="U3514" s="40"/>
      <c r="V3514" s="40"/>
      <c r="W3514" s="40"/>
      <c r="X3514" s="40"/>
      <c r="Y3514" s="40"/>
      <c r="Z3514" s="40"/>
      <c r="AA3514" s="40"/>
      <c r="AB3514" s="40"/>
      <c r="AC3514" s="40"/>
      <c r="AD3514" s="40"/>
      <c r="AE3514" s="40"/>
      <c r="AF3514" s="40"/>
      <c r="AG3514" s="40"/>
      <c r="AH3514" s="40"/>
      <c r="AI3514" s="40"/>
      <c r="AJ3514" s="40"/>
      <c r="AK3514" s="40"/>
      <c r="AL3514" s="40"/>
      <c r="AM3514" s="40"/>
      <c r="AN3514" s="40"/>
      <c r="AO3514" s="40"/>
      <c r="AP3514" s="40"/>
      <c r="AQ3514" s="40"/>
      <c r="AR3514" s="40"/>
      <c r="AS3514" s="40"/>
      <c r="AT3514" s="40"/>
      <c r="AU3514" s="40"/>
      <c r="AV3514" s="40"/>
      <c r="AW3514" s="40"/>
      <c r="AX3514" s="40"/>
      <c r="AY3514" s="40"/>
      <c r="AZ3514" s="40"/>
      <c r="BA3514" s="40"/>
      <c r="BB3514" s="40"/>
      <c r="BC3514" s="40"/>
      <c r="BD3514" s="40"/>
      <c r="BE3514" s="40"/>
      <c r="BF3514" s="40"/>
    </row>
    <row r="3515" spans="1:58" x14ac:dyDescent="0.4">
      <c r="A3515" s="510"/>
      <c r="B3515" s="40"/>
      <c r="C3515" s="40"/>
      <c r="D3515" s="45"/>
      <c r="E3515" s="45"/>
      <c r="F3515" s="64"/>
      <c r="G3515" s="40"/>
      <c r="H3515" s="40"/>
      <c r="I3515" s="40"/>
      <c r="J3515" s="40"/>
      <c r="K3515" s="40"/>
      <c r="L3515" s="40"/>
      <c r="M3515" s="40"/>
      <c r="N3515" s="40"/>
      <c r="O3515" s="40"/>
      <c r="P3515" s="40"/>
      <c r="Q3515" s="40"/>
      <c r="R3515" s="40"/>
      <c r="S3515" s="40"/>
      <c r="T3515" s="40"/>
      <c r="U3515" s="40"/>
      <c r="V3515" s="40"/>
      <c r="W3515" s="40"/>
      <c r="X3515" s="40"/>
      <c r="Y3515" s="40"/>
      <c r="Z3515" s="40"/>
      <c r="AA3515" s="40"/>
      <c r="AB3515" s="40"/>
      <c r="AC3515" s="40"/>
      <c r="AD3515" s="40"/>
      <c r="AE3515" s="40"/>
      <c r="AF3515" s="40"/>
      <c r="AG3515" s="40"/>
      <c r="AH3515" s="40"/>
      <c r="AI3515" s="40"/>
      <c r="AJ3515" s="40"/>
      <c r="AK3515" s="40"/>
      <c r="AL3515" s="40"/>
      <c r="AM3515" s="40"/>
      <c r="AN3515" s="40"/>
      <c r="AO3515" s="40"/>
      <c r="AP3515" s="40"/>
      <c r="AQ3515" s="40"/>
      <c r="AR3515" s="40"/>
      <c r="AS3515" s="40"/>
      <c r="AT3515" s="40"/>
      <c r="AU3515" s="40"/>
      <c r="AV3515" s="40"/>
      <c r="AW3515" s="40"/>
      <c r="AX3515" s="40"/>
      <c r="AY3515" s="40"/>
      <c r="AZ3515" s="40"/>
      <c r="BA3515" s="40"/>
      <c r="BB3515" s="40"/>
      <c r="BC3515" s="40"/>
      <c r="BD3515" s="40"/>
      <c r="BE3515" s="40"/>
      <c r="BF3515" s="40"/>
    </row>
    <row r="3516" spans="1:58" x14ac:dyDescent="0.4">
      <c r="A3516" s="510"/>
      <c r="B3516" s="40"/>
      <c r="C3516" s="40"/>
      <c r="D3516" s="45"/>
      <c r="E3516" s="45"/>
      <c r="F3516" s="64"/>
      <c r="G3516" s="40"/>
      <c r="H3516" s="40"/>
      <c r="I3516" s="40"/>
      <c r="J3516" s="40"/>
      <c r="K3516" s="40"/>
      <c r="L3516" s="40"/>
      <c r="M3516" s="40"/>
      <c r="N3516" s="40"/>
      <c r="O3516" s="40"/>
      <c r="P3516" s="40"/>
      <c r="Q3516" s="40"/>
      <c r="R3516" s="40"/>
      <c r="S3516" s="40"/>
      <c r="T3516" s="40"/>
      <c r="U3516" s="40"/>
      <c r="V3516" s="40"/>
      <c r="W3516" s="40"/>
      <c r="X3516" s="40"/>
      <c r="Y3516" s="40"/>
      <c r="Z3516" s="40"/>
      <c r="AA3516" s="40"/>
      <c r="AB3516" s="40"/>
      <c r="AC3516" s="40"/>
      <c r="AD3516" s="40"/>
      <c r="AE3516" s="40"/>
      <c r="AF3516" s="40"/>
      <c r="AG3516" s="40"/>
      <c r="AH3516" s="40"/>
      <c r="AI3516" s="40"/>
      <c r="AJ3516" s="40"/>
      <c r="AK3516" s="40"/>
      <c r="AL3516" s="40"/>
      <c r="AM3516" s="40"/>
      <c r="AN3516" s="40"/>
      <c r="AO3516" s="40"/>
      <c r="AP3516" s="40"/>
      <c r="AQ3516" s="40"/>
      <c r="AR3516" s="40"/>
      <c r="AS3516" s="40"/>
      <c r="AT3516" s="40"/>
      <c r="AU3516" s="40"/>
      <c r="AV3516" s="40"/>
      <c r="AW3516" s="40"/>
      <c r="AX3516" s="40"/>
      <c r="AY3516" s="40"/>
      <c r="AZ3516" s="40"/>
      <c r="BA3516" s="40"/>
      <c r="BB3516" s="40"/>
      <c r="BC3516" s="40"/>
      <c r="BD3516" s="40"/>
      <c r="BE3516" s="40"/>
      <c r="BF3516" s="40"/>
    </row>
    <row r="3517" spans="1:58" x14ac:dyDescent="0.4">
      <c r="A3517" s="510"/>
      <c r="B3517" s="40"/>
      <c r="C3517" s="40"/>
      <c r="D3517" s="45"/>
      <c r="E3517" s="45"/>
      <c r="F3517" s="64"/>
      <c r="G3517" s="40"/>
      <c r="H3517" s="40"/>
      <c r="I3517" s="40"/>
      <c r="J3517" s="40"/>
      <c r="K3517" s="40"/>
      <c r="L3517" s="40"/>
      <c r="M3517" s="40"/>
      <c r="N3517" s="40"/>
      <c r="O3517" s="40"/>
      <c r="P3517" s="40"/>
      <c r="Q3517" s="40"/>
      <c r="R3517" s="40"/>
      <c r="S3517" s="40"/>
      <c r="T3517" s="40"/>
      <c r="U3517" s="40"/>
      <c r="V3517" s="40"/>
      <c r="W3517" s="40"/>
      <c r="X3517" s="40"/>
      <c r="Y3517" s="40"/>
      <c r="Z3517" s="40"/>
      <c r="AA3517" s="40"/>
      <c r="AB3517" s="40"/>
      <c r="AC3517" s="40"/>
      <c r="AD3517" s="40"/>
      <c r="AE3517" s="40"/>
      <c r="AF3517" s="40"/>
      <c r="AG3517" s="40"/>
      <c r="AH3517" s="40"/>
      <c r="AI3517" s="40"/>
      <c r="AJ3517" s="40"/>
      <c r="AK3517" s="40"/>
      <c r="AL3517" s="40"/>
      <c r="AM3517" s="40"/>
      <c r="AN3517" s="40"/>
      <c r="AO3517" s="40"/>
      <c r="AP3517" s="40"/>
      <c r="AQ3517" s="40"/>
      <c r="AR3517" s="40"/>
      <c r="AS3517" s="40"/>
      <c r="AT3517" s="40"/>
      <c r="AU3517" s="40"/>
      <c r="AV3517" s="40"/>
      <c r="AW3517" s="40"/>
      <c r="AX3517" s="40"/>
      <c r="AY3517" s="40"/>
      <c r="AZ3517" s="40"/>
      <c r="BA3517" s="40"/>
      <c r="BB3517" s="40"/>
      <c r="BC3517" s="40"/>
      <c r="BD3517" s="40"/>
      <c r="BE3517" s="40"/>
      <c r="BF3517" s="40"/>
    </row>
    <row r="3518" spans="1:58" x14ac:dyDescent="0.4">
      <c r="A3518" s="510"/>
      <c r="B3518" s="40"/>
      <c r="C3518" s="40"/>
      <c r="D3518" s="45"/>
      <c r="E3518" s="45"/>
      <c r="F3518" s="64"/>
      <c r="G3518" s="40"/>
      <c r="H3518" s="40"/>
      <c r="I3518" s="40"/>
      <c r="J3518" s="40"/>
      <c r="K3518" s="40"/>
      <c r="L3518" s="40"/>
      <c r="M3518" s="40"/>
      <c r="N3518" s="40"/>
      <c r="O3518" s="40"/>
      <c r="P3518" s="40"/>
      <c r="Q3518" s="40"/>
      <c r="R3518" s="40"/>
      <c r="S3518" s="40"/>
      <c r="T3518" s="40"/>
      <c r="U3518" s="40"/>
      <c r="V3518" s="40"/>
      <c r="W3518" s="40"/>
      <c r="X3518" s="40"/>
      <c r="Y3518" s="40"/>
      <c r="Z3518" s="40"/>
      <c r="AA3518" s="40"/>
      <c r="AB3518" s="40"/>
      <c r="AC3518" s="40"/>
      <c r="AD3518" s="40"/>
      <c r="AE3518" s="40"/>
      <c r="AF3518" s="40"/>
      <c r="AG3518" s="40"/>
      <c r="AH3518" s="40"/>
      <c r="AI3518" s="40"/>
      <c r="AJ3518" s="40"/>
      <c r="AK3518" s="40"/>
      <c r="AL3518" s="40"/>
      <c r="AM3518" s="40"/>
      <c r="AN3518" s="40"/>
      <c r="AO3518" s="40"/>
      <c r="AP3518" s="40"/>
      <c r="AQ3518" s="40"/>
      <c r="AR3518" s="40"/>
      <c r="AS3518" s="40"/>
      <c r="AT3518" s="40"/>
      <c r="AU3518" s="40"/>
      <c r="AV3518" s="40"/>
      <c r="AW3518" s="40"/>
      <c r="AX3518" s="40"/>
      <c r="AY3518" s="40"/>
      <c r="AZ3518" s="40"/>
      <c r="BA3518" s="40"/>
      <c r="BB3518" s="40"/>
      <c r="BC3518" s="40"/>
      <c r="BD3518" s="40"/>
      <c r="BE3518" s="40"/>
      <c r="BF3518" s="40"/>
    </row>
    <row r="3519" spans="1:58" x14ac:dyDescent="0.4">
      <c r="A3519" s="510"/>
      <c r="B3519" s="40"/>
      <c r="C3519" s="40"/>
      <c r="D3519" s="45"/>
      <c r="E3519" s="45"/>
      <c r="F3519" s="64"/>
      <c r="G3519" s="40"/>
      <c r="H3519" s="40"/>
      <c r="I3519" s="40"/>
      <c r="J3519" s="40"/>
      <c r="K3519" s="40"/>
      <c r="L3519" s="40"/>
      <c r="M3519" s="40"/>
      <c r="N3519" s="40"/>
      <c r="O3519" s="40"/>
      <c r="P3519" s="40"/>
      <c r="Q3519" s="40"/>
      <c r="R3519" s="40"/>
      <c r="S3519" s="40"/>
      <c r="T3519" s="40"/>
      <c r="U3519" s="40"/>
      <c r="V3519" s="40"/>
      <c r="W3519" s="40"/>
      <c r="X3519" s="40"/>
      <c r="Y3519" s="40"/>
      <c r="Z3519" s="40"/>
      <c r="AA3519" s="40"/>
      <c r="AB3519" s="40"/>
      <c r="AC3519" s="40"/>
      <c r="AD3519" s="40"/>
      <c r="AE3519" s="40"/>
      <c r="AF3519" s="40"/>
      <c r="AG3519" s="40"/>
      <c r="AH3519" s="40"/>
      <c r="AI3519" s="40"/>
      <c r="AJ3519" s="40"/>
      <c r="AK3519" s="40"/>
      <c r="AL3519" s="40"/>
      <c r="AM3519" s="40"/>
      <c r="AN3519" s="40"/>
      <c r="AO3519" s="40"/>
      <c r="AP3519" s="40"/>
      <c r="AQ3519" s="40"/>
      <c r="AR3519" s="40"/>
      <c r="AS3519" s="40"/>
      <c r="AT3519" s="40"/>
      <c r="AU3519" s="40"/>
      <c r="AV3519" s="40"/>
      <c r="AW3519" s="40"/>
      <c r="AX3519" s="40"/>
      <c r="AY3519" s="40"/>
      <c r="AZ3519" s="40"/>
      <c r="BA3519" s="40"/>
      <c r="BB3519" s="40"/>
      <c r="BC3519" s="40"/>
      <c r="BD3519" s="40"/>
      <c r="BE3519" s="40"/>
      <c r="BF3519" s="40"/>
    </row>
    <row r="3520" spans="1:58" x14ac:dyDescent="0.4">
      <c r="A3520" s="510"/>
      <c r="B3520" s="40"/>
      <c r="C3520" s="40"/>
      <c r="D3520" s="45"/>
      <c r="E3520" s="45"/>
      <c r="F3520" s="64"/>
      <c r="G3520" s="40"/>
      <c r="H3520" s="40"/>
      <c r="I3520" s="40"/>
      <c r="J3520" s="40"/>
      <c r="K3520" s="40"/>
      <c r="L3520" s="40"/>
      <c r="M3520" s="40"/>
      <c r="N3520" s="40"/>
      <c r="O3520" s="40"/>
      <c r="P3520" s="40"/>
      <c r="Q3520" s="40"/>
      <c r="R3520" s="40"/>
      <c r="S3520" s="40"/>
      <c r="T3520" s="40"/>
      <c r="U3520" s="40"/>
      <c r="V3520" s="40"/>
      <c r="W3520" s="40"/>
      <c r="X3520" s="40"/>
      <c r="Y3520" s="40"/>
      <c r="Z3520" s="40"/>
      <c r="AA3520" s="40"/>
      <c r="AB3520" s="40"/>
      <c r="AC3520" s="40"/>
      <c r="AD3520" s="40"/>
      <c r="AE3520" s="40"/>
      <c r="AF3520" s="40"/>
      <c r="AG3520" s="40"/>
      <c r="AH3520" s="40"/>
      <c r="AI3520" s="40"/>
      <c r="AJ3520" s="40"/>
      <c r="AK3520" s="40"/>
      <c r="AL3520" s="40"/>
      <c r="AM3520" s="40"/>
      <c r="AN3520" s="40"/>
      <c r="AO3520" s="40"/>
      <c r="AP3520" s="40"/>
      <c r="AQ3520" s="40"/>
      <c r="AR3520" s="40"/>
      <c r="AS3520" s="40"/>
      <c r="AT3520" s="40"/>
      <c r="AU3520" s="40"/>
      <c r="AV3520" s="40"/>
      <c r="AW3520" s="40"/>
      <c r="AX3520" s="40"/>
      <c r="AY3520" s="40"/>
      <c r="AZ3520" s="40"/>
      <c r="BA3520" s="40"/>
      <c r="BB3520" s="40"/>
      <c r="BC3520" s="40"/>
      <c r="BD3520" s="40"/>
      <c r="BE3520" s="40"/>
      <c r="BF3520" s="40"/>
    </row>
    <row r="3521" spans="1:58" x14ac:dyDescent="0.4">
      <c r="A3521" s="510"/>
      <c r="B3521" s="40"/>
      <c r="C3521" s="40"/>
      <c r="D3521" s="45"/>
      <c r="E3521" s="45"/>
      <c r="F3521" s="64"/>
      <c r="G3521" s="40"/>
      <c r="H3521" s="40"/>
      <c r="I3521" s="40"/>
      <c r="J3521" s="40"/>
      <c r="K3521" s="40"/>
      <c r="L3521" s="40"/>
      <c r="M3521" s="40"/>
      <c r="N3521" s="40"/>
      <c r="O3521" s="40"/>
      <c r="P3521" s="40"/>
      <c r="Q3521" s="40"/>
      <c r="R3521" s="40"/>
      <c r="S3521" s="40"/>
      <c r="T3521" s="40"/>
      <c r="U3521" s="40"/>
      <c r="V3521" s="40"/>
      <c r="W3521" s="40"/>
      <c r="X3521" s="40"/>
      <c r="Y3521" s="40"/>
      <c r="Z3521" s="40"/>
      <c r="AA3521" s="40"/>
      <c r="AB3521" s="40"/>
      <c r="AC3521" s="40"/>
      <c r="AD3521" s="40"/>
      <c r="AE3521" s="40"/>
      <c r="AF3521" s="40"/>
      <c r="AG3521" s="40"/>
      <c r="AH3521" s="40"/>
      <c r="AI3521" s="40"/>
      <c r="AJ3521" s="40"/>
      <c r="AK3521" s="40"/>
      <c r="AL3521" s="40"/>
      <c r="AM3521" s="40"/>
      <c r="AN3521" s="40"/>
      <c r="AO3521" s="40"/>
      <c r="AP3521" s="40"/>
      <c r="AQ3521" s="40"/>
      <c r="AR3521" s="40"/>
      <c r="AS3521" s="40"/>
      <c r="AT3521" s="40"/>
      <c r="AU3521" s="40"/>
      <c r="AV3521" s="40"/>
      <c r="AW3521" s="40"/>
      <c r="AX3521" s="40"/>
      <c r="AY3521" s="40"/>
      <c r="AZ3521" s="40"/>
      <c r="BA3521" s="40"/>
      <c r="BB3521" s="40"/>
      <c r="BC3521" s="40"/>
      <c r="BD3521" s="40"/>
      <c r="BE3521" s="40"/>
      <c r="BF3521" s="40"/>
    </row>
    <row r="3522" spans="1:58" x14ac:dyDescent="0.4">
      <c r="A3522" s="510"/>
      <c r="B3522" s="40"/>
      <c r="C3522" s="40"/>
      <c r="D3522" s="45"/>
      <c r="E3522" s="45"/>
      <c r="F3522" s="64"/>
      <c r="G3522" s="40"/>
      <c r="H3522" s="40"/>
      <c r="I3522" s="40"/>
      <c r="J3522" s="40"/>
      <c r="K3522" s="40"/>
      <c r="L3522" s="40"/>
      <c r="M3522" s="40"/>
      <c r="N3522" s="40"/>
      <c r="O3522" s="40"/>
      <c r="P3522" s="40"/>
      <c r="Q3522" s="40"/>
      <c r="R3522" s="40"/>
      <c r="S3522" s="40"/>
      <c r="T3522" s="40"/>
      <c r="U3522" s="40"/>
      <c r="V3522" s="40"/>
      <c r="W3522" s="40"/>
      <c r="X3522" s="40"/>
      <c r="Y3522" s="40"/>
      <c r="Z3522" s="40"/>
      <c r="AA3522" s="40"/>
      <c r="AB3522" s="40"/>
      <c r="AC3522" s="40"/>
      <c r="AD3522" s="40"/>
      <c r="AE3522" s="40"/>
      <c r="AF3522" s="40"/>
      <c r="AG3522" s="40"/>
      <c r="AH3522" s="40"/>
      <c r="AI3522" s="40"/>
      <c r="AJ3522" s="40"/>
      <c r="AK3522" s="40"/>
      <c r="AL3522" s="40"/>
      <c r="AM3522" s="40"/>
      <c r="AN3522" s="40"/>
      <c r="AO3522" s="40"/>
      <c r="AP3522" s="40"/>
      <c r="AQ3522" s="40"/>
      <c r="AR3522" s="40"/>
      <c r="AS3522" s="40"/>
      <c r="AT3522" s="40"/>
      <c r="AU3522" s="40"/>
      <c r="AV3522" s="40"/>
      <c r="AW3522" s="40"/>
      <c r="AX3522" s="40"/>
      <c r="AY3522" s="40"/>
      <c r="AZ3522" s="40"/>
      <c r="BA3522" s="40"/>
      <c r="BB3522" s="40"/>
      <c r="BC3522" s="40"/>
      <c r="BD3522" s="40"/>
      <c r="BE3522" s="40"/>
      <c r="BF3522" s="40"/>
    </row>
    <row r="3523" spans="1:58" x14ac:dyDescent="0.4">
      <c r="A3523" s="510"/>
      <c r="B3523" s="40"/>
      <c r="C3523" s="40"/>
      <c r="D3523" s="45"/>
      <c r="E3523" s="45"/>
      <c r="F3523" s="64"/>
      <c r="G3523" s="40"/>
      <c r="H3523" s="40"/>
      <c r="I3523" s="40"/>
      <c r="J3523" s="40"/>
      <c r="K3523" s="40"/>
      <c r="L3523" s="40"/>
      <c r="M3523" s="40"/>
      <c r="N3523" s="40"/>
      <c r="O3523" s="40"/>
      <c r="P3523" s="40"/>
      <c r="Q3523" s="40"/>
      <c r="R3523" s="40"/>
      <c r="S3523" s="40"/>
      <c r="T3523" s="40"/>
      <c r="U3523" s="40"/>
      <c r="V3523" s="40"/>
      <c r="W3523" s="40"/>
      <c r="X3523" s="40"/>
      <c r="Y3523" s="40"/>
      <c r="Z3523" s="40"/>
      <c r="AA3523" s="40"/>
      <c r="AB3523" s="40"/>
      <c r="AC3523" s="40"/>
      <c r="AD3523" s="40"/>
      <c r="AE3523" s="40"/>
      <c r="AF3523" s="40"/>
      <c r="AG3523" s="40"/>
      <c r="AH3523" s="40"/>
      <c r="AI3523" s="40"/>
      <c r="AJ3523" s="40"/>
      <c r="AK3523" s="40"/>
      <c r="AL3523" s="40"/>
      <c r="AM3523" s="40"/>
      <c r="AN3523" s="40"/>
      <c r="AO3523" s="40"/>
      <c r="AP3523" s="40"/>
      <c r="AQ3523" s="40"/>
      <c r="AR3523" s="40"/>
      <c r="AS3523" s="40"/>
      <c r="AT3523" s="40"/>
      <c r="AU3523" s="40"/>
      <c r="AV3523" s="40"/>
      <c r="AW3523" s="40"/>
      <c r="AX3523" s="40"/>
      <c r="AY3523" s="40"/>
      <c r="AZ3523" s="40"/>
      <c r="BA3523" s="40"/>
      <c r="BB3523" s="40"/>
      <c r="BC3523" s="40"/>
      <c r="BD3523" s="40"/>
      <c r="BE3523" s="40"/>
      <c r="BF3523" s="40"/>
    </row>
    <row r="3524" spans="1:58" x14ac:dyDescent="0.4">
      <c r="A3524" s="510"/>
      <c r="B3524" s="40"/>
      <c r="C3524" s="40"/>
      <c r="D3524" s="45"/>
      <c r="E3524" s="45"/>
      <c r="F3524" s="64"/>
      <c r="G3524" s="40"/>
      <c r="H3524" s="40"/>
      <c r="I3524" s="40"/>
      <c r="J3524" s="40"/>
      <c r="K3524" s="40"/>
      <c r="L3524" s="40"/>
      <c r="M3524" s="40"/>
      <c r="N3524" s="40"/>
      <c r="O3524" s="40"/>
      <c r="P3524" s="40"/>
      <c r="Q3524" s="40"/>
      <c r="R3524" s="40"/>
      <c r="S3524" s="40"/>
      <c r="T3524" s="40"/>
      <c r="U3524" s="40"/>
      <c r="V3524" s="40"/>
      <c r="W3524" s="40"/>
      <c r="X3524" s="40"/>
      <c r="Y3524" s="40"/>
      <c r="Z3524" s="40"/>
      <c r="AA3524" s="40"/>
      <c r="AB3524" s="40"/>
      <c r="AC3524" s="40"/>
      <c r="AD3524" s="40"/>
      <c r="AE3524" s="40"/>
      <c r="AF3524" s="40"/>
      <c r="AG3524" s="40"/>
      <c r="AH3524" s="40"/>
      <c r="AI3524" s="40"/>
      <c r="AJ3524" s="40"/>
      <c r="AK3524" s="40"/>
      <c r="AL3524" s="40"/>
      <c r="AM3524" s="40"/>
      <c r="AN3524" s="40"/>
      <c r="AO3524" s="40"/>
      <c r="AP3524" s="40"/>
      <c r="AQ3524" s="40"/>
      <c r="AR3524" s="40"/>
      <c r="AS3524" s="40"/>
      <c r="AT3524" s="40"/>
      <c r="AU3524" s="40"/>
      <c r="AV3524" s="40"/>
      <c r="AW3524" s="40"/>
      <c r="AX3524" s="40"/>
      <c r="AY3524" s="40"/>
      <c r="AZ3524" s="40"/>
      <c r="BA3524" s="40"/>
      <c r="BB3524" s="40"/>
      <c r="BC3524" s="40"/>
      <c r="BD3524" s="40"/>
      <c r="BE3524" s="40"/>
      <c r="BF3524" s="40"/>
    </row>
    <row r="3525" spans="1:58" x14ac:dyDescent="0.4">
      <c r="A3525" s="510"/>
      <c r="B3525" s="40"/>
      <c r="C3525" s="40"/>
      <c r="D3525" s="45"/>
      <c r="E3525" s="45"/>
      <c r="F3525" s="64"/>
      <c r="G3525" s="40"/>
      <c r="H3525" s="40"/>
      <c r="I3525" s="40"/>
      <c r="J3525" s="40"/>
      <c r="K3525" s="40"/>
      <c r="L3525" s="40"/>
      <c r="M3525" s="40"/>
      <c r="N3525" s="40"/>
      <c r="O3525" s="40"/>
      <c r="P3525" s="40"/>
      <c r="Q3525" s="40"/>
      <c r="R3525" s="40"/>
      <c r="S3525" s="40"/>
      <c r="T3525" s="40"/>
      <c r="U3525" s="40"/>
      <c r="V3525" s="40"/>
      <c r="W3525" s="40"/>
      <c r="X3525" s="40"/>
      <c r="Y3525" s="40"/>
      <c r="Z3525" s="40"/>
      <c r="AA3525" s="40"/>
      <c r="AB3525" s="40"/>
      <c r="AC3525" s="40"/>
      <c r="AD3525" s="40"/>
      <c r="AE3525" s="40"/>
      <c r="AF3525" s="40"/>
      <c r="AG3525" s="40"/>
      <c r="AH3525" s="40"/>
      <c r="AI3525" s="40"/>
      <c r="AJ3525" s="40"/>
      <c r="AK3525" s="40"/>
      <c r="AL3525" s="40"/>
      <c r="AM3525" s="40"/>
      <c r="AN3525" s="40"/>
      <c r="AO3525" s="40"/>
      <c r="AP3525" s="40"/>
      <c r="AQ3525" s="40"/>
      <c r="AR3525" s="40"/>
      <c r="AS3525" s="40"/>
      <c r="AT3525" s="40"/>
      <c r="AU3525" s="40"/>
      <c r="AV3525" s="40"/>
      <c r="AW3525" s="40"/>
      <c r="AX3525" s="40"/>
      <c r="AY3525" s="40"/>
      <c r="AZ3525" s="40"/>
      <c r="BA3525" s="40"/>
      <c r="BB3525" s="40"/>
      <c r="BC3525" s="40"/>
      <c r="BD3525" s="40"/>
      <c r="BE3525" s="40"/>
      <c r="BF3525" s="40"/>
    </row>
    <row r="3526" spans="1:58" x14ac:dyDescent="0.4">
      <c r="A3526" s="510"/>
      <c r="B3526" s="40"/>
      <c r="C3526" s="40"/>
      <c r="D3526" s="45"/>
      <c r="E3526" s="45"/>
      <c r="F3526" s="64"/>
      <c r="G3526" s="40"/>
      <c r="H3526" s="40"/>
      <c r="I3526" s="40"/>
      <c r="J3526" s="40"/>
      <c r="K3526" s="40"/>
      <c r="L3526" s="40"/>
      <c r="M3526" s="40"/>
      <c r="N3526" s="40"/>
      <c r="O3526" s="40"/>
      <c r="P3526" s="40"/>
      <c r="Q3526" s="40"/>
      <c r="R3526" s="40"/>
      <c r="S3526" s="40"/>
      <c r="T3526" s="40"/>
      <c r="U3526" s="40"/>
      <c r="V3526" s="40"/>
      <c r="W3526" s="40"/>
      <c r="X3526" s="40"/>
      <c r="Y3526" s="40"/>
      <c r="Z3526" s="40"/>
      <c r="AA3526" s="40"/>
      <c r="AB3526" s="40"/>
      <c r="AC3526" s="40"/>
      <c r="AD3526" s="40"/>
      <c r="AE3526" s="40"/>
      <c r="AF3526" s="40"/>
      <c r="AG3526" s="40"/>
      <c r="AH3526" s="40"/>
      <c r="AI3526" s="40"/>
      <c r="AJ3526" s="40"/>
      <c r="AK3526" s="40"/>
      <c r="AL3526" s="40"/>
      <c r="AM3526" s="40"/>
      <c r="AN3526" s="40"/>
      <c r="AO3526" s="40"/>
      <c r="AP3526" s="40"/>
      <c r="AQ3526" s="40"/>
      <c r="AR3526" s="40"/>
      <c r="AS3526" s="40"/>
      <c r="AT3526" s="40"/>
      <c r="AU3526" s="40"/>
      <c r="AV3526" s="40"/>
      <c r="AW3526" s="40"/>
      <c r="AX3526" s="40"/>
      <c r="AY3526" s="40"/>
      <c r="AZ3526" s="40"/>
      <c r="BA3526" s="40"/>
      <c r="BB3526" s="40"/>
      <c r="BC3526" s="40"/>
      <c r="BD3526" s="40"/>
      <c r="BE3526" s="40"/>
      <c r="BF3526" s="40"/>
    </row>
    <row r="3527" spans="1:58" x14ac:dyDescent="0.4">
      <c r="A3527" s="510"/>
      <c r="B3527" s="40"/>
      <c r="C3527" s="40"/>
      <c r="D3527" s="45"/>
      <c r="E3527" s="45"/>
      <c r="F3527" s="64"/>
      <c r="G3527" s="40"/>
      <c r="H3527" s="40"/>
      <c r="I3527" s="40"/>
      <c r="J3527" s="40"/>
      <c r="K3527" s="40"/>
      <c r="L3527" s="40"/>
      <c r="M3527" s="40"/>
      <c r="N3527" s="40"/>
      <c r="O3527" s="40"/>
      <c r="P3527" s="40"/>
      <c r="Q3527" s="40"/>
      <c r="R3527" s="40"/>
      <c r="S3527" s="40"/>
      <c r="T3527" s="40"/>
      <c r="U3527" s="40"/>
      <c r="V3527" s="40"/>
      <c r="W3527" s="40"/>
      <c r="X3527" s="40"/>
      <c r="Y3527" s="40"/>
      <c r="Z3527" s="40"/>
      <c r="AA3527" s="40"/>
      <c r="AB3527" s="40"/>
      <c r="AC3527" s="40"/>
      <c r="AD3527" s="40"/>
      <c r="AE3527" s="40"/>
      <c r="AF3527" s="40"/>
      <c r="AG3527" s="40"/>
      <c r="AH3527" s="40"/>
      <c r="AI3527" s="40"/>
      <c r="AJ3527" s="40"/>
      <c r="AK3527" s="40"/>
      <c r="AL3527" s="40"/>
      <c r="AM3527" s="40"/>
      <c r="AN3527" s="40"/>
      <c r="AO3527" s="40"/>
      <c r="AP3527" s="40"/>
      <c r="AQ3527" s="40"/>
      <c r="AR3527" s="40"/>
      <c r="AS3527" s="40"/>
      <c r="AT3527" s="40"/>
      <c r="AU3527" s="40"/>
      <c r="AV3527" s="40"/>
      <c r="AW3527" s="40"/>
      <c r="AX3527" s="40"/>
      <c r="AY3527" s="40"/>
      <c r="AZ3527" s="40"/>
      <c r="BA3527" s="40"/>
      <c r="BB3527" s="40"/>
      <c r="BC3527" s="40"/>
      <c r="BD3527" s="40"/>
      <c r="BE3527" s="40"/>
      <c r="BF3527" s="40"/>
    </row>
    <row r="3528" spans="1:58" x14ac:dyDescent="0.4">
      <c r="A3528" s="510"/>
      <c r="B3528" s="40"/>
      <c r="C3528" s="40"/>
      <c r="D3528" s="45"/>
      <c r="E3528" s="45"/>
      <c r="F3528" s="64"/>
      <c r="G3528" s="40"/>
      <c r="H3528" s="40"/>
      <c r="I3528" s="40"/>
      <c r="J3528" s="40"/>
      <c r="K3528" s="40"/>
      <c r="L3528" s="40"/>
      <c r="M3528" s="40"/>
      <c r="N3528" s="40"/>
      <c r="O3528" s="40"/>
      <c r="P3528" s="40"/>
      <c r="Q3528" s="40"/>
      <c r="R3528" s="40"/>
      <c r="S3528" s="40"/>
      <c r="T3528" s="40"/>
      <c r="U3528" s="40"/>
      <c r="V3528" s="40"/>
      <c r="W3528" s="40"/>
      <c r="X3528" s="40"/>
      <c r="Y3528" s="40"/>
      <c r="Z3528" s="40"/>
      <c r="AA3528" s="40"/>
      <c r="AB3528" s="40"/>
      <c r="AC3528" s="40"/>
      <c r="AD3528" s="40"/>
      <c r="AE3528" s="40"/>
      <c r="AF3528" s="40"/>
      <c r="AG3528" s="40"/>
      <c r="AH3528" s="40"/>
      <c r="AI3528" s="40"/>
      <c r="AJ3528" s="40"/>
      <c r="AK3528" s="40"/>
      <c r="AL3528" s="40"/>
      <c r="AM3528" s="40"/>
      <c r="AN3528" s="40"/>
      <c r="AO3528" s="40"/>
      <c r="AP3528" s="40"/>
      <c r="AQ3528" s="40"/>
      <c r="AR3528" s="40"/>
      <c r="AS3528" s="40"/>
      <c r="AT3528" s="40"/>
      <c r="AU3528" s="40"/>
      <c r="AV3528" s="40"/>
      <c r="AW3528" s="40"/>
      <c r="AX3528" s="40"/>
      <c r="AY3528" s="40"/>
      <c r="AZ3528" s="40"/>
      <c r="BA3528" s="40"/>
      <c r="BB3528" s="40"/>
      <c r="BC3528" s="40"/>
      <c r="BD3528" s="40"/>
      <c r="BE3528" s="40"/>
      <c r="BF3528" s="40"/>
    </row>
    <row r="3529" spans="1:58" x14ac:dyDescent="0.4">
      <c r="A3529" s="510"/>
      <c r="B3529" s="40"/>
      <c r="C3529" s="40"/>
      <c r="D3529" s="45"/>
      <c r="E3529" s="45"/>
      <c r="F3529" s="64"/>
      <c r="G3529" s="40"/>
      <c r="H3529" s="40"/>
      <c r="I3529" s="40"/>
      <c r="J3529" s="40"/>
      <c r="K3529" s="40"/>
      <c r="L3529" s="40"/>
      <c r="M3529" s="40"/>
      <c r="N3529" s="40"/>
      <c r="O3529" s="40"/>
      <c r="P3529" s="40"/>
      <c r="Q3529" s="40"/>
      <c r="R3529" s="40"/>
      <c r="S3529" s="40"/>
      <c r="T3529" s="40"/>
      <c r="U3529" s="40"/>
      <c r="V3529" s="40"/>
      <c r="W3529" s="40"/>
      <c r="X3529" s="40"/>
      <c r="Y3529" s="40"/>
      <c r="Z3529" s="40"/>
      <c r="AA3529" s="40"/>
      <c r="AB3529" s="40"/>
      <c r="AC3529" s="40"/>
      <c r="AD3529" s="40"/>
      <c r="AE3529" s="40"/>
      <c r="AF3529" s="40"/>
      <c r="AG3529" s="40"/>
      <c r="AH3529" s="40"/>
      <c r="AI3529" s="40"/>
      <c r="AJ3529" s="40"/>
      <c r="AK3529" s="40"/>
      <c r="AL3529" s="40"/>
      <c r="AM3529" s="40"/>
      <c r="AN3529" s="40"/>
      <c r="AO3529" s="40"/>
      <c r="AP3529" s="40"/>
      <c r="AQ3529" s="40"/>
      <c r="AR3529" s="40"/>
      <c r="AS3529" s="40"/>
      <c r="AT3529" s="40"/>
      <c r="AU3529" s="40"/>
      <c r="AV3529" s="40"/>
      <c r="AW3529" s="40"/>
      <c r="AX3529" s="40"/>
      <c r="AY3529" s="40"/>
      <c r="AZ3529" s="40"/>
      <c r="BA3529" s="40"/>
      <c r="BB3529" s="40"/>
      <c r="BC3529" s="40"/>
      <c r="BD3529" s="40"/>
      <c r="BE3529" s="40"/>
      <c r="BF3529" s="40"/>
    </row>
    <row r="3530" spans="1:58" x14ac:dyDescent="0.4">
      <c r="A3530" s="510"/>
      <c r="B3530" s="40"/>
      <c r="C3530" s="40"/>
      <c r="D3530" s="45"/>
      <c r="E3530" s="45"/>
      <c r="F3530" s="64"/>
      <c r="G3530" s="40"/>
      <c r="H3530" s="40"/>
      <c r="I3530" s="40"/>
      <c r="J3530" s="40"/>
      <c r="K3530" s="40"/>
      <c r="L3530" s="40"/>
      <c r="M3530" s="40"/>
      <c r="N3530" s="40"/>
      <c r="O3530" s="40"/>
      <c r="P3530" s="40"/>
      <c r="Q3530" s="40"/>
      <c r="R3530" s="40"/>
      <c r="S3530" s="40"/>
      <c r="T3530" s="40"/>
      <c r="U3530" s="40"/>
      <c r="V3530" s="40"/>
      <c r="W3530" s="40"/>
      <c r="X3530" s="40"/>
      <c r="Y3530" s="40"/>
      <c r="Z3530" s="40"/>
      <c r="AA3530" s="40"/>
      <c r="AB3530" s="40"/>
      <c r="AC3530" s="40"/>
      <c r="AD3530" s="40"/>
      <c r="AE3530" s="40"/>
      <c r="AF3530" s="40"/>
      <c r="AG3530" s="40"/>
      <c r="AH3530" s="40"/>
      <c r="AI3530" s="40"/>
      <c r="AJ3530" s="40"/>
      <c r="AK3530" s="40"/>
      <c r="AL3530" s="40"/>
      <c r="AM3530" s="40"/>
      <c r="AN3530" s="40"/>
      <c r="AO3530" s="40"/>
      <c r="AP3530" s="40"/>
      <c r="AQ3530" s="40"/>
      <c r="AR3530" s="40"/>
      <c r="AS3530" s="40"/>
      <c r="AT3530" s="40"/>
      <c r="AU3530" s="40"/>
      <c r="AV3530" s="40"/>
      <c r="AW3530" s="40"/>
      <c r="AX3530" s="40"/>
      <c r="AY3530" s="40"/>
      <c r="AZ3530" s="40"/>
      <c r="BA3530" s="40"/>
      <c r="BB3530" s="40"/>
      <c r="BC3530" s="40"/>
      <c r="BD3530" s="40"/>
      <c r="BE3530" s="40"/>
      <c r="BF3530" s="40"/>
    </row>
    <row r="3531" spans="1:58" x14ac:dyDescent="0.4">
      <c r="A3531" s="510"/>
      <c r="B3531" s="40"/>
      <c r="C3531" s="40"/>
      <c r="D3531" s="45"/>
      <c r="E3531" s="45"/>
      <c r="F3531" s="64"/>
      <c r="G3531" s="40"/>
      <c r="H3531" s="40"/>
      <c r="I3531" s="40"/>
      <c r="J3531" s="40"/>
      <c r="K3531" s="40"/>
      <c r="L3531" s="40"/>
      <c r="M3531" s="40"/>
      <c r="N3531" s="40"/>
      <c r="O3531" s="40"/>
      <c r="P3531" s="40"/>
      <c r="Q3531" s="40"/>
      <c r="R3531" s="40"/>
      <c r="S3531" s="40"/>
      <c r="T3531" s="40"/>
      <c r="U3531" s="40"/>
      <c r="V3531" s="40"/>
      <c r="W3531" s="40"/>
      <c r="X3531" s="40"/>
      <c r="Y3531" s="40"/>
      <c r="Z3531" s="40"/>
      <c r="AA3531" s="40"/>
      <c r="AB3531" s="40"/>
      <c r="AC3531" s="40"/>
      <c r="AD3531" s="40"/>
      <c r="AE3531" s="40"/>
      <c r="AF3531" s="40"/>
      <c r="AG3531" s="40"/>
      <c r="AH3531" s="40"/>
      <c r="AI3531" s="40"/>
      <c r="AJ3531" s="40"/>
      <c r="AK3531" s="40"/>
      <c r="AL3531" s="40"/>
      <c r="AM3531" s="40"/>
      <c r="AN3531" s="40"/>
      <c r="AO3531" s="40"/>
      <c r="AP3531" s="40"/>
      <c r="AQ3531" s="40"/>
      <c r="AR3531" s="40"/>
      <c r="AS3531" s="40"/>
      <c r="AT3531" s="40"/>
      <c r="AU3531" s="40"/>
      <c r="AV3531" s="40"/>
      <c r="AW3531" s="40"/>
      <c r="AX3531" s="40"/>
      <c r="AY3531" s="40"/>
      <c r="AZ3531" s="40"/>
      <c r="BA3531" s="40"/>
      <c r="BB3531" s="40"/>
      <c r="BC3531" s="40"/>
      <c r="BD3531" s="40"/>
      <c r="BE3531" s="40"/>
      <c r="BF3531" s="40"/>
    </row>
    <row r="3532" spans="1:58" x14ac:dyDescent="0.4">
      <c r="A3532" s="510"/>
      <c r="B3532" s="40"/>
      <c r="C3532" s="40"/>
      <c r="D3532" s="45"/>
      <c r="E3532" s="45"/>
      <c r="F3532" s="64"/>
      <c r="G3532" s="40"/>
      <c r="H3532" s="40"/>
      <c r="I3532" s="40"/>
      <c r="J3532" s="40"/>
      <c r="K3532" s="40"/>
      <c r="L3532" s="40"/>
      <c r="M3532" s="40"/>
      <c r="N3532" s="40"/>
      <c r="O3532" s="40"/>
      <c r="P3532" s="40"/>
      <c r="Q3532" s="40"/>
      <c r="R3532" s="40"/>
      <c r="S3532" s="40"/>
      <c r="T3532" s="40"/>
      <c r="U3532" s="40"/>
      <c r="V3532" s="40"/>
      <c r="W3532" s="40"/>
      <c r="X3532" s="40"/>
      <c r="Y3532" s="40"/>
      <c r="Z3532" s="40"/>
      <c r="AA3532" s="40"/>
      <c r="AB3532" s="40"/>
      <c r="AC3532" s="40"/>
      <c r="AD3532" s="40"/>
      <c r="AE3532" s="40"/>
      <c r="AF3532" s="40"/>
      <c r="AG3532" s="40"/>
      <c r="AH3532" s="40"/>
      <c r="AI3532" s="40"/>
      <c r="AJ3532" s="40"/>
      <c r="AK3532" s="40"/>
      <c r="AL3532" s="40"/>
      <c r="AM3532" s="40"/>
      <c r="AN3532" s="40"/>
      <c r="AO3532" s="40"/>
      <c r="AP3532" s="40"/>
      <c r="AQ3532" s="40"/>
      <c r="AR3532" s="40"/>
      <c r="AS3532" s="40"/>
      <c r="AT3532" s="40"/>
      <c r="AU3532" s="40"/>
      <c r="AV3532" s="40"/>
      <c r="AW3532" s="40"/>
      <c r="AX3532" s="40"/>
      <c r="AY3532" s="40"/>
      <c r="AZ3532" s="40"/>
      <c r="BA3532" s="40"/>
      <c r="BB3532" s="40"/>
      <c r="BC3532" s="40"/>
      <c r="BD3532" s="40"/>
      <c r="BE3532" s="40"/>
      <c r="BF3532" s="40"/>
    </row>
    <row r="3533" spans="1:58" x14ac:dyDescent="0.4">
      <c r="A3533" s="510"/>
      <c r="B3533" s="40"/>
      <c r="C3533" s="40"/>
      <c r="D3533" s="45"/>
      <c r="E3533" s="45"/>
      <c r="F3533" s="64"/>
      <c r="G3533" s="40"/>
      <c r="H3533" s="40"/>
      <c r="I3533" s="40"/>
      <c r="J3533" s="40"/>
      <c r="K3533" s="40"/>
      <c r="L3533" s="40"/>
      <c r="M3533" s="40"/>
      <c r="N3533" s="40"/>
      <c r="O3533" s="40"/>
      <c r="P3533" s="40"/>
      <c r="Q3533" s="40"/>
      <c r="R3533" s="40"/>
      <c r="S3533" s="40"/>
      <c r="T3533" s="40"/>
      <c r="U3533" s="40"/>
      <c r="V3533" s="40"/>
      <c r="W3533" s="40"/>
      <c r="X3533" s="40"/>
      <c r="Y3533" s="40"/>
      <c r="Z3533" s="40"/>
      <c r="AA3533" s="40"/>
      <c r="AB3533" s="40"/>
      <c r="AC3533" s="40"/>
      <c r="AD3533" s="40"/>
      <c r="AE3533" s="40"/>
      <c r="AF3533" s="40"/>
      <c r="AG3533" s="40"/>
      <c r="AH3533" s="40"/>
      <c r="AI3533" s="40"/>
      <c r="AJ3533" s="40"/>
      <c r="AK3533" s="40"/>
      <c r="AL3533" s="40"/>
      <c r="AM3533" s="40"/>
      <c r="AN3533" s="40"/>
      <c r="AO3533" s="40"/>
      <c r="AP3533" s="40"/>
      <c r="AQ3533" s="40"/>
      <c r="AR3533" s="40"/>
      <c r="AS3533" s="40"/>
      <c r="AT3533" s="40"/>
      <c r="AU3533" s="40"/>
      <c r="AV3533" s="40"/>
      <c r="AW3533" s="40"/>
      <c r="AX3533" s="40"/>
      <c r="AY3533" s="40"/>
      <c r="AZ3533" s="40"/>
      <c r="BA3533" s="40"/>
      <c r="BB3533" s="40"/>
      <c r="BC3533" s="40"/>
      <c r="BD3533" s="40"/>
      <c r="BE3533" s="40"/>
      <c r="BF3533" s="40"/>
    </row>
    <row r="3534" spans="1:58" x14ac:dyDescent="0.4">
      <c r="A3534" s="510"/>
      <c r="B3534" s="40"/>
      <c r="C3534" s="40"/>
      <c r="D3534" s="45"/>
      <c r="E3534" s="45"/>
      <c r="F3534" s="64"/>
      <c r="G3534" s="40"/>
      <c r="H3534" s="40"/>
      <c r="I3534" s="40"/>
      <c r="J3534" s="40"/>
      <c r="K3534" s="40"/>
      <c r="L3534" s="40"/>
      <c r="M3534" s="40"/>
      <c r="N3534" s="40"/>
      <c r="O3534" s="40"/>
      <c r="P3534" s="40"/>
      <c r="Q3534" s="40"/>
      <c r="R3534" s="40"/>
      <c r="S3534" s="40"/>
      <c r="T3534" s="40"/>
      <c r="U3534" s="40"/>
      <c r="V3534" s="40"/>
      <c r="W3534" s="40"/>
      <c r="X3534" s="40"/>
      <c r="Y3534" s="40"/>
      <c r="Z3534" s="40"/>
      <c r="AA3534" s="40"/>
      <c r="AB3534" s="40"/>
      <c r="AC3534" s="40"/>
      <c r="AD3534" s="40"/>
      <c r="AE3534" s="40"/>
      <c r="AF3534" s="40"/>
      <c r="AG3534" s="40"/>
      <c r="AH3534" s="40"/>
      <c r="AI3534" s="40"/>
      <c r="AJ3534" s="40"/>
      <c r="AK3534" s="40"/>
      <c r="AL3534" s="40"/>
      <c r="AM3534" s="40"/>
      <c r="AN3534" s="40"/>
      <c r="AO3534" s="40"/>
      <c r="AP3534" s="40"/>
      <c r="AQ3534" s="40"/>
      <c r="AR3534" s="40"/>
      <c r="AS3534" s="40"/>
      <c r="AT3534" s="40"/>
      <c r="AU3534" s="40"/>
      <c r="AV3534" s="40"/>
      <c r="AW3534" s="40"/>
      <c r="AX3534" s="40"/>
      <c r="AY3534" s="40"/>
      <c r="AZ3534" s="40"/>
      <c r="BA3534" s="40"/>
      <c r="BB3534" s="40"/>
      <c r="BC3534" s="40"/>
      <c r="BD3534" s="40"/>
      <c r="BE3534" s="40"/>
      <c r="BF3534" s="40"/>
    </row>
    <row r="3535" spans="1:58" x14ac:dyDescent="0.4">
      <c r="A3535" s="510"/>
      <c r="B3535" s="40"/>
      <c r="C3535" s="40"/>
      <c r="D3535" s="45"/>
      <c r="E3535" s="45"/>
      <c r="F3535" s="64"/>
      <c r="G3535" s="40"/>
      <c r="H3535" s="40"/>
      <c r="I3535" s="40"/>
      <c r="J3535" s="40"/>
      <c r="K3535" s="40"/>
      <c r="L3535" s="40"/>
      <c r="M3535" s="40"/>
      <c r="N3535" s="40"/>
      <c r="O3535" s="40"/>
      <c r="P3535" s="40"/>
      <c r="Q3535" s="40"/>
      <c r="R3535" s="40"/>
      <c r="S3535" s="40"/>
      <c r="T3535" s="40"/>
      <c r="U3535" s="40"/>
      <c r="V3535" s="40"/>
      <c r="W3535" s="40"/>
      <c r="X3535" s="40"/>
      <c r="Y3535" s="40"/>
      <c r="Z3535" s="40"/>
      <c r="AA3535" s="40"/>
      <c r="AB3535" s="40"/>
      <c r="AC3535" s="40"/>
      <c r="AD3535" s="40"/>
      <c r="AE3535" s="40"/>
      <c r="AF3535" s="40"/>
      <c r="AG3535" s="40"/>
      <c r="AH3535" s="40"/>
      <c r="AI3535" s="40"/>
      <c r="AJ3535" s="40"/>
      <c r="AK3535" s="40"/>
      <c r="AL3535" s="40"/>
      <c r="AM3535" s="40"/>
      <c r="AN3535" s="40"/>
      <c r="AO3535" s="40"/>
      <c r="AP3535" s="40"/>
      <c r="AQ3535" s="40"/>
      <c r="AR3535" s="40"/>
      <c r="AS3535" s="40"/>
      <c r="AT3535" s="40"/>
      <c r="AU3535" s="40"/>
      <c r="AV3535" s="40"/>
      <c r="AW3535" s="40"/>
      <c r="AX3535" s="40"/>
      <c r="AY3535" s="40"/>
      <c r="AZ3535" s="40"/>
      <c r="BA3535" s="40"/>
      <c r="BB3535" s="40"/>
      <c r="BC3535" s="40"/>
      <c r="BD3535" s="40"/>
      <c r="BE3535" s="40"/>
      <c r="BF3535" s="40"/>
    </row>
    <row r="3536" spans="1:58" x14ac:dyDescent="0.4">
      <c r="A3536" s="510"/>
      <c r="B3536" s="40"/>
      <c r="C3536" s="40"/>
      <c r="D3536" s="45"/>
      <c r="E3536" s="45"/>
      <c r="F3536" s="64"/>
      <c r="G3536" s="40"/>
      <c r="H3536" s="40"/>
      <c r="I3536" s="40"/>
      <c r="J3536" s="40"/>
      <c r="K3536" s="40"/>
      <c r="L3536" s="40"/>
      <c r="M3536" s="40"/>
      <c r="N3536" s="40"/>
      <c r="O3536" s="40"/>
      <c r="P3536" s="40"/>
      <c r="Q3536" s="40"/>
      <c r="R3536" s="40"/>
      <c r="S3536" s="40"/>
      <c r="T3536" s="40"/>
      <c r="U3536" s="40"/>
      <c r="V3536" s="40"/>
      <c r="W3536" s="40"/>
      <c r="X3536" s="40"/>
      <c r="Y3536" s="40"/>
      <c r="Z3536" s="40"/>
      <c r="AA3536" s="40"/>
      <c r="AB3536" s="40"/>
      <c r="AC3536" s="40"/>
      <c r="AD3536" s="40"/>
      <c r="AE3536" s="40"/>
      <c r="AF3536" s="40"/>
      <c r="AG3536" s="40"/>
      <c r="AH3536" s="40"/>
      <c r="AI3536" s="40"/>
      <c r="AJ3536" s="40"/>
      <c r="AK3536" s="40"/>
      <c r="AL3536" s="40"/>
      <c r="AM3536" s="40"/>
      <c r="AN3536" s="40"/>
      <c r="AO3536" s="40"/>
      <c r="AP3536" s="40"/>
      <c r="AQ3536" s="40"/>
      <c r="AR3536" s="40"/>
      <c r="AS3536" s="40"/>
      <c r="AT3536" s="40"/>
      <c r="AU3536" s="40"/>
      <c r="AV3536" s="40"/>
      <c r="AW3536" s="40"/>
      <c r="AX3536" s="40"/>
      <c r="AY3536" s="40"/>
      <c r="AZ3536" s="40"/>
      <c r="BA3536" s="40"/>
      <c r="BB3536" s="40"/>
      <c r="BC3536" s="40"/>
      <c r="BD3536" s="40"/>
      <c r="BE3536" s="40"/>
      <c r="BF3536" s="40"/>
    </row>
    <row r="3537" spans="1:58" x14ac:dyDescent="0.4">
      <c r="A3537" s="510"/>
      <c r="B3537" s="40"/>
      <c r="C3537" s="40"/>
      <c r="D3537" s="45"/>
      <c r="E3537" s="45"/>
      <c r="F3537" s="64"/>
      <c r="G3537" s="40"/>
      <c r="H3537" s="40"/>
      <c r="I3537" s="40"/>
      <c r="J3537" s="40"/>
      <c r="K3537" s="40"/>
      <c r="L3537" s="40"/>
      <c r="M3537" s="40"/>
      <c r="N3537" s="40"/>
      <c r="O3537" s="40"/>
      <c r="P3537" s="40"/>
      <c r="Q3537" s="40"/>
      <c r="R3537" s="40"/>
      <c r="S3537" s="40"/>
      <c r="T3537" s="40"/>
      <c r="U3537" s="40"/>
      <c r="V3537" s="40"/>
      <c r="W3537" s="40"/>
      <c r="X3537" s="40"/>
      <c r="Y3537" s="40"/>
      <c r="Z3537" s="40"/>
      <c r="AA3537" s="40"/>
      <c r="AB3537" s="40"/>
      <c r="AC3537" s="40"/>
      <c r="AD3537" s="40"/>
      <c r="AE3537" s="40"/>
      <c r="AF3537" s="40"/>
      <c r="AG3537" s="40"/>
      <c r="AH3537" s="40"/>
      <c r="AI3537" s="40"/>
      <c r="AJ3537" s="40"/>
      <c r="AK3537" s="40"/>
      <c r="AL3537" s="40"/>
      <c r="AM3537" s="40"/>
      <c r="AN3537" s="40"/>
      <c r="AO3537" s="40"/>
      <c r="AP3537" s="40"/>
      <c r="AQ3537" s="40"/>
      <c r="AR3537" s="40"/>
      <c r="AS3537" s="40"/>
      <c r="AT3537" s="40"/>
      <c r="AU3537" s="40"/>
      <c r="AV3537" s="40"/>
      <c r="AW3537" s="40"/>
      <c r="AX3537" s="40"/>
      <c r="AY3537" s="40"/>
      <c r="AZ3537" s="40"/>
      <c r="BA3537" s="40"/>
      <c r="BB3537" s="40"/>
      <c r="BC3537" s="40"/>
      <c r="BD3537" s="40"/>
      <c r="BE3537" s="40"/>
      <c r="BF3537" s="40"/>
    </row>
    <row r="3538" spans="1:58" x14ac:dyDescent="0.4">
      <c r="A3538" s="510"/>
      <c r="B3538" s="40"/>
      <c r="C3538" s="40"/>
      <c r="D3538" s="45"/>
      <c r="E3538" s="45"/>
      <c r="F3538" s="64"/>
      <c r="G3538" s="40"/>
      <c r="H3538" s="40"/>
      <c r="I3538" s="40"/>
      <c r="J3538" s="40"/>
      <c r="K3538" s="40"/>
      <c r="L3538" s="40"/>
      <c r="M3538" s="40"/>
      <c r="N3538" s="40"/>
      <c r="O3538" s="40"/>
      <c r="P3538" s="40"/>
      <c r="Q3538" s="40"/>
      <c r="R3538" s="40"/>
      <c r="S3538" s="40"/>
      <c r="T3538" s="40"/>
      <c r="U3538" s="40"/>
      <c r="V3538" s="40"/>
      <c r="W3538" s="40"/>
      <c r="X3538" s="40"/>
      <c r="Y3538" s="40"/>
      <c r="Z3538" s="40"/>
      <c r="AA3538" s="40"/>
      <c r="AB3538" s="40"/>
      <c r="AC3538" s="40"/>
      <c r="AD3538" s="40"/>
      <c r="AE3538" s="40"/>
      <c r="AF3538" s="40"/>
      <c r="AG3538" s="40"/>
      <c r="AH3538" s="40"/>
      <c r="AI3538" s="40"/>
      <c r="AJ3538" s="40"/>
      <c r="AK3538" s="40"/>
      <c r="AL3538" s="40"/>
      <c r="AM3538" s="40"/>
      <c r="AN3538" s="40"/>
      <c r="AO3538" s="40"/>
      <c r="AP3538" s="40"/>
      <c r="AQ3538" s="40"/>
      <c r="AR3538" s="40"/>
      <c r="AS3538" s="40"/>
      <c r="AT3538" s="40"/>
      <c r="AU3538" s="40"/>
      <c r="AV3538" s="40"/>
      <c r="AW3538" s="40"/>
      <c r="AX3538" s="40"/>
      <c r="AY3538" s="40"/>
      <c r="AZ3538" s="40"/>
      <c r="BA3538" s="40"/>
      <c r="BB3538" s="40"/>
      <c r="BC3538" s="40"/>
      <c r="BD3538" s="40"/>
      <c r="BE3538" s="40"/>
      <c r="BF3538" s="40"/>
    </row>
    <row r="3539" spans="1:58" x14ac:dyDescent="0.4">
      <c r="A3539" s="510"/>
      <c r="B3539" s="40"/>
      <c r="C3539" s="40"/>
      <c r="D3539" s="45"/>
      <c r="E3539" s="45"/>
      <c r="F3539" s="64"/>
      <c r="G3539" s="40"/>
      <c r="H3539" s="40"/>
      <c r="I3539" s="40"/>
      <c r="J3539" s="40"/>
      <c r="K3539" s="40"/>
      <c r="L3539" s="40"/>
      <c r="M3539" s="40"/>
      <c r="N3539" s="40"/>
      <c r="O3539" s="40"/>
      <c r="P3539" s="40"/>
      <c r="Q3539" s="40"/>
      <c r="R3539" s="40"/>
      <c r="S3539" s="40"/>
      <c r="T3539" s="40"/>
      <c r="U3539" s="40"/>
      <c r="V3539" s="40"/>
      <c r="W3539" s="40"/>
      <c r="X3539" s="40"/>
      <c r="Y3539" s="40"/>
      <c r="Z3539" s="40"/>
      <c r="AA3539" s="40"/>
      <c r="AB3539" s="40"/>
      <c r="AC3539" s="40"/>
      <c r="AD3539" s="40"/>
      <c r="AE3539" s="40"/>
      <c r="AF3539" s="40"/>
      <c r="AG3539" s="40"/>
      <c r="AH3539" s="40"/>
      <c r="AI3539" s="40"/>
      <c r="AJ3539" s="40"/>
      <c r="AK3539" s="40"/>
      <c r="AL3539" s="40"/>
      <c r="AM3539" s="40"/>
      <c r="AN3539" s="40"/>
      <c r="AO3539" s="40"/>
      <c r="AP3539" s="40"/>
      <c r="AQ3539" s="40"/>
      <c r="AR3539" s="40"/>
      <c r="AS3539" s="40"/>
      <c r="AT3539" s="40"/>
      <c r="AU3539" s="40"/>
      <c r="AV3539" s="40"/>
      <c r="AW3539" s="40"/>
      <c r="AX3539" s="40"/>
      <c r="AY3539" s="40"/>
      <c r="AZ3539" s="40"/>
      <c r="BA3539" s="40"/>
      <c r="BB3539" s="40"/>
      <c r="BC3539" s="40"/>
      <c r="BD3539" s="40"/>
      <c r="BE3539" s="40"/>
      <c r="BF3539" s="40"/>
    </row>
    <row r="3540" spans="1:58" x14ac:dyDescent="0.4">
      <c r="A3540" s="510"/>
      <c r="B3540" s="40"/>
      <c r="C3540" s="40"/>
      <c r="D3540" s="45"/>
      <c r="E3540" s="45"/>
      <c r="F3540" s="64"/>
      <c r="G3540" s="40"/>
      <c r="H3540" s="40"/>
      <c r="I3540" s="40"/>
      <c r="J3540" s="40"/>
      <c r="K3540" s="40"/>
      <c r="L3540" s="40"/>
      <c r="M3540" s="40"/>
      <c r="N3540" s="40"/>
      <c r="O3540" s="40"/>
      <c r="P3540" s="40"/>
      <c r="Q3540" s="40"/>
      <c r="R3540" s="40"/>
      <c r="S3540" s="40"/>
      <c r="T3540" s="40"/>
      <c r="U3540" s="40"/>
      <c r="V3540" s="40"/>
      <c r="W3540" s="40"/>
      <c r="X3540" s="40"/>
      <c r="Y3540" s="40"/>
      <c r="Z3540" s="40"/>
      <c r="AA3540" s="40"/>
      <c r="AB3540" s="40"/>
      <c r="AC3540" s="40"/>
      <c r="AD3540" s="40"/>
      <c r="AE3540" s="40"/>
      <c r="AF3540" s="40"/>
      <c r="AG3540" s="40"/>
      <c r="AH3540" s="40"/>
      <c r="AI3540" s="40"/>
      <c r="AJ3540" s="40"/>
      <c r="AK3540" s="40"/>
      <c r="AL3540" s="40"/>
      <c r="AM3540" s="40"/>
      <c r="AN3540" s="40"/>
      <c r="AO3540" s="40"/>
      <c r="AP3540" s="40"/>
      <c r="AQ3540" s="40"/>
      <c r="AR3540" s="40"/>
      <c r="AS3540" s="40"/>
      <c r="AT3540" s="40"/>
      <c r="AU3540" s="40"/>
      <c r="AV3540" s="40"/>
      <c r="AW3540" s="40"/>
      <c r="AX3540" s="40"/>
      <c r="AY3540" s="40"/>
      <c r="AZ3540" s="40"/>
      <c r="BA3540" s="40"/>
      <c r="BB3540" s="40"/>
      <c r="BC3540" s="40"/>
      <c r="BD3540" s="40"/>
      <c r="BE3540" s="40"/>
      <c r="BF3540" s="40"/>
    </row>
    <row r="3541" spans="1:58" x14ac:dyDescent="0.4">
      <c r="A3541" s="510"/>
      <c r="B3541" s="40"/>
      <c r="C3541" s="40"/>
      <c r="D3541" s="45"/>
      <c r="E3541" s="45"/>
      <c r="F3541" s="64"/>
      <c r="G3541" s="40"/>
      <c r="H3541" s="40"/>
      <c r="I3541" s="40"/>
      <c r="J3541" s="40"/>
      <c r="K3541" s="40"/>
      <c r="L3541" s="40"/>
      <c r="M3541" s="40"/>
      <c r="N3541" s="40"/>
      <c r="O3541" s="40"/>
      <c r="P3541" s="40"/>
      <c r="Q3541" s="40"/>
      <c r="R3541" s="40"/>
      <c r="S3541" s="40"/>
      <c r="T3541" s="40"/>
      <c r="U3541" s="40"/>
      <c r="V3541" s="40"/>
      <c r="W3541" s="40"/>
      <c r="X3541" s="40"/>
      <c r="Y3541" s="40"/>
      <c r="Z3541" s="40"/>
      <c r="AA3541" s="40"/>
      <c r="AB3541" s="40"/>
      <c r="AC3541" s="40"/>
      <c r="AD3541" s="40"/>
      <c r="AE3541" s="40"/>
      <c r="AF3541" s="40"/>
      <c r="AG3541" s="40"/>
      <c r="AH3541" s="40"/>
      <c r="AI3541" s="40"/>
      <c r="AJ3541" s="40"/>
      <c r="AK3541" s="40"/>
      <c r="AL3541" s="40"/>
      <c r="AM3541" s="40"/>
      <c r="AN3541" s="40"/>
      <c r="AO3541" s="40"/>
      <c r="AP3541" s="40"/>
      <c r="AQ3541" s="40"/>
      <c r="AR3541" s="40"/>
      <c r="AS3541" s="40"/>
      <c r="AT3541" s="40"/>
      <c r="AU3541" s="40"/>
      <c r="AV3541" s="40"/>
      <c r="AW3541" s="40"/>
      <c r="AX3541" s="40"/>
      <c r="AY3541" s="40"/>
      <c r="AZ3541" s="40"/>
      <c r="BA3541" s="40"/>
      <c r="BB3541" s="40"/>
      <c r="BC3541" s="40"/>
      <c r="BD3541" s="40"/>
      <c r="BE3541" s="40"/>
      <c r="BF3541" s="40"/>
    </row>
    <row r="3542" spans="1:58" x14ac:dyDescent="0.4">
      <c r="A3542" s="510"/>
      <c r="B3542" s="40"/>
      <c r="C3542" s="40"/>
      <c r="D3542" s="45"/>
      <c r="E3542" s="45"/>
      <c r="F3542" s="64"/>
      <c r="G3542" s="40"/>
      <c r="H3542" s="40"/>
      <c r="I3542" s="40"/>
      <c r="J3542" s="40"/>
      <c r="K3542" s="40"/>
      <c r="L3542" s="40"/>
      <c r="M3542" s="40"/>
      <c r="N3542" s="40"/>
      <c r="O3542" s="40"/>
      <c r="P3542" s="40"/>
      <c r="Q3542" s="40"/>
      <c r="R3542" s="40"/>
      <c r="S3542" s="40"/>
      <c r="T3542" s="40"/>
      <c r="U3542" s="40"/>
      <c r="V3542" s="40"/>
      <c r="W3542" s="40"/>
      <c r="X3542" s="40"/>
      <c r="Y3542" s="40"/>
      <c r="Z3542" s="40"/>
      <c r="AA3542" s="40"/>
      <c r="AB3542" s="40"/>
      <c r="AC3542" s="40"/>
      <c r="AD3542" s="40"/>
      <c r="AE3542" s="40"/>
      <c r="AF3542" s="40"/>
      <c r="AG3542" s="40"/>
      <c r="AH3542" s="40"/>
      <c r="AI3542" s="40"/>
      <c r="AJ3542" s="40"/>
      <c r="AK3542" s="40"/>
      <c r="AL3542" s="40"/>
      <c r="AM3542" s="40"/>
      <c r="AN3542" s="40"/>
      <c r="AO3542" s="40"/>
      <c r="AP3542" s="40"/>
      <c r="AQ3542" s="40"/>
      <c r="AR3542" s="40"/>
      <c r="AS3542" s="40"/>
      <c r="AT3542" s="40"/>
      <c r="AU3542" s="40"/>
      <c r="AV3542" s="40"/>
      <c r="AW3542" s="40"/>
      <c r="AX3542" s="40"/>
      <c r="AY3542" s="40"/>
      <c r="AZ3542" s="40"/>
      <c r="BA3542" s="40"/>
      <c r="BB3542" s="40"/>
      <c r="BC3542" s="40"/>
      <c r="BD3542" s="40"/>
      <c r="BE3542" s="40"/>
      <c r="BF3542" s="40"/>
    </row>
    <row r="3543" spans="1:58" x14ac:dyDescent="0.4">
      <c r="A3543" s="510"/>
      <c r="B3543" s="40"/>
      <c r="C3543" s="40"/>
      <c r="D3543" s="45"/>
      <c r="E3543" s="45"/>
      <c r="F3543" s="64"/>
      <c r="G3543" s="40"/>
      <c r="H3543" s="40"/>
      <c r="I3543" s="40"/>
      <c r="J3543" s="40"/>
      <c r="K3543" s="40"/>
      <c r="L3543" s="40"/>
      <c r="M3543" s="40"/>
      <c r="N3543" s="40"/>
      <c r="O3543" s="40"/>
      <c r="P3543" s="40"/>
      <c r="Q3543" s="40"/>
      <c r="R3543" s="40"/>
      <c r="S3543" s="40"/>
      <c r="T3543" s="40"/>
      <c r="U3543" s="40"/>
      <c r="V3543" s="40"/>
      <c r="W3543" s="40"/>
      <c r="X3543" s="40"/>
      <c r="Y3543" s="40"/>
      <c r="Z3543" s="40"/>
      <c r="AA3543" s="40"/>
      <c r="AB3543" s="40"/>
      <c r="AC3543" s="40"/>
      <c r="AD3543" s="40"/>
      <c r="AE3543" s="40"/>
      <c r="AF3543" s="40"/>
      <c r="AG3543" s="40"/>
      <c r="AH3543" s="40"/>
      <c r="AI3543" s="40"/>
      <c r="AJ3543" s="40"/>
      <c r="AK3543" s="40"/>
      <c r="AL3543" s="40"/>
      <c r="AM3543" s="40"/>
      <c r="AN3543" s="40"/>
      <c r="AO3543" s="40"/>
      <c r="AP3543" s="40"/>
      <c r="AQ3543" s="40"/>
      <c r="AR3543" s="40"/>
      <c r="AS3543" s="40"/>
      <c r="AT3543" s="40"/>
      <c r="AU3543" s="40"/>
      <c r="AV3543" s="40"/>
      <c r="AW3543" s="40"/>
      <c r="AX3543" s="40"/>
      <c r="AY3543" s="40"/>
      <c r="AZ3543" s="40"/>
      <c r="BA3543" s="40"/>
      <c r="BB3543" s="40"/>
      <c r="BC3543" s="40"/>
      <c r="BD3543" s="40"/>
      <c r="BE3543" s="40"/>
      <c r="BF3543" s="40"/>
    </row>
    <row r="3544" spans="1:58" x14ac:dyDescent="0.4">
      <c r="A3544" s="510"/>
      <c r="B3544" s="40"/>
      <c r="C3544" s="40"/>
      <c r="D3544" s="45"/>
      <c r="E3544" s="45"/>
      <c r="F3544" s="64"/>
      <c r="G3544" s="40"/>
      <c r="H3544" s="40"/>
      <c r="I3544" s="40"/>
      <c r="J3544" s="40"/>
      <c r="K3544" s="40"/>
      <c r="L3544" s="40"/>
      <c r="M3544" s="40"/>
      <c r="N3544" s="40"/>
      <c r="O3544" s="40"/>
      <c r="P3544" s="40"/>
      <c r="Q3544" s="40"/>
      <c r="R3544" s="40"/>
      <c r="S3544" s="40"/>
      <c r="T3544" s="40"/>
      <c r="U3544" s="40"/>
      <c r="V3544" s="40"/>
      <c r="W3544" s="40"/>
      <c r="X3544" s="40"/>
      <c r="Y3544" s="40"/>
      <c r="Z3544" s="40"/>
      <c r="AA3544" s="40"/>
      <c r="AB3544" s="40"/>
      <c r="AC3544" s="40"/>
      <c r="AD3544" s="40"/>
      <c r="AE3544" s="40"/>
      <c r="AF3544" s="40"/>
      <c r="AG3544" s="40"/>
      <c r="AH3544" s="40"/>
      <c r="AI3544" s="40"/>
      <c r="AJ3544" s="40"/>
      <c r="AK3544" s="40"/>
      <c r="AL3544" s="40"/>
      <c r="AM3544" s="40"/>
      <c r="AN3544" s="40"/>
      <c r="AO3544" s="40"/>
      <c r="AP3544" s="40"/>
      <c r="AQ3544" s="40"/>
      <c r="AR3544" s="40"/>
      <c r="AS3544" s="40"/>
      <c r="AT3544" s="40"/>
      <c r="AU3544" s="40"/>
      <c r="AV3544" s="40"/>
      <c r="AW3544" s="40"/>
      <c r="AX3544" s="40"/>
      <c r="AY3544" s="40"/>
      <c r="AZ3544" s="40"/>
      <c r="BA3544" s="40"/>
      <c r="BB3544" s="40"/>
      <c r="BC3544" s="40"/>
      <c r="BD3544" s="40"/>
      <c r="BE3544" s="40"/>
      <c r="BF3544" s="40"/>
    </row>
    <row r="3545" spans="1:58" x14ac:dyDescent="0.4">
      <c r="A3545" s="510"/>
      <c r="B3545" s="40"/>
      <c r="C3545" s="40"/>
      <c r="D3545" s="45"/>
      <c r="E3545" s="45"/>
      <c r="F3545" s="64"/>
      <c r="G3545" s="40"/>
      <c r="H3545" s="40"/>
      <c r="I3545" s="40"/>
      <c r="J3545" s="40"/>
      <c r="K3545" s="40"/>
      <c r="L3545" s="40"/>
      <c r="M3545" s="40"/>
      <c r="N3545" s="40"/>
      <c r="O3545" s="40"/>
      <c r="P3545" s="40"/>
      <c r="Q3545" s="40"/>
      <c r="R3545" s="40"/>
      <c r="S3545" s="40"/>
      <c r="T3545" s="40"/>
      <c r="U3545" s="40"/>
      <c r="V3545" s="40"/>
      <c r="W3545" s="40"/>
      <c r="X3545" s="40"/>
      <c r="Y3545" s="40"/>
      <c r="Z3545" s="40"/>
      <c r="AA3545" s="40"/>
      <c r="AB3545" s="40"/>
      <c r="AC3545" s="40"/>
      <c r="AD3545" s="40"/>
      <c r="AE3545" s="40"/>
      <c r="AF3545" s="40"/>
      <c r="AG3545" s="40"/>
      <c r="AH3545" s="40"/>
      <c r="AI3545" s="40"/>
      <c r="AJ3545" s="40"/>
      <c r="AK3545" s="40"/>
      <c r="AL3545" s="40"/>
      <c r="AM3545" s="40"/>
      <c r="AN3545" s="40"/>
      <c r="AO3545" s="40"/>
      <c r="AP3545" s="40"/>
      <c r="AQ3545" s="40"/>
      <c r="AR3545" s="40"/>
      <c r="AS3545" s="40"/>
      <c r="AT3545" s="40"/>
      <c r="AU3545" s="40"/>
      <c r="AV3545" s="40"/>
      <c r="AW3545" s="40"/>
      <c r="AX3545" s="40"/>
      <c r="AY3545" s="40"/>
      <c r="AZ3545" s="40"/>
      <c r="BA3545" s="40"/>
      <c r="BB3545" s="40"/>
      <c r="BC3545" s="40"/>
      <c r="BD3545" s="40"/>
      <c r="BE3545" s="40"/>
      <c r="BF3545" s="40"/>
    </row>
    <row r="3546" spans="1:58" x14ac:dyDescent="0.4">
      <c r="A3546" s="510"/>
      <c r="B3546" s="40"/>
      <c r="C3546" s="40"/>
      <c r="D3546" s="45"/>
      <c r="E3546" s="45"/>
      <c r="F3546" s="64"/>
      <c r="G3546" s="40"/>
      <c r="H3546" s="40"/>
      <c r="I3546" s="40"/>
      <c r="J3546" s="40"/>
      <c r="K3546" s="40"/>
      <c r="L3546" s="40"/>
      <c r="M3546" s="40"/>
      <c r="N3546" s="40"/>
      <c r="O3546" s="40"/>
      <c r="P3546" s="40"/>
      <c r="Q3546" s="40"/>
      <c r="R3546" s="40"/>
      <c r="S3546" s="40"/>
      <c r="T3546" s="40"/>
      <c r="U3546" s="40"/>
      <c r="V3546" s="40"/>
      <c r="W3546" s="40"/>
      <c r="X3546" s="40"/>
      <c r="Y3546" s="40"/>
      <c r="Z3546" s="40"/>
      <c r="AA3546" s="40"/>
      <c r="AB3546" s="40"/>
      <c r="AC3546" s="40"/>
      <c r="AD3546" s="40"/>
      <c r="AE3546" s="40"/>
      <c r="AF3546" s="40"/>
      <c r="AG3546" s="40"/>
      <c r="AH3546" s="40"/>
      <c r="AI3546" s="40"/>
      <c r="AJ3546" s="40"/>
      <c r="AK3546" s="40"/>
      <c r="AL3546" s="40"/>
      <c r="AM3546" s="40"/>
      <c r="AN3546" s="40"/>
      <c r="AO3546" s="40"/>
      <c r="AP3546" s="40"/>
      <c r="AQ3546" s="40"/>
      <c r="AR3546" s="40"/>
      <c r="AS3546" s="40"/>
      <c r="AT3546" s="40"/>
      <c r="AU3546" s="40"/>
      <c r="AV3546" s="40"/>
      <c r="AW3546" s="40"/>
      <c r="AX3546" s="40"/>
      <c r="AY3546" s="40"/>
      <c r="AZ3546" s="40"/>
      <c r="BA3546" s="40"/>
      <c r="BB3546" s="40"/>
      <c r="BC3546" s="40"/>
      <c r="BD3546" s="40"/>
      <c r="BE3546" s="40"/>
      <c r="BF3546" s="40"/>
    </row>
    <row r="3547" spans="1:58" x14ac:dyDescent="0.4">
      <c r="A3547" s="510"/>
      <c r="B3547" s="40"/>
      <c r="C3547" s="40"/>
      <c r="D3547" s="45"/>
      <c r="E3547" s="45"/>
      <c r="F3547" s="64"/>
      <c r="G3547" s="40"/>
      <c r="H3547" s="40"/>
      <c r="I3547" s="40"/>
      <c r="J3547" s="40"/>
      <c r="K3547" s="40"/>
      <c r="L3547" s="40"/>
      <c r="M3547" s="40"/>
      <c r="N3547" s="40"/>
      <c r="O3547" s="40"/>
      <c r="P3547" s="40"/>
      <c r="Q3547" s="40"/>
      <c r="R3547" s="40"/>
      <c r="S3547" s="40"/>
      <c r="T3547" s="40"/>
      <c r="U3547" s="40"/>
      <c r="V3547" s="40"/>
      <c r="W3547" s="40"/>
      <c r="X3547" s="40"/>
      <c r="Y3547" s="40"/>
      <c r="Z3547" s="40"/>
      <c r="AA3547" s="40"/>
      <c r="AB3547" s="40"/>
      <c r="AC3547" s="40"/>
      <c r="AD3547" s="40"/>
      <c r="AE3547" s="40"/>
      <c r="AF3547" s="40"/>
      <c r="AG3547" s="40"/>
      <c r="AH3547" s="40"/>
      <c r="AI3547" s="40"/>
      <c r="AJ3547" s="40"/>
      <c r="AK3547" s="40"/>
      <c r="AL3547" s="40"/>
      <c r="AM3547" s="40"/>
      <c r="AN3547" s="40"/>
      <c r="AO3547" s="40"/>
      <c r="AP3547" s="40"/>
      <c r="AQ3547" s="40"/>
      <c r="AR3547" s="40"/>
      <c r="AS3547" s="40"/>
      <c r="AT3547" s="40"/>
      <c r="AU3547" s="40"/>
      <c r="AV3547" s="40"/>
      <c r="AW3547" s="40"/>
      <c r="AX3547" s="40"/>
      <c r="AY3547" s="40"/>
      <c r="AZ3547" s="40"/>
      <c r="BA3547" s="40"/>
      <c r="BB3547" s="40"/>
      <c r="BC3547" s="40"/>
      <c r="BD3547" s="40"/>
      <c r="BE3547" s="40"/>
      <c r="BF3547" s="40"/>
    </row>
    <row r="3548" spans="1:58" x14ac:dyDescent="0.4">
      <c r="A3548" s="510"/>
      <c r="B3548" s="40"/>
      <c r="C3548" s="40"/>
      <c r="D3548" s="45"/>
      <c r="E3548" s="45"/>
      <c r="F3548" s="64"/>
      <c r="G3548" s="40"/>
      <c r="H3548" s="40"/>
      <c r="I3548" s="40"/>
      <c r="J3548" s="40"/>
      <c r="K3548" s="40"/>
      <c r="L3548" s="40"/>
      <c r="M3548" s="40"/>
      <c r="N3548" s="40"/>
      <c r="O3548" s="40"/>
      <c r="P3548" s="40"/>
      <c r="Q3548" s="40"/>
      <c r="R3548" s="40"/>
      <c r="S3548" s="40"/>
      <c r="T3548" s="40"/>
      <c r="U3548" s="40"/>
      <c r="V3548" s="40"/>
      <c r="W3548" s="40"/>
      <c r="X3548" s="40"/>
      <c r="Y3548" s="40"/>
      <c r="Z3548" s="40"/>
      <c r="AA3548" s="40"/>
      <c r="AB3548" s="40"/>
      <c r="AC3548" s="40"/>
      <c r="AD3548" s="40"/>
      <c r="AE3548" s="40"/>
      <c r="AF3548" s="40"/>
      <c r="AG3548" s="40"/>
      <c r="AH3548" s="40"/>
      <c r="AI3548" s="40"/>
      <c r="AJ3548" s="40"/>
      <c r="AK3548" s="40"/>
      <c r="AL3548" s="40"/>
      <c r="AM3548" s="40"/>
      <c r="AN3548" s="40"/>
      <c r="AO3548" s="40"/>
      <c r="AP3548" s="40"/>
      <c r="AQ3548" s="40"/>
      <c r="AR3548" s="40"/>
      <c r="AS3548" s="40"/>
      <c r="AT3548" s="40"/>
      <c r="AU3548" s="40"/>
      <c r="AV3548" s="40"/>
      <c r="AW3548" s="40"/>
      <c r="AX3548" s="40"/>
      <c r="AY3548" s="40"/>
      <c r="AZ3548" s="40"/>
      <c r="BA3548" s="40"/>
      <c r="BB3548" s="40"/>
      <c r="BC3548" s="40"/>
      <c r="BD3548" s="40"/>
      <c r="BE3548" s="40"/>
      <c r="BF3548" s="40"/>
    </row>
    <row r="3549" spans="1:58" x14ac:dyDescent="0.4">
      <c r="A3549" s="510"/>
      <c r="B3549" s="40"/>
      <c r="C3549" s="40"/>
      <c r="D3549" s="45"/>
      <c r="E3549" s="45"/>
      <c r="F3549" s="64"/>
      <c r="G3549" s="40"/>
      <c r="H3549" s="40"/>
      <c r="I3549" s="40"/>
      <c r="J3549" s="40"/>
      <c r="K3549" s="40"/>
      <c r="L3549" s="40"/>
      <c r="M3549" s="40"/>
      <c r="N3549" s="40"/>
      <c r="O3549" s="40"/>
      <c r="P3549" s="40"/>
      <c r="Q3549" s="40"/>
      <c r="R3549" s="40"/>
      <c r="S3549" s="40"/>
      <c r="T3549" s="40"/>
      <c r="U3549" s="40"/>
      <c r="V3549" s="40"/>
      <c r="W3549" s="40"/>
      <c r="X3549" s="40"/>
      <c r="Y3549" s="40"/>
      <c r="Z3549" s="40"/>
      <c r="AA3549" s="40"/>
      <c r="AB3549" s="40"/>
      <c r="AC3549" s="40"/>
      <c r="AD3549" s="40"/>
      <c r="AE3549" s="40"/>
      <c r="AF3549" s="40"/>
      <c r="AG3549" s="40"/>
      <c r="AH3549" s="40"/>
      <c r="AI3549" s="40"/>
      <c r="AJ3549" s="40"/>
      <c r="AK3549" s="40"/>
      <c r="AL3549" s="40"/>
      <c r="AM3549" s="40"/>
      <c r="AN3549" s="40"/>
      <c r="AO3549" s="40"/>
      <c r="AP3549" s="40"/>
      <c r="AQ3549" s="40"/>
      <c r="AR3549" s="40"/>
      <c r="AS3549" s="40"/>
      <c r="AT3549" s="40"/>
      <c r="AU3549" s="40"/>
      <c r="AV3549" s="40"/>
      <c r="AW3549" s="40"/>
      <c r="AX3549" s="40"/>
      <c r="AY3549" s="40"/>
      <c r="AZ3549" s="40"/>
      <c r="BA3549" s="40"/>
      <c r="BB3549" s="40"/>
      <c r="BC3549" s="40"/>
      <c r="BD3549" s="40"/>
      <c r="BE3549" s="40"/>
      <c r="BF3549" s="40"/>
    </row>
    <row r="3550" spans="1:58" x14ac:dyDescent="0.4">
      <c r="A3550" s="510"/>
      <c r="B3550" s="40"/>
      <c r="C3550" s="40"/>
      <c r="D3550" s="45"/>
      <c r="E3550" s="45"/>
      <c r="F3550" s="64"/>
      <c r="G3550" s="40"/>
      <c r="H3550" s="40"/>
      <c r="I3550" s="40"/>
      <c r="J3550" s="40"/>
      <c r="K3550" s="40"/>
      <c r="L3550" s="40"/>
      <c r="M3550" s="40"/>
      <c r="N3550" s="40"/>
      <c r="O3550" s="40"/>
      <c r="P3550" s="40"/>
      <c r="Q3550" s="40"/>
      <c r="R3550" s="40"/>
      <c r="S3550" s="40"/>
      <c r="T3550" s="40"/>
      <c r="U3550" s="40"/>
      <c r="V3550" s="40"/>
      <c r="W3550" s="40"/>
      <c r="X3550" s="40"/>
      <c r="Y3550" s="40"/>
      <c r="Z3550" s="40"/>
      <c r="AA3550" s="40"/>
      <c r="AB3550" s="40"/>
      <c r="AC3550" s="40"/>
      <c r="AD3550" s="40"/>
      <c r="AE3550" s="40"/>
      <c r="AF3550" s="40"/>
      <c r="AG3550" s="40"/>
      <c r="AH3550" s="40"/>
      <c r="AI3550" s="40"/>
      <c r="AJ3550" s="40"/>
      <c r="AK3550" s="40"/>
      <c r="AL3550" s="40"/>
      <c r="AM3550" s="40"/>
      <c r="AN3550" s="40"/>
      <c r="AO3550" s="40"/>
      <c r="AP3550" s="40"/>
      <c r="AQ3550" s="40"/>
      <c r="AR3550" s="40"/>
      <c r="AS3550" s="40"/>
      <c r="AT3550" s="40"/>
      <c r="AU3550" s="40"/>
      <c r="AV3550" s="40"/>
      <c r="AW3550" s="40"/>
      <c r="AX3550" s="40"/>
      <c r="AY3550" s="40"/>
      <c r="AZ3550" s="40"/>
      <c r="BA3550" s="40"/>
      <c r="BB3550" s="40"/>
      <c r="BC3550" s="40"/>
      <c r="BD3550" s="40"/>
      <c r="BE3550" s="40"/>
      <c r="BF3550" s="40"/>
    </row>
    <row r="3551" spans="1:58" x14ac:dyDescent="0.4">
      <c r="A3551" s="510"/>
      <c r="B3551" s="40"/>
      <c r="C3551" s="40"/>
      <c r="D3551" s="45"/>
      <c r="E3551" s="45"/>
      <c r="F3551" s="64"/>
      <c r="G3551" s="40"/>
      <c r="H3551" s="40"/>
      <c r="I3551" s="40"/>
      <c r="J3551" s="40"/>
      <c r="K3551" s="40"/>
      <c r="L3551" s="40"/>
      <c r="M3551" s="40"/>
      <c r="N3551" s="40"/>
      <c r="O3551" s="40"/>
      <c r="P3551" s="40"/>
      <c r="Q3551" s="40"/>
      <c r="R3551" s="40"/>
      <c r="S3551" s="40"/>
      <c r="T3551" s="40"/>
      <c r="U3551" s="40"/>
      <c r="V3551" s="40"/>
      <c r="W3551" s="40"/>
      <c r="X3551" s="40"/>
      <c r="Y3551" s="40"/>
      <c r="Z3551" s="40"/>
      <c r="AA3551" s="40"/>
      <c r="AB3551" s="40"/>
      <c r="AC3551" s="40"/>
      <c r="AD3551" s="40"/>
      <c r="AE3551" s="40"/>
      <c r="AF3551" s="40"/>
      <c r="AG3551" s="40"/>
      <c r="AH3551" s="40"/>
      <c r="AI3551" s="40"/>
      <c r="AJ3551" s="40"/>
      <c r="AK3551" s="40"/>
      <c r="AL3551" s="40"/>
      <c r="AM3551" s="40"/>
      <c r="AN3551" s="40"/>
      <c r="AO3551" s="40"/>
      <c r="AP3551" s="40"/>
      <c r="AQ3551" s="40"/>
      <c r="AR3551" s="40"/>
      <c r="AS3551" s="40"/>
      <c r="AT3551" s="40"/>
      <c r="AU3551" s="40"/>
      <c r="AV3551" s="40"/>
      <c r="AW3551" s="40"/>
      <c r="AX3551" s="40"/>
      <c r="AY3551" s="40"/>
      <c r="AZ3551" s="40"/>
      <c r="BA3551" s="40"/>
      <c r="BB3551" s="40"/>
      <c r="BC3551" s="40"/>
      <c r="BD3551" s="40"/>
      <c r="BE3551" s="40"/>
      <c r="BF3551" s="40"/>
    </row>
    <row r="3552" spans="1:58" x14ac:dyDescent="0.4">
      <c r="A3552" s="510"/>
      <c r="B3552" s="40"/>
      <c r="C3552" s="40"/>
      <c r="D3552" s="45"/>
      <c r="E3552" s="45"/>
      <c r="F3552" s="64"/>
      <c r="G3552" s="40"/>
      <c r="H3552" s="40"/>
      <c r="I3552" s="40"/>
      <c r="J3552" s="40"/>
      <c r="K3552" s="40"/>
      <c r="L3552" s="40"/>
      <c r="M3552" s="40"/>
      <c r="N3552" s="40"/>
      <c r="O3552" s="40"/>
      <c r="P3552" s="40"/>
      <c r="Q3552" s="40"/>
      <c r="R3552" s="40"/>
      <c r="S3552" s="40"/>
      <c r="T3552" s="40"/>
      <c r="U3552" s="40"/>
      <c r="V3552" s="40"/>
      <c r="W3552" s="40"/>
      <c r="X3552" s="40"/>
      <c r="Y3552" s="40"/>
      <c r="Z3552" s="40"/>
      <c r="AA3552" s="40"/>
      <c r="AB3552" s="40"/>
      <c r="AC3552" s="40"/>
      <c r="AD3552" s="40"/>
      <c r="AE3552" s="40"/>
      <c r="AF3552" s="40"/>
      <c r="AG3552" s="40"/>
      <c r="AH3552" s="40"/>
      <c r="AI3552" s="40"/>
      <c r="AJ3552" s="40"/>
      <c r="AK3552" s="40"/>
      <c r="AL3552" s="40"/>
      <c r="AM3552" s="40"/>
      <c r="AN3552" s="40"/>
      <c r="AO3552" s="40"/>
      <c r="AP3552" s="40"/>
      <c r="AQ3552" s="40"/>
      <c r="AR3552" s="40"/>
      <c r="AS3552" s="40"/>
      <c r="AT3552" s="40"/>
      <c r="AU3552" s="40"/>
      <c r="AV3552" s="40"/>
      <c r="AW3552" s="40"/>
      <c r="AX3552" s="40"/>
      <c r="AY3552" s="40"/>
      <c r="AZ3552" s="40"/>
      <c r="BA3552" s="40"/>
      <c r="BB3552" s="40"/>
      <c r="BC3552" s="40"/>
      <c r="BD3552" s="40"/>
      <c r="BE3552" s="40"/>
      <c r="BF3552" s="40"/>
    </row>
    <row r="3553" spans="1:58" x14ac:dyDescent="0.4">
      <c r="A3553" s="510"/>
      <c r="B3553" s="40"/>
      <c r="C3553" s="40"/>
      <c r="D3553" s="45"/>
      <c r="E3553" s="45"/>
      <c r="F3553" s="64"/>
      <c r="G3553" s="40"/>
      <c r="H3553" s="40"/>
      <c r="I3553" s="40"/>
      <c r="J3553" s="40"/>
      <c r="K3553" s="40"/>
      <c r="L3553" s="40"/>
      <c r="M3553" s="40"/>
      <c r="N3553" s="40"/>
      <c r="O3553" s="40"/>
      <c r="P3553" s="40"/>
      <c r="Q3553" s="40"/>
      <c r="R3553" s="40"/>
      <c r="S3553" s="40"/>
      <c r="T3553" s="40"/>
      <c r="U3553" s="40"/>
      <c r="V3553" s="40"/>
      <c r="W3553" s="40"/>
      <c r="X3553" s="40"/>
      <c r="Y3553" s="40"/>
      <c r="Z3553" s="40"/>
      <c r="AA3553" s="40"/>
      <c r="AB3553" s="40"/>
      <c r="AC3553" s="40"/>
      <c r="AD3553" s="40"/>
      <c r="AE3553" s="40"/>
      <c r="AF3553" s="40"/>
      <c r="AG3553" s="40"/>
      <c r="AH3553" s="40"/>
      <c r="AI3553" s="40"/>
      <c r="AJ3553" s="40"/>
      <c r="AK3553" s="40"/>
      <c r="AL3553" s="40"/>
      <c r="AM3553" s="40"/>
      <c r="AN3553" s="40"/>
      <c r="AO3553" s="40"/>
      <c r="AP3553" s="40"/>
      <c r="AQ3553" s="40"/>
      <c r="AR3553" s="40"/>
      <c r="AS3553" s="40"/>
      <c r="AT3553" s="40"/>
      <c r="AU3553" s="40"/>
      <c r="AV3553" s="40"/>
      <c r="AW3553" s="40"/>
      <c r="AX3553" s="40"/>
      <c r="AY3553" s="40"/>
      <c r="AZ3553" s="40"/>
      <c r="BA3553" s="40"/>
      <c r="BB3553" s="40"/>
      <c r="BC3553" s="40"/>
      <c r="BD3553" s="40"/>
      <c r="BE3553" s="40"/>
      <c r="BF3553" s="40"/>
    </row>
    <row r="3554" spans="1:58" x14ac:dyDescent="0.4">
      <c r="A3554" s="510"/>
      <c r="B3554" s="40"/>
      <c r="C3554" s="40"/>
      <c r="D3554" s="45"/>
      <c r="E3554" s="45"/>
      <c r="F3554" s="64"/>
      <c r="G3554" s="40"/>
      <c r="H3554" s="40"/>
      <c r="I3554" s="40"/>
      <c r="J3554" s="40"/>
      <c r="K3554" s="40"/>
      <c r="L3554" s="40"/>
      <c r="M3554" s="40"/>
      <c r="N3554" s="40"/>
      <c r="O3554" s="40"/>
      <c r="P3554" s="40"/>
      <c r="Q3554" s="40"/>
      <c r="R3554" s="40"/>
      <c r="S3554" s="40"/>
      <c r="T3554" s="40"/>
      <c r="U3554" s="40"/>
      <c r="V3554" s="40"/>
      <c r="W3554" s="40"/>
      <c r="X3554" s="40"/>
      <c r="Y3554" s="40"/>
      <c r="Z3554" s="40"/>
      <c r="AA3554" s="40"/>
      <c r="AB3554" s="40"/>
      <c r="AC3554" s="40"/>
      <c r="AD3554" s="40"/>
      <c r="AE3554" s="40"/>
      <c r="AF3554" s="40"/>
      <c r="AG3554" s="40"/>
      <c r="AH3554" s="40"/>
      <c r="AI3554" s="40"/>
      <c r="AJ3554" s="40"/>
      <c r="AK3554" s="40"/>
      <c r="AL3554" s="40"/>
      <c r="AM3554" s="40"/>
      <c r="AN3554" s="40"/>
      <c r="AO3554" s="40"/>
      <c r="AP3554" s="40"/>
      <c r="AQ3554" s="40"/>
      <c r="AR3554" s="40"/>
      <c r="AS3554" s="40"/>
      <c r="AT3554" s="40"/>
      <c r="AU3554" s="40"/>
      <c r="AV3554" s="40"/>
      <c r="AW3554" s="40"/>
      <c r="AX3554" s="40"/>
      <c r="AY3554" s="40"/>
      <c r="AZ3554" s="40"/>
      <c r="BA3554" s="40"/>
      <c r="BB3554" s="40"/>
      <c r="BC3554" s="40"/>
      <c r="BD3554" s="40"/>
      <c r="BE3554" s="40"/>
      <c r="BF3554" s="40"/>
    </row>
    <row r="3555" spans="1:58" x14ac:dyDescent="0.4">
      <c r="A3555" s="510"/>
      <c r="B3555" s="40"/>
      <c r="C3555" s="40"/>
      <c r="D3555" s="45"/>
      <c r="E3555" s="45"/>
      <c r="F3555" s="64"/>
      <c r="G3555" s="40"/>
      <c r="H3555" s="40"/>
      <c r="I3555" s="40"/>
      <c r="J3555" s="40"/>
      <c r="K3555" s="40"/>
      <c r="L3555" s="40"/>
      <c r="M3555" s="40"/>
      <c r="N3555" s="40"/>
      <c r="O3555" s="40"/>
      <c r="P3555" s="40"/>
      <c r="Q3555" s="40"/>
      <c r="R3555" s="40"/>
      <c r="S3555" s="40"/>
      <c r="T3555" s="40"/>
      <c r="U3555" s="40"/>
      <c r="V3555" s="40"/>
      <c r="W3555" s="40"/>
      <c r="X3555" s="40"/>
      <c r="Y3555" s="40"/>
      <c r="Z3555" s="40"/>
      <c r="AA3555" s="40"/>
      <c r="AB3555" s="40"/>
      <c r="AC3555" s="40"/>
      <c r="AD3555" s="40"/>
      <c r="AE3555" s="40"/>
      <c r="AF3555" s="40"/>
      <c r="AG3555" s="40"/>
      <c r="AH3555" s="40"/>
      <c r="AI3555" s="40"/>
      <c r="AJ3555" s="40"/>
      <c r="AK3555" s="40"/>
      <c r="AL3555" s="40"/>
      <c r="AM3555" s="40"/>
      <c r="AN3555" s="40"/>
      <c r="AO3555" s="40"/>
      <c r="AP3555" s="40"/>
      <c r="AQ3555" s="40"/>
      <c r="AR3555" s="40"/>
      <c r="AS3555" s="40"/>
      <c r="AT3555" s="40"/>
      <c r="AU3555" s="40"/>
      <c r="AV3555" s="40"/>
      <c r="AW3555" s="40"/>
      <c r="AX3555" s="40"/>
      <c r="AY3555" s="40"/>
      <c r="AZ3555" s="40"/>
      <c r="BA3555" s="40"/>
      <c r="BB3555" s="40"/>
      <c r="BC3555" s="40"/>
      <c r="BD3555" s="40"/>
      <c r="BE3555" s="40"/>
      <c r="BF3555" s="40"/>
    </row>
    <row r="3556" spans="1:58" x14ac:dyDescent="0.4">
      <c r="A3556" s="510"/>
      <c r="B3556" s="40"/>
      <c r="C3556" s="40"/>
      <c r="D3556" s="45"/>
      <c r="E3556" s="45"/>
      <c r="F3556" s="64"/>
      <c r="G3556" s="40"/>
      <c r="H3556" s="40"/>
      <c r="I3556" s="40"/>
      <c r="J3556" s="40"/>
      <c r="K3556" s="40"/>
      <c r="L3556" s="40"/>
      <c r="M3556" s="40"/>
      <c r="N3556" s="40"/>
      <c r="O3556" s="40"/>
      <c r="P3556" s="40"/>
      <c r="Q3556" s="40"/>
      <c r="R3556" s="40"/>
      <c r="S3556" s="40"/>
      <c r="T3556" s="40"/>
      <c r="U3556" s="40"/>
      <c r="V3556" s="40"/>
      <c r="W3556" s="40"/>
      <c r="X3556" s="40"/>
      <c r="Y3556" s="40"/>
      <c r="Z3556" s="40"/>
      <c r="AA3556" s="40"/>
      <c r="AB3556" s="40"/>
      <c r="AC3556" s="40"/>
      <c r="AD3556" s="40"/>
      <c r="AE3556" s="40"/>
      <c r="AF3556" s="40"/>
      <c r="AG3556" s="40"/>
      <c r="AH3556" s="40"/>
      <c r="AI3556" s="40"/>
      <c r="AJ3556" s="40"/>
      <c r="AK3556" s="40"/>
      <c r="AL3556" s="40"/>
      <c r="AM3556" s="40"/>
      <c r="AN3556" s="40"/>
      <c r="AO3556" s="40"/>
      <c r="AP3556" s="40"/>
      <c r="AQ3556" s="40"/>
      <c r="AR3556" s="40"/>
      <c r="AS3556" s="40"/>
      <c r="AT3556" s="40"/>
      <c r="AU3556" s="40"/>
      <c r="AV3556" s="40"/>
      <c r="AW3556" s="40"/>
      <c r="AX3556" s="40"/>
      <c r="AY3556" s="40"/>
      <c r="AZ3556" s="40"/>
      <c r="BA3556" s="40"/>
      <c r="BB3556" s="40"/>
      <c r="BC3556" s="40"/>
      <c r="BD3556" s="40"/>
      <c r="BE3556" s="40"/>
      <c r="BF3556" s="40"/>
    </row>
    <row r="3557" spans="1:58" x14ac:dyDescent="0.4">
      <c r="A3557" s="510"/>
      <c r="B3557" s="40"/>
      <c r="C3557" s="40"/>
      <c r="D3557" s="45"/>
      <c r="E3557" s="45"/>
      <c r="F3557" s="64"/>
      <c r="G3557" s="40"/>
      <c r="H3557" s="40"/>
      <c r="I3557" s="40"/>
      <c r="J3557" s="40"/>
      <c r="K3557" s="40"/>
      <c r="L3557" s="40"/>
      <c r="M3557" s="40"/>
      <c r="N3557" s="40"/>
      <c r="O3557" s="40"/>
      <c r="P3557" s="40"/>
      <c r="Q3557" s="40"/>
      <c r="R3557" s="40"/>
      <c r="S3557" s="40"/>
      <c r="T3557" s="40"/>
      <c r="U3557" s="40"/>
      <c r="V3557" s="40"/>
      <c r="W3557" s="40"/>
      <c r="X3557" s="40"/>
      <c r="Y3557" s="40"/>
      <c r="Z3557" s="40"/>
      <c r="AA3557" s="40"/>
      <c r="AB3557" s="40"/>
      <c r="AC3557" s="40"/>
      <c r="AD3557" s="40"/>
      <c r="AE3557" s="40"/>
      <c r="AF3557" s="40"/>
      <c r="AG3557" s="40"/>
      <c r="AH3557" s="40"/>
      <c r="AI3557" s="40"/>
      <c r="AJ3557" s="40"/>
      <c r="AK3557" s="40"/>
      <c r="AL3557" s="40"/>
      <c r="AM3557" s="40"/>
      <c r="AN3557" s="40"/>
      <c r="AO3557" s="40"/>
      <c r="AP3557" s="40"/>
      <c r="AQ3557" s="40"/>
      <c r="AR3557" s="40"/>
      <c r="AS3557" s="40"/>
      <c r="AT3557" s="40"/>
      <c r="AU3557" s="40"/>
      <c r="AV3557" s="40"/>
      <c r="AW3557" s="40"/>
      <c r="AX3557" s="40"/>
      <c r="AY3557" s="40"/>
      <c r="AZ3557" s="40"/>
      <c r="BA3557" s="40"/>
      <c r="BB3557" s="40"/>
      <c r="BC3557" s="40"/>
      <c r="BD3557" s="40"/>
      <c r="BE3557" s="40"/>
      <c r="BF3557" s="40"/>
    </row>
    <row r="3558" spans="1:58" x14ac:dyDescent="0.4">
      <c r="A3558" s="510"/>
      <c r="B3558" s="40"/>
      <c r="C3558" s="40"/>
      <c r="D3558" s="45"/>
      <c r="E3558" s="45"/>
      <c r="F3558" s="64"/>
      <c r="G3558" s="40"/>
      <c r="H3558" s="40"/>
      <c r="I3558" s="40"/>
      <c r="J3558" s="40"/>
      <c r="K3558" s="40"/>
      <c r="L3558" s="40"/>
      <c r="M3558" s="40"/>
      <c r="N3558" s="40"/>
      <c r="O3558" s="40"/>
      <c r="P3558" s="40"/>
      <c r="Q3558" s="40"/>
      <c r="R3558" s="40"/>
      <c r="S3558" s="40"/>
      <c r="T3558" s="40"/>
      <c r="U3558" s="40"/>
      <c r="V3558" s="40"/>
      <c r="W3558" s="40"/>
      <c r="X3558" s="40"/>
      <c r="Y3558" s="40"/>
      <c r="Z3558" s="40"/>
      <c r="AA3558" s="40"/>
      <c r="AB3558" s="40"/>
      <c r="AC3558" s="40"/>
      <c r="AD3558" s="40"/>
      <c r="AE3558" s="40"/>
      <c r="AF3558" s="40"/>
      <c r="AG3558" s="40"/>
      <c r="AH3558" s="40"/>
      <c r="AI3558" s="40"/>
      <c r="AJ3558" s="40"/>
      <c r="AK3558" s="40"/>
      <c r="AL3558" s="40"/>
      <c r="AM3558" s="40"/>
      <c r="AN3558" s="40"/>
      <c r="AO3558" s="40"/>
      <c r="AP3558" s="40"/>
      <c r="AQ3558" s="40"/>
      <c r="AR3558" s="40"/>
      <c r="AS3558" s="40"/>
      <c r="AT3558" s="40"/>
      <c r="AU3558" s="40"/>
      <c r="AV3558" s="40"/>
      <c r="AW3558" s="40"/>
      <c r="AX3558" s="40"/>
      <c r="AY3558" s="40"/>
      <c r="AZ3558" s="40"/>
      <c r="BA3558" s="40"/>
      <c r="BB3558" s="40"/>
      <c r="BC3558" s="40"/>
      <c r="BD3558" s="40"/>
      <c r="BE3558" s="40"/>
      <c r="BF3558" s="40"/>
    </row>
    <row r="3559" spans="1:58" x14ac:dyDescent="0.4">
      <c r="A3559" s="510"/>
      <c r="B3559" s="40"/>
      <c r="C3559" s="40"/>
      <c r="D3559" s="45"/>
      <c r="E3559" s="45"/>
      <c r="F3559" s="64"/>
      <c r="G3559" s="40"/>
      <c r="H3559" s="40"/>
      <c r="I3559" s="40"/>
      <c r="J3559" s="40"/>
      <c r="K3559" s="40"/>
      <c r="L3559" s="40"/>
      <c r="M3559" s="40"/>
      <c r="N3559" s="40"/>
      <c r="O3559" s="40"/>
      <c r="P3559" s="40"/>
      <c r="Q3559" s="40"/>
      <c r="R3559" s="40"/>
      <c r="S3559" s="40"/>
      <c r="T3559" s="40"/>
      <c r="U3559" s="40"/>
      <c r="V3559" s="40"/>
      <c r="W3559" s="40"/>
      <c r="X3559" s="40"/>
      <c r="Y3559" s="40"/>
      <c r="Z3559" s="40"/>
      <c r="AA3559" s="40"/>
      <c r="AB3559" s="40"/>
      <c r="AC3559" s="40"/>
      <c r="AD3559" s="40"/>
      <c r="AE3559" s="40"/>
      <c r="AF3559" s="40"/>
      <c r="AG3559" s="40"/>
      <c r="AH3559" s="40"/>
      <c r="AI3559" s="40"/>
      <c r="AJ3559" s="40"/>
      <c r="AK3559" s="40"/>
      <c r="AL3559" s="40"/>
      <c r="AM3559" s="40"/>
      <c r="AN3559" s="40"/>
      <c r="AO3559" s="40"/>
      <c r="AP3559" s="40"/>
      <c r="AQ3559" s="40"/>
      <c r="AR3559" s="40"/>
      <c r="AS3559" s="40"/>
      <c r="AT3559" s="40"/>
      <c r="AU3559" s="40"/>
      <c r="AV3559" s="40"/>
      <c r="AW3559" s="40"/>
      <c r="AX3559" s="40"/>
      <c r="AY3559" s="40"/>
      <c r="AZ3559" s="40"/>
      <c r="BA3559" s="40"/>
      <c r="BB3559" s="40"/>
      <c r="BC3559" s="40"/>
      <c r="BD3559" s="40"/>
      <c r="BE3559" s="40"/>
      <c r="BF3559" s="40"/>
    </row>
    <row r="3560" spans="1:58" x14ac:dyDescent="0.4">
      <c r="A3560" s="510"/>
      <c r="B3560" s="40"/>
      <c r="C3560" s="40"/>
      <c r="D3560" s="45"/>
      <c r="E3560" s="45"/>
      <c r="F3560" s="64"/>
      <c r="G3560" s="40"/>
      <c r="H3560" s="40"/>
      <c r="I3560" s="40"/>
      <c r="J3560" s="40"/>
      <c r="K3560" s="40"/>
      <c r="L3560" s="40"/>
      <c r="M3560" s="40"/>
      <c r="N3560" s="40"/>
      <c r="O3560" s="40"/>
      <c r="P3560" s="40"/>
      <c r="Q3560" s="40"/>
      <c r="R3560" s="40"/>
      <c r="S3560" s="40"/>
      <c r="T3560" s="40"/>
      <c r="U3560" s="40"/>
      <c r="V3560" s="40"/>
      <c r="W3560" s="40"/>
      <c r="X3560" s="40"/>
      <c r="Y3560" s="40"/>
      <c r="Z3560" s="40"/>
      <c r="AA3560" s="40"/>
      <c r="AB3560" s="40"/>
      <c r="AC3560" s="40"/>
      <c r="AD3560" s="40"/>
      <c r="AE3560" s="40"/>
      <c r="AF3560" s="40"/>
      <c r="AG3560" s="40"/>
      <c r="AH3560" s="40"/>
      <c r="AI3560" s="40"/>
      <c r="AJ3560" s="40"/>
      <c r="AK3560" s="40"/>
      <c r="AL3560" s="40"/>
      <c r="AM3560" s="40"/>
      <c r="AN3560" s="40"/>
      <c r="AO3560" s="40"/>
      <c r="AP3560" s="40"/>
      <c r="AQ3560" s="40"/>
      <c r="AR3560" s="40"/>
      <c r="AS3560" s="40"/>
      <c r="AT3560" s="40"/>
      <c r="AU3560" s="40"/>
      <c r="AV3560" s="40"/>
      <c r="AW3560" s="40"/>
      <c r="AX3560" s="40"/>
      <c r="AY3560" s="40"/>
      <c r="AZ3560" s="40"/>
      <c r="BA3560" s="40"/>
      <c r="BB3560" s="40"/>
      <c r="BC3560" s="40"/>
      <c r="BD3560" s="40"/>
      <c r="BE3560" s="40"/>
      <c r="BF3560" s="40"/>
    </row>
    <row r="3561" spans="1:58" x14ac:dyDescent="0.4">
      <c r="A3561" s="510"/>
      <c r="B3561" s="40"/>
      <c r="C3561" s="40"/>
      <c r="D3561" s="45"/>
      <c r="E3561" s="45"/>
      <c r="F3561" s="64"/>
      <c r="G3561" s="40"/>
      <c r="H3561" s="40"/>
      <c r="I3561" s="40"/>
      <c r="J3561" s="40"/>
      <c r="K3561" s="40"/>
      <c r="L3561" s="40"/>
      <c r="M3561" s="40"/>
      <c r="N3561" s="40"/>
      <c r="O3561" s="40"/>
      <c r="P3561" s="40"/>
      <c r="Q3561" s="40"/>
      <c r="R3561" s="40"/>
      <c r="S3561" s="40"/>
      <c r="T3561" s="40"/>
      <c r="U3561" s="40"/>
      <c r="V3561" s="40"/>
      <c r="W3561" s="40"/>
      <c r="X3561" s="40"/>
      <c r="Y3561" s="40"/>
      <c r="Z3561" s="40"/>
      <c r="AA3561" s="40"/>
      <c r="AB3561" s="40"/>
      <c r="AC3561" s="40"/>
      <c r="AD3561" s="40"/>
      <c r="AE3561" s="40"/>
      <c r="AF3561" s="40"/>
      <c r="AG3561" s="40"/>
      <c r="AH3561" s="40"/>
      <c r="AI3561" s="40"/>
      <c r="AJ3561" s="40"/>
      <c r="AK3561" s="40"/>
      <c r="AL3561" s="40"/>
      <c r="AM3561" s="40"/>
      <c r="AN3561" s="40"/>
      <c r="AO3561" s="40"/>
      <c r="AP3561" s="40"/>
      <c r="AQ3561" s="40"/>
      <c r="AR3561" s="40"/>
      <c r="AS3561" s="40"/>
      <c r="AT3561" s="40"/>
      <c r="AU3561" s="40"/>
      <c r="AV3561" s="40"/>
      <c r="AW3561" s="40"/>
      <c r="AX3561" s="40"/>
      <c r="AY3561" s="40"/>
      <c r="AZ3561" s="40"/>
      <c r="BA3561" s="40"/>
      <c r="BB3561" s="40"/>
      <c r="BC3561" s="40"/>
      <c r="BD3561" s="40"/>
      <c r="BE3561" s="40"/>
      <c r="BF3561" s="40"/>
    </row>
    <row r="3562" spans="1:58" x14ac:dyDescent="0.4">
      <c r="A3562" s="510"/>
      <c r="B3562" s="40"/>
      <c r="C3562" s="40"/>
      <c r="D3562" s="45"/>
      <c r="E3562" s="45"/>
      <c r="F3562" s="64"/>
      <c r="G3562" s="40"/>
      <c r="H3562" s="40"/>
      <c r="I3562" s="40"/>
      <c r="J3562" s="40"/>
      <c r="K3562" s="40"/>
      <c r="L3562" s="40"/>
      <c r="M3562" s="40"/>
      <c r="N3562" s="40"/>
      <c r="O3562" s="40"/>
      <c r="P3562" s="40"/>
      <c r="Q3562" s="40"/>
      <c r="R3562" s="40"/>
      <c r="S3562" s="40"/>
      <c r="T3562" s="40"/>
      <c r="U3562" s="40"/>
      <c r="V3562" s="40"/>
      <c r="W3562" s="40"/>
      <c r="X3562" s="40"/>
      <c r="Y3562" s="40"/>
      <c r="Z3562" s="40"/>
      <c r="AA3562" s="40"/>
      <c r="AB3562" s="40"/>
      <c r="AC3562" s="40"/>
      <c r="AD3562" s="40"/>
      <c r="AE3562" s="40"/>
      <c r="AF3562" s="40"/>
      <c r="AG3562" s="40"/>
      <c r="AH3562" s="40"/>
      <c r="AI3562" s="40"/>
      <c r="AJ3562" s="40"/>
      <c r="AK3562" s="40"/>
      <c r="AL3562" s="40"/>
      <c r="AM3562" s="40"/>
      <c r="AN3562" s="40"/>
      <c r="AO3562" s="40"/>
      <c r="AP3562" s="40"/>
      <c r="AQ3562" s="40"/>
      <c r="AR3562" s="40"/>
      <c r="AS3562" s="40"/>
      <c r="AT3562" s="40"/>
      <c r="AU3562" s="40"/>
      <c r="AV3562" s="40"/>
      <c r="AW3562" s="40"/>
      <c r="AX3562" s="40"/>
      <c r="AY3562" s="40"/>
      <c r="AZ3562" s="40"/>
      <c r="BA3562" s="40"/>
      <c r="BB3562" s="40"/>
      <c r="BC3562" s="40"/>
      <c r="BD3562" s="40"/>
      <c r="BE3562" s="40"/>
      <c r="BF3562" s="40"/>
    </row>
    <row r="3563" spans="1:58" x14ac:dyDescent="0.4">
      <c r="A3563" s="510"/>
      <c r="B3563" s="40"/>
      <c r="C3563" s="40"/>
      <c r="D3563" s="45"/>
      <c r="E3563" s="45"/>
      <c r="F3563" s="64"/>
      <c r="G3563" s="40"/>
      <c r="H3563" s="40"/>
      <c r="I3563" s="40"/>
      <c r="J3563" s="40"/>
      <c r="K3563" s="40"/>
      <c r="L3563" s="40"/>
      <c r="M3563" s="40"/>
      <c r="N3563" s="40"/>
      <c r="O3563" s="40"/>
      <c r="P3563" s="40"/>
      <c r="Q3563" s="40"/>
      <c r="R3563" s="40"/>
      <c r="S3563" s="40"/>
      <c r="T3563" s="40"/>
      <c r="U3563" s="40"/>
      <c r="V3563" s="40"/>
      <c r="W3563" s="40"/>
      <c r="X3563" s="40"/>
      <c r="Y3563" s="40"/>
      <c r="Z3563" s="40"/>
      <c r="AA3563" s="40"/>
      <c r="AB3563" s="40"/>
      <c r="AC3563" s="40"/>
      <c r="AD3563" s="40"/>
      <c r="AE3563" s="40"/>
      <c r="AF3563" s="40"/>
      <c r="AG3563" s="40"/>
      <c r="AH3563" s="40"/>
      <c r="AI3563" s="40"/>
      <c r="AJ3563" s="40"/>
      <c r="AK3563" s="40"/>
      <c r="AL3563" s="40"/>
      <c r="AM3563" s="40"/>
      <c r="AN3563" s="40"/>
      <c r="AO3563" s="40"/>
      <c r="AP3563" s="40"/>
      <c r="AQ3563" s="40"/>
      <c r="AR3563" s="40"/>
      <c r="AS3563" s="40"/>
      <c r="AT3563" s="40"/>
      <c r="AU3563" s="40"/>
      <c r="AV3563" s="40"/>
      <c r="AW3563" s="40"/>
      <c r="AX3563" s="40"/>
      <c r="AY3563" s="40"/>
      <c r="AZ3563" s="40"/>
      <c r="BA3563" s="40"/>
      <c r="BB3563" s="40"/>
      <c r="BC3563" s="40"/>
      <c r="BD3563" s="40"/>
      <c r="BE3563" s="40"/>
      <c r="BF3563" s="40"/>
    </row>
    <row r="3564" spans="1:58" x14ac:dyDescent="0.4">
      <c r="A3564" s="510"/>
      <c r="B3564" s="40"/>
      <c r="C3564" s="40"/>
      <c r="D3564" s="45"/>
      <c r="E3564" s="45"/>
      <c r="F3564" s="64"/>
      <c r="G3564" s="40"/>
      <c r="H3564" s="40"/>
      <c r="I3564" s="40"/>
      <c r="J3564" s="40"/>
      <c r="K3564" s="40"/>
      <c r="L3564" s="40"/>
      <c r="M3564" s="40"/>
      <c r="N3564" s="40"/>
      <c r="O3564" s="40"/>
      <c r="P3564" s="40"/>
      <c r="Q3564" s="40"/>
      <c r="R3564" s="40"/>
      <c r="S3564" s="40"/>
      <c r="T3564" s="40"/>
      <c r="U3564" s="40"/>
      <c r="V3564" s="40"/>
      <c r="W3564" s="40"/>
      <c r="X3564" s="40"/>
      <c r="Y3564" s="40"/>
      <c r="Z3564" s="40"/>
      <c r="AA3564" s="40"/>
      <c r="AB3564" s="40"/>
      <c r="AC3564" s="40"/>
      <c r="AD3564" s="40"/>
      <c r="AE3564" s="40"/>
      <c r="AF3564" s="40"/>
      <c r="AG3564" s="40"/>
      <c r="AH3564" s="40"/>
      <c r="AI3564" s="40"/>
      <c r="AJ3564" s="40"/>
      <c r="AK3564" s="40"/>
      <c r="AL3564" s="40"/>
      <c r="AM3564" s="40"/>
      <c r="AN3564" s="40"/>
      <c r="AO3564" s="40"/>
      <c r="AP3564" s="40"/>
      <c r="AQ3564" s="40"/>
      <c r="AR3564" s="40"/>
      <c r="AS3564" s="40"/>
      <c r="AT3564" s="40"/>
      <c r="AU3564" s="40"/>
      <c r="AV3564" s="40"/>
      <c r="AW3564" s="40"/>
      <c r="AX3564" s="40"/>
      <c r="AY3564" s="40"/>
      <c r="AZ3564" s="40"/>
      <c r="BA3564" s="40"/>
      <c r="BB3564" s="40"/>
      <c r="BC3564" s="40"/>
      <c r="BD3564" s="40"/>
      <c r="BE3564" s="40"/>
      <c r="BF3564" s="40"/>
    </row>
    <row r="3565" spans="1:58" x14ac:dyDescent="0.4">
      <c r="A3565" s="510"/>
      <c r="B3565" s="40"/>
      <c r="C3565" s="40"/>
      <c r="D3565" s="45"/>
      <c r="E3565" s="45"/>
      <c r="F3565" s="64"/>
      <c r="G3565" s="40"/>
      <c r="H3565" s="40"/>
      <c r="I3565" s="40"/>
      <c r="J3565" s="40"/>
      <c r="K3565" s="40"/>
      <c r="L3565" s="40"/>
      <c r="M3565" s="40"/>
      <c r="N3565" s="40"/>
      <c r="O3565" s="40"/>
      <c r="P3565" s="40"/>
      <c r="Q3565" s="40"/>
      <c r="R3565" s="40"/>
      <c r="S3565" s="40"/>
      <c r="T3565" s="40"/>
      <c r="U3565" s="40"/>
      <c r="V3565" s="40"/>
      <c r="W3565" s="40"/>
      <c r="X3565" s="40"/>
      <c r="Y3565" s="40"/>
      <c r="Z3565" s="40"/>
      <c r="AA3565" s="40"/>
      <c r="AB3565" s="40"/>
      <c r="AC3565" s="40"/>
      <c r="AD3565" s="40"/>
      <c r="AE3565" s="40"/>
      <c r="AF3565" s="40"/>
      <c r="AG3565" s="40"/>
      <c r="AH3565" s="40"/>
      <c r="AI3565" s="40"/>
      <c r="AJ3565" s="40"/>
      <c r="AK3565" s="40"/>
      <c r="AL3565" s="40"/>
      <c r="AM3565" s="40"/>
      <c r="AN3565" s="40"/>
      <c r="AO3565" s="40"/>
      <c r="AP3565" s="40"/>
      <c r="AQ3565" s="40"/>
      <c r="AR3565" s="40"/>
      <c r="AS3565" s="40"/>
      <c r="AT3565" s="40"/>
      <c r="AU3565" s="40"/>
      <c r="AV3565" s="40"/>
      <c r="AW3565" s="40"/>
      <c r="AX3565" s="40"/>
      <c r="AY3565" s="40"/>
      <c r="AZ3565" s="40"/>
      <c r="BA3565" s="40"/>
      <c r="BB3565" s="40"/>
      <c r="BC3565" s="40"/>
      <c r="BD3565" s="40"/>
      <c r="BE3565" s="40"/>
      <c r="BF3565" s="40"/>
    </row>
    <row r="3566" spans="1:58" x14ac:dyDescent="0.4">
      <c r="A3566" s="510"/>
      <c r="B3566" s="40"/>
      <c r="C3566" s="40"/>
      <c r="D3566" s="45"/>
      <c r="E3566" s="45"/>
      <c r="F3566" s="64"/>
      <c r="G3566" s="40"/>
      <c r="H3566" s="40"/>
      <c r="I3566" s="40"/>
      <c r="J3566" s="40"/>
      <c r="K3566" s="40"/>
      <c r="L3566" s="40"/>
      <c r="M3566" s="40"/>
      <c r="N3566" s="40"/>
      <c r="O3566" s="40"/>
      <c r="P3566" s="40"/>
      <c r="Q3566" s="40"/>
      <c r="R3566" s="40"/>
      <c r="S3566" s="40"/>
      <c r="T3566" s="40"/>
      <c r="U3566" s="40"/>
      <c r="V3566" s="40"/>
      <c r="W3566" s="40"/>
      <c r="X3566" s="40"/>
      <c r="Y3566" s="40"/>
      <c r="Z3566" s="40"/>
      <c r="AA3566" s="40"/>
      <c r="AB3566" s="40"/>
      <c r="AC3566" s="40"/>
      <c r="AD3566" s="40"/>
      <c r="AE3566" s="40"/>
      <c r="AF3566" s="40"/>
      <c r="AG3566" s="40"/>
      <c r="AH3566" s="40"/>
      <c r="AI3566" s="40"/>
      <c r="AJ3566" s="40"/>
      <c r="AK3566" s="40"/>
      <c r="AL3566" s="40"/>
      <c r="AM3566" s="40"/>
      <c r="AN3566" s="40"/>
      <c r="AO3566" s="40"/>
      <c r="AP3566" s="40"/>
      <c r="AQ3566" s="40"/>
      <c r="AR3566" s="40"/>
      <c r="AS3566" s="40"/>
      <c r="AT3566" s="40"/>
      <c r="AU3566" s="40"/>
      <c r="AV3566" s="40"/>
      <c r="AW3566" s="40"/>
      <c r="AX3566" s="40"/>
      <c r="AY3566" s="40"/>
      <c r="AZ3566" s="40"/>
      <c r="BA3566" s="40"/>
      <c r="BB3566" s="40"/>
      <c r="BC3566" s="40"/>
      <c r="BD3566" s="40"/>
      <c r="BE3566" s="40"/>
      <c r="BF3566" s="40"/>
    </row>
    <row r="3567" spans="1:58" x14ac:dyDescent="0.4">
      <c r="A3567" s="510"/>
      <c r="B3567" s="40"/>
      <c r="C3567" s="40"/>
      <c r="D3567" s="45"/>
      <c r="E3567" s="45"/>
      <c r="F3567" s="64"/>
      <c r="G3567" s="40"/>
      <c r="H3567" s="40"/>
      <c r="I3567" s="40"/>
      <c r="J3567" s="40"/>
      <c r="K3567" s="40"/>
      <c r="L3567" s="40"/>
      <c r="M3567" s="40"/>
      <c r="N3567" s="40"/>
      <c r="O3567" s="40"/>
      <c r="P3567" s="40"/>
      <c r="Q3567" s="40"/>
      <c r="R3567" s="40"/>
      <c r="S3567" s="40"/>
      <c r="T3567" s="40"/>
      <c r="U3567" s="40"/>
      <c r="V3567" s="40"/>
      <c r="W3567" s="40"/>
      <c r="X3567" s="40"/>
      <c r="Y3567" s="40"/>
      <c r="Z3567" s="40"/>
      <c r="AA3567" s="40"/>
      <c r="AB3567" s="40"/>
      <c r="AC3567" s="40"/>
      <c r="AD3567" s="40"/>
      <c r="AE3567" s="40"/>
      <c r="AF3567" s="40"/>
      <c r="AG3567" s="40"/>
      <c r="AH3567" s="40"/>
      <c r="AI3567" s="40"/>
      <c r="AJ3567" s="40"/>
      <c r="AK3567" s="40"/>
      <c r="AL3567" s="40"/>
      <c r="AM3567" s="40"/>
      <c r="AN3567" s="40"/>
      <c r="AO3567" s="40"/>
      <c r="AP3567" s="40"/>
      <c r="AQ3567" s="40"/>
      <c r="AR3567" s="40"/>
      <c r="AS3567" s="40"/>
      <c r="AT3567" s="40"/>
      <c r="AU3567" s="40"/>
      <c r="AV3567" s="40"/>
      <c r="AW3567" s="40"/>
      <c r="AX3567" s="40"/>
      <c r="AY3567" s="40"/>
      <c r="AZ3567" s="40"/>
      <c r="BA3567" s="40"/>
      <c r="BB3567" s="40"/>
      <c r="BC3567" s="40"/>
      <c r="BD3567" s="40"/>
      <c r="BE3567" s="40"/>
      <c r="BF3567" s="40"/>
    </row>
    <row r="3568" spans="1:58" x14ac:dyDescent="0.4">
      <c r="A3568" s="510"/>
      <c r="B3568" s="40"/>
      <c r="C3568" s="40"/>
      <c r="D3568" s="45"/>
      <c r="E3568" s="45"/>
      <c r="F3568" s="64"/>
      <c r="G3568" s="40"/>
      <c r="H3568" s="40"/>
      <c r="I3568" s="40"/>
      <c r="J3568" s="40"/>
      <c r="K3568" s="40"/>
      <c r="L3568" s="40"/>
      <c r="M3568" s="40"/>
      <c r="N3568" s="40"/>
      <c r="O3568" s="40"/>
      <c r="P3568" s="40"/>
      <c r="Q3568" s="40"/>
      <c r="R3568" s="40"/>
      <c r="S3568" s="40"/>
      <c r="T3568" s="40"/>
      <c r="U3568" s="40"/>
      <c r="V3568" s="40"/>
      <c r="W3568" s="40"/>
      <c r="X3568" s="40"/>
      <c r="Y3568" s="40"/>
      <c r="Z3568" s="40"/>
      <c r="AA3568" s="40"/>
      <c r="AB3568" s="40"/>
      <c r="AC3568" s="40"/>
      <c r="AD3568" s="40"/>
      <c r="AE3568" s="40"/>
      <c r="AF3568" s="40"/>
      <c r="AG3568" s="40"/>
      <c r="AH3568" s="40"/>
      <c r="AI3568" s="40"/>
      <c r="AJ3568" s="40"/>
      <c r="AK3568" s="40"/>
      <c r="AL3568" s="40"/>
      <c r="AM3568" s="40"/>
      <c r="AN3568" s="40"/>
      <c r="AO3568" s="40"/>
      <c r="AP3568" s="40"/>
      <c r="AQ3568" s="40"/>
      <c r="AR3568" s="40"/>
      <c r="AS3568" s="40"/>
      <c r="AT3568" s="40"/>
      <c r="AU3568" s="40"/>
      <c r="AV3568" s="40"/>
      <c r="AW3568" s="40"/>
      <c r="AX3568" s="40"/>
      <c r="AY3568" s="40"/>
      <c r="AZ3568" s="40"/>
      <c r="BA3568" s="40"/>
      <c r="BB3568" s="40"/>
      <c r="BC3568" s="40"/>
      <c r="BD3568" s="40"/>
      <c r="BE3568" s="40"/>
      <c r="BF3568" s="40"/>
    </row>
    <row r="3569" spans="1:58" x14ac:dyDescent="0.4">
      <c r="A3569" s="510"/>
      <c r="B3569" s="40"/>
      <c r="C3569" s="40"/>
      <c r="D3569" s="45"/>
      <c r="E3569" s="45"/>
      <c r="F3569" s="64"/>
      <c r="G3569" s="40"/>
      <c r="H3569" s="40"/>
      <c r="I3569" s="40"/>
      <c r="J3569" s="40"/>
      <c r="K3569" s="40"/>
      <c r="L3569" s="40"/>
      <c r="M3569" s="40"/>
      <c r="N3569" s="40"/>
      <c r="O3569" s="40"/>
      <c r="P3569" s="40"/>
      <c r="Q3569" s="40"/>
      <c r="R3569" s="40"/>
      <c r="S3569" s="40"/>
      <c r="T3569" s="40"/>
      <c r="U3569" s="40"/>
      <c r="V3569" s="40"/>
      <c r="W3569" s="40"/>
      <c r="X3569" s="40"/>
      <c r="Y3569" s="40"/>
      <c r="Z3569" s="40"/>
      <c r="AA3569" s="40"/>
      <c r="AB3569" s="40"/>
      <c r="AC3569" s="40"/>
      <c r="AD3569" s="40"/>
      <c r="AE3569" s="40"/>
      <c r="AF3569" s="40"/>
      <c r="AG3569" s="40"/>
      <c r="AH3569" s="40"/>
      <c r="AI3569" s="40"/>
      <c r="AJ3569" s="40"/>
      <c r="AK3569" s="40"/>
      <c r="AL3569" s="40"/>
      <c r="AM3569" s="40"/>
      <c r="AN3569" s="40"/>
      <c r="AO3569" s="40"/>
      <c r="AP3569" s="40"/>
      <c r="AQ3569" s="40"/>
      <c r="AR3569" s="40"/>
      <c r="AS3569" s="40"/>
      <c r="AT3569" s="40"/>
      <c r="AU3569" s="40"/>
      <c r="AV3569" s="40"/>
      <c r="AW3569" s="40"/>
      <c r="AX3569" s="40"/>
      <c r="AY3569" s="40"/>
      <c r="AZ3569" s="40"/>
      <c r="BA3569" s="40"/>
      <c r="BB3569" s="40"/>
      <c r="BC3569" s="40"/>
      <c r="BD3569" s="40"/>
      <c r="BE3569" s="40"/>
      <c r="BF3569" s="40"/>
    </row>
    <row r="3570" spans="1:58" x14ac:dyDescent="0.4">
      <c r="A3570" s="510"/>
      <c r="B3570" s="40"/>
      <c r="C3570" s="40"/>
      <c r="D3570" s="45"/>
      <c r="E3570" s="45"/>
      <c r="F3570" s="64"/>
      <c r="G3570" s="40"/>
      <c r="H3570" s="40"/>
      <c r="I3570" s="40"/>
      <c r="J3570" s="40"/>
      <c r="K3570" s="40"/>
      <c r="L3570" s="40"/>
      <c r="M3570" s="40"/>
      <c r="N3570" s="40"/>
      <c r="O3570" s="40"/>
      <c r="P3570" s="40"/>
      <c r="Q3570" s="40"/>
      <c r="R3570" s="40"/>
      <c r="S3570" s="40"/>
      <c r="T3570" s="40"/>
      <c r="U3570" s="40"/>
      <c r="V3570" s="40"/>
      <c r="W3570" s="40"/>
      <c r="X3570" s="40"/>
      <c r="Y3570" s="40"/>
      <c r="Z3570" s="40"/>
      <c r="AA3570" s="40"/>
      <c r="AB3570" s="40"/>
      <c r="AC3570" s="40"/>
      <c r="AD3570" s="40"/>
      <c r="AE3570" s="40"/>
      <c r="AF3570" s="40"/>
      <c r="AG3570" s="40"/>
      <c r="AH3570" s="40"/>
      <c r="AI3570" s="40"/>
      <c r="AJ3570" s="40"/>
      <c r="AK3570" s="40"/>
      <c r="AL3570" s="40"/>
      <c r="AM3570" s="40"/>
      <c r="AN3570" s="40"/>
      <c r="AO3570" s="40"/>
      <c r="AP3570" s="40"/>
      <c r="AQ3570" s="40"/>
      <c r="AR3570" s="40"/>
      <c r="AS3570" s="40"/>
      <c r="AT3570" s="40"/>
      <c r="AU3570" s="40"/>
      <c r="AV3570" s="40"/>
      <c r="AW3570" s="40"/>
      <c r="AX3570" s="40"/>
      <c r="AY3570" s="40"/>
      <c r="AZ3570" s="40"/>
      <c r="BA3570" s="40"/>
      <c r="BB3570" s="40"/>
      <c r="BC3570" s="40"/>
      <c r="BD3570" s="40"/>
      <c r="BE3570" s="40"/>
      <c r="BF3570" s="40"/>
    </row>
    <row r="3571" spans="1:58" x14ac:dyDescent="0.4">
      <c r="A3571" s="510"/>
      <c r="B3571" s="40"/>
      <c r="C3571" s="40"/>
      <c r="D3571" s="45"/>
      <c r="E3571" s="45"/>
      <c r="F3571" s="64"/>
      <c r="G3571" s="40"/>
      <c r="H3571" s="40"/>
      <c r="I3571" s="40"/>
      <c r="J3571" s="40"/>
      <c r="K3571" s="40"/>
      <c r="L3571" s="40"/>
      <c r="M3571" s="40"/>
      <c r="N3571" s="40"/>
      <c r="O3571" s="40"/>
      <c r="P3571" s="40"/>
      <c r="Q3571" s="40"/>
      <c r="R3571" s="40"/>
      <c r="S3571" s="40"/>
      <c r="T3571" s="40"/>
      <c r="U3571" s="40"/>
      <c r="V3571" s="40"/>
      <c r="W3571" s="40"/>
      <c r="X3571" s="40"/>
      <c r="Y3571" s="40"/>
      <c r="Z3571" s="40"/>
      <c r="AA3571" s="40"/>
      <c r="AB3571" s="40"/>
      <c r="AC3571" s="40"/>
      <c r="AD3571" s="40"/>
      <c r="AE3571" s="40"/>
      <c r="AF3571" s="40"/>
      <c r="AG3571" s="40"/>
      <c r="AH3571" s="40"/>
      <c r="AI3571" s="40"/>
      <c r="AJ3571" s="40"/>
      <c r="AK3571" s="40"/>
      <c r="AL3571" s="40"/>
      <c r="AM3571" s="40"/>
      <c r="AN3571" s="40"/>
      <c r="AO3571" s="40"/>
      <c r="AP3571" s="40"/>
      <c r="AQ3571" s="40"/>
      <c r="AR3571" s="40"/>
      <c r="AS3571" s="40"/>
      <c r="AT3571" s="40"/>
      <c r="AU3571" s="40"/>
      <c r="AV3571" s="40"/>
      <c r="AW3571" s="40"/>
      <c r="AX3571" s="40"/>
      <c r="AY3571" s="40"/>
      <c r="AZ3571" s="40"/>
      <c r="BA3571" s="40"/>
      <c r="BB3571" s="40"/>
      <c r="BC3571" s="40"/>
      <c r="BD3571" s="40"/>
      <c r="BE3571" s="40"/>
      <c r="BF3571" s="40"/>
    </row>
    <row r="3572" spans="1:58" x14ac:dyDescent="0.4">
      <c r="A3572" s="510"/>
      <c r="B3572" s="40"/>
      <c r="C3572" s="40"/>
      <c r="D3572" s="45"/>
      <c r="E3572" s="45"/>
      <c r="F3572" s="64"/>
      <c r="G3572" s="40"/>
      <c r="H3572" s="40"/>
      <c r="I3572" s="40"/>
      <c r="J3572" s="40"/>
      <c r="K3572" s="40"/>
      <c r="L3572" s="40"/>
      <c r="M3572" s="40"/>
      <c r="N3572" s="40"/>
      <c r="O3572" s="40"/>
      <c r="P3572" s="40"/>
      <c r="Q3572" s="40"/>
      <c r="R3572" s="40"/>
      <c r="S3572" s="40"/>
      <c r="T3572" s="40"/>
      <c r="U3572" s="40"/>
      <c r="V3572" s="40"/>
      <c r="W3572" s="40"/>
      <c r="X3572" s="40"/>
      <c r="Y3572" s="40"/>
      <c r="Z3572" s="40"/>
      <c r="AA3572" s="40"/>
      <c r="AB3572" s="40"/>
      <c r="AC3572" s="40"/>
      <c r="AD3572" s="40"/>
      <c r="AE3572" s="40"/>
      <c r="AF3572" s="40"/>
      <c r="AG3572" s="40"/>
      <c r="AH3572" s="40"/>
      <c r="AI3572" s="40"/>
      <c r="AJ3572" s="40"/>
      <c r="AK3572" s="40"/>
      <c r="AL3572" s="40"/>
      <c r="AM3572" s="40"/>
      <c r="AN3572" s="40"/>
      <c r="AO3572" s="40"/>
      <c r="AP3572" s="40"/>
      <c r="AQ3572" s="40"/>
      <c r="AR3572" s="40"/>
      <c r="AS3572" s="40"/>
      <c r="AT3572" s="40"/>
      <c r="AU3572" s="40"/>
      <c r="AV3572" s="40"/>
      <c r="AW3572" s="40"/>
      <c r="AX3572" s="40"/>
      <c r="AY3572" s="40"/>
      <c r="AZ3572" s="40"/>
      <c r="BA3572" s="40"/>
      <c r="BB3572" s="40"/>
      <c r="BC3572" s="40"/>
      <c r="BD3572" s="40"/>
      <c r="BE3572" s="40"/>
      <c r="BF3572" s="40"/>
    </row>
    <row r="3573" spans="1:58" x14ac:dyDescent="0.4">
      <c r="A3573" s="510"/>
      <c r="B3573" s="40"/>
      <c r="C3573" s="40"/>
      <c r="D3573" s="45"/>
      <c r="E3573" s="45"/>
      <c r="F3573" s="64"/>
      <c r="G3573" s="40"/>
      <c r="H3573" s="40"/>
      <c r="I3573" s="40"/>
      <c r="J3573" s="40"/>
      <c r="K3573" s="40"/>
      <c r="L3573" s="40"/>
      <c r="M3573" s="40"/>
      <c r="N3573" s="40"/>
      <c r="O3573" s="40"/>
      <c r="P3573" s="40"/>
      <c r="Q3573" s="40"/>
      <c r="R3573" s="40"/>
      <c r="S3573" s="40"/>
      <c r="T3573" s="40"/>
      <c r="U3573" s="40"/>
      <c r="V3573" s="40"/>
      <c r="W3573" s="40"/>
      <c r="X3573" s="40"/>
      <c r="Y3573" s="40"/>
      <c r="Z3573" s="40"/>
      <c r="AA3573" s="40"/>
      <c r="AB3573" s="40"/>
      <c r="AC3573" s="40"/>
      <c r="AD3573" s="40"/>
      <c r="AE3573" s="40"/>
      <c r="AF3573" s="40"/>
      <c r="AG3573" s="40"/>
      <c r="AH3573" s="40"/>
      <c r="AI3573" s="40"/>
      <c r="AJ3573" s="40"/>
      <c r="AK3573" s="40"/>
      <c r="AL3573" s="40"/>
      <c r="AM3573" s="40"/>
      <c r="AN3573" s="40"/>
      <c r="AO3573" s="40"/>
      <c r="AP3573" s="40"/>
      <c r="AQ3573" s="40"/>
      <c r="AR3573" s="40"/>
      <c r="AS3573" s="40"/>
      <c r="AT3573" s="40"/>
      <c r="AU3573" s="40"/>
      <c r="AV3573" s="40"/>
      <c r="AW3573" s="40"/>
      <c r="AX3573" s="40"/>
      <c r="AY3573" s="40"/>
      <c r="AZ3573" s="40"/>
      <c r="BA3573" s="40"/>
      <c r="BB3573" s="40"/>
      <c r="BC3573" s="40"/>
      <c r="BD3573" s="40"/>
      <c r="BE3573" s="40"/>
      <c r="BF3573" s="40"/>
    </row>
    <row r="3574" spans="1:58" x14ac:dyDescent="0.4">
      <c r="A3574" s="510"/>
      <c r="B3574" s="40"/>
      <c r="C3574" s="40"/>
      <c r="D3574" s="45"/>
      <c r="E3574" s="45"/>
      <c r="F3574" s="64"/>
      <c r="G3574" s="40"/>
      <c r="H3574" s="40"/>
      <c r="I3574" s="40"/>
      <c r="J3574" s="40"/>
      <c r="K3574" s="40"/>
      <c r="L3574" s="40"/>
      <c r="M3574" s="40"/>
      <c r="N3574" s="40"/>
      <c r="O3574" s="40"/>
      <c r="P3574" s="40"/>
      <c r="Q3574" s="40"/>
      <c r="R3574" s="40"/>
      <c r="S3574" s="40"/>
      <c r="T3574" s="40"/>
      <c r="U3574" s="40"/>
      <c r="V3574" s="40"/>
      <c r="W3574" s="40"/>
      <c r="X3574" s="40"/>
      <c r="Y3574" s="40"/>
      <c r="Z3574" s="40"/>
      <c r="AA3574" s="40"/>
      <c r="AB3574" s="40"/>
      <c r="AC3574" s="40"/>
      <c r="AD3574" s="40"/>
      <c r="AE3574" s="40"/>
      <c r="AF3574" s="40"/>
      <c r="AG3574" s="40"/>
      <c r="AH3574" s="40"/>
      <c r="AI3574" s="40"/>
      <c r="AJ3574" s="40"/>
      <c r="AK3574" s="40"/>
      <c r="AL3574" s="40"/>
      <c r="AM3574" s="40"/>
      <c r="AN3574" s="40"/>
      <c r="AO3574" s="40"/>
      <c r="AP3574" s="40"/>
      <c r="AQ3574" s="40"/>
      <c r="AR3574" s="40"/>
      <c r="AS3574" s="40"/>
      <c r="AT3574" s="40"/>
      <c r="AU3574" s="40"/>
      <c r="AV3574" s="40"/>
      <c r="AW3574" s="40"/>
      <c r="AX3574" s="40"/>
      <c r="AY3574" s="40"/>
      <c r="AZ3574" s="40"/>
      <c r="BA3574" s="40"/>
      <c r="BB3574" s="40"/>
      <c r="BC3574" s="40"/>
      <c r="BD3574" s="40"/>
      <c r="BE3574" s="40"/>
      <c r="BF3574" s="40"/>
    </row>
    <row r="3575" spans="1:58" x14ac:dyDescent="0.4">
      <c r="A3575" s="510"/>
      <c r="B3575" s="40"/>
      <c r="C3575" s="40"/>
      <c r="D3575" s="45"/>
      <c r="E3575" s="45"/>
      <c r="F3575" s="64"/>
      <c r="G3575" s="40"/>
      <c r="H3575" s="40"/>
      <c r="I3575" s="40"/>
      <c r="J3575" s="40"/>
      <c r="K3575" s="40"/>
      <c r="L3575" s="40"/>
      <c r="M3575" s="40"/>
      <c r="N3575" s="40"/>
      <c r="O3575" s="40"/>
      <c r="P3575" s="40"/>
      <c r="Q3575" s="40"/>
      <c r="R3575" s="40"/>
      <c r="S3575" s="40"/>
      <c r="T3575" s="40"/>
      <c r="U3575" s="40"/>
      <c r="V3575" s="40"/>
      <c r="W3575" s="40"/>
      <c r="X3575" s="40"/>
      <c r="Y3575" s="40"/>
      <c r="Z3575" s="40"/>
      <c r="AA3575" s="40"/>
      <c r="AB3575" s="40"/>
      <c r="AC3575" s="40"/>
      <c r="AD3575" s="40"/>
      <c r="AE3575" s="40"/>
      <c r="AF3575" s="40"/>
      <c r="AG3575" s="40"/>
      <c r="AH3575" s="40"/>
      <c r="AI3575" s="40"/>
      <c r="AJ3575" s="40"/>
      <c r="AK3575" s="40"/>
      <c r="AL3575" s="40"/>
      <c r="AM3575" s="40"/>
      <c r="AN3575" s="40"/>
      <c r="AO3575" s="40"/>
      <c r="AP3575" s="40"/>
      <c r="AQ3575" s="40"/>
      <c r="AR3575" s="40"/>
      <c r="AS3575" s="40"/>
      <c r="AT3575" s="40"/>
      <c r="AU3575" s="40"/>
      <c r="AV3575" s="40"/>
      <c r="AW3575" s="40"/>
      <c r="AX3575" s="40"/>
      <c r="AY3575" s="40"/>
      <c r="AZ3575" s="40"/>
      <c r="BA3575" s="40"/>
      <c r="BB3575" s="40"/>
      <c r="BC3575" s="40"/>
      <c r="BD3575" s="40"/>
      <c r="BE3575" s="40"/>
      <c r="BF3575" s="40"/>
    </row>
    <row r="3576" spans="1:58" x14ac:dyDescent="0.4">
      <c r="A3576" s="510"/>
      <c r="B3576" s="40"/>
      <c r="C3576" s="40"/>
      <c r="D3576" s="45"/>
      <c r="E3576" s="45"/>
      <c r="F3576" s="64"/>
      <c r="G3576" s="40"/>
      <c r="H3576" s="40"/>
      <c r="I3576" s="40"/>
      <c r="J3576" s="40"/>
      <c r="K3576" s="40"/>
      <c r="L3576" s="40"/>
      <c r="M3576" s="40"/>
      <c r="N3576" s="40"/>
      <c r="O3576" s="40"/>
      <c r="P3576" s="40"/>
      <c r="Q3576" s="40"/>
      <c r="R3576" s="40"/>
      <c r="S3576" s="40"/>
      <c r="T3576" s="40"/>
      <c r="U3576" s="40"/>
      <c r="V3576" s="40"/>
      <c r="W3576" s="40"/>
      <c r="X3576" s="40"/>
      <c r="Y3576" s="40"/>
      <c r="Z3576" s="40"/>
      <c r="AA3576" s="40"/>
      <c r="AB3576" s="40"/>
      <c r="AC3576" s="40"/>
      <c r="AD3576" s="40"/>
      <c r="AE3576" s="40"/>
      <c r="AF3576" s="40"/>
      <c r="AG3576" s="40"/>
      <c r="AH3576" s="40"/>
      <c r="AI3576" s="40"/>
      <c r="AJ3576" s="40"/>
      <c r="AK3576" s="40"/>
      <c r="AL3576" s="40"/>
      <c r="AM3576" s="40"/>
      <c r="AN3576" s="40"/>
      <c r="AO3576" s="40"/>
      <c r="AP3576" s="40"/>
      <c r="AQ3576" s="40"/>
      <c r="AR3576" s="40"/>
      <c r="AS3576" s="40"/>
      <c r="AT3576" s="40"/>
      <c r="AU3576" s="40"/>
      <c r="AV3576" s="40"/>
      <c r="AW3576" s="40"/>
      <c r="AX3576" s="40"/>
      <c r="AY3576" s="40"/>
      <c r="AZ3576" s="40"/>
      <c r="BA3576" s="40"/>
      <c r="BB3576" s="40"/>
      <c r="BC3576" s="40"/>
      <c r="BD3576" s="40"/>
      <c r="BE3576" s="40"/>
      <c r="BF3576" s="40"/>
    </row>
    <row r="3577" spans="1:58" x14ac:dyDescent="0.4">
      <c r="A3577" s="510"/>
      <c r="B3577" s="40"/>
      <c r="C3577" s="40"/>
      <c r="D3577" s="45"/>
      <c r="E3577" s="45"/>
      <c r="F3577" s="64"/>
      <c r="G3577" s="40"/>
      <c r="H3577" s="40"/>
      <c r="I3577" s="40"/>
      <c r="J3577" s="40"/>
      <c r="K3577" s="40"/>
      <c r="L3577" s="40"/>
      <c r="M3577" s="40"/>
      <c r="N3577" s="40"/>
      <c r="O3577" s="40"/>
      <c r="P3577" s="40"/>
      <c r="Q3577" s="40"/>
      <c r="R3577" s="40"/>
      <c r="S3577" s="40"/>
      <c r="T3577" s="40"/>
      <c r="U3577" s="40"/>
      <c r="V3577" s="40"/>
      <c r="W3577" s="40"/>
      <c r="X3577" s="40"/>
      <c r="Y3577" s="40"/>
      <c r="Z3577" s="40"/>
      <c r="AA3577" s="40"/>
      <c r="AB3577" s="40"/>
      <c r="AC3577" s="40"/>
      <c r="AD3577" s="40"/>
      <c r="AE3577" s="40"/>
      <c r="AF3577" s="40"/>
      <c r="AG3577" s="40"/>
      <c r="AH3577" s="40"/>
      <c r="AI3577" s="40"/>
      <c r="AJ3577" s="40"/>
      <c r="AK3577" s="40"/>
      <c r="AL3577" s="40"/>
      <c r="AM3577" s="40"/>
      <c r="AN3577" s="40"/>
      <c r="AO3577" s="40"/>
      <c r="AP3577" s="40"/>
      <c r="AQ3577" s="40"/>
      <c r="AR3577" s="40"/>
      <c r="AS3577" s="40"/>
      <c r="AT3577" s="40"/>
      <c r="AU3577" s="40"/>
      <c r="AV3577" s="40"/>
      <c r="AW3577" s="40"/>
      <c r="AX3577" s="40"/>
      <c r="AY3577" s="40"/>
      <c r="AZ3577" s="40"/>
      <c r="BA3577" s="40"/>
      <c r="BB3577" s="40"/>
      <c r="BC3577" s="40"/>
      <c r="BD3577" s="40"/>
      <c r="BE3577" s="40"/>
      <c r="BF3577" s="40"/>
    </row>
    <row r="3578" spans="1:58" x14ac:dyDescent="0.4">
      <c r="A3578" s="510"/>
      <c r="B3578" s="40"/>
      <c r="C3578" s="40"/>
      <c r="D3578" s="45"/>
      <c r="E3578" s="45"/>
      <c r="F3578" s="64"/>
      <c r="G3578" s="40"/>
      <c r="H3578" s="40"/>
      <c r="I3578" s="40"/>
      <c r="J3578" s="40"/>
      <c r="K3578" s="40"/>
      <c r="L3578" s="40"/>
      <c r="M3578" s="40"/>
      <c r="N3578" s="40"/>
      <c r="O3578" s="40"/>
      <c r="P3578" s="40"/>
      <c r="Q3578" s="40"/>
      <c r="R3578" s="40"/>
      <c r="S3578" s="40"/>
      <c r="T3578" s="40"/>
      <c r="U3578" s="40"/>
      <c r="V3578" s="40"/>
      <c r="W3578" s="40"/>
      <c r="X3578" s="40"/>
      <c r="Y3578" s="40"/>
      <c r="Z3578" s="40"/>
      <c r="AA3578" s="40"/>
      <c r="AB3578" s="40"/>
      <c r="AC3578" s="40"/>
      <c r="AD3578" s="40"/>
      <c r="AE3578" s="40"/>
      <c r="AF3578" s="40"/>
      <c r="AG3578" s="40"/>
      <c r="AH3578" s="40"/>
      <c r="AI3578" s="40"/>
      <c r="AJ3578" s="40"/>
      <c r="AK3578" s="40"/>
      <c r="AL3578" s="40"/>
      <c r="AM3578" s="40"/>
      <c r="AN3578" s="40"/>
      <c r="AO3578" s="40"/>
      <c r="AP3578" s="40"/>
      <c r="AQ3578" s="40"/>
      <c r="AR3578" s="40"/>
      <c r="AS3578" s="40"/>
      <c r="AT3578" s="40"/>
      <c r="AU3578" s="40"/>
      <c r="AV3578" s="40"/>
      <c r="AW3578" s="40"/>
      <c r="AX3578" s="40"/>
      <c r="AY3578" s="40"/>
      <c r="AZ3578" s="40"/>
      <c r="BA3578" s="40"/>
      <c r="BB3578" s="40"/>
      <c r="BC3578" s="40"/>
      <c r="BD3578" s="40"/>
      <c r="BE3578" s="40"/>
      <c r="BF3578" s="40"/>
    </row>
    <row r="3579" spans="1:58" x14ac:dyDescent="0.4">
      <c r="A3579" s="510"/>
      <c r="B3579" s="40"/>
      <c r="C3579" s="40"/>
      <c r="D3579" s="45"/>
      <c r="E3579" s="45"/>
      <c r="F3579" s="64"/>
      <c r="G3579" s="40"/>
      <c r="H3579" s="40"/>
      <c r="I3579" s="40"/>
      <c r="J3579" s="40"/>
      <c r="K3579" s="40"/>
      <c r="L3579" s="40"/>
      <c r="M3579" s="40"/>
      <c r="N3579" s="40"/>
      <c r="O3579" s="40"/>
      <c r="P3579" s="40"/>
      <c r="Q3579" s="40"/>
      <c r="R3579" s="40"/>
      <c r="S3579" s="40"/>
      <c r="T3579" s="40"/>
      <c r="U3579" s="40"/>
      <c r="V3579" s="40"/>
      <c r="W3579" s="40"/>
      <c r="X3579" s="40"/>
      <c r="Y3579" s="40"/>
      <c r="Z3579" s="40"/>
      <c r="AA3579" s="40"/>
      <c r="AB3579" s="40"/>
      <c r="AC3579" s="40"/>
      <c r="AD3579" s="40"/>
      <c r="AE3579" s="40"/>
      <c r="AF3579" s="40"/>
      <c r="AG3579" s="40"/>
      <c r="AH3579" s="40"/>
      <c r="AI3579" s="40"/>
      <c r="AJ3579" s="40"/>
      <c r="AK3579" s="40"/>
      <c r="AL3579" s="40"/>
      <c r="AM3579" s="40"/>
      <c r="AN3579" s="40"/>
      <c r="AO3579" s="40"/>
      <c r="AP3579" s="40"/>
      <c r="AQ3579" s="40"/>
      <c r="AR3579" s="40"/>
      <c r="AS3579" s="40"/>
      <c r="AT3579" s="40"/>
      <c r="AU3579" s="40"/>
      <c r="AV3579" s="40"/>
      <c r="AW3579" s="40"/>
      <c r="AX3579" s="40"/>
      <c r="AY3579" s="40"/>
      <c r="AZ3579" s="40"/>
      <c r="BA3579" s="40"/>
      <c r="BB3579" s="40"/>
      <c r="BC3579" s="40"/>
      <c r="BD3579" s="40"/>
      <c r="BE3579" s="40"/>
      <c r="BF3579" s="40"/>
    </row>
    <row r="3580" spans="1:58" x14ac:dyDescent="0.4">
      <c r="A3580" s="510"/>
      <c r="B3580" s="40"/>
      <c r="C3580" s="40"/>
      <c r="D3580" s="45"/>
      <c r="E3580" s="45"/>
      <c r="F3580" s="64"/>
      <c r="G3580" s="40"/>
      <c r="H3580" s="40"/>
      <c r="I3580" s="40"/>
      <c r="J3580" s="40"/>
      <c r="K3580" s="40"/>
      <c r="L3580" s="40"/>
      <c r="M3580" s="40"/>
      <c r="N3580" s="40"/>
      <c r="O3580" s="40"/>
      <c r="P3580" s="40"/>
      <c r="Q3580" s="40"/>
      <c r="R3580" s="40"/>
      <c r="S3580" s="40"/>
      <c r="T3580" s="40"/>
      <c r="U3580" s="40"/>
      <c r="V3580" s="40"/>
      <c r="W3580" s="40"/>
      <c r="X3580" s="40"/>
      <c r="Y3580" s="40"/>
      <c r="Z3580" s="40"/>
      <c r="AA3580" s="40"/>
      <c r="AB3580" s="40"/>
      <c r="AC3580" s="40"/>
      <c r="AD3580" s="40"/>
      <c r="AE3580" s="40"/>
      <c r="AF3580" s="40"/>
      <c r="AG3580" s="40"/>
      <c r="AH3580" s="40"/>
      <c r="AI3580" s="40"/>
      <c r="AJ3580" s="40"/>
      <c r="AK3580" s="40"/>
      <c r="AL3580" s="40"/>
      <c r="AM3580" s="40"/>
      <c r="AN3580" s="40"/>
      <c r="AO3580" s="40"/>
      <c r="AP3580" s="40"/>
      <c r="AQ3580" s="40"/>
      <c r="AR3580" s="40"/>
      <c r="AS3580" s="40"/>
      <c r="AT3580" s="40"/>
      <c r="AU3580" s="40"/>
      <c r="AV3580" s="40"/>
      <c r="AW3580" s="40"/>
      <c r="AX3580" s="40"/>
      <c r="AY3580" s="40"/>
      <c r="AZ3580" s="40"/>
      <c r="BA3580" s="40"/>
      <c r="BB3580" s="40"/>
      <c r="BC3580" s="40"/>
      <c r="BD3580" s="40"/>
      <c r="BE3580" s="40"/>
      <c r="BF3580" s="40"/>
    </row>
    <row r="3581" spans="1:58" x14ac:dyDescent="0.4">
      <c r="A3581" s="510"/>
      <c r="B3581" s="40"/>
      <c r="C3581" s="40"/>
      <c r="D3581" s="45"/>
      <c r="E3581" s="45"/>
      <c r="F3581" s="64"/>
      <c r="G3581" s="40"/>
      <c r="H3581" s="40"/>
      <c r="I3581" s="40"/>
      <c r="J3581" s="40"/>
      <c r="K3581" s="40"/>
      <c r="L3581" s="40"/>
      <c r="M3581" s="40"/>
      <c r="N3581" s="40"/>
      <c r="O3581" s="40"/>
      <c r="P3581" s="40"/>
      <c r="Q3581" s="40"/>
      <c r="R3581" s="40"/>
      <c r="S3581" s="40"/>
      <c r="T3581" s="40"/>
      <c r="U3581" s="40"/>
      <c r="V3581" s="40"/>
      <c r="W3581" s="40"/>
      <c r="X3581" s="40"/>
      <c r="Y3581" s="40"/>
      <c r="Z3581" s="40"/>
      <c r="AA3581" s="40"/>
      <c r="AB3581" s="40"/>
      <c r="AC3581" s="40"/>
      <c r="AD3581" s="40"/>
      <c r="AE3581" s="40"/>
      <c r="AF3581" s="40"/>
      <c r="AG3581" s="40"/>
      <c r="AH3581" s="40"/>
      <c r="AI3581" s="40"/>
      <c r="AJ3581" s="40"/>
      <c r="AK3581" s="40"/>
      <c r="AL3581" s="40"/>
      <c r="AM3581" s="40"/>
      <c r="AN3581" s="40"/>
      <c r="AO3581" s="40"/>
      <c r="AP3581" s="40"/>
      <c r="AQ3581" s="40"/>
      <c r="AR3581" s="40"/>
      <c r="AS3581" s="40"/>
      <c r="AT3581" s="40"/>
      <c r="AU3581" s="40"/>
      <c r="AV3581" s="40"/>
      <c r="AW3581" s="40"/>
      <c r="AX3581" s="40"/>
      <c r="AY3581" s="40"/>
      <c r="AZ3581" s="40"/>
      <c r="BA3581" s="40"/>
      <c r="BB3581" s="40"/>
      <c r="BC3581" s="40"/>
      <c r="BD3581" s="40"/>
      <c r="BE3581" s="40"/>
      <c r="BF3581" s="40"/>
    </row>
    <row r="3582" spans="1:58" x14ac:dyDescent="0.4">
      <c r="A3582" s="510"/>
      <c r="B3582" s="40"/>
      <c r="C3582" s="40"/>
      <c r="D3582" s="45"/>
      <c r="E3582" s="45"/>
      <c r="F3582" s="64"/>
      <c r="G3582" s="40"/>
      <c r="H3582" s="40"/>
      <c r="I3582" s="40"/>
      <c r="J3582" s="40"/>
      <c r="K3582" s="40"/>
      <c r="L3582" s="40"/>
      <c r="M3582" s="40"/>
      <c r="N3582" s="40"/>
      <c r="O3582" s="40"/>
      <c r="P3582" s="40"/>
      <c r="Q3582" s="40"/>
      <c r="R3582" s="40"/>
      <c r="S3582" s="40"/>
      <c r="T3582" s="40"/>
      <c r="U3582" s="40"/>
      <c r="V3582" s="40"/>
      <c r="W3582" s="40"/>
      <c r="X3582" s="40"/>
      <c r="Y3582" s="40"/>
      <c r="Z3582" s="40"/>
      <c r="AA3582" s="40"/>
      <c r="AB3582" s="40"/>
      <c r="AC3582" s="40"/>
      <c r="AD3582" s="40"/>
      <c r="AE3582" s="40"/>
      <c r="AF3582" s="40"/>
      <c r="AG3582" s="40"/>
      <c r="AH3582" s="40"/>
      <c r="AI3582" s="40"/>
      <c r="AJ3582" s="40"/>
      <c r="AK3582" s="40"/>
      <c r="AL3582" s="40"/>
      <c r="AM3582" s="40"/>
      <c r="AN3582" s="40"/>
      <c r="AO3582" s="40"/>
      <c r="AP3582" s="40"/>
      <c r="AQ3582" s="40"/>
      <c r="AR3582" s="40"/>
      <c r="AS3582" s="40"/>
      <c r="AT3582" s="40"/>
      <c r="AU3582" s="40"/>
      <c r="AV3582" s="40"/>
      <c r="AW3582" s="40"/>
      <c r="AX3582" s="40"/>
      <c r="AY3582" s="40"/>
      <c r="AZ3582" s="40"/>
      <c r="BA3582" s="40"/>
      <c r="BB3582" s="40"/>
      <c r="BC3582" s="40"/>
      <c r="BD3582" s="40"/>
      <c r="BE3582" s="40"/>
      <c r="BF3582" s="40"/>
    </row>
    <row r="3583" spans="1:58" x14ac:dyDescent="0.4">
      <c r="A3583" s="510"/>
      <c r="B3583" s="40"/>
      <c r="C3583" s="40"/>
      <c r="D3583" s="45"/>
      <c r="E3583" s="45"/>
      <c r="F3583" s="64"/>
      <c r="G3583" s="40"/>
      <c r="H3583" s="40"/>
      <c r="I3583" s="40"/>
      <c r="J3583" s="40"/>
      <c r="K3583" s="40"/>
      <c r="L3583" s="40"/>
      <c r="M3583" s="40"/>
      <c r="N3583" s="40"/>
      <c r="O3583" s="40"/>
      <c r="P3583" s="40"/>
      <c r="Q3583" s="40"/>
      <c r="R3583" s="40"/>
      <c r="S3583" s="40"/>
      <c r="T3583" s="40"/>
      <c r="U3583" s="40"/>
      <c r="V3583" s="40"/>
      <c r="W3583" s="40"/>
      <c r="X3583" s="40"/>
      <c r="Y3583" s="40"/>
      <c r="Z3583" s="40"/>
      <c r="AA3583" s="40"/>
      <c r="AB3583" s="40"/>
      <c r="AC3583" s="40"/>
      <c r="AD3583" s="40"/>
      <c r="AE3583" s="40"/>
      <c r="AF3583" s="40"/>
      <c r="AG3583" s="40"/>
      <c r="AH3583" s="40"/>
      <c r="AI3583" s="40"/>
      <c r="AJ3583" s="40"/>
      <c r="AK3583" s="40"/>
      <c r="AL3583" s="40"/>
      <c r="AM3583" s="40"/>
      <c r="AN3583" s="40"/>
      <c r="AO3583" s="40"/>
      <c r="AP3583" s="40"/>
      <c r="AQ3583" s="40"/>
      <c r="AR3583" s="40"/>
      <c r="AS3583" s="40"/>
      <c r="AT3583" s="40"/>
      <c r="AU3583" s="40"/>
      <c r="AV3583" s="40"/>
      <c r="AW3583" s="40"/>
      <c r="AX3583" s="40"/>
      <c r="AY3583" s="40"/>
      <c r="AZ3583" s="40"/>
      <c r="BA3583" s="40"/>
      <c r="BB3583" s="40"/>
      <c r="BC3583" s="40"/>
      <c r="BD3583" s="40"/>
      <c r="BE3583" s="40"/>
      <c r="BF3583" s="40"/>
    </row>
    <row r="3584" spans="1:58" x14ac:dyDescent="0.4">
      <c r="A3584" s="510"/>
      <c r="B3584" s="40"/>
      <c r="C3584" s="40"/>
      <c r="D3584" s="45"/>
      <c r="E3584" s="45"/>
      <c r="F3584" s="64"/>
      <c r="G3584" s="40"/>
      <c r="H3584" s="40"/>
      <c r="I3584" s="40"/>
      <c r="J3584" s="40"/>
      <c r="K3584" s="40"/>
      <c r="L3584" s="40"/>
      <c r="M3584" s="40"/>
      <c r="N3584" s="40"/>
      <c r="O3584" s="40"/>
      <c r="P3584" s="40"/>
      <c r="Q3584" s="40"/>
      <c r="R3584" s="40"/>
      <c r="S3584" s="40"/>
      <c r="T3584" s="40"/>
      <c r="U3584" s="40"/>
      <c r="V3584" s="40"/>
      <c r="W3584" s="40"/>
      <c r="X3584" s="40"/>
      <c r="Y3584" s="40"/>
      <c r="Z3584" s="40"/>
      <c r="AA3584" s="40"/>
      <c r="AB3584" s="40"/>
      <c r="AC3584" s="40"/>
      <c r="AD3584" s="40"/>
      <c r="AE3584" s="40"/>
      <c r="AF3584" s="40"/>
      <c r="AG3584" s="40"/>
      <c r="AH3584" s="40"/>
      <c r="AI3584" s="40"/>
      <c r="AJ3584" s="40"/>
      <c r="AK3584" s="40"/>
      <c r="AL3584" s="40"/>
      <c r="AM3584" s="40"/>
      <c r="AN3584" s="40"/>
      <c r="AO3584" s="40"/>
      <c r="AP3584" s="40"/>
      <c r="AQ3584" s="40"/>
      <c r="AR3584" s="40"/>
      <c r="AS3584" s="40"/>
      <c r="AT3584" s="40"/>
      <c r="AU3584" s="40"/>
      <c r="AV3584" s="40"/>
      <c r="AW3584" s="40"/>
      <c r="AX3584" s="40"/>
      <c r="AY3584" s="40"/>
      <c r="AZ3584" s="40"/>
      <c r="BA3584" s="40"/>
      <c r="BB3584" s="40"/>
      <c r="BC3584" s="40"/>
      <c r="BD3584" s="40"/>
      <c r="BE3584" s="40"/>
      <c r="BF3584" s="40"/>
    </row>
    <row r="3585" spans="1:58" x14ac:dyDescent="0.4">
      <c r="A3585" s="510"/>
      <c r="B3585" s="40"/>
      <c r="C3585" s="40"/>
      <c r="D3585" s="45"/>
      <c r="E3585" s="45"/>
      <c r="F3585" s="64"/>
      <c r="G3585" s="40"/>
      <c r="H3585" s="40"/>
      <c r="I3585" s="40"/>
      <c r="J3585" s="40"/>
      <c r="K3585" s="40"/>
      <c r="L3585" s="40"/>
      <c r="M3585" s="40"/>
      <c r="N3585" s="40"/>
      <c r="O3585" s="40"/>
      <c r="P3585" s="40"/>
      <c r="Q3585" s="40"/>
      <c r="R3585" s="40"/>
      <c r="S3585" s="40"/>
      <c r="T3585" s="40"/>
      <c r="U3585" s="40"/>
      <c r="V3585" s="40"/>
      <c r="W3585" s="40"/>
      <c r="X3585" s="40"/>
      <c r="Y3585" s="40"/>
      <c r="Z3585" s="40"/>
      <c r="AA3585" s="40"/>
      <c r="AB3585" s="40"/>
      <c r="AC3585" s="40"/>
      <c r="AD3585" s="40"/>
      <c r="AE3585" s="40"/>
      <c r="AF3585" s="40"/>
      <c r="AG3585" s="40"/>
      <c r="AH3585" s="40"/>
      <c r="AI3585" s="40"/>
      <c r="AJ3585" s="40"/>
      <c r="AK3585" s="40"/>
      <c r="AL3585" s="40"/>
      <c r="AM3585" s="40"/>
      <c r="AN3585" s="40"/>
      <c r="AO3585" s="40"/>
      <c r="AP3585" s="40"/>
      <c r="AQ3585" s="40"/>
      <c r="AR3585" s="40"/>
      <c r="AS3585" s="40"/>
      <c r="AT3585" s="40"/>
      <c r="AU3585" s="40"/>
      <c r="AV3585" s="40"/>
      <c r="AW3585" s="40"/>
      <c r="AX3585" s="40"/>
      <c r="AY3585" s="40"/>
      <c r="AZ3585" s="40"/>
      <c r="BA3585" s="40"/>
      <c r="BB3585" s="40"/>
      <c r="BC3585" s="40"/>
      <c r="BD3585" s="40"/>
      <c r="BE3585" s="40"/>
      <c r="BF3585" s="40"/>
    </row>
    <row r="3586" spans="1:58" x14ac:dyDescent="0.4">
      <c r="A3586" s="510"/>
      <c r="B3586" s="40"/>
      <c r="C3586" s="40"/>
      <c r="D3586" s="45"/>
      <c r="E3586" s="45"/>
      <c r="F3586" s="64"/>
      <c r="G3586" s="40"/>
      <c r="H3586" s="40"/>
      <c r="I3586" s="40"/>
      <c r="J3586" s="40"/>
      <c r="K3586" s="40"/>
      <c r="L3586" s="40"/>
      <c r="M3586" s="40"/>
      <c r="N3586" s="40"/>
      <c r="O3586" s="40"/>
      <c r="P3586" s="40"/>
      <c r="Q3586" s="40"/>
      <c r="R3586" s="40"/>
      <c r="S3586" s="40"/>
      <c r="T3586" s="40"/>
      <c r="U3586" s="40"/>
      <c r="V3586" s="40"/>
      <c r="W3586" s="40"/>
      <c r="X3586" s="40"/>
      <c r="Y3586" s="40"/>
      <c r="Z3586" s="40"/>
      <c r="AA3586" s="40"/>
      <c r="AB3586" s="40"/>
      <c r="AC3586" s="40"/>
      <c r="AD3586" s="40"/>
      <c r="AE3586" s="40"/>
      <c r="AF3586" s="40"/>
      <c r="AG3586" s="40"/>
      <c r="AH3586" s="40"/>
      <c r="AI3586" s="40"/>
      <c r="AJ3586" s="40"/>
      <c r="AK3586" s="40"/>
      <c r="AL3586" s="40"/>
      <c r="AM3586" s="40"/>
      <c r="AN3586" s="40"/>
      <c r="AO3586" s="40"/>
      <c r="AP3586" s="40"/>
      <c r="AQ3586" s="40"/>
      <c r="AR3586" s="40"/>
      <c r="AS3586" s="40"/>
      <c r="AT3586" s="40"/>
      <c r="AU3586" s="40"/>
      <c r="AV3586" s="40"/>
      <c r="AW3586" s="40"/>
      <c r="AX3586" s="40"/>
      <c r="AY3586" s="40"/>
      <c r="AZ3586" s="40"/>
      <c r="BA3586" s="40"/>
      <c r="BB3586" s="40"/>
      <c r="BC3586" s="40"/>
      <c r="BD3586" s="40"/>
      <c r="BE3586" s="40"/>
      <c r="BF3586" s="40"/>
    </row>
    <row r="3587" spans="1:58" x14ac:dyDescent="0.4">
      <c r="A3587" s="510"/>
      <c r="B3587" s="40"/>
      <c r="C3587" s="40"/>
      <c r="D3587" s="45"/>
      <c r="E3587" s="45"/>
      <c r="F3587" s="64"/>
      <c r="G3587" s="40"/>
      <c r="H3587" s="40"/>
      <c r="I3587" s="40"/>
      <c r="J3587" s="40"/>
      <c r="K3587" s="40"/>
      <c r="L3587" s="40"/>
      <c r="M3587" s="40"/>
      <c r="N3587" s="40"/>
      <c r="O3587" s="40"/>
      <c r="P3587" s="40"/>
      <c r="Q3587" s="40"/>
      <c r="R3587" s="40"/>
      <c r="S3587" s="40"/>
      <c r="T3587" s="40"/>
      <c r="U3587" s="40"/>
      <c r="V3587" s="40"/>
      <c r="W3587" s="40"/>
      <c r="X3587" s="40"/>
      <c r="Y3587" s="40"/>
      <c r="Z3587" s="40"/>
      <c r="AA3587" s="40"/>
      <c r="AB3587" s="40"/>
      <c r="AC3587" s="40"/>
      <c r="AD3587" s="40"/>
      <c r="AE3587" s="40"/>
      <c r="AF3587" s="40"/>
      <c r="AG3587" s="40"/>
      <c r="AH3587" s="40"/>
      <c r="AI3587" s="40"/>
      <c r="AJ3587" s="40"/>
      <c r="AK3587" s="40"/>
      <c r="AL3587" s="40"/>
      <c r="AM3587" s="40"/>
      <c r="AN3587" s="40"/>
      <c r="AO3587" s="40"/>
      <c r="AP3587" s="40"/>
      <c r="AQ3587" s="40"/>
      <c r="AR3587" s="40"/>
      <c r="AS3587" s="40"/>
      <c r="AT3587" s="40"/>
      <c r="AU3587" s="40"/>
      <c r="AV3587" s="40"/>
      <c r="AW3587" s="40"/>
      <c r="AX3587" s="40"/>
      <c r="AY3587" s="40"/>
      <c r="AZ3587" s="40"/>
      <c r="BA3587" s="40"/>
      <c r="BB3587" s="40"/>
      <c r="BC3587" s="40"/>
      <c r="BD3587" s="40"/>
      <c r="BE3587" s="40"/>
      <c r="BF3587" s="40"/>
    </row>
    <row r="3588" spans="1:58" x14ac:dyDescent="0.4">
      <c r="A3588" s="510"/>
      <c r="B3588" s="40"/>
      <c r="C3588" s="40"/>
      <c r="D3588" s="45"/>
      <c r="E3588" s="45"/>
      <c r="F3588" s="64"/>
      <c r="G3588" s="40"/>
      <c r="H3588" s="40"/>
      <c r="I3588" s="40"/>
      <c r="J3588" s="40"/>
      <c r="K3588" s="40"/>
      <c r="L3588" s="40"/>
      <c r="M3588" s="40"/>
      <c r="N3588" s="40"/>
      <c r="O3588" s="40"/>
      <c r="P3588" s="40"/>
      <c r="Q3588" s="40"/>
      <c r="R3588" s="40"/>
      <c r="S3588" s="40"/>
      <c r="T3588" s="40"/>
      <c r="U3588" s="40"/>
      <c r="V3588" s="40"/>
      <c r="W3588" s="40"/>
      <c r="X3588" s="40"/>
      <c r="Y3588" s="40"/>
      <c r="Z3588" s="40"/>
      <c r="AA3588" s="40"/>
      <c r="AB3588" s="40"/>
      <c r="AC3588" s="40"/>
      <c r="AD3588" s="40"/>
      <c r="AE3588" s="40"/>
      <c r="AF3588" s="40"/>
      <c r="AG3588" s="40"/>
      <c r="AH3588" s="40"/>
      <c r="AI3588" s="40"/>
      <c r="AJ3588" s="40"/>
      <c r="AK3588" s="40"/>
      <c r="AL3588" s="40"/>
      <c r="AM3588" s="40"/>
      <c r="AN3588" s="40"/>
      <c r="AO3588" s="40"/>
      <c r="AP3588" s="40"/>
      <c r="AQ3588" s="40"/>
      <c r="AR3588" s="40"/>
      <c r="AS3588" s="40"/>
      <c r="AT3588" s="40"/>
      <c r="AU3588" s="40"/>
      <c r="AV3588" s="40"/>
      <c r="AW3588" s="40"/>
      <c r="AX3588" s="40"/>
      <c r="AY3588" s="40"/>
      <c r="AZ3588" s="40"/>
      <c r="BA3588" s="40"/>
      <c r="BB3588" s="40"/>
      <c r="BC3588" s="40"/>
      <c r="BD3588" s="40"/>
      <c r="BE3588" s="40"/>
      <c r="BF3588" s="40"/>
    </row>
    <row r="3589" spans="1:58" x14ac:dyDescent="0.4">
      <c r="A3589" s="510"/>
      <c r="B3589" s="40"/>
      <c r="C3589" s="40"/>
      <c r="D3589" s="45"/>
      <c r="E3589" s="45"/>
      <c r="F3589" s="64"/>
      <c r="G3589" s="40"/>
      <c r="H3589" s="40"/>
      <c r="I3589" s="40"/>
      <c r="J3589" s="40"/>
      <c r="K3589" s="40"/>
      <c r="L3589" s="40"/>
      <c r="M3589" s="40"/>
      <c r="N3589" s="40"/>
      <c r="O3589" s="40"/>
      <c r="P3589" s="40"/>
      <c r="Q3589" s="40"/>
      <c r="R3589" s="40"/>
      <c r="S3589" s="40"/>
      <c r="T3589" s="40"/>
      <c r="U3589" s="40"/>
      <c r="V3589" s="40"/>
      <c r="W3589" s="40"/>
      <c r="X3589" s="40"/>
      <c r="Y3589" s="40"/>
      <c r="Z3589" s="40"/>
      <c r="AA3589" s="40"/>
      <c r="AB3589" s="40"/>
      <c r="AC3589" s="40"/>
      <c r="AD3589" s="40"/>
      <c r="AE3589" s="40"/>
      <c r="AF3589" s="40"/>
      <c r="AG3589" s="40"/>
      <c r="AH3589" s="40"/>
      <c r="AI3589" s="40"/>
      <c r="AJ3589" s="40"/>
      <c r="AK3589" s="40"/>
      <c r="AL3589" s="40"/>
      <c r="AM3589" s="40"/>
      <c r="AN3589" s="40"/>
      <c r="AO3589" s="40"/>
      <c r="AP3589" s="40"/>
      <c r="AQ3589" s="40"/>
      <c r="AR3589" s="40"/>
      <c r="AS3589" s="40"/>
      <c r="AT3589" s="40"/>
      <c r="AU3589" s="40"/>
      <c r="AV3589" s="40"/>
      <c r="AW3589" s="40"/>
      <c r="AX3589" s="40"/>
      <c r="AY3589" s="40"/>
      <c r="AZ3589" s="40"/>
      <c r="BA3589" s="40"/>
      <c r="BB3589" s="40"/>
      <c r="BC3589" s="40"/>
      <c r="BD3589" s="40"/>
      <c r="BE3589" s="40"/>
      <c r="BF3589" s="40"/>
    </row>
    <row r="3590" spans="1:58" x14ac:dyDescent="0.4">
      <c r="A3590" s="510"/>
      <c r="B3590" s="40"/>
      <c r="C3590" s="40"/>
      <c r="D3590" s="45"/>
      <c r="E3590" s="45"/>
      <c r="F3590" s="64"/>
      <c r="G3590" s="40"/>
      <c r="H3590" s="40"/>
      <c r="I3590" s="40"/>
      <c r="J3590" s="40"/>
      <c r="K3590" s="40"/>
      <c r="L3590" s="40"/>
      <c r="M3590" s="40"/>
      <c r="N3590" s="40"/>
      <c r="O3590" s="40"/>
      <c r="P3590" s="40"/>
      <c r="Q3590" s="40"/>
      <c r="R3590" s="40"/>
      <c r="S3590" s="40"/>
      <c r="T3590" s="40"/>
      <c r="U3590" s="40"/>
      <c r="V3590" s="40"/>
      <c r="W3590" s="40"/>
      <c r="X3590" s="40"/>
      <c r="Y3590" s="40"/>
      <c r="Z3590" s="40"/>
      <c r="AA3590" s="40"/>
      <c r="AB3590" s="40"/>
      <c r="AC3590" s="40"/>
      <c r="AD3590" s="40"/>
      <c r="AE3590" s="40"/>
      <c r="AF3590" s="40"/>
      <c r="AG3590" s="40"/>
      <c r="AH3590" s="40"/>
      <c r="AI3590" s="40"/>
      <c r="AJ3590" s="40"/>
      <c r="AK3590" s="40"/>
      <c r="AL3590" s="40"/>
      <c r="AM3590" s="40"/>
      <c r="AN3590" s="40"/>
      <c r="AO3590" s="40"/>
      <c r="AP3590" s="40"/>
      <c r="AQ3590" s="40"/>
      <c r="AR3590" s="40"/>
      <c r="AS3590" s="40"/>
      <c r="AT3590" s="40"/>
      <c r="AU3590" s="40"/>
      <c r="AV3590" s="40"/>
      <c r="AW3590" s="40"/>
      <c r="AX3590" s="40"/>
      <c r="AY3590" s="40"/>
      <c r="AZ3590" s="40"/>
      <c r="BA3590" s="40"/>
      <c r="BB3590" s="40"/>
      <c r="BC3590" s="40"/>
      <c r="BD3590" s="40"/>
      <c r="BE3590" s="40"/>
      <c r="BF3590" s="40"/>
    </row>
    <row r="3591" spans="1:58" x14ac:dyDescent="0.4">
      <c r="A3591" s="510"/>
      <c r="B3591" s="40"/>
      <c r="C3591" s="40"/>
      <c r="D3591" s="45"/>
      <c r="E3591" s="45"/>
      <c r="F3591" s="64"/>
      <c r="G3591" s="40"/>
      <c r="H3591" s="40"/>
      <c r="I3591" s="40"/>
      <c r="J3591" s="40"/>
      <c r="K3591" s="40"/>
      <c r="L3591" s="40"/>
      <c r="M3591" s="40"/>
      <c r="N3591" s="40"/>
      <c r="O3591" s="40"/>
      <c r="P3591" s="40"/>
      <c r="Q3591" s="40"/>
      <c r="R3591" s="40"/>
      <c r="S3591" s="40"/>
      <c r="T3591" s="40"/>
      <c r="U3591" s="40"/>
      <c r="V3591" s="40"/>
      <c r="W3591" s="40"/>
      <c r="X3591" s="40"/>
      <c r="Y3591" s="40"/>
      <c r="Z3591" s="40"/>
      <c r="AA3591" s="40"/>
      <c r="AB3591" s="40"/>
      <c r="AC3591" s="40"/>
      <c r="AD3591" s="40"/>
      <c r="AE3591" s="40"/>
      <c r="AF3591" s="40"/>
      <c r="AG3591" s="40"/>
      <c r="AH3591" s="40"/>
      <c r="AI3591" s="40"/>
      <c r="AJ3591" s="40"/>
      <c r="AK3591" s="40"/>
      <c r="AL3591" s="40"/>
      <c r="AM3591" s="40"/>
      <c r="AN3591" s="40"/>
      <c r="AO3591" s="40"/>
      <c r="AP3591" s="40"/>
      <c r="AQ3591" s="40"/>
      <c r="AR3591" s="40"/>
      <c r="AS3591" s="40"/>
      <c r="AT3591" s="40"/>
      <c r="AU3591" s="40"/>
      <c r="AV3591" s="40"/>
      <c r="AW3591" s="40"/>
      <c r="AX3591" s="40"/>
      <c r="AY3591" s="40"/>
      <c r="AZ3591" s="40"/>
      <c r="BA3591" s="40"/>
      <c r="BB3591" s="40"/>
      <c r="BC3591" s="40"/>
      <c r="BD3591" s="40"/>
      <c r="BE3591" s="40"/>
      <c r="BF3591" s="40"/>
    </row>
    <row r="3592" spans="1:58" x14ac:dyDescent="0.4">
      <c r="A3592" s="510"/>
      <c r="B3592" s="40"/>
      <c r="C3592" s="40"/>
      <c r="D3592" s="45"/>
      <c r="E3592" s="45"/>
      <c r="F3592" s="64"/>
      <c r="G3592" s="40"/>
      <c r="H3592" s="40"/>
      <c r="I3592" s="40"/>
      <c r="J3592" s="40"/>
      <c r="K3592" s="40"/>
      <c r="L3592" s="40"/>
      <c r="M3592" s="40"/>
      <c r="N3592" s="40"/>
      <c r="O3592" s="40"/>
      <c r="P3592" s="40"/>
      <c r="Q3592" s="40"/>
      <c r="R3592" s="40"/>
      <c r="S3592" s="40"/>
      <c r="T3592" s="40"/>
      <c r="U3592" s="40"/>
      <c r="V3592" s="40"/>
      <c r="W3592" s="40"/>
      <c r="X3592" s="40"/>
      <c r="Y3592" s="40"/>
      <c r="Z3592" s="40"/>
      <c r="AA3592" s="40"/>
      <c r="AB3592" s="40"/>
      <c r="AC3592" s="40"/>
      <c r="AD3592" s="40"/>
      <c r="AE3592" s="40"/>
      <c r="AF3592" s="40"/>
      <c r="AG3592" s="40"/>
      <c r="AH3592" s="40"/>
      <c r="AI3592" s="40"/>
      <c r="AJ3592" s="40"/>
      <c r="AK3592" s="40"/>
      <c r="AL3592" s="40"/>
      <c r="AM3592" s="40"/>
      <c r="AN3592" s="40"/>
      <c r="AO3592" s="40"/>
      <c r="AP3592" s="40"/>
      <c r="AQ3592" s="40"/>
      <c r="AR3592" s="40"/>
      <c r="AS3592" s="40"/>
      <c r="AT3592" s="40"/>
      <c r="AU3592" s="40"/>
      <c r="AV3592" s="40"/>
      <c r="AW3592" s="40"/>
      <c r="AX3592" s="40"/>
      <c r="AY3592" s="40"/>
      <c r="AZ3592" s="40"/>
      <c r="BA3592" s="40"/>
      <c r="BB3592" s="40"/>
      <c r="BC3592" s="40"/>
      <c r="BD3592" s="40"/>
      <c r="BE3592" s="40"/>
      <c r="BF3592" s="40"/>
    </row>
    <row r="3593" spans="1:58" x14ac:dyDescent="0.4">
      <c r="A3593" s="510"/>
      <c r="B3593" s="40"/>
      <c r="C3593" s="40"/>
      <c r="D3593" s="45"/>
      <c r="E3593" s="45"/>
      <c r="F3593" s="64"/>
      <c r="G3593" s="40"/>
      <c r="H3593" s="40"/>
      <c r="I3593" s="40"/>
      <c r="J3593" s="40"/>
      <c r="K3593" s="40"/>
      <c r="L3593" s="40"/>
      <c r="M3593" s="40"/>
      <c r="N3593" s="40"/>
      <c r="O3593" s="40"/>
      <c r="P3593" s="40"/>
      <c r="Q3593" s="40"/>
      <c r="R3593" s="40"/>
      <c r="S3593" s="40"/>
      <c r="T3593" s="40"/>
      <c r="U3593" s="40"/>
      <c r="V3593" s="40"/>
      <c r="W3593" s="40"/>
      <c r="X3593" s="40"/>
      <c r="Y3593" s="40"/>
      <c r="Z3593" s="40"/>
      <c r="AA3593" s="40"/>
      <c r="AB3593" s="40"/>
      <c r="AC3593" s="40"/>
      <c r="AD3593" s="40"/>
      <c r="AE3593" s="40"/>
      <c r="AF3593" s="40"/>
      <c r="AG3593" s="40"/>
      <c r="AH3593" s="40"/>
      <c r="AI3593" s="40"/>
      <c r="AJ3593" s="40"/>
      <c r="AK3593" s="40"/>
      <c r="AL3593" s="40"/>
      <c r="AM3593" s="40"/>
      <c r="AN3593" s="40"/>
      <c r="AO3593" s="40"/>
      <c r="AP3593" s="40"/>
      <c r="AQ3593" s="40"/>
      <c r="AR3593" s="40"/>
      <c r="AS3593" s="40"/>
      <c r="AT3593" s="40"/>
      <c r="AU3593" s="40"/>
      <c r="AV3593" s="40"/>
      <c r="AW3593" s="40"/>
      <c r="AX3593" s="40"/>
      <c r="AY3593" s="40"/>
      <c r="AZ3593" s="40"/>
      <c r="BA3593" s="40"/>
      <c r="BB3593" s="40"/>
      <c r="BC3593" s="40"/>
      <c r="BD3593" s="40"/>
      <c r="BE3593" s="40"/>
      <c r="BF3593" s="40"/>
    </row>
    <row r="3594" spans="1:58" x14ac:dyDescent="0.4">
      <c r="A3594" s="510"/>
      <c r="B3594" s="40"/>
      <c r="C3594" s="40"/>
      <c r="D3594" s="45"/>
      <c r="E3594" s="45"/>
      <c r="F3594" s="64"/>
      <c r="G3594" s="40"/>
      <c r="H3594" s="40"/>
      <c r="I3594" s="40"/>
      <c r="J3594" s="40"/>
      <c r="K3594" s="40"/>
      <c r="L3594" s="40"/>
      <c r="M3594" s="40"/>
      <c r="N3594" s="40"/>
      <c r="O3594" s="40"/>
      <c r="P3594" s="40"/>
      <c r="Q3594" s="40"/>
      <c r="R3594" s="40"/>
      <c r="S3594" s="40"/>
      <c r="T3594" s="40"/>
      <c r="U3594" s="40"/>
      <c r="V3594" s="40"/>
      <c r="W3594" s="40"/>
      <c r="X3594" s="40"/>
      <c r="Y3594" s="40"/>
      <c r="Z3594" s="40"/>
      <c r="AA3594" s="40"/>
      <c r="AB3594" s="40"/>
      <c r="AC3594" s="40"/>
      <c r="AD3594" s="40"/>
      <c r="AE3594" s="40"/>
      <c r="AF3594" s="40"/>
      <c r="AG3594" s="40"/>
      <c r="AH3594" s="40"/>
      <c r="AI3594" s="40"/>
      <c r="AJ3594" s="40"/>
      <c r="AK3594" s="40"/>
      <c r="AL3594" s="40"/>
      <c r="AM3594" s="40"/>
      <c r="AN3594" s="40"/>
      <c r="AO3594" s="40"/>
      <c r="AP3594" s="40"/>
      <c r="AQ3594" s="40"/>
      <c r="AR3594" s="40"/>
      <c r="AS3594" s="40"/>
      <c r="AT3594" s="40"/>
      <c r="AU3594" s="40"/>
      <c r="AV3594" s="40"/>
      <c r="AW3594" s="40"/>
      <c r="AX3594" s="40"/>
      <c r="AY3594" s="40"/>
      <c r="AZ3594" s="40"/>
      <c r="BA3594" s="40"/>
      <c r="BB3594" s="40"/>
      <c r="BC3594" s="40"/>
      <c r="BD3594" s="40"/>
      <c r="BE3594" s="40"/>
      <c r="BF3594" s="40"/>
    </row>
    <row r="3595" spans="1:58" x14ac:dyDescent="0.4">
      <c r="A3595" s="510"/>
      <c r="B3595" s="40"/>
      <c r="C3595" s="40"/>
      <c r="D3595" s="45"/>
      <c r="E3595" s="45"/>
      <c r="F3595" s="64"/>
      <c r="G3595" s="40"/>
      <c r="H3595" s="40"/>
      <c r="I3595" s="40"/>
      <c r="J3595" s="40"/>
      <c r="K3595" s="40"/>
      <c r="L3595" s="40"/>
      <c r="M3595" s="40"/>
      <c r="N3595" s="40"/>
      <c r="O3595" s="40"/>
      <c r="P3595" s="40"/>
      <c r="Q3595" s="40"/>
      <c r="R3595" s="40"/>
      <c r="S3595" s="40"/>
      <c r="T3595" s="40"/>
      <c r="U3595" s="40"/>
      <c r="V3595" s="40"/>
      <c r="W3595" s="40"/>
      <c r="X3595" s="40"/>
      <c r="Y3595" s="40"/>
      <c r="Z3595" s="40"/>
      <c r="AA3595" s="40"/>
      <c r="AB3595" s="40"/>
      <c r="AC3595" s="40"/>
      <c r="AD3595" s="40"/>
      <c r="AE3595" s="40"/>
      <c r="AF3595" s="40"/>
      <c r="AG3595" s="40"/>
      <c r="AH3595" s="40"/>
      <c r="AI3595" s="40"/>
      <c r="AJ3595" s="40"/>
      <c r="AK3595" s="40"/>
      <c r="AL3595" s="40"/>
      <c r="AM3595" s="40"/>
      <c r="AN3595" s="40"/>
      <c r="AO3595" s="40"/>
      <c r="AP3595" s="40"/>
      <c r="AQ3595" s="40"/>
      <c r="AR3595" s="40"/>
      <c r="AS3595" s="40"/>
      <c r="AT3595" s="40"/>
      <c r="AU3595" s="40"/>
      <c r="AV3595" s="40"/>
      <c r="AW3595" s="40"/>
      <c r="AX3595" s="40"/>
      <c r="AY3595" s="40"/>
      <c r="AZ3595" s="40"/>
      <c r="BA3595" s="40"/>
      <c r="BB3595" s="40"/>
      <c r="BC3595" s="40"/>
      <c r="BD3595" s="40"/>
      <c r="BE3595" s="40"/>
      <c r="BF3595" s="40"/>
    </row>
    <row r="3596" spans="1:58" x14ac:dyDescent="0.4">
      <c r="A3596" s="510"/>
      <c r="B3596" s="40"/>
      <c r="C3596" s="40"/>
      <c r="D3596" s="45"/>
      <c r="E3596" s="45"/>
      <c r="F3596" s="64"/>
      <c r="G3596" s="40"/>
      <c r="H3596" s="40"/>
      <c r="I3596" s="40"/>
      <c r="J3596" s="40"/>
      <c r="K3596" s="40"/>
      <c r="L3596" s="40"/>
      <c r="M3596" s="40"/>
      <c r="N3596" s="40"/>
      <c r="O3596" s="40"/>
      <c r="P3596" s="40"/>
      <c r="Q3596" s="40"/>
      <c r="R3596" s="40"/>
      <c r="S3596" s="40"/>
      <c r="T3596" s="40"/>
      <c r="U3596" s="40"/>
      <c r="V3596" s="40"/>
      <c r="W3596" s="40"/>
      <c r="X3596" s="40"/>
      <c r="Y3596" s="40"/>
      <c r="Z3596" s="40"/>
      <c r="AA3596" s="40"/>
      <c r="AB3596" s="40"/>
      <c r="AC3596" s="40"/>
      <c r="AD3596" s="40"/>
      <c r="AE3596" s="40"/>
      <c r="AF3596" s="40"/>
      <c r="AG3596" s="40"/>
      <c r="AH3596" s="40"/>
      <c r="AI3596" s="40"/>
      <c r="AJ3596" s="40"/>
      <c r="AK3596" s="40"/>
      <c r="AL3596" s="40"/>
      <c r="AM3596" s="40"/>
      <c r="AN3596" s="40"/>
      <c r="AO3596" s="40"/>
      <c r="AP3596" s="40"/>
      <c r="AQ3596" s="40"/>
      <c r="AR3596" s="40"/>
      <c r="AS3596" s="40"/>
      <c r="AT3596" s="40"/>
      <c r="AU3596" s="40"/>
      <c r="AV3596" s="40"/>
      <c r="AW3596" s="40"/>
      <c r="AX3596" s="40"/>
      <c r="AY3596" s="40"/>
      <c r="AZ3596" s="40"/>
      <c r="BA3596" s="40"/>
      <c r="BB3596" s="40"/>
      <c r="BC3596" s="40"/>
      <c r="BD3596" s="40"/>
      <c r="BE3596" s="40"/>
      <c r="BF3596" s="40"/>
    </row>
    <row r="3597" spans="1:58" x14ac:dyDescent="0.4">
      <c r="A3597" s="510"/>
      <c r="B3597" s="40"/>
      <c r="C3597" s="40"/>
      <c r="D3597" s="45"/>
      <c r="E3597" s="45"/>
      <c r="F3597" s="64"/>
      <c r="G3597" s="40"/>
      <c r="H3597" s="40"/>
      <c r="I3597" s="40"/>
      <c r="J3597" s="40"/>
      <c r="K3597" s="40"/>
      <c r="L3597" s="40"/>
      <c r="M3597" s="40"/>
      <c r="N3597" s="40"/>
      <c r="O3597" s="40"/>
      <c r="P3597" s="40"/>
      <c r="Q3597" s="40"/>
      <c r="R3597" s="40"/>
      <c r="S3597" s="40"/>
      <c r="T3597" s="40"/>
      <c r="U3597" s="40"/>
      <c r="V3597" s="40"/>
      <c r="W3597" s="40"/>
      <c r="X3597" s="40"/>
      <c r="Y3597" s="40"/>
      <c r="Z3597" s="40"/>
      <c r="AA3597" s="40"/>
      <c r="AB3597" s="40"/>
      <c r="AC3597" s="40"/>
      <c r="AD3597" s="40"/>
      <c r="AE3597" s="40"/>
      <c r="AF3597" s="40"/>
      <c r="AG3597" s="40"/>
      <c r="AH3597" s="40"/>
      <c r="AI3597" s="40"/>
      <c r="AJ3597" s="40"/>
      <c r="AK3597" s="40"/>
      <c r="AL3597" s="40"/>
      <c r="AM3597" s="40"/>
      <c r="AN3597" s="40"/>
      <c r="AO3597" s="40"/>
      <c r="AP3597" s="40"/>
      <c r="AQ3597" s="40"/>
      <c r="AR3597" s="40"/>
      <c r="AS3597" s="40"/>
      <c r="AT3597" s="40"/>
      <c r="AU3597" s="40"/>
      <c r="AV3597" s="40"/>
      <c r="AW3597" s="40"/>
      <c r="AX3597" s="40"/>
      <c r="AY3597" s="40"/>
      <c r="AZ3597" s="40"/>
      <c r="BA3597" s="40"/>
      <c r="BB3597" s="40"/>
      <c r="BC3597" s="40"/>
      <c r="BD3597" s="40"/>
      <c r="BE3597" s="40"/>
      <c r="BF3597" s="40"/>
    </row>
    <row r="3598" spans="1:58" x14ac:dyDescent="0.4">
      <c r="A3598" s="510"/>
      <c r="B3598" s="40"/>
      <c r="C3598" s="40"/>
      <c r="D3598" s="45"/>
      <c r="E3598" s="45"/>
      <c r="F3598" s="64"/>
      <c r="G3598" s="40"/>
      <c r="H3598" s="40"/>
      <c r="I3598" s="40"/>
      <c r="J3598" s="40"/>
      <c r="K3598" s="40"/>
      <c r="L3598" s="40"/>
      <c r="M3598" s="40"/>
      <c r="N3598" s="40"/>
      <c r="O3598" s="40"/>
      <c r="P3598" s="40"/>
      <c r="Q3598" s="40"/>
      <c r="R3598" s="40"/>
      <c r="S3598" s="40"/>
      <c r="T3598" s="40"/>
      <c r="U3598" s="40"/>
      <c r="V3598" s="40"/>
      <c r="W3598" s="40"/>
      <c r="X3598" s="40"/>
      <c r="Y3598" s="40"/>
      <c r="Z3598" s="40"/>
      <c r="AA3598" s="40"/>
      <c r="AB3598" s="40"/>
      <c r="AC3598" s="40"/>
      <c r="AD3598" s="40"/>
      <c r="AE3598" s="40"/>
      <c r="AF3598" s="40"/>
      <c r="AG3598" s="40"/>
      <c r="AH3598" s="40"/>
      <c r="AI3598" s="40"/>
      <c r="AJ3598" s="40"/>
      <c r="AK3598" s="40"/>
      <c r="AL3598" s="40"/>
      <c r="AM3598" s="40"/>
      <c r="AN3598" s="40"/>
      <c r="AO3598" s="40"/>
      <c r="AP3598" s="40"/>
      <c r="AQ3598" s="40"/>
      <c r="AR3598" s="40"/>
      <c r="AS3598" s="40"/>
      <c r="AT3598" s="40"/>
      <c r="AU3598" s="40"/>
      <c r="AV3598" s="40"/>
      <c r="AW3598" s="40"/>
      <c r="AX3598" s="40"/>
      <c r="AY3598" s="40"/>
      <c r="AZ3598" s="40"/>
      <c r="BA3598" s="40"/>
      <c r="BB3598" s="40"/>
      <c r="BC3598" s="40"/>
      <c r="BD3598" s="40"/>
      <c r="BE3598" s="40"/>
      <c r="BF3598" s="40"/>
    </row>
    <row r="3599" spans="1:58" x14ac:dyDescent="0.4">
      <c r="A3599" s="510"/>
      <c r="B3599" s="40"/>
      <c r="C3599" s="40"/>
      <c r="D3599" s="45"/>
      <c r="E3599" s="45"/>
      <c r="F3599" s="64"/>
      <c r="G3599" s="40"/>
      <c r="H3599" s="40"/>
      <c r="I3599" s="40"/>
      <c r="J3599" s="40"/>
      <c r="K3599" s="40"/>
      <c r="L3599" s="40"/>
      <c r="M3599" s="40"/>
      <c r="N3599" s="40"/>
      <c r="O3599" s="40"/>
      <c r="P3599" s="40"/>
      <c r="Q3599" s="40"/>
      <c r="R3599" s="40"/>
      <c r="S3599" s="40"/>
      <c r="T3599" s="40"/>
      <c r="U3599" s="40"/>
      <c r="V3599" s="40"/>
      <c r="W3599" s="40"/>
      <c r="X3599" s="40"/>
      <c r="Y3599" s="40"/>
      <c r="Z3599" s="40"/>
      <c r="AA3599" s="40"/>
      <c r="AB3599" s="40"/>
      <c r="AC3599" s="40"/>
      <c r="AD3599" s="40"/>
      <c r="AE3599" s="40"/>
      <c r="AF3599" s="40"/>
      <c r="AG3599" s="40"/>
      <c r="AH3599" s="40"/>
      <c r="AI3599" s="40"/>
      <c r="AJ3599" s="40"/>
      <c r="AK3599" s="40"/>
      <c r="AL3599" s="40"/>
      <c r="AM3599" s="40"/>
      <c r="AN3599" s="40"/>
      <c r="AO3599" s="40"/>
      <c r="AP3599" s="40"/>
      <c r="AQ3599" s="40"/>
      <c r="AR3599" s="40"/>
      <c r="AS3599" s="40"/>
      <c r="AT3599" s="40"/>
      <c r="AU3599" s="40"/>
      <c r="AV3599" s="40"/>
      <c r="AW3599" s="40"/>
      <c r="AX3599" s="40"/>
      <c r="AY3599" s="40"/>
      <c r="AZ3599" s="40"/>
      <c r="BA3599" s="40"/>
      <c r="BB3599" s="40"/>
      <c r="BC3599" s="40"/>
      <c r="BD3599" s="40"/>
      <c r="BE3599" s="40"/>
      <c r="BF3599" s="40"/>
    </row>
    <row r="3600" spans="1:58" x14ac:dyDescent="0.4">
      <c r="A3600" s="510"/>
      <c r="B3600" s="40"/>
      <c r="C3600" s="40"/>
      <c r="D3600" s="45"/>
      <c r="E3600" s="45"/>
      <c r="F3600" s="64"/>
      <c r="G3600" s="40"/>
      <c r="H3600" s="40"/>
      <c r="I3600" s="40"/>
      <c r="J3600" s="40"/>
      <c r="K3600" s="40"/>
      <c r="L3600" s="40"/>
      <c r="M3600" s="40"/>
      <c r="N3600" s="40"/>
      <c r="O3600" s="40"/>
      <c r="P3600" s="40"/>
      <c r="Q3600" s="40"/>
      <c r="R3600" s="40"/>
      <c r="S3600" s="40"/>
      <c r="T3600" s="40"/>
      <c r="U3600" s="40"/>
      <c r="V3600" s="40"/>
      <c r="W3600" s="40"/>
      <c r="X3600" s="40"/>
      <c r="Y3600" s="40"/>
      <c r="Z3600" s="40"/>
      <c r="AA3600" s="40"/>
      <c r="AB3600" s="40"/>
      <c r="AC3600" s="40"/>
      <c r="AD3600" s="40"/>
      <c r="AE3600" s="40"/>
      <c r="AF3600" s="40"/>
      <c r="AG3600" s="40"/>
      <c r="AH3600" s="40"/>
      <c r="AI3600" s="40"/>
      <c r="AJ3600" s="40"/>
      <c r="AK3600" s="40"/>
      <c r="AL3600" s="40"/>
      <c r="AM3600" s="40"/>
      <c r="AN3600" s="40"/>
      <c r="AO3600" s="40"/>
      <c r="AP3600" s="40"/>
      <c r="AQ3600" s="40"/>
      <c r="AR3600" s="40"/>
      <c r="AS3600" s="40"/>
      <c r="AT3600" s="40"/>
      <c r="AU3600" s="40"/>
      <c r="AV3600" s="40"/>
      <c r="AW3600" s="40"/>
      <c r="AX3600" s="40"/>
      <c r="AY3600" s="40"/>
      <c r="AZ3600" s="40"/>
      <c r="BA3600" s="40"/>
      <c r="BB3600" s="40"/>
      <c r="BC3600" s="40"/>
      <c r="BD3600" s="40"/>
      <c r="BE3600" s="40"/>
      <c r="BF3600" s="40"/>
    </row>
    <row r="3601" spans="1:58" x14ac:dyDescent="0.4">
      <c r="A3601" s="510"/>
      <c r="B3601" s="40"/>
      <c r="C3601" s="40"/>
      <c r="D3601" s="45"/>
      <c r="E3601" s="45"/>
      <c r="F3601" s="64"/>
      <c r="G3601" s="40"/>
      <c r="H3601" s="40"/>
      <c r="I3601" s="40"/>
      <c r="J3601" s="40"/>
      <c r="K3601" s="40"/>
      <c r="L3601" s="40"/>
      <c r="M3601" s="40"/>
      <c r="N3601" s="40"/>
      <c r="O3601" s="40"/>
      <c r="P3601" s="40"/>
      <c r="Q3601" s="40"/>
      <c r="R3601" s="40"/>
      <c r="S3601" s="40"/>
      <c r="T3601" s="40"/>
      <c r="U3601" s="40"/>
      <c r="V3601" s="40"/>
      <c r="W3601" s="40"/>
      <c r="X3601" s="40"/>
      <c r="Y3601" s="40"/>
      <c r="Z3601" s="40"/>
      <c r="AA3601" s="40"/>
      <c r="AB3601" s="40"/>
      <c r="AC3601" s="40"/>
      <c r="AD3601" s="40"/>
      <c r="AE3601" s="40"/>
      <c r="AF3601" s="40"/>
      <c r="AG3601" s="40"/>
      <c r="AH3601" s="40"/>
      <c r="AI3601" s="40"/>
      <c r="AJ3601" s="40"/>
      <c r="AK3601" s="40"/>
      <c r="AL3601" s="40"/>
      <c r="AM3601" s="40"/>
      <c r="AN3601" s="40"/>
      <c r="AO3601" s="40"/>
      <c r="AP3601" s="40"/>
      <c r="AQ3601" s="40"/>
      <c r="AR3601" s="40"/>
      <c r="AS3601" s="40"/>
      <c r="AT3601" s="40"/>
      <c r="AU3601" s="40"/>
      <c r="AV3601" s="40"/>
      <c r="AW3601" s="40"/>
      <c r="AX3601" s="40"/>
      <c r="AY3601" s="40"/>
      <c r="AZ3601" s="40"/>
      <c r="BA3601" s="40"/>
      <c r="BB3601" s="40"/>
      <c r="BC3601" s="40"/>
      <c r="BD3601" s="40"/>
      <c r="BE3601" s="40"/>
      <c r="BF3601" s="40"/>
    </row>
    <row r="3602" spans="1:58" x14ac:dyDescent="0.4">
      <c r="A3602" s="510"/>
      <c r="B3602" s="40"/>
      <c r="C3602" s="40"/>
      <c r="D3602" s="45"/>
      <c r="E3602" s="45"/>
      <c r="F3602" s="64"/>
      <c r="G3602" s="40"/>
      <c r="H3602" s="40"/>
      <c r="I3602" s="40"/>
      <c r="J3602" s="40"/>
      <c r="K3602" s="40"/>
      <c r="L3602" s="40"/>
      <c r="M3602" s="40"/>
      <c r="N3602" s="40"/>
      <c r="O3602" s="40"/>
      <c r="P3602" s="40"/>
      <c r="Q3602" s="40"/>
      <c r="R3602" s="40"/>
      <c r="S3602" s="40"/>
      <c r="T3602" s="40"/>
      <c r="U3602" s="40"/>
      <c r="V3602" s="40"/>
      <c r="W3602" s="40"/>
      <c r="X3602" s="40"/>
      <c r="Y3602" s="40"/>
      <c r="Z3602" s="40"/>
      <c r="AA3602" s="40"/>
      <c r="AB3602" s="40"/>
      <c r="AC3602" s="40"/>
      <c r="AD3602" s="40"/>
      <c r="AE3602" s="40"/>
      <c r="AF3602" s="40"/>
      <c r="AG3602" s="40"/>
      <c r="AH3602" s="40"/>
      <c r="AI3602" s="40"/>
      <c r="AJ3602" s="40"/>
      <c r="AK3602" s="40"/>
      <c r="AL3602" s="40"/>
      <c r="AM3602" s="40"/>
      <c r="AN3602" s="40"/>
      <c r="AO3602" s="40"/>
      <c r="AP3602" s="40"/>
      <c r="AQ3602" s="40"/>
      <c r="AR3602" s="40"/>
      <c r="AS3602" s="40"/>
      <c r="AT3602" s="40"/>
      <c r="AU3602" s="40"/>
      <c r="AV3602" s="40"/>
      <c r="AW3602" s="40"/>
      <c r="AX3602" s="40"/>
      <c r="AY3602" s="40"/>
      <c r="AZ3602" s="40"/>
      <c r="BA3602" s="40"/>
      <c r="BB3602" s="40"/>
      <c r="BC3602" s="40"/>
      <c r="BD3602" s="40"/>
      <c r="BE3602" s="40"/>
      <c r="BF3602" s="40"/>
    </row>
    <row r="3603" spans="1:58" x14ac:dyDescent="0.4">
      <c r="A3603" s="510"/>
      <c r="B3603" s="40"/>
      <c r="C3603" s="40"/>
      <c r="D3603" s="45"/>
      <c r="E3603" s="45"/>
      <c r="F3603" s="64"/>
      <c r="G3603" s="40"/>
      <c r="H3603" s="40"/>
      <c r="I3603" s="40"/>
      <c r="J3603" s="40"/>
      <c r="K3603" s="40"/>
      <c r="L3603" s="40"/>
      <c r="M3603" s="40"/>
      <c r="N3603" s="40"/>
      <c r="O3603" s="40"/>
      <c r="P3603" s="40"/>
      <c r="Q3603" s="40"/>
      <c r="R3603" s="40"/>
      <c r="S3603" s="40"/>
      <c r="T3603" s="40"/>
      <c r="U3603" s="40"/>
      <c r="V3603" s="40"/>
      <c r="W3603" s="40"/>
      <c r="X3603" s="40"/>
      <c r="Y3603" s="40"/>
      <c r="Z3603" s="40"/>
      <c r="AA3603" s="40"/>
      <c r="AB3603" s="40"/>
      <c r="AC3603" s="40"/>
      <c r="AD3603" s="40"/>
      <c r="AE3603" s="40"/>
      <c r="AF3603" s="40"/>
      <c r="AG3603" s="40"/>
      <c r="AH3603" s="40"/>
      <c r="AI3603" s="40"/>
      <c r="AJ3603" s="40"/>
      <c r="AK3603" s="40"/>
      <c r="AL3603" s="40"/>
      <c r="AM3603" s="40"/>
      <c r="AN3603" s="40"/>
      <c r="AO3603" s="40"/>
      <c r="AP3603" s="40"/>
      <c r="AQ3603" s="40"/>
      <c r="AR3603" s="40"/>
      <c r="AS3603" s="40"/>
      <c r="AT3603" s="40"/>
      <c r="AU3603" s="40"/>
      <c r="AV3603" s="40"/>
      <c r="AW3603" s="40"/>
      <c r="AX3603" s="40"/>
      <c r="AY3603" s="40"/>
      <c r="AZ3603" s="40"/>
      <c r="BA3603" s="40"/>
      <c r="BB3603" s="40"/>
      <c r="BC3603" s="40"/>
      <c r="BD3603" s="40"/>
      <c r="BE3603" s="40"/>
      <c r="BF3603" s="40"/>
    </row>
    <row r="3604" spans="1:58" x14ac:dyDescent="0.4">
      <c r="A3604" s="510"/>
      <c r="B3604" s="40"/>
      <c r="C3604" s="40"/>
      <c r="D3604" s="45"/>
      <c r="E3604" s="45"/>
      <c r="F3604" s="64"/>
      <c r="G3604" s="40"/>
      <c r="H3604" s="40"/>
      <c r="I3604" s="40"/>
      <c r="J3604" s="40"/>
      <c r="K3604" s="40"/>
      <c r="L3604" s="40"/>
      <c r="M3604" s="40"/>
      <c r="N3604" s="40"/>
      <c r="O3604" s="40"/>
      <c r="P3604" s="40"/>
      <c r="Q3604" s="40"/>
      <c r="R3604" s="40"/>
      <c r="S3604" s="40"/>
      <c r="T3604" s="40"/>
      <c r="U3604" s="40"/>
      <c r="V3604" s="40"/>
      <c r="W3604" s="40"/>
      <c r="X3604" s="40"/>
      <c r="Y3604" s="40"/>
      <c r="Z3604" s="40"/>
      <c r="AA3604" s="40"/>
      <c r="AB3604" s="40"/>
      <c r="AC3604" s="40"/>
      <c r="AD3604" s="40"/>
      <c r="AE3604" s="40"/>
      <c r="AF3604" s="40"/>
      <c r="AG3604" s="40"/>
      <c r="AH3604" s="40"/>
      <c r="AI3604" s="40"/>
      <c r="AJ3604" s="40"/>
      <c r="AK3604" s="40"/>
      <c r="AL3604" s="40"/>
      <c r="AM3604" s="40"/>
      <c r="AN3604" s="40"/>
      <c r="AO3604" s="40"/>
      <c r="AP3604" s="40"/>
      <c r="AQ3604" s="40"/>
      <c r="AR3604" s="40"/>
      <c r="AS3604" s="40"/>
      <c r="AT3604" s="40"/>
      <c r="AU3604" s="40"/>
      <c r="AV3604" s="40"/>
      <c r="AW3604" s="40"/>
      <c r="AX3604" s="40"/>
      <c r="AY3604" s="40"/>
      <c r="AZ3604" s="40"/>
      <c r="BA3604" s="40"/>
      <c r="BB3604" s="40"/>
      <c r="BC3604" s="40"/>
      <c r="BD3604" s="40"/>
      <c r="BE3604" s="40"/>
      <c r="BF3604" s="40"/>
    </row>
    <row r="3605" spans="1:58" x14ac:dyDescent="0.4">
      <c r="A3605" s="510"/>
      <c r="B3605" s="40"/>
      <c r="C3605" s="40"/>
      <c r="D3605" s="45"/>
      <c r="E3605" s="45"/>
      <c r="F3605" s="64"/>
      <c r="G3605" s="40"/>
      <c r="H3605" s="40"/>
      <c r="I3605" s="40"/>
      <c r="J3605" s="40"/>
      <c r="K3605" s="40"/>
      <c r="L3605" s="40"/>
      <c r="M3605" s="40"/>
      <c r="N3605" s="40"/>
      <c r="O3605" s="40"/>
      <c r="P3605" s="40"/>
      <c r="Q3605" s="40"/>
      <c r="R3605" s="40"/>
      <c r="S3605" s="40"/>
      <c r="T3605" s="40"/>
      <c r="U3605" s="40"/>
      <c r="V3605" s="40"/>
      <c r="W3605" s="40"/>
      <c r="X3605" s="40"/>
      <c r="Y3605" s="40"/>
      <c r="Z3605" s="40"/>
      <c r="AA3605" s="40"/>
      <c r="AB3605" s="40"/>
      <c r="AC3605" s="40"/>
      <c r="AD3605" s="40"/>
      <c r="AE3605" s="40"/>
      <c r="AF3605" s="40"/>
      <c r="AG3605" s="40"/>
      <c r="AH3605" s="40"/>
      <c r="AI3605" s="40"/>
      <c r="AJ3605" s="40"/>
      <c r="AK3605" s="40"/>
      <c r="AL3605" s="40"/>
      <c r="AM3605" s="40"/>
      <c r="AN3605" s="40"/>
      <c r="AO3605" s="40"/>
      <c r="AP3605" s="40"/>
      <c r="AQ3605" s="40"/>
      <c r="AR3605" s="40"/>
      <c r="AS3605" s="40"/>
      <c r="AT3605" s="40"/>
      <c r="AU3605" s="40"/>
      <c r="AV3605" s="40"/>
      <c r="AW3605" s="40"/>
      <c r="AX3605" s="40"/>
      <c r="AY3605" s="40"/>
      <c r="AZ3605" s="40"/>
      <c r="BA3605" s="40"/>
      <c r="BB3605" s="40"/>
      <c r="BC3605" s="40"/>
      <c r="BD3605" s="40"/>
      <c r="BE3605" s="40"/>
      <c r="BF3605" s="40"/>
    </row>
    <row r="3606" spans="1:58" x14ac:dyDescent="0.4">
      <c r="A3606" s="510"/>
      <c r="B3606" s="40"/>
      <c r="C3606" s="40"/>
      <c r="D3606" s="45"/>
      <c r="E3606" s="45"/>
      <c r="F3606" s="64"/>
      <c r="G3606" s="40"/>
      <c r="H3606" s="40"/>
      <c r="I3606" s="40"/>
      <c r="J3606" s="40"/>
      <c r="K3606" s="40"/>
      <c r="L3606" s="40"/>
      <c r="M3606" s="40"/>
      <c r="N3606" s="40"/>
      <c r="O3606" s="40"/>
      <c r="P3606" s="40"/>
      <c r="Q3606" s="40"/>
      <c r="R3606" s="40"/>
      <c r="S3606" s="40"/>
      <c r="T3606" s="40"/>
      <c r="U3606" s="40"/>
      <c r="V3606" s="40"/>
      <c r="W3606" s="40"/>
      <c r="X3606" s="40"/>
      <c r="Y3606" s="40"/>
      <c r="Z3606" s="40"/>
      <c r="AA3606" s="40"/>
      <c r="AB3606" s="40"/>
      <c r="AC3606" s="40"/>
      <c r="AD3606" s="40"/>
      <c r="AE3606" s="40"/>
      <c r="AF3606" s="40"/>
      <c r="AG3606" s="40"/>
      <c r="AH3606" s="40"/>
      <c r="AI3606" s="40"/>
      <c r="AJ3606" s="40"/>
      <c r="AK3606" s="40"/>
      <c r="AL3606" s="40"/>
      <c r="AM3606" s="40"/>
      <c r="AN3606" s="40"/>
      <c r="AO3606" s="40"/>
      <c r="AP3606" s="40"/>
      <c r="AQ3606" s="40"/>
      <c r="AR3606" s="40"/>
      <c r="AS3606" s="40"/>
      <c r="AT3606" s="40"/>
      <c r="AU3606" s="40"/>
      <c r="AV3606" s="40"/>
      <c r="AW3606" s="40"/>
      <c r="AX3606" s="40"/>
      <c r="AY3606" s="40"/>
      <c r="AZ3606" s="40"/>
      <c r="BA3606" s="40"/>
      <c r="BB3606" s="40"/>
      <c r="BC3606" s="40"/>
      <c r="BD3606" s="40"/>
      <c r="BE3606" s="40"/>
      <c r="BF3606" s="40"/>
    </row>
    <row r="3607" spans="1:58" x14ac:dyDescent="0.4">
      <c r="A3607" s="510"/>
      <c r="B3607" s="40"/>
      <c r="C3607" s="40"/>
      <c r="D3607" s="45"/>
      <c r="E3607" s="45"/>
      <c r="F3607" s="64"/>
      <c r="G3607" s="40"/>
      <c r="H3607" s="40"/>
      <c r="I3607" s="40"/>
      <c r="J3607" s="40"/>
      <c r="K3607" s="40"/>
      <c r="L3607" s="40"/>
      <c r="M3607" s="40"/>
      <c r="N3607" s="40"/>
      <c r="O3607" s="40"/>
      <c r="P3607" s="40"/>
      <c r="Q3607" s="40"/>
      <c r="R3607" s="40"/>
      <c r="S3607" s="40"/>
      <c r="T3607" s="40"/>
      <c r="U3607" s="40"/>
      <c r="V3607" s="40"/>
      <c r="W3607" s="40"/>
      <c r="X3607" s="40"/>
      <c r="Y3607" s="40"/>
      <c r="Z3607" s="40"/>
      <c r="AA3607" s="40"/>
      <c r="AB3607" s="40"/>
      <c r="AC3607" s="40"/>
      <c r="AD3607" s="40"/>
      <c r="AE3607" s="40"/>
      <c r="AF3607" s="40"/>
      <c r="AG3607" s="40"/>
      <c r="AH3607" s="40"/>
      <c r="AI3607" s="40"/>
      <c r="AJ3607" s="40"/>
      <c r="AK3607" s="40"/>
      <c r="AL3607" s="40"/>
      <c r="AM3607" s="40"/>
      <c r="AN3607" s="40"/>
      <c r="AO3607" s="40"/>
      <c r="AP3607" s="40"/>
      <c r="AQ3607" s="40"/>
      <c r="AR3607" s="40"/>
      <c r="AS3607" s="40"/>
      <c r="AT3607" s="40"/>
      <c r="AU3607" s="40"/>
      <c r="AV3607" s="40"/>
      <c r="AW3607" s="40"/>
      <c r="AX3607" s="40"/>
      <c r="AY3607" s="40"/>
      <c r="AZ3607" s="40"/>
      <c r="BA3607" s="40"/>
      <c r="BB3607" s="40"/>
      <c r="BC3607" s="40"/>
      <c r="BD3607" s="40"/>
      <c r="BE3607" s="40"/>
      <c r="BF3607" s="40"/>
    </row>
    <row r="3608" spans="1:58" x14ac:dyDescent="0.4">
      <c r="A3608" s="510"/>
      <c r="B3608" s="40"/>
      <c r="C3608" s="40"/>
      <c r="D3608" s="45"/>
      <c r="E3608" s="45"/>
      <c r="F3608" s="64"/>
      <c r="G3608" s="40"/>
      <c r="H3608" s="40"/>
      <c r="I3608" s="40"/>
      <c r="J3608" s="40"/>
      <c r="K3608" s="40"/>
      <c r="L3608" s="40"/>
      <c r="M3608" s="40"/>
      <c r="N3608" s="40"/>
      <c r="O3608" s="40"/>
      <c r="P3608" s="40"/>
      <c r="Q3608" s="40"/>
      <c r="R3608" s="40"/>
      <c r="S3608" s="40"/>
      <c r="T3608" s="40"/>
      <c r="U3608" s="40"/>
      <c r="V3608" s="40"/>
      <c r="W3608" s="40"/>
      <c r="X3608" s="40"/>
      <c r="Y3608" s="40"/>
      <c r="Z3608" s="40"/>
      <c r="AA3608" s="40"/>
      <c r="AB3608" s="40"/>
      <c r="AC3608" s="40"/>
      <c r="AD3608" s="40"/>
      <c r="AE3608" s="40"/>
      <c r="AF3608" s="40"/>
      <c r="AG3608" s="40"/>
      <c r="AH3608" s="40"/>
      <c r="AI3608" s="40"/>
      <c r="AJ3608" s="40"/>
      <c r="AK3608" s="40"/>
      <c r="AL3608" s="40"/>
      <c r="AM3608" s="40"/>
      <c r="AN3608" s="40"/>
      <c r="AO3608" s="40"/>
      <c r="AP3608" s="40"/>
      <c r="AQ3608" s="40"/>
      <c r="AR3608" s="40"/>
      <c r="AS3608" s="40"/>
      <c r="AT3608" s="40"/>
      <c r="AU3608" s="40"/>
      <c r="AV3608" s="40"/>
      <c r="AW3608" s="40"/>
      <c r="AX3608" s="40"/>
      <c r="AY3608" s="40"/>
      <c r="AZ3608" s="40"/>
      <c r="BA3608" s="40"/>
      <c r="BB3608" s="40"/>
      <c r="BC3608" s="40"/>
      <c r="BD3608" s="40"/>
      <c r="BE3608" s="40"/>
      <c r="BF3608" s="40"/>
    </row>
    <row r="3609" spans="1:58" x14ac:dyDescent="0.4">
      <c r="A3609" s="510"/>
      <c r="B3609" s="40"/>
      <c r="C3609" s="40"/>
      <c r="D3609" s="45"/>
      <c r="E3609" s="45"/>
      <c r="F3609" s="64"/>
      <c r="G3609" s="40"/>
      <c r="H3609" s="40"/>
      <c r="I3609" s="40"/>
      <c r="J3609" s="40"/>
      <c r="K3609" s="40"/>
      <c r="L3609" s="40"/>
      <c r="M3609" s="40"/>
      <c r="N3609" s="40"/>
      <c r="O3609" s="40"/>
      <c r="P3609" s="40"/>
      <c r="Q3609" s="40"/>
      <c r="R3609" s="40"/>
      <c r="S3609" s="40"/>
      <c r="T3609" s="40"/>
      <c r="U3609" s="40"/>
      <c r="V3609" s="40"/>
      <c r="W3609" s="40"/>
      <c r="X3609" s="40"/>
      <c r="Y3609" s="40"/>
      <c r="Z3609" s="40"/>
      <c r="AA3609" s="40"/>
      <c r="AB3609" s="40"/>
      <c r="AC3609" s="40"/>
      <c r="AD3609" s="40"/>
      <c r="AE3609" s="40"/>
      <c r="AF3609" s="40"/>
      <c r="AG3609" s="40"/>
      <c r="AH3609" s="40"/>
      <c r="AI3609" s="40"/>
      <c r="AJ3609" s="40"/>
      <c r="AK3609" s="40"/>
      <c r="AL3609" s="40"/>
      <c r="AM3609" s="40"/>
      <c r="AN3609" s="40"/>
      <c r="AO3609" s="40"/>
      <c r="AP3609" s="40"/>
      <c r="AQ3609" s="40"/>
      <c r="AR3609" s="40"/>
      <c r="AS3609" s="40"/>
      <c r="AT3609" s="40"/>
      <c r="AU3609" s="40"/>
      <c r="AV3609" s="40"/>
      <c r="AW3609" s="40"/>
      <c r="AX3609" s="40"/>
      <c r="AY3609" s="40"/>
      <c r="AZ3609" s="40"/>
      <c r="BA3609" s="40"/>
      <c r="BB3609" s="40"/>
      <c r="BC3609" s="40"/>
      <c r="BD3609" s="40"/>
      <c r="BE3609" s="40"/>
      <c r="BF3609" s="40"/>
    </row>
    <row r="3610" spans="1:58" x14ac:dyDescent="0.4">
      <c r="A3610" s="510"/>
      <c r="B3610" s="40"/>
      <c r="C3610" s="40"/>
      <c r="D3610" s="45"/>
      <c r="E3610" s="45"/>
      <c r="F3610" s="64"/>
      <c r="G3610" s="40"/>
      <c r="H3610" s="40"/>
      <c r="I3610" s="40"/>
      <c r="J3610" s="40"/>
      <c r="K3610" s="40"/>
      <c r="L3610" s="40"/>
      <c r="M3610" s="40"/>
      <c r="N3610" s="40"/>
      <c r="O3610" s="40"/>
      <c r="P3610" s="40"/>
      <c r="Q3610" s="40"/>
      <c r="R3610" s="40"/>
      <c r="S3610" s="40"/>
      <c r="T3610" s="40"/>
      <c r="U3610" s="40"/>
      <c r="V3610" s="40"/>
      <c r="W3610" s="40"/>
      <c r="X3610" s="40"/>
      <c r="Y3610" s="40"/>
      <c r="Z3610" s="40"/>
      <c r="AA3610" s="40"/>
      <c r="AB3610" s="40"/>
      <c r="AC3610" s="40"/>
      <c r="AD3610" s="40"/>
      <c r="AE3610" s="40"/>
      <c r="AF3610" s="40"/>
      <c r="AG3610" s="40"/>
      <c r="AH3610" s="40"/>
      <c r="AI3610" s="40"/>
      <c r="AJ3610" s="40"/>
      <c r="AK3610" s="40"/>
      <c r="AL3610" s="40"/>
      <c r="AM3610" s="40"/>
      <c r="AN3610" s="40"/>
      <c r="AO3610" s="40"/>
      <c r="AP3610" s="40"/>
      <c r="AQ3610" s="40"/>
      <c r="AR3610" s="40"/>
      <c r="AS3610" s="40"/>
      <c r="AT3610" s="40"/>
      <c r="AU3610" s="40"/>
      <c r="AV3610" s="40"/>
      <c r="AW3610" s="40"/>
      <c r="AX3610" s="40"/>
      <c r="AY3610" s="40"/>
      <c r="AZ3610" s="40"/>
      <c r="BA3610" s="40"/>
      <c r="BB3610" s="40"/>
      <c r="BC3610" s="40"/>
      <c r="BD3610" s="40"/>
      <c r="BE3610" s="40"/>
      <c r="BF3610" s="40"/>
    </row>
    <row r="3611" spans="1:58" x14ac:dyDescent="0.4">
      <c r="A3611" s="510"/>
      <c r="B3611" s="40"/>
      <c r="C3611" s="40"/>
      <c r="D3611" s="45"/>
      <c r="E3611" s="45"/>
      <c r="F3611" s="64"/>
      <c r="G3611" s="40"/>
      <c r="H3611" s="40"/>
      <c r="I3611" s="40"/>
      <c r="J3611" s="40"/>
      <c r="K3611" s="40"/>
      <c r="L3611" s="40"/>
      <c r="M3611" s="40"/>
      <c r="N3611" s="40"/>
      <c r="O3611" s="40"/>
      <c r="P3611" s="40"/>
      <c r="Q3611" s="40"/>
      <c r="R3611" s="40"/>
      <c r="S3611" s="40"/>
      <c r="T3611" s="40"/>
      <c r="U3611" s="40"/>
      <c r="V3611" s="40"/>
      <c r="W3611" s="40"/>
      <c r="X3611" s="40"/>
      <c r="Y3611" s="40"/>
      <c r="Z3611" s="40"/>
      <c r="AA3611" s="40"/>
      <c r="AB3611" s="40"/>
      <c r="AC3611" s="40"/>
      <c r="AD3611" s="40"/>
      <c r="AE3611" s="40"/>
      <c r="AF3611" s="40"/>
      <c r="AG3611" s="40"/>
      <c r="AH3611" s="40"/>
      <c r="AI3611" s="40"/>
      <c r="AJ3611" s="40"/>
      <c r="AK3611" s="40"/>
      <c r="AL3611" s="40"/>
      <c r="AM3611" s="40"/>
      <c r="AN3611" s="40"/>
      <c r="AO3611" s="40"/>
      <c r="AP3611" s="40"/>
      <c r="AQ3611" s="40"/>
      <c r="AR3611" s="40"/>
      <c r="AS3611" s="40"/>
      <c r="AT3611" s="40"/>
      <c r="AU3611" s="40"/>
      <c r="AV3611" s="40"/>
      <c r="AW3611" s="40"/>
      <c r="AX3611" s="40"/>
      <c r="AY3611" s="40"/>
      <c r="AZ3611" s="40"/>
      <c r="BA3611" s="40"/>
      <c r="BB3611" s="40"/>
      <c r="BC3611" s="40"/>
      <c r="BD3611" s="40"/>
      <c r="BE3611" s="40"/>
      <c r="BF3611" s="40"/>
    </row>
    <row r="3612" spans="1:58" x14ac:dyDescent="0.4">
      <c r="A3612" s="510"/>
      <c r="B3612" s="40"/>
      <c r="C3612" s="40"/>
      <c r="D3612" s="45"/>
      <c r="E3612" s="45"/>
      <c r="F3612" s="64"/>
      <c r="G3612" s="40"/>
      <c r="H3612" s="40"/>
      <c r="I3612" s="40"/>
      <c r="J3612" s="40"/>
      <c r="K3612" s="40"/>
      <c r="L3612" s="40"/>
      <c r="M3612" s="40"/>
      <c r="N3612" s="40"/>
      <c r="O3612" s="40"/>
      <c r="P3612" s="40"/>
      <c r="Q3612" s="40"/>
      <c r="R3612" s="40"/>
      <c r="S3612" s="40"/>
      <c r="T3612" s="40"/>
      <c r="U3612" s="40"/>
      <c r="V3612" s="40"/>
      <c r="W3612" s="40"/>
      <c r="X3612" s="40"/>
      <c r="Y3612" s="40"/>
      <c r="Z3612" s="40"/>
      <c r="AA3612" s="40"/>
      <c r="AB3612" s="40"/>
      <c r="AC3612" s="40"/>
      <c r="AD3612" s="40"/>
      <c r="AE3612" s="40"/>
      <c r="AF3612" s="40"/>
      <c r="AG3612" s="40"/>
      <c r="AH3612" s="40"/>
      <c r="AI3612" s="40"/>
      <c r="AJ3612" s="40"/>
      <c r="AK3612" s="40"/>
      <c r="AL3612" s="40"/>
      <c r="AM3612" s="40"/>
      <c r="AN3612" s="40"/>
      <c r="AO3612" s="40"/>
      <c r="AP3612" s="40"/>
      <c r="AQ3612" s="40"/>
      <c r="AR3612" s="40"/>
      <c r="AS3612" s="40"/>
      <c r="AT3612" s="40"/>
      <c r="AU3612" s="40"/>
      <c r="AV3612" s="40"/>
      <c r="AW3612" s="40"/>
      <c r="AX3612" s="40"/>
      <c r="AY3612" s="40"/>
      <c r="AZ3612" s="40"/>
      <c r="BA3612" s="40"/>
      <c r="BB3612" s="40"/>
      <c r="BC3612" s="40"/>
      <c r="BD3612" s="40"/>
      <c r="BE3612" s="40"/>
      <c r="BF3612" s="40"/>
    </row>
    <row r="3613" spans="1:58" x14ac:dyDescent="0.4">
      <c r="A3613" s="510"/>
      <c r="B3613" s="40"/>
      <c r="C3613" s="40"/>
      <c r="D3613" s="45"/>
      <c r="E3613" s="45"/>
      <c r="F3613" s="64"/>
      <c r="G3613" s="40"/>
      <c r="H3613" s="40"/>
      <c r="I3613" s="40"/>
      <c r="J3613" s="40"/>
      <c r="K3613" s="40"/>
      <c r="L3613" s="40"/>
      <c r="M3613" s="40"/>
      <c r="N3613" s="40"/>
      <c r="O3613" s="40"/>
      <c r="P3613" s="40"/>
      <c r="Q3613" s="40"/>
      <c r="R3613" s="40"/>
      <c r="S3613" s="40"/>
      <c r="T3613" s="40"/>
      <c r="U3613" s="40"/>
      <c r="V3613" s="40"/>
      <c r="W3613" s="40"/>
      <c r="X3613" s="40"/>
      <c r="Y3613" s="40"/>
      <c r="Z3613" s="40"/>
      <c r="AA3613" s="40"/>
      <c r="AB3613" s="40"/>
      <c r="AC3613" s="40"/>
      <c r="AD3613" s="40"/>
      <c r="AE3613" s="40"/>
      <c r="AF3613" s="40"/>
      <c r="AG3613" s="40"/>
      <c r="AH3613" s="40"/>
      <c r="AI3613" s="40"/>
      <c r="AJ3613" s="40"/>
      <c r="AK3613" s="40"/>
      <c r="AL3613" s="40"/>
      <c r="AM3613" s="40"/>
      <c r="AN3613" s="40"/>
      <c r="AO3613" s="40"/>
      <c r="AP3613" s="40"/>
      <c r="AQ3613" s="40"/>
      <c r="AR3613" s="40"/>
      <c r="AS3613" s="40"/>
      <c r="AT3613" s="40"/>
      <c r="AU3613" s="40"/>
      <c r="AV3613" s="40"/>
      <c r="AW3613" s="40"/>
      <c r="AX3613" s="40"/>
      <c r="AY3613" s="40"/>
      <c r="AZ3613" s="40"/>
      <c r="BA3613" s="40"/>
      <c r="BB3613" s="40"/>
      <c r="BC3613" s="40"/>
      <c r="BD3613" s="40"/>
      <c r="BE3613" s="40"/>
      <c r="BF3613" s="40"/>
    </row>
    <row r="3614" spans="1:58" x14ac:dyDescent="0.4">
      <c r="A3614" s="510"/>
      <c r="B3614" s="40"/>
      <c r="C3614" s="40"/>
      <c r="D3614" s="45"/>
      <c r="E3614" s="45"/>
      <c r="F3614" s="64"/>
      <c r="G3614" s="40"/>
      <c r="H3614" s="40"/>
      <c r="I3614" s="40"/>
      <c r="J3614" s="40"/>
      <c r="K3614" s="40"/>
      <c r="L3614" s="40"/>
      <c r="M3614" s="40"/>
      <c r="N3614" s="40"/>
      <c r="O3614" s="40"/>
      <c r="P3614" s="40"/>
      <c r="Q3614" s="40"/>
      <c r="R3614" s="40"/>
      <c r="S3614" s="40"/>
      <c r="T3614" s="40"/>
      <c r="U3614" s="40"/>
      <c r="V3614" s="40"/>
      <c r="W3614" s="40"/>
      <c r="X3614" s="40"/>
      <c r="Y3614" s="40"/>
      <c r="Z3614" s="40"/>
      <c r="AA3614" s="40"/>
      <c r="AB3614" s="40"/>
      <c r="AC3614" s="40"/>
      <c r="AD3614" s="40"/>
      <c r="AE3614" s="40"/>
      <c r="AF3614" s="40"/>
      <c r="AG3614" s="40"/>
      <c r="AH3614" s="40"/>
      <c r="AI3614" s="40"/>
      <c r="AJ3614" s="40"/>
      <c r="AK3614" s="40"/>
      <c r="AL3614" s="40"/>
      <c r="AM3614" s="40"/>
      <c r="AN3614" s="40"/>
      <c r="AO3614" s="40"/>
      <c r="AP3614" s="40"/>
      <c r="AQ3614" s="40"/>
      <c r="AR3614" s="40"/>
      <c r="AS3614" s="40"/>
      <c r="AT3614" s="40"/>
      <c r="AU3614" s="40"/>
      <c r="AV3614" s="40"/>
      <c r="AW3614" s="40"/>
      <c r="AX3614" s="40"/>
      <c r="AY3614" s="40"/>
      <c r="AZ3614" s="40"/>
      <c r="BA3614" s="40"/>
      <c r="BB3614" s="40"/>
      <c r="BC3614" s="40"/>
      <c r="BD3614" s="40"/>
      <c r="BE3614" s="40"/>
      <c r="BF3614" s="40"/>
    </row>
    <row r="3615" spans="1:58" x14ac:dyDescent="0.4">
      <c r="A3615" s="510"/>
      <c r="B3615" s="40"/>
      <c r="C3615" s="40"/>
      <c r="D3615" s="45"/>
      <c r="E3615" s="45"/>
      <c r="F3615" s="64"/>
      <c r="G3615" s="40"/>
      <c r="H3615" s="40"/>
      <c r="I3615" s="40"/>
      <c r="J3615" s="40"/>
      <c r="K3615" s="40"/>
      <c r="L3615" s="40"/>
      <c r="M3615" s="40"/>
      <c r="N3615" s="40"/>
      <c r="O3615" s="40"/>
      <c r="P3615" s="40"/>
      <c r="Q3615" s="40"/>
      <c r="R3615" s="40"/>
      <c r="S3615" s="40"/>
      <c r="T3615" s="40"/>
      <c r="U3615" s="40"/>
      <c r="V3615" s="40"/>
      <c r="W3615" s="40"/>
      <c r="X3615" s="40"/>
      <c r="Y3615" s="40"/>
      <c r="Z3615" s="40"/>
      <c r="AA3615" s="40"/>
      <c r="AB3615" s="40"/>
      <c r="AC3615" s="40"/>
      <c r="AD3615" s="40"/>
      <c r="AE3615" s="40"/>
      <c r="AF3615" s="40"/>
      <c r="AG3615" s="40"/>
      <c r="AH3615" s="40"/>
      <c r="AI3615" s="40"/>
      <c r="AJ3615" s="40"/>
      <c r="AK3615" s="40"/>
      <c r="AL3615" s="40"/>
      <c r="AM3615" s="40"/>
      <c r="AN3615" s="40"/>
      <c r="AO3615" s="40"/>
      <c r="AP3615" s="40"/>
      <c r="AQ3615" s="40"/>
      <c r="AR3615" s="40"/>
      <c r="AS3615" s="40"/>
      <c r="AT3615" s="40"/>
      <c r="AU3615" s="40"/>
      <c r="AV3615" s="40"/>
      <c r="AW3615" s="40"/>
      <c r="AX3615" s="40"/>
      <c r="AY3615" s="40"/>
      <c r="AZ3615" s="40"/>
      <c r="BA3615" s="40"/>
      <c r="BB3615" s="40"/>
      <c r="BC3615" s="40"/>
      <c r="BD3615" s="40"/>
      <c r="BE3615" s="40"/>
      <c r="BF3615" s="40"/>
    </row>
    <row r="3616" spans="1:58" x14ac:dyDescent="0.4">
      <c r="A3616" s="510"/>
      <c r="B3616" s="40"/>
      <c r="C3616" s="40"/>
      <c r="D3616" s="45"/>
      <c r="E3616" s="45"/>
      <c r="F3616" s="64"/>
      <c r="G3616" s="40"/>
      <c r="H3616" s="40"/>
      <c r="I3616" s="40"/>
      <c r="J3616" s="40"/>
      <c r="K3616" s="40"/>
      <c r="L3616" s="40"/>
      <c r="M3616" s="40"/>
      <c r="N3616" s="40"/>
      <c r="O3616" s="40"/>
      <c r="P3616" s="40"/>
      <c r="Q3616" s="40"/>
      <c r="R3616" s="40"/>
      <c r="S3616" s="40"/>
      <c r="T3616" s="40"/>
      <c r="U3616" s="40"/>
      <c r="V3616" s="40"/>
      <c r="W3616" s="40"/>
      <c r="X3616" s="40"/>
      <c r="Y3616" s="40"/>
      <c r="Z3616" s="40"/>
      <c r="AA3616" s="40"/>
      <c r="AB3616" s="40"/>
      <c r="AC3616" s="40"/>
      <c r="AD3616" s="40"/>
      <c r="AE3616" s="40"/>
      <c r="AF3616" s="40"/>
      <c r="AG3616" s="40"/>
      <c r="AH3616" s="40"/>
      <c r="AI3616" s="40"/>
      <c r="AJ3616" s="40"/>
      <c r="AK3616" s="40"/>
      <c r="AL3616" s="40"/>
      <c r="AM3616" s="40"/>
      <c r="AN3616" s="40"/>
      <c r="AO3616" s="40"/>
      <c r="AP3616" s="40"/>
      <c r="AQ3616" s="40"/>
      <c r="AR3616" s="40"/>
      <c r="AS3616" s="40"/>
      <c r="AT3616" s="40"/>
      <c r="AU3616" s="40"/>
      <c r="AV3616" s="40"/>
      <c r="AW3616" s="40"/>
      <c r="AX3616" s="40"/>
      <c r="AY3616" s="40"/>
      <c r="AZ3616" s="40"/>
      <c r="BA3616" s="40"/>
      <c r="BB3616" s="40"/>
      <c r="BC3616" s="40"/>
      <c r="BD3616" s="40"/>
      <c r="BE3616" s="40"/>
      <c r="BF3616" s="40"/>
    </row>
    <row r="3617" spans="1:58" x14ac:dyDescent="0.4">
      <c r="A3617" s="510"/>
      <c r="B3617" s="40"/>
      <c r="C3617" s="40"/>
      <c r="D3617" s="45"/>
      <c r="E3617" s="45"/>
      <c r="F3617" s="64"/>
      <c r="G3617" s="40"/>
      <c r="H3617" s="40"/>
      <c r="I3617" s="40"/>
      <c r="J3617" s="40"/>
      <c r="K3617" s="40"/>
      <c r="L3617" s="40"/>
      <c r="M3617" s="40"/>
      <c r="N3617" s="40"/>
      <c r="O3617" s="40"/>
      <c r="P3617" s="40"/>
      <c r="Q3617" s="40"/>
      <c r="R3617" s="40"/>
      <c r="S3617" s="40"/>
      <c r="T3617" s="40"/>
      <c r="U3617" s="40"/>
      <c r="V3617" s="40"/>
      <c r="W3617" s="40"/>
      <c r="X3617" s="40"/>
      <c r="Y3617" s="40"/>
      <c r="Z3617" s="40"/>
      <c r="AA3617" s="40"/>
      <c r="AB3617" s="40"/>
      <c r="AC3617" s="40"/>
      <c r="AD3617" s="40"/>
      <c r="AE3617" s="40"/>
      <c r="AF3617" s="40"/>
      <c r="AG3617" s="40"/>
      <c r="AH3617" s="40"/>
      <c r="AI3617" s="40"/>
      <c r="AJ3617" s="40"/>
      <c r="AK3617" s="40"/>
      <c r="AL3617" s="40"/>
      <c r="AM3617" s="40"/>
      <c r="AN3617" s="40"/>
      <c r="AO3617" s="40"/>
      <c r="AP3617" s="40"/>
      <c r="AQ3617" s="40"/>
      <c r="AR3617" s="40"/>
      <c r="AS3617" s="40"/>
      <c r="AT3617" s="40"/>
      <c r="AU3617" s="40"/>
      <c r="AV3617" s="40"/>
      <c r="AW3617" s="40"/>
      <c r="AX3617" s="40"/>
      <c r="AY3617" s="40"/>
      <c r="AZ3617" s="40"/>
      <c r="BA3617" s="40"/>
      <c r="BB3617" s="40"/>
      <c r="BC3617" s="40"/>
      <c r="BD3617" s="40"/>
      <c r="BE3617" s="40"/>
      <c r="BF3617" s="40"/>
    </row>
    <row r="3618" spans="1:58" x14ac:dyDescent="0.4">
      <c r="A3618" s="510"/>
      <c r="B3618" s="40"/>
      <c r="C3618" s="40"/>
      <c r="D3618" s="45"/>
      <c r="E3618" s="45"/>
      <c r="F3618" s="64"/>
      <c r="G3618" s="40"/>
      <c r="H3618" s="40"/>
      <c r="I3618" s="40"/>
      <c r="J3618" s="40"/>
      <c r="K3618" s="40"/>
      <c r="L3618" s="40"/>
      <c r="M3618" s="40"/>
      <c r="N3618" s="40"/>
      <c r="O3618" s="40"/>
      <c r="P3618" s="40"/>
      <c r="Q3618" s="40"/>
      <c r="R3618" s="40"/>
      <c r="S3618" s="40"/>
      <c r="T3618" s="40"/>
      <c r="U3618" s="40"/>
      <c r="V3618" s="40"/>
      <c r="W3618" s="40"/>
      <c r="X3618" s="40"/>
      <c r="Y3618" s="40"/>
      <c r="Z3618" s="40"/>
      <c r="AA3618" s="40"/>
      <c r="AB3618" s="40"/>
      <c r="AC3618" s="40"/>
      <c r="AD3618" s="40"/>
      <c r="AE3618" s="40"/>
      <c r="AF3618" s="40"/>
      <c r="AG3618" s="40"/>
      <c r="AH3618" s="40"/>
      <c r="AI3618" s="40"/>
      <c r="AJ3618" s="40"/>
      <c r="AK3618" s="40"/>
      <c r="AL3618" s="40"/>
      <c r="AM3618" s="40"/>
      <c r="AN3618" s="40"/>
      <c r="AO3618" s="40"/>
      <c r="AP3618" s="40"/>
      <c r="AQ3618" s="40"/>
      <c r="AR3618" s="40"/>
      <c r="AS3618" s="40"/>
      <c r="AT3618" s="40"/>
      <c r="AU3618" s="40"/>
      <c r="AV3618" s="40"/>
      <c r="AW3618" s="40"/>
      <c r="AX3618" s="40"/>
      <c r="AY3618" s="40"/>
      <c r="AZ3618" s="40"/>
      <c r="BA3618" s="40"/>
      <c r="BB3618" s="40"/>
      <c r="BC3618" s="40"/>
      <c r="BD3618" s="40"/>
      <c r="BE3618" s="40"/>
      <c r="BF3618" s="40"/>
    </row>
    <row r="3619" spans="1:58" x14ac:dyDescent="0.4">
      <c r="A3619" s="510"/>
      <c r="B3619" s="40"/>
      <c r="C3619" s="40"/>
      <c r="D3619" s="45"/>
      <c r="E3619" s="45"/>
      <c r="F3619" s="64"/>
      <c r="G3619" s="40"/>
      <c r="H3619" s="40"/>
      <c r="I3619" s="40"/>
      <c r="J3619" s="40"/>
      <c r="K3619" s="40"/>
      <c r="L3619" s="40"/>
      <c r="M3619" s="40"/>
      <c r="N3619" s="40"/>
      <c r="O3619" s="40"/>
      <c r="P3619" s="40"/>
      <c r="Q3619" s="40"/>
      <c r="R3619" s="40"/>
      <c r="S3619" s="40"/>
      <c r="T3619" s="40"/>
      <c r="U3619" s="40"/>
      <c r="V3619" s="40"/>
      <c r="W3619" s="40"/>
      <c r="X3619" s="40"/>
      <c r="Y3619" s="40"/>
      <c r="Z3619" s="40"/>
      <c r="AA3619" s="40"/>
      <c r="AB3619" s="40"/>
      <c r="AC3619" s="40"/>
      <c r="AD3619" s="40"/>
      <c r="AE3619" s="40"/>
      <c r="AF3619" s="40"/>
      <c r="AG3619" s="40"/>
      <c r="AH3619" s="40"/>
      <c r="AI3619" s="40"/>
      <c r="AJ3619" s="40"/>
      <c r="AK3619" s="40"/>
      <c r="AL3619" s="40"/>
      <c r="AM3619" s="40"/>
      <c r="AN3619" s="40"/>
      <c r="AO3619" s="40"/>
      <c r="AP3619" s="40"/>
      <c r="AQ3619" s="40"/>
      <c r="AR3619" s="40"/>
      <c r="AS3619" s="40"/>
      <c r="AT3619" s="40"/>
      <c r="AU3619" s="40"/>
      <c r="AV3619" s="40"/>
      <c r="AW3619" s="40"/>
      <c r="AX3619" s="40"/>
      <c r="AY3619" s="40"/>
      <c r="AZ3619" s="40"/>
      <c r="BA3619" s="40"/>
      <c r="BB3619" s="40"/>
      <c r="BC3619" s="40"/>
      <c r="BD3619" s="40"/>
      <c r="BE3619" s="40"/>
      <c r="BF3619" s="40"/>
    </row>
    <row r="3620" spans="1:58" x14ac:dyDescent="0.4">
      <c r="A3620" s="510"/>
      <c r="B3620" s="40"/>
      <c r="C3620" s="40"/>
      <c r="D3620" s="45"/>
      <c r="E3620" s="45"/>
      <c r="F3620" s="64"/>
      <c r="G3620" s="40"/>
      <c r="H3620" s="40"/>
      <c r="I3620" s="40"/>
      <c r="J3620" s="40"/>
      <c r="K3620" s="40"/>
      <c r="L3620" s="40"/>
      <c r="M3620" s="40"/>
      <c r="N3620" s="40"/>
      <c r="O3620" s="40"/>
      <c r="P3620" s="40"/>
      <c r="Q3620" s="40"/>
      <c r="R3620" s="40"/>
      <c r="S3620" s="40"/>
      <c r="T3620" s="40"/>
      <c r="U3620" s="40"/>
      <c r="V3620" s="40"/>
      <c r="W3620" s="40"/>
      <c r="X3620" s="40"/>
      <c r="Y3620" s="40"/>
      <c r="Z3620" s="40"/>
      <c r="AA3620" s="40"/>
      <c r="AB3620" s="40"/>
      <c r="AC3620" s="40"/>
      <c r="AD3620" s="40"/>
      <c r="AE3620" s="40"/>
      <c r="AF3620" s="40"/>
      <c r="AG3620" s="40"/>
      <c r="AH3620" s="40"/>
      <c r="AI3620" s="40"/>
      <c r="AJ3620" s="40"/>
      <c r="AK3620" s="40"/>
      <c r="AL3620" s="40"/>
      <c r="AM3620" s="40"/>
      <c r="AN3620" s="40"/>
      <c r="AO3620" s="40"/>
      <c r="AP3620" s="40"/>
      <c r="AQ3620" s="40"/>
      <c r="AR3620" s="40"/>
      <c r="AS3620" s="40"/>
      <c r="AT3620" s="40"/>
      <c r="AU3620" s="40"/>
      <c r="AV3620" s="40"/>
      <c r="AW3620" s="40"/>
      <c r="AX3620" s="40"/>
      <c r="AY3620" s="40"/>
      <c r="AZ3620" s="40"/>
      <c r="BA3620" s="40"/>
      <c r="BB3620" s="40"/>
      <c r="BC3620" s="40"/>
      <c r="BD3620" s="40"/>
      <c r="BE3620" s="40"/>
      <c r="BF3620" s="40"/>
    </row>
    <row r="3621" spans="1:58" x14ac:dyDescent="0.4">
      <c r="A3621" s="510"/>
      <c r="B3621" s="40"/>
      <c r="C3621" s="40"/>
      <c r="D3621" s="45"/>
      <c r="E3621" s="45"/>
      <c r="F3621" s="64"/>
      <c r="G3621" s="40"/>
      <c r="H3621" s="40"/>
      <c r="I3621" s="40"/>
      <c r="J3621" s="40"/>
      <c r="K3621" s="40"/>
      <c r="L3621" s="40"/>
      <c r="M3621" s="40"/>
      <c r="N3621" s="40"/>
      <c r="O3621" s="40"/>
      <c r="P3621" s="40"/>
      <c r="Q3621" s="40"/>
      <c r="R3621" s="40"/>
      <c r="S3621" s="40"/>
      <c r="T3621" s="40"/>
      <c r="U3621" s="40"/>
      <c r="V3621" s="40"/>
      <c r="W3621" s="40"/>
      <c r="X3621" s="40"/>
      <c r="Y3621" s="40"/>
      <c r="Z3621" s="40"/>
      <c r="AA3621" s="40"/>
      <c r="AB3621" s="40"/>
      <c r="AC3621" s="40"/>
      <c r="AD3621" s="40"/>
      <c r="AE3621" s="40"/>
      <c r="AF3621" s="40"/>
      <c r="AG3621" s="40"/>
      <c r="AH3621" s="40"/>
      <c r="AI3621" s="40"/>
      <c r="AJ3621" s="40"/>
      <c r="AK3621" s="40"/>
      <c r="AL3621" s="40"/>
      <c r="AM3621" s="40"/>
      <c r="AN3621" s="40"/>
      <c r="AO3621" s="40"/>
      <c r="AP3621" s="40"/>
      <c r="AQ3621" s="40"/>
      <c r="AR3621" s="40"/>
      <c r="AS3621" s="40"/>
      <c r="AT3621" s="40"/>
      <c r="AU3621" s="40"/>
      <c r="AV3621" s="40"/>
      <c r="AW3621" s="40"/>
      <c r="AX3621" s="40"/>
      <c r="AY3621" s="40"/>
      <c r="AZ3621" s="40"/>
      <c r="BA3621" s="40"/>
      <c r="BB3621" s="40"/>
      <c r="BC3621" s="40"/>
      <c r="BD3621" s="40"/>
      <c r="BE3621" s="40"/>
      <c r="BF3621" s="40"/>
    </row>
    <row r="3622" spans="1:58" x14ac:dyDescent="0.4">
      <c r="A3622" s="510"/>
      <c r="B3622" s="40"/>
      <c r="C3622" s="40"/>
      <c r="D3622" s="45"/>
      <c r="E3622" s="45"/>
      <c r="F3622" s="64"/>
      <c r="G3622" s="40"/>
      <c r="H3622" s="40"/>
      <c r="I3622" s="40"/>
      <c r="J3622" s="40"/>
      <c r="K3622" s="40"/>
      <c r="L3622" s="40"/>
      <c r="M3622" s="40"/>
      <c r="N3622" s="40"/>
      <c r="O3622" s="40"/>
      <c r="P3622" s="40"/>
      <c r="Q3622" s="40"/>
      <c r="R3622" s="40"/>
      <c r="S3622" s="40"/>
      <c r="T3622" s="40"/>
      <c r="U3622" s="40"/>
      <c r="V3622" s="40"/>
      <c r="W3622" s="40"/>
      <c r="X3622" s="40"/>
      <c r="Y3622" s="40"/>
      <c r="Z3622" s="40"/>
      <c r="AA3622" s="40"/>
      <c r="AB3622" s="40"/>
      <c r="AC3622" s="40"/>
      <c r="AD3622" s="40"/>
      <c r="AE3622" s="40"/>
      <c r="AF3622" s="40"/>
      <c r="AG3622" s="40"/>
      <c r="AH3622" s="40"/>
      <c r="AI3622" s="40"/>
      <c r="AJ3622" s="40"/>
      <c r="AK3622" s="40"/>
      <c r="AL3622" s="40"/>
      <c r="AM3622" s="40"/>
      <c r="AN3622" s="40"/>
      <c r="AO3622" s="40"/>
      <c r="AP3622" s="40"/>
      <c r="AQ3622" s="40"/>
      <c r="AR3622" s="40"/>
      <c r="AS3622" s="40"/>
      <c r="AT3622" s="40"/>
      <c r="AU3622" s="40"/>
      <c r="AV3622" s="40"/>
      <c r="AW3622" s="40"/>
      <c r="AX3622" s="40"/>
      <c r="AY3622" s="40"/>
      <c r="AZ3622" s="40"/>
      <c r="BA3622" s="40"/>
      <c r="BB3622" s="40"/>
      <c r="BC3622" s="40"/>
      <c r="BD3622" s="40"/>
      <c r="BE3622" s="40"/>
      <c r="BF3622" s="40"/>
    </row>
    <row r="3623" spans="1:58" x14ac:dyDescent="0.4">
      <c r="A3623" s="510"/>
      <c r="B3623" s="40"/>
      <c r="C3623" s="40"/>
      <c r="D3623" s="45"/>
      <c r="E3623" s="45"/>
      <c r="F3623" s="64"/>
      <c r="G3623" s="40"/>
      <c r="H3623" s="40"/>
      <c r="I3623" s="40"/>
      <c r="J3623" s="40"/>
      <c r="K3623" s="40"/>
      <c r="L3623" s="40"/>
      <c r="M3623" s="40"/>
      <c r="N3623" s="40"/>
      <c r="O3623" s="40"/>
      <c r="P3623" s="40"/>
      <c r="Q3623" s="40"/>
      <c r="R3623" s="40"/>
      <c r="S3623" s="40"/>
      <c r="T3623" s="40"/>
      <c r="U3623" s="40"/>
      <c r="V3623" s="40"/>
      <c r="W3623" s="40"/>
      <c r="X3623" s="40"/>
      <c r="Y3623" s="40"/>
      <c r="Z3623" s="40"/>
      <c r="AA3623" s="40"/>
      <c r="AB3623" s="40"/>
      <c r="AC3623" s="40"/>
      <c r="AD3623" s="40"/>
      <c r="AE3623" s="40"/>
      <c r="AF3623" s="40"/>
      <c r="AG3623" s="40"/>
      <c r="AH3623" s="40"/>
      <c r="AI3623" s="40"/>
      <c r="AJ3623" s="40"/>
      <c r="AK3623" s="40"/>
      <c r="AL3623" s="40"/>
      <c r="AM3623" s="40"/>
      <c r="AN3623" s="40"/>
      <c r="AO3623" s="40"/>
      <c r="AP3623" s="40"/>
      <c r="AQ3623" s="40"/>
      <c r="AR3623" s="40"/>
      <c r="AS3623" s="40"/>
      <c r="AT3623" s="40"/>
      <c r="AU3623" s="40"/>
      <c r="AV3623" s="40"/>
      <c r="AW3623" s="40"/>
      <c r="AX3623" s="40"/>
      <c r="AY3623" s="40"/>
      <c r="AZ3623" s="40"/>
      <c r="BA3623" s="40"/>
      <c r="BB3623" s="40"/>
      <c r="BC3623" s="40"/>
      <c r="BD3623" s="40"/>
      <c r="BE3623" s="40"/>
      <c r="BF3623" s="40"/>
    </row>
    <row r="3624" spans="1:58" x14ac:dyDescent="0.4">
      <c r="A3624" s="510"/>
      <c r="B3624" s="40"/>
      <c r="C3624" s="40"/>
      <c r="D3624" s="45"/>
      <c r="E3624" s="45"/>
      <c r="F3624" s="64"/>
      <c r="G3624" s="40"/>
      <c r="H3624" s="40"/>
      <c r="I3624" s="40"/>
      <c r="J3624" s="40"/>
      <c r="K3624" s="40"/>
      <c r="L3624" s="40"/>
      <c r="M3624" s="40"/>
      <c r="N3624" s="40"/>
      <c r="O3624" s="40"/>
      <c r="P3624" s="40"/>
      <c r="Q3624" s="40"/>
      <c r="R3624" s="40"/>
      <c r="S3624" s="40"/>
      <c r="T3624" s="40"/>
      <c r="U3624" s="40"/>
      <c r="V3624" s="40"/>
      <c r="W3624" s="40"/>
      <c r="X3624" s="40"/>
      <c r="Y3624" s="40"/>
      <c r="Z3624" s="40"/>
      <c r="AA3624" s="40"/>
      <c r="AB3624" s="40"/>
      <c r="AC3624" s="40"/>
      <c r="AD3624" s="40"/>
      <c r="AE3624" s="40"/>
      <c r="AF3624" s="40"/>
      <c r="AG3624" s="40"/>
      <c r="AH3624" s="40"/>
      <c r="AI3624" s="40"/>
      <c r="AJ3624" s="40"/>
      <c r="AK3624" s="40"/>
      <c r="AL3624" s="40"/>
      <c r="AM3624" s="40"/>
      <c r="AN3624" s="40"/>
      <c r="AO3624" s="40"/>
      <c r="AP3624" s="40"/>
      <c r="AQ3624" s="40"/>
      <c r="AR3624" s="40"/>
      <c r="AS3624" s="40"/>
      <c r="AT3624" s="40"/>
      <c r="AU3624" s="40"/>
      <c r="AV3624" s="40"/>
      <c r="AW3624" s="40"/>
      <c r="AX3624" s="40"/>
      <c r="AY3624" s="40"/>
      <c r="AZ3624" s="40"/>
      <c r="BA3624" s="40"/>
      <c r="BB3624" s="40"/>
      <c r="BC3624" s="40"/>
      <c r="BD3624" s="40"/>
      <c r="BE3624" s="40"/>
      <c r="BF3624" s="40"/>
    </row>
    <row r="3625" spans="1:58" x14ac:dyDescent="0.4">
      <c r="A3625" s="510"/>
      <c r="B3625" s="40"/>
      <c r="C3625" s="40"/>
      <c r="D3625" s="45"/>
      <c r="E3625" s="45"/>
      <c r="F3625" s="64"/>
      <c r="G3625" s="40"/>
      <c r="H3625" s="40"/>
      <c r="I3625" s="40"/>
      <c r="J3625" s="40"/>
      <c r="K3625" s="40"/>
      <c r="L3625" s="40"/>
      <c r="M3625" s="40"/>
      <c r="N3625" s="40"/>
      <c r="O3625" s="40"/>
      <c r="P3625" s="40"/>
      <c r="Q3625" s="40"/>
      <c r="R3625" s="40"/>
      <c r="S3625" s="40"/>
      <c r="T3625" s="40"/>
      <c r="U3625" s="40"/>
      <c r="V3625" s="40"/>
      <c r="W3625" s="40"/>
      <c r="X3625" s="40"/>
      <c r="Y3625" s="40"/>
      <c r="Z3625" s="40"/>
      <c r="AA3625" s="40"/>
      <c r="AB3625" s="40"/>
      <c r="AC3625" s="40"/>
      <c r="AD3625" s="40"/>
      <c r="AE3625" s="40"/>
      <c r="AF3625" s="40"/>
      <c r="AG3625" s="40"/>
      <c r="AH3625" s="40"/>
      <c r="AI3625" s="40"/>
      <c r="AJ3625" s="40"/>
      <c r="AK3625" s="40"/>
      <c r="AL3625" s="40"/>
      <c r="AM3625" s="40"/>
      <c r="AN3625" s="40"/>
      <c r="AO3625" s="40"/>
      <c r="AP3625" s="40"/>
      <c r="AQ3625" s="40"/>
      <c r="AR3625" s="40"/>
      <c r="AS3625" s="40"/>
      <c r="AT3625" s="40"/>
      <c r="AU3625" s="40"/>
      <c r="AV3625" s="40"/>
      <c r="AW3625" s="40"/>
      <c r="AX3625" s="40"/>
      <c r="AY3625" s="40"/>
      <c r="AZ3625" s="40"/>
      <c r="BA3625" s="40"/>
      <c r="BB3625" s="40"/>
      <c r="BC3625" s="40"/>
      <c r="BD3625" s="40"/>
      <c r="BE3625" s="40"/>
      <c r="BF3625" s="40"/>
    </row>
    <row r="3626" spans="1:58" x14ac:dyDescent="0.4">
      <c r="A3626" s="510"/>
      <c r="B3626" s="40"/>
      <c r="C3626" s="40"/>
      <c r="D3626" s="45"/>
      <c r="E3626" s="45"/>
      <c r="F3626" s="64"/>
      <c r="G3626" s="40"/>
      <c r="H3626" s="40"/>
      <c r="I3626" s="40"/>
      <c r="J3626" s="40"/>
      <c r="K3626" s="40"/>
      <c r="L3626" s="40"/>
      <c r="M3626" s="40"/>
      <c r="N3626" s="40"/>
      <c r="O3626" s="40"/>
      <c r="P3626" s="40"/>
      <c r="Q3626" s="40"/>
      <c r="R3626" s="40"/>
      <c r="S3626" s="40"/>
      <c r="T3626" s="40"/>
      <c r="U3626" s="40"/>
      <c r="V3626" s="40"/>
      <c r="W3626" s="40"/>
      <c r="X3626" s="40"/>
      <c r="Y3626" s="40"/>
      <c r="Z3626" s="40"/>
      <c r="AA3626" s="40"/>
      <c r="AB3626" s="40"/>
      <c r="AC3626" s="40"/>
      <c r="AD3626" s="40"/>
      <c r="AE3626" s="40"/>
      <c r="AF3626" s="40"/>
      <c r="AG3626" s="40"/>
      <c r="AH3626" s="40"/>
      <c r="AI3626" s="40"/>
      <c r="AJ3626" s="40"/>
      <c r="AK3626" s="40"/>
      <c r="AL3626" s="40"/>
      <c r="AM3626" s="40"/>
      <c r="AN3626" s="40"/>
      <c r="AO3626" s="40"/>
      <c r="AP3626" s="40"/>
      <c r="AQ3626" s="40"/>
      <c r="AR3626" s="40"/>
      <c r="AS3626" s="40"/>
      <c r="AT3626" s="40"/>
      <c r="AU3626" s="40"/>
      <c r="AV3626" s="40"/>
      <c r="AW3626" s="40"/>
      <c r="AX3626" s="40"/>
      <c r="AY3626" s="40"/>
      <c r="AZ3626" s="40"/>
      <c r="BA3626" s="40"/>
      <c r="BB3626" s="40"/>
      <c r="BC3626" s="40"/>
      <c r="BD3626" s="40"/>
      <c r="BE3626" s="40"/>
      <c r="BF3626" s="40"/>
    </row>
    <row r="3627" spans="1:58" x14ac:dyDescent="0.4">
      <c r="A3627" s="510"/>
      <c r="B3627" s="40"/>
      <c r="C3627" s="40"/>
      <c r="D3627" s="45"/>
      <c r="E3627" s="45"/>
      <c r="F3627" s="64"/>
      <c r="G3627" s="40"/>
      <c r="H3627" s="40"/>
      <c r="I3627" s="40"/>
      <c r="J3627" s="40"/>
      <c r="K3627" s="40"/>
      <c r="L3627" s="40"/>
      <c r="M3627" s="40"/>
      <c r="N3627" s="40"/>
      <c r="O3627" s="40"/>
      <c r="P3627" s="40"/>
      <c r="Q3627" s="40"/>
      <c r="R3627" s="40"/>
      <c r="S3627" s="40"/>
      <c r="T3627" s="40"/>
      <c r="U3627" s="40"/>
      <c r="V3627" s="40"/>
      <c r="W3627" s="40"/>
      <c r="X3627" s="40"/>
      <c r="Y3627" s="40"/>
      <c r="Z3627" s="40"/>
      <c r="AA3627" s="40"/>
      <c r="AB3627" s="40"/>
      <c r="AC3627" s="40"/>
      <c r="AD3627" s="40"/>
      <c r="AE3627" s="40"/>
      <c r="AF3627" s="40"/>
      <c r="AG3627" s="40"/>
      <c r="AH3627" s="40"/>
      <c r="AI3627" s="40"/>
      <c r="AJ3627" s="40"/>
      <c r="AK3627" s="40"/>
      <c r="AL3627" s="40"/>
      <c r="AM3627" s="40"/>
      <c r="AN3627" s="40"/>
      <c r="AO3627" s="40"/>
      <c r="AP3627" s="40"/>
      <c r="AQ3627" s="40"/>
      <c r="AR3627" s="40"/>
      <c r="AS3627" s="40"/>
      <c r="AT3627" s="40"/>
      <c r="AU3627" s="40"/>
      <c r="AV3627" s="40"/>
      <c r="AW3627" s="40"/>
      <c r="AX3627" s="40"/>
      <c r="AY3627" s="40"/>
      <c r="AZ3627" s="40"/>
      <c r="BA3627" s="40"/>
      <c r="BB3627" s="40"/>
      <c r="BC3627" s="40"/>
      <c r="BD3627" s="40"/>
      <c r="BE3627" s="40"/>
      <c r="BF3627" s="40"/>
    </row>
    <row r="3628" spans="1:58" x14ac:dyDescent="0.4">
      <c r="A3628" s="510"/>
      <c r="B3628" s="40"/>
      <c r="C3628" s="40"/>
      <c r="D3628" s="45"/>
      <c r="E3628" s="45"/>
      <c r="F3628" s="64"/>
      <c r="G3628" s="40"/>
      <c r="H3628" s="40"/>
      <c r="I3628" s="40"/>
      <c r="J3628" s="40"/>
      <c r="K3628" s="40"/>
      <c r="L3628" s="40"/>
      <c r="M3628" s="40"/>
      <c r="N3628" s="40"/>
      <c r="O3628" s="40"/>
      <c r="P3628" s="40"/>
      <c r="Q3628" s="40"/>
      <c r="R3628" s="40"/>
      <c r="S3628" s="40"/>
      <c r="T3628" s="40"/>
      <c r="U3628" s="40"/>
      <c r="V3628" s="40"/>
      <c r="W3628" s="40"/>
      <c r="X3628" s="40"/>
      <c r="Y3628" s="40"/>
      <c r="Z3628" s="40"/>
      <c r="AA3628" s="40"/>
      <c r="AB3628" s="40"/>
      <c r="AC3628" s="40"/>
      <c r="AD3628" s="40"/>
      <c r="AE3628" s="40"/>
      <c r="AF3628" s="40"/>
      <c r="AG3628" s="40"/>
      <c r="AH3628" s="40"/>
      <c r="AI3628" s="40"/>
      <c r="AJ3628" s="40"/>
      <c r="AK3628" s="40"/>
      <c r="AL3628" s="40"/>
      <c r="AM3628" s="40"/>
      <c r="AN3628" s="40"/>
      <c r="AO3628" s="40"/>
      <c r="AP3628" s="40"/>
      <c r="AQ3628" s="40"/>
      <c r="AR3628" s="40"/>
      <c r="AS3628" s="40"/>
      <c r="AT3628" s="40"/>
      <c r="AU3628" s="40"/>
      <c r="AV3628" s="40"/>
      <c r="AW3628" s="40"/>
      <c r="AX3628" s="40"/>
      <c r="AY3628" s="40"/>
      <c r="AZ3628" s="40"/>
      <c r="BA3628" s="40"/>
      <c r="BB3628" s="40"/>
      <c r="BC3628" s="40"/>
      <c r="BD3628" s="40"/>
      <c r="BE3628" s="40"/>
      <c r="BF3628" s="40"/>
    </row>
    <row r="3629" spans="1:58" x14ac:dyDescent="0.4">
      <c r="A3629" s="510"/>
      <c r="B3629" s="40"/>
      <c r="C3629" s="40"/>
      <c r="D3629" s="45"/>
      <c r="E3629" s="45"/>
      <c r="F3629" s="64"/>
      <c r="G3629" s="40"/>
      <c r="H3629" s="40"/>
      <c r="I3629" s="40"/>
      <c r="J3629" s="40"/>
      <c r="K3629" s="40"/>
      <c r="L3629" s="40"/>
      <c r="M3629" s="40"/>
      <c r="N3629" s="40"/>
      <c r="O3629" s="40"/>
      <c r="P3629" s="40"/>
      <c r="Q3629" s="40"/>
      <c r="R3629" s="40"/>
      <c r="S3629" s="40"/>
      <c r="T3629" s="40"/>
      <c r="U3629" s="40"/>
      <c r="V3629" s="40"/>
      <c r="W3629" s="40"/>
      <c r="X3629" s="40"/>
      <c r="Y3629" s="40"/>
      <c r="Z3629" s="40"/>
      <c r="AA3629" s="40"/>
      <c r="AB3629" s="40"/>
      <c r="AC3629" s="40"/>
      <c r="AD3629" s="40"/>
      <c r="AE3629" s="40"/>
      <c r="AF3629" s="40"/>
      <c r="AG3629" s="40"/>
      <c r="AH3629" s="40"/>
      <c r="AI3629" s="40"/>
      <c r="AJ3629" s="40"/>
      <c r="AK3629" s="40"/>
      <c r="AL3629" s="40"/>
      <c r="AM3629" s="40"/>
      <c r="AN3629" s="40"/>
      <c r="AO3629" s="40"/>
      <c r="AP3629" s="40"/>
      <c r="AQ3629" s="40"/>
      <c r="AR3629" s="40"/>
      <c r="AS3629" s="40"/>
      <c r="AT3629" s="40"/>
      <c r="AU3629" s="40"/>
      <c r="AV3629" s="40"/>
      <c r="AW3629" s="40"/>
      <c r="AX3629" s="40"/>
      <c r="AY3629" s="40"/>
      <c r="AZ3629" s="40"/>
      <c r="BA3629" s="40"/>
      <c r="BB3629" s="40"/>
      <c r="BC3629" s="40"/>
      <c r="BD3629" s="40"/>
      <c r="BE3629" s="40"/>
      <c r="BF3629" s="40"/>
    </row>
    <row r="3630" spans="1:58" x14ac:dyDescent="0.4">
      <c r="A3630" s="510"/>
      <c r="B3630" s="40"/>
      <c r="C3630" s="40"/>
      <c r="D3630" s="45"/>
      <c r="E3630" s="45"/>
      <c r="F3630" s="64"/>
      <c r="G3630" s="40"/>
      <c r="H3630" s="40"/>
      <c r="I3630" s="40"/>
      <c r="J3630" s="40"/>
      <c r="K3630" s="40"/>
      <c r="L3630" s="40"/>
      <c r="M3630" s="40"/>
      <c r="N3630" s="40"/>
      <c r="O3630" s="40"/>
      <c r="P3630" s="40"/>
      <c r="Q3630" s="40"/>
      <c r="R3630" s="40"/>
      <c r="S3630" s="40"/>
      <c r="T3630" s="40"/>
      <c r="U3630" s="40"/>
      <c r="V3630" s="40"/>
      <c r="W3630" s="40"/>
      <c r="X3630" s="40"/>
      <c r="Y3630" s="40"/>
      <c r="Z3630" s="40"/>
      <c r="AA3630" s="40"/>
      <c r="AB3630" s="40"/>
      <c r="AC3630" s="40"/>
      <c r="AD3630" s="40"/>
      <c r="AE3630" s="40"/>
      <c r="AF3630" s="40"/>
      <c r="AG3630" s="40"/>
      <c r="AH3630" s="40"/>
      <c r="AI3630" s="40"/>
      <c r="AJ3630" s="40"/>
      <c r="AK3630" s="40"/>
      <c r="AL3630" s="40"/>
      <c r="AM3630" s="40"/>
      <c r="AN3630" s="40"/>
      <c r="AO3630" s="40"/>
      <c r="AP3630" s="40"/>
      <c r="AQ3630" s="40"/>
      <c r="AR3630" s="40"/>
      <c r="AS3630" s="40"/>
      <c r="AT3630" s="40"/>
      <c r="AU3630" s="40"/>
      <c r="AV3630" s="40"/>
      <c r="AW3630" s="40"/>
      <c r="AX3630" s="40"/>
      <c r="AY3630" s="40"/>
      <c r="AZ3630" s="40"/>
      <c r="BA3630" s="40"/>
      <c r="BB3630" s="40"/>
      <c r="BC3630" s="40"/>
      <c r="BD3630" s="40"/>
      <c r="BE3630" s="40"/>
      <c r="BF3630" s="40"/>
    </row>
    <row r="3631" spans="1:58" x14ac:dyDescent="0.4">
      <c r="A3631" s="510"/>
      <c r="B3631" s="40"/>
      <c r="C3631" s="40"/>
      <c r="D3631" s="45"/>
      <c r="E3631" s="45"/>
      <c r="F3631" s="64"/>
      <c r="G3631" s="40"/>
      <c r="H3631" s="40"/>
      <c r="I3631" s="40"/>
      <c r="J3631" s="40"/>
      <c r="K3631" s="40"/>
      <c r="L3631" s="40"/>
      <c r="M3631" s="40"/>
      <c r="N3631" s="40"/>
      <c r="O3631" s="40"/>
      <c r="P3631" s="40"/>
      <c r="Q3631" s="40"/>
      <c r="R3631" s="40"/>
      <c r="S3631" s="40"/>
      <c r="T3631" s="40"/>
      <c r="U3631" s="40"/>
      <c r="V3631" s="40"/>
      <c r="W3631" s="40"/>
      <c r="X3631" s="40"/>
      <c r="Y3631" s="40"/>
      <c r="Z3631" s="40"/>
      <c r="AA3631" s="40"/>
      <c r="AB3631" s="40"/>
      <c r="AC3631" s="40"/>
      <c r="AD3631" s="40"/>
      <c r="AE3631" s="40"/>
      <c r="AF3631" s="40"/>
      <c r="AG3631" s="40"/>
      <c r="AH3631" s="40"/>
      <c r="AI3631" s="40"/>
      <c r="AJ3631" s="40"/>
      <c r="AK3631" s="40"/>
      <c r="AL3631" s="40"/>
      <c r="AM3631" s="40"/>
      <c r="AN3631" s="40"/>
      <c r="AO3631" s="40"/>
      <c r="AP3631" s="40"/>
      <c r="AQ3631" s="40"/>
      <c r="AR3631" s="40"/>
      <c r="AS3631" s="40"/>
      <c r="AT3631" s="40"/>
      <c r="AU3631" s="40"/>
      <c r="AV3631" s="40"/>
      <c r="AW3631" s="40"/>
      <c r="AX3631" s="40"/>
      <c r="AY3631" s="40"/>
      <c r="AZ3631" s="40"/>
      <c r="BA3631" s="40"/>
      <c r="BB3631" s="40"/>
      <c r="BC3631" s="40"/>
      <c r="BD3631" s="40"/>
      <c r="BE3631" s="40"/>
      <c r="BF3631" s="40"/>
    </row>
    <row r="3632" spans="1:58" x14ac:dyDescent="0.4">
      <c r="A3632" s="510"/>
      <c r="B3632" s="40"/>
      <c r="C3632" s="40"/>
      <c r="D3632" s="45"/>
      <c r="E3632" s="45"/>
      <c r="F3632" s="64"/>
      <c r="G3632" s="40"/>
      <c r="H3632" s="40"/>
      <c r="I3632" s="40"/>
      <c r="J3632" s="40"/>
      <c r="K3632" s="40"/>
      <c r="L3632" s="40"/>
      <c r="M3632" s="40"/>
      <c r="N3632" s="40"/>
      <c r="O3632" s="40"/>
      <c r="P3632" s="40"/>
      <c r="Q3632" s="40"/>
      <c r="R3632" s="40"/>
      <c r="S3632" s="40"/>
      <c r="T3632" s="40"/>
      <c r="U3632" s="40"/>
      <c r="V3632" s="40"/>
      <c r="W3632" s="40"/>
      <c r="X3632" s="40"/>
      <c r="Y3632" s="40"/>
      <c r="Z3632" s="40"/>
      <c r="AA3632" s="40"/>
      <c r="AB3632" s="40"/>
      <c r="AC3632" s="40"/>
      <c r="AD3632" s="40"/>
      <c r="AE3632" s="40"/>
      <c r="AF3632" s="40"/>
      <c r="AG3632" s="40"/>
      <c r="AH3632" s="40"/>
      <c r="AI3632" s="40"/>
      <c r="AJ3632" s="40"/>
      <c r="AK3632" s="40"/>
      <c r="AL3632" s="40"/>
      <c r="AM3632" s="40"/>
      <c r="AN3632" s="40"/>
      <c r="AO3632" s="40"/>
      <c r="AP3632" s="40"/>
      <c r="AQ3632" s="40"/>
      <c r="AR3632" s="40"/>
      <c r="AS3632" s="40"/>
      <c r="AT3632" s="40"/>
      <c r="AU3632" s="40"/>
      <c r="AV3632" s="40"/>
      <c r="AW3632" s="40"/>
      <c r="AX3632" s="40"/>
      <c r="AY3632" s="40"/>
      <c r="AZ3632" s="40"/>
      <c r="BA3632" s="40"/>
      <c r="BB3632" s="40"/>
      <c r="BC3632" s="40"/>
      <c r="BD3632" s="40"/>
      <c r="BE3632" s="40"/>
      <c r="BF3632" s="40"/>
    </row>
    <row r="3633" spans="1:58" x14ac:dyDescent="0.4">
      <c r="A3633" s="510"/>
      <c r="B3633" s="40"/>
      <c r="C3633" s="40"/>
      <c r="D3633" s="45"/>
      <c r="E3633" s="45"/>
      <c r="F3633" s="64"/>
      <c r="G3633" s="40"/>
      <c r="H3633" s="40"/>
      <c r="I3633" s="40"/>
      <c r="J3633" s="40"/>
      <c r="K3633" s="40"/>
      <c r="L3633" s="40"/>
      <c r="M3633" s="40"/>
      <c r="N3633" s="40"/>
      <c r="O3633" s="40"/>
      <c r="P3633" s="40"/>
      <c r="Q3633" s="40"/>
      <c r="R3633" s="40"/>
      <c r="S3633" s="40"/>
      <c r="T3633" s="40"/>
      <c r="U3633" s="40"/>
      <c r="V3633" s="40"/>
      <c r="W3633" s="40"/>
      <c r="X3633" s="40"/>
      <c r="Y3633" s="40"/>
      <c r="Z3633" s="40"/>
      <c r="AA3633" s="40"/>
      <c r="AB3633" s="40"/>
      <c r="AC3633" s="40"/>
      <c r="AD3633" s="40"/>
      <c r="AE3633" s="40"/>
      <c r="AF3633" s="40"/>
      <c r="AG3633" s="40"/>
      <c r="AH3633" s="40"/>
      <c r="AI3633" s="40"/>
      <c r="AJ3633" s="40"/>
      <c r="AK3633" s="40"/>
      <c r="AL3633" s="40"/>
      <c r="AM3633" s="40"/>
      <c r="AN3633" s="40"/>
      <c r="AO3633" s="40"/>
      <c r="AP3633" s="40"/>
      <c r="AQ3633" s="40"/>
      <c r="AR3633" s="40"/>
      <c r="AS3633" s="40"/>
      <c r="AT3633" s="40"/>
      <c r="AU3633" s="40"/>
      <c r="AV3633" s="40"/>
      <c r="AW3633" s="40"/>
      <c r="AX3633" s="40"/>
      <c r="AY3633" s="40"/>
      <c r="AZ3633" s="40"/>
      <c r="BA3633" s="40"/>
      <c r="BB3633" s="40"/>
      <c r="BC3633" s="40"/>
      <c r="BD3633" s="40"/>
      <c r="BE3633" s="40"/>
      <c r="BF3633" s="40"/>
    </row>
    <row r="3634" spans="1:58" x14ac:dyDescent="0.4">
      <c r="A3634" s="510"/>
      <c r="B3634" s="40"/>
      <c r="C3634" s="40"/>
      <c r="D3634" s="45"/>
      <c r="E3634" s="45"/>
      <c r="F3634" s="64"/>
      <c r="G3634" s="40"/>
      <c r="H3634" s="40"/>
      <c r="I3634" s="40"/>
      <c r="J3634" s="40"/>
      <c r="K3634" s="40"/>
      <c r="L3634" s="40"/>
      <c r="M3634" s="40"/>
      <c r="N3634" s="40"/>
      <c r="O3634" s="40"/>
      <c r="P3634" s="40"/>
      <c r="Q3634" s="40"/>
      <c r="R3634" s="40"/>
      <c r="S3634" s="40"/>
      <c r="T3634" s="40"/>
      <c r="U3634" s="40"/>
      <c r="V3634" s="40"/>
      <c r="W3634" s="40"/>
      <c r="X3634" s="40"/>
      <c r="Y3634" s="40"/>
      <c r="Z3634" s="40"/>
      <c r="AA3634" s="40"/>
      <c r="AB3634" s="40"/>
      <c r="AC3634" s="40"/>
      <c r="AD3634" s="40"/>
      <c r="AE3634" s="40"/>
      <c r="AF3634" s="40"/>
      <c r="AG3634" s="40"/>
      <c r="AH3634" s="40"/>
      <c r="AI3634" s="40"/>
      <c r="AJ3634" s="40"/>
      <c r="AK3634" s="40"/>
      <c r="AL3634" s="40"/>
      <c r="AM3634" s="40"/>
      <c r="AN3634" s="40"/>
      <c r="AO3634" s="40"/>
      <c r="AP3634" s="40"/>
      <c r="AQ3634" s="40"/>
      <c r="AR3634" s="40"/>
      <c r="AS3634" s="40"/>
      <c r="AT3634" s="40"/>
      <c r="AU3634" s="40"/>
      <c r="AV3634" s="40"/>
      <c r="AW3634" s="40"/>
      <c r="AX3634" s="40"/>
      <c r="AY3634" s="40"/>
      <c r="AZ3634" s="40"/>
      <c r="BA3634" s="40"/>
      <c r="BB3634" s="40"/>
      <c r="BC3634" s="40"/>
      <c r="BD3634" s="40"/>
      <c r="BE3634" s="40"/>
      <c r="BF3634" s="40"/>
    </row>
    <row r="3635" spans="1:58" x14ac:dyDescent="0.4">
      <c r="A3635" s="510"/>
      <c r="B3635" s="40"/>
      <c r="C3635" s="40"/>
      <c r="D3635" s="45"/>
      <c r="E3635" s="45"/>
      <c r="F3635" s="64"/>
      <c r="G3635" s="40"/>
      <c r="H3635" s="40"/>
      <c r="I3635" s="40"/>
      <c r="J3635" s="40"/>
      <c r="K3635" s="40"/>
      <c r="L3635" s="40"/>
      <c r="M3635" s="40"/>
      <c r="N3635" s="40"/>
      <c r="O3635" s="40"/>
      <c r="P3635" s="40"/>
      <c r="Q3635" s="40"/>
      <c r="R3635" s="40"/>
      <c r="S3635" s="40"/>
      <c r="T3635" s="40"/>
      <c r="U3635" s="40"/>
      <c r="V3635" s="40"/>
      <c r="W3635" s="40"/>
      <c r="X3635" s="40"/>
      <c r="Y3635" s="40"/>
      <c r="Z3635" s="40"/>
      <c r="AA3635" s="40"/>
      <c r="AB3635" s="40"/>
      <c r="AC3635" s="40"/>
      <c r="AD3635" s="40"/>
      <c r="AE3635" s="40"/>
      <c r="AF3635" s="40"/>
      <c r="AG3635" s="40"/>
      <c r="AH3635" s="40"/>
      <c r="AI3635" s="40"/>
      <c r="AJ3635" s="40"/>
      <c r="AK3635" s="40"/>
      <c r="AL3635" s="40"/>
      <c r="AM3635" s="40"/>
      <c r="AN3635" s="40"/>
      <c r="AO3635" s="40"/>
      <c r="AP3635" s="40"/>
      <c r="AQ3635" s="40"/>
      <c r="AR3635" s="40"/>
      <c r="AS3635" s="40"/>
      <c r="AT3635" s="40"/>
      <c r="AU3635" s="40"/>
      <c r="AV3635" s="40"/>
      <c r="AW3635" s="40"/>
      <c r="AX3635" s="40"/>
      <c r="AY3635" s="40"/>
      <c r="AZ3635" s="40"/>
      <c r="BA3635" s="40"/>
      <c r="BB3635" s="40"/>
      <c r="BC3635" s="40"/>
      <c r="BD3635" s="40"/>
      <c r="BE3635" s="40"/>
      <c r="BF3635" s="40"/>
    </row>
    <row r="3636" spans="1:58" x14ac:dyDescent="0.4">
      <c r="A3636" s="510"/>
      <c r="B3636" s="40"/>
      <c r="C3636" s="40"/>
      <c r="D3636" s="45"/>
      <c r="E3636" s="45"/>
      <c r="F3636" s="64"/>
      <c r="G3636" s="40"/>
      <c r="H3636" s="40"/>
      <c r="I3636" s="40"/>
      <c r="J3636" s="40"/>
      <c r="K3636" s="40"/>
      <c r="L3636" s="40"/>
      <c r="M3636" s="40"/>
      <c r="N3636" s="40"/>
      <c r="O3636" s="40"/>
      <c r="P3636" s="40"/>
      <c r="Q3636" s="40"/>
      <c r="R3636" s="40"/>
      <c r="S3636" s="40"/>
      <c r="T3636" s="40"/>
      <c r="U3636" s="40"/>
      <c r="V3636" s="40"/>
      <c r="W3636" s="40"/>
      <c r="X3636" s="40"/>
      <c r="Y3636" s="40"/>
      <c r="Z3636" s="40"/>
      <c r="AA3636" s="40"/>
      <c r="AB3636" s="40"/>
      <c r="AC3636" s="40"/>
      <c r="AD3636" s="40"/>
      <c r="AE3636" s="40"/>
      <c r="AF3636" s="40"/>
      <c r="AG3636" s="40"/>
      <c r="AH3636" s="40"/>
      <c r="AI3636" s="40"/>
      <c r="AJ3636" s="40"/>
      <c r="AK3636" s="40"/>
      <c r="AL3636" s="40"/>
      <c r="AM3636" s="40"/>
      <c r="AN3636" s="40"/>
      <c r="AO3636" s="40"/>
      <c r="AP3636" s="40"/>
      <c r="AQ3636" s="40"/>
      <c r="AR3636" s="40"/>
      <c r="AS3636" s="40"/>
      <c r="AT3636" s="40"/>
      <c r="AU3636" s="40"/>
      <c r="AV3636" s="40"/>
      <c r="AW3636" s="40"/>
      <c r="AX3636" s="40"/>
      <c r="AY3636" s="40"/>
      <c r="AZ3636" s="40"/>
      <c r="BA3636" s="40"/>
      <c r="BB3636" s="40"/>
      <c r="BC3636" s="40"/>
      <c r="BD3636" s="40"/>
      <c r="BE3636" s="40"/>
      <c r="BF3636" s="40"/>
    </row>
    <row r="3637" spans="1:58" x14ac:dyDescent="0.4">
      <c r="A3637" s="510"/>
      <c r="B3637" s="40"/>
      <c r="C3637" s="40"/>
      <c r="D3637" s="45"/>
      <c r="E3637" s="45"/>
      <c r="F3637" s="64"/>
      <c r="G3637" s="40"/>
      <c r="H3637" s="40"/>
      <c r="I3637" s="40"/>
      <c r="J3637" s="40"/>
      <c r="K3637" s="40"/>
      <c r="L3637" s="40"/>
      <c r="M3637" s="40"/>
      <c r="N3637" s="40"/>
      <c r="O3637" s="40"/>
      <c r="P3637" s="40"/>
      <c r="Q3637" s="40"/>
      <c r="R3637" s="40"/>
      <c r="S3637" s="40"/>
      <c r="T3637" s="40"/>
      <c r="U3637" s="40"/>
      <c r="V3637" s="40"/>
      <c r="W3637" s="40"/>
      <c r="X3637" s="40"/>
      <c r="Y3637" s="40"/>
      <c r="Z3637" s="40"/>
      <c r="AA3637" s="40"/>
      <c r="AB3637" s="40"/>
      <c r="AC3637" s="40"/>
      <c r="AD3637" s="40"/>
      <c r="AE3637" s="40"/>
      <c r="AF3637" s="40"/>
      <c r="AG3637" s="40"/>
      <c r="AH3637" s="40"/>
      <c r="AI3637" s="40"/>
      <c r="AJ3637" s="40"/>
      <c r="AK3637" s="40"/>
      <c r="AL3637" s="40"/>
      <c r="AM3637" s="40"/>
      <c r="AN3637" s="40"/>
      <c r="AO3637" s="40"/>
      <c r="AP3637" s="40"/>
      <c r="AQ3637" s="40"/>
      <c r="AR3637" s="40"/>
      <c r="AS3637" s="40"/>
      <c r="AT3637" s="40"/>
      <c r="AU3637" s="40"/>
      <c r="AV3637" s="40"/>
      <c r="AW3637" s="40"/>
      <c r="AX3637" s="40"/>
      <c r="AY3637" s="40"/>
      <c r="AZ3637" s="40"/>
      <c r="BA3637" s="40"/>
      <c r="BB3637" s="40"/>
      <c r="BC3637" s="40"/>
      <c r="BD3637" s="40"/>
      <c r="BE3637" s="40"/>
      <c r="BF3637" s="40"/>
    </row>
    <row r="3638" spans="1:58" x14ac:dyDescent="0.4">
      <c r="A3638" s="510"/>
      <c r="B3638" s="40"/>
      <c r="C3638" s="40"/>
      <c r="D3638" s="45"/>
      <c r="E3638" s="45"/>
      <c r="F3638" s="64"/>
      <c r="G3638" s="40"/>
      <c r="H3638" s="40"/>
      <c r="I3638" s="40"/>
      <c r="J3638" s="40"/>
      <c r="K3638" s="40"/>
      <c r="L3638" s="40"/>
      <c r="M3638" s="40"/>
      <c r="N3638" s="40"/>
      <c r="O3638" s="40"/>
      <c r="P3638" s="40"/>
      <c r="Q3638" s="40"/>
      <c r="R3638" s="40"/>
      <c r="S3638" s="40"/>
      <c r="T3638" s="40"/>
      <c r="U3638" s="40"/>
      <c r="V3638" s="40"/>
      <c r="W3638" s="40"/>
      <c r="X3638" s="40"/>
      <c r="Y3638" s="40"/>
      <c r="Z3638" s="40"/>
      <c r="AA3638" s="40"/>
      <c r="AB3638" s="40"/>
      <c r="AC3638" s="40"/>
      <c r="AD3638" s="40"/>
      <c r="AE3638" s="40"/>
      <c r="AF3638" s="40"/>
      <c r="AG3638" s="40"/>
      <c r="AH3638" s="40"/>
      <c r="AI3638" s="40"/>
      <c r="AJ3638" s="40"/>
      <c r="AK3638" s="40"/>
      <c r="AL3638" s="40"/>
      <c r="AM3638" s="40"/>
      <c r="AN3638" s="40"/>
      <c r="AO3638" s="40"/>
      <c r="AP3638" s="40"/>
      <c r="AQ3638" s="40"/>
      <c r="AR3638" s="40"/>
      <c r="AS3638" s="40"/>
      <c r="AT3638" s="40"/>
      <c r="AU3638" s="40"/>
      <c r="AV3638" s="40"/>
      <c r="AW3638" s="40"/>
      <c r="AX3638" s="40"/>
      <c r="AY3638" s="40"/>
      <c r="AZ3638" s="40"/>
      <c r="BA3638" s="40"/>
      <c r="BB3638" s="40"/>
      <c r="BC3638" s="40"/>
      <c r="BD3638" s="40"/>
      <c r="BE3638" s="40"/>
      <c r="BF3638" s="40"/>
    </row>
    <row r="3639" spans="1:58" x14ac:dyDescent="0.4">
      <c r="A3639" s="510"/>
      <c r="B3639" s="40"/>
      <c r="C3639" s="40"/>
      <c r="D3639" s="45"/>
      <c r="E3639" s="45"/>
      <c r="F3639" s="64"/>
      <c r="G3639" s="40"/>
      <c r="H3639" s="40"/>
      <c r="I3639" s="40"/>
      <c r="J3639" s="40"/>
      <c r="K3639" s="40"/>
      <c r="L3639" s="40"/>
      <c r="M3639" s="40"/>
      <c r="N3639" s="40"/>
      <c r="O3639" s="40"/>
      <c r="P3639" s="40"/>
      <c r="Q3639" s="40"/>
      <c r="R3639" s="40"/>
      <c r="S3639" s="40"/>
      <c r="T3639" s="40"/>
      <c r="U3639" s="40"/>
      <c r="V3639" s="40"/>
      <c r="W3639" s="40"/>
      <c r="X3639" s="40"/>
      <c r="Y3639" s="40"/>
      <c r="Z3639" s="40"/>
      <c r="AA3639" s="40"/>
      <c r="AB3639" s="40"/>
      <c r="AC3639" s="40"/>
      <c r="AD3639" s="40"/>
      <c r="AE3639" s="40"/>
      <c r="AF3639" s="40"/>
      <c r="AG3639" s="40"/>
      <c r="AH3639" s="40"/>
      <c r="AI3639" s="40"/>
      <c r="AJ3639" s="40"/>
      <c r="AK3639" s="40"/>
      <c r="AL3639" s="40"/>
      <c r="AM3639" s="40"/>
      <c r="AN3639" s="40"/>
      <c r="AO3639" s="40"/>
      <c r="AP3639" s="40"/>
      <c r="AQ3639" s="40"/>
      <c r="AR3639" s="40"/>
      <c r="AS3639" s="40"/>
      <c r="AT3639" s="40"/>
      <c r="AU3639" s="40"/>
      <c r="AV3639" s="40"/>
      <c r="AW3639" s="40"/>
      <c r="AX3639" s="40"/>
      <c r="AY3639" s="40"/>
      <c r="AZ3639" s="40"/>
      <c r="BA3639" s="40"/>
      <c r="BB3639" s="40"/>
      <c r="BC3639" s="40"/>
      <c r="BD3639" s="40"/>
      <c r="BE3639" s="40"/>
      <c r="BF3639" s="40"/>
    </row>
    <row r="3640" spans="1:58" x14ac:dyDescent="0.4">
      <c r="A3640" s="510"/>
      <c r="B3640" s="40"/>
      <c r="C3640" s="40"/>
      <c r="D3640" s="45"/>
      <c r="E3640" s="45"/>
      <c r="F3640" s="64"/>
      <c r="G3640" s="40"/>
      <c r="H3640" s="40"/>
      <c r="I3640" s="40"/>
      <c r="J3640" s="40"/>
      <c r="K3640" s="40"/>
      <c r="L3640" s="40"/>
      <c r="M3640" s="40"/>
      <c r="N3640" s="40"/>
      <c r="O3640" s="40"/>
      <c r="P3640" s="40"/>
      <c r="Q3640" s="40"/>
      <c r="R3640" s="40"/>
      <c r="S3640" s="40"/>
      <c r="T3640" s="40"/>
      <c r="U3640" s="40"/>
      <c r="V3640" s="40"/>
      <c r="W3640" s="40"/>
      <c r="X3640" s="40"/>
      <c r="Y3640" s="40"/>
      <c r="Z3640" s="40"/>
      <c r="AA3640" s="40"/>
      <c r="AB3640" s="40"/>
      <c r="AC3640" s="40"/>
      <c r="AD3640" s="40"/>
      <c r="AE3640" s="40"/>
      <c r="AF3640" s="40"/>
      <c r="AG3640" s="40"/>
      <c r="AH3640" s="40"/>
      <c r="AI3640" s="40"/>
      <c r="AJ3640" s="40"/>
      <c r="AK3640" s="40"/>
      <c r="AL3640" s="40"/>
      <c r="AM3640" s="40"/>
      <c r="AN3640" s="40"/>
      <c r="AO3640" s="40"/>
      <c r="AP3640" s="40"/>
      <c r="AQ3640" s="40"/>
      <c r="AR3640" s="40"/>
      <c r="AS3640" s="40"/>
      <c r="AT3640" s="40"/>
      <c r="AU3640" s="40"/>
      <c r="AV3640" s="40"/>
      <c r="AW3640" s="40"/>
      <c r="AX3640" s="40"/>
      <c r="AY3640" s="40"/>
      <c r="AZ3640" s="40"/>
      <c r="BA3640" s="40"/>
      <c r="BB3640" s="40"/>
      <c r="BC3640" s="40"/>
      <c r="BD3640" s="40"/>
      <c r="BE3640" s="40"/>
      <c r="BF3640" s="40"/>
    </row>
    <row r="3641" spans="1:58" x14ac:dyDescent="0.4">
      <c r="A3641" s="510"/>
      <c r="B3641" s="40"/>
      <c r="C3641" s="40"/>
      <c r="D3641" s="45"/>
      <c r="E3641" s="45"/>
      <c r="F3641" s="64"/>
      <c r="G3641" s="40"/>
      <c r="H3641" s="40"/>
      <c r="I3641" s="40"/>
      <c r="J3641" s="40"/>
      <c r="K3641" s="40"/>
      <c r="L3641" s="40"/>
      <c r="M3641" s="40"/>
      <c r="N3641" s="40"/>
      <c r="O3641" s="40"/>
      <c r="P3641" s="40"/>
      <c r="Q3641" s="40"/>
      <c r="R3641" s="40"/>
      <c r="S3641" s="40"/>
      <c r="T3641" s="40"/>
      <c r="U3641" s="40"/>
      <c r="V3641" s="40"/>
      <c r="W3641" s="40"/>
      <c r="X3641" s="40"/>
      <c r="Y3641" s="40"/>
      <c r="Z3641" s="40"/>
      <c r="AA3641" s="40"/>
      <c r="AB3641" s="40"/>
      <c r="AC3641" s="40"/>
      <c r="AD3641" s="40"/>
      <c r="AE3641" s="40"/>
      <c r="AF3641" s="40"/>
      <c r="AG3641" s="40"/>
      <c r="AH3641" s="40"/>
      <c r="AI3641" s="40"/>
      <c r="AJ3641" s="40"/>
      <c r="AK3641" s="40"/>
      <c r="AL3641" s="40"/>
      <c r="AM3641" s="40"/>
      <c r="AN3641" s="40"/>
      <c r="AO3641" s="40"/>
      <c r="AP3641" s="40"/>
      <c r="AQ3641" s="40"/>
      <c r="AR3641" s="40"/>
      <c r="AS3641" s="40"/>
      <c r="AT3641" s="40"/>
      <c r="AU3641" s="40"/>
      <c r="AV3641" s="40"/>
      <c r="AW3641" s="40"/>
      <c r="AX3641" s="40"/>
      <c r="AY3641" s="40"/>
      <c r="AZ3641" s="40"/>
      <c r="BA3641" s="40"/>
      <c r="BB3641" s="40"/>
      <c r="BC3641" s="40"/>
      <c r="BD3641" s="40"/>
      <c r="BE3641" s="40"/>
      <c r="BF3641" s="40"/>
    </row>
    <row r="3642" spans="1:58" x14ac:dyDescent="0.4">
      <c r="A3642" s="510"/>
      <c r="B3642" s="40"/>
      <c r="C3642" s="40"/>
      <c r="D3642" s="45"/>
      <c r="E3642" s="45"/>
      <c r="F3642" s="64"/>
      <c r="G3642" s="40"/>
      <c r="H3642" s="40"/>
      <c r="I3642" s="40"/>
      <c r="J3642" s="40"/>
      <c r="K3642" s="40"/>
      <c r="L3642" s="40"/>
      <c r="M3642" s="40"/>
      <c r="N3642" s="40"/>
      <c r="O3642" s="40"/>
      <c r="P3642" s="40"/>
      <c r="Q3642" s="40"/>
      <c r="R3642" s="40"/>
      <c r="S3642" s="40"/>
      <c r="T3642" s="40"/>
      <c r="U3642" s="40"/>
      <c r="V3642" s="40"/>
      <c r="W3642" s="40"/>
      <c r="X3642" s="40"/>
      <c r="Y3642" s="40"/>
      <c r="Z3642" s="40"/>
      <c r="AA3642" s="40"/>
      <c r="AB3642" s="40"/>
      <c r="AC3642" s="40"/>
      <c r="AD3642" s="40"/>
      <c r="AE3642" s="40"/>
      <c r="AF3642" s="40"/>
      <c r="AG3642" s="40"/>
      <c r="AH3642" s="40"/>
      <c r="AI3642" s="40"/>
      <c r="AJ3642" s="40"/>
      <c r="AK3642" s="40"/>
      <c r="AL3642" s="40"/>
      <c r="AM3642" s="40"/>
      <c r="AN3642" s="40"/>
      <c r="AO3642" s="40"/>
      <c r="AP3642" s="40"/>
      <c r="AQ3642" s="40"/>
      <c r="AR3642" s="40"/>
      <c r="AS3642" s="40"/>
      <c r="AT3642" s="40"/>
      <c r="AU3642" s="40"/>
      <c r="AV3642" s="40"/>
      <c r="AW3642" s="40"/>
      <c r="AX3642" s="40"/>
      <c r="AY3642" s="40"/>
      <c r="AZ3642" s="40"/>
      <c r="BA3642" s="40"/>
      <c r="BB3642" s="40"/>
      <c r="BC3642" s="40"/>
      <c r="BD3642" s="40"/>
      <c r="BE3642" s="40"/>
      <c r="BF3642" s="40"/>
    </row>
    <row r="3643" spans="1:58" x14ac:dyDescent="0.4">
      <c r="A3643" s="510"/>
      <c r="B3643" s="40"/>
      <c r="C3643" s="40"/>
      <c r="D3643" s="45"/>
      <c r="E3643" s="45"/>
      <c r="F3643" s="64"/>
      <c r="G3643" s="40"/>
      <c r="H3643" s="40"/>
      <c r="I3643" s="40"/>
      <c r="J3643" s="40"/>
      <c r="K3643" s="40"/>
      <c r="L3643" s="40"/>
      <c r="M3643" s="40"/>
      <c r="N3643" s="40"/>
      <c r="O3643" s="40"/>
      <c r="P3643" s="40"/>
      <c r="Q3643" s="40"/>
      <c r="R3643" s="40"/>
      <c r="S3643" s="40"/>
      <c r="T3643" s="40"/>
      <c r="U3643" s="40"/>
      <c r="V3643" s="40"/>
      <c r="W3643" s="40"/>
      <c r="X3643" s="40"/>
      <c r="Y3643" s="40"/>
      <c r="Z3643" s="40"/>
      <c r="AA3643" s="40"/>
      <c r="AB3643" s="40"/>
      <c r="AC3643" s="40"/>
      <c r="AD3643" s="40"/>
      <c r="AE3643" s="40"/>
      <c r="AF3643" s="40"/>
      <c r="AG3643" s="40"/>
      <c r="AH3643" s="40"/>
      <c r="AI3643" s="40"/>
      <c r="AJ3643" s="40"/>
      <c r="AK3643" s="40"/>
      <c r="AL3643" s="40"/>
      <c r="AM3643" s="40"/>
      <c r="AN3643" s="40"/>
      <c r="AO3643" s="40"/>
      <c r="AP3643" s="40"/>
      <c r="AQ3643" s="40"/>
      <c r="AR3643" s="40"/>
      <c r="AS3643" s="40"/>
      <c r="AT3643" s="40"/>
      <c r="AU3643" s="40"/>
      <c r="AV3643" s="40"/>
      <c r="AW3643" s="40"/>
      <c r="AX3643" s="40"/>
      <c r="AY3643" s="40"/>
      <c r="AZ3643" s="40"/>
      <c r="BA3643" s="40"/>
      <c r="BB3643" s="40"/>
      <c r="BC3643" s="40"/>
      <c r="BD3643" s="40"/>
      <c r="BE3643" s="40"/>
      <c r="BF3643" s="40"/>
    </row>
    <row r="3644" spans="1:58" x14ac:dyDescent="0.4">
      <c r="A3644" s="510"/>
      <c r="B3644" s="40"/>
      <c r="C3644" s="40"/>
      <c r="D3644" s="45"/>
      <c r="E3644" s="45"/>
      <c r="F3644" s="64"/>
      <c r="G3644" s="40"/>
      <c r="H3644" s="40"/>
      <c r="I3644" s="40"/>
      <c r="J3644" s="40"/>
      <c r="K3644" s="40"/>
      <c r="L3644" s="40"/>
      <c r="M3644" s="40"/>
      <c r="N3644" s="40"/>
      <c r="O3644" s="40"/>
      <c r="P3644" s="40"/>
      <c r="Q3644" s="40"/>
      <c r="R3644" s="40"/>
      <c r="S3644" s="40"/>
      <c r="T3644" s="40"/>
      <c r="U3644" s="40"/>
      <c r="V3644" s="40"/>
      <c r="W3644" s="40"/>
      <c r="X3644" s="40"/>
      <c r="Y3644" s="40"/>
      <c r="Z3644" s="40"/>
      <c r="AA3644" s="40"/>
      <c r="AB3644" s="40"/>
      <c r="AC3644" s="40"/>
      <c r="AD3644" s="40"/>
      <c r="AE3644" s="40"/>
      <c r="AF3644" s="40"/>
      <c r="AG3644" s="40"/>
      <c r="AH3644" s="40"/>
      <c r="AI3644" s="40"/>
      <c r="AJ3644" s="40"/>
      <c r="AK3644" s="40"/>
      <c r="AL3644" s="40"/>
      <c r="AM3644" s="40"/>
      <c r="AN3644" s="40"/>
      <c r="AO3644" s="40"/>
      <c r="AP3644" s="40"/>
      <c r="AQ3644" s="40"/>
      <c r="AR3644" s="40"/>
      <c r="AS3644" s="40"/>
      <c r="AT3644" s="40"/>
      <c r="AU3644" s="40"/>
      <c r="AV3644" s="40"/>
      <c r="AW3644" s="40"/>
      <c r="AX3644" s="40"/>
      <c r="AY3644" s="40"/>
      <c r="AZ3644" s="40"/>
      <c r="BA3644" s="40"/>
      <c r="BB3644" s="40"/>
      <c r="BC3644" s="40"/>
      <c r="BD3644" s="40"/>
      <c r="BE3644" s="40"/>
      <c r="BF3644" s="40"/>
    </row>
    <row r="3645" spans="1:58" x14ac:dyDescent="0.4">
      <c r="A3645" s="510"/>
      <c r="B3645" s="40"/>
      <c r="C3645" s="40"/>
      <c r="D3645" s="45"/>
      <c r="E3645" s="45"/>
      <c r="F3645" s="64"/>
      <c r="G3645" s="40"/>
      <c r="H3645" s="40"/>
      <c r="I3645" s="40"/>
      <c r="J3645" s="40"/>
      <c r="K3645" s="40"/>
      <c r="L3645" s="40"/>
      <c r="M3645" s="40"/>
      <c r="N3645" s="40"/>
      <c r="O3645" s="40"/>
      <c r="P3645" s="40"/>
      <c r="Q3645" s="40"/>
      <c r="R3645" s="40"/>
      <c r="S3645" s="40"/>
      <c r="T3645" s="40"/>
      <c r="U3645" s="40"/>
      <c r="V3645" s="40"/>
      <c r="W3645" s="40"/>
      <c r="X3645" s="40"/>
      <c r="Y3645" s="40"/>
      <c r="Z3645" s="40"/>
      <c r="AA3645" s="40"/>
      <c r="AB3645" s="40"/>
      <c r="AC3645" s="40"/>
      <c r="AD3645" s="40"/>
      <c r="AE3645" s="40"/>
      <c r="AF3645" s="40"/>
      <c r="AG3645" s="40"/>
      <c r="AH3645" s="40"/>
      <c r="AI3645" s="40"/>
      <c r="AJ3645" s="40"/>
      <c r="AK3645" s="40"/>
      <c r="AL3645" s="40"/>
      <c r="AM3645" s="40"/>
      <c r="AN3645" s="40"/>
      <c r="AO3645" s="40"/>
      <c r="AP3645" s="40"/>
      <c r="AQ3645" s="40"/>
      <c r="AR3645" s="40"/>
      <c r="AS3645" s="40"/>
      <c r="AT3645" s="40"/>
      <c r="AU3645" s="40"/>
      <c r="AV3645" s="40"/>
      <c r="AW3645" s="40"/>
      <c r="AX3645" s="40"/>
      <c r="AY3645" s="40"/>
      <c r="AZ3645" s="40"/>
      <c r="BA3645" s="40"/>
      <c r="BB3645" s="40"/>
      <c r="BC3645" s="40"/>
      <c r="BD3645" s="40"/>
      <c r="BE3645" s="40"/>
      <c r="BF3645" s="40"/>
    </row>
    <row r="3646" spans="1:58" x14ac:dyDescent="0.4">
      <c r="A3646" s="510"/>
      <c r="B3646" s="40"/>
      <c r="C3646" s="40"/>
      <c r="D3646" s="45"/>
      <c r="E3646" s="45"/>
      <c r="F3646" s="64"/>
      <c r="G3646" s="40"/>
      <c r="H3646" s="40"/>
      <c r="I3646" s="40"/>
      <c r="J3646" s="40"/>
      <c r="K3646" s="40"/>
      <c r="L3646" s="40"/>
      <c r="M3646" s="40"/>
      <c r="N3646" s="40"/>
      <c r="O3646" s="40"/>
      <c r="P3646" s="40"/>
      <c r="Q3646" s="40"/>
      <c r="R3646" s="40"/>
      <c r="S3646" s="40"/>
      <c r="T3646" s="40"/>
      <c r="U3646" s="40"/>
      <c r="V3646" s="40"/>
      <c r="W3646" s="40"/>
      <c r="X3646" s="40"/>
      <c r="Y3646" s="40"/>
      <c r="Z3646" s="40"/>
      <c r="AA3646" s="40"/>
      <c r="AB3646" s="40"/>
      <c r="AC3646" s="40"/>
      <c r="AD3646" s="40"/>
      <c r="AE3646" s="40"/>
      <c r="AF3646" s="40"/>
      <c r="AG3646" s="40"/>
      <c r="AH3646" s="40"/>
      <c r="AI3646" s="40"/>
      <c r="AJ3646" s="40"/>
      <c r="AK3646" s="40"/>
      <c r="AL3646" s="40"/>
      <c r="AM3646" s="40"/>
      <c r="AN3646" s="40"/>
      <c r="AO3646" s="40"/>
      <c r="AP3646" s="40"/>
      <c r="AQ3646" s="40"/>
      <c r="AR3646" s="40"/>
      <c r="AS3646" s="40"/>
      <c r="AT3646" s="40"/>
      <c r="AU3646" s="40"/>
      <c r="AV3646" s="40"/>
      <c r="AW3646" s="40"/>
      <c r="AX3646" s="40"/>
      <c r="AY3646" s="40"/>
      <c r="AZ3646" s="40"/>
      <c r="BA3646" s="40"/>
      <c r="BB3646" s="40"/>
      <c r="BC3646" s="40"/>
      <c r="BD3646" s="40"/>
      <c r="BE3646" s="40"/>
      <c r="BF3646" s="40"/>
    </row>
    <row r="3647" spans="1:58" x14ac:dyDescent="0.4">
      <c r="A3647" s="510"/>
      <c r="B3647" s="40"/>
      <c r="C3647" s="40"/>
      <c r="D3647" s="45"/>
      <c r="E3647" s="45"/>
      <c r="F3647" s="64"/>
      <c r="G3647" s="40"/>
      <c r="H3647" s="40"/>
      <c r="I3647" s="40"/>
      <c r="J3647" s="40"/>
      <c r="K3647" s="40"/>
      <c r="L3647" s="40"/>
      <c r="M3647" s="40"/>
      <c r="N3647" s="40"/>
      <c r="O3647" s="40"/>
      <c r="P3647" s="40"/>
      <c r="Q3647" s="40"/>
      <c r="R3647" s="40"/>
      <c r="S3647" s="40"/>
      <c r="T3647" s="40"/>
      <c r="U3647" s="40"/>
      <c r="V3647" s="40"/>
      <c r="W3647" s="40"/>
      <c r="X3647" s="40"/>
      <c r="Y3647" s="40"/>
      <c r="Z3647" s="40"/>
      <c r="AA3647" s="40"/>
      <c r="AB3647" s="40"/>
      <c r="AC3647" s="40"/>
      <c r="AD3647" s="40"/>
      <c r="AE3647" s="40"/>
      <c r="AF3647" s="40"/>
      <c r="AG3647" s="40"/>
      <c r="AH3647" s="40"/>
      <c r="AI3647" s="40"/>
      <c r="AJ3647" s="40"/>
      <c r="AK3647" s="40"/>
      <c r="AL3647" s="40"/>
      <c r="AM3647" s="40"/>
      <c r="AN3647" s="40"/>
      <c r="AO3647" s="40"/>
      <c r="AP3647" s="40"/>
      <c r="AQ3647" s="40"/>
      <c r="AR3647" s="40"/>
      <c r="AS3647" s="40"/>
      <c r="AT3647" s="40"/>
      <c r="AU3647" s="40"/>
      <c r="AV3647" s="40"/>
      <c r="AW3647" s="40"/>
      <c r="AX3647" s="40"/>
      <c r="AY3647" s="40"/>
      <c r="AZ3647" s="40"/>
      <c r="BA3647" s="40"/>
      <c r="BB3647" s="40"/>
      <c r="BC3647" s="40"/>
      <c r="BD3647" s="40"/>
      <c r="BE3647" s="40"/>
      <c r="BF3647" s="40"/>
    </row>
    <row r="3648" spans="1:58" x14ac:dyDescent="0.4">
      <c r="A3648" s="510"/>
      <c r="B3648" s="40"/>
      <c r="C3648" s="40"/>
      <c r="D3648" s="45"/>
      <c r="E3648" s="45"/>
      <c r="F3648" s="64"/>
      <c r="G3648" s="40"/>
      <c r="H3648" s="40"/>
      <c r="I3648" s="40"/>
      <c r="J3648" s="40"/>
      <c r="K3648" s="40"/>
      <c r="L3648" s="40"/>
      <c r="M3648" s="40"/>
      <c r="N3648" s="40"/>
      <c r="O3648" s="40"/>
      <c r="P3648" s="40"/>
      <c r="Q3648" s="40"/>
      <c r="R3648" s="40"/>
      <c r="S3648" s="40"/>
      <c r="T3648" s="40"/>
      <c r="U3648" s="40"/>
      <c r="V3648" s="40"/>
      <c r="W3648" s="40"/>
      <c r="X3648" s="40"/>
      <c r="Y3648" s="40"/>
      <c r="Z3648" s="40"/>
      <c r="AA3648" s="40"/>
      <c r="AB3648" s="40"/>
      <c r="AC3648" s="40"/>
      <c r="AD3648" s="40"/>
      <c r="AE3648" s="40"/>
      <c r="AF3648" s="40"/>
      <c r="AG3648" s="40"/>
      <c r="AH3648" s="40"/>
      <c r="AI3648" s="40"/>
      <c r="AJ3648" s="40"/>
      <c r="AK3648" s="40"/>
      <c r="AL3648" s="40"/>
      <c r="AM3648" s="40"/>
      <c r="AN3648" s="40"/>
      <c r="AO3648" s="40"/>
      <c r="AP3648" s="40"/>
      <c r="AQ3648" s="40"/>
      <c r="AR3648" s="40"/>
      <c r="AS3648" s="40"/>
      <c r="AT3648" s="40"/>
      <c r="AU3648" s="40"/>
      <c r="AV3648" s="40"/>
      <c r="AW3648" s="40"/>
      <c r="AX3648" s="40"/>
      <c r="AY3648" s="40"/>
      <c r="AZ3648" s="40"/>
      <c r="BA3648" s="40"/>
      <c r="BB3648" s="40"/>
      <c r="BC3648" s="40"/>
      <c r="BD3648" s="40"/>
      <c r="BE3648" s="40"/>
      <c r="BF3648" s="40"/>
    </row>
    <row r="3649" spans="1:58" x14ac:dyDescent="0.4">
      <c r="A3649" s="510"/>
      <c r="B3649" s="40"/>
      <c r="C3649" s="40"/>
      <c r="D3649" s="45"/>
      <c r="E3649" s="45"/>
      <c r="F3649" s="64"/>
      <c r="G3649" s="40"/>
      <c r="H3649" s="40"/>
      <c r="I3649" s="40"/>
      <c r="J3649" s="40"/>
      <c r="K3649" s="40"/>
      <c r="L3649" s="40"/>
      <c r="M3649" s="40"/>
      <c r="N3649" s="40"/>
      <c r="O3649" s="40"/>
      <c r="P3649" s="40"/>
      <c r="Q3649" s="40"/>
      <c r="R3649" s="40"/>
      <c r="S3649" s="40"/>
      <c r="T3649" s="40"/>
      <c r="U3649" s="40"/>
      <c r="V3649" s="40"/>
      <c r="W3649" s="40"/>
      <c r="X3649" s="40"/>
      <c r="Y3649" s="40"/>
      <c r="Z3649" s="40"/>
      <c r="AA3649" s="40"/>
      <c r="AB3649" s="40"/>
      <c r="AC3649" s="40"/>
      <c r="AD3649" s="40"/>
      <c r="AE3649" s="40"/>
      <c r="AF3649" s="40"/>
      <c r="AG3649" s="40"/>
      <c r="AH3649" s="40"/>
      <c r="AI3649" s="40"/>
      <c r="AJ3649" s="40"/>
      <c r="AK3649" s="40"/>
      <c r="AL3649" s="40"/>
      <c r="AM3649" s="40"/>
      <c r="AN3649" s="40"/>
      <c r="AO3649" s="40"/>
      <c r="AP3649" s="40"/>
      <c r="AQ3649" s="40"/>
      <c r="AR3649" s="40"/>
      <c r="AS3649" s="40"/>
      <c r="AT3649" s="40"/>
      <c r="AU3649" s="40"/>
      <c r="AV3649" s="40"/>
      <c r="AW3649" s="40"/>
      <c r="AX3649" s="40"/>
      <c r="AY3649" s="40"/>
      <c r="AZ3649" s="40"/>
      <c r="BA3649" s="40"/>
      <c r="BB3649" s="40"/>
      <c r="BC3649" s="40"/>
      <c r="BD3649" s="40"/>
      <c r="BE3649" s="40"/>
      <c r="BF3649" s="40"/>
    </row>
    <row r="3650" spans="1:58" x14ac:dyDescent="0.4">
      <c r="A3650" s="510"/>
      <c r="B3650" s="40"/>
      <c r="C3650" s="40"/>
      <c r="D3650" s="45"/>
      <c r="E3650" s="45"/>
      <c r="F3650" s="64"/>
      <c r="G3650" s="40"/>
      <c r="H3650" s="40"/>
      <c r="I3650" s="40"/>
      <c r="J3650" s="40"/>
      <c r="K3650" s="40"/>
      <c r="L3650" s="40"/>
      <c r="M3650" s="40"/>
      <c r="N3650" s="40"/>
      <c r="O3650" s="40"/>
      <c r="P3650" s="40"/>
      <c r="Q3650" s="40"/>
      <c r="R3650" s="40"/>
      <c r="S3650" s="40"/>
      <c r="T3650" s="40"/>
      <c r="U3650" s="40"/>
      <c r="V3650" s="40"/>
      <c r="W3650" s="40"/>
      <c r="X3650" s="40"/>
      <c r="Y3650" s="40"/>
      <c r="Z3650" s="40"/>
      <c r="AA3650" s="40"/>
      <c r="AB3650" s="40"/>
      <c r="AC3650" s="40"/>
      <c r="AD3650" s="40"/>
      <c r="AE3650" s="40"/>
      <c r="AF3650" s="40"/>
      <c r="AG3650" s="40"/>
      <c r="AH3650" s="40"/>
      <c r="AI3650" s="40"/>
      <c r="AJ3650" s="40"/>
      <c r="AK3650" s="40"/>
      <c r="AL3650" s="40"/>
      <c r="AM3650" s="40"/>
      <c r="AN3650" s="40"/>
      <c r="AO3650" s="40"/>
      <c r="AP3650" s="40"/>
      <c r="AQ3650" s="40"/>
      <c r="AR3650" s="40"/>
      <c r="AS3650" s="40"/>
      <c r="AT3650" s="40"/>
      <c r="AU3650" s="40"/>
      <c r="AV3650" s="40"/>
      <c r="AW3650" s="40"/>
      <c r="AX3650" s="40"/>
      <c r="AY3650" s="40"/>
      <c r="AZ3650" s="40"/>
      <c r="BA3650" s="40"/>
      <c r="BB3650" s="40"/>
      <c r="BC3650" s="40"/>
      <c r="BD3650" s="40"/>
      <c r="BE3650" s="40"/>
      <c r="BF3650" s="40"/>
    </row>
    <row r="3651" spans="1:58" x14ac:dyDescent="0.4">
      <c r="A3651" s="510"/>
      <c r="B3651" s="40"/>
      <c r="C3651" s="40"/>
      <c r="D3651" s="45"/>
      <c r="E3651" s="45"/>
      <c r="F3651" s="64"/>
      <c r="G3651" s="40"/>
      <c r="H3651" s="40"/>
      <c r="I3651" s="40"/>
      <c r="J3651" s="40"/>
      <c r="K3651" s="40"/>
      <c r="L3651" s="40"/>
      <c r="M3651" s="40"/>
      <c r="N3651" s="40"/>
      <c r="O3651" s="40"/>
      <c r="P3651" s="40"/>
      <c r="Q3651" s="40"/>
      <c r="R3651" s="40"/>
      <c r="S3651" s="40"/>
      <c r="T3651" s="40"/>
      <c r="U3651" s="40"/>
      <c r="V3651" s="40"/>
      <c r="W3651" s="40"/>
      <c r="X3651" s="40"/>
      <c r="Y3651" s="40"/>
      <c r="Z3651" s="40"/>
      <c r="AA3651" s="40"/>
      <c r="AB3651" s="40"/>
      <c r="AC3651" s="40"/>
      <c r="AD3651" s="40"/>
      <c r="AE3651" s="40"/>
      <c r="AF3651" s="40"/>
      <c r="AG3651" s="40"/>
      <c r="AH3651" s="40"/>
      <c r="AI3651" s="40"/>
      <c r="AJ3651" s="40"/>
      <c r="AK3651" s="40"/>
      <c r="AL3651" s="40"/>
      <c r="AM3651" s="40"/>
      <c r="AN3651" s="40"/>
      <c r="AO3651" s="40"/>
      <c r="AP3651" s="40"/>
      <c r="AQ3651" s="40"/>
      <c r="AR3651" s="40"/>
      <c r="AS3651" s="40"/>
      <c r="AT3651" s="40"/>
      <c r="AU3651" s="40"/>
      <c r="AV3651" s="40"/>
      <c r="AW3651" s="40"/>
      <c r="AX3651" s="40"/>
      <c r="AY3651" s="40"/>
      <c r="AZ3651" s="40"/>
      <c r="BA3651" s="40"/>
      <c r="BB3651" s="40"/>
      <c r="BC3651" s="40"/>
      <c r="BD3651" s="40"/>
      <c r="BE3651" s="40"/>
      <c r="BF3651" s="40"/>
    </row>
    <row r="3652" spans="1:58" x14ac:dyDescent="0.4">
      <c r="A3652" s="510"/>
      <c r="B3652" s="40"/>
      <c r="C3652" s="40"/>
      <c r="D3652" s="45"/>
      <c r="E3652" s="45"/>
      <c r="F3652" s="64"/>
      <c r="G3652" s="40"/>
      <c r="H3652" s="40"/>
      <c r="I3652" s="40"/>
      <c r="J3652" s="40"/>
      <c r="K3652" s="40"/>
      <c r="L3652" s="40"/>
      <c r="M3652" s="40"/>
      <c r="N3652" s="40"/>
      <c r="O3652" s="40"/>
      <c r="P3652" s="40"/>
      <c r="Q3652" s="40"/>
      <c r="R3652" s="40"/>
      <c r="S3652" s="40"/>
      <c r="T3652" s="40"/>
      <c r="U3652" s="40"/>
      <c r="V3652" s="40"/>
      <c r="W3652" s="40"/>
      <c r="X3652" s="40"/>
      <c r="Y3652" s="40"/>
      <c r="Z3652" s="40"/>
      <c r="AA3652" s="40"/>
      <c r="AB3652" s="40"/>
      <c r="AC3652" s="40"/>
      <c r="AD3652" s="40"/>
      <c r="AE3652" s="40"/>
      <c r="AF3652" s="40"/>
      <c r="AG3652" s="40"/>
      <c r="AH3652" s="40"/>
      <c r="AI3652" s="40"/>
      <c r="AJ3652" s="40"/>
      <c r="AK3652" s="40"/>
      <c r="AL3652" s="40"/>
      <c r="AM3652" s="40"/>
      <c r="AN3652" s="40"/>
      <c r="AO3652" s="40"/>
      <c r="AP3652" s="40"/>
      <c r="AQ3652" s="40"/>
      <c r="AR3652" s="40"/>
      <c r="AS3652" s="40"/>
      <c r="AT3652" s="40"/>
      <c r="AU3652" s="40"/>
      <c r="AV3652" s="40"/>
      <c r="AW3652" s="40"/>
      <c r="AX3652" s="40"/>
      <c r="AY3652" s="40"/>
      <c r="AZ3652" s="40"/>
      <c r="BA3652" s="40"/>
      <c r="BB3652" s="40"/>
      <c r="BC3652" s="40"/>
      <c r="BD3652" s="40"/>
      <c r="BE3652" s="40"/>
      <c r="BF3652" s="40"/>
    </row>
    <row r="3653" spans="1:58" x14ac:dyDescent="0.4">
      <c r="A3653" s="510"/>
      <c r="B3653" s="40"/>
      <c r="C3653" s="40"/>
      <c r="D3653" s="45"/>
      <c r="E3653" s="45"/>
      <c r="F3653" s="64"/>
      <c r="G3653" s="40"/>
      <c r="H3653" s="40"/>
      <c r="I3653" s="40"/>
      <c r="J3653" s="40"/>
      <c r="K3653" s="40"/>
      <c r="L3653" s="40"/>
      <c r="M3653" s="40"/>
      <c r="N3653" s="40"/>
      <c r="O3653" s="40"/>
      <c r="P3653" s="40"/>
      <c r="Q3653" s="40"/>
      <c r="R3653" s="40"/>
      <c r="S3653" s="40"/>
      <c r="T3653" s="40"/>
      <c r="U3653" s="40"/>
      <c r="V3653" s="40"/>
      <c r="W3653" s="40"/>
      <c r="X3653" s="40"/>
      <c r="Y3653" s="40"/>
      <c r="Z3653" s="40"/>
      <c r="AA3653" s="40"/>
      <c r="AB3653" s="40"/>
      <c r="AC3653" s="40"/>
      <c r="AD3653" s="40"/>
      <c r="AE3653" s="40"/>
      <c r="AF3653" s="40"/>
      <c r="AG3653" s="40"/>
      <c r="AH3653" s="40"/>
      <c r="AI3653" s="40"/>
      <c r="AJ3653" s="40"/>
      <c r="AK3653" s="40"/>
      <c r="AL3653" s="40"/>
      <c r="AM3653" s="40"/>
      <c r="AN3653" s="40"/>
      <c r="AO3653" s="40"/>
      <c r="AP3653" s="40"/>
      <c r="AQ3653" s="40"/>
      <c r="AR3653" s="40"/>
      <c r="AS3653" s="40"/>
      <c r="AT3653" s="40"/>
      <c r="AU3653" s="40"/>
      <c r="AV3653" s="40"/>
      <c r="AW3653" s="40"/>
      <c r="AX3653" s="40"/>
      <c r="AY3653" s="40"/>
      <c r="AZ3653" s="40"/>
      <c r="BA3653" s="40"/>
      <c r="BB3653" s="40"/>
      <c r="BC3653" s="40"/>
      <c r="BD3653" s="40"/>
      <c r="BE3653" s="40"/>
      <c r="BF3653" s="40"/>
    </row>
    <row r="3654" spans="1:58" x14ac:dyDescent="0.4">
      <c r="A3654" s="510"/>
      <c r="B3654" s="40"/>
      <c r="C3654" s="40"/>
      <c r="D3654" s="45"/>
      <c r="E3654" s="45"/>
      <c r="F3654" s="64"/>
      <c r="G3654" s="40"/>
      <c r="H3654" s="40"/>
      <c r="I3654" s="40"/>
      <c r="J3654" s="40"/>
      <c r="K3654" s="40"/>
      <c r="L3654" s="40"/>
      <c r="M3654" s="40"/>
      <c r="N3654" s="40"/>
      <c r="O3654" s="40"/>
      <c r="P3654" s="40"/>
      <c r="Q3654" s="40"/>
      <c r="R3654" s="40"/>
      <c r="S3654" s="40"/>
      <c r="T3654" s="40"/>
      <c r="U3654" s="40"/>
      <c r="V3654" s="40"/>
      <c r="W3654" s="40"/>
      <c r="X3654" s="40"/>
      <c r="Y3654" s="40"/>
      <c r="Z3654" s="40"/>
      <c r="AA3654" s="40"/>
      <c r="AB3654" s="40"/>
      <c r="AC3654" s="40"/>
      <c r="AD3654" s="40"/>
      <c r="AE3654" s="40"/>
      <c r="AF3654" s="40"/>
      <c r="AG3654" s="40"/>
      <c r="AH3654" s="40"/>
      <c r="AI3654" s="40"/>
      <c r="AJ3654" s="40"/>
      <c r="AK3654" s="40"/>
      <c r="AL3654" s="40"/>
      <c r="AM3654" s="40"/>
      <c r="AN3654" s="40"/>
      <c r="AO3654" s="40"/>
      <c r="AP3654" s="40"/>
      <c r="AQ3654" s="40"/>
      <c r="AR3654" s="40"/>
      <c r="AS3654" s="40"/>
      <c r="AT3654" s="40"/>
      <c r="AU3654" s="40"/>
      <c r="AV3654" s="40"/>
      <c r="AW3654" s="40"/>
      <c r="AX3654" s="40"/>
      <c r="AY3654" s="40"/>
      <c r="AZ3654" s="40"/>
      <c r="BA3654" s="40"/>
      <c r="BB3654" s="40"/>
      <c r="BC3654" s="40"/>
      <c r="BD3654" s="40"/>
      <c r="BE3654" s="40"/>
      <c r="BF3654" s="40"/>
    </row>
    <row r="3655" spans="1:58" x14ac:dyDescent="0.4">
      <c r="A3655" s="510"/>
      <c r="B3655" s="40"/>
      <c r="C3655" s="40"/>
      <c r="D3655" s="45"/>
      <c r="E3655" s="45"/>
      <c r="F3655" s="64"/>
      <c r="G3655" s="40"/>
      <c r="H3655" s="40"/>
      <c r="I3655" s="40"/>
      <c r="J3655" s="40"/>
      <c r="K3655" s="40"/>
      <c r="L3655" s="40"/>
      <c r="M3655" s="40"/>
      <c r="N3655" s="40"/>
      <c r="O3655" s="40"/>
      <c r="P3655" s="40"/>
      <c r="Q3655" s="40"/>
      <c r="R3655" s="40"/>
      <c r="S3655" s="40"/>
      <c r="T3655" s="40"/>
      <c r="U3655" s="40"/>
      <c r="V3655" s="40"/>
      <c r="W3655" s="40"/>
      <c r="X3655" s="40"/>
      <c r="Y3655" s="40"/>
      <c r="Z3655" s="40"/>
      <c r="AA3655" s="40"/>
      <c r="AB3655" s="40"/>
      <c r="AC3655" s="40"/>
      <c r="AD3655" s="40"/>
      <c r="AE3655" s="40"/>
      <c r="AF3655" s="40"/>
      <c r="AG3655" s="40"/>
      <c r="AH3655" s="40"/>
      <c r="AI3655" s="40"/>
      <c r="AJ3655" s="40"/>
      <c r="AK3655" s="40"/>
      <c r="AL3655" s="40"/>
      <c r="AM3655" s="40"/>
      <c r="AN3655" s="40"/>
      <c r="AO3655" s="40"/>
      <c r="AP3655" s="40"/>
      <c r="AQ3655" s="40"/>
      <c r="AR3655" s="40"/>
      <c r="AS3655" s="40"/>
      <c r="AT3655" s="40"/>
      <c r="AU3655" s="40"/>
      <c r="AV3655" s="40"/>
      <c r="AW3655" s="40"/>
      <c r="AX3655" s="40"/>
      <c r="AY3655" s="40"/>
      <c r="AZ3655" s="40"/>
      <c r="BA3655" s="40"/>
      <c r="BB3655" s="40"/>
      <c r="BC3655" s="40"/>
      <c r="BD3655" s="40"/>
      <c r="BE3655" s="40"/>
      <c r="BF3655" s="40"/>
    </row>
    <row r="3656" spans="1:58" x14ac:dyDescent="0.4">
      <c r="A3656" s="510"/>
      <c r="B3656" s="40"/>
      <c r="C3656" s="40"/>
      <c r="D3656" s="45"/>
      <c r="E3656" s="45"/>
      <c r="F3656" s="64"/>
      <c r="G3656" s="40"/>
      <c r="H3656" s="40"/>
      <c r="I3656" s="40"/>
      <c r="J3656" s="40"/>
      <c r="K3656" s="40"/>
      <c r="L3656" s="40"/>
      <c r="M3656" s="40"/>
      <c r="N3656" s="40"/>
      <c r="O3656" s="40"/>
      <c r="P3656" s="40"/>
      <c r="Q3656" s="40"/>
      <c r="R3656" s="40"/>
      <c r="S3656" s="40"/>
      <c r="T3656" s="40"/>
      <c r="U3656" s="40"/>
      <c r="V3656" s="40"/>
      <c r="W3656" s="40"/>
      <c r="X3656" s="40"/>
      <c r="Y3656" s="40"/>
      <c r="Z3656" s="40"/>
      <c r="AA3656" s="40"/>
      <c r="AB3656" s="40"/>
      <c r="AC3656" s="40"/>
      <c r="AD3656" s="40"/>
      <c r="AE3656" s="40"/>
      <c r="AF3656" s="40"/>
      <c r="AG3656" s="40"/>
      <c r="AH3656" s="40"/>
      <c r="AI3656" s="40"/>
      <c r="AJ3656" s="40"/>
      <c r="AK3656" s="40"/>
      <c r="AL3656" s="40"/>
      <c r="AM3656" s="40"/>
      <c r="AN3656" s="40"/>
      <c r="AO3656" s="40"/>
      <c r="AP3656" s="40"/>
      <c r="AQ3656" s="40"/>
      <c r="AR3656" s="40"/>
      <c r="AS3656" s="40"/>
      <c r="AT3656" s="40"/>
      <c r="AU3656" s="40"/>
      <c r="AV3656" s="40"/>
      <c r="AW3656" s="40"/>
      <c r="AX3656" s="40"/>
      <c r="AY3656" s="40"/>
      <c r="AZ3656" s="40"/>
      <c r="BA3656" s="40"/>
      <c r="BB3656" s="40"/>
      <c r="BC3656" s="40"/>
      <c r="BD3656" s="40"/>
      <c r="BE3656" s="40"/>
      <c r="BF3656" s="40"/>
    </row>
    <row r="3657" spans="1:58" x14ac:dyDescent="0.4">
      <c r="A3657" s="510"/>
      <c r="B3657" s="40"/>
      <c r="C3657" s="40"/>
      <c r="D3657" s="45"/>
      <c r="E3657" s="45"/>
      <c r="F3657" s="64"/>
      <c r="G3657" s="40"/>
      <c r="H3657" s="40"/>
      <c r="I3657" s="40"/>
      <c r="J3657" s="40"/>
      <c r="K3657" s="40"/>
      <c r="L3657" s="40"/>
      <c r="M3657" s="40"/>
      <c r="N3657" s="40"/>
      <c r="O3657" s="40"/>
      <c r="P3657" s="40"/>
      <c r="Q3657" s="40"/>
      <c r="R3657" s="40"/>
      <c r="S3657" s="40"/>
      <c r="T3657" s="40"/>
      <c r="U3657" s="40"/>
      <c r="V3657" s="40"/>
      <c r="W3657" s="40"/>
      <c r="X3657" s="40"/>
      <c r="Y3657" s="40"/>
      <c r="Z3657" s="40"/>
      <c r="AA3657" s="40"/>
      <c r="AB3657" s="40"/>
      <c r="AC3657" s="40"/>
      <c r="AD3657" s="40"/>
      <c r="AE3657" s="40"/>
      <c r="AF3657" s="40"/>
      <c r="AG3657" s="40"/>
      <c r="AH3657" s="40"/>
      <c r="AI3657" s="40"/>
      <c r="AJ3657" s="40"/>
      <c r="AK3657" s="40"/>
      <c r="AL3657" s="40"/>
      <c r="AM3657" s="40"/>
      <c r="AN3657" s="40"/>
      <c r="AO3657" s="40"/>
      <c r="AP3657" s="40"/>
      <c r="AQ3657" s="40"/>
      <c r="AR3657" s="40"/>
      <c r="AS3657" s="40"/>
      <c r="AT3657" s="40"/>
      <c r="AU3657" s="40"/>
      <c r="AV3657" s="40"/>
      <c r="AW3657" s="40"/>
      <c r="AX3657" s="40"/>
      <c r="AY3657" s="40"/>
      <c r="AZ3657" s="40"/>
      <c r="BA3657" s="40"/>
      <c r="BB3657" s="40"/>
      <c r="BC3657" s="40"/>
      <c r="BD3657" s="40"/>
      <c r="BE3657" s="40"/>
      <c r="BF3657" s="40"/>
    </row>
    <row r="3658" spans="1:58" x14ac:dyDescent="0.4">
      <c r="A3658" s="510"/>
      <c r="B3658" s="40"/>
      <c r="C3658" s="40"/>
      <c r="D3658" s="45"/>
      <c r="E3658" s="45"/>
      <c r="F3658" s="64"/>
      <c r="G3658" s="40"/>
      <c r="H3658" s="40"/>
      <c r="I3658" s="40"/>
      <c r="J3658" s="40"/>
      <c r="K3658" s="40"/>
      <c r="L3658" s="40"/>
      <c r="M3658" s="40"/>
      <c r="N3658" s="40"/>
      <c r="O3658" s="40"/>
      <c r="P3658" s="40"/>
      <c r="Q3658" s="40"/>
      <c r="R3658" s="40"/>
      <c r="S3658" s="40"/>
      <c r="T3658" s="40"/>
      <c r="U3658" s="40"/>
      <c r="V3658" s="40"/>
      <c r="W3658" s="40"/>
      <c r="X3658" s="40"/>
      <c r="Y3658" s="40"/>
      <c r="Z3658" s="40"/>
      <c r="AA3658" s="40"/>
      <c r="AB3658" s="40"/>
      <c r="AC3658" s="40"/>
      <c r="AD3658" s="40"/>
      <c r="AE3658" s="40"/>
      <c r="AF3658" s="40"/>
      <c r="AG3658" s="40"/>
      <c r="AH3658" s="40"/>
      <c r="AI3658" s="40"/>
      <c r="AJ3658" s="40"/>
      <c r="AK3658" s="40"/>
      <c r="AL3658" s="40"/>
      <c r="AM3658" s="40"/>
      <c r="AN3658" s="40"/>
      <c r="AO3658" s="40"/>
      <c r="AP3658" s="40"/>
      <c r="AQ3658" s="40"/>
      <c r="AR3658" s="40"/>
      <c r="AS3658" s="40"/>
      <c r="AT3658" s="40"/>
      <c r="AU3658" s="40"/>
      <c r="AV3658" s="40"/>
      <c r="AW3658" s="40"/>
      <c r="AX3658" s="40"/>
      <c r="AY3658" s="40"/>
      <c r="AZ3658" s="40"/>
      <c r="BA3658" s="40"/>
      <c r="BB3658" s="40"/>
      <c r="BC3658" s="40"/>
      <c r="BD3658" s="40"/>
      <c r="BE3658" s="40"/>
      <c r="BF3658" s="40"/>
    </row>
    <row r="3659" spans="1:58" x14ac:dyDescent="0.4">
      <c r="A3659" s="510"/>
      <c r="B3659" s="40"/>
      <c r="C3659" s="40"/>
      <c r="D3659" s="45"/>
      <c r="E3659" s="45"/>
      <c r="F3659" s="64"/>
      <c r="G3659" s="40"/>
      <c r="H3659" s="40"/>
      <c r="I3659" s="40"/>
      <c r="J3659" s="40"/>
      <c r="K3659" s="40"/>
      <c r="L3659" s="40"/>
      <c r="M3659" s="40"/>
      <c r="N3659" s="40"/>
      <c r="O3659" s="40"/>
      <c r="P3659" s="40"/>
      <c r="Q3659" s="40"/>
      <c r="R3659" s="40"/>
      <c r="S3659" s="40"/>
      <c r="T3659" s="40"/>
      <c r="U3659" s="40"/>
      <c r="V3659" s="40"/>
      <c r="W3659" s="40"/>
      <c r="X3659" s="40"/>
      <c r="Y3659" s="40"/>
      <c r="Z3659" s="40"/>
      <c r="AA3659" s="40"/>
      <c r="AB3659" s="40"/>
      <c r="AC3659" s="40"/>
      <c r="AD3659" s="40"/>
      <c r="AE3659" s="40"/>
      <c r="AF3659" s="40"/>
      <c r="AG3659" s="40"/>
      <c r="AH3659" s="40"/>
      <c r="AI3659" s="40"/>
      <c r="AJ3659" s="40"/>
      <c r="AK3659" s="40"/>
      <c r="AL3659" s="40"/>
      <c r="AM3659" s="40"/>
      <c r="AN3659" s="40"/>
      <c r="AO3659" s="40"/>
      <c r="AP3659" s="40"/>
      <c r="AQ3659" s="40"/>
      <c r="AR3659" s="40"/>
      <c r="AS3659" s="40"/>
      <c r="AT3659" s="40"/>
      <c r="AU3659" s="40"/>
      <c r="AV3659" s="40"/>
      <c r="AW3659" s="40"/>
      <c r="AX3659" s="40"/>
      <c r="AY3659" s="40"/>
      <c r="AZ3659" s="40"/>
      <c r="BA3659" s="40"/>
      <c r="BB3659" s="40"/>
      <c r="BC3659" s="40"/>
      <c r="BD3659" s="40"/>
      <c r="BE3659" s="40"/>
      <c r="BF3659" s="40"/>
    </row>
    <row r="3660" spans="1:58" x14ac:dyDescent="0.4">
      <c r="A3660" s="510"/>
      <c r="B3660" s="40"/>
      <c r="C3660" s="40"/>
      <c r="D3660" s="45"/>
      <c r="E3660" s="45"/>
      <c r="F3660" s="64"/>
      <c r="G3660" s="40"/>
      <c r="H3660" s="40"/>
      <c r="I3660" s="40"/>
      <c r="J3660" s="40"/>
      <c r="K3660" s="40"/>
      <c r="L3660" s="40"/>
      <c r="M3660" s="40"/>
      <c r="N3660" s="40"/>
      <c r="O3660" s="40"/>
      <c r="P3660" s="40"/>
      <c r="Q3660" s="40"/>
      <c r="R3660" s="40"/>
      <c r="S3660" s="40"/>
      <c r="T3660" s="40"/>
      <c r="U3660" s="40"/>
      <c r="V3660" s="40"/>
      <c r="W3660" s="40"/>
      <c r="X3660" s="40"/>
      <c r="Y3660" s="40"/>
      <c r="Z3660" s="40"/>
      <c r="AA3660" s="40"/>
      <c r="AB3660" s="40"/>
      <c r="AC3660" s="40"/>
      <c r="AD3660" s="40"/>
      <c r="AE3660" s="40"/>
      <c r="AF3660" s="40"/>
      <c r="AG3660" s="40"/>
      <c r="AH3660" s="40"/>
      <c r="AI3660" s="40"/>
      <c r="AJ3660" s="40"/>
      <c r="AK3660" s="40"/>
      <c r="AL3660" s="40"/>
      <c r="AM3660" s="40"/>
      <c r="AN3660" s="40"/>
      <c r="AO3660" s="40"/>
      <c r="AP3660" s="40"/>
      <c r="AQ3660" s="40"/>
      <c r="AR3660" s="40"/>
      <c r="AS3660" s="40"/>
      <c r="AT3660" s="40"/>
      <c r="AU3660" s="40"/>
      <c r="AV3660" s="40"/>
      <c r="AW3660" s="40"/>
      <c r="AX3660" s="40"/>
      <c r="AY3660" s="40"/>
      <c r="AZ3660" s="40"/>
      <c r="BA3660" s="40"/>
      <c r="BB3660" s="40"/>
      <c r="BC3660" s="40"/>
      <c r="BD3660" s="40"/>
      <c r="BE3660" s="40"/>
      <c r="BF3660" s="40"/>
    </row>
    <row r="3661" spans="1:58" x14ac:dyDescent="0.4">
      <c r="A3661" s="510"/>
      <c r="B3661" s="40"/>
      <c r="C3661" s="40"/>
      <c r="D3661" s="45"/>
      <c r="E3661" s="45"/>
      <c r="F3661" s="64"/>
      <c r="G3661" s="40"/>
      <c r="H3661" s="40"/>
      <c r="I3661" s="40"/>
      <c r="J3661" s="40"/>
      <c r="K3661" s="40"/>
      <c r="L3661" s="40"/>
      <c r="M3661" s="40"/>
      <c r="N3661" s="40"/>
      <c r="O3661" s="40"/>
      <c r="P3661" s="40"/>
      <c r="Q3661" s="40"/>
      <c r="R3661" s="40"/>
      <c r="S3661" s="40"/>
      <c r="T3661" s="40"/>
      <c r="U3661" s="40"/>
      <c r="V3661" s="40"/>
      <c r="W3661" s="40"/>
      <c r="X3661" s="40"/>
      <c r="Y3661" s="40"/>
      <c r="Z3661" s="40"/>
      <c r="AA3661" s="40"/>
      <c r="AB3661" s="40"/>
      <c r="AC3661" s="40"/>
      <c r="AD3661" s="40"/>
      <c r="AE3661" s="40"/>
      <c r="AF3661" s="40"/>
      <c r="AG3661" s="40"/>
      <c r="AH3661" s="40"/>
      <c r="AI3661" s="40"/>
      <c r="AJ3661" s="40"/>
      <c r="AK3661" s="40"/>
      <c r="AL3661" s="40"/>
      <c r="AM3661" s="40"/>
      <c r="AN3661" s="40"/>
      <c r="AO3661" s="40"/>
      <c r="AP3661" s="40"/>
      <c r="AQ3661" s="40"/>
      <c r="AR3661" s="40"/>
      <c r="AS3661" s="40"/>
      <c r="AT3661" s="40"/>
      <c r="AU3661" s="40"/>
      <c r="AV3661" s="40"/>
      <c r="AW3661" s="40"/>
      <c r="AX3661" s="40"/>
      <c r="AY3661" s="40"/>
      <c r="AZ3661" s="40"/>
      <c r="BA3661" s="40"/>
      <c r="BB3661" s="40"/>
      <c r="BC3661" s="40"/>
      <c r="BD3661" s="40"/>
      <c r="BE3661" s="40"/>
      <c r="BF3661" s="40"/>
    </row>
    <row r="3662" spans="1:58" x14ac:dyDescent="0.4">
      <c r="A3662" s="510"/>
      <c r="B3662" s="40"/>
      <c r="C3662" s="40"/>
      <c r="D3662" s="45"/>
      <c r="E3662" s="45"/>
      <c r="F3662" s="64"/>
      <c r="G3662" s="40"/>
      <c r="H3662" s="40"/>
      <c r="I3662" s="40"/>
      <c r="J3662" s="40"/>
      <c r="K3662" s="40"/>
      <c r="L3662" s="40"/>
      <c r="M3662" s="40"/>
      <c r="N3662" s="40"/>
      <c r="O3662" s="40"/>
      <c r="P3662" s="40"/>
      <c r="Q3662" s="40"/>
      <c r="R3662" s="40"/>
      <c r="S3662" s="40"/>
      <c r="T3662" s="40"/>
      <c r="U3662" s="40"/>
      <c r="V3662" s="40"/>
      <c r="W3662" s="40"/>
      <c r="X3662" s="40"/>
      <c r="Y3662" s="40"/>
      <c r="Z3662" s="40"/>
      <c r="AA3662" s="40"/>
      <c r="AB3662" s="40"/>
      <c r="AC3662" s="40"/>
      <c r="AD3662" s="40"/>
      <c r="AE3662" s="40"/>
      <c r="AF3662" s="40"/>
      <c r="AG3662" s="40"/>
      <c r="AH3662" s="40"/>
      <c r="AI3662" s="40"/>
      <c r="AJ3662" s="40"/>
      <c r="AK3662" s="40"/>
      <c r="AL3662" s="40"/>
      <c r="AM3662" s="40"/>
      <c r="AN3662" s="40"/>
      <c r="AO3662" s="40"/>
      <c r="AP3662" s="40"/>
      <c r="AQ3662" s="40"/>
      <c r="AR3662" s="40"/>
      <c r="AS3662" s="40"/>
      <c r="AT3662" s="40"/>
      <c r="AU3662" s="40"/>
      <c r="AV3662" s="40"/>
      <c r="AW3662" s="40"/>
      <c r="AX3662" s="40"/>
      <c r="AY3662" s="40"/>
      <c r="AZ3662" s="40"/>
      <c r="BA3662" s="40"/>
      <c r="BB3662" s="40"/>
      <c r="BC3662" s="40"/>
      <c r="BD3662" s="40"/>
      <c r="BE3662" s="40"/>
      <c r="BF3662" s="40"/>
    </row>
    <row r="3663" spans="1:58" x14ac:dyDescent="0.4">
      <c r="A3663" s="510"/>
      <c r="B3663" s="40"/>
      <c r="C3663" s="40"/>
      <c r="D3663" s="45"/>
      <c r="E3663" s="45"/>
      <c r="F3663" s="64"/>
      <c r="G3663" s="40"/>
      <c r="H3663" s="40"/>
      <c r="I3663" s="40"/>
      <c r="J3663" s="40"/>
      <c r="K3663" s="40"/>
      <c r="L3663" s="40"/>
      <c r="M3663" s="40"/>
      <c r="N3663" s="40"/>
      <c r="O3663" s="40"/>
      <c r="P3663" s="40"/>
      <c r="Q3663" s="40"/>
      <c r="R3663" s="40"/>
      <c r="S3663" s="40"/>
      <c r="T3663" s="40"/>
      <c r="U3663" s="40"/>
      <c r="V3663" s="40"/>
      <c r="W3663" s="40"/>
      <c r="X3663" s="40"/>
      <c r="Y3663" s="40"/>
      <c r="Z3663" s="40"/>
      <c r="AA3663" s="40"/>
      <c r="AB3663" s="40"/>
      <c r="AC3663" s="40"/>
      <c r="AD3663" s="40"/>
      <c r="AE3663" s="40"/>
      <c r="AF3663" s="40"/>
      <c r="AG3663" s="40"/>
      <c r="AH3663" s="40"/>
      <c r="AI3663" s="40"/>
      <c r="AJ3663" s="40"/>
      <c r="AK3663" s="40"/>
      <c r="AL3663" s="40"/>
      <c r="AM3663" s="40"/>
      <c r="AN3663" s="40"/>
      <c r="AO3663" s="40"/>
      <c r="AP3663" s="40"/>
      <c r="AQ3663" s="40"/>
      <c r="AR3663" s="40"/>
      <c r="AS3663" s="40"/>
      <c r="AT3663" s="40"/>
      <c r="AU3663" s="40"/>
      <c r="AV3663" s="40"/>
      <c r="AW3663" s="40"/>
      <c r="AX3663" s="40"/>
      <c r="AY3663" s="40"/>
      <c r="AZ3663" s="40"/>
      <c r="BA3663" s="40"/>
      <c r="BB3663" s="40"/>
      <c r="BC3663" s="40"/>
      <c r="BD3663" s="40"/>
      <c r="BE3663" s="40"/>
      <c r="BF3663" s="40"/>
    </row>
    <row r="3664" spans="1:58" x14ac:dyDescent="0.4">
      <c r="A3664" s="510"/>
      <c r="B3664" s="40"/>
      <c r="C3664" s="40"/>
      <c r="D3664" s="45"/>
      <c r="E3664" s="45"/>
      <c r="F3664" s="64"/>
      <c r="G3664" s="40"/>
      <c r="H3664" s="40"/>
      <c r="I3664" s="40"/>
      <c r="J3664" s="40"/>
      <c r="K3664" s="40"/>
      <c r="L3664" s="40"/>
      <c r="M3664" s="40"/>
      <c r="N3664" s="40"/>
      <c r="O3664" s="40"/>
      <c r="P3664" s="40"/>
      <c r="Q3664" s="40"/>
      <c r="R3664" s="40"/>
      <c r="S3664" s="40"/>
      <c r="T3664" s="40"/>
      <c r="U3664" s="40"/>
      <c r="V3664" s="40"/>
      <c r="W3664" s="40"/>
      <c r="X3664" s="40"/>
      <c r="Y3664" s="40"/>
      <c r="Z3664" s="40"/>
      <c r="AA3664" s="40"/>
      <c r="AB3664" s="40"/>
      <c r="AC3664" s="40"/>
      <c r="AD3664" s="40"/>
      <c r="AE3664" s="40"/>
      <c r="AF3664" s="40"/>
      <c r="AG3664" s="40"/>
      <c r="AH3664" s="40"/>
      <c r="AI3664" s="40"/>
      <c r="AJ3664" s="40"/>
      <c r="AK3664" s="40"/>
      <c r="AL3664" s="40"/>
      <c r="AM3664" s="40"/>
      <c r="AN3664" s="40"/>
      <c r="AO3664" s="40"/>
      <c r="AP3664" s="40"/>
      <c r="AQ3664" s="40"/>
      <c r="AR3664" s="40"/>
      <c r="AS3664" s="40"/>
      <c r="AT3664" s="40"/>
      <c r="AU3664" s="40"/>
      <c r="AV3664" s="40"/>
      <c r="AW3664" s="40"/>
      <c r="AX3664" s="40"/>
      <c r="AY3664" s="40"/>
      <c r="AZ3664" s="40"/>
      <c r="BA3664" s="40"/>
      <c r="BB3664" s="40"/>
      <c r="BC3664" s="40"/>
      <c r="BD3664" s="40"/>
      <c r="BE3664" s="40"/>
      <c r="BF3664" s="40"/>
    </row>
    <row r="3665" spans="1:58" x14ac:dyDescent="0.4">
      <c r="A3665" s="510"/>
      <c r="B3665" s="40"/>
      <c r="C3665" s="40"/>
      <c r="D3665" s="45"/>
      <c r="E3665" s="45"/>
      <c r="F3665" s="64"/>
      <c r="G3665" s="40"/>
      <c r="H3665" s="40"/>
      <c r="I3665" s="40"/>
      <c r="J3665" s="40"/>
      <c r="K3665" s="40"/>
      <c r="L3665" s="40"/>
      <c r="M3665" s="40"/>
      <c r="N3665" s="40"/>
      <c r="O3665" s="40"/>
      <c r="P3665" s="40"/>
      <c r="Q3665" s="40"/>
      <c r="R3665" s="40"/>
      <c r="S3665" s="40"/>
      <c r="T3665" s="40"/>
      <c r="U3665" s="40"/>
      <c r="V3665" s="40"/>
      <c r="W3665" s="40"/>
      <c r="X3665" s="40"/>
      <c r="Y3665" s="40"/>
      <c r="Z3665" s="40"/>
      <c r="AA3665" s="40"/>
      <c r="AB3665" s="40"/>
      <c r="AC3665" s="40"/>
      <c r="AD3665" s="40"/>
      <c r="AE3665" s="40"/>
      <c r="AF3665" s="40"/>
      <c r="AG3665" s="40"/>
      <c r="AH3665" s="40"/>
      <c r="AI3665" s="40"/>
      <c r="AJ3665" s="40"/>
      <c r="AK3665" s="40"/>
      <c r="AL3665" s="40"/>
      <c r="AM3665" s="40"/>
      <c r="AN3665" s="40"/>
      <c r="AO3665" s="40"/>
      <c r="AP3665" s="40"/>
      <c r="AQ3665" s="40"/>
      <c r="AR3665" s="40"/>
      <c r="AS3665" s="40"/>
      <c r="AT3665" s="40"/>
      <c r="AU3665" s="40"/>
      <c r="AV3665" s="40"/>
      <c r="AW3665" s="40"/>
      <c r="AX3665" s="40"/>
      <c r="AY3665" s="40"/>
      <c r="AZ3665" s="40"/>
      <c r="BA3665" s="40"/>
      <c r="BB3665" s="40"/>
      <c r="BC3665" s="40"/>
      <c r="BD3665" s="40"/>
      <c r="BE3665" s="40"/>
      <c r="BF3665" s="40"/>
    </row>
    <row r="3666" spans="1:58" x14ac:dyDescent="0.4">
      <c r="A3666" s="510"/>
      <c r="B3666" s="40"/>
      <c r="C3666" s="40"/>
      <c r="D3666" s="45"/>
      <c r="E3666" s="45"/>
      <c r="F3666" s="64"/>
      <c r="G3666" s="40"/>
      <c r="H3666" s="40"/>
      <c r="I3666" s="40"/>
      <c r="J3666" s="40"/>
      <c r="K3666" s="40"/>
      <c r="L3666" s="40"/>
      <c r="M3666" s="40"/>
      <c r="N3666" s="40"/>
      <c r="O3666" s="40"/>
      <c r="P3666" s="40"/>
      <c r="Q3666" s="40"/>
      <c r="R3666" s="40"/>
      <c r="S3666" s="40"/>
      <c r="T3666" s="40"/>
      <c r="U3666" s="40"/>
      <c r="V3666" s="40"/>
      <c r="W3666" s="40"/>
      <c r="X3666" s="40"/>
      <c r="Y3666" s="40"/>
      <c r="Z3666" s="40"/>
      <c r="AA3666" s="40"/>
      <c r="AB3666" s="40"/>
      <c r="AC3666" s="40"/>
      <c r="AD3666" s="40"/>
      <c r="AE3666" s="40"/>
      <c r="AF3666" s="40"/>
      <c r="AG3666" s="40"/>
      <c r="AH3666" s="40"/>
      <c r="AI3666" s="40"/>
      <c r="AJ3666" s="40"/>
      <c r="AK3666" s="40"/>
      <c r="AL3666" s="40"/>
      <c r="AM3666" s="40"/>
      <c r="AN3666" s="40"/>
      <c r="AO3666" s="40"/>
      <c r="AP3666" s="40"/>
      <c r="AQ3666" s="40"/>
      <c r="AR3666" s="40"/>
      <c r="AS3666" s="40"/>
      <c r="AT3666" s="40"/>
      <c r="AU3666" s="40"/>
      <c r="AV3666" s="40"/>
      <c r="AW3666" s="40"/>
      <c r="AX3666" s="40"/>
      <c r="AY3666" s="40"/>
      <c r="AZ3666" s="40"/>
      <c r="BA3666" s="40"/>
      <c r="BB3666" s="40"/>
      <c r="BC3666" s="40"/>
      <c r="BD3666" s="40"/>
      <c r="BE3666" s="40"/>
      <c r="BF3666" s="40"/>
    </row>
    <row r="3667" spans="1:58" x14ac:dyDescent="0.4">
      <c r="A3667" s="510"/>
      <c r="B3667" s="40"/>
      <c r="C3667" s="40"/>
      <c r="D3667" s="45"/>
      <c r="E3667" s="45"/>
      <c r="F3667" s="64"/>
      <c r="G3667" s="40"/>
      <c r="H3667" s="40"/>
      <c r="I3667" s="40"/>
      <c r="J3667" s="40"/>
      <c r="K3667" s="40"/>
      <c r="L3667" s="40"/>
      <c r="M3667" s="40"/>
      <c r="N3667" s="40"/>
      <c r="O3667" s="40"/>
      <c r="P3667" s="40"/>
      <c r="Q3667" s="40"/>
      <c r="R3667" s="40"/>
      <c r="S3667" s="40"/>
      <c r="T3667" s="40"/>
      <c r="U3667" s="40"/>
      <c r="V3667" s="40"/>
      <c r="W3667" s="40"/>
      <c r="X3667" s="40"/>
      <c r="Y3667" s="40"/>
      <c r="Z3667" s="40"/>
      <c r="AA3667" s="40"/>
      <c r="AB3667" s="40"/>
      <c r="AC3667" s="40"/>
      <c r="AD3667" s="40"/>
      <c r="AE3667" s="40"/>
      <c r="AF3667" s="40"/>
      <c r="AG3667" s="40"/>
      <c r="AH3667" s="40"/>
      <c r="AI3667" s="40"/>
      <c r="AJ3667" s="40"/>
      <c r="AK3667" s="40"/>
      <c r="AL3667" s="40"/>
      <c r="AM3667" s="40"/>
      <c r="AN3667" s="40"/>
      <c r="AO3667" s="40"/>
      <c r="AP3667" s="40"/>
      <c r="AQ3667" s="40"/>
      <c r="AR3667" s="40"/>
      <c r="AS3667" s="40"/>
      <c r="AT3667" s="40"/>
      <c r="AU3667" s="40"/>
      <c r="AV3667" s="40"/>
      <c r="AW3667" s="40"/>
      <c r="AX3667" s="40"/>
      <c r="AY3667" s="40"/>
      <c r="AZ3667" s="40"/>
      <c r="BA3667" s="40"/>
      <c r="BB3667" s="40"/>
      <c r="BC3667" s="40"/>
      <c r="BD3667" s="40"/>
      <c r="BE3667" s="40"/>
      <c r="BF3667" s="40"/>
    </row>
    <row r="3668" spans="1:58" x14ac:dyDescent="0.4">
      <c r="A3668" s="510"/>
      <c r="B3668" s="40"/>
      <c r="C3668" s="40"/>
      <c r="D3668" s="45"/>
      <c r="E3668" s="45"/>
      <c r="F3668" s="64"/>
      <c r="G3668" s="40"/>
      <c r="H3668" s="40"/>
      <c r="I3668" s="40"/>
      <c r="J3668" s="40"/>
      <c r="K3668" s="40"/>
      <c r="L3668" s="40"/>
      <c r="M3668" s="40"/>
      <c r="N3668" s="40"/>
      <c r="O3668" s="40"/>
      <c r="P3668" s="40"/>
      <c r="Q3668" s="40"/>
      <c r="R3668" s="40"/>
      <c r="S3668" s="40"/>
      <c r="T3668" s="40"/>
      <c r="U3668" s="40"/>
      <c r="V3668" s="40"/>
      <c r="W3668" s="40"/>
      <c r="X3668" s="40"/>
      <c r="Y3668" s="40"/>
      <c r="Z3668" s="40"/>
      <c r="AA3668" s="40"/>
      <c r="AB3668" s="40"/>
      <c r="AC3668" s="40"/>
      <c r="AD3668" s="40"/>
      <c r="AE3668" s="40"/>
      <c r="AF3668" s="40"/>
      <c r="AG3668" s="40"/>
      <c r="AH3668" s="40"/>
      <c r="AI3668" s="40"/>
      <c r="AJ3668" s="40"/>
      <c r="AK3668" s="40"/>
      <c r="AL3668" s="40"/>
      <c r="AM3668" s="40"/>
      <c r="AN3668" s="40"/>
      <c r="AO3668" s="40"/>
      <c r="AP3668" s="40"/>
      <c r="AQ3668" s="40"/>
      <c r="AR3668" s="40"/>
      <c r="AS3668" s="40"/>
      <c r="AT3668" s="40"/>
      <c r="AU3668" s="40"/>
      <c r="AV3668" s="40"/>
      <c r="AW3668" s="40"/>
      <c r="AX3668" s="40"/>
      <c r="AY3668" s="40"/>
      <c r="AZ3668" s="40"/>
      <c r="BA3668" s="40"/>
      <c r="BB3668" s="40"/>
      <c r="BC3668" s="40"/>
      <c r="BD3668" s="40"/>
      <c r="BE3668" s="40"/>
      <c r="BF3668" s="40"/>
    </row>
    <row r="3669" spans="1:58" x14ac:dyDescent="0.4">
      <c r="A3669" s="510"/>
      <c r="B3669" s="40"/>
      <c r="C3669" s="40"/>
      <c r="D3669" s="45"/>
      <c r="E3669" s="45"/>
      <c r="F3669" s="64"/>
      <c r="G3669" s="40"/>
      <c r="H3669" s="40"/>
      <c r="I3669" s="40"/>
      <c r="J3669" s="40"/>
      <c r="K3669" s="40"/>
      <c r="L3669" s="40"/>
      <c r="M3669" s="40"/>
      <c r="N3669" s="40"/>
      <c r="O3669" s="40"/>
      <c r="P3669" s="40"/>
      <c r="Q3669" s="40"/>
      <c r="R3669" s="40"/>
      <c r="S3669" s="40"/>
      <c r="T3669" s="40"/>
      <c r="U3669" s="40"/>
      <c r="V3669" s="40"/>
      <c r="W3669" s="40"/>
      <c r="X3669" s="40"/>
      <c r="Y3669" s="40"/>
      <c r="Z3669" s="40"/>
      <c r="AA3669" s="40"/>
      <c r="AB3669" s="40"/>
      <c r="AC3669" s="40"/>
      <c r="AD3669" s="40"/>
      <c r="AE3669" s="40"/>
      <c r="AF3669" s="40"/>
      <c r="AG3669" s="40"/>
      <c r="AH3669" s="40"/>
      <c r="AI3669" s="40"/>
      <c r="AJ3669" s="40"/>
      <c r="AK3669" s="40"/>
      <c r="AL3669" s="40"/>
      <c r="AM3669" s="40"/>
      <c r="AN3669" s="40"/>
      <c r="AO3669" s="40"/>
      <c r="AP3669" s="40"/>
      <c r="AQ3669" s="40"/>
      <c r="AR3669" s="40"/>
      <c r="AS3669" s="40"/>
      <c r="AT3669" s="40"/>
      <c r="AU3669" s="40"/>
      <c r="AV3669" s="40"/>
      <c r="AW3669" s="40"/>
      <c r="AX3669" s="40"/>
      <c r="AY3669" s="40"/>
      <c r="AZ3669" s="40"/>
      <c r="BA3669" s="40"/>
      <c r="BB3669" s="40"/>
      <c r="BC3669" s="40"/>
      <c r="BD3669" s="40"/>
      <c r="BE3669" s="40"/>
      <c r="BF3669" s="40"/>
    </row>
    <row r="3670" spans="1:58" x14ac:dyDescent="0.4">
      <c r="A3670" s="510"/>
      <c r="B3670" s="40"/>
      <c r="C3670" s="40"/>
      <c r="D3670" s="45"/>
      <c r="E3670" s="45"/>
      <c r="F3670" s="64"/>
      <c r="G3670" s="40"/>
      <c r="H3670" s="40"/>
      <c r="I3670" s="40"/>
      <c r="J3670" s="40"/>
      <c r="K3670" s="40"/>
      <c r="L3670" s="40"/>
      <c r="M3670" s="40"/>
      <c r="N3670" s="40"/>
      <c r="O3670" s="40"/>
      <c r="P3670" s="40"/>
      <c r="Q3670" s="40"/>
      <c r="R3670" s="40"/>
      <c r="S3670" s="40"/>
      <c r="T3670" s="40"/>
      <c r="U3670" s="40"/>
      <c r="V3670" s="40"/>
      <c r="W3670" s="40"/>
      <c r="X3670" s="40"/>
      <c r="Y3670" s="40"/>
      <c r="Z3670" s="40"/>
      <c r="AA3670" s="40"/>
      <c r="AB3670" s="40"/>
      <c r="AC3670" s="40"/>
      <c r="AD3670" s="40"/>
      <c r="AE3670" s="40"/>
      <c r="AF3670" s="40"/>
      <c r="AG3670" s="40"/>
      <c r="AH3670" s="40"/>
      <c r="AI3670" s="40"/>
      <c r="AJ3670" s="40"/>
      <c r="AK3670" s="40"/>
      <c r="AL3670" s="40"/>
      <c r="AM3670" s="40"/>
      <c r="AN3670" s="40"/>
      <c r="AO3670" s="40"/>
      <c r="AP3670" s="40"/>
      <c r="AQ3670" s="40"/>
      <c r="AR3670" s="40"/>
      <c r="AS3670" s="40"/>
      <c r="AT3670" s="40"/>
      <c r="AU3670" s="40"/>
      <c r="AV3670" s="40"/>
      <c r="AW3670" s="40"/>
      <c r="AX3670" s="40"/>
      <c r="AY3670" s="40"/>
      <c r="AZ3670" s="40"/>
      <c r="BA3670" s="40"/>
      <c r="BB3670" s="40"/>
      <c r="BC3670" s="40"/>
      <c r="BD3670" s="40"/>
      <c r="BE3670" s="40"/>
      <c r="BF3670" s="40"/>
    </row>
    <row r="3671" spans="1:58" x14ac:dyDescent="0.4">
      <c r="A3671" s="510"/>
      <c r="B3671" s="40"/>
      <c r="C3671" s="40"/>
      <c r="D3671" s="45"/>
      <c r="E3671" s="45"/>
      <c r="F3671" s="64"/>
      <c r="G3671" s="40"/>
      <c r="H3671" s="40"/>
      <c r="I3671" s="40"/>
      <c r="J3671" s="40"/>
      <c r="K3671" s="40"/>
      <c r="L3671" s="40"/>
      <c r="M3671" s="40"/>
      <c r="N3671" s="40"/>
      <c r="O3671" s="40"/>
      <c r="P3671" s="40"/>
      <c r="Q3671" s="40"/>
      <c r="R3671" s="40"/>
      <c r="S3671" s="40"/>
      <c r="T3671" s="40"/>
      <c r="U3671" s="40"/>
      <c r="V3671" s="40"/>
      <c r="W3671" s="40"/>
      <c r="X3671" s="40"/>
      <c r="Y3671" s="40"/>
      <c r="Z3671" s="40"/>
      <c r="AA3671" s="40"/>
      <c r="AB3671" s="40"/>
      <c r="AC3671" s="40"/>
      <c r="AD3671" s="40"/>
      <c r="AE3671" s="40"/>
      <c r="AF3671" s="40"/>
      <c r="AG3671" s="40"/>
      <c r="AH3671" s="40"/>
      <c r="AI3671" s="40"/>
      <c r="AJ3671" s="40"/>
      <c r="AK3671" s="40"/>
      <c r="AL3671" s="40"/>
      <c r="AM3671" s="40"/>
      <c r="AN3671" s="40"/>
      <c r="AO3671" s="40"/>
      <c r="AP3671" s="40"/>
      <c r="AQ3671" s="40"/>
      <c r="AR3671" s="40"/>
      <c r="AS3671" s="40"/>
      <c r="AT3671" s="40"/>
      <c r="AU3671" s="40"/>
      <c r="AV3671" s="40"/>
      <c r="AW3671" s="40"/>
      <c r="AX3671" s="40"/>
      <c r="AY3671" s="40"/>
      <c r="AZ3671" s="40"/>
      <c r="BA3671" s="40"/>
      <c r="BB3671" s="40"/>
      <c r="BC3671" s="40"/>
      <c r="BD3671" s="40"/>
      <c r="BE3671" s="40"/>
      <c r="BF3671" s="40"/>
    </row>
    <row r="3672" spans="1:58" x14ac:dyDescent="0.4">
      <c r="A3672" s="510"/>
      <c r="B3672" s="40"/>
      <c r="C3672" s="40"/>
      <c r="D3672" s="45"/>
      <c r="E3672" s="45"/>
      <c r="F3672" s="64"/>
      <c r="G3672" s="40"/>
      <c r="H3672" s="40"/>
      <c r="I3672" s="40"/>
      <c r="J3672" s="40"/>
      <c r="K3672" s="40"/>
      <c r="L3672" s="40"/>
      <c r="M3672" s="40"/>
      <c r="N3672" s="40"/>
      <c r="O3672" s="40"/>
      <c r="P3672" s="40"/>
      <c r="Q3672" s="40"/>
      <c r="R3672" s="40"/>
      <c r="S3672" s="40"/>
      <c r="T3672" s="40"/>
      <c r="U3672" s="40"/>
      <c r="V3672" s="40"/>
      <c r="W3672" s="40"/>
      <c r="X3672" s="40"/>
      <c r="Y3672" s="40"/>
      <c r="Z3672" s="40"/>
      <c r="AA3672" s="40"/>
      <c r="AB3672" s="40"/>
      <c r="AC3672" s="40"/>
      <c r="AD3672" s="40"/>
      <c r="AE3672" s="40"/>
      <c r="AF3672" s="40"/>
      <c r="AG3672" s="40"/>
      <c r="AH3672" s="40"/>
      <c r="AI3672" s="40"/>
      <c r="AJ3672" s="40"/>
      <c r="AK3672" s="40"/>
      <c r="AL3672" s="40"/>
      <c r="AM3672" s="40"/>
      <c r="AN3672" s="40"/>
      <c r="AO3672" s="40"/>
      <c r="AP3672" s="40"/>
      <c r="AQ3672" s="40"/>
      <c r="AR3672" s="40"/>
      <c r="AS3672" s="40"/>
      <c r="AT3672" s="40"/>
      <c r="AU3672" s="40"/>
      <c r="AV3672" s="40"/>
      <c r="AW3672" s="40"/>
      <c r="AX3672" s="40"/>
      <c r="AY3672" s="40"/>
      <c r="AZ3672" s="40"/>
      <c r="BA3672" s="40"/>
      <c r="BB3672" s="40"/>
      <c r="BC3672" s="40"/>
      <c r="BD3672" s="40"/>
      <c r="BE3672" s="40"/>
      <c r="BF3672" s="40"/>
    </row>
    <row r="3673" spans="1:58" x14ac:dyDescent="0.4">
      <c r="A3673" s="510"/>
      <c r="B3673" s="40"/>
      <c r="C3673" s="40"/>
      <c r="D3673" s="45"/>
      <c r="E3673" s="45"/>
      <c r="F3673" s="64"/>
      <c r="G3673" s="40"/>
      <c r="H3673" s="40"/>
      <c r="I3673" s="40"/>
      <c r="J3673" s="40"/>
      <c r="K3673" s="40"/>
      <c r="L3673" s="40"/>
      <c r="M3673" s="40"/>
      <c r="N3673" s="40"/>
      <c r="O3673" s="40"/>
      <c r="P3673" s="40"/>
      <c r="Q3673" s="40"/>
      <c r="R3673" s="40"/>
      <c r="S3673" s="40"/>
      <c r="T3673" s="40"/>
      <c r="U3673" s="40"/>
      <c r="V3673" s="40"/>
      <c r="W3673" s="40"/>
      <c r="X3673" s="40"/>
      <c r="Y3673" s="40"/>
      <c r="Z3673" s="40"/>
      <c r="AA3673" s="40"/>
      <c r="AB3673" s="40"/>
      <c r="AC3673" s="40"/>
      <c r="AD3673" s="40"/>
      <c r="AE3673" s="40"/>
      <c r="AF3673" s="40"/>
      <c r="AG3673" s="40"/>
      <c r="AH3673" s="40"/>
      <c r="AI3673" s="40"/>
      <c r="AJ3673" s="40"/>
      <c r="AK3673" s="40"/>
      <c r="AL3673" s="40"/>
      <c r="AM3673" s="40"/>
      <c r="AN3673" s="40"/>
      <c r="AO3673" s="40"/>
      <c r="AP3673" s="40"/>
      <c r="AQ3673" s="40"/>
      <c r="AR3673" s="40"/>
      <c r="AS3673" s="40"/>
      <c r="AT3673" s="40"/>
      <c r="AU3673" s="40"/>
      <c r="AV3673" s="40"/>
      <c r="AW3673" s="40"/>
      <c r="AX3673" s="40"/>
      <c r="AY3673" s="40"/>
      <c r="AZ3673" s="40"/>
      <c r="BA3673" s="40"/>
      <c r="BB3673" s="40"/>
      <c r="BC3673" s="40"/>
      <c r="BD3673" s="40"/>
      <c r="BE3673" s="40"/>
      <c r="BF3673" s="40"/>
    </row>
    <row r="3674" spans="1:58" x14ac:dyDescent="0.4">
      <c r="A3674" s="510"/>
      <c r="B3674" s="40"/>
      <c r="C3674" s="40"/>
      <c r="D3674" s="45"/>
      <c r="E3674" s="45"/>
      <c r="F3674" s="64"/>
      <c r="G3674" s="40"/>
      <c r="H3674" s="40"/>
      <c r="I3674" s="40"/>
      <c r="J3674" s="40"/>
      <c r="K3674" s="40"/>
      <c r="L3674" s="40"/>
      <c r="M3674" s="40"/>
      <c r="N3674" s="40"/>
      <c r="O3674" s="40"/>
      <c r="P3674" s="40"/>
      <c r="Q3674" s="40"/>
      <c r="R3674" s="40"/>
      <c r="S3674" s="40"/>
      <c r="T3674" s="40"/>
      <c r="U3674" s="40"/>
      <c r="V3674" s="40"/>
      <c r="W3674" s="40"/>
      <c r="X3674" s="40"/>
      <c r="Y3674" s="40"/>
      <c r="Z3674" s="40"/>
      <c r="AA3674" s="40"/>
      <c r="AB3674" s="40"/>
      <c r="AC3674" s="40"/>
      <c r="AD3674" s="40"/>
      <c r="AE3674" s="40"/>
      <c r="AF3674" s="40"/>
      <c r="AG3674" s="40"/>
      <c r="AH3674" s="40"/>
      <c r="AI3674" s="40"/>
      <c r="AJ3674" s="40"/>
      <c r="AK3674" s="40"/>
      <c r="AL3674" s="40"/>
      <c r="AM3674" s="40"/>
      <c r="AN3674" s="40"/>
      <c r="AO3674" s="40"/>
      <c r="AP3674" s="40"/>
      <c r="AQ3674" s="40"/>
      <c r="AR3674" s="40"/>
      <c r="AS3674" s="40"/>
      <c r="AT3674" s="40"/>
      <c r="AU3674" s="40"/>
      <c r="AV3674" s="40"/>
      <c r="AW3674" s="40"/>
      <c r="AX3674" s="40"/>
      <c r="AY3674" s="40"/>
      <c r="AZ3674" s="40"/>
      <c r="BA3674" s="40"/>
      <c r="BB3674" s="40"/>
      <c r="BC3674" s="40"/>
      <c r="BD3674" s="40"/>
      <c r="BE3674" s="40"/>
      <c r="BF3674" s="40"/>
    </row>
    <row r="3675" spans="1:58" x14ac:dyDescent="0.4">
      <c r="A3675" s="510"/>
      <c r="B3675" s="40"/>
      <c r="C3675" s="40"/>
      <c r="D3675" s="45"/>
      <c r="E3675" s="45"/>
      <c r="F3675" s="64"/>
      <c r="G3675" s="40"/>
      <c r="H3675" s="40"/>
      <c r="I3675" s="40"/>
      <c r="J3675" s="40"/>
      <c r="K3675" s="40"/>
      <c r="L3675" s="40"/>
      <c r="M3675" s="40"/>
      <c r="N3675" s="40"/>
      <c r="O3675" s="40"/>
      <c r="P3675" s="40"/>
      <c r="Q3675" s="40"/>
      <c r="R3675" s="40"/>
      <c r="S3675" s="40"/>
      <c r="T3675" s="40"/>
      <c r="U3675" s="40"/>
      <c r="V3675" s="40"/>
      <c r="W3675" s="40"/>
      <c r="X3675" s="40"/>
      <c r="Y3675" s="40"/>
      <c r="Z3675" s="40"/>
      <c r="AA3675" s="40"/>
      <c r="AB3675" s="40"/>
      <c r="AC3675" s="40"/>
      <c r="AD3675" s="40"/>
      <c r="AE3675" s="40"/>
      <c r="AF3675" s="40"/>
      <c r="AG3675" s="40"/>
      <c r="AH3675" s="40"/>
      <c r="AI3675" s="40"/>
      <c r="AJ3675" s="40"/>
      <c r="AK3675" s="40"/>
      <c r="AL3675" s="40"/>
      <c r="AM3675" s="40"/>
      <c r="AN3675" s="40"/>
      <c r="AO3675" s="40"/>
      <c r="AP3675" s="40"/>
      <c r="AQ3675" s="40"/>
      <c r="AR3675" s="40"/>
      <c r="AS3675" s="40"/>
      <c r="AT3675" s="40"/>
      <c r="AU3675" s="40"/>
      <c r="AV3675" s="40"/>
      <c r="AW3675" s="40"/>
      <c r="AX3675" s="40"/>
      <c r="AY3675" s="40"/>
      <c r="AZ3675" s="40"/>
      <c r="BA3675" s="40"/>
      <c r="BB3675" s="40"/>
      <c r="BC3675" s="40"/>
      <c r="BD3675" s="40"/>
      <c r="BE3675" s="40"/>
      <c r="BF3675" s="40"/>
    </row>
    <row r="3676" spans="1:58" x14ac:dyDescent="0.4">
      <c r="A3676" s="510"/>
      <c r="B3676" s="40"/>
      <c r="C3676" s="40"/>
      <c r="D3676" s="45"/>
      <c r="E3676" s="45"/>
      <c r="F3676" s="64"/>
      <c r="G3676" s="40"/>
      <c r="H3676" s="40"/>
      <c r="I3676" s="40"/>
      <c r="J3676" s="40"/>
      <c r="K3676" s="40"/>
      <c r="L3676" s="40"/>
      <c r="M3676" s="40"/>
      <c r="N3676" s="40"/>
      <c r="O3676" s="40"/>
      <c r="P3676" s="40"/>
      <c r="Q3676" s="40"/>
      <c r="R3676" s="40"/>
      <c r="S3676" s="40"/>
      <c r="T3676" s="40"/>
      <c r="U3676" s="40"/>
      <c r="V3676" s="40"/>
      <c r="W3676" s="40"/>
      <c r="X3676" s="40"/>
      <c r="Y3676" s="40"/>
      <c r="Z3676" s="40"/>
      <c r="AA3676" s="40"/>
      <c r="AB3676" s="40"/>
      <c r="AC3676" s="40"/>
      <c r="AD3676" s="40"/>
      <c r="AE3676" s="40"/>
      <c r="AF3676" s="40"/>
      <c r="AG3676" s="40"/>
      <c r="AH3676" s="40"/>
      <c r="AI3676" s="40"/>
      <c r="AJ3676" s="40"/>
      <c r="AK3676" s="40"/>
      <c r="AL3676" s="40"/>
      <c r="AM3676" s="40"/>
      <c r="AN3676" s="40"/>
      <c r="AO3676" s="40"/>
      <c r="AP3676" s="40"/>
      <c r="AQ3676" s="40"/>
      <c r="AR3676" s="40"/>
      <c r="AS3676" s="40"/>
      <c r="AT3676" s="40"/>
      <c r="AU3676" s="40"/>
      <c r="AV3676" s="40"/>
      <c r="AW3676" s="40"/>
      <c r="AX3676" s="40"/>
      <c r="AY3676" s="40"/>
      <c r="AZ3676" s="40"/>
      <c r="BA3676" s="40"/>
      <c r="BB3676" s="40"/>
      <c r="BC3676" s="40"/>
      <c r="BD3676" s="40"/>
      <c r="BE3676" s="40"/>
      <c r="BF3676" s="40"/>
    </row>
    <row r="3677" spans="1:58" x14ac:dyDescent="0.4">
      <c r="A3677" s="510"/>
      <c r="B3677" s="40"/>
      <c r="C3677" s="40"/>
      <c r="D3677" s="45"/>
      <c r="E3677" s="45"/>
      <c r="F3677" s="64"/>
      <c r="G3677" s="40"/>
      <c r="H3677" s="40"/>
      <c r="I3677" s="40"/>
      <c r="J3677" s="40"/>
      <c r="K3677" s="40"/>
      <c r="L3677" s="40"/>
      <c r="M3677" s="40"/>
      <c r="N3677" s="40"/>
      <c r="O3677" s="40"/>
      <c r="P3677" s="40"/>
      <c r="Q3677" s="40"/>
      <c r="R3677" s="40"/>
      <c r="S3677" s="40"/>
      <c r="T3677" s="40"/>
      <c r="U3677" s="40"/>
      <c r="V3677" s="40"/>
      <c r="W3677" s="40"/>
      <c r="X3677" s="40"/>
      <c r="Y3677" s="40"/>
      <c r="Z3677" s="40"/>
      <c r="AA3677" s="40"/>
      <c r="AB3677" s="40"/>
      <c r="AC3677" s="40"/>
      <c r="AD3677" s="40"/>
      <c r="AE3677" s="40"/>
      <c r="AF3677" s="40"/>
      <c r="AG3677" s="40"/>
      <c r="AH3677" s="40"/>
      <c r="AI3677" s="40"/>
      <c r="AJ3677" s="40"/>
      <c r="AK3677" s="40"/>
      <c r="AL3677" s="40"/>
      <c r="AM3677" s="40"/>
      <c r="AN3677" s="40"/>
      <c r="AO3677" s="40"/>
      <c r="AP3677" s="40"/>
      <c r="AQ3677" s="40"/>
      <c r="AR3677" s="40"/>
      <c r="AS3677" s="40"/>
      <c r="AT3677" s="40"/>
      <c r="AU3677" s="40"/>
      <c r="AV3677" s="40"/>
      <c r="AW3677" s="40"/>
      <c r="AX3677" s="40"/>
      <c r="AY3677" s="40"/>
      <c r="AZ3677" s="40"/>
      <c r="BA3677" s="40"/>
      <c r="BB3677" s="40"/>
      <c r="BC3677" s="40"/>
      <c r="BD3677" s="40"/>
      <c r="BE3677" s="40"/>
      <c r="BF3677" s="40"/>
    </row>
    <row r="3678" spans="1:58" x14ac:dyDescent="0.4">
      <c r="A3678" s="510"/>
      <c r="B3678" s="40"/>
      <c r="C3678" s="40"/>
      <c r="D3678" s="45"/>
      <c r="E3678" s="45"/>
      <c r="F3678" s="64"/>
      <c r="G3678" s="40"/>
      <c r="H3678" s="40"/>
      <c r="I3678" s="40"/>
      <c r="J3678" s="40"/>
      <c r="K3678" s="40"/>
      <c r="L3678" s="40"/>
      <c r="M3678" s="40"/>
      <c r="N3678" s="40"/>
      <c r="O3678" s="40"/>
      <c r="P3678" s="40"/>
      <c r="Q3678" s="40"/>
      <c r="R3678" s="40"/>
      <c r="S3678" s="40"/>
      <c r="T3678" s="40"/>
      <c r="U3678" s="40"/>
      <c r="V3678" s="40"/>
      <c r="W3678" s="40"/>
      <c r="X3678" s="40"/>
      <c r="Y3678" s="40"/>
      <c r="Z3678" s="40"/>
      <c r="AA3678" s="40"/>
      <c r="AB3678" s="40"/>
      <c r="AC3678" s="40"/>
      <c r="AD3678" s="40"/>
      <c r="AE3678" s="40"/>
      <c r="AF3678" s="40"/>
      <c r="AG3678" s="40"/>
      <c r="AH3678" s="40"/>
      <c r="AI3678" s="40"/>
      <c r="AJ3678" s="40"/>
      <c r="AK3678" s="40"/>
      <c r="AL3678" s="40"/>
      <c r="AM3678" s="40"/>
      <c r="AN3678" s="40"/>
      <c r="AO3678" s="40"/>
      <c r="AP3678" s="40"/>
      <c r="AQ3678" s="40"/>
      <c r="AR3678" s="40"/>
      <c r="AS3678" s="40"/>
      <c r="AT3678" s="40"/>
      <c r="AU3678" s="40"/>
      <c r="AV3678" s="40"/>
      <c r="AW3678" s="40"/>
      <c r="AX3678" s="40"/>
      <c r="AY3678" s="40"/>
      <c r="AZ3678" s="40"/>
      <c r="BA3678" s="40"/>
      <c r="BB3678" s="40"/>
      <c r="BC3678" s="40"/>
      <c r="BD3678" s="40"/>
      <c r="BE3678" s="40"/>
      <c r="BF3678" s="40"/>
    </row>
    <row r="3679" spans="1:58" x14ac:dyDescent="0.4">
      <c r="A3679" s="510"/>
      <c r="B3679" s="40"/>
      <c r="C3679" s="40"/>
      <c r="D3679" s="45"/>
      <c r="E3679" s="45"/>
      <c r="F3679" s="64"/>
      <c r="G3679" s="40"/>
      <c r="H3679" s="40"/>
      <c r="I3679" s="40"/>
      <c r="J3679" s="40"/>
      <c r="K3679" s="40"/>
      <c r="L3679" s="40"/>
      <c r="M3679" s="40"/>
      <c r="N3679" s="40"/>
      <c r="O3679" s="40"/>
      <c r="P3679" s="40"/>
      <c r="Q3679" s="40"/>
      <c r="R3679" s="40"/>
      <c r="S3679" s="40"/>
      <c r="T3679" s="40"/>
      <c r="U3679" s="40"/>
      <c r="V3679" s="40"/>
      <c r="W3679" s="40"/>
      <c r="X3679" s="40"/>
      <c r="Y3679" s="40"/>
      <c r="Z3679" s="40"/>
      <c r="AA3679" s="40"/>
      <c r="AB3679" s="40"/>
      <c r="AC3679" s="40"/>
      <c r="AD3679" s="40"/>
      <c r="AE3679" s="40"/>
      <c r="AF3679" s="40"/>
      <c r="AG3679" s="40"/>
      <c r="AH3679" s="40"/>
      <c r="AI3679" s="40"/>
      <c r="AJ3679" s="40"/>
      <c r="AK3679" s="40"/>
      <c r="AL3679" s="40"/>
      <c r="AM3679" s="40"/>
      <c r="AN3679" s="40"/>
      <c r="AO3679" s="40"/>
      <c r="AP3679" s="40"/>
      <c r="AQ3679" s="40"/>
      <c r="AR3679" s="40"/>
      <c r="AS3679" s="40"/>
      <c r="AT3679" s="40"/>
      <c r="AU3679" s="40"/>
      <c r="AV3679" s="40"/>
      <c r="AW3679" s="40"/>
      <c r="AX3679" s="40"/>
      <c r="AY3679" s="40"/>
      <c r="AZ3679" s="40"/>
      <c r="BA3679" s="40"/>
      <c r="BB3679" s="40"/>
      <c r="BC3679" s="40"/>
      <c r="BD3679" s="40"/>
      <c r="BE3679" s="40"/>
      <c r="BF3679" s="40"/>
    </row>
    <row r="3680" spans="1:58" x14ac:dyDescent="0.4">
      <c r="A3680" s="510"/>
      <c r="B3680" s="40"/>
      <c r="C3680" s="40"/>
      <c r="D3680" s="45"/>
      <c r="E3680" s="45"/>
      <c r="F3680" s="64"/>
      <c r="G3680" s="40"/>
      <c r="H3680" s="40"/>
      <c r="I3680" s="40"/>
      <c r="J3680" s="40"/>
      <c r="K3680" s="40"/>
      <c r="L3680" s="40"/>
      <c r="M3680" s="40"/>
      <c r="N3680" s="40"/>
      <c r="O3680" s="40"/>
      <c r="P3680" s="40"/>
      <c r="Q3680" s="40"/>
      <c r="R3680" s="40"/>
      <c r="S3680" s="40"/>
      <c r="T3680" s="40"/>
      <c r="U3680" s="40"/>
      <c r="V3680" s="40"/>
      <c r="W3680" s="40"/>
      <c r="X3680" s="40"/>
      <c r="Y3680" s="40"/>
      <c r="Z3680" s="40"/>
      <c r="AA3680" s="40"/>
      <c r="AB3680" s="40"/>
      <c r="AC3680" s="40"/>
      <c r="AD3680" s="40"/>
      <c r="AE3680" s="40"/>
      <c r="AF3680" s="40"/>
      <c r="AG3680" s="40"/>
      <c r="AH3680" s="40"/>
      <c r="AI3680" s="40"/>
      <c r="AJ3680" s="40"/>
      <c r="AK3680" s="40"/>
      <c r="AL3680" s="40"/>
      <c r="AM3680" s="40"/>
      <c r="AN3680" s="40"/>
      <c r="AO3680" s="40"/>
      <c r="AP3680" s="40"/>
      <c r="AQ3680" s="40"/>
      <c r="AR3680" s="40"/>
      <c r="AS3680" s="40"/>
      <c r="AT3680" s="40"/>
      <c r="AU3680" s="40"/>
      <c r="AV3680" s="40"/>
      <c r="AW3680" s="40"/>
      <c r="AX3680" s="40"/>
      <c r="AY3680" s="40"/>
      <c r="AZ3680" s="40"/>
      <c r="BA3680" s="40"/>
      <c r="BB3680" s="40"/>
      <c r="BC3680" s="40"/>
      <c r="BD3680" s="40"/>
      <c r="BE3680" s="40"/>
      <c r="BF3680" s="40"/>
    </row>
    <row r="3681" spans="1:58" x14ac:dyDescent="0.4">
      <c r="A3681" s="510"/>
      <c r="B3681" s="40"/>
      <c r="C3681" s="40"/>
      <c r="D3681" s="45"/>
      <c r="E3681" s="45"/>
      <c r="F3681" s="64"/>
      <c r="G3681" s="40"/>
      <c r="H3681" s="40"/>
      <c r="I3681" s="40"/>
      <c r="J3681" s="40"/>
      <c r="K3681" s="40"/>
      <c r="L3681" s="40"/>
      <c r="M3681" s="40"/>
      <c r="N3681" s="40"/>
      <c r="O3681" s="40"/>
      <c r="P3681" s="40"/>
      <c r="Q3681" s="40"/>
      <c r="R3681" s="40"/>
      <c r="S3681" s="40"/>
      <c r="T3681" s="40"/>
      <c r="U3681" s="40"/>
      <c r="V3681" s="40"/>
      <c r="W3681" s="40"/>
      <c r="X3681" s="40"/>
      <c r="Y3681" s="40"/>
      <c r="Z3681" s="40"/>
      <c r="AA3681" s="40"/>
      <c r="AB3681" s="40"/>
      <c r="AC3681" s="40"/>
      <c r="AD3681" s="40"/>
      <c r="AE3681" s="40"/>
      <c r="AF3681" s="40"/>
      <c r="AG3681" s="40"/>
      <c r="AH3681" s="40"/>
      <c r="AI3681" s="40"/>
      <c r="AJ3681" s="40"/>
      <c r="AK3681" s="40"/>
      <c r="AL3681" s="40"/>
      <c r="AM3681" s="40"/>
      <c r="AN3681" s="40"/>
      <c r="AO3681" s="40"/>
      <c r="AP3681" s="40"/>
      <c r="AQ3681" s="40"/>
      <c r="AR3681" s="40"/>
      <c r="AS3681" s="40"/>
      <c r="AT3681" s="40"/>
      <c r="AU3681" s="40"/>
      <c r="AV3681" s="40"/>
      <c r="AW3681" s="40"/>
      <c r="AX3681" s="40"/>
      <c r="AY3681" s="40"/>
      <c r="AZ3681" s="40"/>
      <c r="BA3681" s="40"/>
      <c r="BB3681" s="40"/>
      <c r="BC3681" s="40"/>
      <c r="BD3681" s="40"/>
      <c r="BE3681" s="40"/>
      <c r="BF3681" s="40"/>
    </row>
    <row r="3682" spans="1:58" x14ac:dyDescent="0.4">
      <c r="A3682" s="510"/>
      <c r="B3682" s="40"/>
      <c r="C3682" s="40"/>
      <c r="D3682" s="45"/>
      <c r="E3682" s="45"/>
      <c r="F3682" s="64"/>
      <c r="G3682" s="40"/>
      <c r="H3682" s="40"/>
      <c r="I3682" s="40"/>
      <c r="J3682" s="40"/>
      <c r="K3682" s="40"/>
      <c r="L3682" s="40"/>
      <c r="M3682" s="40"/>
      <c r="N3682" s="40"/>
      <c r="O3682" s="40"/>
      <c r="P3682" s="40"/>
      <c r="Q3682" s="40"/>
      <c r="R3682" s="40"/>
      <c r="S3682" s="40"/>
      <c r="T3682" s="40"/>
      <c r="U3682" s="40"/>
      <c r="V3682" s="40"/>
      <c r="W3682" s="40"/>
      <c r="X3682" s="40"/>
      <c r="Y3682" s="40"/>
      <c r="Z3682" s="40"/>
      <c r="AA3682" s="40"/>
      <c r="AB3682" s="40"/>
      <c r="AC3682" s="40"/>
      <c r="AD3682" s="40"/>
      <c r="AE3682" s="40"/>
      <c r="AF3682" s="40"/>
      <c r="AG3682" s="40"/>
      <c r="AH3682" s="40"/>
      <c r="AI3682" s="40"/>
      <c r="AJ3682" s="40"/>
      <c r="AK3682" s="40"/>
      <c r="AL3682" s="40"/>
      <c r="AM3682" s="40"/>
      <c r="AN3682" s="40"/>
      <c r="AO3682" s="40"/>
      <c r="AP3682" s="40"/>
      <c r="AQ3682" s="40"/>
      <c r="AR3682" s="40"/>
      <c r="AS3682" s="40"/>
      <c r="AT3682" s="40"/>
      <c r="AU3682" s="40"/>
      <c r="AV3682" s="40"/>
      <c r="AW3682" s="40"/>
      <c r="AX3682" s="40"/>
      <c r="AY3682" s="40"/>
      <c r="AZ3682" s="40"/>
      <c r="BA3682" s="40"/>
      <c r="BB3682" s="40"/>
      <c r="BC3682" s="40"/>
      <c r="BD3682" s="40"/>
      <c r="BE3682" s="40"/>
      <c r="BF3682" s="40"/>
    </row>
    <row r="3683" spans="1:58" x14ac:dyDescent="0.4">
      <c r="A3683" s="510"/>
      <c r="B3683" s="40"/>
      <c r="C3683" s="40"/>
      <c r="D3683" s="45"/>
      <c r="E3683" s="45"/>
      <c r="F3683" s="64"/>
      <c r="G3683" s="40"/>
      <c r="H3683" s="40"/>
      <c r="I3683" s="40"/>
      <c r="J3683" s="40"/>
      <c r="K3683" s="40"/>
      <c r="L3683" s="40"/>
      <c r="M3683" s="40"/>
      <c r="N3683" s="40"/>
      <c r="O3683" s="40"/>
      <c r="P3683" s="40"/>
      <c r="Q3683" s="40"/>
      <c r="R3683" s="40"/>
      <c r="S3683" s="40"/>
      <c r="T3683" s="40"/>
      <c r="U3683" s="40"/>
      <c r="V3683" s="40"/>
      <c r="W3683" s="40"/>
      <c r="X3683" s="40"/>
      <c r="Y3683" s="40"/>
      <c r="Z3683" s="40"/>
      <c r="AA3683" s="40"/>
      <c r="AB3683" s="40"/>
      <c r="AC3683" s="40"/>
      <c r="AD3683" s="40"/>
      <c r="AE3683" s="40"/>
      <c r="AF3683" s="40"/>
      <c r="AG3683" s="40"/>
      <c r="AH3683" s="40"/>
      <c r="AI3683" s="40"/>
      <c r="AJ3683" s="40"/>
      <c r="AK3683" s="40"/>
      <c r="AL3683" s="40"/>
      <c r="AM3683" s="40"/>
      <c r="AN3683" s="40"/>
      <c r="AO3683" s="40"/>
      <c r="AP3683" s="40"/>
      <c r="AQ3683" s="40"/>
      <c r="AR3683" s="40"/>
      <c r="AS3683" s="40"/>
      <c r="AT3683" s="40"/>
      <c r="AU3683" s="40"/>
      <c r="AV3683" s="40"/>
      <c r="AW3683" s="40"/>
      <c r="AX3683" s="40"/>
      <c r="AY3683" s="40"/>
      <c r="AZ3683" s="40"/>
      <c r="BA3683" s="40"/>
      <c r="BB3683" s="40"/>
      <c r="BC3683" s="40"/>
      <c r="BD3683" s="40"/>
      <c r="BE3683" s="40"/>
      <c r="BF3683" s="40"/>
    </row>
    <row r="3684" spans="1:58" x14ac:dyDescent="0.4">
      <c r="A3684" s="510"/>
      <c r="B3684" s="40"/>
      <c r="C3684" s="40"/>
      <c r="D3684" s="45"/>
      <c r="E3684" s="45"/>
      <c r="F3684" s="64"/>
      <c r="G3684" s="40"/>
      <c r="H3684" s="40"/>
      <c r="I3684" s="40"/>
      <c r="J3684" s="40"/>
      <c r="K3684" s="40"/>
      <c r="L3684" s="40"/>
      <c r="M3684" s="40"/>
      <c r="N3684" s="40"/>
      <c r="O3684" s="40"/>
      <c r="P3684" s="40"/>
      <c r="Q3684" s="40"/>
      <c r="R3684" s="40"/>
      <c r="S3684" s="40"/>
      <c r="T3684" s="40"/>
      <c r="U3684" s="40"/>
      <c r="V3684" s="40"/>
      <c r="W3684" s="40"/>
      <c r="X3684" s="40"/>
      <c r="Y3684" s="40"/>
      <c r="Z3684" s="40"/>
      <c r="AA3684" s="40"/>
      <c r="AB3684" s="40"/>
      <c r="AC3684" s="40"/>
      <c r="AD3684" s="40"/>
      <c r="AE3684" s="40"/>
      <c r="AF3684" s="40"/>
      <c r="AG3684" s="40"/>
      <c r="AH3684" s="40"/>
      <c r="AI3684" s="40"/>
      <c r="AJ3684" s="40"/>
      <c r="AK3684" s="40"/>
      <c r="AL3684" s="40"/>
      <c r="AM3684" s="40"/>
      <c r="AN3684" s="40"/>
      <c r="AO3684" s="40"/>
      <c r="AP3684" s="40"/>
      <c r="AQ3684" s="40"/>
      <c r="AR3684" s="40"/>
      <c r="AS3684" s="40"/>
      <c r="AT3684" s="40"/>
      <c r="AU3684" s="40"/>
      <c r="AV3684" s="40"/>
      <c r="AW3684" s="40"/>
      <c r="AX3684" s="40"/>
      <c r="AY3684" s="40"/>
      <c r="AZ3684" s="40"/>
      <c r="BA3684" s="40"/>
      <c r="BB3684" s="40"/>
      <c r="BC3684" s="40"/>
      <c r="BD3684" s="40"/>
      <c r="BE3684" s="40"/>
      <c r="BF3684" s="40"/>
    </row>
    <row r="3685" spans="1:58" x14ac:dyDescent="0.4">
      <c r="A3685" s="510"/>
      <c r="B3685" s="40"/>
      <c r="C3685" s="40"/>
      <c r="D3685" s="45"/>
      <c r="E3685" s="45"/>
      <c r="F3685" s="64"/>
      <c r="G3685" s="40"/>
      <c r="H3685" s="40"/>
      <c r="I3685" s="40"/>
      <c r="J3685" s="40"/>
      <c r="K3685" s="40"/>
      <c r="L3685" s="40"/>
      <c r="M3685" s="40"/>
      <c r="N3685" s="40"/>
      <c r="O3685" s="40"/>
      <c r="P3685" s="40"/>
      <c r="Q3685" s="40"/>
      <c r="R3685" s="40"/>
      <c r="S3685" s="40"/>
      <c r="T3685" s="40"/>
      <c r="U3685" s="40"/>
      <c r="V3685" s="40"/>
      <c r="W3685" s="40"/>
      <c r="X3685" s="40"/>
      <c r="Y3685" s="40"/>
      <c r="Z3685" s="40"/>
      <c r="AA3685" s="40"/>
      <c r="AB3685" s="40"/>
      <c r="AC3685" s="40"/>
      <c r="AD3685" s="40"/>
      <c r="AE3685" s="40"/>
      <c r="AF3685" s="40"/>
      <c r="AG3685" s="40"/>
      <c r="AH3685" s="40"/>
      <c r="AI3685" s="40"/>
      <c r="AJ3685" s="40"/>
      <c r="AK3685" s="40"/>
      <c r="AL3685" s="40"/>
      <c r="AM3685" s="40"/>
      <c r="AN3685" s="40"/>
      <c r="AO3685" s="40"/>
      <c r="AP3685" s="40"/>
      <c r="AQ3685" s="40"/>
      <c r="AR3685" s="40"/>
      <c r="AS3685" s="40"/>
      <c r="AT3685" s="40"/>
      <c r="AU3685" s="40"/>
      <c r="AV3685" s="40"/>
      <c r="AW3685" s="40"/>
      <c r="AX3685" s="40"/>
      <c r="AY3685" s="40"/>
      <c r="AZ3685" s="40"/>
      <c r="BA3685" s="40"/>
      <c r="BB3685" s="40"/>
      <c r="BC3685" s="40"/>
      <c r="BD3685" s="40"/>
      <c r="BE3685" s="40"/>
      <c r="BF3685" s="40"/>
    </row>
    <row r="3686" spans="1:58" x14ac:dyDescent="0.4">
      <c r="A3686" s="510"/>
      <c r="B3686" s="40"/>
      <c r="C3686" s="40"/>
      <c r="D3686" s="45"/>
      <c r="E3686" s="45"/>
      <c r="F3686" s="64"/>
      <c r="G3686" s="40"/>
      <c r="H3686" s="40"/>
      <c r="I3686" s="40"/>
      <c r="J3686" s="40"/>
      <c r="K3686" s="40"/>
      <c r="L3686" s="40"/>
      <c r="M3686" s="40"/>
      <c r="N3686" s="40"/>
      <c r="O3686" s="40"/>
      <c r="P3686" s="40"/>
      <c r="Q3686" s="40"/>
      <c r="R3686" s="40"/>
      <c r="S3686" s="40"/>
      <c r="T3686" s="40"/>
      <c r="U3686" s="40"/>
      <c r="V3686" s="40"/>
      <c r="W3686" s="40"/>
      <c r="X3686" s="40"/>
      <c r="Y3686" s="40"/>
      <c r="Z3686" s="40"/>
      <c r="AA3686" s="40"/>
      <c r="AB3686" s="40"/>
      <c r="AC3686" s="40"/>
      <c r="AD3686" s="40"/>
      <c r="AE3686" s="40"/>
      <c r="AF3686" s="40"/>
      <c r="AG3686" s="40"/>
      <c r="AH3686" s="40"/>
      <c r="AI3686" s="40"/>
      <c r="AJ3686" s="40"/>
      <c r="AK3686" s="40"/>
      <c r="AL3686" s="40"/>
      <c r="AM3686" s="40"/>
      <c r="AN3686" s="40"/>
      <c r="AO3686" s="40"/>
      <c r="AP3686" s="40"/>
      <c r="AQ3686" s="40"/>
      <c r="AR3686" s="40"/>
      <c r="AS3686" s="40"/>
      <c r="AT3686" s="40"/>
      <c r="AU3686" s="40"/>
      <c r="AV3686" s="40"/>
      <c r="AW3686" s="40"/>
      <c r="AX3686" s="40"/>
      <c r="AY3686" s="40"/>
      <c r="AZ3686" s="40"/>
      <c r="BA3686" s="40"/>
      <c r="BB3686" s="40"/>
      <c r="BC3686" s="40"/>
      <c r="BD3686" s="40"/>
      <c r="BE3686" s="40"/>
      <c r="BF3686" s="40"/>
    </row>
    <row r="3687" spans="1:58" x14ac:dyDescent="0.4">
      <c r="A3687" s="510"/>
      <c r="B3687" s="40"/>
      <c r="C3687" s="40"/>
      <c r="D3687" s="45"/>
      <c r="E3687" s="45"/>
      <c r="F3687" s="64"/>
      <c r="G3687" s="40"/>
      <c r="H3687" s="40"/>
      <c r="I3687" s="40"/>
      <c r="J3687" s="40"/>
      <c r="K3687" s="40"/>
      <c r="L3687" s="40"/>
      <c r="M3687" s="40"/>
      <c r="N3687" s="40"/>
      <c r="O3687" s="40"/>
      <c r="P3687" s="40"/>
      <c r="Q3687" s="40"/>
      <c r="R3687" s="40"/>
      <c r="S3687" s="40"/>
      <c r="T3687" s="40"/>
      <c r="U3687" s="40"/>
      <c r="V3687" s="40"/>
      <c r="W3687" s="40"/>
      <c r="X3687" s="40"/>
      <c r="Y3687" s="40"/>
      <c r="Z3687" s="40"/>
      <c r="AA3687" s="40"/>
      <c r="AB3687" s="40"/>
      <c r="AC3687" s="40"/>
      <c r="AD3687" s="40"/>
      <c r="AE3687" s="40"/>
      <c r="AF3687" s="40"/>
      <c r="AG3687" s="40"/>
      <c r="AH3687" s="40"/>
      <c r="AI3687" s="40"/>
      <c r="AJ3687" s="40"/>
      <c r="AK3687" s="40"/>
      <c r="AL3687" s="40"/>
      <c r="AM3687" s="40"/>
      <c r="AN3687" s="40"/>
      <c r="AO3687" s="40"/>
      <c r="AP3687" s="40"/>
      <c r="AQ3687" s="40"/>
      <c r="AR3687" s="40"/>
      <c r="AS3687" s="40"/>
      <c r="AT3687" s="40"/>
      <c r="AU3687" s="40"/>
      <c r="AV3687" s="40"/>
      <c r="AW3687" s="40"/>
      <c r="AX3687" s="40"/>
      <c r="AY3687" s="40"/>
      <c r="AZ3687" s="40"/>
      <c r="BA3687" s="40"/>
      <c r="BB3687" s="40"/>
      <c r="BC3687" s="40"/>
      <c r="BD3687" s="40"/>
      <c r="BE3687" s="40"/>
      <c r="BF3687" s="40"/>
    </row>
    <row r="3688" spans="1:58" x14ac:dyDescent="0.4">
      <c r="A3688" s="510"/>
      <c r="B3688" s="40"/>
      <c r="C3688" s="40"/>
      <c r="D3688" s="45"/>
      <c r="E3688" s="45"/>
      <c r="F3688" s="64"/>
      <c r="G3688" s="40"/>
      <c r="H3688" s="40"/>
      <c r="I3688" s="40"/>
      <c r="J3688" s="40"/>
      <c r="K3688" s="40"/>
      <c r="L3688" s="40"/>
      <c r="M3688" s="40"/>
      <c r="N3688" s="40"/>
      <c r="O3688" s="40"/>
      <c r="P3688" s="40"/>
      <c r="Q3688" s="40"/>
      <c r="R3688" s="40"/>
      <c r="S3688" s="40"/>
      <c r="T3688" s="40"/>
      <c r="U3688" s="40"/>
      <c r="V3688" s="40"/>
      <c r="W3688" s="40"/>
      <c r="X3688" s="40"/>
      <c r="Y3688" s="40"/>
      <c r="Z3688" s="40"/>
      <c r="AA3688" s="40"/>
      <c r="AB3688" s="40"/>
      <c r="AC3688" s="40"/>
      <c r="AD3688" s="40"/>
      <c r="AE3688" s="40"/>
      <c r="AF3688" s="40"/>
      <c r="AG3688" s="40"/>
      <c r="AH3688" s="40"/>
      <c r="AI3688" s="40"/>
      <c r="AJ3688" s="40"/>
      <c r="AK3688" s="40"/>
      <c r="AL3688" s="40"/>
      <c r="AM3688" s="40"/>
      <c r="AN3688" s="40"/>
      <c r="AO3688" s="40"/>
      <c r="AP3688" s="40"/>
      <c r="AQ3688" s="40"/>
      <c r="AR3688" s="40"/>
      <c r="AS3688" s="40"/>
      <c r="AT3688" s="40"/>
      <c r="AU3688" s="40"/>
      <c r="AV3688" s="40"/>
      <c r="AW3688" s="40"/>
      <c r="AX3688" s="40"/>
      <c r="AY3688" s="40"/>
      <c r="AZ3688" s="40"/>
      <c r="BA3688" s="40"/>
      <c r="BB3688" s="40"/>
      <c r="BC3688" s="40"/>
      <c r="BD3688" s="40"/>
      <c r="BE3688" s="40"/>
      <c r="BF3688" s="40"/>
    </row>
    <row r="3689" spans="1:58" x14ac:dyDescent="0.4">
      <c r="A3689" s="510"/>
      <c r="B3689" s="40"/>
      <c r="C3689" s="40"/>
      <c r="D3689" s="45"/>
      <c r="E3689" s="45"/>
      <c r="F3689" s="64"/>
      <c r="G3689" s="40"/>
      <c r="H3689" s="40"/>
      <c r="I3689" s="40"/>
      <c r="J3689" s="40"/>
      <c r="K3689" s="40"/>
      <c r="L3689" s="40"/>
      <c r="M3689" s="40"/>
      <c r="N3689" s="40"/>
      <c r="O3689" s="40"/>
      <c r="P3689" s="40"/>
      <c r="Q3689" s="40"/>
      <c r="R3689" s="40"/>
      <c r="S3689" s="40"/>
      <c r="T3689" s="40"/>
      <c r="U3689" s="40"/>
      <c r="V3689" s="40"/>
      <c r="W3689" s="40"/>
      <c r="X3689" s="40"/>
      <c r="Y3689" s="40"/>
      <c r="Z3689" s="40"/>
      <c r="AA3689" s="40"/>
      <c r="AB3689" s="40"/>
      <c r="AC3689" s="40"/>
      <c r="AD3689" s="40"/>
      <c r="AE3689" s="40"/>
      <c r="AF3689" s="40"/>
      <c r="AG3689" s="40"/>
      <c r="AH3689" s="40"/>
      <c r="AI3689" s="40"/>
      <c r="AJ3689" s="40"/>
      <c r="AK3689" s="40"/>
      <c r="AL3689" s="40"/>
      <c r="AM3689" s="40"/>
      <c r="AN3689" s="40"/>
      <c r="AO3689" s="40"/>
      <c r="AP3689" s="40"/>
      <c r="AQ3689" s="40"/>
      <c r="AR3689" s="40"/>
      <c r="AS3689" s="40"/>
      <c r="AT3689" s="40"/>
      <c r="AU3689" s="40"/>
      <c r="AV3689" s="40"/>
      <c r="AW3689" s="40"/>
      <c r="AX3689" s="40"/>
      <c r="AY3689" s="40"/>
      <c r="AZ3689" s="40"/>
      <c r="BA3689" s="40"/>
      <c r="BB3689" s="40"/>
      <c r="BC3689" s="40"/>
      <c r="BD3689" s="40"/>
      <c r="BE3689" s="40"/>
      <c r="BF3689" s="40"/>
    </row>
    <row r="3690" spans="1:58" x14ac:dyDescent="0.4">
      <c r="A3690" s="510"/>
      <c r="B3690" s="40"/>
      <c r="C3690" s="40"/>
      <c r="D3690" s="45"/>
      <c r="E3690" s="45"/>
      <c r="F3690" s="64"/>
      <c r="G3690" s="40"/>
      <c r="H3690" s="40"/>
      <c r="I3690" s="40"/>
      <c r="J3690" s="40"/>
      <c r="K3690" s="40"/>
      <c r="L3690" s="40"/>
      <c r="M3690" s="40"/>
      <c r="N3690" s="40"/>
      <c r="O3690" s="40"/>
      <c r="P3690" s="40"/>
      <c r="Q3690" s="40"/>
      <c r="R3690" s="40"/>
      <c r="S3690" s="40"/>
      <c r="T3690" s="40"/>
      <c r="U3690" s="40"/>
      <c r="V3690" s="40"/>
      <c r="W3690" s="40"/>
      <c r="X3690" s="40"/>
      <c r="Y3690" s="40"/>
      <c r="Z3690" s="40"/>
      <c r="AA3690" s="40"/>
      <c r="AB3690" s="40"/>
      <c r="AC3690" s="40"/>
      <c r="AD3690" s="40"/>
      <c r="AE3690" s="40"/>
      <c r="AF3690" s="40"/>
      <c r="AG3690" s="40"/>
      <c r="AH3690" s="40"/>
      <c r="AI3690" s="40"/>
      <c r="AJ3690" s="40"/>
      <c r="AK3690" s="40"/>
      <c r="AL3690" s="40"/>
      <c r="AM3690" s="40"/>
      <c r="AN3690" s="40"/>
      <c r="AO3690" s="40"/>
      <c r="AP3690" s="40"/>
      <c r="AQ3690" s="40"/>
      <c r="AR3690" s="40"/>
      <c r="AS3690" s="40"/>
      <c r="AT3690" s="40"/>
      <c r="AU3690" s="40"/>
      <c r="AV3690" s="40"/>
      <c r="AW3690" s="40"/>
      <c r="AX3690" s="40"/>
      <c r="AY3690" s="40"/>
      <c r="AZ3690" s="40"/>
      <c r="BA3690" s="40"/>
      <c r="BB3690" s="40"/>
      <c r="BC3690" s="40"/>
      <c r="BD3690" s="40"/>
      <c r="BE3690" s="40"/>
      <c r="BF3690" s="40"/>
    </row>
    <row r="3691" spans="1:58" x14ac:dyDescent="0.4">
      <c r="A3691" s="510"/>
      <c r="B3691" s="40"/>
      <c r="C3691" s="40"/>
      <c r="D3691" s="45"/>
      <c r="E3691" s="45"/>
      <c r="F3691" s="64"/>
      <c r="G3691" s="40"/>
      <c r="H3691" s="40"/>
      <c r="I3691" s="40"/>
      <c r="J3691" s="40"/>
      <c r="K3691" s="40"/>
      <c r="L3691" s="40"/>
      <c r="M3691" s="40"/>
      <c r="N3691" s="40"/>
      <c r="O3691" s="40"/>
      <c r="P3691" s="40"/>
      <c r="Q3691" s="40"/>
      <c r="R3691" s="40"/>
      <c r="S3691" s="40"/>
      <c r="T3691" s="40"/>
      <c r="U3691" s="40"/>
      <c r="V3691" s="40"/>
      <c r="W3691" s="40"/>
      <c r="X3691" s="40"/>
      <c r="Y3691" s="40"/>
      <c r="Z3691" s="40"/>
      <c r="AA3691" s="40"/>
      <c r="AB3691" s="40"/>
      <c r="AC3691" s="40"/>
      <c r="AD3691" s="40"/>
      <c r="AE3691" s="40"/>
      <c r="AF3691" s="40"/>
      <c r="AG3691" s="40"/>
      <c r="AH3691" s="40"/>
      <c r="AI3691" s="40"/>
      <c r="AJ3691" s="40"/>
      <c r="AK3691" s="40"/>
      <c r="AL3691" s="40"/>
      <c r="AM3691" s="40"/>
      <c r="AN3691" s="40"/>
      <c r="AO3691" s="40"/>
      <c r="AP3691" s="40"/>
      <c r="AQ3691" s="40"/>
      <c r="AR3691" s="40"/>
      <c r="AS3691" s="40"/>
      <c r="AT3691" s="40"/>
      <c r="AU3691" s="40"/>
      <c r="AV3691" s="40"/>
      <c r="AW3691" s="40"/>
      <c r="AX3691" s="40"/>
      <c r="AY3691" s="40"/>
      <c r="AZ3691" s="40"/>
      <c r="BA3691" s="40"/>
      <c r="BB3691" s="40"/>
      <c r="BC3691" s="40"/>
      <c r="BD3691" s="40"/>
      <c r="BE3691" s="40"/>
      <c r="BF3691" s="40"/>
    </row>
    <row r="3692" spans="1:58" x14ac:dyDescent="0.4">
      <c r="A3692" s="510"/>
      <c r="B3692" s="40"/>
      <c r="C3692" s="40"/>
      <c r="D3692" s="45"/>
      <c r="E3692" s="45"/>
      <c r="F3692" s="64"/>
      <c r="G3692" s="40"/>
      <c r="H3692" s="40"/>
      <c r="I3692" s="40"/>
      <c r="J3692" s="40"/>
      <c r="K3692" s="40"/>
      <c r="L3692" s="40"/>
      <c r="M3692" s="40"/>
      <c r="N3692" s="40"/>
      <c r="O3692" s="40"/>
      <c r="P3692" s="40"/>
      <c r="Q3692" s="40"/>
      <c r="R3692" s="40"/>
      <c r="S3692" s="40"/>
      <c r="T3692" s="40"/>
      <c r="U3692" s="40"/>
      <c r="V3692" s="40"/>
      <c r="W3692" s="40"/>
      <c r="X3692" s="40"/>
      <c r="Y3692" s="40"/>
      <c r="Z3692" s="40"/>
      <c r="AA3692" s="40"/>
      <c r="AB3692" s="40"/>
      <c r="AC3692" s="40"/>
      <c r="AD3692" s="40"/>
      <c r="AE3692" s="40"/>
      <c r="AF3692" s="40"/>
      <c r="AG3692" s="40"/>
      <c r="AH3692" s="40"/>
      <c r="AI3692" s="40"/>
      <c r="AJ3692" s="40"/>
      <c r="AK3692" s="40"/>
      <c r="AL3692" s="40"/>
      <c r="AM3692" s="40"/>
      <c r="AN3692" s="40"/>
      <c r="AO3692" s="40"/>
      <c r="AP3692" s="40"/>
      <c r="AQ3692" s="40"/>
      <c r="AR3692" s="40"/>
      <c r="AS3692" s="40"/>
      <c r="AT3692" s="40"/>
      <c r="AU3692" s="40"/>
      <c r="AV3692" s="40"/>
      <c r="AW3692" s="40"/>
      <c r="AX3692" s="40"/>
      <c r="AY3692" s="40"/>
      <c r="AZ3692" s="40"/>
      <c r="BA3692" s="40"/>
      <c r="BB3692" s="40"/>
      <c r="BC3692" s="40"/>
      <c r="BD3692" s="40"/>
      <c r="BE3692" s="40"/>
      <c r="BF3692" s="40"/>
    </row>
    <row r="3693" spans="1:58" x14ac:dyDescent="0.4">
      <c r="A3693" s="510"/>
      <c r="B3693" s="40"/>
      <c r="C3693" s="40"/>
      <c r="D3693" s="45"/>
      <c r="E3693" s="45"/>
      <c r="F3693" s="64"/>
      <c r="G3693" s="40"/>
      <c r="H3693" s="40"/>
      <c r="I3693" s="40"/>
      <c r="J3693" s="40"/>
      <c r="K3693" s="40"/>
      <c r="L3693" s="40"/>
      <c r="M3693" s="40"/>
      <c r="N3693" s="40"/>
      <c r="O3693" s="40"/>
      <c r="P3693" s="40"/>
      <c r="Q3693" s="40"/>
      <c r="R3693" s="40"/>
      <c r="S3693" s="40"/>
      <c r="T3693" s="40"/>
      <c r="U3693" s="40"/>
      <c r="V3693" s="40"/>
      <c r="W3693" s="40"/>
      <c r="X3693" s="40"/>
      <c r="Y3693" s="40"/>
      <c r="Z3693" s="40"/>
      <c r="AA3693" s="40"/>
      <c r="AB3693" s="40"/>
      <c r="AC3693" s="40"/>
      <c r="AD3693" s="40"/>
      <c r="AE3693" s="40"/>
      <c r="AF3693" s="40"/>
      <c r="AG3693" s="40"/>
      <c r="AH3693" s="40"/>
      <c r="AI3693" s="40"/>
      <c r="AJ3693" s="40"/>
      <c r="AK3693" s="40"/>
      <c r="AL3693" s="40"/>
      <c r="AM3693" s="40"/>
      <c r="AN3693" s="40"/>
      <c r="AO3693" s="40"/>
      <c r="AP3693" s="40"/>
      <c r="AQ3693" s="40"/>
      <c r="AR3693" s="40"/>
      <c r="AS3693" s="40"/>
      <c r="AT3693" s="40"/>
      <c r="AU3693" s="40"/>
      <c r="AV3693" s="40"/>
      <c r="AW3693" s="40"/>
      <c r="AX3693" s="40"/>
      <c r="AY3693" s="40"/>
      <c r="AZ3693" s="40"/>
      <c r="BA3693" s="40"/>
      <c r="BB3693" s="40"/>
      <c r="BC3693" s="40"/>
      <c r="BD3693" s="40"/>
      <c r="BE3693" s="40"/>
      <c r="BF3693" s="40"/>
    </row>
    <row r="3694" spans="1:58" x14ac:dyDescent="0.4">
      <c r="A3694" s="510"/>
      <c r="B3694" s="40"/>
      <c r="C3694" s="40"/>
      <c r="D3694" s="45"/>
      <c r="E3694" s="45"/>
      <c r="F3694" s="64"/>
      <c r="G3694" s="40"/>
      <c r="H3694" s="40"/>
      <c r="I3694" s="40"/>
      <c r="J3694" s="40"/>
      <c r="K3694" s="40"/>
      <c r="L3694" s="40"/>
      <c r="M3694" s="40"/>
      <c r="N3694" s="40"/>
      <c r="O3694" s="40"/>
      <c r="P3694" s="40"/>
      <c r="Q3694" s="40"/>
      <c r="R3694" s="40"/>
      <c r="S3694" s="40"/>
      <c r="T3694" s="40"/>
      <c r="U3694" s="40"/>
      <c r="V3694" s="40"/>
      <c r="W3694" s="40"/>
      <c r="X3694" s="40"/>
      <c r="Y3694" s="40"/>
      <c r="Z3694" s="40"/>
      <c r="AA3694" s="40"/>
      <c r="AB3694" s="40"/>
      <c r="AC3694" s="40"/>
      <c r="AD3694" s="40"/>
      <c r="AE3694" s="40"/>
      <c r="AF3694" s="40"/>
      <c r="AG3694" s="40"/>
      <c r="AH3694" s="40"/>
      <c r="AI3694" s="40"/>
      <c r="AJ3694" s="40"/>
      <c r="AK3694" s="40"/>
      <c r="AL3694" s="40"/>
      <c r="AM3694" s="40"/>
      <c r="AN3694" s="40"/>
      <c r="AO3694" s="40"/>
      <c r="AP3694" s="40"/>
      <c r="AQ3694" s="40"/>
      <c r="AR3694" s="40"/>
      <c r="AS3694" s="40"/>
      <c r="AT3694" s="40"/>
      <c r="AU3694" s="40"/>
      <c r="AV3694" s="40"/>
      <c r="AW3694" s="40"/>
      <c r="AX3694" s="40"/>
      <c r="AY3694" s="40"/>
      <c r="AZ3694" s="40"/>
      <c r="BA3694" s="40"/>
      <c r="BB3694" s="40"/>
      <c r="BC3694" s="40"/>
      <c r="BD3694" s="40"/>
      <c r="BE3694" s="40"/>
      <c r="BF3694" s="40"/>
    </row>
    <row r="3695" spans="1:58" x14ac:dyDescent="0.4">
      <c r="A3695" s="510"/>
      <c r="B3695" s="40"/>
      <c r="C3695" s="40"/>
      <c r="D3695" s="45"/>
      <c r="E3695" s="45"/>
      <c r="F3695" s="64"/>
      <c r="G3695" s="40"/>
      <c r="H3695" s="40"/>
      <c r="I3695" s="40"/>
      <c r="J3695" s="40"/>
      <c r="K3695" s="40"/>
      <c r="L3695" s="40"/>
      <c r="M3695" s="40"/>
      <c r="N3695" s="40"/>
      <c r="O3695" s="40"/>
      <c r="P3695" s="40"/>
      <c r="Q3695" s="40"/>
      <c r="R3695" s="40"/>
      <c r="S3695" s="40"/>
      <c r="T3695" s="40"/>
      <c r="U3695" s="40"/>
      <c r="V3695" s="40"/>
      <c r="W3695" s="40"/>
      <c r="X3695" s="40"/>
      <c r="Y3695" s="40"/>
      <c r="Z3695" s="40"/>
      <c r="AA3695" s="40"/>
      <c r="AB3695" s="40"/>
      <c r="AC3695" s="40"/>
      <c r="AD3695" s="40"/>
      <c r="AE3695" s="40"/>
      <c r="AF3695" s="40"/>
      <c r="AG3695" s="40"/>
      <c r="AH3695" s="40"/>
      <c r="AI3695" s="40"/>
      <c r="AJ3695" s="40"/>
      <c r="AK3695" s="40"/>
      <c r="AL3695" s="40"/>
      <c r="AM3695" s="40"/>
      <c r="AN3695" s="40"/>
      <c r="AO3695" s="40"/>
      <c r="AP3695" s="40"/>
      <c r="AQ3695" s="40"/>
      <c r="AR3695" s="40"/>
      <c r="AS3695" s="40"/>
      <c r="AT3695" s="40"/>
      <c r="AU3695" s="40"/>
      <c r="AV3695" s="40"/>
      <c r="AW3695" s="40"/>
      <c r="AX3695" s="40"/>
      <c r="AY3695" s="40"/>
      <c r="AZ3695" s="40"/>
      <c r="BA3695" s="40"/>
      <c r="BB3695" s="40"/>
      <c r="BC3695" s="40"/>
      <c r="BD3695" s="40"/>
      <c r="BE3695" s="40"/>
      <c r="BF3695" s="40"/>
    </row>
    <row r="3696" spans="1:58" x14ac:dyDescent="0.4">
      <c r="A3696" s="510"/>
      <c r="B3696" s="40"/>
      <c r="C3696" s="40"/>
      <c r="D3696" s="45"/>
      <c r="E3696" s="45"/>
      <c r="F3696" s="64"/>
      <c r="G3696" s="40"/>
      <c r="H3696" s="40"/>
      <c r="I3696" s="40"/>
      <c r="J3696" s="40"/>
      <c r="K3696" s="40"/>
      <c r="L3696" s="40"/>
      <c r="M3696" s="40"/>
      <c r="N3696" s="40"/>
      <c r="O3696" s="40"/>
      <c r="P3696" s="40"/>
      <c r="Q3696" s="40"/>
      <c r="R3696" s="40"/>
      <c r="S3696" s="40"/>
      <c r="T3696" s="40"/>
      <c r="U3696" s="40"/>
      <c r="V3696" s="40"/>
      <c r="W3696" s="40"/>
      <c r="X3696" s="40"/>
      <c r="Y3696" s="40"/>
      <c r="Z3696" s="40"/>
      <c r="AA3696" s="40"/>
      <c r="AB3696" s="40"/>
      <c r="AC3696" s="40"/>
      <c r="AD3696" s="40"/>
      <c r="AE3696" s="40"/>
      <c r="AF3696" s="40"/>
      <c r="AG3696" s="40"/>
      <c r="AH3696" s="40"/>
      <c r="AI3696" s="40"/>
      <c r="AJ3696" s="40"/>
      <c r="AK3696" s="40"/>
      <c r="AL3696" s="40"/>
      <c r="AM3696" s="40"/>
      <c r="AN3696" s="40"/>
      <c r="AO3696" s="40"/>
      <c r="AP3696" s="40"/>
      <c r="AQ3696" s="40"/>
      <c r="AR3696" s="40"/>
      <c r="AS3696" s="40"/>
      <c r="AT3696" s="40"/>
      <c r="AU3696" s="40"/>
      <c r="AV3696" s="40"/>
      <c r="AW3696" s="40"/>
      <c r="AX3696" s="40"/>
      <c r="AY3696" s="40"/>
      <c r="AZ3696" s="40"/>
      <c r="BA3696" s="40"/>
      <c r="BB3696" s="40"/>
      <c r="BC3696" s="40"/>
      <c r="BD3696" s="40"/>
      <c r="BE3696" s="40"/>
      <c r="BF3696" s="40"/>
    </row>
    <row r="3697" spans="1:58" x14ac:dyDescent="0.4">
      <c r="A3697" s="510"/>
      <c r="B3697" s="40"/>
      <c r="C3697" s="40"/>
      <c r="D3697" s="45"/>
      <c r="E3697" s="45"/>
      <c r="F3697" s="64"/>
      <c r="G3697" s="40"/>
      <c r="H3697" s="40"/>
      <c r="I3697" s="40"/>
      <c r="J3697" s="40"/>
      <c r="K3697" s="40"/>
      <c r="L3697" s="40"/>
      <c r="M3697" s="40"/>
      <c r="N3697" s="40"/>
      <c r="O3697" s="40"/>
      <c r="P3697" s="40"/>
      <c r="Q3697" s="40"/>
      <c r="R3697" s="40"/>
      <c r="S3697" s="40"/>
      <c r="T3697" s="40"/>
      <c r="U3697" s="40"/>
      <c r="V3697" s="40"/>
      <c r="W3697" s="40"/>
      <c r="X3697" s="40"/>
      <c r="Y3697" s="40"/>
      <c r="Z3697" s="40"/>
      <c r="AA3697" s="40"/>
      <c r="AB3697" s="40"/>
      <c r="AC3697" s="40"/>
      <c r="AD3697" s="40"/>
      <c r="AE3697" s="40"/>
      <c r="AF3697" s="40"/>
      <c r="AG3697" s="40"/>
      <c r="AH3697" s="40"/>
      <c r="AI3697" s="40"/>
      <c r="AJ3697" s="40"/>
      <c r="AK3697" s="40"/>
      <c r="AL3697" s="40"/>
      <c r="AM3697" s="40"/>
      <c r="AN3697" s="40"/>
      <c r="AO3697" s="40"/>
      <c r="AP3697" s="40"/>
      <c r="AQ3697" s="40"/>
      <c r="AR3697" s="40"/>
      <c r="AS3697" s="40"/>
      <c r="AT3697" s="40"/>
      <c r="AU3697" s="40"/>
      <c r="AV3697" s="40"/>
      <c r="AW3697" s="40"/>
      <c r="AX3697" s="40"/>
      <c r="AY3697" s="40"/>
      <c r="AZ3697" s="40"/>
      <c r="BA3697" s="40"/>
      <c r="BB3697" s="40"/>
      <c r="BC3697" s="40"/>
      <c r="BD3697" s="40"/>
      <c r="BE3697" s="40"/>
      <c r="BF3697" s="40"/>
    </row>
    <row r="3698" spans="1:58" x14ac:dyDescent="0.4">
      <c r="A3698" s="510"/>
      <c r="B3698" s="40"/>
      <c r="C3698" s="40"/>
      <c r="D3698" s="45"/>
      <c r="E3698" s="45"/>
      <c r="F3698" s="64"/>
      <c r="G3698" s="40"/>
      <c r="H3698" s="40"/>
      <c r="I3698" s="40"/>
      <c r="J3698" s="40"/>
      <c r="K3698" s="40"/>
      <c r="L3698" s="40"/>
      <c r="M3698" s="40"/>
      <c r="N3698" s="40"/>
      <c r="O3698" s="40"/>
      <c r="P3698" s="40"/>
      <c r="Q3698" s="40"/>
      <c r="R3698" s="40"/>
      <c r="S3698" s="40"/>
      <c r="T3698" s="40"/>
      <c r="U3698" s="40"/>
      <c r="V3698" s="40"/>
      <c r="W3698" s="40"/>
      <c r="X3698" s="40"/>
      <c r="Y3698" s="40"/>
      <c r="Z3698" s="40"/>
      <c r="AA3698" s="40"/>
      <c r="AB3698" s="40"/>
      <c r="AC3698" s="40"/>
      <c r="AD3698" s="40"/>
      <c r="AE3698" s="40"/>
      <c r="AF3698" s="40"/>
      <c r="AG3698" s="40"/>
      <c r="AH3698" s="40"/>
      <c r="AI3698" s="40"/>
      <c r="AJ3698" s="40"/>
      <c r="AK3698" s="40"/>
      <c r="AL3698" s="40"/>
      <c r="AM3698" s="40"/>
      <c r="AN3698" s="40"/>
      <c r="AO3698" s="40"/>
      <c r="AP3698" s="40"/>
      <c r="AQ3698" s="40"/>
      <c r="AR3698" s="40"/>
      <c r="AS3698" s="40"/>
      <c r="AT3698" s="40"/>
      <c r="AU3698" s="40"/>
      <c r="AV3698" s="40"/>
      <c r="AW3698" s="40"/>
      <c r="AX3698" s="40"/>
      <c r="AY3698" s="40"/>
      <c r="AZ3698" s="40"/>
      <c r="BA3698" s="40"/>
      <c r="BB3698" s="40"/>
      <c r="BC3698" s="40"/>
      <c r="BD3698" s="40"/>
      <c r="BE3698" s="40"/>
      <c r="BF3698" s="40"/>
    </row>
    <row r="3699" spans="1:58" x14ac:dyDescent="0.4">
      <c r="A3699" s="510"/>
      <c r="B3699" s="40"/>
      <c r="C3699" s="40"/>
      <c r="D3699" s="45"/>
      <c r="E3699" s="45"/>
      <c r="F3699" s="64"/>
      <c r="G3699" s="40"/>
      <c r="H3699" s="40"/>
      <c r="I3699" s="40"/>
      <c r="J3699" s="40"/>
      <c r="K3699" s="40"/>
      <c r="L3699" s="40"/>
      <c r="M3699" s="40"/>
      <c r="N3699" s="40"/>
      <c r="O3699" s="40"/>
      <c r="P3699" s="40"/>
      <c r="Q3699" s="40"/>
      <c r="R3699" s="40"/>
      <c r="S3699" s="40"/>
      <c r="T3699" s="40"/>
      <c r="U3699" s="40"/>
      <c r="V3699" s="40"/>
      <c r="W3699" s="40"/>
      <c r="X3699" s="40"/>
      <c r="Y3699" s="40"/>
      <c r="Z3699" s="40"/>
      <c r="AA3699" s="40"/>
      <c r="AB3699" s="40"/>
      <c r="AC3699" s="40"/>
      <c r="AD3699" s="40"/>
      <c r="AE3699" s="40"/>
      <c r="AF3699" s="40"/>
      <c r="AG3699" s="40"/>
      <c r="AH3699" s="40"/>
      <c r="AI3699" s="40"/>
      <c r="AJ3699" s="40"/>
      <c r="AK3699" s="40"/>
      <c r="AL3699" s="40"/>
      <c r="AM3699" s="40"/>
      <c r="AN3699" s="40"/>
      <c r="AO3699" s="40"/>
      <c r="AP3699" s="40"/>
      <c r="AQ3699" s="40"/>
      <c r="AR3699" s="40"/>
      <c r="AS3699" s="40"/>
      <c r="AT3699" s="40"/>
      <c r="AU3699" s="40"/>
      <c r="AV3699" s="40"/>
      <c r="AW3699" s="40"/>
      <c r="AX3699" s="40"/>
      <c r="AY3699" s="40"/>
      <c r="AZ3699" s="40"/>
      <c r="BA3699" s="40"/>
      <c r="BB3699" s="40"/>
      <c r="BC3699" s="40"/>
      <c r="BD3699" s="40"/>
      <c r="BE3699" s="40"/>
      <c r="BF3699" s="40"/>
    </row>
    <row r="3700" spans="1:58" x14ac:dyDescent="0.4">
      <c r="A3700" s="510"/>
      <c r="B3700" s="40"/>
      <c r="C3700" s="40"/>
      <c r="D3700" s="45"/>
      <c r="E3700" s="45"/>
      <c r="F3700" s="64"/>
      <c r="G3700" s="40"/>
      <c r="H3700" s="40"/>
      <c r="I3700" s="40"/>
      <c r="J3700" s="40"/>
      <c r="K3700" s="40"/>
      <c r="L3700" s="40"/>
      <c r="M3700" s="40"/>
      <c r="N3700" s="40"/>
      <c r="O3700" s="40"/>
      <c r="P3700" s="40"/>
      <c r="Q3700" s="40"/>
      <c r="R3700" s="40"/>
      <c r="S3700" s="40"/>
      <c r="T3700" s="40"/>
      <c r="U3700" s="40"/>
      <c r="V3700" s="40"/>
      <c r="W3700" s="40"/>
      <c r="X3700" s="40"/>
      <c r="Y3700" s="40"/>
      <c r="Z3700" s="40"/>
      <c r="AA3700" s="40"/>
      <c r="AB3700" s="40"/>
      <c r="AC3700" s="40"/>
      <c r="AD3700" s="40"/>
      <c r="AE3700" s="40"/>
      <c r="AF3700" s="40"/>
      <c r="AG3700" s="40"/>
      <c r="AH3700" s="40"/>
      <c r="AI3700" s="40"/>
      <c r="AJ3700" s="40"/>
      <c r="AK3700" s="40"/>
      <c r="AL3700" s="40"/>
      <c r="AM3700" s="40"/>
      <c r="AN3700" s="40"/>
      <c r="AO3700" s="40"/>
      <c r="AP3700" s="40"/>
      <c r="AQ3700" s="40"/>
      <c r="AR3700" s="40"/>
      <c r="AS3700" s="40"/>
      <c r="AT3700" s="40"/>
      <c r="AU3700" s="40"/>
      <c r="AV3700" s="40"/>
      <c r="AW3700" s="40"/>
      <c r="AX3700" s="40"/>
      <c r="AY3700" s="40"/>
      <c r="AZ3700" s="40"/>
      <c r="BA3700" s="40"/>
      <c r="BB3700" s="40"/>
      <c r="BC3700" s="40"/>
      <c r="BD3700" s="40"/>
      <c r="BE3700" s="40"/>
      <c r="BF3700" s="40"/>
    </row>
    <row r="3701" spans="1:58" x14ac:dyDescent="0.4">
      <c r="A3701" s="510"/>
      <c r="B3701" s="40"/>
      <c r="C3701" s="40"/>
      <c r="D3701" s="45"/>
      <c r="E3701" s="45"/>
      <c r="F3701" s="64"/>
      <c r="G3701" s="40"/>
      <c r="H3701" s="40"/>
      <c r="I3701" s="40"/>
      <c r="J3701" s="40"/>
      <c r="K3701" s="40"/>
      <c r="L3701" s="40"/>
      <c r="M3701" s="40"/>
      <c r="N3701" s="40"/>
      <c r="O3701" s="40"/>
      <c r="P3701" s="40"/>
      <c r="Q3701" s="40"/>
      <c r="R3701" s="40"/>
      <c r="S3701" s="40"/>
      <c r="T3701" s="40"/>
      <c r="U3701" s="40"/>
      <c r="V3701" s="40"/>
      <c r="W3701" s="40"/>
      <c r="X3701" s="40"/>
      <c r="Y3701" s="40"/>
      <c r="Z3701" s="40"/>
      <c r="AA3701" s="40"/>
      <c r="AB3701" s="40"/>
      <c r="AC3701" s="40"/>
      <c r="AD3701" s="40"/>
      <c r="AE3701" s="40"/>
      <c r="AF3701" s="40"/>
      <c r="AG3701" s="40"/>
      <c r="AH3701" s="40"/>
      <c r="AI3701" s="40"/>
      <c r="AJ3701" s="40"/>
      <c r="AK3701" s="40"/>
      <c r="AL3701" s="40"/>
      <c r="AM3701" s="40"/>
      <c r="AN3701" s="40"/>
      <c r="AO3701" s="40"/>
      <c r="AP3701" s="40"/>
      <c r="AQ3701" s="40"/>
      <c r="AR3701" s="40"/>
      <c r="AS3701" s="40"/>
      <c r="AT3701" s="40"/>
      <c r="AU3701" s="40"/>
      <c r="AV3701" s="40"/>
      <c r="AW3701" s="40"/>
      <c r="AX3701" s="40"/>
      <c r="AY3701" s="40"/>
      <c r="AZ3701" s="40"/>
      <c r="BA3701" s="40"/>
      <c r="BB3701" s="40"/>
      <c r="BC3701" s="40"/>
      <c r="BD3701" s="40"/>
      <c r="BE3701" s="40"/>
      <c r="BF3701" s="40"/>
    </row>
    <row r="3702" spans="1:58" x14ac:dyDescent="0.4">
      <c r="A3702" s="510"/>
      <c r="B3702" s="40"/>
      <c r="C3702" s="40"/>
      <c r="D3702" s="45"/>
      <c r="E3702" s="45"/>
      <c r="F3702" s="64"/>
      <c r="G3702" s="40"/>
      <c r="H3702" s="40"/>
      <c r="I3702" s="40"/>
      <c r="J3702" s="40"/>
      <c r="K3702" s="40"/>
      <c r="L3702" s="40"/>
      <c r="M3702" s="40"/>
      <c r="N3702" s="40"/>
      <c r="O3702" s="40"/>
      <c r="P3702" s="40"/>
      <c r="Q3702" s="40"/>
      <c r="R3702" s="40"/>
      <c r="S3702" s="40"/>
      <c r="T3702" s="40"/>
      <c r="U3702" s="40"/>
      <c r="V3702" s="40"/>
      <c r="W3702" s="40"/>
      <c r="X3702" s="40"/>
      <c r="Y3702" s="40"/>
      <c r="Z3702" s="40"/>
      <c r="AA3702" s="40"/>
      <c r="AB3702" s="40"/>
      <c r="AC3702" s="40"/>
      <c r="AD3702" s="40"/>
      <c r="AE3702" s="40"/>
      <c r="AF3702" s="40"/>
      <c r="AG3702" s="40"/>
      <c r="AH3702" s="40"/>
      <c r="AI3702" s="40"/>
      <c r="AJ3702" s="40"/>
      <c r="AK3702" s="40"/>
      <c r="AL3702" s="40"/>
      <c r="AM3702" s="40"/>
      <c r="AN3702" s="40"/>
      <c r="AO3702" s="40"/>
      <c r="AP3702" s="40"/>
      <c r="AQ3702" s="40"/>
      <c r="AR3702" s="40"/>
      <c r="AS3702" s="40"/>
      <c r="AT3702" s="40"/>
      <c r="AU3702" s="40"/>
      <c r="AV3702" s="40"/>
      <c r="AW3702" s="40"/>
      <c r="AX3702" s="40"/>
      <c r="AY3702" s="40"/>
      <c r="AZ3702" s="40"/>
      <c r="BA3702" s="40"/>
      <c r="BB3702" s="40"/>
      <c r="BC3702" s="40"/>
      <c r="BD3702" s="40"/>
      <c r="BE3702" s="40"/>
      <c r="BF3702" s="40"/>
    </row>
    <row r="3703" spans="1:58" x14ac:dyDescent="0.4">
      <c r="A3703" s="510"/>
      <c r="B3703" s="40"/>
      <c r="C3703" s="40"/>
      <c r="D3703" s="45"/>
      <c r="E3703" s="45"/>
      <c r="F3703" s="64"/>
      <c r="G3703" s="40"/>
      <c r="H3703" s="40"/>
      <c r="I3703" s="40"/>
      <c r="J3703" s="40"/>
      <c r="K3703" s="40"/>
      <c r="L3703" s="40"/>
      <c r="M3703" s="40"/>
      <c r="N3703" s="40"/>
      <c r="O3703" s="40"/>
      <c r="P3703" s="40"/>
      <c r="Q3703" s="40"/>
      <c r="R3703" s="40"/>
      <c r="S3703" s="40"/>
      <c r="T3703" s="40"/>
      <c r="U3703" s="40"/>
      <c r="V3703" s="40"/>
      <c r="W3703" s="40"/>
      <c r="X3703" s="40"/>
      <c r="Y3703" s="40"/>
      <c r="Z3703" s="40"/>
      <c r="AA3703" s="40"/>
      <c r="AB3703" s="40"/>
      <c r="AC3703" s="40"/>
      <c r="AD3703" s="40"/>
      <c r="AE3703" s="40"/>
      <c r="AF3703" s="40"/>
      <c r="AG3703" s="40"/>
      <c r="AH3703" s="40"/>
      <c r="AI3703" s="40"/>
      <c r="AJ3703" s="40"/>
      <c r="AK3703" s="40"/>
      <c r="AL3703" s="40"/>
      <c r="AM3703" s="40"/>
      <c r="AN3703" s="40"/>
      <c r="AO3703" s="40"/>
      <c r="AP3703" s="40"/>
      <c r="AQ3703" s="40"/>
      <c r="AR3703" s="40"/>
      <c r="AS3703" s="40"/>
      <c r="AT3703" s="40"/>
      <c r="AU3703" s="40"/>
      <c r="AV3703" s="40"/>
      <c r="AW3703" s="40"/>
      <c r="AX3703" s="40"/>
      <c r="AY3703" s="40"/>
      <c r="AZ3703" s="40"/>
      <c r="BA3703" s="40"/>
      <c r="BB3703" s="40"/>
      <c r="BC3703" s="40"/>
      <c r="BD3703" s="40"/>
      <c r="BE3703" s="40"/>
      <c r="BF3703" s="40"/>
    </row>
    <row r="3704" spans="1:58" x14ac:dyDescent="0.4">
      <c r="A3704" s="510"/>
      <c r="B3704" s="40"/>
      <c r="C3704" s="40"/>
      <c r="D3704" s="45"/>
      <c r="E3704" s="45"/>
      <c r="F3704" s="64"/>
      <c r="G3704" s="40"/>
      <c r="H3704" s="40"/>
      <c r="I3704" s="40"/>
      <c r="J3704" s="40"/>
      <c r="K3704" s="40"/>
      <c r="L3704" s="40"/>
      <c r="M3704" s="40"/>
      <c r="N3704" s="40"/>
      <c r="O3704" s="40"/>
      <c r="P3704" s="40"/>
      <c r="Q3704" s="40"/>
      <c r="R3704" s="40"/>
      <c r="S3704" s="40"/>
      <c r="T3704" s="40"/>
      <c r="U3704" s="40"/>
      <c r="V3704" s="40"/>
      <c r="W3704" s="40"/>
      <c r="X3704" s="40"/>
      <c r="Y3704" s="40"/>
      <c r="Z3704" s="40"/>
      <c r="AA3704" s="40"/>
      <c r="AB3704" s="40"/>
      <c r="AC3704" s="40"/>
      <c r="AD3704" s="40"/>
      <c r="AE3704" s="40"/>
      <c r="AF3704" s="40"/>
      <c r="AG3704" s="40"/>
      <c r="AH3704" s="40"/>
      <c r="AI3704" s="40"/>
      <c r="AJ3704" s="40"/>
      <c r="AK3704" s="40"/>
      <c r="AL3704" s="40"/>
      <c r="AM3704" s="40"/>
      <c r="AN3704" s="40"/>
      <c r="AO3704" s="40"/>
      <c r="AP3704" s="40"/>
      <c r="AQ3704" s="40"/>
      <c r="AR3704" s="40"/>
      <c r="AS3704" s="40"/>
      <c r="AT3704" s="40"/>
      <c r="AU3704" s="40"/>
      <c r="AV3704" s="40"/>
      <c r="AW3704" s="40"/>
      <c r="AX3704" s="40"/>
      <c r="AY3704" s="40"/>
      <c r="AZ3704" s="40"/>
      <c r="BA3704" s="40"/>
      <c r="BB3704" s="40"/>
      <c r="BC3704" s="40"/>
      <c r="BD3704" s="40"/>
      <c r="BE3704" s="40"/>
      <c r="BF3704" s="40"/>
    </row>
    <row r="3705" spans="1:58" x14ac:dyDescent="0.4">
      <c r="A3705" s="510"/>
      <c r="B3705" s="40"/>
      <c r="C3705" s="40"/>
      <c r="D3705" s="45"/>
      <c r="E3705" s="45"/>
      <c r="F3705" s="64"/>
      <c r="G3705" s="40"/>
      <c r="H3705" s="40"/>
      <c r="I3705" s="40"/>
      <c r="J3705" s="40"/>
      <c r="K3705" s="40"/>
      <c r="L3705" s="40"/>
      <c r="M3705" s="40"/>
      <c r="N3705" s="40"/>
      <c r="O3705" s="40"/>
      <c r="P3705" s="40"/>
      <c r="Q3705" s="40"/>
      <c r="R3705" s="40"/>
      <c r="S3705" s="40"/>
      <c r="T3705" s="40"/>
      <c r="U3705" s="40"/>
      <c r="V3705" s="40"/>
      <c r="W3705" s="40"/>
      <c r="X3705" s="40"/>
      <c r="Y3705" s="40"/>
      <c r="Z3705" s="40"/>
      <c r="AA3705" s="40"/>
      <c r="AB3705" s="40"/>
      <c r="AC3705" s="40"/>
      <c r="AD3705" s="40"/>
      <c r="AE3705" s="40"/>
      <c r="AF3705" s="40"/>
      <c r="AG3705" s="40"/>
      <c r="AH3705" s="40"/>
      <c r="AI3705" s="40"/>
      <c r="AJ3705" s="40"/>
      <c r="AK3705" s="40"/>
      <c r="AL3705" s="40"/>
      <c r="AM3705" s="40"/>
      <c r="AN3705" s="40"/>
      <c r="AO3705" s="40"/>
      <c r="AP3705" s="40"/>
      <c r="AQ3705" s="40"/>
      <c r="AR3705" s="40"/>
      <c r="AS3705" s="40"/>
      <c r="AT3705" s="40"/>
      <c r="AU3705" s="40"/>
      <c r="AV3705" s="40"/>
      <c r="AW3705" s="40"/>
      <c r="AX3705" s="40"/>
      <c r="AY3705" s="40"/>
      <c r="AZ3705" s="40"/>
      <c r="BA3705" s="40"/>
      <c r="BB3705" s="40"/>
      <c r="BC3705" s="40"/>
      <c r="BD3705" s="40"/>
      <c r="BE3705" s="40"/>
      <c r="BF3705" s="40"/>
    </row>
    <row r="3706" spans="1:58" x14ac:dyDescent="0.4">
      <c r="A3706" s="510"/>
      <c r="B3706" s="40"/>
      <c r="C3706" s="40"/>
      <c r="D3706" s="45"/>
      <c r="E3706" s="45"/>
      <c r="F3706" s="64"/>
      <c r="G3706" s="40"/>
      <c r="H3706" s="40"/>
      <c r="I3706" s="40"/>
      <c r="J3706" s="40"/>
      <c r="K3706" s="40"/>
      <c r="L3706" s="40"/>
      <c r="M3706" s="40"/>
      <c r="N3706" s="40"/>
      <c r="O3706" s="40"/>
      <c r="P3706" s="40"/>
      <c r="Q3706" s="40"/>
      <c r="R3706" s="40"/>
      <c r="S3706" s="40"/>
      <c r="T3706" s="40"/>
      <c r="U3706" s="40"/>
      <c r="V3706" s="40"/>
      <c r="W3706" s="40"/>
      <c r="X3706" s="40"/>
      <c r="Y3706" s="40"/>
      <c r="Z3706" s="40"/>
      <c r="AA3706" s="40"/>
      <c r="AB3706" s="40"/>
      <c r="AC3706" s="40"/>
      <c r="AD3706" s="40"/>
      <c r="AE3706" s="40"/>
      <c r="AF3706" s="40"/>
      <c r="AG3706" s="40"/>
      <c r="AH3706" s="40"/>
      <c r="AI3706" s="40"/>
      <c r="AJ3706" s="40"/>
      <c r="AK3706" s="40"/>
      <c r="AL3706" s="40"/>
      <c r="AM3706" s="40"/>
      <c r="AN3706" s="40"/>
      <c r="AO3706" s="40"/>
      <c r="AP3706" s="40"/>
      <c r="AQ3706" s="40"/>
      <c r="AR3706" s="40"/>
      <c r="AS3706" s="40"/>
      <c r="AT3706" s="40"/>
      <c r="AU3706" s="40"/>
      <c r="AV3706" s="40"/>
      <c r="AW3706" s="40"/>
      <c r="AX3706" s="40"/>
      <c r="AY3706" s="40"/>
      <c r="AZ3706" s="40"/>
      <c r="BA3706" s="40"/>
      <c r="BB3706" s="40"/>
      <c r="BC3706" s="40"/>
      <c r="BD3706" s="40"/>
      <c r="BE3706" s="40"/>
      <c r="BF3706" s="40"/>
    </row>
    <row r="3707" spans="1:58" x14ac:dyDescent="0.4">
      <c r="A3707" s="510"/>
      <c r="B3707" s="40"/>
      <c r="C3707" s="40"/>
      <c r="D3707" s="45"/>
      <c r="E3707" s="45"/>
      <c r="F3707" s="64"/>
      <c r="G3707" s="40"/>
      <c r="H3707" s="40"/>
      <c r="I3707" s="40"/>
      <c r="J3707" s="40"/>
      <c r="K3707" s="40"/>
      <c r="L3707" s="40"/>
      <c r="M3707" s="40"/>
      <c r="N3707" s="40"/>
      <c r="O3707" s="40"/>
      <c r="P3707" s="40"/>
      <c r="Q3707" s="40"/>
      <c r="R3707" s="40"/>
      <c r="S3707" s="40"/>
      <c r="T3707" s="40"/>
      <c r="U3707" s="40"/>
      <c r="V3707" s="40"/>
      <c r="W3707" s="40"/>
      <c r="X3707" s="40"/>
      <c r="Y3707" s="40"/>
      <c r="Z3707" s="40"/>
      <c r="AA3707" s="40"/>
      <c r="AB3707" s="40"/>
      <c r="AC3707" s="40"/>
      <c r="AD3707" s="40"/>
      <c r="AE3707" s="40"/>
      <c r="AF3707" s="40"/>
      <c r="AG3707" s="40"/>
      <c r="AH3707" s="40"/>
      <c r="AI3707" s="40"/>
      <c r="AJ3707" s="40"/>
      <c r="AK3707" s="40"/>
      <c r="AL3707" s="40"/>
      <c r="AM3707" s="40"/>
      <c r="AN3707" s="40"/>
      <c r="AO3707" s="40"/>
      <c r="AP3707" s="40"/>
      <c r="AQ3707" s="40"/>
      <c r="AR3707" s="40"/>
      <c r="AS3707" s="40"/>
      <c r="AT3707" s="40"/>
      <c r="AU3707" s="40"/>
      <c r="AV3707" s="40"/>
      <c r="AW3707" s="40"/>
      <c r="AX3707" s="40"/>
      <c r="AY3707" s="40"/>
      <c r="AZ3707" s="40"/>
      <c r="BA3707" s="40"/>
      <c r="BB3707" s="40"/>
      <c r="BC3707" s="40"/>
      <c r="BD3707" s="40"/>
      <c r="BE3707" s="40"/>
      <c r="BF3707" s="40"/>
    </row>
    <row r="3708" spans="1:58" x14ac:dyDescent="0.4">
      <c r="A3708" s="510"/>
      <c r="B3708" s="40"/>
      <c r="C3708" s="40"/>
      <c r="D3708" s="45"/>
      <c r="E3708" s="45"/>
      <c r="F3708" s="64"/>
      <c r="G3708" s="40"/>
      <c r="H3708" s="40"/>
      <c r="I3708" s="40"/>
      <c r="J3708" s="40"/>
      <c r="K3708" s="40"/>
      <c r="L3708" s="40"/>
      <c r="M3708" s="40"/>
      <c r="N3708" s="40"/>
      <c r="O3708" s="40"/>
      <c r="P3708" s="40"/>
      <c r="Q3708" s="40"/>
      <c r="R3708" s="40"/>
      <c r="S3708" s="40"/>
      <c r="T3708" s="40"/>
      <c r="U3708" s="40"/>
      <c r="V3708" s="40"/>
      <c r="W3708" s="40"/>
      <c r="X3708" s="40"/>
      <c r="Y3708" s="40"/>
      <c r="Z3708" s="40"/>
      <c r="AA3708" s="40"/>
      <c r="AB3708" s="40"/>
      <c r="AC3708" s="40"/>
      <c r="AD3708" s="40"/>
      <c r="AE3708" s="40"/>
      <c r="AF3708" s="40"/>
      <c r="AG3708" s="40"/>
      <c r="AH3708" s="40"/>
      <c r="AI3708" s="40"/>
      <c r="AJ3708" s="40"/>
      <c r="AK3708" s="40"/>
      <c r="AL3708" s="40"/>
      <c r="AM3708" s="40"/>
      <c r="AN3708" s="40"/>
      <c r="AO3708" s="40"/>
      <c r="AP3708" s="40"/>
      <c r="AQ3708" s="40"/>
      <c r="AR3708" s="40"/>
      <c r="AS3708" s="40"/>
      <c r="AT3708" s="40"/>
      <c r="AU3708" s="40"/>
      <c r="AV3708" s="40"/>
      <c r="AW3708" s="40"/>
      <c r="AX3708" s="40"/>
      <c r="AY3708" s="40"/>
      <c r="AZ3708" s="40"/>
      <c r="BA3708" s="40"/>
      <c r="BB3708" s="40"/>
      <c r="BC3708" s="40"/>
      <c r="BD3708" s="40"/>
      <c r="BE3708" s="40"/>
      <c r="BF3708" s="40"/>
    </row>
    <row r="3709" spans="1:58" x14ac:dyDescent="0.4">
      <c r="A3709" s="510"/>
      <c r="B3709" s="40"/>
      <c r="C3709" s="40"/>
      <c r="D3709" s="45"/>
      <c r="E3709" s="45"/>
      <c r="F3709" s="64"/>
      <c r="G3709" s="40"/>
      <c r="H3709" s="40"/>
      <c r="I3709" s="40"/>
      <c r="J3709" s="40"/>
      <c r="K3709" s="40"/>
      <c r="L3709" s="40"/>
      <c r="M3709" s="40"/>
      <c r="N3709" s="40"/>
      <c r="O3709" s="40"/>
      <c r="P3709" s="40"/>
      <c r="Q3709" s="40"/>
      <c r="R3709" s="40"/>
      <c r="S3709" s="40"/>
      <c r="T3709" s="40"/>
      <c r="U3709" s="40"/>
      <c r="V3709" s="40"/>
      <c r="W3709" s="40"/>
      <c r="X3709" s="40"/>
      <c r="Y3709" s="40"/>
      <c r="Z3709" s="40"/>
      <c r="AA3709" s="40"/>
      <c r="AB3709" s="40"/>
      <c r="AC3709" s="40"/>
      <c r="AD3709" s="40"/>
      <c r="AE3709" s="40"/>
      <c r="AF3709" s="40"/>
      <c r="AG3709" s="40"/>
      <c r="AH3709" s="40"/>
      <c r="AI3709" s="40"/>
      <c r="AJ3709" s="40"/>
      <c r="AK3709" s="40"/>
      <c r="AL3709" s="40"/>
      <c r="AM3709" s="40"/>
      <c r="AN3709" s="40"/>
      <c r="AO3709" s="40"/>
      <c r="AP3709" s="40"/>
      <c r="AQ3709" s="40"/>
      <c r="AR3709" s="40"/>
      <c r="AS3709" s="40"/>
      <c r="AT3709" s="40"/>
      <c r="AU3709" s="40"/>
      <c r="AV3709" s="40"/>
      <c r="AW3709" s="40"/>
      <c r="AX3709" s="40"/>
      <c r="AY3709" s="40"/>
      <c r="AZ3709" s="40"/>
      <c r="BA3709" s="40"/>
      <c r="BB3709" s="40"/>
      <c r="BC3709" s="40"/>
      <c r="BD3709" s="40"/>
      <c r="BE3709" s="40"/>
      <c r="BF3709" s="40"/>
    </row>
    <row r="3710" spans="1:58" x14ac:dyDescent="0.4">
      <c r="A3710" s="510"/>
      <c r="B3710" s="40"/>
      <c r="C3710" s="40"/>
      <c r="D3710" s="45"/>
      <c r="E3710" s="45"/>
      <c r="F3710" s="64"/>
      <c r="G3710" s="40"/>
      <c r="H3710" s="40"/>
      <c r="I3710" s="40"/>
      <c r="J3710" s="40"/>
      <c r="K3710" s="40"/>
      <c r="L3710" s="40"/>
      <c r="M3710" s="40"/>
      <c r="N3710" s="40"/>
      <c r="O3710" s="40"/>
      <c r="P3710" s="40"/>
      <c r="Q3710" s="40"/>
      <c r="R3710" s="40"/>
      <c r="S3710" s="40"/>
      <c r="T3710" s="40"/>
      <c r="U3710" s="40"/>
      <c r="V3710" s="40"/>
      <c r="W3710" s="40"/>
      <c r="X3710" s="40"/>
      <c r="Y3710" s="40"/>
      <c r="Z3710" s="40"/>
      <c r="AA3710" s="40"/>
      <c r="AB3710" s="40"/>
      <c r="AC3710" s="40"/>
      <c r="AD3710" s="40"/>
      <c r="AE3710" s="40"/>
      <c r="AF3710" s="40"/>
      <c r="AG3710" s="40"/>
      <c r="AH3710" s="40"/>
      <c r="AI3710" s="40"/>
      <c r="AJ3710" s="40"/>
      <c r="AK3710" s="40"/>
      <c r="AL3710" s="40"/>
      <c r="AM3710" s="40"/>
      <c r="AN3710" s="40"/>
      <c r="AO3710" s="40"/>
      <c r="AP3710" s="40"/>
      <c r="AQ3710" s="40"/>
      <c r="AR3710" s="40"/>
      <c r="AS3710" s="40"/>
      <c r="AT3710" s="40"/>
      <c r="AU3710" s="40"/>
      <c r="AV3710" s="40"/>
      <c r="AW3710" s="40"/>
      <c r="AX3710" s="40"/>
      <c r="AY3710" s="40"/>
      <c r="AZ3710" s="40"/>
      <c r="BA3710" s="40"/>
      <c r="BB3710" s="40"/>
      <c r="BC3710" s="40"/>
      <c r="BD3710" s="40"/>
      <c r="BE3710" s="40"/>
      <c r="BF3710" s="40"/>
    </row>
    <row r="3711" spans="1:58" x14ac:dyDescent="0.4">
      <c r="A3711" s="510"/>
      <c r="B3711" s="40"/>
      <c r="C3711" s="40"/>
      <c r="D3711" s="45"/>
      <c r="E3711" s="45"/>
      <c r="F3711" s="64"/>
      <c r="G3711" s="40"/>
      <c r="H3711" s="40"/>
      <c r="I3711" s="40"/>
      <c r="J3711" s="40"/>
      <c r="K3711" s="40"/>
      <c r="L3711" s="40"/>
      <c r="M3711" s="40"/>
      <c r="N3711" s="40"/>
      <c r="O3711" s="40"/>
      <c r="P3711" s="40"/>
      <c r="Q3711" s="40"/>
      <c r="R3711" s="40"/>
      <c r="S3711" s="40"/>
      <c r="T3711" s="40"/>
      <c r="U3711" s="40"/>
      <c r="V3711" s="40"/>
      <c r="W3711" s="40"/>
      <c r="X3711" s="40"/>
      <c r="Y3711" s="40"/>
      <c r="Z3711" s="40"/>
      <c r="AA3711" s="40"/>
      <c r="AB3711" s="40"/>
      <c r="AC3711" s="40"/>
      <c r="AD3711" s="40"/>
      <c r="AE3711" s="40"/>
      <c r="AF3711" s="40"/>
      <c r="AG3711" s="40"/>
      <c r="AH3711" s="40"/>
      <c r="AI3711" s="40"/>
      <c r="AJ3711" s="40"/>
      <c r="AK3711" s="40"/>
      <c r="AL3711" s="40"/>
      <c r="AM3711" s="40"/>
      <c r="AN3711" s="40"/>
      <c r="AO3711" s="40"/>
      <c r="AP3711" s="40"/>
      <c r="AQ3711" s="40"/>
      <c r="AR3711" s="40"/>
      <c r="AS3711" s="40"/>
      <c r="AT3711" s="40"/>
      <c r="AU3711" s="40"/>
      <c r="AV3711" s="40"/>
      <c r="AW3711" s="40"/>
      <c r="AX3711" s="40"/>
      <c r="AY3711" s="40"/>
      <c r="AZ3711" s="40"/>
      <c r="BA3711" s="40"/>
      <c r="BB3711" s="40"/>
      <c r="BC3711" s="40"/>
      <c r="BD3711" s="40"/>
      <c r="BE3711" s="40"/>
      <c r="BF3711" s="40"/>
    </row>
    <row r="3712" spans="1:58" x14ac:dyDescent="0.4">
      <c r="A3712" s="510"/>
      <c r="B3712" s="40"/>
      <c r="C3712" s="40"/>
      <c r="D3712" s="45"/>
      <c r="E3712" s="45"/>
      <c r="F3712" s="64"/>
      <c r="G3712" s="40"/>
      <c r="H3712" s="40"/>
      <c r="I3712" s="40"/>
      <c r="J3712" s="40"/>
      <c r="K3712" s="40"/>
      <c r="L3712" s="40"/>
      <c r="M3712" s="40"/>
      <c r="N3712" s="40"/>
      <c r="O3712" s="40"/>
      <c r="P3712" s="40"/>
      <c r="Q3712" s="40"/>
      <c r="R3712" s="40"/>
      <c r="S3712" s="40"/>
      <c r="T3712" s="40"/>
      <c r="U3712" s="40"/>
      <c r="V3712" s="40"/>
      <c r="W3712" s="40"/>
      <c r="X3712" s="40"/>
      <c r="Y3712" s="40"/>
      <c r="Z3712" s="40"/>
      <c r="AA3712" s="40"/>
      <c r="AB3712" s="40"/>
      <c r="AC3712" s="40"/>
      <c r="AD3712" s="40"/>
      <c r="AE3712" s="40"/>
      <c r="AF3712" s="40"/>
      <c r="AG3712" s="40"/>
      <c r="AH3712" s="40"/>
      <c r="AI3712" s="40"/>
      <c r="AJ3712" s="40"/>
      <c r="AK3712" s="40"/>
      <c r="AL3712" s="40"/>
      <c r="AM3712" s="40"/>
      <c r="AN3712" s="40"/>
      <c r="AO3712" s="40"/>
      <c r="AP3712" s="40"/>
      <c r="AQ3712" s="40"/>
      <c r="AR3712" s="40"/>
      <c r="AS3712" s="40"/>
      <c r="AT3712" s="40"/>
      <c r="AU3712" s="40"/>
      <c r="AV3712" s="40"/>
      <c r="AW3712" s="40"/>
      <c r="AX3712" s="40"/>
      <c r="AY3712" s="40"/>
      <c r="AZ3712" s="40"/>
      <c r="BA3712" s="40"/>
      <c r="BB3712" s="40"/>
      <c r="BC3712" s="40"/>
      <c r="BD3712" s="40"/>
      <c r="BE3712" s="40"/>
      <c r="BF3712" s="40"/>
    </row>
    <row r="3713" spans="1:58" x14ac:dyDescent="0.4">
      <c r="A3713" s="510"/>
      <c r="B3713" s="40"/>
      <c r="C3713" s="40"/>
      <c r="D3713" s="45"/>
      <c r="E3713" s="45"/>
      <c r="F3713" s="64"/>
      <c r="G3713" s="40"/>
      <c r="H3713" s="40"/>
      <c r="I3713" s="40"/>
      <c r="J3713" s="40"/>
      <c r="K3713" s="40"/>
      <c r="L3713" s="40"/>
      <c r="M3713" s="40"/>
      <c r="N3713" s="40"/>
      <c r="O3713" s="40"/>
      <c r="P3713" s="40"/>
      <c r="Q3713" s="40"/>
      <c r="R3713" s="40"/>
      <c r="S3713" s="40"/>
      <c r="T3713" s="40"/>
      <c r="U3713" s="40"/>
      <c r="V3713" s="40"/>
      <c r="W3713" s="40"/>
      <c r="X3713" s="40"/>
      <c r="Y3713" s="40"/>
      <c r="Z3713" s="40"/>
      <c r="AA3713" s="40"/>
      <c r="AB3713" s="40"/>
      <c r="AC3713" s="40"/>
      <c r="AD3713" s="40"/>
      <c r="AE3713" s="40"/>
      <c r="AF3713" s="40"/>
      <c r="AG3713" s="40"/>
      <c r="AH3713" s="40"/>
      <c r="AI3713" s="40"/>
      <c r="AJ3713" s="40"/>
      <c r="AK3713" s="40"/>
      <c r="AL3713" s="40"/>
      <c r="AM3713" s="40"/>
      <c r="AN3713" s="40"/>
      <c r="AO3713" s="40"/>
      <c r="AP3713" s="40"/>
      <c r="AQ3713" s="40"/>
      <c r="AR3713" s="40"/>
      <c r="AS3713" s="40"/>
      <c r="AT3713" s="40"/>
      <c r="AU3713" s="40"/>
      <c r="AV3713" s="40"/>
      <c r="AW3713" s="40"/>
      <c r="AX3713" s="40"/>
      <c r="AY3713" s="40"/>
      <c r="AZ3713" s="40"/>
      <c r="BA3713" s="40"/>
      <c r="BB3713" s="40"/>
      <c r="BC3713" s="40"/>
      <c r="BD3713" s="40"/>
      <c r="BE3713" s="40"/>
      <c r="BF3713" s="40"/>
    </row>
    <row r="3714" spans="1:58" x14ac:dyDescent="0.4">
      <c r="A3714" s="510"/>
      <c r="B3714" s="40"/>
      <c r="C3714" s="40"/>
      <c r="D3714" s="45"/>
      <c r="E3714" s="45"/>
      <c r="F3714" s="64"/>
      <c r="G3714" s="40"/>
      <c r="H3714" s="40"/>
      <c r="I3714" s="40"/>
      <c r="J3714" s="40"/>
      <c r="K3714" s="40"/>
      <c r="L3714" s="40"/>
      <c r="M3714" s="40"/>
      <c r="N3714" s="40"/>
      <c r="O3714" s="40"/>
      <c r="P3714" s="40"/>
      <c r="Q3714" s="40"/>
      <c r="R3714" s="40"/>
      <c r="S3714" s="40"/>
      <c r="T3714" s="40"/>
      <c r="U3714" s="40"/>
      <c r="V3714" s="40"/>
      <c r="W3714" s="40"/>
      <c r="X3714" s="40"/>
      <c r="Y3714" s="40"/>
      <c r="Z3714" s="40"/>
      <c r="AA3714" s="40"/>
      <c r="AB3714" s="40"/>
      <c r="AC3714" s="40"/>
      <c r="AD3714" s="40"/>
      <c r="AE3714" s="40"/>
      <c r="AF3714" s="40"/>
      <c r="AG3714" s="40"/>
      <c r="AH3714" s="40"/>
      <c r="AI3714" s="40"/>
      <c r="AJ3714" s="40"/>
      <c r="AK3714" s="40"/>
      <c r="AL3714" s="40"/>
      <c r="AM3714" s="40"/>
      <c r="AN3714" s="40"/>
      <c r="AO3714" s="40"/>
      <c r="AP3714" s="40"/>
      <c r="AQ3714" s="40"/>
      <c r="AR3714" s="40"/>
      <c r="AS3714" s="40"/>
      <c r="AT3714" s="40"/>
      <c r="AU3714" s="40"/>
      <c r="AV3714" s="40"/>
      <c r="AW3714" s="40"/>
      <c r="AX3714" s="40"/>
      <c r="AY3714" s="40"/>
      <c r="AZ3714" s="40"/>
      <c r="BA3714" s="40"/>
      <c r="BB3714" s="40"/>
      <c r="BC3714" s="40"/>
      <c r="BD3714" s="40"/>
      <c r="BE3714" s="40"/>
      <c r="BF3714" s="40"/>
    </row>
    <row r="3715" spans="1:58" x14ac:dyDescent="0.4">
      <c r="A3715" s="510"/>
      <c r="B3715" s="40"/>
      <c r="C3715" s="40"/>
      <c r="D3715" s="45"/>
      <c r="E3715" s="45"/>
      <c r="F3715" s="64"/>
      <c r="G3715" s="40"/>
      <c r="H3715" s="40"/>
      <c r="I3715" s="40"/>
      <c r="J3715" s="40"/>
      <c r="K3715" s="40"/>
      <c r="L3715" s="40"/>
      <c r="M3715" s="40"/>
      <c r="N3715" s="40"/>
      <c r="O3715" s="40"/>
      <c r="P3715" s="40"/>
      <c r="Q3715" s="40"/>
      <c r="R3715" s="40"/>
      <c r="S3715" s="40"/>
      <c r="T3715" s="40"/>
      <c r="U3715" s="40"/>
      <c r="V3715" s="40"/>
      <c r="W3715" s="40"/>
      <c r="X3715" s="40"/>
      <c r="Y3715" s="40"/>
      <c r="Z3715" s="40"/>
      <c r="AA3715" s="40"/>
      <c r="AB3715" s="40"/>
      <c r="AC3715" s="40"/>
      <c r="AD3715" s="40"/>
      <c r="AE3715" s="40"/>
      <c r="AF3715" s="40"/>
      <c r="AG3715" s="40"/>
      <c r="AH3715" s="40"/>
      <c r="AI3715" s="40"/>
      <c r="AJ3715" s="40"/>
      <c r="AK3715" s="40"/>
      <c r="AL3715" s="40"/>
      <c r="AM3715" s="40"/>
      <c r="AN3715" s="40"/>
      <c r="AO3715" s="40"/>
      <c r="AP3715" s="40"/>
      <c r="AQ3715" s="40"/>
      <c r="AR3715" s="40"/>
      <c r="AS3715" s="40"/>
      <c r="AT3715" s="40"/>
      <c r="AU3715" s="40"/>
      <c r="AV3715" s="40"/>
      <c r="AW3715" s="40"/>
      <c r="AX3715" s="40"/>
      <c r="AY3715" s="40"/>
      <c r="AZ3715" s="40"/>
      <c r="BA3715" s="40"/>
      <c r="BB3715" s="40"/>
      <c r="BC3715" s="40"/>
      <c r="BD3715" s="40"/>
      <c r="BE3715" s="40"/>
      <c r="BF3715" s="40"/>
    </row>
    <row r="3716" spans="1:58" x14ac:dyDescent="0.4">
      <c r="A3716" s="510"/>
      <c r="B3716" s="40"/>
      <c r="C3716" s="40"/>
      <c r="D3716" s="45"/>
      <c r="E3716" s="45"/>
      <c r="F3716" s="64"/>
      <c r="G3716" s="40"/>
      <c r="H3716" s="40"/>
      <c r="I3716" s="40"/>
      <c r="J3716" s="40"/>
      <c r="K3716" s="40"/>
      <c r="L3716" s="40"/>
      <c r="M3716" s="40"/>
      <c r="N3716" s="40"/>
      <c r="O3716" s="40"/>
      <c r="P3716" s="40"/>
      <c r="Q3716" s="40"/>
      <c r="R3716" s="40"/>
      <c r="S3716" s="40"/>
      <c r="T3716" s="40"/>
      <c r="U3716" s="40"/>
      <c r="V3716" s="40"/>
      <c r="W3716" s="40"/>
      <c r="X3716" s="40"/>
      <c r="Y3716" s="40"/>
      <c r="Z3716" s="40"/>
      <c r="AA3716" s="40"/>
      <c r="AB3716" s="40"/>
      <c r="AC3716" s="40"/>
      <c r="AD3716" s="40"/>
      <c r="AE3716" s="40"/>
      <c r="AF3716" s="40"/>
      <c r="AG3716" s="40"/>
      <c r="AH3716" s="40"/>
      <c r="AI3716" s="40"/>
      <c r="AJ3716" s="40"/>
      <c r="AK3716" s="40"/>
      <c r="AL3716" s="40"/>
      <c r="AM3716" s="40"/>
      <c r="AN3716" s="40"/>
      <c r="AO3716" s="40"/>
      <c r="AP3716" s="40"/>
      <c r="AQ3716" s="40"/>
      <c r="AR3716" s="40"/>
      <c r="AS3716" s="40"/>
      <c r="AT3716" s="40"/>
      <c r="AU3716" s="40"/>
      <c r="AV3716" s="40"/>
      <c r="AW3716" s="40"/>
      <c r="AX3716" s="40"/>
      <c r="AY3716" s="40"/>
      <c r="AZ3716" s="40"/>
      <c r="BA3716" s="40"/>
      <c r="BB3716" s="40"/>
      <c r="BC3716" s="40"/>
      <c r="BD3716" s="40"/>
      <c r="BE3716" s="40"/>
      <c r="BF3716" s="40"/>
    </row>
    <row r="3717" spans="1:58" x14ac:dyDescent="0.4">
      <c r="A3717" s="510"/>
      <c r="B3717" s="40"/>
      <c r="C3717" s="40"/>
      <c r="D3717" s="45"/>
      <c r="E3717" s="45"/>
      <c r="F3717" s="64"/>
      <c r="G3717" s="40"/>
      <c r="H3717" s="40"/>
      <c r="I3717" s="40"/>
      <c r="J3717" s="40"/>
      <c r="K3717" s="40"/>
      <c r="L3717" s="40"/>
      <c r="M3717" s="40"/>
      <c r="N3717" s="40"/>
      <c r="O3717" s="40"/>
      <c r="P3717" s="40"/>
      <c r="Q3717" s="40"/>
      <c r="R3717" s="40"/>
      <c r="S3717" s="40"/>
      <c r="T3717" s="40"/>
      <c r="U3717" s="40"/>
      <c r="V3717" s="40"/>
      <c r="W3717" s="40"/>
      <c r="X3717" s="40"/>
      <c r="Y3717" s="40"/>
      <c r="Z3717" s="40"/>
      <c r="AA3717" s="40"/>
      <c r="AB3717" s="40"/>
      <c r="AC3717" s="40"/>
      <c r="AD3717" s="40"/>
      <c r="AE3717" s="40"/>
      <c r="AF3717" s="40"/>
      <c r="AG3717" s="40"/>
      <c r="AH3717" s="40"/>
      <c r="AI3717" s="40"/>
      <c r="AJ3717" s="40"/>
      <c r="AK3717" s="40"/>
      <c r="AL3717" s="40"/>
      <c r="AM3717" s="40"/>
      <c r="AN3717" s="40"/>
      <c r="AO3717" s="40"/>
      <c r="AP3717" s="40"/>
      <c r="AQ3717" s="40"/>
      <c r="AR3717" s="40"/>
      <c r="AS3717" s="40"/>
      <c r="AT3717" s="40"/>
      <c r="AU3717" s="40"/>
      <c r="AV3717" s="40"/>
      <c r="AW3717" s="40"/>
      <c r="AX3717" s="40"/>
      <c r="AY3717" s="40"/>
      <c r="AZ3717" s="40"/>
      <c r="BA3717" s="40"/>
      <c r="BB3717" s="40"/>
      <c r="BC3717" s="40"/>
      <c r="BD3717" s="40"/>
      <c r="BE3717" s="40"/>
      <c r="BF3717" s="40"/>
    </row>
    <row r="3718" spans="1:58" x14ac:dyDescent="0.4">
      <c r="A3718" s="510"/>
      <c r="B3718" s="40"/>
      <c r="C3718" s="40"/>
      <c r="D3718" s="45"/>
      <c r="E3718" s="45"/>
      <c r="F3718" s="64"/>
      <c r="G3718" s="40"/>
      <c r="H3718" s="40"/>
      <c r="I3718" s="40"/>
      <c r="J3718" s="40"/>
      <c r="K3718" s="40"/>
      <c r="L3718" s="40"/>
      <c r="M3718" s="40"/>
      <c r="N3718" s="40"/>
      <c r="O3718" s="40"/>
      <c r="P3718" s="40"/>
      <c r="Q3718" s="40"/>
      <c r="R3718" s="40"/>
      <c r="S3718" s="40"/>
      <c r="T3718" s="40"/>
      <c r="U3718" s="40"/>
      <c r="V3718" s="40"/>
      <c r="W3718" s="40"/>
      <c r="X3718" s="40"/>
      <c r="Y3718" s="40"/>
      <c r="Z3718" s="40"/>
      <c r="AA3718" s="40"/>
      <c r="AB3718" s="40"/>
      <c r="AC3718" s="40"/>
      <c r="AD3718" s="40"/>
      <c r="AE3718" s="40"/>
      <c r="AF3718" s="40"/>
      <c r="AG3718" s="40"/>
      <c r="AH3718" s="40"/>
      <c r="AI3718" s="40"/>
      <c r="AJ3718" s="40"/>
      <c r="AK3718" s="40"/>
      <c r="AL3718" s="40"/>
      <c r="AM3718" s="40"/>
      <c r="AN3718" s="40"/>
      <c r="AO3718" s="40"/>
      <c r="AP3718" s="40"/>
      <c r="AQ3718" s="40"/>
      <c r="AR3718" s="40"/>
      <c r="AS3718" s="40"/>
      <c r="AT3718" s="40"/>
      <c r="AU3718" s="40"/>
      <c r="AV3718" s="40"/>
      <c r="AW3718" s="40"/>
      <c r="AX3718" s="40"/>
      <c r="AY3718" s="40"/>
      <c r="AZ3718" s="40"/>
      <c r="BA3718" s="40"/>
      <c r="BB3718" s="40"/>
      <c r="BC3718" s="40"/>
      <c r="BD3718" s="40"/>
      <c r="BE3718" s="40"/>
      <c r="BF3718" s="40"/>
    </row>
    <row r="3719" spans="1:58" x14ac:dyDescent="0.4">
      <c r="A3719" s="510"/>
      <c r="B3719" s="40"/>
      <c r="C3719" s="40"/>
      <c r="D3719" s="45"/>
      <c r="E3719" s="45"/>
      <c r="F3719" s="64"/>
      <c r="G3719" s="40"/>
      <c r="H3719" s="40"/>
      <c r="I3719" s="40"/>
      <c r="J3719" s="40"/>
      <c r="K3719" s="40"/>
      <c r="L3719" s="40"/>
      <c r="M3719" s="40"/>
      <c r="N3719" s="40"/>
      <c r="O3719" s="40"/>
      <c r="P3719" s="40"/>
      <c r="Q3719" s="40"/>
      <c r="R3719" s="40"/>
      <c r="S3719" s="40"/>
      <c r="T3719" s="40"/>
      <c r="U3719" s="40"/>
      <c r="V3719" s="40"/>
      <c r="W3719" s="40"/>
      <c r="X3719" s="40"/>
      <c r="Y3719" s="40"/>
      <c r="Z3719" s="40"/>
      <c r="AA3719" s="40"/>
      <c r="AB3719" s="40"/>
      <c r="AC3719" s="40"/>
      <c r="AD3719" s="40"/>
      <c r="AE3719" s="40"/>
      <c r="AF3719" s="40"/>
      <c r="AG3719" s="40"/>
      <c r="AH3719" s="40"/>
      <c r="AI3719" s="40"/>
      <c r="AJ3719" s="40"/>
      <c r="AK3719" s="40"/>
      <c r="AL3719" s="40"/>
      <c r="AM3719" s="40"/>
      <c r="AN3719" s="40"/>
      <c r="AO3719" s="40"/>
      <c r="AP3719" s="40"/>
      <c r="AQ3719" s="40"/>
      <c r="AR3719" s="40"/>
      <c r="AS3719" s="40"/>
      <c r="AT3719" s="40"/>
      <c r="AU3719" s="40"/>
      <c r="AV3719" s="40"/>
      <c r="AW3719" s="40"/>
      <c r="AX3719" s="40"/>
      <c r="AY3719" s="40"/>
      <c r="AZ3719" s="40"/>
      <c r="BA3719" s="40"/>
      <c r="BB3719" s="40"/>
      <c r="BC3719" s="40"/>
      <c r="BD3719" s="40"/>
      <c r="BE3719" s="40"/>
      <c r="BF3719" s="40"/>
    </row>
    <row r="3720" spans="1:58" x14ac:dyDescent="0.4">
      <c r="A3720" s="510"/>
      <c r="B3720" s="40"/>
      <c r="C3720" s="40"/>
      <c r="D3720" s="45"/>
      <c r="E3720" s="45"/>
      <c r="F3720" s="64"/>
      <c r="G3720" s="40"/>
      <c r="H3720" s="40"/>
      <c r="I3720" s="40"/>
      <c r="J3720" s="40"/>
      <c r="K3720" s="40"/>
      <c r="L3720" s="40"/>
      <c r="M3720" s="40"/>
      <c r="N3720" s="40"/>
      <c r="O3720" s="40"/>
      <c r="P3720" s="40"/>
      <c r="Q3720" s="40"/>
      <c r="R3720" s="40"/>
      <c r="S3720" s="40"/>
      <c r="T3720" s="40"/>
      <c r="U3720" s="40"/>
      <c r="V3720" s="40"/>
      <c r="W3720" s="40"/>
      <c r="X3720" s="40"/>
      <c r="Y3720" s="40"/>
      <c r="Z3720" s="40"/>
      <c r="AA3720" s="40"/>
      <c r="AB3720" s="40"/>
      <c r="AC3720" s="40"/>
      <c r="AD3720" s="40"/>
      <c r="AE3720" s="40"/>
      <c r="AF3720" s="40"/>
      <c r="AG3720" s="40"/>
      <c r="AH3720" s="40"/>
      <c r="AI3720" s="40"/>
      <c r="AJ3720" s="40"/>
      <c r="AK3720" s="40"/>
      <c r="AL3720" s="40"/>
      <c r="AM3720" s="40"/>
      <c r="AN3720" s="40"/>
      <c r="AO3720" s="40"/>
      <c r="AP3720" s="40"/>
      <c r="AQ3720" s="40"/>
      <c r="AR3720" s="40"/>
      <c r="AS3720" s="40"/>
      <c r="AT3720" s="40"/>
      <c r="AU3720" s="40"/>
      <c r="AV3720" s="40"/>
      <c r="AW3720" s="40"/>
      <c r="AX3720" s="40"/>
      <c r="AY3720" s="40"/>
      <c r="AZ3720" s="40"/>
      <c r="BA3720" s="40"/>
      <c r="BB3720" s="40"/>
      <c r="BC3720" s="40"/>
      <c r="BD3720" s="40"/>
      <c r="BE3720" s="40"/>
      <c r="BF3720" s="40"/>
    </row>
    <row r="3721" spans="1:58" x14ac:dyDescent="0.4">
      <c r="A3721" s="510"/>
      <c r="B3721" s="40"/>
      <c r="C3721" s="40"/>
      <c r="D3721" s="45"/>
      <c r="E3721" s="45"/>
      <c r="F3721" s="64"/>
      <c r="G3721" s="40"/>
      <c r="H3721" s="40"/>
      <c r="I3721" s="40"/>
      <c r="J3721" s="40"/>
      <c r="K3721" s="40"/>
      <c r="L3721" s="40"/>
      <c r="M3721" s="40"/>
      <c r="N3721" s="40"/>
      <c r="O3721" s="40"/>
      <c r="P3721" s="40"/>
      <c r="Q3721" s="40"/>
      <c r="R3721" s="40"/>
      <c r="S3721" s="40"/>
      <c r="T3721" s="40"/>
      <c r="U3721" s="40"/>
      <c r="V3721" s="40"/>
      <c r="W3721" s="40"/>
      <c r="X3721" s="40"/>
      <c r="Y3721" s="40"/>
      <c r="Z3721" s="40"/>
      <c r="AA3721" s="40"/>
      <c r="AB3721" s="40"/>
      <c r="AC3721" s="40"/>
      <c r="AD3721" s="40"/>
      <c r="AE3721" s="40"/>
      <c r="AF3721" s="40"/>
      <c r="AG3721" s="40"/>
      <c r="AH3721" s="40"/>
      <c r="AI3721" s="40"/>
      <c r="AJ3721" s="40"/>
      <c r="AK3721" s="40"/>
      <c r="AL3721" s="40"/>
      <c r="AM3721" s="40"/>
      <c r="AN3721" s="40"/>
      <c r="AO3721" s="40"/>
      <c r="AP3721" s="40"/>
      <c r="AQ3721" s="40"/>
      <c r="AR3721" s="40"/>
      <c r="AS3721" s="40"/>
      <c r="AT3721" s="40"/>
      <c r="AU3721" s="40"/>
      <c r="AV3721" s="40"/>
      <c r="AW3721" s="40"/>
      <c r="AX3721" s="40"/>
      <c r="AY3721" s="40"/>
      <c r="AZ3721" s="40"/>
      <c r="BA3721" s="40"/>
      <c r="BB3721" s="40"/>
      <c r="BC3721" s="40"/>
      <c r="BD3721" s="40"/>
      <c r="BE3721" s="40"/>
      <c r="BF3721" s="40"/>
    </row>
    <row r="3722" spans="1:58" x14ac:dyDescent="0.4">
      <c r="A3722" s="510"/>
      <c r="B3722" s="40"/>
      <c r="C3722" s="40"/>
      <c r="D3722" s="45"/>
      <c r="E3722" s="45"/>
      <c r="F3722" s="64"/>
      <c r="G3722" s="40"/>
      <c r="H3722" s="40"/>
      <c r="I3722" s="40"/>
      <c r="J3722" s="40"/>
      <c r="K3722" s="40"/>
      <c r="L3722" s="40"/>
      <c r="M3722" s="40"/>
      <c r="N3722" s="40"/>
      <c r="O3722" s="40"/>
      <c r="P3722" s="40"/>
      <c r="Q3722" s="40"/>
      <c r="R3722" s="40"/>
      <c r="S3722" s="40"/>
      <c r="T3722" s="40"/>
      <c r="U3722" s="40"/>
      <c r="V3722" s="40"/>
      <c r="W3722" s="40"/>
      <c r="X3722" s="40"/>
      <c r="Y3722" s="40"/>
      <c r="Z3722" s="40"/>
      <c r="AA3722" s="40"/>
      <c r="AB3722" s="40"/>
      <c r="AC3722" s="40"/>
      <c r="AD3722" s="40"/>
      <c r="AE3722" s="40"/>
      <c r="AF3722" s="40"/>
      <c r="AG3722" s="40"/>
      <c r="AH3722" s="40"/>
      <c r="AI3722" s="40"/>
      <c r="AJ3722" s="40"/>
      <c r="AK3722" s="40"/>
      <c r="AL3722" s="40"/>
      <c r="AM3722" s="40"/>
      <c r="AN3722" s="40"/>
      <c r="AO3722" s="40"/>
      <c r="AP3722" s="40"/>
      <c r="AQ3722" s="40"/>
      <c r="AR3722" s="40"/>
      <c r="AS3722" s="40"/>
      <c r="AT3722" s="40"/>
      <c r="AU3722" s="40"/>
      <c r="AV3722" s="40"/>
      <c r="AW3722" s="40"/>
      <c r="AX3722" s="40"/>
      <c r="AY3722" s="40"/>
      <c r="AZ3722" s="40"/>
      <c r="BA3722" s="40"/>
      <c r="BB3722" s="40"/>
      <c r="BC3722" s="40"/>
      <c r="BD3722" s="40"/>
      <c r="BE3722" s="40"/>
      <c r="BF3722" s="40"/>
    </row>
    <row r="3723" spans="1:58" x14ac:dyDescent="0.4">
      <c r="A3723" s="510"/>
      <c r="B3723" s="40"/>
      <c r="C3723" s="40"/>
      <c r="D3723" s="45"/>
      <c r="E3723" s="45"/>
      <c r="F3723" s="64"/>
      <c r="G3723" s="40"/>
      <c r="H3723" s="40"/>
      <c r="I3723" s="40"/>
      <c r="J3723" s="40"/>
      <c r="K3723" s="40"/>
      <c r="L3723" s="40"/>
      <c r="M3723" s="40"/>
      <c r="N3723" s="40"/>
      <c r="O3723" s="40"/>
      <c r="P3723" s="40"/>
      <c r="Q3723" s="40"/>
      <c r="R3723" s="40"/>
      <c r="S3723" s="40"/>
      <c r="T3723" s="40"/>
      <c r="U3723" s="40"/>
      <c r="V3723" s="40"/>
      <c r="W3723" s="40"/>
      <c r="X3723" s="40"/>
      <c r="Y3723" s="40"/>
      <c r="Z3723" s="40"/>
      <c r="AA3723" s="40"/>
      <c r="AB3723" s="40"/>
      <c r="AC3723" s="40"/>
      <c r="AD3723" s="40"/>
      <c r="AE3723" s="40"/>
      <c r="AF3723" s="40"/>
      <c r="AG3723" s="40"/>
      <c r="AH3723" s="40"/>
      <c r="AI3723" s="40"/>
      <c r="AJ3723" s="40"/>
      <c r="AK3723" s="40"/>
      <c r="AL3723" s="40"/>
      <c r="AM3723" s="40"/>
      <c r="AN3723" s="40"/>
      <c r="AO3723" s="40"/>
      <c r="AP3723" s="40"/>
      <c r="AQ3723" s="40"/>
      <c r="AR3723" s="40"/>
      <c r="AS3723" s="40"/>
      <c r="AT3723" s="40"/>
      <c r="AU3723" s="40"/>
      <c r="AV3723" s="40"/>
      <c r="AW3723" s="40"/>
      <c r="AX3723" s="40"/>
      <c r="AY3723" s="40"/>
      <c r="AZ3723" s="40"/>
      <c r="BA3723" s="40"/>
      <c r="BB3723" s="40"/>
      <c r="BC3723" s="40"/>
      <c r="BD3723" s="40"/>
      <c r="BE3723" s="40"/>
      <c r="BF3723" s="40"/>
    </row>
    <row r="3724" spans="1:58" x14ac:dyDescent="0.4">
      <c r="A3724" s="510"/>
      <c r="B3724" s="40"/>
      <c r="C3724" s="40"/>
      <c r="D3724" s="45"/>
      <c r="E3724" s="45"/>
      <c r="F3724" s="64"/>
      <c r="G3724" s="40"/>
      <c r="H3724" s="40"/>
      <c r="I3724" s="40"/>
      <c r="J3724" s="40"/>
      <c r="K3724" s="40"/>
      <c r="L3724" s="40"/>
      <c r="M3724" s="40"/>
      <c r="N3724" s="40"/>
      <c r="O3724" s="40"/>
      <c r="P3724" s="40"/>
      <c r="Q3724" s="40"/>
      <c r="R3724" s="40"/>
      <c r="S3724" s="40"/>
      <c r="T3724" s="40"/>
      <c r="U3724" s="40"/>
      <c r="V3724" s="40"/>
      <c r="W3724" s="40"/>
      <c r="X3724" s="40"/>
      <c r="Y3724" s="40"/>
      <c r="Z3724" s="40"/>
      <c r="AA3724" s="40"/>
      <c r="AB3724" s="40"/>
      <c r="AC3724" s="40"/>
      <c r="AD3724" s="40"/>
      <c r="AE3724" s="40"/>
      <c r="AF3724" s="40"/>
      <c r="AG3724" s="40"/>
      <c r="AH3724" s="40"/>
      <c r="AI3724" s="40"/>
      <c r="AJ3724" s="40"/>
      <c r="AK3724" s="40"/>
      <c r="AL3724" s="40"/>
      <c r="AM3724" s="40"/>
      <c r="AN3724" s="40"/>
      <c r="AO3724" s="40"/>
      <c r="AP3724" s="40"/>
      <c r="AQ3724" s="40"/>
      <c r="AR3724" s="40"/>
      <c r="AS3724" s="40"/>
      <c r="AT3724" s="40"/>
      <c r="AU3724" s="40"/>
      <c r="AV3724" s="40"/>
      <c r="AW3724" s="40"/>
      <c r="AX3724" s="40"/>
      <c r="AY3724" s="40"/>
      <c r="AZ3724" s="40"/>
      <c r="BA3724" s="40"/>
      <c r="BB3724" s="40"/>
      <c r="BC3724" s="40"/>
      <c r="BD3724" s="40"/>
      <c r="BE3724" s="40"/>
      <c r="BF3724" s="40"/>
    </row>
    <row r="3725" spans="1:58" x14ac:dyDescent="0.4">
      <c r="A3725" s="510"/>
      <c r="B3725" s="40"/>
      <c r="C3725" s="40"/>
      <c r="D3725" s="45"/>
      <c r="E3725" s="45"/>
      <c r="F3725" s="64"/>
      <c r="G3725" s="40"/>
      <c r="H3725" s="40"/>
      <c r="I3725" s="40"/>
      <c r="J3725" s="40"/>
      <c r="K3725" s="40"/>
      <c r="L3725" s="40"/>
      <c r="M3725" s="40"/>
      <c r="N3725" s="40"/>
      <c r="O3725" s="40"/>
      <c r="P3725" s="40"/>
      <c r="Q3725" s="40"/>
      <c r="R3725" s="40"/>
      <c r="S3725" s="40"/>
      <c r="T3725" s="40"/>
      <c r="U3725" s="40"/>
      <c r="V3725" s="40"/>
      <c r="W3725" s="40"/>
      <c r="X3725" s="40"/>
      <c r="Y3725" s="40"/>
      <c r="Z3725" s="40"/>
      <c r="AA3725" s="40"/>
      <c r="AB3725" s="40"/>
      <c r="AC3725" s="40"/>
      <c r="AD3725" s="40"/>
      <c r="AE3725" s="40"/>
      <c r="AF3725" s="40"/>
      <c r="AG3725" s="40"/>
      <c r="AH3725" s="40"/>
      <c r="AI3725" s="40"/>
      <c r="AJ3725" s="40"/>
      <c r="AK3725" s="40"/>
      <c r="AL3725" s="40"/>
      <c r="AM3725" s="40"/>
      <c r="AN3725" s="40"/>
      <c r="AO3725" s="40"/>
      <c r="AP3725" s="40"/>
      <c r="AQ3725" s="40"/>
      <c r="AR3725" s="40"/>
      <c r="AS3725" s="40"/>
      <c r="AT3725" s="40"/>
      <c r="AU3725" s="40"/>
      <c r="AV3725" s="40"/>
      <c r="AW3725" s="40"/>
      <c r="AX3725" s="40"/>
      <c r="AY3725" s="40"/>
      <c r="AZ3725" s="40"/>
      <c r="BA3725" s="40"/>
      <c r="BB3725" s="40"/>
      <c r="BC3725" s="40"/>
      <c r="BD3725" s="40"/>
      <c r="BE3725" s="40"/>
      <c r="BF3725" s="40"/>
    </row>
    <row r="3726" spans="1:58" x14ac:dyDescent="0.4">
      <c r="A3726" s="510"/>
      <c r="B3726" s="40"/>
      <c r="C3726" s="40"/>
      <c r="D3726" s="45"/>
      <c r="E3726" s="45"/>
      <c r="F3726" s="64"/>
      <c r="G3726" s="40"/>
      <c r="H3726" s="40"/>
      <c r="I3726" s="40"/>
      <c r="J3726" s="40"/>
      <c r="K3726" s="40"/>
      <c r="L3726" s="40"/>
      <c r="M3726" s="40"/>
      <c r="N3726" s="40"/>
      <c r="O3726" s="40"/>
      <c r="P3726" s="40"/>
      <c r="Q3726" s="40"/>
      <c r="R3726" s="40"/>
      <c r="S3726" s="40"/>
      <c r="T3726" s="40"/>
      <c r="U3726" s="40"/>
      <c r="V3726" s="40"/>
      <c r="W3726" s="40"/>
      <c r="X3726" s="40"/>
      <c r="Y3726" s="40"/>
      <c r="Z3726" s="40"/>
      <c r="AA3726" s="40"/>
      <c r="AB3726" s="40"/>
      <c r="AC3726" s="40"/>
      <c r="AD3726" s="40"/>
      <c r="AE3726" s="40"/>
      <c r="AF3726" s="40"/>
      <c r="AG3726" s="40"/>
      <c r="AH3726" s="40"/>
      <c r="AI3726" s="40"/>
      <c r="AJ3726" s="40"/>
      <c r="AK3726" s="40"/>
      <c r="AL3726" s="40"/>
      <c r="AM3726" s="40"/>
      <c r="AN3726" s="40"/>
      <c r="AO3726" s="40"/>
      <c r="AP3726" s="40"/>
      <c r="AQ3726" s="40"/>
      <c r="AR3726" s="40"/>
      <c r="AS3726" s="40"/>
      <c r="AT3726" s="40"/>
      <c r="AU3726" s="40"/>
      <c r="AV3726" s="40"/>
      <c r="AW3726" s="40"/>
      <c r="AX3726" s="40"/>
      <c r="AY3726" s="40"/>
      <c r="AZ3726" s="40"/>
      <c r="BA3726" s="40"/>
      <c r="BB3726" s="40"/>
      <c r="BC3726" s="40"/>
      <c r="BD3726" s="40"/>
      <c r="BE3726" s="40"/>
      <c r="BF3726" s="40"/>
    </row>
    <row r="3727" spans="1:58" x14ac:dyDescent="0.4">
      <c r="A3727" s="510"/>
      <c r="B3727" s="40"/>
      <c r="C3727" s="40"/>
      <c r="D3727" s="45"/>
      <c r="E3727" s="45"/>
      <c r="F3727" s="64"/>
      <c r="G3727" s="40"/>
      <c r="H3727" s="40"/>
      <c r="I3727" s="40"/>
      <c r="J3727" s="40"/>
      <c r="K3727" s="40"/>
      <c r="L3727" s="40"/>
      <c r="M3727" s="40"/>
      <c r="N3727" s="40"/>
      <c r="O3727" s="40"/>
      <c r="P3727" s="40"/>
      <c r="Q3727" s="40"/>
      <c r="R3727" s="40"/>
      <c r="S3727" s="40"/>
      <c r="T3727" s="40"/>
      <c r="U3727" s="40"/>
      <c r="V3727" s="40"/>
      <c r="W3727" s="40"/>
      <c r="X3727" s="40"/>
      <c r="Y3727" s="40"/>
      <c r="Z3727" s="40"/>
      <c r="AA3727" s="40"/>
      <c r="AB3727" s="40"/>
      <c r="AC3727" s="40"/>
      <c r="AD3727" s="40"/>
      <c r="AE3727" s="40"/>
      <c r="AF3727" s="40"/>
      <c r="AG3727" s="40"/>
      <c r="AH3727" s="40"/>
      <c r="AI3727" s="40"/>
      <c r="AJ3727" s="40"/>
      <c r="AK3727" s="40"/>
      <c r="AL3727" s="40"/>
      <c r="AM3727" s="40"/>
      <c r="AN3727" s="40"/>
      <c r="AO3727" s="40"/>
      <c r="AP3727" s="40"/>
      <c r="AQ3727" s="40"/>
      <c r="AR3727" s="40"/>
      <c r="AS3727" s="40"/>
      <c r="AT3727" s="40"/>
      <c r="AU3727" s="40"/>
      <c r="AV3727" s="40"/>
      <c r="AW3727" s="40"/>
      <c r="AX3727" s="40"/>
      <c r="AY3727" s="40"/>
      <c r="AZ3727" s="40"/>
      <c r="BA3727" s="40"/>
      <c r="BB3727" s="40"/>
      <c r="BC3727" s="40"/>
      <c r="BD3727" s="40"/>
      <c r="BE3727" s="40"/>
      <c r="BF3727" s="40"/>
    </row>
    <row r="3728" spans="1:58" x14ac:dyDescent="0.4">
      <c r="A3728" s="510"/>
      <c r="B3728" s="40"/>
      <c r="C3728" s="40"/>
      <c r="D3728" s="45"/>
      <c r="E3728" s="45"/>
      <c r="F3728" s="64"/>
      <c r="G3728" s="40"/>
      <c r="H3728" s="40"/>
      <c r="I3728" s="40"/>
      <c r="J3728" s="40"/>
      <c r="K3728" s="40"/>
      <c r="L3728" s="40"/>
      <c r="M3728" s="40"/>
      <c r="N3728" s="40"/>
      <c r="O3728" s="40"/>
      <c r="P3728" s="40"/>
      <c r="Q3728" s="40"/>
      <c r="R3728" s="40"/>
      <c r="S3728" s="40"/>
      <c r="T3728" s="40"/>
      <c r="U3728" s="40"/>
      <c r="V3728" s="40"/>
      <c r="W3728" s="40"/>
      <c r="X3728" s="40"/>
      <c r="Y3728" s="40"/>
      <c r="Z3728" s="40"/>
      <c r="AA3728" s="40"/>
      <c r="AB3728" s="40"/>
      <c r="AC3728" s="40"/>
      <c r="AD3728" s="40"/>
      <c r="AE3728" s="40"/>
      <c r="AF3728" s="40"/>
      <c r="AG3728" s="40"/>
      <c r="AH3728" s="40"/>
      <c r="AI3728" s="40"/>
      <c r="AJ3728" s="40"/>
      <c r="AK3728" s="40"/>
      <c r="AL3728" s="40"/>
      <c r="AM3728" s="40"/>
      <c r="AN3728" s="40"/>
      <c r="AO3728" s="40"/>
      <c r="AP3728" s="40"/>
      <c r="AQ3728" s="40"/>
      <c r="AR3728" s="40"/>
      <c r="AS3728" s="40"/>
      <c r="AT3728" s="40"/>
      <c r="AU3728" s="40"/>
      <c r="AV3728" s="40"/>
      <c r="AW3728" s="40"/>
      <c r="AX3728" s="40"/>
      <c r="AY3728" s="40"/>
      <c r="AZ3728" s="40"/>
      <c r="BA3728" s="40"/>
      <c r="BB3728" s="40"/>
      <c r="BC3728" s="40"/>
      <c r="BD3728" s="40"/>
      <c r="BE3728" s="40"/>
      <c r="BF3728" s="40"/>
    </row>
    <row r="3729" spans="1:58" x14ac:dyDescent="0.4">
      <c r="A3729" s="510"/>
      <c r="B3729" s="40"/>
      <c r="C3729" s="40"/>
      <c r="D3729" s="45"/>
      <c r="E3729" s="45"/>
      <c r="F3729" s="64"/>
      <c r="G3729" s="40"/>
      <c r="H3729" s="40"/>
      <c r="I3729" s="40"/>
      <c r="J3729" s="40"/>
      <c r="K3729" s="40"/>
      <c r="L3729" s="40"/>
      <c r="M3729" s="40"/>
      <c r="N3729" s="40"/>
      <c r="O3729" s="40"/>
      <c r="P3729" s="40"/>
      <c r="Q3729" s="40"/>
      <c r="R3729" s="40"/>
      <c r="S3729" s="40"/>
      <c r="T3729" s="40"/>
      <c r="U3729" s="40"/>
      <c r="V3729" s="40"/>
      <c r="W3729" s="40"/>
      <c r="X3729" s="40"/>
      <c r="Y3729" s="40"/>
      <c r="Z3729" s="40"/>
      <c r="AA3729" s="40"/>
      <c r="AB3729" s="40"/>
      <c r="AC3729" s="40"/>
      <c r="AD3729" s="40"/>
      <c r="AE3729" s="40"/>
      <c r="AF3729" s="40"/>
      <c r="AG3729" s="40"/>
      <c r="AH3729" s="40"/>
      <c r="AI3729" s="40"/>
      <c r="AJ3729" s="40"/>
      <c r="AK3729" s="40"/>
      <c r="AL3729" s="40"/>
      <c r="AM3729" s="40"/>
      <c r="AN3729" s="40"/>
      <c r="AO3729" s="40"/>
      <c r="AP3729" s="40"/>
      <c r="AQ3729" s="40"/>
      <c r="AR3729" s="40"/>
      <c r="AS3729" s="40"/>
      <c r="AT3729" s="40"/>
      <c r="AU3729" s="40"/>
      <c r="AV3729" s="40"/>
      <c r="AW3729" s="40"/>
      <c r="AX3729" s="40"/>
      <c r="AY3729" s="40"/>
      <c r="AZ3729" s="40"/>
      <c r="BA3729" s="40"/>
      <c r="BB3729" s="40"/>
      <c r="BC3729" s="40"/>
      <c r="BD3729" s="40"/>
      <c r="BE3729" s="40"/>
      <c r="BF3729" s="40"/>
    </row>
    <row r="3730" spans="1:58" x14ac:dyDescent="0.4">
      <c r="A3730" s="510"/>
      <c r="B3730" s="40"/>
      <c r="C3730" s="40"/>
      <c r="D3730" s="45"/>
      <c r="E3730" s="45"/>
      <c r="F3730" s="64"/>
      <c r="G3730" s="40"/>
      <c r="H3730" s="40"/>
      <c r="I3730" s="40"/>
      <c r="J3730" s="40"/>
      <c r="K3730" s="40"/>
      <c r="L3730" s="40"/>
      <c r="M3730" s="40"/>
      <c r="N3730" s="40"/>
      <c r="O3730" s="40"/>
      <c r="P3730" s="40"/>
      <c r="Q3730" s="40"/>
      <c r="R3730" s="40"/>
      <c r="S3730" s="40"/>
      <c r="T3730" s="40"/>
      <c r="U3730" s="40"/>
      <c r="V3730" s="40"/>
      <c r="W3730" s="40"/>
      <c r="X3730" s="40"/>
      <c r="Y3730" s="40"/>
      <c r="Z3730" s="40"/>
      <c r="AA3730" s="40"/>
      <c r="AB3730" s="40"/>
      <c r="AC3730" s="40"/>
      <c r="AD3730" s="40"/>
      <c r="AE3730" s="40"/>
      <c r="AF3730" s="40"/>
      <c r="AG3730" s="40"/>
      <c r="AH3730" s="40"/>
      <c r="AI3730" s="40"/>
      <c r="AJ3730" s="40"/>
      <c r="AK3730" s="40"/>
      <c r="AL3730" s="40"/>
      <c r="AM3730" s="40"/>
      <c r="AN3730" s="40"/>
      <c r="AO3730" s="40"/>
      <c r="AP3730" s="40"/>
      <c r="AQ3730" s="40"/>
      <c r="AR3730" s="40"/>
      <c r="AS3730" s="40"/>
      <c r="AT3730" s="40"/>
      <c r="AU3730" s="40"/>
      <c r="AV3730" s="40"/>
      <c r="AW3730" s="40"/>
      <c r="AX3730" s="40"/>
      <c r="AY3730" s="40"/>
      <c r="AZ3730" s="40"/>
      <c r="BA3730" s="40"/>
      <c r="BB3730" s="40"/>
      <c r="BC3730" s="40"/>
      <c r="BD3730" s="40"/>
      <c r="BE3730" s="40"/>
      <c r="BF3730" s="40"/>
    </row>
    <row r="3731" spans="1:58" x14ac:dyDescent="0.4">
      <c r="A3731" s="510"/>
      <c r="B3731" s="40"/>
      <c r="C3731" s="40"/>
      <c r="D3731" s="45"/>
      <c r="E3731" s="45"/>
      <c r="F3731" s="64"/>
      <c r="G3731" s="40"/>
      <c r="H3731" s="40"/>
      <c r="I3731" s="40"/>
      <c r="J3731" s="40"/>
      <c r="K3731" s="40"/>
      <c r="L3731" s="40"/>
      <c r="M3731" s="40"/>
      <c r="N3731" s="40"/>
      <c r="O3731" s="40"/>
      <c r="P3731" s="40"/>
      <c r="Q3731" s="40"/>
      <c r="R3731" s="40"/>
      <c r="S3731" s="40"/>
      <c r="T3731" s="40"/>
      <c r="U3731" s="40"/>
      <c r="V3731" s="40"/>
      <c r="W3731" s="40"/>
      <c r="X3731" s="40"/>
      <c r="Y3731" s="40"/>
      <c r="Z3731" s="40"/>
      <c r="AA3731" s="40"/>
      <c r="AB3731" s="40"/>
      <c r="AC3731" s="40"/>
      <c r="AD3731" s="40"/>
      <c r="AE3731" s="40"/>
      <c r="AF3731" s="40"/>
      <c r="AG3731" s="40"/>
      <c r="AH3731" s="40"/>
      <c r="AI3731" s="40"/>
      <c r="AJ3731" s="40"/>
      <c r="AK3731" s="40"/>
      <c r="AL3731" s="40"/>
      <c r="AM3731" s="40"/>
      <c r="AN3731" s="40"/>
      <c r="AO3731" s="40"/>
      <c r="AP3731" s="40"/>
      <c r="AQ3731" s="40"/>
      <c r="AR3731" s="40"/>
      <c r="AS3731" s="40"/>
      <c r="AT3731" s="40"/>
      <c r="AU3731" s="40"/>
      <c r="AV3731" s="40"/>
      <c r="AW3731" s="40"/>
      <c r="AX3731" s="40"/>
      <c r="AY3731" s="40"/>
      <c r="AZ3731" s="40"/>
      <c r="BA3731" s="40"/>
      <c r="BB3731" s="40"/>
      <c r="BC3731" s="40"/>
      <c r="BD3731" s="40"/>
      <c r="BE3731" s="40"/>
      <c r="BF3731" s="40"/>
    </row>
    <row r="3732" spans="1:58" x14ac:dyDescent="0.4">
      <c r="A3732" s="510"/>
      <c r="B3732" s="40"/>
      <c r="C3732" s="40"/>
      <c r="D3732" s="45"/>
      <c r="E3732" s="45"/>
      <c r="F3732" s="64"/>
      <c r="G3732" s="40"/>
      <c r="H3732" s="40"/>
      <c r="I3732" s="40"/>
      <c r="J3732" s="40"/>
      <c r="K3732" s="40"/>
      <c r="L3732" s="40"/>
      <c r="M3732" s="40"/>
      <c r="N3732" s="40"/>
      <c r="O3732" s="40"/>
      <c r="P3732" s="40"/>
      <c r="Q3732" s="40"/>
      <c r="R3732" s="40"/>
      <c r="S3732" s="40"/>
      <c r="T3732" s="40"/>
      <c r="U3732" s="40"/>
      <c r="V3732" s="40"/>
      <c r="W3732" s="40"/>
      <c r="X3732" s="40"/>
      <c r="Y3732" s="40"/>
      <c r="Z3732" s="40"/>
      <c r="AA3732" s="40"/>
      <c r="AB3732" s="40"/>
      <c r="AC3732" s="40"/>
      <c r="AD3732" s="40"/>
      <c r="AE3732" s="40"/>
      <c r="AF3732" s="40"/>
      <c r="AG3732" s="40"/>
      <c r="AH3732" s="40"/>
      <c r="AI3732" s="40"/>
      <c r="AJ3732" s="40"/>
      <c r="AK3732" s="40"/>
      <c r="AL3732" s="40"/>
      <c r="AM3732" s="40"/>
      <c r="AN3732" s="40"/>
      <c r="AO3732" s="40"/>
      <c r="AP3732" s="40"/>
      <c r="AQ3732" s="40"/>
      <c r="AR3732" s="40"/>
      <c r="AS3732" s="40"/>
      <c r="AT3732" s="40"/>
      <c r="AU3732" s="40"/>
      <c r="AV3732" s="40"/>
      <c r="AW3732" s="40"/>
      <c r="AX3732" s="40"/>
      <c r="AY3732" s="40"/>
      <c r="AZ3732" s="40"/>
      <c r="BA3732" s="40"/>
      <c r="BB3732" s="40"/>
      <c r="BC3732" s="40"/>
      <c r="BD3732" s="40"/>
      <c r="BE3732" s="40"/>
      <c r="BF3732" s="40"/>
    </row>
    <row r="3733" spans="1:58" x14ac:dyDescent="0.4">
      <c r="A3733" s="510"/>
      <c r="B3733" s="40"/>
      <c r="C3733" s="40"/>
      <c r="D3733" s="45"/>
      <c r="E3733" s="45"/>
      <c r="F3733" s="64"/>
      <c r="G3733" s="40"/>
      <c r="H3733" s="40"/>
      <c r="I3733" s="40"/>
      <c r="J3733" s="40"/>
      <c r="K3733" s="40"/>
      <c r="L3733" s="40"/>
      <c r="M3733" s="40"/>
      <c r="N3733" s="40"/>
      <c r="O3733" s="40"/>
      <c r="P3733" s="40"/>
      <c r="Q3733" s="40"/>
      <c r="R3733" s="40"/>
      <c r="S3733" s="40"/>
      <c r="T3733" s="40"/>
      <c r="U3733" s="40"/>
      <c r="V3733" s="40"/>
      <c r="W3733" s="40"/>
      <c r="X3733" s="40"/>
      <c r="Y3733" s="40"/>
      <c r="Z3733" s="40"/>
      <c r="AA3733" s="40"/>
      <c r="AB3733" s="40"/>
      <c r="AC3733" s="40"/>
      <c r="AD3733" s="40"/>
      <c r="AE3733" s="40"/>
      <c r="AF3733" s="40"/>
      <c r="AG3733" s="40"/>
      <c r="AH3733" s="40"/>
      <c r="AI3733" s="40"/>
      <c r="AJ3733" s="40"/>
      <c r="AK3733" s="40"/>
      <c r="AL3733" s="40"/>
      <c r="AM3733" s="40"/>
      <c r="AN3733" s="40"/>
      <c r="AO3733" s="40"/>
      <c r="AP3733" s="40"/>
      <c r="AQ3733" s="40"/>
      <c r="AR3733" s="40"/>
      <c r="AS3733" s="40"/>
      <c r="AT3733" s="40"/>
      <c r="AU3733" s="40"/>
      <c r="AV3733" s="40"/>
      <c r="AW3733" s="40"/>
      <c r="AX3733" s="40"/>
      <c r="AY3733" s="40"/>
      <c r="AZ3733" s="40"/>
      <c r="BA3733" s="40"/>
      <c r="BB3733" s="40"/>
      <c r="BC3733" s="40"/>
      <c r="BD3733" s="40"/>
      <c r="BE3733" s="40"/>
      <c r="BF3733" s="40"/>
    </row>
    <row r="3734" spans="1:58" x14ac:dyDescent="0.4">
      <c r="A3734" s="510"/>
      <c r="B3734" s="40"/>
      <c r="C3734" s="40"/>
      <c r="D3734" s="45"/>
      <c r="E3734" s="45"/>
      <c r="F3734" s="64"/>
      <c r="G3734" s="40"/>
      <c r="H3734" s="40"/>
      <c r="I3734" s="40"/>
      <c r="J3734" s="40"/>
      <c r="K3734" s="40"/>
      <c r="L3734" s="40"/>
      <c r="M3734" s="40"/>
      <c r="N3734" s="40"/>
      <c r="O3734" s="40"/>
      <c r="P3734" s="40"/>
      <c r="Q3734" s="40"/>
      <c r="R3734" s="40"/>
      <c r="S3734" s="40"/>
      <c r="T3734" s="40"/>
      <c r="U3734" s="40"/>
      <c r="V3734" s="40"/>
      <c r="W3734" s="40"/>
      <c r="X3734" s="40"/>
      <c r="Y3734" s="40"/>
      <c r="Z3734" s="40"/>
      <c r="AA3734" s="40"/>
      <c r="AB3734" s="40"/>
      <c r="AC3734" s="40"/>
      <c r="AD3734" s="40"/>
      <c r="AE3734" s="40"/>
      <c r="AF3734" s="40"/>
      <c r="AG3734" s="40"/>
      <c r="AH3734" s="40"/>
      <c r="AI3734" s="40"/>
      <c r="AJ3734" s="40"/>
      <c r="AK3734" s="40"/>
      <c r="AL3734" s="40"/>
      <c r="AM3734" s="40"/>
      <c r="AN3734" s="40"/>
      <c r="AO3734" s="40"/>
      <c r="AP3734" s="40"/>
      <c r="AQ3734" s="40"/>
      <c r="AR3734" s="40"/>
      <c r="AS3734" s="40"/>
      <c r="AT3734" s="40"/>
      <c r="AU3734" s="40"/>
      <c r="AV3734" s="40"/>
      <c r="AW3734" s="40"/>
      <c r="AX3734" s="40"/>
      <c r="AY3734" s="40"/>
      <c r="AZ3734" s="40"/>
      <c r="BA3734" s="40"/>
      <c r="BB3734" s="40"/>
      <c r="BC3734" s="40"/>
      <c r="BD3734" s="40"/>
      <c r="BE3734" s="40"/>
      <c r="BF3734" s="40"/>
    </row>
    <row r="3735" spans="1:58" x14ac:dyDescent="0.4">
      <c r="A3735" s="510"/>
      <c r="B3735" s="40"/>
      <c r="C3735" s="40"/>
      <c r="D3735" s="45"/>
      <c r="E3735" s="45"/>
      <c r="F3735" s="64"/>
      <c r="G3735" s="40"/>
      <c r="H3735" s="40"/>
      <c r="I3735" s="40"/>
      <c r="J3735" s="40"/>
      <c r="K3735" s="40"/>
      <c r="L3735" s="40"/>
      <c r="M3735" s="40"/>
      <c r="N3735" s="40"/>
      <c r="O3735" s="40"/>
      <c r="P3735" s="40"/>
      <c r="Q3735" s="40"/>
      <c r="R3735" s="40"/>
      <c r="S3735" s="40"/>
      <c r="T3735" s="40"/>
      <c r="U3735" s="40"/>
      <c r="V3735" s="40"/>
      <c r="W3735" s="40"/>
      <c r="X3735" s="40"/>
      <c r="Y3735" s="40"/>
      <c r="Z3735" s="40"/>
      <c r="AA3735" s="40"/>
      <c r="AB3735" s="40"/>
      <c r="AC3735" s="40"/>
      <c r="AD3735" s="40"/>
      <c r="AE3735" s="40"/>
      <c r="AF3735" s="40"/>
      <c r="AG3735" s="40"/>
      <c r="AH3735" s="40"/>
      <c r="AI3735" s="40"/>
      <c r="AJ3735" s="40"/>
      <c r="AK3735" s="40"/>
      <c r="AL3735" s="40"/>
      <c r="AM3735" s="40"/>
      <c r="AN3735" s="40"/>
      <c r="AO3735" s="40"/>
      <c r="AP3735" s="40"/>
      <c r="AQ3735" s="40"/>
      <c r="AR3735" s="40"/>
      <c r="AS3735" s="40"/>
      <c r="AT3735" s="40"/>
      <c r="AU3735" s="40"/>
      <c r="AV3735" s="40"/>
      <c r="AW3735" s="40"/>
      <c r="AX3735" s="40"/>
      <c r="AY3735" s="40"/>
      <c r="AZ3735" s="40"/>
      <c r="BA3735" s="40"/>
      <c r="BB3735" s="40"/>
      <c r="BC3735" s="40"/>
      <c r="BD3735" s="40"/>
      <c r="BE3735" s="40"/>
      <c r="BF3735" s="40"/>
    </row>
    <row r="3736" spans="1:58" x14ac:dyDescent="0.4">
      <c r="A3736" s="510"/>
      <c r="B3736" s="40"/>
      <c r="C3736" s="40"/>
      <c r="D3736" s="45"/>
      <c r="E3736" s="45"/>
      <c r="F3736" s="64"/>
      <c r="G3736" s="40"/>
      <c r="H3736" s="40"/>
      <c r="I3736" s="40"/>
      <c r="J3736" s="40"/>
      <c r="K3736" s="40"/>
      <c r="L3736" s="40"/>
      <c r="M3736" s="40"/>
      <c r="N3736" s="40"/>
      <c r="O3736" s="40"/>
      <c r="P3736" s="40"/>
      <c r="Q3736" s="40"/>
      <c r="R3736" s="40"/>
      <c r="S3736" s="40"/>
      <c r="T3736" s="40"/>
      <c r="U3736" s="40"/>
      <c r="V3736" s="40"/>
      <c r="W3736" s="40"/>
      <c r="X3736" s="40"/>
      <c r="Y3736" s="40"/>
      <c r="Z3736" s="40"/>
      <c r="AA3736" s="40"/>
      <c r="AB3736" s="40"/>
      <c r="AC3736" s="40"/>
      <c r="AD3736" s="40"/>
      <c r="AE3736" s="40"/>
      <c r="AF3736" s="40"/>
      <c r="AG3736" s="40"/>
      <c r="AH3736" s="40"/>
      <c r="AI3736" s="40"/>
      <c r="AJ3736" s="40"/>
      <c r="AK3736" s="40"/>
      <c r="AL3736" s="40"/>
      <c r="AM3736" s="40"/>
      <c r="AN3736" s="40"/>
      <c r="AO3736" s="40"/>
      <c r="AP3736" s="40"/>
      <c r="AQ3736" s="40"/>
      <c r="AR3736" s="40"/>
      <c r="AS3736" s="40"/>
      <c r="AT3736" s="40"/>
      <c r="AU3736" s="40"/>
      <c r="AV3736" s="40"/>
      <c r="AW3736" s="40"/>
      <c r="AX3736" s="40"/>
      <c r="AY3736" s="40"/>
      <c r="AZ3736" s="40"/>
      <c r="BA3736" s="40"/>
      <c r="BB3736" s="40"/>
      <c r="BC3736" s="40"/>
      <c r="BD3736" s="40"/>
      <c r="BE3736" s="40"/>
      <c r="BF3736" s="40"/>
    </row>
    <row r="3737" spans="1:58" x14ac:dyDescent="0.4">
      <c r="A3737" s="510"/>
      <c r="B3737" s="40"/>
      <c r="C3737" s="40"/>
      <c r="D3737" s="45"/>
      <c r="E3737" s="45"/>
      <c r="F3737" s="64"/>
      <c r="G3737" s="40"/>
      <c r="H3737" s="40"/>
      <c r="I3737" s="40"/>
      <c r="J3737" s="40"/>
      <c r="K3737" s="40"/>
      <c r="L3737" s="40"/>
      <c r="M3737" s="40"/>
      <c r="N3737" s="40"/>
      <c r="O3737" s="40"/>
      <c r="P3737" s="40"/>
      <c r="Q3737" s="40"/>
      <c r="R3737" s="40"/>
      <c r="S3737" s="40"/>
      <c r="T3737" s="40"/>
      <c r="U3737" s="40"/>
      <c r="V3737" s="40"/>
      <c r="W3737" s="40"/>
      <c r="X3737" s="40"/>
      <c r="Y3737" s="40"/>
      <c r="Z3737" s="40"/>
      <c r="AA3737" s="40"/>
      <c r="AB3737" s="40"/>
      <c r="AC3737" s="40"/>
      <c r="AD3737" s="40"/>
      <c r="AE3737" s="40"/>
      <c r="AF3737" s="40"/>
      <c r="AG3737" s="40"/>
      <c r="AH3737" s="40"/>
      <c r="AI3737" s="40"/>
      <c r="AJ3737" s="40"/>
      <c r="AK3737" s="40"/>
      <c r="AL3737" s="40"/>
      <c r="AM3737" s="40"/>
      <c r="AN3737" s="40"/>
      <c r="AO3737" s="40"/>
      <c r="AP3737" s="40"/>
      <c r="AQ3737" s="40"/>
      <c r="AR3737" s="40"/>
      <c r="AS3737" s="40"/>
      <c r="AT3737" s="40"/>
      <c r="AU3737" s="40"/>
      <c r="AV3737" s="40"/>
      <c r="AW3737" s="40"/>
      <c r="AX3737" s="40"/>
      <c r="AY3737" s="40"/>
      <c r="AZ3737" s="40"/>
      <c r="BA3737" s="40"/>
      <c r="BB3737" s="40"/>
      <c r="BC3737" s="40"/>
      <c r="BD3737" s="40"/>
      <c r="BE3737" s="40"/>
      <c r="BF3737" s="40"/>
    </row>
    <row r="3738" spans="1:58" x14ac:dyDescent="0.4">
      <c r="A3738" s="510"/>
      <c r="B3738" s="40"/>
      <c r="C3738" s="40"/>
      <c r="D3738" s="45"/>
      <c r="E3738" s="45"/>
      <c r="F3738" s="64"/>
      <c r="G3738" s="40"/>
      <c r="H3738" s="40"/>
      <c r="I3738" s="40"/>
      <c r="J3738" s="40"/>
      <c r="K3738" s="40"/>
      <c r="L3738" s="40"/>
      <c r="M3738" s="40"/>
      <c r="N3738" s="40"/>
      <c r="O3738" s="40"/>
      <c r="P3738" s="40"/>
      <c r="Q3738" s="40"/>
      <c r="R3738" s="40"/>
      <c r="S3738" s="40"/>
      <c r="T3738" s="40"/>
      <c r="U3738" s="40"/>
      <c r="V3738" s="40"/>
      <c r="W3738" s="40"/>
      <c r="X3738" s="40"/>
      <c r="Y3738" s="40"/>
      <c r="Z3738" s="40"/>
      <c r="AA3738" s="40"/>
      <c r="AB3738" s="40"/>
      <c r="AC3738" s="40"/>
      <c r="AD3738" s="40"/>
      <c r="AE3738" s="40"/>
      <c r="AF3738" s="40"/>
      <c r="AG3738" s="40"/>
      <c r="AH3738" s="40"/>
      <c r="AI3738" s="40"/>
      <c r="AJ3738" s="40"/>
      <c r="AK3738" s="40"/>
      <c r="AL3738" s="40"/>
      <c r="AM3738" s="40"/>
      <c r="AN3738" s="40"/>
      <c r="AO3738" s="40"/>
      <c r="AP3738" s="40"/>
      <c r="AQ3738" s="40"/>
      <c r="AR3738" s="40"/>
      <c r="AS3738" s="40"/>
      <c r="AT3738" s="40"/>
      <c r="AU3738" s="40"/>
      <c r="AV3738" s="40"/>
      <c r="AW3738" s="40"/>
      <c r="AX3738" s="40"/>
      <c r="AY3738" s="40"/>
      <c r="AZ3738" s="40"/>
      <c r="BA3738" s="40"/>
      <c r="BB3738" s="40"/>
      <c r="BC3738" s="40"/>
      <c r="BD3738" s="40"/>
      <c r="BE3738" s="40"/>
      <c r="BF3738" s="40"/>
    </row>
    <row r="3739" spans="1:58" x14ac:dyDescent="0.4">
      <c r="A3739" s="510"/>
      <c r="B3739" s="40"/>
      <c r="C3739" s="40"/>
      <c r="D3739" s="45"/>
      <c r="E3739" s="45"/>
      <c r="F3739" s="64"/>
      <c r="G3739" s="40"/>
      <c r="H3739" s="40"/>
      <c r="I3739" s="40"/>
      <c r="J3739" s="40"/>
      <c r="K3739" s="40"/>
      <c r="L3739" s="40"/>
      <c r="M3739" s="40"/>
      <c r="N3739" s="40"/>
      <c r="O3739" s="40"/>
      <c r="P3739" s="40"/>
      <c r="Q3739" s="40"/>
      <c r="R3739" s="40"/>
      <c r="S3739" s="40"/>
      <c r="T3739" s="40"/>
      <c r="U3739" s="40"/>
      <c r="V3739" s="40"/>
      <c r="W3739" s="40"/>
      <c r="X3739" s="40"/>
      <c r="Y3739" s="40"/>
      <c r="Z3739" s="40"/>
      <c r="AA3739" s="40"/>
      <c r="AB3739" s="40"/>
      <c r="AC3739" s="40"/>
      <c r="AD3739" s="40"/>
      <c r="AE3739" s="40"/>
      <c r="AF3739" s="40"/>
      <c r="AG3739" s="40"/>
      <c r="AH3739" s="40"/>
      <c r="AI3739" s="40"/>
      <c r="AJ3739" s="40"/>
      <c r="AK3739" s="40"/>
      <c r="AL3739" s="40"/>
      <c r="AM3739" s="40"/>
      <c r="AN3739" s="40"/>
      <c r="AO3739" s="40"/>
      <c r="AP3739" s="40"/>
      <c r="AQ3739" s="40"/>
      <c r="AR3739" s="40"/>
      <c r="AS3739" s="40"/>
      <c r="AT3739" s="40"/>
      <c r="AU3739" s="40"/>
      <c r="AV3739" s="40"/>
      <c r="AW3739" s="40"/>
      <c r="AX3739" s="40"/>
      <c r="AY3739" s="40"/>
      <c r="AZ3739" s="40"/>
      <c r="BA3739" s="40"/>
      <c r="BB3739" s="40"/>
      <c r="BC3739" s="40"/>
      <c r="BD3739" s="40"/>
      <c r="BE3739" s="40"/>
      <c r="BF3739" s="40"/>
    </row>
    <row r="3740" spans="1:58" x14ac:dyDescent="0.4">
      <c r="A3740" s="510"/>
      <c r="B3740" s="40"/>
      <c r="C3740" s="40"/>
      <c r="D3740" s="45"/>
      <c r="E3740" s="45"/>
      <c r="F3740" s="64"/>
      <c r="G3740" s="40"/>
      <c r="H3740" s="40"/>
      <c r="I3740" s="40"/>
      <c r="J3740" s="40"/>
      <c r="K3740" s="40"/>
      <c r="L3740" s="40"/>
      <c r="M3740" s="40"/>
      <c r="N3740" s="40"/>
      <c r="O3740" s="40"/>
      <c r="P3740" s="40"/>
      <c r="Q3740" s="40"/>
      <c r="R3740" s="40"/>
      <c r="S3740" s="40"/>
      <c r="T3740" s="40"/>
      <c r="U3740" s="40"/>
      <c r="V3740" s="40"/>
      <c r="W3740" s="40"/>
      <c r="X3740" s="40"/>
      <c r="Y3740" s="40"/>
      <c r="Z3740" s="40"/>
      <c r="AA3740" s="40"/>
      <c r="AB3740" s="40"/>
      <c r="AC3740" s="40"/>
      <c r="AD3740" s="40"/>
      <c r="AE3740" s="40"/>
      <c r="AF3740" s="40"/>
      <c r="AG3740" s="40"/>
      <c r="AH3740" s="40"/>
      <c r="AI3740" s="40"/>
      <c r="AJ3740" s="40"/>
      <c r="AK3740" s="40"/>
      <c r="AL3740" s="40"/>
      <c r="AM3740" s="40"/>
      <c r="AN3740" s="40"/>
      <c r="AO3740" s="40"/>
      <c r="AP3740" s="40"/>
      <c r="AQ3740" s="40"/>
      <c r="AR3740" s="40"/>
      <c r="AS3740" s="40"/>
      <c r="AT3740" s="40"/>
      <c r="AU3740" s="40"/>
      <c r="AV3740" s="40"/>
      <c r="AW3740" s="40"/>
      <c r="AX3740" s="40"/>
      <c r="AY3740" s="40"/>
      <c r="AZ3740" s="40"/>
      <c r="BA3740" s="40"/>
      <c r="BB3740" s="40"/>
      <c r="BC3740" s="40"/>
      <c r="BD3740" s="40"/>
      <c r="BE3740" s="40"/>
      <c r="BF3740" s="40"/>
    </row>
    <row r="3741" spans="1:58" x14ac:dyDescent="0.4">
      <c r="A3741" s="510"/>
      <c r="B3741" s="40"/>
      <c r="C3741" s="40"/>
      <c r="D3741" s="45"/>
      <c r="E3741" s="45"/>
      <c r="F3741" s="64"/>
      <c r="G3741" s="40"/>
      <c r="H3741" s="40"/>
      <c r="I3741" s="40"/>
      <c r="J3741" s="40"/>
      <c r="K3741" s="40"/>
      <c r="L3741" s="40"/>
      <c r="M3741" s="40"/>
      <c r="N3741" s="40"/>
      <c r="O3741" s="40"/>
      <c r="P3741" s="40"/>
      <c r="Q3741" s="40"/>
      <c r="R3741" s="40"/>
      <c r="S3741" s="40"/>
      <c r="T3741" s="40"/>
      <c r="U3741" s="40"/>
      <c r="V3741" s="40"/>
      <c r="W3741" s="40"/>
      <c r="X3741" s="40"/>
      <c r="Y3741" s="40"/>
      <c r="Z3741" s="40"/>
      <c r="AA3741" s="40"/>
      <c r="AB3741" s="40"/>
      <c r="AC3741" s="40"/>
      <c r="AD3741" s="40"/>
      <c r="AE3741" s="40"/>
      <c r="AF3741" s="40"/>
      <c r="AG3741" s="40"/>
      <c r="AH3741" s="40"/>
      <c r="AI3741" s="40"/>
      <c r="AJ3741" s="40"/>
      <c r="AK3741" s="40"/>
      <c r="AL3741" s="40"/>
      <c r="AM3741" s="40"/>
      <c r="AN3741" s="40"/>
      <c r="AO3741" s="40"/>
      <c r="AP3741" s="40"/>
      <c r="AQ3741" s="40"/>
      <c r="AR3741" s="40"/>
      <c r="AS3741" s="40"/>
      <c r="AT3741" s="40"/>
      <c r="AU3741" s="40"/>
      <c r="AV3741" s="40"/>
      <c r="AW3741" s="40"/>
      <c r="AX3741" s="40"/>
      <c r="AY3741" s="40"/>
      <c r="AZ3741" s="40"/>
      <c r="BA3741" s="40"/>
      <c r="BB3741" s="40"/>
      <c r="BC3741" s="40"/>
      <c r="BD3741" s="40"/>
      <c r="BE3741" s="40"/>
      <c r="BF3741" s="40"/>
    </row>
    <row r="3742" spans="1:58" x14ac:dyDescent="0.4">
      <c r="A3742" s="510"/>
      <c r="B3742" s="40"/>
      <c r="C3742" s="40"/>
      <c r="D3742" s="45"/>
      <c r="E3742" s="45"/>
      <c r="F3742" s="64"/>
      <c r="G3742" s="40"/>
      <c r="H3742" s="40"/>
      <c r="I3742" s="40"/>
      <c r="J3742" s="40"/>
      <c r="K3742" s="40"/>
      <c r="L3742" s="40"/>
      <c r="M3742" s="40"/>
      <c r="N3742" s="40"/>
      <c r="O3742" s="40"/>
      <c r="P3742" s="40"/>
      <c r="Q3742" s="40"/>
      <c r="R3742" s="40"/>
      <c r="S3742" s="40"/>
      <c r="T3742" s="40"/>
      <c r="U3742" s="40"/>
      <c r="V3742" s="40"/>
      <c r="W3742" s="40"/>
      <c r="X3742" s="40"/>
      <c r="Y3742" s="40"/>
      <c r="Z3742" s="40"/>
      <c r="AA3742" s="40"/>
      <c r="AB3742" s="40"/>
      <c r="AC3742" s="40"/>
      <c r="AD3742" s="40"/>
      <c r="AE3742" s="40"/>
      <c r="AF3742" s="40"/>
      <c r="AG3742" s="40"/>
      <c r="AH3742" s="40"/>
      <c r="AI3742" s="40"/>
      <c r="AJ3742" s="40"/>
      <c r="AK3742" s="40"/>
      <c r="AL3742" s="40"/>
      <c r="AM3742" s="40"/>
      <c r="AN3742" s="40"/>
      <c r="AO3742" s="40"/>
      <c r="AP3742" s="40"/>
      <c r="AQ3742" s="40"/>
      <c r="AR3742" s="40"/>
      <c r="AS3742" s="40"/>
      <c r="AT3742" s="40"/>
      <c r="AU3742" s="40"/>
      <c r="AV3742" s="40"/>
      <c r="AW3742" s="40"/>
      <c r="AX3742" s="40"/>
      <c r="AY3742" s="40"/>
      <c r="AZ3742" s="40"/>
      <c r="BA3742" s="40"/>
      <c r="BB3742" s="40"/>
      <c r="BC3742" s="40"/>
      <c r="BD3742" s="40"/>
      <c r="BE3742" s="40"/>
      <c r="BF3742" s="40"/>
    </row>
    <row r="3743" spans="1:58" x14ac:dyDescent="0.4">
      <c r="A3743" s="510"/>
      <c r="B3743" s="40"/>
      <c r="C3743" s="40"/>
      <c r="D3743" s="45"/>
      <c r="E3743" s="45"/>
      <c r="F3743" s="64"/>
      <c r="G3743" s="40"/>
      <c r="H3743" s="40"/>
      <c r="I3743" s="40"/>
      <c r="J3743" s="40"/>
      <c r="K3743" s="40"/>
      <c r="L3743" s="40"/>
      <c r="M3743" s="40"/>
      <c r="N3743" s="40"/>
      <c r="O3743" s="40"/>
      <c r="P3743" s="40"/>
      <c r="Q3743" s="40"/>
      <c r="R3743" s="40"/>
      <c r="S3743" s="40"/>
      <c r="T3743" s="40"/>
      <c r="U3743" s="40"/>
      <c r="V3743" s="40"/>
      <c r="W3743" s="40"/>
      <c r="X3743" s="40"/>
      <c r="Y3743" s="40"/>
      <c r="Z3743" s="40"/>
      <c r="AA3743" s="40"/>
      <c r="AB3743" s="40"/>
      <c r="AC3743" s="40"/>
      <c r="AD3743" s="40"/>
      <c r="AE3743" s="40"/>
      <c r="AF3743" s="40"/>
      <c r="AG3743" s="40"/>
      <c r="AH3743" s="40"/>
      <c r="AI3743" s="40"/>
      <c r="AJ3743" s="40"/>
      <c r="AK3743" s="40"/>
      <c r="AL3743" s="40"/>
      <c r="AM3743" s="40"/>
      <c r="AN3743" s="40"/>
      <c r="AO3743" s="40"/>
      <c r="AP3743" s="40"/>
      <c r="AQ3743" s="40"/>
      <c r="AR3743" s="40"/>
      <c r="AS3743" s="40"/>
      <c r="AT3743" s="40"/>
      <c r="AU3743" s="40"/>
      <c r="AV3743" s="40"/>
      <c r="AW3743" s="40"/>
      <c r="AX3743" s="40"/>
      <c r="AY3743" s="40"/>
      <c r="AZ3743" s="40"/>
      <c r="BA3743" s="40"/>
      <c r="BB3743" s="40"/>
      <c r="BC3743" s="40"/>
      <c r="BD3743" s="40"/>
      <c r="BE3743" s="40"/>
      <c r="BF3743" s="40"/>
    </row>
    <row r="3744" spans="1:58" x14ac:dyDescent="0.4">
      <c r="A3744" s="510"/>
      <c r="B3744" s="40"/>
      <c r="C3744" s="40"/>
      <c r="D3744" s="45"/>
      <c r="E3744" s="45"/>
      <c r="F3744" s="64"/>
      <c r="G3744" s="40"/>
      <c r="H3744" s="40"/>
      <c r="I3744" s="40"/>
      <c r="J3744" s="40"/>
      <c r="K3744" s="40"/>
      <c r="L3744" s="40"/>
      <c r="M3744" s="40"/>
      <c r="N3744" s="40"/>
      <c r="O3744" s="40"/>
      <c r="P3744" s="40"/>
      <c r="Q3744" s="40"/>
      <c r="R3744" s="40"/>
      <c r="S3744" s="40"/>
      <c r="T3744" s="40"/>
      <c r="U3744" s="40"/>
      <c r="V3744" s="40"/>
      <c r="W3744" s="40"/>
      <c r="X3744" s="40"/>
      <c r="Y3744" s="40"/>
      <c r="Z3744" s="40"/>
      <c r="AA3744" s="40"/>
      <c r="AB3744" s="40"/>
      <c r="AC3744" s="40"/>
      <c r="AD3744" s="40"/>
      <c r="AE3744" s="40"/>
      <c r="AF3744" s="40"/>
      <c r="AG3744" s="40"/>
      <c r="AH3744" s="40"/>
      <c r="AI3744" s="40"/>
      <c r="AJ3744" s="40"/>
      <c r="AK3744" s="40"/>
      <c r="AL3744" s="40"/>
      <c r="AM3744" s="40"/>
      <c r="AN3744" s="40"/>
      <c r="AO3744" s="40"/>
      <c r="AP3744" s="40"/>
      <c r="AQ3744" s="40"/>
      <c r="AR3744" s="40"/>
      <c r="AS3744" s="40"/>
      <c r="AT3744" s="40"/>
      <c r="AU3744" s="40"/>
      <c r="AV3744" s="40"/>
      <c r="AW3744" s="40"/>
      <c r="AX3744" s="40"/>
      <c r="AY3744" s="40"/>
      <c r="AZ3744" s="40"/>
      <c r="BA3744" s="40"/>
      <c r="BB3744" s="40"/>
      <c r="BC3744" s="40"/>
      <c r="BD3744" s="40"/>
      <c r="BE3744" s="40"/>
      <c r="BF3744" s="40"/>
    </row>
    <row r="3745" spans="1:58" x14ac:dyDescent="0.4">
      <c r="A3745" s="510"/>
      <c r="B3745" s="40"/>
      <c r="C3745" s="40"/>
      <c r="D3745" s="45"/>
      <c r="E3745" s="45"/>
      <c r="F3745" s="64"/>
      <c r="G3745" s="40"/>
      <c r="H3745" s="40"/>
      <c r="I3745" s="40"/>
      <c r="J3745" s="40"/>
      <c r="K3745" s="40"/>
      <c r="L3745" s="40"/>
      <c r="M3745" s="40"/>
      <c r="N3745" s="40"/>
      <c r="O3745" s="40"/>
      <c r="P3745" s="40"/>
      <c r="Q3745" s="40"/>
      <c r="R3745" s="40"/>
      <c r="S3745" s="40"/>
      <c r="T3745" s="40"/>
      <c r="U3745" s="40"/>
      <c r="V3745" s="40"/>
      <c r="W3745" s="40"/>
      <c r="X3745" s="40"/>
      <c r="Y3745" s="40"/>
      <c r="Z3745" s="40"/>
      <c r="AA3745" s="40"/>
      <c r="AB3745" s="40"/>
      <c r="AC3745" s="40"/>
      <c r="AD3745" s="40"/>
      <c r="AE3745" s="40"/>
      <c r="AF3745" s="40"/>
      <c r="AG3745" s="40"/>
      <c r="AH3745" s="40"/>
      <c r="AI3745" s="40"/>
      <c r="AJ3745" s="40"/>
      <c r="AK3745" s="40"/>
      <c r="AL3745" s="40"/>
      <c r="AM3745" s="40"/>
      <c r="AN3745" s="40"/>
      <c r="AO3745" s="40"/>
      <c r="AP3745" s="40"/>
      <c r="AQ3745" s="40"/>
      <c r="AR3745" s="40"/>
      <c r="AS3745" s="40"/>
      <c r="AT3745" s="40"/>
      <c r="AU3745" s="40"/>
      <c r="AV3745" s="40"/>
      <c r="AW3745" s="40"/>
      <c r="AX3745" s="40"/>
      <c r="AY3745" s="40"/>
      <c r="AZ3745" s="40"/>
      <c r="BA3745" s="40"/>
      <c r="BB3745" s="40"/>
      <c r="BC3745" s="40"/>
      <c r="BD3745" s="40"/>
      <c r="BE3745" s="40"/>
      <c r="BF3745" s="40"/>
    </row>
    <row r="3746" spans="1:58" x14ac:dyDescent="0.4">
      <c r="A3746" s="510"/>
      <c r="B3746" s="40"/>
      <c r="C3746" s="40"/>
      <c r="D3746" s="45"/>
      <c r="E3746" s="45"/>
      <c r="F3746" s="64"/>
      <c r="G3746" s="40"/>
      <c r="H3746" s="40"/>
      <c r="I3746" s="40"/>
      <c r="J3746" s="40"/>
      <c r="K3746" s="40"/>
      <c r="L3746" s="40"/>
      <c r="M3746" s="40"/>
      <c r="N3746" s="40"/>
      <c r="O3746" s="40"/>
      <c r="P3746" s="40"/>
      <c r="Q3746" s="40"/>
      <c r="R3746" s="40"/>
      <c r="S3746" s="40"/>
      <c r="T3746" s="40"/>
      <c r="U3746" s="40"/>
      <c r="V3746" s="40"/>
      <c r="W3746" s="40"/>
      <c r="X3746" s="40"/>
      <c r="Y3746" s="40"/>
      <c r="Z3746" s="40"/>
      <c r="AA3746" s="40"/>
      <c r="AB3746" s="40"/>
      <c r="AC3746" s="40"/>
      <c r="AD3746" s="40"/>
      <c r="AE3746" s="40"/>
      <c r="AF3746" s="40"/>
      <c r="AG3746" s="40"/>
      <c r="AH3746" s="40"/>
      <c r="AI3746" s="40"/>
      <c r="AJ3746" s="40"/>
      <c r="AK3746" s="40"/>
      <c r="AL3746" s="40"/>
      <c r="AM3746" s="40"/>
      <c r="AN3746" s="40"/>
      <c r="AO3746" s="40"/>
      <c r="AP3746" s="40"/>
      <c r="AQ3746" s="40"/>
      <c r="AR3746" s="40"/>
      <c r="AS3746" s="40"/>
      <c r="AT3746" s="40"/>
      <c r="AU3746" s="40"/>
      <c r="AV3746" s="40"/>
      <c r="AW3746" s="40"/>
      <c r="AX3746" s="40"/>
      <c r="AY3746" s="40"/>
      <c r="AZ3746" s="40"/>
      <c r="BA3746" s="40"/>
      <c r="BB3746" s="40"/>
      <c r="BC3746" s="40"/>
      <c r="BD3746" s="40"/>
      <c r="BE3746" s="40"/>
      <c r="BF3746" s="40"/>
    </row>
    <row r="3747" spans="1:58" x14ac:dyDescent="0.4">
      <c r="A3747" s="510"/>
      <c r="B3747" s="40"/>
      <c r="C3747" s="40"/>
      <c r="D3747" s="45"/>
      <c r="E3747" s="45"/>
      <c r="F3747" s="64"/>
      <c r="G3747" s="40"/>
      <c r="H3747" s="40"/>
      <c r="I3747" s="40"/>
      <c r="J3747" s="40"/>
      <c r="K3747" s="40"/>
      <c r="L3747" s="40"/>
      <c r="M3747" s="40"/>
      <c r="N3747" s="40"/>
      <c r="O3747" s="40"/>
      <c r="P3747" s="40"/>
      <c r="Q3747" s="40"/>
      <c r="R3747" s="40"/>
      <c r="S3747" s="40"/>
      <c r="T3747" s="40"/>
      <c r="U3747" s="40"/>
      <c r="V3747" s="40"/>
      <c r="W3747" s="40"/>
      <c r="X3747" s="40"/>
      <c r="Y3747" s="40"/>
      <c r="Z3747" s="40"/>
      <c r="AA3747" s="40"/>
      <c r="AB3747" s="40"/>
      <c r="AC3747" s="40"/>
      <c r="AD3747" s="40"/>
      <c r="AE3747" s="40"/>
      <c r="AF3747" s="40"/>
      <c r="AG3747" s="40"/>
      <c r="AH3747" s="40"/>
      <c r="AI3747" s="40"/>
      <c r="AJ3747" s="40"/>
      <c r="AK3747" s="40"/>
      <c r="AL3747" s="40"/>
      <c r="AM3747" s="40"/>
      <c r="AN3747" s="40"/>
      <c r="AO3747" s="40"/>
      <c r="AP3747" s="40"/>
      <c r="AQ3747" s="40"/>
      <c r="AR3747" s="40"/>
      <c r="AS3747" s="40"/>
      <c r="AT3747" s="40"/>
      <c r="AU3747" s="40"/>
      <c r="AV3747" s="40"/>
      <c r="AW3747" s="40"/>
      <c r="AX3747" s="40"/>
      <c r="AY3747" s="40"/>
      <c r="AZ3747" s="40"/>
      <c r="BA3747" s="40"/>
      <c r="BB3747" s="40"/>
      <c r="BC3747" s="40"/>
      <c r="BD3747" s="40"/>
      <c r="BE3747" s="40"/>
      <c r="BF3747" s="40"/>
    </row>
    <row r="3748" spans="1:58" x14ac:dyDescent="0.4">
      <c r="A3748" s="510"/>
      <c r="B3748" s="40"/>
      <c r="C3748" s="40"/>
      <c r="D3748" s="45"/>
      <c r="E3748" s="45"/>
      <c r="F3748" s="64"/>
      <c r="G3748" s="40"/>
      <c r="H3748" s="40"/>
      <c r="I3748" s="40"/>
      <c r="J3748" s="40"/>
      <c r="K3748" s="40"/>
      <c r="L3748" s="40"/>
      <c r="M3748" s="40"/>
      <c r="N3748" s="40"/>
      <c r="O3748" s="40"/>
      <c r="P3748" s="40"/>
      <c r="Q3748" s="40"/>
      <c r="R3748" s="40"/>
      <c r="S3748" s="40"/>
      <c r="T3748" s="40"/>
      <c r="U3748" s="40"/>
      <c r="V3748" s="40"/>
      <c r="W3748" s="40"/>
      <c r="X3748" s="40"/>
      <c r="Y3748" s="40"/>
      <c r="Z3748" s="40"/>
      <c r="AA3748" s="40"/>
      <c r="AB3748" s="40"/>
      <c r="AC3748" s="40"/>
      <c r="AD3748" s="40"/>
      <c r="AE3748" s="40"/>
      <c r="AF3748" s="40"/>
      <c r="AG3748" s="40"/>
      <c r="AH3748" s="40"/>
      <c r="AI3748" s="40"/>
      <c r="AJ3748" s="40"/>
      <c r="AK3748" s="40"/>
      <c r="AL3748" s="40"/>
      <c r="AM3748" s="40"/>
      <c r="AN3748" s="40"/>
      <c r="AO3748" s="40"/>
      <c r="AP3748" s="40"/>
      <c r="AQ3748" s="40"/>
      <c r="AR3748" s="40"/>
      <c r="AS3748" s="40"/>
      <c r="AT3748" s="40"/>
      <c r="AU3748" s="40"/>
      <c r="AV3748" s="40"/>
      <c r="AW3748" s="40"/>
      <c r="AX3748" s="40"/>
      <c r="AY3748" s="40"/>
      <c r="AZ3748" s="40"/>
      <c r="BA3748" s="40"/>
      <c r="BB3748" s="40"/>
      <c r="BC3748" s="40"/>
      <c r="BD3748" s="40"/>
      <c r="BE3748" s="40"/>
      <c r="BF3748" s="40"/>
    </row>
    <row r="3749" spans="1:58" x14ac:dyDescent="0.4">
      <c r="A3749" s="510"/>
      <c r="B3749" s="40"/>
      <c r="C3749" s="40"/>
      <c r="D3749" s="45"/>
      <c r="E3749" s="45"/>
      <c r="F3749" s="64"/>
      <c r="G3749" s="40"/>
      <c r="H3749" s="40"/>
      <c r="I3749" s="40"/>
      <c r="J3749" s="40"/>
      <c r="K3749" s="40"/>
      <c r="L3749" s="40"/>
      <c r="M3749" s="40"/>
      <c r="N3749" s="40"/>
      <c r="O3749" s="40"/>
      <c r="P3749" s="40"/>
      <c r="Q3749" s="40"/>
      <c r="R3749" s="40"/>
      <c r="S3749" s="40"/>
      <c r="T3749" s="40"/>
      <c r="U3749" s="40"/>
      <c r="V3749" s="40"/>
      <c r="W3749" s="40"/>
      <c r="X3749" s="40"/>
      <c r="Y3749" s="40"/>
      <c r="Z3749" s="40"/>
      <c r="AA3749" s="40"/>
      <c r="AB3749" s="40"/>
      <c r="AC3749" s="40"/>
      <c r="AD3749" s="40"/>
      <c r="AE3749" s="40"/>
      <c r="AF3749" s="40"/>
      <c r="AG3749" s="40"/>
      <c r="AH3749" s="40"/>
      <c r="AI3749" s="40"/>
      <c r="AJ3749" s="40"/>
      <c r="AK3749" s="40"/>
      <c r="AL3749" s="40"/>
      <c r="AM3749" s="40"/>
      <c r="AN3749" s="40"/>
      <c r="AO3749" s="40"/>
      <c r="AP3749" s="40"/>
      <c r="AQ3749" s="40"/>
      <c r="AR3749" s="40"/>
      <c r="AS3749" s="40"/>
      <c r="AT3749" s="40"/>
      <c r="AU3749" s="40"/>
      <c r="AV3749" s="40"/>
      <c r="AW3749" s="40"/>
      <c r="AX3749" s="40"/>
      <c r="AY3749" s="40"/>
      <c r="AZ3749" s="40"/>
      <c r="BA3749" s="40"/>
      <c r="BB3749" s="40"/>
      <c r="BC3749" s="40"/>
      <c r="BD3749" s="40"/>
      <c r="BE3749" s="40"/>
      <c r="BF3749" s="40"/>
    </row>
    <row r="3750" spans="1:58" x14ac:dyDescent="0.4">
      <c r="A3750" s="510"/>
      <c r="B3750" s="40"/>
      <c r="C3750" s="40"/>
      <c r="D3750" s="45"/>
      <c r="E3750" s="45"/>
      <c r="F3750" s="64"/>
      <c r="G3750" s="40"/>
      <c r="H3750" s="40"/>
      <c r="I3750" s="40"/>
      <c r="J3750" s="40"/>
      <c r="K3750" s="40"/>
      <c r="L3750" s="40"/>
      <c r="M3750" s="40"/>
      <c r="N3750" s="40"/>
      <c r="O3750" s="40"/>
      <c r="P3750" s="40"/>
      <c r="Q3750" s="40"/>
      <c r="R3750" s="40"/>
      <c r="S3750" s="40"/>
      <c r="T3750" s="40"/>
      <c r="U3750" s="40"/>
      <c r="V3750" s="40"/>
      <c r="W3750" s="40"/>
      <c r="X3750" s="40"/>
      <c r="Y3750" s="40"/>
      <c r="Z3750" s="40"/>
      <c r="AA3750" s="40"/>
      <c r="AB3750" s="40"/>
      <c r="AC3750" s="40"/>
      <c r="AD3750" s="40"/>
      <c r="AE3750" s="40"/>
      <c r="AF3750" s="40"/>
      <c r="AG3750" s="40"/>
      <c r="AH3750" s="40"/>
      <c r="AI3750" s="40"/>
      <c r="AJ3750" s="40"/>
      <c r="AK3750" s="40"/>
      <c r="AL3750" s="40"/>
      <c r="AM3750" s="40"/>
      <c r="AN3750" s="40"/>
      <c r="AO3750" s="40"/>
      <c r="AP3750" s="40"/>
      <c r="AQ3750" s="40"/>
      <c r="AR3750" s="40"/>
      <c r="AS3750" s="40"/>
      <c r="AT3750" s="40"/>
      <c r="AU3750" s="40"/>
      <c r="AV3750" s="40"/>
      <c r="AW3750" s="40"/>
      <c r="AX3750" s="40"/>
      <c r="AY3750" s="40"/>
      <c r="AZ3750" s="40"/>
      <c r="BA3750" s="40"/>
      <c r="BB3750" s="40"/>
      <c r="BC3750" s="40"/>
      <c r="BD3750" s="40"/>
      <c r="BE3750" s="40"/>
      <c r="BF3750" s="40"/>
    </row>
    <row r="3751" spans="1:58" x14ac:dyDescent="0.4">
      <c r="A3751" s="510"/>
      <c r="B3751" s="40"/>
      <c r="C3751" s="40"/>
      <c r="D3751" s="45"/>
      <c r="E3751" s="45"/>
      <c r="F3751" s="64"/>
      <c r="G3751" s="40"/>
      <c r="H3751" s="40"/>
      <c r="I3751" s="40"/>
      <c r="J3751" s="40"/>
      <c r="K3751" s="40"/>
      <c r="L3751" s="40"/>
      <c r="M3751" s="40"/>
      <c r="N3751" s="40"/>
      <c r="O3751" s="40"/>
      <c r="P3751" s="40"/>
      <c r="Q3751" s="40"/>
      <c r="R3751" s="40"/>
      <c r="S3751" s="40"/>
      <c r="T3751" s="40"/>
      <c r="U3751" s="40"/>
      <c r="V3751" s="40"/>
      <c r="W3751" s="40"/>
      <c r="X3751" s="40"/>
      <c r="Y3751" s="40"/>
      <c r="Z3751" s="40"/>
      <c r="AA3751" s="40"/>
      <c r="AB3751" s="40"/>
      <c r="AC3751" s="40"/>
      <c r="AD3751" s="40"/>
      <c r="AE3751" s="40"/>
      <c r="AF3751" s="40"/>
      <c r="AG3751" s="40"/>
      <c r="AH3751" s="40"/>
      <c r="AI3751" s="40"/>
      <c r="AJ3751" s="40"/>
      <c r="AK3751" s="40"/>
      <c r="AL3751" s="40"/>
      <c r="AM3751" s="40"/>
      <c r="AN3751" s="40"/>
      <c r="AO3751" s="40"/>
      <c r="AP3751" s="40"/>
      <c r="AQ3751" s="40"/>
      <c r="AR3751" s="40"/>
      <c r="AS3751" s="40"/>
      <c r="AT3751" s="40"/>
      <c r="AU3751" s="40"/>
      <c r="AV3751" s="40"/>
      <c r="AW3751" s="40"/>
      <c r="AX3751" s="40"/>
      <c r="AY3751" s="40"/>
      <c r="AZ3751" s="40"/>
      <c r="BA3751" s="40"/>
      <c r="BB3751" s="40"/>
      <c r="BC3751" s="40"/>
      <c r="BD3751" s="40"/>
      <c r="BE3751" s="40"/>
      <c r="BF3751" s="40"/>
    </row>
    <row r="3752" spans="1:58" x14ac:dyDescent="0.4">
      <c r="A3752" s="510"/>
      <c r="B3752" s="40"/>
      <c r="C3752" s="40"/>
      <c r="D3752" s="45"/>
      <c r="E3752" s="45"/>
      <c r="F3752" s="64"/>
      <c r="G3752" s="40"/>
      <c r="H3752" s="40"/>
      <c r="I3752" s="40"/>
      <c r="J3752" s="40"/>
      <c r="K3752" s="40"/>
      <c r="L3752" s="40"/>
      <c r="M3752" s="40"/>
      <c r="N3752" s="40"/>
      <c r="O3752" s="40"/>
      <c r="P3752" s="40"/>
      <c r="Q3752" s="40"/>
      <c r="R3752" s="40"/>
      <c r="S3752" s="40"/>
      <c r="T3752" s="40"/>
      <c r="U3752" s="40"/>
      <c r="V3752" s="40"/>
      <c r="W3752" s="40"/>
      <c r="X3752" s="40"/>
      <c r="Y3752" s="40"/>
      <c r="Z3752" s="40"/>
      <c r="AA3752" s="40"/>
      <c r="AB3752" s="40"/>
      <c r="AC3752" s="40"/>
      <c r="AD3752" s="40"/>
      <c r="AE3752" s="40"/>
      <c r="AF3752" s="40"/>
      <c r="AG3752" s="40"/>
      <c r="AH3752" s="40"/>
      <c r="AI3752" s="40"/>
      <c r="AJ3752" s="40"/>
      <c r="AK3752" s="40"/>
      <c r="AL3752" s="40"/>
      <c r="AM3752" s="40"/>
      <c r="AN3752" s="40"/>
      <c r="AO3752" s="40"/>
      <c r="AP3752" s="40"/>
      <c r="AQ3752" s="40"/>
      <c r="AR3752" s="40"/>
      <c r="AS3752" s="40"/>
      <c r="AT3752" s="40"/>
      <c r="AU3752" s="40"/>
      <c r="AV3752" s="40"/>
      <c r="AW3752" s="40"/>
      <c r="AX3752" s="40"/>
      <c r="AY3752" s="40"/>
      <c r="AZ3752" s="40"/>
      <c r="BA3752" s="40"/>
      <c r="BB3752" s="40"/>
      <c r="BC3752" s="40"/>
      <c r="BD3752" s="40"/>
      <c r="BE3752" s="40"/>
      <c r="BF3752" s="40"/>
    </row>
    <row r="3753" spans="1:58" x14ac:dyDescent="0.4">
      <c r="A3753" s="510"/>
      <c r="B3753" s="40"/>
      <c r="C3753" s="40"/>
      <c r="D3753" s="45"/>
      <c r="E3753" s="45"/>
      <c r="F3753" s="64"/>
      <c r="G3753" s="40"/>
      <c r="H3753" s="40"/>
      <c r="I3753" s="40"/>
      <c r="J3753" s="40"/>
      <c r="K3753" s="40"/>
      <c r="L3753" s="40"/>
      <c r="M3753" s="40"/>
      <c r="N3753" s="40"/>
      <c r="O3753" s="40"/>
      <c r="P3753" s="40"/>
      <c r="Q3753" s="40"/>
      <c r="R3753" s="40"/>
      <c r="S3753" s="40"/>
      <c r="T3753" s="40"/>
      <c r="U3753" s="40"/>
      <c r="V3753" s="40"/>
      <c r="W3753" s="40"/>
      <c r="X3753" s="40"/>
      <c r="Y3753" s="40"/>
      <c r="Z3753" s="40"/>
      <c r="AA3753" s="40"/>
      <c r="AB3753" s="40"/>
      <c r="AC3753" s="40"/>
      <c r="AD3753" s="40"/>
      <c r="AE3753" s="40"/>
      <c r="AF3753" s="40"/>
      <c r="AG3753" s="40"/>
      <c r="AH3753" s="40"/>
      <c r="AI3753" s="40"/>
      <c r="AJ3753" s="40"/>
      <c r="AK3753" s="40"/>
      <c r="AL3753" s="40"/>
      <c r="AM3753" s="40"/>
      <c r="AN3753" s="40"/>
      <c r="AO3753" s="40"/>
      <c r="AP3753" s="40"/>
      <c r="AQ3753" s="40"/>
      <c r="AR3753" s="40"/>
      <c r="AS3753" s="40"/>
      <c r="AT3753" s="40"/>
      <c r="AU3753" s="40"/>
      <c r="AV3753" s="40"/>
      <c r="AW3753" s="40"/>
      <c r="AX3753" s="40"/>
      <c r="AY3753" s="40"/>
      <c r="AZ3753" s="40"/>
      <c r="BA3753" s="40"/>
      <c r="BB3753" s="40"/>
      <c r="BC3753" s="40"/>
      <c r="BD3753" s="40"/>
      <c r="BE3753" s="40"/>
      <c r="BF3753" s="40"/>
    </row>
    <row r="3754" spans="1:58" x14ac:dyDescent="0.4">
      <c r="A3754" s="510"/>
      <c r="B3754" s="40"/>
      <c r="C3754" s="40"/>
      <c r="D3754" s="45"/>
      <c r="E3754" s="45"/>
      <c r="F3754" s="64"/>
      <c r="G3754" s="40"/>
      <c r="H3754" s="40"/>
      <c r="I3754" s="40"/>
      <c r="J3754" s="40"/>
      <c r="K3754" s="40"/>
      <c r="L3754" s="40"/>
      <c r="M3754" s="40"/>
      <c r="N3754" s="40"/>
      <c r="O3754" s="40"/>
      <c r="P3754" s="40"/>
      <c r="Q3754" s="40"/>
      <c r="R3754" s="40"/>
      <c r="S3754" s="40"/>
      <c r="T3754" s="40"/>
      <c r="U3754" s="40"/>
      <c r="V3754" s="40"/>
      <c r="W3754" s="40"/>
      <c r="X3754" s="40"/>
      <c r="Y3754" s="40"/>
      <c r="Z3754" s="40"/>
      <c r="AA3754" s="40"/>
      <c r="AB3754" s="40"/>
      <c r="AC3754" s="40"/>
      <c r="AD3754" s="40"/>
      <c r="AE3754" s="40"/>
      <c r="AF3754" s="40"/>
      <c r="AG3754" s="40"/>
      <c r="AH3754" s="40"/>
      <c r="AI3754" s="40"/>
      <c r="AJ3754" s="40"/>
      <c r="AK3754" s="40"/>
      <c r="AL3754" s="40"/>
      <c r="AM3754" s="40"/>
      <c r="AN3754" s="40"/>
      <c r="AO3754" s="40"/>
      <c r="AP3754" s="40"/>
      <c r="AQ3754" s="40"/>
      <c r="AR3754" s="40"/>
      <c r="AS3754" s="40"/>
      <c r="AT3754" s="40"/>
      <c r="AU3754" s="40"/>
      <c r="AV3754" s="40"/>
      <c r="AW3754" s="40"/>
      <c r="AX3754" s="40"/>
      <c r="AY3754" s="40"/>
      <c r="AZ3754" s="40"/>
      <c r="BA3754" s="40"/>
      <c r="BB3754" s="40"/>
      <c r="BC3754" s="40"/>
      <c r="BD3754" s="40"/>
      <c r="BE3754" s="40"/>
      <c r="BF3754" s="40"/>
    </row>
    <row r="3755" spans="1:58" x14ac:dyDescent="0.4">
      <c r="A3755" s="510"/>
      <c r="B3755" s="40"/>
      <c r="C3755" s="40"/>
      <c r="D3755" s="45"/>
      <c r="E3755" s="45"/>
      <c r="F3755" s="64"/>
      <c r="G3755" s="40"/>
      <c r="H3755" s="40"/>
      <c r="I3755" s="40"/>
      <c r="J3755" s="40"/>
      <c r="K3755" s="40"/>
      <c r="L3755" s="40"/>
      <c r="M3755" s="40"/>
      <c r="N3755" s="40"/>
      <c r="O3755" s="40"/>
      <c r="P3755" s="40"/>
      <c r="Q3755" s="40"/>
      <c r="R3755" s="40"/>
      <c r="S3755" s="40"/>
      <c r="T3755" s="40"/>
      <c r="U3755" s="40"/>
      <c r="V3755" s="40"/>
      <c r="W3755" s="40"/>
      <c r="X3755" s="40"/>
      <c r="Y3755" s="40"/>
      <c r="Z3755" s="40"/>
      <c r="AA3755" s="40"/>
      <c r="AB3755" s="40"/>
      <c r="AC3755" s="40"/>
      <c r="AD3755" s="40"/>
      <c r="AE3755" s="40"/>
      <c r="AF3755" s="40"/>
      <c r="AG3755" s="40"/>
      <c r="AH3755" s="40"/>
      <c r="AI3755" s="40"/>
      <c r="AJ3755" s="40"/>
      <c r="AK3755" s="40"/>
      <c r="AL3755" s="40"/>
      <c r="AM3755" s="40"/>
      <c r="AN3755" s="40"/>
      <c r="AO3755" s="40"/>
      <c r="AP3755" s="40"/>
      <c r="AQ3755" s="40"/>
      <c r="AR3755" s="40"/>
      <c r="AS3755" s="40"/>
      <c r="AT3755" s="40"/>
      <c r="AU3755" s="40"/>
      <c r="AV3755" s="40"/>
      <c r="AW3755" s="40"/>
      <c r="AX3755" s="40"/>
      <c r="AY3755" s="40"/>
      <c r="AZ3755" s="40"/>
      <c r="BA3755" s="40"/>
      <c r="BB3755" s="40"/>
      <c r="BC3755" s="40"/>
      <c r="BD3755" s="40"/>
      <c r="BE3755" s="40"/>
      <c r="BF3755" s="40"/>
    </row>
    <row r="3756" spans="1:58" x14ac:dyDescent="0.4">
      <c r="A3756" s="510"/>
      <c r="B3756" s="40"/>
      <c r="C3756" s="40"/>
      <c r="D3756" s="45"/>
      <c r="E3756" s="45"/>
      <c r="F3756" s="64"/>
      <c r="G3756" s="40"/>
      <c r="H3756" s="40"/>
      <c r="I3756" s="40"/>
      <c r="J3756" s="40"/>
      <c r="K3756" s="40"/>
      <c r="L3756" s="40"/>
      <c r="M3756" s="40"/>
      <c r="N3756" s="40"/>
      <c r="O3756" s="40"/>
      <c r="P3756" s="40"/>
      <c r="Q3756" s="40"/>
      <c r="R3756" s="40"/>
      <c r="S3756" s="40"/>
      <c r="T3756" s="40"/>
      <c r="U3756" s="40"/>
      <c r="V3756" s="40"/>
      <c r="W3756" s="40"/>
      <c r="X3756" s="40"/>
      <c r="Y3756" s="40"/>
      <c r="Z3756" s="40"/>
      <c r="AA3756" s="40"/>
      <c r="AB3756" s="40"/>
      <c r="AC3756" s="40"/>
      <c r="AD3756" s="40"/>
      <c r="AE3756" s="40"/>
      <c r="AF3756" s="40"/>
      <c r="AG3756" s="40"/>
      <c r="AH3756" s="40"/>
      <c r="AI3756" s="40"/>
      <c r="AJ3756" s="40"/>
      <c r="AK3756" s="40"/>
      <c r="AL3756" s="40"/>
      <c r="AM3756" s="40"/>
      <c r="AN3756" s="40"/>
      <c r="AO3756" s="40"/>
      <c r="AP3756" s="40"/>
      <c r="AQ3756" s="40"/>
      <c r="AR3756" s="40"/>
      <c r="AS3756" s="40"/>
      <c r="AT3756" s="40"/>
      <c r="AU3756" s="40"/>
      <c r="AV3756" s="40"/>
      <c r="AW3756" s="40"/>
      <c r="AX3756" s="40"/>
      <c r="AY3756" s="40"/>
      <c r="AZ3756" s="40"/>
      <c r="BA3756" s="40"/>
      <c r="BB3756" s="40"/>
      <c r="BC3756" s="40"/>
      <c r="BD3756" s="40"/>
      <c r="BE3756" s="40"/>
      <c r="BF3756" s="40"/>
    </row>
    <row r="3757" spans="1:58" x14ac:dyDescent="0.4">
      <c r="A3757" s="510"/>
      <c r="B3757" s="40"/>
      <c r="C3757" s="40"/>
      <c r="D3757" s="45"/>
      <c r="E3757" s="45"/>
      <c r="F3757" s="64"/>
      <c r="G3757" s="40"/>
      <c r="H3757" s="40"/>
      <c r="I3757" s="40"/>
      <c r="J3757" s="40"/>
      <c r="K3757" s="40"/>
      <c r="L3757" s="40"/>
      <c r="M3757" s="40"/>
      <c r="N3757" s="40"/>
      <c r="O3757" s="40"/>
      <c r="P3757" s="40"/>
      <c r="Q3757" s="40"/>
      <c r="R3757" s="40"/>
      <c r="S3757" s="40"/>
      <c r="T3757" s="40"/>
      <c r="U3757" s="40"/>
      <c r="V3757" s="40"/>
      <c r="W3757" s="40"/>
      <c r="X3757" s="40"/>
      <c r="Y3757" s="40"/>
      <c r="Z3757" s="40"/>
      <c r="AA3757" s="40"/>
      <c r="AB3757" s="40"/>
      <c r="AC3757" s="40"/>
      <c r="AD3757" s="40"/>
      <c r="AE3757" s="40"/>
      <c r="AF3757" s="40"/>
      <c r="AG3757" s="40"/>
      <c r="AH3757" s="40"/>
      <c r="AI3757" s="40"/>
      <c r="AJ3757" s="40"/>
      <c r="AK3757" s="40"/>
      <c r="AL3757" s="40"/>
      <c r="AM3757" s="40"/>
      <c r="AN3757" s="40"/>
      <c r="AO3757" s="40"/>
      <c r="AP3757" s="40"/>
      <c r="AQ3757" s="40"/>
      <c r="AR3757" s="40"/>
      <c r="AS3757" s="40"/>
      <c r="AT3757" s="40"/>
      <c r="AU3757" s="40"/>
      <c r="AV3757" s="40"/>
      <c r="AW3757" s="40"/>
      <c r="AX3757" s="40"/>
      <c r="AY3757" s="40"/>
      <c r="AZ3757" s="40"/>
      <c r="BA3757" s="40"/>
      <c r="BB3757" s="40"/>
      <c r="BC3757" s="40"/>
      <c r="BD3757" s="40"/>
      <c r="BE3757" s="40"/>
      <c r="BF3757" s="40"/>
    </row>
    <row r="3758" spans="1:58" x14ac:dyDescent="0.4">
      <c r="A3758" s="510"/>
      <c r="B3758" s="40"/>
      <c r="C3758" s="40"/>
      <c r="D3758" s="45"/>
      <c r="E3758" s="45"/>
      <c r="F3758" s="64"/>
      <c r="G3758" s="40"/>
      <c r="H3758" s="40"/>
      <c r="I3758" s="40"/>
      <c r="J3758" s="40"/>
      <c r="K3758" s="40"/>
      <c r="L3758" s="40"/>
      <c r="M3758" s="40"/>
      <c r="N3758" s="40"/>
      <c r="O3758" s="40"/>
      <c r="P3758" s="40"/>
      <c r="Q3758" s="40"/>
      <c r="R3758" s="40"/>
      <c r="S3758" s="40"/>
      <c r="T3758" s="40"/>
      <c r="U3758" s="40"/>
      <c r="V3758" s="40"/>
      <c r="W3758" s="40"/>
      <c r="X3758" s="40"/>
      <c r="Y3758" s="40"/>
      <c r="Z3758" s="40"/>
      <c r="AA3758" s="40"/>
      <c r="AB3758" s="40"/>
      <c r="AC3758" s="40"/>
      <c r="AD3758" s="40"/>
      <c r="AE3758" s="40"/>
      <c r="AF3758" s="40"/>
      <c r="AG3758" s="40"/>
      <c r="AH3758" s="40"/>
      <c r="AI3758" s="40"/>
      <c r="AJ3758" s="40"/>
      <c r="AK3758" s="40"/>
      <c r="AL3758" s="40"/>
      <c r="AM3758" s="40"/>
      <c r="AN3758" s="40"/>
      <c r="AO3758" s="40"/>
      <c r="AP3758" s="40"/>
      <c r="AQ3758" s="40"/>
      <c r="AR3758" s="40"/>
      <c r="AS3758" s="40"/>
      <c r="AT3758" s="40"/>
      <c r="AU3758" s="40"/>
      <c r="AV3758" s="40"/>
      <c r="AW3758" s="40"/>
      <c r="AX3758" s="40"/>
      <c r="AY3758" s="40"/>
      <c r="AZ3758" s="40"/>
      <c r="BA3758" s="40"/>
      <c r="BB3758" s="40"/>
      <c r="BC3758" s="40"/>
      <c r="BD3758" s="40"/>
      <c r="BE3758" s="40"/>
      <c r="BF3758" s="40"/>
    </row>
    <row r="3759" spans="1:58" x14ac:dyDescent="0.4">
      <c r="A3759" s="510"/>
      <c r="B3759" s="40"/>
      <c r="C3759" s="40"/>
      <c r="D3759" s="45"/>
      <c r="E3759" s="45"/>
      <c r="F3759" s="64"/>
      <c r="G3759" s="40"/>
      <c r="H3759" s="40"/>
      <c r="I3759" s="40"/>
      <c r="J3759" s="40"/>
      <c r="K3759" s="40"/>
      <c r="L3759" s="40"/>
      <c r="M3759" s="40"/>
      <c r="N3759" s="40"/>
      <c r="O3759" s="40"/>
      <c r="P3759" s="40"/>
      <c r="Q3759" s="40"/>
      <c r="R3759" s="40"/>
      <c r="S3759" s="40"/>
      <c r="T3759" s="40"/>
      <c r="U3759" s="40"/>
      <c r="V3759" s="40"/>
      <c r="W3759" s="40"/>
      <c r="X3759" s="40"/>
      <c r="Y3759" s="40"/>
      <c r="Z3759" s="40"/>
      <c r="AA3759" s="40"/>
      <c r="AB3759" s="40"/>
      <c r="AC3759" s="40"/>
      <c r="AD3759" s="40"/>
      <c r="AE3759" s="40"/>
      <c r="AF3759" s="40"/>
      <c r="AG3759" s="40"/>
      <c r="AH3759" s="40"/>
      <c r="AI3759" s="40"/>
      <c r="AJ3759" s="40"/>
      <c r="AK3759" s="40"/>
      <c r="AL3759" s="40"/>
      <c r="AM3759" s="40"/>
      <c r="AN3759" s="40"/>
      <c r="AO3759" s="40"/>
      <c r="AP3759" s="40"/>
      <c r="AQ3759" s="40"/>
      <c r="AR3759" s="40"/>
      <c r="AS3759" s="40"/>
      <c r="AT3759" s="40"/>
      <c r="AU3759" s="40"/>
      <c r="AV3759" s="40"/>
      <c r="AW3759" s="40"/>
      <c r="AX3759" s="40"/>
      <c r="AY3759" s="40"/>
      <c r="AZ3759" s="40"/>
      <c r="BA3759" s="40"/>
      <c r="BB3759" s="40"/>
      <c r="BC3759" s="40"/>
      <c r="BD3759" s="40"/>
      <c r="BE3759" s="40"/>
      <c r="BF3759" s="40"/>
    </row>
    <row r="3760" spans="1:58" x14ac:dyDescent="0.4">
      <c r="A3760" s="510"/>
      <c r="B3760" s="40"/>
      <c r="C3760" s="40"/>
      <c r="D3760" s="45"/>
      <c r="E3760" s="45"/>
      <c r="F3760" s="64"/>
      <c r="G3760" s="40"/>
      <c r="H3760" s="40"/>
      <c r="I3760" s="40"/>
      <c r="J3760" s="40"/>
      <c r="K3760" s="40"/>
      <c r="L3760" s="40"/>
      <c r="M3760" s="40"/>
      <c r="N3760" s="40"/>
      <c r="O3760" s="40"/>
      <c r="P3760" s="40"/>
      <c r="Q3760" s="40"/>
      <c r="R3760" s="40"/>
      <c r="S3760" s="40"/>
      <c r="T3760" s="40"/>
      <c r="U3760" s="40"/>
      <c r="V3760" s="40"/>
      <c r="W3760" s="40"/>
      <c r="X3760" s="40"/>
      <c r="Y3760" s="40"/>
      <c r="Z3760" s="40"/>
      <c r="AA3760" s="40"/>
      <c r="AB3760" s="40"/>
      <c r="AC3760" s="40"/>
      <c r="AD3760" s="40"/>
      <c r="AE3760" s="40"/>
      <c r="AF3760" s="40"/>
      <c r="AG3760" s="40"/>
      <c r="AH3760" s="40"/>
      <c r="AI3760" s="40"/>
      <c r="AJ3760" s="40"/>
      <c r="AK3760" s="40"/>
      <c r="AL3760" s="40"/>
      <c r="AM3760" s="40"/>
      <c r="AN3760" s="40"/>
      <c r="AO3760" s="40"/>
      <c r="AP3760" s="40"/>
      <c r="AQ3760" s="40"/>
      <c r="AR3760" s="40"/>
      <c r="AS3760" s="40"/>
      <c r="AT3760" s="40"/>
      <c r="AU3760" s="40"/>
      <c r="AV3760" s="40"/>
      <c r="AW3760" s="40"/>
      <c r="AX3760" s="40"/>
      <c r="AY3760" s="40"/>
      <c r="AZ3760" s="40"/>
      <c r="BA3760" s="40"/>
      <c r="BB3760" s="40"/>
      <c r="BC3760" s="40"/>
      <c r="BD3760" s="40"/>
      <c r="BE3760" s="40"/>
      <c r="BF3760" s="40"/>
    </row>
    <row r="3761" spans="1:58" x14ac:dyDescent="0.4">
      <c r="A3761" s="510"/>
      <c r="B3761" s="40"/>
      <c r="C3761" s="40"/>
      <c r="D3761" s="45"/>
      <c r="E3761" s="45"/>
      <c r="F3761" s="64"/>
      <c r="G3761" s="40"/>
      <c r="H3761" s="40"/>
      <c r="I3761" s="40"/>
      <c r="J3761" s="40"/>
      <c r="K3761" s="40"/>
      <c r="L3761" s="40"/>
      <c r="M3761" s="40"/>
      <c r="N3761" s="40"/>
      <c r="O3761" s="40"/>
      <c r="P3761" s="40"/>
      <c r="Q3761" s="40"/>
      <c r="R3761" s="40"/>
      <c r="S3761" s="40"/>
      <c r="T3761" s="40"/>
      <c r="U3761" s="40"/>
      <c r="V3761" s="40"/>
      <c r="W3761" s="40"/>
      <c r="X3761" s="40"/>
      <c r="Y3761" s="40"/>
      <c r="Z3761" s="40"/>
      <c r="AA3761" s="40"/>
      <c r="AB3761" s="40"/>
      <c r="AC3761" s="40"/>
      <c r="AD3761" s="40"/>
      <c r="AE3761" s="40"/>
      <c r="AF3761" s="40"/>
      <c r="AG3761" s="40"/>
      <c r="AH3761" s="40"/>
      <c r="AI3761" s="40"/>
      <c r="AJ3761" s="40"/>
      <c r="AK3761" s="40"/>
      <c r="AL3761" s="40"/>
      <c r="AM3761" s="40"/>
      <c r="AN3761" s="40"/>
      <c r="AO3761" s="40"/>
      <c r="AP3761" s="40"/>
      <c r="AQ3761" s="40"/>
      <c r="AR3761" s="40"/>
      <c r="AS3761" s="40"/>
      <c r="AT3761" s="40"/>
      <c r="AU3761" s="40"/>
      <c r="AV3761" s="40"/>
      <c r="AW3761" s="40"/>
      <c r="AX3761" s="40"/>
      <c r="AY3761" s="40"/>
      <c r="AZ3761" s="40"/>
      <c r="BA3761" s="40"/>
      <c r="BB3761" s="40"/>
      <c r="BC3761" s="40"/>
      <c r="BD3761" s="40"/>
      <c r="BE3761" s="40"/>
      <c r="BF3761" s="40"/>
    </row>
    <row r="3762" spans="1:58" x14ac:dyDescent="0.4">
      <c r="A3762" s="510"/>
      <c r="B3762" s="40"/>
      <c r="C3762" s="40"/>
      <c r="D3762" s="45"/>
      <c r="E3762" s="45"/>
      <c r="F3762" s="64"/>
      <c r="G3762" s="40"/>
      <c r="H3762" s="40"/>
      <c r="I3762" s="40"/>
      <c r="J3762" s="40"/>
      <c r="K3762" s="40"/>
      <c r="L3762" s="40"/>
      <c r="M3762" s="40"/>
      <c r="N3762" s="40"/>
      <c r="O3762" s="40"/>
      <c r="P3762" s="40"/>
      <c r="Q3762" s="40"/>
      <c r="R3762" s="40"/>
      <c r="S3762" s="40"/>
      <c r="T3762" s="40"/>
      <c r="U3762" s="40"/>
      <c r="V3762" s="40"/>
      <c r="W3762" s="40"/>
      <c r="X3762" s="40"/>
      <c r="Y3762" s="40"/>
      <c r="Z3762" s="40"/>
      <c r="AA3762" s="40"/>
      <c r="AB3762" s="40"/>
      <c r="AC3762" s="40"/>
      <c r="AD3762" s="40"/>
      <c r="AE3762" s="40"/>
      <c r="AF3762" s="40"/>
      <c r="AG3762" s="40"/>
      <c r="AH3762" s="40"/>
      <c r="AI3762" s="40"/>
      <c r="AJ3762" s="40"/>
      <c r="AK3762" s="40"/>
      <c r="AL3762" s="40"/>
      <c r="AM3762" s="40"/>
      <c r="AN3762" s="40"/>
      <c r="AO3762" s="40"/>
      <c r="AP3762" s="40"/>
      <c r="AQ3762" s="40"/>
      <c r="AR3762" s="40"/>
      <c r="AS3762" s="40"/>
      <c r="AT3762" s="40"/>
      <c r="AU3762" s="40"/>
      <c r="AV3762" s="40"/>
      <c r="AW3762" s="40"/>
      <c r="AX3762" s="40"/>
      <c r="AY3762" s="40"/>
      <c r="AZ3762" s="40"/>
      <c r="BA3762" s="40"/>
      <c r="BB3762" s="40"/>
      <c r="BC3762" s="40"/>
      <c r="BD3762" s="40"/>
      <c r="BE3762" s="40"/>
      <c r="BF3762" s="40"/>
    </row>
    <row r="3763" spans="1:58" x14ac:dyDescent="0.4">
      <c r="A3763" s="510"/>
      <c r="B3763" s="40"/>
      <c r="C3763" s="40"/>
      <c r="D3763" s="45"/>
      <c r="E3763" s="45"/>
      <c r="F3763" s="64"/>
      <c r="G3763" s="40"/>
      <c r="H3763" s="40"/>
      <c r="I3763" s="40"/>
      <c r="J3763" s="40"/>
      <c r="K3763" s="40"/>
      <c r="L3763" s="40"/>
      <c r="M3763" s="40"/>
      <c r="N3763" s="40"/>
      <c r="O3763" s="40"/>
      <c r="P3763" s="40"/>
      <c r="Q3763" s="40"/>
      <c r="R3763" s="40"/>
      <c r="S3763" s="40"/>
      <c r="T3763" s="40"/>
      <c r="U3763" s="40"/>
      <c r="V3763" s="40"/>
      <c r="W3763" s="40"/>
      <c r="X3763" s="40"/>
      <c r="Y3763" s="40"/>
      <c r="Z3763" s="40"/>
      <c r="AA3763" s="40"/>
      <c r="AB3763" s="40"/>
      <c r="AC3763" s="40"/>
      <c r="AD3763" s="40"/>
      <c r="AE3763" s="40"/>
      <c r="AF3763" s="40"/>
      <c r="AG3763" s="40"/>
      <c r="AH3763" s="40"/>
      <c r="AI3763" s="40"/>
      <c r="AJ3763" s="40"/>
      <c r="AK3763" s="40"/>
      <c r="AL3763" s="40"/>
      <c r="AM3763" s="40"/>
      <c r="AN3763" s="40"/>
      <c r="AO3763" s="40"/>
      <c r="AP3763" s="40"/>
      <c r="AQ3763" s="40"/>
      <c r="AR3763" s="40"/>
      <c r="AS3763" s="40"/>
      <c r="AT3763" s="40"/>
      <c r="AU3763" s="40"/>
      <c r="AV3763" s="40"/>
      <c r="AW3763" s="40"/>
      <c r="AX3763" s="40"/>
      <c r="AY3763" s="40"/>
      <c r="AZ3763" s="40"/>
      <c r="BA3763" s="40"/>
      <c r="BB3763" s="40"/>
      <c r="BC3763" s="40"/>
      <c r="BD3763" s="40"/>
      <c r="BE3763" s="40"/>
      <c r="BF3763" s="40"/>
    </row>
    <row r="3764" spans="1:58" x14ac:dyDescent="0.4">
      <c r="A3764" s="510"/>
      <c r="B3764" s="40"/>
      <c r="C3764" s="40"/>
      <c r="D3764" s="45"/>
      <c r="E3764" s="45"/>
      <c r="F3764" s="64"/>
      <c r="G3764" s="40"/>
      <c r="H3764" s="40"/>
      <c r="I3764" s="40"/>
      <c r="J3764" s="40"/>
      <c r="K3764" s="40"/>
      <c r="L3764" s="40"/>
      <c r="M3764" s="40"/>
      <c r="N3764" s="40"/>
      <c r="O3764" s="40"/>
      <c r="P3764" s="40"/>
      <c r="Q3764" s="40"/>
      <c r="R3764" s="40"/>
      <c r="S3764" s="40"/>
      <c r="T3764" s="40"/>
      <c r="U3764" s="40"/>
      <c r="V3764" s="40"/>
      <c r="W3764" s="40"/>
      <c r="X3764" s="40"/>
      <c r="Y3764" s="40"/>
      <c r="Z3764" s="40"/>
      <c r="AA3764" s="40"/>
      <c r="AB3764" s="40"/>
      <c r="AC3764" s="40"/>
      <c r="AD3764" s="40"/>
      <c r="AE3764" s="40"/>
      <c r="AF3764" s="40"/>
      <c r="AG3764" s="40"/>
      <c r="AH3764" s="40"/>
      <c r="AI3764" s="40"/>
      <c r="AJ3764" s="40"/>
      <c r="AK3764" s="40"/>
      <c r="AL3764" s="40"/>
      <c r="AM3764" s="40"/>
      <c r="AN3764" s="40"/>
      <c r="AO3764" s="40"/>
      <c r="AP3764" s="40"/>
      <c r="AQ3764" s="40"/>
      <c r="AR3764" s="40"/>
      <c r="AS3764" s="40"/>
      <c r="AT3764" s="40"/>
      <c r="AU3764" s="40"/>
      <c r="AV3764" s="40"/>
      <c r="AW3764" s="40"/>
      <c r="AX3764" s="40"/>
      <c r="AY3764" s="40"/>
      <c r="AZ3764" s="40"/>
      <c r="BA3764" s="40"/>
      <c r="BB3764" s="40"/>
      <c r="BC3764" s="40"/>
      <c r="BD3764" s="40"/>
      <c r="BE3764" s="40"/>
      <c r="BF3764" s="40"/>
    </row>
    <row r="3765" spans="1:58" x14ac:dyDescent="0.4">
      <c r="A3765" s="510"/>
      <c r="B3765" s="40"/>
      <c r="C3765" s="40"/>
      <c r="D3765" s="45"/>
      <c r="E3765" s="45"/>
      <c r="F3765" s="64"/>
      <c r="G3765" s="40"/>
      <c r="H3765" s="40"/>
      <c r="I3765" s="40"/>
      <c r="J3765" s="40"/>
      <c r="K3765" s="40"/>
      <c r="L3765" s="40"/>
      <c r="M3765" s="40"/>
      <c r="N3765" s="40"/>
      <c r="O3765" s="40"/>
      <c r="P3765" s="40"/>
      <c r="Q3765" s="40"/>
      <c r="R3765" s="40"/>
      <c r="S3765" s="40"/>
      <c r="T3765" s="40"/>
      <c r="U3765" s="40"/>
      <c r="V3765" s="40"/>
      <c r="W3765" s="40"/>
      <c r="X3765" s="40"/>
      <c r="Y3765" s="40"/>
      <c r="Z3765" s="40"/>
      <c r="AA3765" s="40"/>
      <c r="AB3765" s="40"/>
      <c r="AC3765" s="40"/>
      <c r="AD3765" s="40"/>
      <c r="AE3765" s="40"/>
      <c r="AF3765" s="40"/>
      <c r="AG3765" s="40"/>
      <c r="AH3765" s="40"/>
      <c r="AI3765" s="40"/>
      <c r="AJ3765" s="40"/>
      <c r="AK3765" s="40"/>
      <c r="AL3765" s="40"/>
      <c r="AM3765" s="40"/>
      <c r="AN3765" s="40"/>
      <c r="AO3765" s="40"/>
      <c r="AP3765" s="40"/>
      <c r="AQ3765" s="40"/>
      <c r="AR3765" s="40"/>
      <c r="AS3765" s="40"/>
      <c r="AT3765" s="40"/>
      <c r="AU3765" s="40"/>
      <c r="AV3765" s="40"/>
      <c r="AW3765" s="40"/>
      <c r="AX3765" s="40"/>
      <c r="AY3765" s="40"/>
      <c r="AZ3765" s="40"/>
      <c r="BA3765" s="40"/>
      <c r="BB3765" s="40"/>
      <c r="BC3765" s="40"/>
      <c r="BD3765" s="40"/>
      <c r="BE3765" s="40"/>
      <c r="BF3765" s="40"/>
    </row>
    <row r="3766" spans="1:58" x14ac:dyDescent="0.4">
      <c r="A3766" s="510"/>
      <c r="B3766" s="40"/>
      <c r="C3766" s="40"/>
      <c r="D3766" s="45"/>
      <c r="E3766" s="45"/>
      <c r="F3766" s="64"/>
      <c r="G3766" s="40"/>
      <c r="H3766" s="40"/>
      <c r="I3766" s="40"/>
      <c r="J3766" s="40"/>
      <c r="K3766" s="40"/>
      <c r="L3766" s="40"/>
      <c r="M3766" s="40"/>
      <c r="N3766" s="40"/>
      <c r="O3766" s="40"/>
      <c r="P3766" s="40"/>
      <c r="Q3766" s="40"/>
      <c r="R3766" s="40"/>
      <c r="S3766" s="40"/>
      <c r="T3766" s="40"/>
      <c r="U3766" s="40"/>
      <c r="V3766" s="40"/>
      <c r="W3766" s="40"/>
      <c r="X3766" s="40"/>
      <c r="Y3766" s="40"/>
      <c r="Z3766" s="40"/>
      <c r="AA3766" s="40"/>
      <c r="AB3766" s="40"/>
      <c r="AC3766" s="40"/>
      <c r="AD3766" s="40"/>
      <c r="AE3766" s="40"/>
      <c r="AF3766" s="40"/>
      <c r="AG3766" s="40"/>
      <c r="AH3766" s="40"/>
      <c r="AI3766" s="40"/>
      <c r="AJ3766" s="40"/>
      <c r="AK3766" s="40"/>
      <c r="AL3766" s="40"/>
      <c r="AM3766" s="40"/>
      <c r="AN3766" s="40"/>
      <c r="AO3766" s="40"/>
      <c r="AP3766" s="40"/>
      <c r="AQ3766" s="40"/>
      <c r="AR3766" s="40"/>
      <c r="AS3766" s="40"/>
      <c r="AT3766" s="40"/>
      <c r="AU3766" s="40"/>
      <c r="AV3766" s="40"/>
      <c r="AW3766" s="40"/>
      <c r="AX3766" s="40"/>
      <c r="AY3766" s="40"/>
      <c r="AZ3766" s="40"/>
      <c r="BA3766" s="40"/>
      <c r="BB3766" s="40"/>
      <c r="BC3766" s="40"/>
      <c r="BD3766" s="40"/>
      <c r="BE3766" s="40"/>
      <c r="BF3766" s="40"/>
    </row>
    <row r="3767" spans="1:58" x14ac:dyDescent="0.4">
      <c r="A3767" s="510"/>
      <c r="B3767" s="40"/>
      <c r="C3767" s="40"/>
      <c r="D3767" s="45"/>
      <c r="E3767" s="45"/>
      <c r="F3767" s="64"/>
      <c r="G3767" s="40"/>
      <c r="H3767" s="40"/>
      <c r="I3767" s="40"/>
      <c r="J3767" s="40"/>
      <c r="K3767" s="40"/>
      <c r="L3767" s="40"/>
      <c r="M3767" s="40"/>
      <c r="N3767" s="40"/>
      <c r="O3767" s="40"/>
      <c r="P3767" s="40"/>
      <c r="Q3767" s="40"/>
      <c r="R3767" s="40"/>
      <c r="S3767" s="40"/>
      <c r="T3767" s="40"/>
      <c r="U3767" s="40"/>
      <c r="V3767" s="40"/>
      <c r="W3767" s="40"/>
      <c r="X3767" s="40"/>
      <c r="Y3767" s="40"/>
      <c r="Z3767" s="40"/>
      <c r="AA3767" s="40"/>
      <c r="AB3767" s="40"/>
      <c r="AC3767" s="40"/>
      <c r="AD3767" s="40"/>
      <c r="AE3767" s="40"/>
      <c r="AF3767" s="40"/>
      <c r="AG3767" s="40"/>
      <c r="AH3767" s="40"/>
      <c r="AI3767" s="40"/>
      <c r="AJ3767" s="40"/>
      <c r="AK3767" s="40"/>
      <c r="AL3767" s="40"/>
      <c r="AM3767" s="40"/>
      <c r="AN3767" s="40"/>
      <c r="AO3767" s="40"/>
      <c r="AP3767" s="40"/>
      <c r="AQ3767" s="40"/>
      <c r="AR3767" s="40"/>
      <c r="AS3767" s="40"/>
      <c r="AT3767" s="40"/>
      <c r="AU3767" s="40"/>
      <c r="AV3767" s="40"/>
      <c r="AW3767" s="40"/>
      <c r="AX3767" s="40"/>
      <c r="AY3767" s="40"/>
      <c r="AZ3767" s="40"/>
      <c r="BA3767" s="40"/>
      <c r="BB3767" s="40"/>
      <c r="BC3767" s="40"/>
      <c r="BD3767" s="40"/>
      <c r="BE3767" s="40"/>
      <c r="BF3767" s="40"/>
    </row>
    <row r="3768" spans="1:58" x14ac:dyDescent="0.4">
      <c r="A3768" s="510"/>
      <c r="B3768" s="40"/>
      <c r="C3768" s="40"/>
      <c r="D3768" s="45"/>
      <c r="E3768" s="45"/>
      <c r="F3768" s="64"/>
      <c r="G3768" s="40"/>
      <c r="H3768" s="40"/>
      <c r="I3768" s="40"/>
      <c r="J3768" s="40"/>
      <c r="K3768" s="40"/>
      <c r="L3768" s="40"/>
      <c r="M3768" s="40"/>
      <c r="N3768" s="40"/>
      <c r="O3768" s="40"/>
      <c r="P3768" s="40"/>
      <c r="Q3768" s="40"/>
      <c r="R3768" s="40"/>
      <c r="S3768" s="40"/>
      <c r="T3768" s="40"/>
      <c r="U3768" s="40"/>
      <c r="V3768" s="40"/>
      <c r="W3768" s="40"/>
      <c r="X3768" s="40"/>
      <c r="Y3768" s="40"/>
      <c r="Z3768" s="40"/>
      <c r="AA3768" s="40"/>
      <c r="AB3768" s="40"/>
      <c r="AC3768" s="40"/>
      <c r="AD3768" s="40"/>
      <c r="AE3768" s="40"/>
      <c r="AF3768" s="40"/>
      <c r="AG3768" s="40"/>
      <c r="AH3768" s="40"/>
      <c r="AI3768" s="40"/>
      <c r="AJ3768" s="40"/>
      <c r="AK3768" s="40"/>
      <c r="AL3768" s="40"/>
      <c r="AM3768" s="40"/>
      <c r="AN3768" s="40"/>
      <c r="AO3768" s="40"/>
      <c r="AP3768" s="40"/>
      <c r="AQ3768" s="40"/>
      <c r="AR3768" s="40"/>
      <c r="AS3768" s="40"/>
      <c r="AT3768" s="40"/>
      <c r="AU3768" s="40"/>
      <c r="AV3768" s="40"/>
      <c r="AW3768" s="40"/>
      <c r="AX3768" s="40"/>
      <c r="AY3768" s="40"/>
      <c r="AZ3768" s="40"/>
      <c r="BA3768" s="40"/>
      <c r="BB3768" s="40"/>
      <c r="BC3768" s="40"/>
      <c r="BD3768" s="40"/>
      <c r="BE3768" s="40"/>
      <c r="BF3768" s="40"/>
    </row>
    <row r="3769" spans="1:58" x14ac:dyDescent="0.4">
      <c r="A3769" s="510"/>
      <c r="B3769" s="40"/>
      <c r="C3769" s="40"/>
      <c r="D3769" s="45"/>
      <c r="E3769" s="45"/>
      <c r="F3769" s="64"/>
      <c r="G3769" s="40"/>
      <c r="H3769" s="40"/>
      <c r="I3769" s="40"/>
      <c r="J3769" s="40"/>
      <c r="K3769" s="40"/>
      <c r="L3769" s="40"/>
      <c r="M3769" s="40"/>
      <c r="N3769" s="40"/>
      <c r="O3769" s="40"/>
      <c r="P3769" s="40"/>
      <c r="Q3769" s="40"/>
      <c r="R3769" s="40"/>
      <c r="S3769" s="40"/>
      <c r="T3769" s="40"/>
      <c r="U3769" s="40"/>
      <c r="V3769" s="40"/>
      <c r="W3769" s="40"/>
      <c r="X3769" s="40"/>
      <c r="Y3769" s="40"/>
      <c r="Z3769" s="40"/>
      <c r="AA3769" s="40"/>
      <c r="AB3769" s="40"/>
      <c r="AC3769" s="40"/>
      <c r="AD3769" s="40"/>
      <c r="AE3769" s="40"/>
      <c r="AF3769" s="40"/>
      <c r="AG3769" s="40"/>
      <c r="AH3769" s="40"/>
      <c r="AI3769" s="40"/>
      <c r="AJ3769" s="40"/>
      <c r="AK3769" s="40"/>
      <c r="AL3769" s="40"/>
      <c r="AM3769" s="40"/>
      <c r="AN3769" s="40"/>
      <c r="AO3769" s="40"/>
      <c r="AP3769" s="40"/>
      <c r="AQ3769" s="40"/>
      <c r="AR3769" s="40"/>
      <c r="AS3769" s="40"/>
      <c r="AT3769" s="40"/>
      <c r="AU3769" s="40"/>
      <c r="AV3769" s="40"/>
      <c r="AW3769" s="40"/>
      <c r="AX3769" s="40"/>
      <c r="AY3769" s="40"/>
      <c r="AZ3769" s="40"/>
      <c r="BA3769" s="40"/>
      <c r="BB3769" s="40"/>
      <c r="BC3769" s="40"/>
      <c r="BD3769" s="40"/>
      <c r="BE3769" s="40"/>
      <c r="BF3769" s="40"/>
    </row>
    <row r="3770" spans="1:58" x14ac:dyDescent="0.4">
      <c r="A3770" s="510"/>
      <c r="B3770" s="40"/>
      <c r="C3770" s="40"/>
      <c r="D3770" s="45"/>
      <c r="E3770" s="45"/>
      <c r="F3770" s="64"/>
      <c r="G3770" s="40"/>
      <c r="H3770" s="40"/>
      <c r="I3770" s="40"/>
      <c r="J3770" s="40"/>
      <c r="K3770" s="40"/>
      <c r="L3770" s="40"/>
      <c r="M3770" s="40"/>
      <c r="N3770" s="40"/>
      <c r="O3770" s="40"/>
      <c r="P3770" s="40"/>
      <c r="Q3770" s="40"/>
      <c r="R3770" s="40"/>
      <c r="S3770" s="40"/>
      <c r="T3770" s="40"/>
      <c r="U3770" s="40"/>
      <c r="V3770" s="40"/>
      <c r="W3770" s="40"/>
      <c r="X3770" s="40"/>
      <c r="Y3770" s="40"/>
      <c r="Z3770" s="40"/>
      <c r="AA3770" s="40"/>
      <c r="AB3770" s="40"/>
      <c r="AC3770" s="40"/>
      <c r="AD3770" s="40"/>
      <c r="AE3770" s="40"/>
      <c r="AF3770" s="40"/>
      <c r="AG3770" s="40"/>
      <c r="AH3770" s="40"/>
      <c r="AI3770" s="40"/>
      <c r="AJ3770" s="40"/>
      <c r="AK3770" s="40"/>
      <c r="AL3770" s="40"/>
      <c r="AM3770" s="40"/>
      <c r="AN3770" s="40"/>
      <c r="AO3770" s="40"/>
      <c r="AP3770" s="40"/>
      <c r="AQ3770" s="40"/>
      <c r="AR3770" s="40"/>
      <c r="AS3770" s="40"/>
      <c r="AT3770" s="40"/>
      <c r="AU3770" s="40"/>
      <c r="AV3770" s="40"/>
      <c r="AW3770" s="40"/>
      <c r="AX3770" s="40"/>
      <c r="AY3770" s="40"/>
      <c r="AZ3770" s="40"/>
      <c r="BA3770" s="40"/>
      <c r="BB3770" s="40"/>
      <c r="BC3770" s="40"/>
      <c r="BD3770" s="40"/>
      <c r="BE3770" s="40"/>
      <c r="BF3770" s="40"/>
    </row>
    <row r="3771" spans="1:58" x14ac:dyDescent="0.4">
      <c r="A3771" s="510"/>
      <c r="B3771" s="40"/>
      <c r="C3771" s="40"/>
      <c r="D3771" s="45"/>
      <c r="E3771" s="45"/>
      <c r="F3771" s="64"/>
      <c r="G3771" s="40"/>
      <c r="H3771" s="40"/>
      <c r="I3771" s="40"/>
      <c r="J3771" s="40"/>
      <c r="K3771" s="40"/>
      <c r="L3771" s="40"/>
      <c r="M3771" s="40"/>
      <c r="N3771" s="40"/>
      <c r="O3771" s="40"/>
      <c r="P3771" s="40"/>
      <c r="Q3771" s="40"/>
      <c r="R3771" s="40"/>
      <c r="S3771" s="40"/>
      <c r="T3771" s="40"/>
      <c r="U3771" s="40"/>
      <c r="V3771" s="40"/>
      <c r="W3771" s="40"/>
      <c r="X3771" s="40"/>
      <c r="Y3771" s="40"/>
      <c r="Z3771" s="40"/>
      <c r="AA3771" s="40"/>
      <c r="AB3771" s="40"/>
      <c r="AC3771" s="40"/>
      <c r="AD3771" s="40"/>
      <c r="AE3771" s="40"/>
      <c r="AF3771" s="40"/>
      <c r="AG3771" s="40"/>
      <c r="AH3771" s="40"/>
      <c r="AI3771" s="40"/>
      <c r="AJ3771" s="40"/>
      <c r="AK3771" s="40"/>
      <c r="AL3771" s="40"/>
      <c r="AM3771" s="40"/>
      <c r="AN3771" s="40"/>
      <c r="AO3771" s="40"/>
      <c r="AP3771" s="40"/>
      <c r="AQ3771" s="40"/>
      <c r="AR3771" s="40"/>
      <c r="AS3771" s="40"/>
      <c r="AT3771" s="40"/>
      <c r="AU3771" s="40"/>
      <c r="AV3771" s="40"/>
      <c r="AW3771" s="40"/>
      <c r="AX3771" s="40"/>
      <c r="AY3771" s="40"/>
      <c r="AZ3771" s="40"/>
      <c r="BA3771" s="40"/>
      <c r="BB3771" s="40"/>
      <c r="BC3771" s="40"/>
      <c r="BD3771" s="40"/>
      <c r="BE3771" s="40"/>
      <c r="BF3771" s="40"/>
    </row>
    <row r="3772" spans="1:58" x14ac:dyDescent="0.4">
      <c r="A3772" s="510"/>
      <c r="B3772" s="40"/>
      <c r="C3772" s="40"/>
      <c r="D3772" s="45"/>
      <c r="E3772" s="45"/>
      <c r="F3772" s="64"/>
      <c r="G3772" s="40"/>
      <c r="H3772" s="40"/>
      <c r="I3772" s="40"/>
      <c r="J3772" s="40"/>
      <c r="K3772" s="40"/>
      <c r="L3772" s="40"/>
      <c r="M3772" s="40"/>
      <c r="N3772" s="40"/>
      <c r="O3772" s="40"/>
      <c r="P3772" s="40"/>
      <c r="Q3772" s="40"/>
      <c r="R3772" s="40"/>
      <c r="S3772" s="40"/>
      <c r="T3772" s="40"/>
      <c r="U3772" s="40"/>
      <c r="V3772" s="40"/>
      <c r="W3772" s="40"/>
      <c r="X3772" s="40"/>
      <c r="Y3772" s="40"/>
      <c r="Z3772" s="40"/>
      <c r="AA3772" s="40"/>
      <c r="AB3772" s="40"/>
      <c r="AC3772" s="40"/>
      <c r="AD3772" s="40"/>
      <c r="AE3772" s="40"/>
      <c r="AF3772" s="40"/>
      <c r="AG3772" s="40"/>
      <c r="AH3772" s="40"/>
      <c r="AI3772" s="40"/>
      <c r="AJ3772" s="40"/>
      <c r="AK3772" s="40"/>
      <c r="AL3772" s="40"/>
      <c r="AM3772" s="40"/>
      <c r="AN3772" s="40"/>
      <c r="AO3772" s="40"/>
      <c r="AP3772" s="40"/>
      <c r="AQ3772" s="40"/>
      <c r="AR3772" s="40"/>
      <c r="AS3772" s="40"/>
      <c r="AT3772" s="40"/>
      <c r="AU3772" s="40"/>
      <c r="AV3772" s="40"/>
      <c r="AW3772" s="40"/>
      <c r="AX3772" s="40"/>
      <c r="AY3772" s="40"/>
      <c r="AZ3772" s="40"/>
      <c r="BA3772" s="40"/>
      <c r="BB3772" s="40"/>
      <c r="BC3772" s="40"/>
      <c r="BD3772" s="40"/>
      <c r="BE3772" s="40"/>
      <c r="BF3772" s="40"/>
    </row>
    <row r="3773" spans="1:58" x14ac:dyDescent="0.4">
      <c r="A3773" s="510"/>
      <c r="B3773" s="40"/>
      <c r="C3773" s="40"/>
      <c r="D3773" s="45"/>
      <c r="E3773" s="45"/>
      <c r="F3773" s="64"/>
      <c r="G3773" s="40"/>
      <c r="H3773" s="40"/>
      <c r="I3773" s="40"/>
      <c r="J3773" s="40"/>
      <c r="K3773" s="40"/>
      <c r="L3773" s="40"/>
      <c r="M3773" s="40"/>
      <c r="N3773" s="40"/>
      <c r="O3773" s="40"/>
      <c r="P3773" s="40"/>
      <c r="Q3773" s="40"/>
      <c r="R3773" s="40"/>
      <c r="S3773" s="40"/>
      <c r="T3773" s="40"/>
      <c r="U3773" s="40"/>
      <c r="V3773" s="40"/>
      <c r="W3773" s="40"/>
      <c r="X3773" s="40"/>
      <c r="Y3773" s="40"/>
      <c r="Z3773" s="40"/>
      <c r="AA3773" s="40"/>
      <c r="AB3773" s="40"/>
      <c r="AC3773" s="40"/>
      <c r="AD3773" s="40"/>
      <c r="AE3773" s="40"/>
      <c r="AF3773" s="40"/>
      <c r="AG3773" s="40"/>
      <c r="AH3773" s="40"/>
      <c r="AI3773" s="40"/>
      <c r="AJ3773" s="40"/>
      <c r="AK3773" s="40"/>
      <c r="AL3773" s="40"/>
      <c r="AM3773" s="40"/>
      <c r="AN3773" s="40"/>
      <c r="AO3773" s="40"/>
      <c r="AP3773" s="40"/>
      <c r="AQ3773" s="40"/>
      <c r="AR3773" s="40"/>
      <c r="AS3773" s="40"/>
      <c r="AT3773" s="40"/>
      <c r="AU3773" s="40"/>
      <c r="AV3773" s="40"/>
      <c r="AW3773" s="40"/>
      <c r="AX3773" s="40"/>
      <c r="AY3773" s="40"/>
      <c r="AZ3773" s="40"/>
      <c r="BA3773" s="40"/>
      <c r="BB3773" s="40"/>
      <c r="BC3773" s="40"/>
      <c r="BD3773" s="40"/>
      <c r="BE3773" s="40"/>
      <c r="BF3773" s="40"/>
    </row>
    <row r="3774" spans="1:58" x14ac:dyDescent="0.4">
      <c r="A3774" s="510"/>
      <c r="B3774" s="40"/>
      <c r="C3774" s="40"/>
      <c r="D3774" s="45"/>
      <c r="E3774" s="45"/>
      <c r="F3774" s="64"/>
      <c r="G3774" s="40"/>
      <c r="H3774" s="40"/>
      <c r="I3774" s="40"/>
      <c r="J3774" s="40"/>
      <c r="K3774" s="40"/>
      <c r="L3774" s="40"/>
      <c r="M3774" s="40"/>
      <c r="N3774" s="40"/>
      <c r="O3774" s="40"/>
      <c r="P3774" s="40"/>
      <c r="Q3774" s="40"/>
      <c r="R3774" s="40"/>
      <c r="S3774" s="40"/>
      <c r="T3774" s="40"/>
      <c r="U3774" s="40"/>
      <c r="V3774" s="40"/>
      <c r="W3774" s="40"/>
      <c r="X3774" s="40"/>
      <c r="Y3774" s="40"/>
      <c r="Z3774" s="40"/>
      <c r="AA3774" s="40"/>
      <c r="AB3774" s="40"/>
      <c r="AC3774" s="40"/>
      <c r="AD3774" s="40"/>
      <c r="AE3774" s="40"/>
      <c r="AF3774" s="40"/>
      <c r="AG3774" s="40"/>
      <c r="AH3774" s="40"/>
      <c r="AI3774" s="40"/>
      <c r="AJ3774" s="40"/>
      <c r="AK3774" s="40"/>
      <c r="AL3774" s="40"/>
      <c r="AM3774" s="40"/>
      <c r="AN3774" s="40"/>
      <c r="AO3774" s="40"/>
      <c r="AP3774" s="40"/>
      <c r="AQ3774" s="40"/>
      <c r="AR3774" s="40"/>
      <c r="AS3774" s="40"/>
      <c r="AT3774" s="40"/>
      <c r="AU3774" s="40"/>
      <c r="AV3774" s="40"/>
      <c r="AW3774" s="40"/>
      <c r="AX3774" s="40"/>
      <c r="AY3774" s="40"/>
      <c r="AZ3774" s="40"/>
      <c r="BA3774" s="40"/>
      <c r="BB3774" s="40"/>
      <c r="BC3774" s="40"/>
      <c r="BD3774" s="40"/>
      <c r="BE3774" s="40"/>
      <c r="BF3774" s="40"/>
    </row>
    <row r="3775" spans="1:58" x14ac:dyDescent="0.4">
      <c r="A3775" s="510"/>
      <c r="B3775" s="40"/>
      <c r="C3775" s="40"/>
      <c r="D3775" s="45"/>
      <c r="E3775" s="45"/>
      <c r="F3775" s="64"/>
      <c r="G3775" s="40"/>
      <c r="H3775" s="40"/>
      <c r="I3775" s="40"/>
      <c r="J3775" s="40"/>
      <c r="K3775" s="40"/>
      <c r="L3775" s="40"/>
      <c r="M3775" s="40"/>
      <c r="N3775" s="40"/>
      <c r="O3775" s="40"/>
      <c r="P3775" s="40"/>
      <c r="Q3775" s="40"/>
      <c r="R3775" s="40"/>
      <c r="S3775" s="40"/>
      <c r="T3775" s="40"/>
      <c r="U3775" s="40"/>
      <c r="V3775" s="40"/>
      <c r="W3775" s="40"/>
      <c r="X3775" s="40"/>
      <c r="Y3775" s="40"/>
      <c r="Z3775" s="40"/>
      <c r="AA3775" s="40"/>
      <c r="AB3775" s="40"/>
      <c r="AC3775" s="40"/>
      <c r="AD3775" s="40"/>
      <c r="AE3775" s="40"/>
      <c r="AF3775" s="40"/>
      <c r="AG3775" s="40"/>
      <c r="AH3775" s="40"/>
      <c r="AI3775" s="40"/>
      <c r="AJ3775" s="40"/>
      <c r="AK3775" s="40"/>
      <c r="AL3775" s="40"/>
      <c r="AM3775" s="40"/>
      <c r="AN3775" s="40"/>
      <c r="AO3775" s="40"/>
      <c r="AP3775" s="40"/>
      <c r="AQ3775" s="40"/>
      <c r="AR3775" s="40"/>
      <c r="AS3775" s="40"/>
      <c r="AT3775" s="40"/>
      <c r="AU3775" s="40"/>
      <c r="AV3775" s="40"/>
      <c r="AW3775" s="40"/>
      <c r="AX3775" s="40"/>
      <c r="AY3775" s="40"/>
      <c r="AZ3775" s="40"/>
      <c r="BA3775" s="40"/>
      <c r="BB3775" s="40"/>
      <c r="BC3775" s="40"/>
      <c r="BD3775" s="40"/>
      <c r="BE3775" s="40"/>
      <c r="BF3775" s="40"/>
    </row>
    <row r="3776" spans="1:58" x14ac:dyDescent="0.4">
      <c r="A3776" s="510"/>
      <c r="B3776" s="40"/>
      <c r="C3776" s="40"/>
      <c r="D3776" s="45"/>
      <c r="E3776" s="45"/>
      <c r="F3776" s="64"/>
      <c r="G3776" s="40"/>
      <c r="H3776" s="40"/>
      <c r="I3776" s="40"/>
      <c r="J3776" s="40"/>
      <c r="K3776" s="40"/>
      <c r="L3776" s="40"/>
      <c r="M3776" s="40"/>
      <c r="N3776" s="40"/>
      <c r="O3776" s="40"/>
      <c r="P3776" s="40"/>
      <c r="Q3776" s="40"/>
      <c r="R3776" s="40"/>
      <c r="S3776" s="40"/>
      <c r="T3776" s="40"/>
      <c r="U3776" s="40"/>
      <c r="V3776" s="40"/>
      <c r="W3776" s="40"/>
      <c r="X3776" s="40"/>
      <c r="Y3776" s="40"/>
      <c r="Z3776" s="40"/>
      <c r="AA3776" s="40"/>
      <c r="AB3776" s="40"/>
      <c r="AC3776" s="40"/>
      <c r="AD3776" s="40"/>
      <c r="AE3776" s="40"/>
      <c r="AF3776" s="40"/>
      <c r="AG3776" s="40"/>
      <c r="AH3776" s="40"/>
      <c r="AI3776" s="40"/>
      <c r="AJ3776" s="40"/>
      <c r="AK3776" s="40"/>
      <c r="AL3776" s="40"/>
      <c r="AM3776" s="40"/>
      <c r="AN3776" s="40"/>
      <c r="AO3776" s="40"/>
      <c r="AP3776" s="40"/>
      <c r="AQ3776" s="40"/>
      <c r="AR3776" s="40"/>
      <c r="AS3776" s="40"/>
      <c r="AT3776" s="40"/>
      <c r="AU3776" s="40"/>
      <c r="AV3776" s="40"/>
      <c r="AW3776" s="40"/>
      <c r="AX3776" s="40"/>
      <c r="AY3776" s="40"/>
      <c r="AZ3776" s="40"/>
      <c r="BA3776" s="40"/>
      <c r="BB3776" s="40"/>
      <c r="BC3776" s="40"/>
      <c r="BD3776" s="40"/>
      <c r="BE3776" s="40"/>
      <c r="BF3776" s="40"/>
    </row>
    <row r="3777" spans="1:58" x14ac:dyDescent="0.4">
      <c r="A3777" s="510"/>
      <c r="B3777" s="40"/>
      <c r="C3777" s="40"/>
      <c r="D3777" s="45"/>
      <c r="E3777" s="45"/>
      <c r="F3777" s="64"/>
      <c r="G3777" s="40"/>
      <c r="H3777" s="40"/>
      <c r="I3777" s="40"/>
      <c r="J3777" s="40"/>
      <c r="K3777" s="40"/>
      <c r="L3777" s="40"/>
      <c r="M3777" s="40"/>
      <c r="N3777" s="40"/>
      <c r="O3777" s="40"/>
      <c r="P3777" s="40"/>
      <c r="Q3777" s="40"/>
      <c r="R3777" s="40"/>
      <c r="S3777" s="40"/>
      <c r="T3777" s="40"/>
      <c r="U3777" s="40"/>
      <c r="V3777" s="40"/>
      <c r="W3777" s="40"/>
      <c r="X3777" s="40"/>
      <c r="Y3777" s="40"/>
      <c r="Z3777" s="40"/>
      <c r="AA3777" s="40"/>
      <c r="AB3777" s="40"/>
      <c r="AC3777" s="40"/>
      <c r="AD3777" s="40"/>
      <c r="AE3777" s="40"/>
      <c r="AF3777" s="40"/>
      <c r="AG3777" s="40"/>
      <c r="AH3777" s="40"/>
      <c r="AI3777" s="40"/>
      <c r="AJ3777" s="40"/>
      <c r="AK3777" s="40"/>
      <c r="AL3777" s="40"/>
      <c r="AM3777" s="40"/>
      <c r="AN3777" s="40"/>
      <c r="AO3777" s="40"/>
      <c r="AP3777" s="40"/>
      <c r="AQ3777" s="40"/>
      <c r="AR3777" s="40"/>
      <c r="AS3777" s="40"/>
      <c r="AT3777" s="40"/>
      <c r="AU3777" s="40"/>
      <c r="AV3777" s="40"/>
      <c r="AW3777" s="40"/>
      <c r="AX3777" s="40"/>
      <c r="AY3777" s="40"/>
      <c r="AZ3777" s="40"/>
      <c r="BA3777" s="40"/>
      <c r="BB3777" s="40"/>
      <c r="BC3777" s="40"/>
      <c r="BD3777" s="40"/>
      <c r="BE3777" s="40"/>
      <c r="BF3777" s="40"/>
    </row>
    <row r="3778" spans="1:58" x14ac:dyDescent="0.4">
      <c r="A3778" s="510"/>
      <c r="B3778" s="40"/>
      <c r="C3778" s="40"/>
      <c r="D3778" s="45"/>
      <c r="E3778" s="45"/>
      <c r="F3778" s="64"/>
      <c r="G3778" s="40"/>
      <c r="H3778" s="40"/>
      <c r="I3778" s="40"/>
      <c r="J3778" s="40"/>
      <c r="K3778" s="40"/>
      <c r="L3778" s="40"/>
      <c r="M3778" s="40"/>
      <c r="N3778" s="40"/>
      <c r="O3778" s="40"/>
      <c r="P3778" s="40"/>
      <c r="Q3778" s="40"/>
      <c r="R3778" s="40"/>
      <c r="S3778" s="40"/>
      <c r="T3778" s="40"/>
      <c r="U3778" s="40"/>
      <c r="V3778" s="40"/>
      <c r="W3778" s="40"/>
      <c r="X3778" s="40"/>
      <c r="Y3778" s="40"/>
      <c r="Z3778" s="40"/>
      <c r="AA3778" s="40"/>
      <c r="AB3778" s="40"/>
      <c r="AC3778" s="40"/>
      <c r="AD3778" s="40"/>
      <c r="AE3778" s="40"/>
      <c r="AF3778" s="40"/>
      <c r="AG3778" s="40"/>
      <c r="AH3778" s="40"/>
      <c r="AI3778" s="40"/>
      <c r="AJ3778" s="40"/>
      <c r="AK3778" s="40"/>
      <c r="AL3778" s="40"/>
      <c r="AM3778" s="40"/>
      <c r="AN3778" s="40"/>
      <c r="AO3778" s="40"/>
      <c r="AP3778" s="40"/>
      <c r="AQ3778" s="40"/>
      <c r="AR3778" s="40"/>
      <c r="AS3778" s="40"/>
      <c r="AT3778" s="40"/>
      <c r="AU3778" s="40"/>
      <c r="AV3778" s="40"/>
      <c r="AW3778" s="40"/>
      <c r="AX3778" s="40"/>
      <c r="AY3778" s="40"/>
      <c r="AZ3778" s="40"/>
      <c r="BA3778" s="40"/>
      <c r="BB3778" s="40"/>
      <c r="BC3778" s="40"/>
      <c r="BD3778" s="40"/>
      <c r="BE3778" s="40"/>
      <c r="BF3778" s="40"/>
    </row>
    <row r="3779" spans="1:58" x14ac:dyDescent="0.4">
      <c r="A3779" s="510"/>
      <c r="B3779" s="40"/>
      <c r="C3779" s="40"/>
      <c r="D3779" s="45"/>
      <c r="E3779" s="45"/>
      <c r="F3779" s="64"/>
      <c r="G3779" s="40"/>
      <c r="H3779" s="40"/>
      <c r="I3779" s="40"/>
      <c r="J3779" s="40"/>
      <c r="K3779" s="40"/>
      <c r="L3779" s="40"/>
      <c r="M3779" s="40"/>
      <c r="N3779" s="40"/>
      <c r="O3779" s="40"/>
      <c r="P3779" s="40"/>
      <c r="Q3779" s="40"/>
      <c r="R3779" s="40"/>
      <c r="S3779" s="40"/>
      <c r="T3779" s="40"/>
      <c r="U3779" s="40"/>
      <c r="V3779" s="40"/>
      <c r="W3779" s="40"/>
      <c r="X3779" s="40"/>
      <c r="Y3779" s="40"/>
      <c r="Z3779" s="40"/>
      <c r="AA3779" s="40"/>
      <c r="AB3779" s="40"/>
      <c r="AC3779" s="40"/>
      <c r="AD3779" s="40"/>
      <c r="AE3779" s="40"/>
      <c r="AF3779" s="40"/>
      <c r="AG3779" s="40"/>
      <c r="AH3779" s="40"/>
      <c r="AI3779" s="40"/>
      <c r="AJ3779" s="40"/>
      <c r="AK3779" s="40"/>
      <c r="AL3779" s="40"/>
      <c r="AM3779" s="40"/>
      <c r="AN3779" s="40"/>
      <c r="AO3779" s="40"/>
      <c r="AP3779" s="40"/>
      <c r="AQ3779" s="40"/>
      <c r="AR3779" s="40"/>
      <c r="AS3779" s="40"/>
      <c r="AT3779" s="40"/>
      <c r="AU3779" s="40"/>
      <c r="AV3779" s="40"/>
      <c r="AW3779" s="40"/>
      <c r="AX3779" s="40"/>
      <c r="AY3779" s="40"/>
      <c r="AZ3779" s="40"/>
      <c r="BA3779" s="40"/>
      <c r="BB3779" s="40"/>
      <c r="BC3779" s="40"/>
      <c r="BD3779" s="40"/>
      <c r="BE3779" s="40"/>
      <c r="BF3779" s="40"/>
    </row>
    <row r="3780" spans="1:58" x14ac:dyDescent="0.4">
      <c r="A3780" s="510"/>
      <c r="B3780" s="40"/>
      <c r="C3780" s="40"/>
      <c r="D3780" s="45"/>
      <c r="E3780" s="45"/>
      <c r="F3780" s="64"/>
      <c r="G3780" s="40"/>
      <c r="H3780" s="40"/>
      <c r="I3780" s="40"/>
      <c r="J3780" s="40"/>
      <c r="K3780" s="40"/>
      <c r="L3780" s="40"/>
      <c r="M3780" s="40"/>
      <c r="N3780" s="40"/>
      <c r="O3780" s="40"/>
      <c r="P3780" s="40"/>
      <c r="Q3780" s="40"/>
      <c r="R3780" s="40"/>
      <c r="S3780" s="40"/>
      <c r="T3780" s="40"/>
      <c r="U3780" s="40"/>
      <c r="V3780" s="40"/>
      <c r="W3780" s="40"/>
      <c r="X3780" s="40"/>
      <c r="Y3780" s="40"/>
      <c r="Z3780" s="40"/>
      <c r="AA3780" s="40"/>
      <c r="AB3780" s="40"/>
      <c r="AC3780" s="40"/>
      <c r="AD3780" s="40"/>
      <c r="AE3780" s="40"/>
      <c r="AF3780" s="40"/>
      <c r="AG3780" s="40"/>
      <c r="AH3780" s="40"/>
      <c r="AI3780" s="40"/>
      <c r="AJ3780" s="40"/>
      <c r="AK3780" s="40"/>
      <c r="AL3780" s="40"/>
      <c r="AM3780" s="40"/>
      <c r="AN3780" s="40"/>
      <c r="AO3780" s="40"/>
      <c r="AP3780" s="40"/>
      <c r="AQ3780" s="40"/>
      <c r="AR3780" s="40"/>
      <c r="AS3780" s="40"/>
      <c r="AT3780" s="40"/>
      <c r="AU3780" s="40"/>
      <c r="AV3780" s="40"/>
      <c r="AW3780" s="40"/>
      <c r="AX3780" s="40"/>
      <c r="AY3780" s="40"/>
      <c r="AZ3780" s="40"/>
      <c r="BA3780" s="40"/>
      <c r="BB3780" s="40"/>
      <c r="BC3780" s="40"/>
      <c r="BD3780" s="40"/>
      <c r="BE3780" s="40"/>
      <c r="BF3780" s="40"/>
    </row>
    <row r="3781" spans="1:58" x14ac:dyDescent="0.4">
      <c r="A3781" s="510"/>
      <c r="B3781" s="40"/>
      <c r="C3781" s="40"/>
      <c r="D3781" s="45"/>
      <c r="E3781" s="45"/>
      <c r="F3781" s="64"/>
      <c r="G3781" s="40"/>
      <c r="H3781" s="40"/>
      <c r="I3781" s="40"/>
      <c r="J3781" s="40"/>
      <c r="K3781" s="40"/>
      <c r="L3781" s="40"/>
      <c r="M3781" s="40"/>
      <c r="N3781" s="40"/>
      <c r="O3781" s="40"/>
      <c r="P3781" s="40"/>
      <c r="Q3781" s="40"/>
      <c r="R3781" s="40"/>
      <c r="S3781" s="40"/>
      <c r="T3781" s="40"/>
      <c r="U3781" s="40"/>
      <c r="V3781" s="40"/>
      <c r="W3781" s="40"/>
      <c r="X3781" s="40"/>
      <c r="Y3781" s="40"/>
      <c r="Z3781" s="40"/>
      <c r="AA3781" s="40"/>
      <c r="AB3781" s="40"/>
      <c r="AC3781" s="40"/>
      <c r="AD3781" s="40"/>
      <c r="AE3781" s="40"/>
      <c r="AF3781" s="40"/>
      <c r="AG3781" s="40"/>
      <c r="AH3781" s="40"/>
      <c r="AI3781" s="40"/>
      <c r="AJ3781" s="40"/>
      <c r="AK3781" s="40"/>
      <c r="AL3781" s="40"/>
      <c r="AM3781" s="40"/>
      <c r="AN3781" s="40"/>
      <c r="AO3781" s="40"/>
      <c r="AP3781" s="40"/>
      <c r="AQ3781" s="40"/>
      <c r="AR3781" s="40"/>
      <c r="AS3781" s="40"/>
      <c r="AT3781" s="40"/>
      <c r="AU3781" s="40"/>
      <c r="AV3781" s="40"/>
      <c r="AW3781" s="40"/>
      <c r="AX3781" s="40"/>
      <c r="AY3781" s="40"/>
      <c r="AZ3781" s="40"/>
      <c r="BA3781" s="40"/>
      <c r="BB3781" s="40"/>
      <c r="BC3781" s="40"/>
      <c r="BD3781" s="40"/>
      <c r="BE3781" s="40"/>
      <c r="BF3781" s="40"/>
    </row>
    <row r="3782" spans="1:58" x14ac:dyDescent="0.4">
      <c r="A3782" s="510"/>
      <c r="B3782" s="40"/>
      <c r="C3782" s="40"/>
      <c r="D3782" s="45"/>
      <c r="E3782" s="45"/>
      <c r="F3782" s="64"/>
      <c r="G3782" s="40"/>
      <c r="H3782" s="40"/>
      <c r="I3782" s="40"/>
      <c r="J3782" s="40"/>
      <c r="K3782" s="40"/>
      <c r="L3782" s="40"/>
      <c r="M3782" s="40"/>
      <c r="N3782" s="40"/>
      <c r="O3782" s="40"/>
      <c r="P3782" s="40"/>
      <c r="Q3782" s="40"/>
      <c r="R3782" s="40"/>
      <c r="S3782" s="40"/>
      <c r="T3782" s="40"/>
      <c r="U3782" s="40"/>
      <c r="V3782" s="40"/>
      <c r="W3782" s="40"/>
      <c r="X3782" s="40"/>
      <c r="Y3782" s="40"/>
      <c r="Z3782" s="40"/>
      <c r="AA3782" s="40"/>
      <c r="AB3782" s="40"/>
      <c r="AC3782" s="40"/>
      <c r="AD3782" s="40"/>
      <c r="AE3782" s="40"/>
      <c r="AF3782" s="40"/>
      <c r="AG3782" s="40"/>
      <c r="AH3782" s="40"/>
      <c r="AI3782" s="40"/>
      <c r="AJ3782" s="40"/>
      <c r="AK3782" s="40"/>
      <c r="AL3782" s="40"/>
      <c r="AM3782" s="40"/>
      <c r="AN3782" s="40"/>
      <c r="AO3782" s="40"/>
      <c r="AP3782" s="40"/>
      <c r="AQ3782" s="40"/>
      <c r="AR3782" s="40"/>
      <c r="AS3782" s="40"/>
      <c r="AT3782" s="40"/>
      <c r="AU3782" s="40"/>
      <c r="AV3782" s="40"/>
      <c r="AW3782" s="40"/>
      <c r="AX3782" s="40"/>
      <c r="AY3782" s="40"/>
      <c r="AZ3782" s="40"/>
      <c r="BA3782" s="40"/>
      <c r="BB3782" s="40"/>
      <c r="BC3782" s="40"/>
      <c r="BD3782" s="40"/>
      <c r="BE3782" s="40"/>
      <c r="BF3782" s="40"/>
    </row>
    <row r="3783" spans="1:58" x14ac:dyDescent="0.4">
      <c r="A3783" s="510"/>
      <c r="B3783" s="40"/>
      <c r="C3783" s="40"/>
      <c r="D3783" s="45"/>
      <c r="E3783" s="45"/>
      <c r="F3783" s="64"/>
      <c r="G3783" s="40"/>
      <c r="H3783" s="40"/>
      <c r="I3783" s="40"/>
      <c r="J3783" s="40"/>
      <c r="K3783" s="40"/>
      <c r="L3783" s="40"/>
      <c r="M3783" s="40"/>
      <c r="N3783" s="40"/>
      <c r="O3783" s="40"/>
      <c r="P3783" s="40"/>
      <c r="Q3783" s="40"/>
      <c r="R3783" s="40"/>
      <c r="S3783" s="40"/>
      <c r="T3783" s="40"/>
      <c r="U3783" s="40"/>
      <c r="V3783" s="40"/>
      <c r="W3783" s="40"/>
      <c r="X3783" s="40"/>
      <c r="Y3783" s="40"/>
      <c r="Z3783" s="40"/>
      <c r="AA3783" s="40"/>
      <c r="AB3783" s="40"/>
      <c r="AC3783" s="40"/>
      <c r="AD3783" s="40"/>
      <c r="AE3783" s="40"/>
      <c r="AF3783" s="40"/>
      <c r="AG3783" s="40"/>
      <c r="AH3783" s="40"/>
      <c r="AI3783" s="40"/>
      <c r="AJ3783" s="40"/>
      <c r="AK3783" s="40"/>
      <c r="AL3783" s="40"/>
      <c r="AM3783" s="40"/>
      <c r="AN3783" s="40"/>
      <c r="AO3783" s="40"/>
      <c r="AP3783" s="40"/>
      <c r="AQ3783" s="40"/>
      <c r="AR3783" s="40"/>
      <c r="AS3783" s="40"/>
      <c r="AT3783" s="40"/>
      <c r="AU3783" s="40"/>
      <c r="AV3783" s="40"/>
      <c r="AW3783" s="40"/>
      <c r="AX3783" s="40"/>
      <c r="AY3783" s="40"/>
      <c r="AZ3783" s="40"/>
      <c r="BA3783" s="40"/>
      <c r="BB3783" s="40"/>
      <c r="BC3783" s="40"/>
      <c r="BD3783" s="40"/>
      <c r="BE3783" s="40"/>
      <c r="BF3783" s="40"/>
    </row>
    <row r="3784" spans="1:58" x14ac:dyDescent="0.4">
      <c r="A3784" s="510"/>
      <c r="B3784" s="40"/>
      <c r="C3784" s="40"/>
      <c r="D3784" s="45"/>
      <c r="E3784" s="45"/>
      <c r="F3784" s="64"/>
      <c r="G3784" s="40"/>
      <c r="H3784" s="40"/>
      <c r="I3784" s="40"/>
      <c r="J3784" s="40"/>
      <c r="K3784" s="40"/>
      <c r="L3784" s="40"/>
      <c r="M3784" s="40"/>
      <c r="N3784" s="40"/>
      <c r="O3784" s="40"/>
      <c r="P3784" s="40"/>
      <c r="Q3784" s="40"/>
      <c r="R3784" s="40"/>
      <c r="S3784" s="40"/>
      <c r="T3784" s="40"/>
      <c r="U3784" s="40"/>
      <c r="V3784" s="40"/>
      <c r="W3784" s="40"/>
      <c r="X3784" s="40"/>
      <c r="Y3784" s="40"/>
      <c r="Z3784" s="40"/>
      <c r="AA3784" s="40"/>
      <c r="AB3784" s="40"/>
      <c r="AC3784" s="40"/>
      <c r="AD3784" s="40"/>
      <c r="AE3784" s="40"/>
      <c r="AF3784" s="40"/>
      <c r="AG3784" s="40"/>
      <c r="AH3784" s="40"/>
      <c r="AI3784" s="40"/>
      <c r="AJ3784" s="40"/>
      <c r="AK3784" s="40"/>
      <c r="AL3784" s="40"/>
      <c r="AM3784" s="40"/>
      <c r="AN3784" s="40"/>
      <c r="AO3784" s="40"/>
      <c r="AP3784" s="40"/>
      <c r="AQ3784" s="40"/>
      <c r="AR3784" s="40"/>
      <c r="AS3784" s="40"/>
      <c r="AT3784" s="40"/>
      <c r="AU3784" s="40"/>
      <c r="AV3784" s="40"/>
      <c r="AW3784" s="40"/>
      <c r="AX3784" s="40"/>
      <c r="AY3784" s="40"/>
      <c r="AZ3784" s="40"/>
      <c r="BA3784" s="40"/>
      <c r="BB3784" s="40"/>
      <c r="BC3784" s="40"/>
      <c r="BD3784" s="40"/>
      <c r="BE3784" s="40"/>
      <c r="BF3784" s="40"/>
    </row>
    <row r="3785" spans="1:58" x14ac:dyDescent="0.4">
      <c r="A3785" s="510"/>
      <c r="B3785" s="40"/>
      <c r="C3785" s="40"/>
      <c r="D3785" s="45"/>
      <c r="E3785" s="45"/>
      <c r="F3785" s="64"/>
      <c r="G3785" s="40"/>
      <c r="H3785" s="40"/>
      <c r="I3785" s="40"/>
      <c r="J3785" s="40"/>
      <c r="K3785" s="40"/>
      <c r="L3785" s="40"/>
      <c r="M3785" s="40"/>
      <c r="N3785" s="40"/>
      <c r="O3785" s="40"/>
      <c r="P3785" s="40"/>
      <c r="Q3785" s="40"/>
      <c r="R3785" s="40"/>
      <c r="S3785" s="40"/>
      <c r="T3785" s="40"/>
      <c r="U3785" s="40"/>
      <c r="V3785" s="40"/>
      <c r="W3785" s="40"/>
      <c r="X3785" s="40"/>
      <c r="Y3785" s="40"/>
      <c r="Z3785" s="40"/>
      <c r="AA3785" s="40"/>
      <c r="AB3785" s="40"/>
      <c r="AC3785" s="40"/>
      <c r="AD3785" s="40"/>
      <c r="AE3785" s="40"/>
      <c r="AF3785" s="40"/>
      <c r="AG3785" s="40"/>
      <c r="AH3785" s="40"/>
      <c r="AI3785" s="40"/>
      <c r="AJ3785" s="40"/>
      <c r="AK3785" s="40"/>
      <c r="AL3785" s="40"/>
      <c r="AM3785" s="40"/>
      <c r="AN3785" s="40"/>
      <c r="AO3785" s="40"/>
      <c r="AP3785" s="40"/>
      <c r="AQ3785" s="40"/>
      <c r="AR3785" s="40"/>
      <c r="AS3785" s="40"/>
      <c r="AT3785" s="40"/>
      <c r="AU3785" s="40"/>
      <c r="AV3785" s="40"/>
      <c r="AW3785" s="40"/>
      <c r="AX3785" s="40"/>
      <c r="AY3785" s="40"/>
      <c r="AZ3785" s="40"/>
      <c r="BA3785" s="40"/>
      <c r="BB3785" s="40"/>
      <c r="BC3785" s="40"/>
      <c r="BD3785" s="40"/>
      <c r="BE3785" s="40"/>
      <c r="BF3785" s="40"/>
    </row>
    <row r="3786" spans="1:58" x14ac:dyDescent="0.4">
      <c r="A3786" s="510"/>
      <c r="B3786" s="40"/>
      <c r="C3786" s="40"/>
      <c r="D3786" s="45"/>
      <c r="E3786" s="45"/>
      <c r="F3786" s="64"/>
      <c r="G3786" s="40"/>
      <c r="H3786" s="40"/>
      <c r="I3786" s="40"/>
      <c r="J3786" s="40"/>
      <c r="K3786" s="40"/>
      <c r="L3786" s="40"/>
      <c r="M3786" s="40"/>
      <c r="N3786" s="40"/>
      <c r="O3786" s="40"/>
      <c r="P3786" s="40"/>
      <c r="Q3786" s="40"/>
      <c r="R3786" s="40"/>
      <c r="S3786" s="40"/>
      <c r="T3786" s="40"/>
      <c r="U3786" s="40"/>
      <c r="V3786" s="40"/>
      <c r="W3786" s="40"/>
      <c r="X3786" s="40"/>
      <c r="Y3786" s="40"/>
      <c r="Z3786" s="40"/>
      <c r="AA3786" s="40"/>
      <c r="AB3786" s="40"/>
      <c r="AC3786" s="40"/>
      <c r="AD3786" s="40"/>
      <c r="AE3786" s="40"/>
      <c r="AF3786" s="40"/>
      <c r="AG3786" s="40"/>
      <c r="AH3786" s="40"/>
      <c r="AI3786" s="40"/>
      <c r="AJ3786" s="40"/>
      <c r="AK3786" s="40"/>
      <c r="AL3786" s="40"/>
      <c r="AM3786" s="40"/>
      <c r="AN3786" s="40"/>
      <c r="AO3786" s="40"/>
      <c r="AP3786" s="40"/>
      <c r="AQ3786" s="40"/>
      <c r="AR3786" s="40"/>
      <c r="AS3786" s="40"/>
      <c r="AT3786" s="40"/>
      <c r="AU3786" s="40"/>
      <c r="AV3786" s="40"/>
      <c r="AW3786" s="40"/>
      <c r="AX3786" s="40"/>
      <c r="AY3786" s="40"/>
      <c r="AZ3786" s="40"/>
      <c r="BA3786" s="40"/>
      <c r="BB3786" s="40"/>
      <c r="BC3786" s="40"/>
      <c r="BD3786" s="40"/>
      <c r="BE3786" s="40"/>
      <c r="BF3786" s="40"/>
    </row>
    <row r="3787" spans="1:58" x14ac:dyDescent="0.4">
      <c r="A3787" s="510"/>
      <c r="B3787" s="40"/>
      <c r="C3787" s="40"/>
      <c r="D3787" s="45"/>
      <c r="E3787" s="45"/>
      <c r="F3787" s="64"/>
      <c r="G3787" s="40"/>
      <c r="H3787" s="40"/>
      <c r="I3787" s="40"/>
      <c r="J3787" s="40"/>
      <c r="K3787" s="40"/>
      <c r="L3787" s="40"/>
      <c r="M3787" s="40"/>
      <c r="N3787" s="40"/>
      <c r="O3787" s="40"/>
      <c r="P3787" s="40"/>
      <c r="Q3787" s="40"/>
      <c r="R3787" s="40"/>
      <c r="S3787" s="40"/>
      <c r="T3787" s="40"/>
      <c r="U3787" s="40"/>
      <c r="V3787" s="40"/>
      <c r="W3787" s="40"/>
      <c r="X3787" s="40"/>
      <c r="Y3787" s="40"/>
      <c r="Z3787" s="40"/>
      <c r="AA3787" s="40"/>
      <c r="AB3787" s="40"/>
      <c r="AC3787" s="40"/>
      <c r="AD3787" s="40"/>
      <c r="AE3787" s="40"/>
      <c r="AF3787" s="40"/>
      <c r="AG3787" s="40"/>
      <c r="AH3787" s="40"/>
      <c r="AI3787" s="40"/>
      <c r="AJ3787" s="40"/>
      <c r="AK3787" s="40"/>
      <c r="AL3787" s="40"/>
      <c r="AM3787" s="40"/>
      <c r="AN3787" s="40"/>
      <c r="AO3787" s="40"/>
      <c r="AP3787" s="40"/>
      <c r="AQ3787" s="40"/>
      <c r="AR3787" s="40"/>
      <c r="AS3787" s="40"/>
      <c r="AT3787" s="40"/>
      <c r="AU3787" s="40"/>
      <c r="AV3787" s="40"/>
      <c r="AW3787" s="40"/>
      <c r="AX3787" s="40"/>
      <c r="AY3787" s="40"/>
      <c r="AZ3787" s="40"/>
      <c r="BA3787" s="40"/>
      <c r="BB3787" s="40"/>
      <c r="BC3787" s="40"/>
      <c r="BD3787" s="40"/>
      <c r="BE3787" s="40"/>
      <c r="BF3787" s="40"/>
    </row>
    <row r="3788" spans="1:58" x14ac:dyDescent="0.4">
      <c r="A3788" s="510"/>
      <c r="B3788" s="40"/>
      <c r="C3788" s="40"/>
      <c r="D3788" s="45"/>
      <c r="E3788" s="45"/>
      <c r="F3788" s="64"/>
      <c r="G3788" s="40"/>
      <c r="H3788" s="40"/>
      <c r="I3788" s="40"/>
      <c r="J3788" s="40"/>
      <c r="K3788" s="40"/>
      <c r="L3788" s="40"/>
      <c r="M3788" s="40"/>
      <c r="N3788" s="40"/>
      <c r="O3788" s="40"/>
      <c r="P3788" s="40"/>
      <c r="Q3788" s="40"/>
      <c r="R3788" s="40"/>
      <c r="S3788" s="40"/>
      <c r="T3788" s="40"/>
      <c r="U3788" s="40"/>
      <c r="V3788" s="40"/>
      <c r="W3788" s="40"/>
      <c r="X3788" s="40"/>
      <c r="Y3788" s="40"/>
      <c r="Z3788" s="40"/>
      <c r="AA3788" s="40"/>
      <c r="AB3788" s="40"/>
      <c r="AC3788" s="40"/>
      <c r="AD3788" s="40"/>
      <c r="AE3788" s="40"/>
      <c r="AF3788" s="40"/>
      <c r="AG3788" s="40"/>
      <c r="AH3788" s="40"/>
      <c r="AI3788" s="40"/>
      <c r="AJ3788" s="40"/>
      <c r="AK3788" s="40"/>
      <c r="AL3788" s="40"/>
      <c r="AM3788" s="40"/>
      <c r="AN3788" s="40"/>
      <c r="AO3788" s="40"/>
      <c r="AP3788" s="40"/>
      <c r="AQ3788" s="40"/>
      <c r="AR3788" s="40"/>
      <c r="AS3788" s="40"/>
      <c r="AT3788" s="40"/>
      <c r="AU3788" s="40"/>
      <c r="AV3788" s="40"/>
      <c r="AW3788" s="40"/>
      <c r="AX3788" s="40"/>
      <c r="AY3788" s="40"/>
      <c r="AZ3788" s="40"/>
      <c r="BA3788" s="40"/>
      <c r="BB3788" s="40"/>
      <c r="BC3788" s="40"/>
      <c r="BD3788" s="40"/>
      <c r="BE3788" s="40"/>
      <c r="BF3788" s="40"/>
    </row>
    <row r="3789" spans="1:58" x14ac:dyDescent="0.4">
      <c r="A3789" s="510"/>
      <c r="B3789" s="40"/>
      <c r="C3789" s="40"/>
      <c r="D3789" s="45"/>
      <c r="E3789" s="45"/>
      <c r="F3789" s="64"/>
      <c r="G3789" s="40"/>
      <c r="H3789" s="40"/>
      <c r="I3789" s="40"/>
      <c r="J3789" s="40"/>
      <c r="K3789" s="40"/>
      <c r="L3789" s="40"/>
      <c r="M3789" s="40"/>
      <c r="N3789" s="40"/>
      <c r="O3789" s="40"/>
      <c r="P3789" s="40"/>
      <c r="Q3789" s="40"/>
      <c r="R3789" s="40"/>
      <c r="S3789" s="40"/>
      <c r="T3789" s="40"/>
      <c r="U3789" s="40"/>
      <c r="V3789" s="40"/>
      <c r="W3789" s="40"/>
      <c r="X3789" s="40"/>
      <c r="Y3789" s="40"/>
      <c r="Z3789" s="40"/>
      <c r="AA3789" s="40"/>
      <c r="AB3789" s="40"/>
      <c r="AC3789" s="40"/>
      <c r="AD3789" s="40"/>
      <c r="AE3789" s="40"/>
      <c r="AF3789" s="40"/>
      <c r="AG3789" s="40"/>
      <c r="AH3789" s="40"/>
      <c r="AI3789" s="40"/>
      <c r="AJ3789" s="40"/>
      <c r="AK3789" s="40"/>
      <c r="AL3789" s="40"/>
      <c r="AM3789" s="40"/>
      <c r="AN3789" s="40"/>
      <c r="AO3789" s="40"/>
      <c r="AP3789" s="40"/>
      <c r="AQ3789" s="40"/>
      <c r="AR3789" s="40"/>
      <c r="AS3789" s="40"/>
      <c r="AT3789" s="40"/>
      <c r="AU3789" s="40"/>
      <c r="AV3789" s="40"/>
      <c r="AW3789" s="40"/>
      <c r="AX3789" s="40"/>
      <c r="AY3789" s="40"/>
      <c r="AZ3789" s="40"/>
      <c r="BA3789" s="40"/>
      <c r="BB3789" s="40"/>
      <c r="BC3789" s="40"/>
      <c r="BD3789" s="40"/>
      <c r="BE3789" s="40"/>
      <c r="BF3789" s="40"/>
    </row>
    <row r="3790" spans="1:58" x14ac:dyDescent="0.4">
      <c r="A3790" s="510"/>
      <c r="B3790" s="40"/>
      <c r="C3790" s="40"/>
      <c r="D3790" s="45"/>
      <c r="E3790" s="45"/>
      <c r="F3790" s="64"/>
      <c r="G3790" s="40"/>
      <c r="H3790" s="40"/>
      <c r="I3790" s="40"/>
      <c r="J3790" s="40"/>
      <c r="K3790" s="40"/>
      <c r="L3790" s="40"/>
      <c r="M3790" s="40"/>
      <c r="N3790" s="40"/>
      <c r="O3790" s="40"/>
      <c r="P3790" s="40"/>
      <c r="Q3790" s="40"/>
      <c r="R3790" s="40"/>
      <c r="S3790" s="40"/>
      <c r="T3790" s="40"/>
      <c r="U3790" s="40"/>
      <c r="V3790" s="40"/>
      <c r="W3790" s="40"/>
      <c r="X3790" s="40"/>
      <c r="Y3790" s="40"/>
      <c r="Z3790" s="40"/>
      <c r="AA3790" s="40"/>
      <c r="AB3790" s="40"/>
      <c r="AC3790" s="40"/>
      <c r="AD3790" s="40"/>
      <c r="AE3790" s="40"/>
      <c r="AF3790" s="40"/>
      <c r="AG3790" s="40"/>
      <c r="AH3790" s="40"/>
      <c r="AI3790" s="40"/>
      <c r="AJ3790" s="40"/>
      <c r="AK3790" s="40"/>
      <c r="AL3790" s="40"/>
      <c r="AM3790" s="40"/>
      <c r="AN3790" s="40"/>
      <c r="AO3790" s="40"/>
      <c r="AP3790" s="40"/>
      <c r="AQ3790" s="40"/>
      <c r="AR3790" s="40"/>
      <c r="AS3790" s="40"/>
      <c r="AT3790" s="40"/>
      <c r="AU3790" s="40"/>
      <c r="AV3790" s="40"/>
      <c r="AW3790" s="40"/>
      <c r="AX3790" s="40"/>
      <c r="AY3790" s="40"/>
      <c r="AZ3790" s="40"/>
      <c r="BA3790" s="40"/>
      <c r="BB3790" s="40"/>
      <c r="BC3790" s="40"/>
      <c r="BD3790" s="40"/>
      <c r="BE3790" s="40"/>
      <c r="BF3790" s="40"/>
    </row>
    <row r="3791" spans="1:58" x14ac:dyDescent="0.4">
      <c r="A3791" s="510"/>
      <c r="B3791" s="40"/>
      <c r="C3791" s="40"/>
      <c r="D3791" s="45"/>
      <c r="E3791" s="45"/>
      <c r="F3791" s="64"/>
      <c r="G3791" s="40"/>
      <c r="H3791" s="40"/>
      <c r="I3791" s="40"/>
      <c r="J3791" s="40"/>
      <c r="K3791" s="40"/>
      <c r="L3791" s="40"/>
      <c r="M3791" s="40"/>
      <c r="N3791" s="40"/>
      <c r="O3791" s="40"/>
      <c r="P3791" s="40"/>
      <c r="Q3791" s="40"/>
      <c r="R3791" s="40"/>
      <c r="S3791" s="40"/>
      <c r="T3791" s="40"/>
      <c r="U3791" s="40"/>
      <c r="V3791" s="40"/>
      <c r="W3791" s="40"/>
      <c r="X3791" s="40"/>
      <c r="Y3791" s="40"/>
      <c r="Z3791" s="40"/>
      <c r="AA3791" s="40"/>
      <c r="AB3791" s="40"/>
      <c r="AC3791" s="40"/>
      <c r="AD3791" s="40"/>
      <c r="AE3791" s="40"/>
      <c r="AF3791" s="40"/>
      <c r="AG3791" s="40"/>
      <c r="AH3791" s="40"/>
      <c r="AI3791" s="40"/>
      <c r="AJ3791" s="40"/>
      <c r="AK3791" s="40"/>
      <c r="AL3791" s="40"/>
      <c r="AM3791" s="40"/>
      <c r="AN3791" s="40"/>
      <c r="AO3791" s="40"/>
      <c r="AP3791" s="40"/>
      <c r="AQ3791" s="40"/>
      <c r="AR3791" s="40"/>
      <c r="AS3791" s="40"/>
      <c r="AT3791" s="40"/>
      <c r="AU3791" s="40"/>
      <c r="AV3791" s="40"/>
      <c r="AW3791" s="40"/>
      <c r="AX3791" s="40"/>
      <c r="AY3791" s="40"/>
      <c r="AZ3791" s="40"/>
      <c r="BA3791" s="40"/>
      <c r="BB3791" s="40"/>
      <c r="BC3791" s="40"/>
      <c r="BD3791" s="40"/>
      <c r="BE3791" s="40"/>
      <c r="BF3791" s="40"/>
    </row>
    <row r="3792" spans="1:58" x14ac:dyDescent="0.4">
      <c r="A3792" s="510"/>
      <c r="B3792" s="40"/>
      <c r="C3792" s="40"/>
      <c r="D3792" s="45"/>
      <c r="E3792" s="45"/>
      <c r="F3792" s="64"/>
      <c r="G3792" s="40"/>
      <c r="H3792" s="40"/>
      <c r="I3792" s="40"/>
      <c r="J3792" s="40"/>
      <c r="K3792" s="40"/>
      <c r="L3792" s="40"/>
      <c r="M3792" s="40"/>
      <c r="N3792" s="40"/>
      <c r="O3792" s="40"/>
      <c r="P3792" s="40"/>
      <c r="Q3792" s="40"/>
      <c r="R3792" s="40"/>
      <c r="S3792" s="40"/>
      <c r="T3792" s="40"/>
      <c r="U3792" s="40"/>
      <c r="V3792" s="40"/>
      <c r="W3792" s="40"/>
      <c r="X3792" s="40"/>
      <c r="Y3792" s="40"/>
      <c r="Z3792" s="40"/>
      <c r="AA3792" s="40"/>
      <c r="AB3792" s="40"/>
      <c r="AC3792" s="40"/>
      <c r="AD3792" s="40"/>
      <c r="AE3792" s="40"/>
      <c r="AF3792" s="40"/>
      <c r="AG3792" s="40"/>
      <c r="AH3792" s="40"/>
      <c r="AI3792" s="40"/>
      <c r="AJ3792" s="40"/>
      <c r="AK3792" s="40"/>
      <c r="AL3792" s="40"/>
      <c r="AM3792" s="40"/>
      <c r="AN3792" s="40"/>
      <c r="AO3792" s="40"/>
      <c r="AP3792" s="40"/>
      <c r="AQ3792" s="40"/>
      <c r="AR3792" s="40"/>
      <c r="AS3792" s="40"/>
      <c r="AT3792" s="40"/>
      <c r="AU3792" s="40"/>
      <c r="AV3792" s="40"/>
      <c r="AW3792" s="40"/>
      <c r="AX3792" s="40"/>
      <c r="AY3792" s="40"/>
      <c r="AZ3792" s="40"/>
      <c r="BA3792" s="40"/>
      <c r="BB3792" s="40"/>
      <c r="BC3792" s="40"/>
      <c r="BD3792" s="40"/>
      <c r="BE3792" s="40"/>
      <c r="BF3792" s="40"/>
    </row>
    <row r="3793" spans="1:58" x14ac:dyDescent="0.4">
      <c r="A3793" s="510"/>
      <c r="B3793" s="40"/>
      <c r="C3793" s="40"/>
      <c r="D3793" s="45"/>
      <c r="E3793" s="45"/>
      <c r="F3793" s="64"/>
      <c r="G3793" s="40"/>
      <c r="H3793" s="40"/>
      <c r="I3793" s="40"/>
      <c r="J3793" s="40"/>
      <c r="K3793" s="40"/>
      <c r="L3793" s="40"/>
      <c r="M3793" s="40"/>
      <c r="N3793" s="40"/>
      <c r="O3793" s="40"/>
      <c r="P3793" s="40"/>
      <c r="Q3793" s="40"/>
      <c r="R3793" s="40"/>
      <c r="S3793" s="40"/>
      <c r="T3793" s="40"/>
      <c r="U3793" s="40"/>
      <c r="V3793" s="40"/>
      <c r="W3793" s="40"/>
      <c r="X3793" s="40"/>
      <c r="Y3793" s="40"/>
      <c r="Z3793" s="40"/>
      <c r="AA3793" s="40"/>
      <c r="AB3793" s="40"/>
      <c r="AC3793" s="40"/>
      <c r="AD3793" s="40"/>
      <c r="AE3793" s="40"/>
      <c r="AF3793" s="40"/>
      <c r="AG3793" s="40"/>
      <c r="AH3793" s="40"/>
      <c r="AI3793" s="40"/>
      <c r="AJ3793" s="40"/>
      <c r="AK3793" s="40"/>
      <c r="AL3793" s="40"/>
      <c r="AM3793" s="40"/>
      <c r="AN3793" s="40"/>
      <c r="AO3793" s="40"/>
      <c r="AP3793" s="40"/>
      <c r="AQ3793" s="40"/>
      <c r="AR3793" s="40"/>
      <c r="AS3793" s="40"/>
      <c r="AT3793" s="40"/>
      <c r="AU3793" s="40"/>
      <c r="AV3793" s="40"/>
      <c r="AW3793" s="40"/>
      <c r="AX3793" s="40"/>
      <c r="AY3793" s="40"/>
      <c r="AZ3793" s="40"/>
      <c r="BA3793" s="40"/>
      <c r="BB3793" s="40"/>
      <c r="BC3793" s="40"/>
      <c r="BD3793" s="40"/>
      <c r="BE3793" s="40"/>
      <c r="BF3793" s="40"/>
    </row>
    <row r="3794" spans="1:58" x14ac:dyDescent="0.4">
      <c r="A3794" s="510"/>
      <c r="B3794" s="40"/>
      <c r="C3794" s="40"/>
      <c r="D3794" s="45"/>
      <c r="E3794" s="45"/>
      <c r="F3794" s="64"/>
      <c r="G3794" s="40"/>
      <c r="H3794" s="40"/>
      <c r="I3794" s="40"/>
      <c r="J3794" s="40"/>
      <c r="K3794" s="40"/>
      <c r="L3794" s="40"/>
      <c r="M3794" s="40"/>
      <c r="N3794" s="40"/>
      <c r="O3794" s="40"/>
      <c r="P3794" s="40"/>
      <c r="Q3794" s="40"/>
      <c r="R3794" s="40"/>
      <c r="S3794" s="40"/>
      <c r="T3794" s="40"/>
      <c r="U3794" s="40"/>
      <c r="V3794" s="40"/>
      <c r="W3794" s="40"/>
      <c r="X3794" s="40"/>
      <c r="Y3794" s="40"/>
      <c r="Z3794" s="40"/>
      <c r="AA3794" s="40"/>
      <c r="AB3794" s="40"/>
      <c r="AC3794" s="40"/>
      <c r="AD3794" s="40"/>
      <c r="AE3794" s="40"/>
      <c r="AF3794" s="40"/>
      <c r="AG3794" s="40"/>
      <c r="AH3794" s="40"/>
      <c r="AI3794" s="40"/>
      <c r="AJ3794" s="40"/>
      <c r="AK3794" s="40"/>
      <c r="AL3794" s="40"/>
      <c r="AM3794" s="40"/>
      <c r="AN3794" s="40"/>
      <c r="AO3794" s="40"/>
      <c r="AP3794" s="40"/>
      <c r="AQ3794" s="40"/>
      <c r="AR3794" s="40"/>
      <c r="AS3794" s="40"/>
      <c r="AT3794" s="40"/>
      <c r="AU3794" s="40"/>
      <c r="AV3794" s="40"/>
      <c r="AW3794" s="40"/>
      <c r="AX3794" s="40"/>
      <c r="AY3794" s="40"/>
      <c r="AZ3794" s="40"/>
      <c r="BA3794" s="40"/>
      <c r="BB3794" s="40"/>
      <c r="BC3794" s="40"/>
      <c r="BD3794" s="40"/>
      <c r="BE3794" s="40"/>
      <c r="BF3794" s="40"/>
    </row>
    <row r="3795" spans="1:58" x14ac:dyDescent="0.4">
      <c r="A3795" s="510"/>
      <c r="B3795" s="40"/>
      <c r="C3795" s="40"/>
      <c r="D3795" s="45"/>
      <c r="E3795" s="45"/>
      <c r="F3795" s="64"/>
      <c r="G3795" s="40"/>
      <c r="H3795" s="40"/>
      <c r="I3795" s="40"/>
      <c r="J3795" s="40"/>
      <c r="K3795" s="40"/>
      <c r="L3795" s="40"/>
      <c r="M3795" s="40"/>
      <c r="N3795" s="40"/>
      <c r="O3795" s="40"/>
      <c r="P3795" s="40"/>
      <c r="Q3795" s="40"/>
      <c r="R3795" s="40"/>
      <c r="S3795" s="40"/>
      <c r="T3795" s="40"/>
      <c r="U3795" s="40"/>
      <c r="V3795" s="40"/>
      <c r="W3795" s="40"/>
      <c r="X3795" s="40"/>
      <c r="Y3795" s="40"/>
      <c r="Z3795" s="40"/>
      <c r="AA3795" s="40"/>
      <c r="AB3795" s="40"/>
      <c r="AC3795" s="40"/>
      <c r="AD3795" s="40"/>
      <c r="AE3795" s="40"/>
      <c r="AF3795" s="40"/>
      <c r="AG3795" s="40"/>
      <c r="AH3795" s="40"/>
      <c r="AI3795" s="40"/>
      <c r="AJ3795" s="40"/>
      <c r="AK3795" s="40"/>
      <c r="AL3795" s="40"/>
      <c r="AM3795" s="40"/>
      <c r="AN3795" s="40"/>
      <c r="AO3795" s="40"/>
      <c r="AP3795" s="40"/>
      <c r="AQ3795" s="40"/>
      <c r="AR3795" s="40"/>
      <c r="AS3795" s="40"/>
      <c r="AT3795" s="40"/>
      <c r="AU3795" s="40"/>
      <c r="AV3795" s="40"/>
      <c r="AW3795" s="40"/>
      <c r="AX3795" s="40"/>
      <c r="AY3795" s="40"/>
      <c r="AZ3795" s="40"/>
      <c r="BA3795" s="40"/>
      <c r="BB3795" s="40"/>
      <c r="BC3795" s="40"/>
      <c r="BD3795" s="40"/>
      <c r="BE3795" s="40"/>
      <c r="BF3795" s="40"/>
    </row>
    <row r="3796" spans="1:58" x14ac:dyDescent="0.4">
      <c r="A3796" s="510"/>
      <c r="B3796" s="40"/>
      <c r="C3796" s="40"/>
      <c r="D3796" s="45"/>
      <c r="E3796" s="45"/>
      <c r="F3796" s="64"/>
      <c r="G3796" s="40"/>
      <c r="H3796" s="40"/>
      <c r="I3796" s="40"/>
      <c r="J3796" s="40"/>
      <c r="K3796" s="40"/>
      <c r="L3796" s="40"/>
      <c r="M3796" s="40"/>
      <c r="N3796" s="40"/>
      <c r="O3796" s="40"/>
      <c r="P3796" s="40"/>
      <c r="Q3796" s="40"/>
      <c r="R3796" s="40"/>
      <c r="S3796" s="40"/>
      <c r="T3796" s="40"/>
      <c r="U3796" s="40"/>
      <c r="V3796" s="40"/>
      <c r="W3796" s="40"/>
      <c r="X3796" s="40"/>
      <c r="Y3796" s="40"/>
      <c r="Z3796" s="40"/>
      <c r="AA3796" s="40"/>
      <c r="AB3796" s="40"/>
      <c r="AC3796" s="40"/>
      <c r="AD3796" s="40"/>
      <c r="AE3796" s="40"/>
      <c r="AF3796" s="40"/>
      <c r="AG3796" s="40"/>
      <c r="AH3796" s="40"/>
      <c r="AI3796" s="40"/>
      <c r="AJ3796" s="40"/>
      <c r="AK3796" s="40"/>
      <c r="AL3796" s="40"/>
      <c r="AM3796" s="40"/>
      <c r="AN3796" s="40"/>
      <c r="AO3796" s="40"/>
      <c r="AP3796" s="40"/>
      <c r="AQ3796" s="40"/>
      <c r="AR3796" s="40"/>
      <c r="AS3796" s="40"/>
      <c r="AT3796" s="40"/>
      <c r="AU3796" s="40"/>
      <c r="AV3796" s="40"/>
      <c r="AW3796" s="40"/>
      <c r="AX3796" s="40"/>
      <c r="AY3796" s="40"/>
      <c r="AZ3796" s="40"/>
      <c r="BA3796" s="40"/>
      <c r="BB3796" s="40"/>
      <c r="BC3796" s="40"/>
      <c r="BD3796" s="40"/>
      <c r="BE3796" s="40"/>
      <c r="BF3796" s="40"/>
    </row>
    <row r="3797" spans="1:58" x14ac:dyDescent="0.4">
      <c r="A3797" s="510"/>
      <c r="B3797" s="40"/>
      <c r="C3797" s="40"/>
      <c r="D3797" s="45"/>
      <c r="E3797" s="45"/>
      <c r="F3797" s="64"/>
      <c r="G3797" s="40"/>
      <c r="H3797" s="40"/>
      <c r="I3797" s="40"/>
      <c r="J3797" s="40"/>
      <c r="K3797" s="40"/>
      <c r="L3797" s="40"/>
      <c r="M3797" s="40"/>
      <c r="N3797" s="40"/>
      <c r="O3797" s="40"/>
      <c r="P3797" s="40"/>
      <c r="Q3797" s="40"/>
      <c r="R3797" s="40"/>
      <c r="S3797" s="40"/>
      <c r="T3797" s="40"/>
      <c r="U3797" s="40"/>
      <c r="V3797" s="40"/>
      <c r="W3797" s="40"/>
      <c r="X3797" s="40"/>
      <c r="Y3797" s="40"/>
      <c r="Z3797" s="40"/>
      <c r="AA3797" s="40"/>
      <c r="AB3797" s="40"/>
      <c r="AC3797" s="40"/>
      <c r="AD3797" s="40"/>
      <c r="AE3797" s="40"/>
      <c r="AF3797" s="40"/>
      <c r="AG3797" s="40"/>
      <c r="AH3797" s="40"/>
      <c r="AI3797" s="40"/>
      <c r="AJ3797" s="40"/>
      <c r="AK3797" s="40"/>
      <c r="AL3797" s="40"/>
      <c r="AM3797" s="40"/>
      <c r="AN3797" s="40"/>
      <c r="AO3797" s="40"/>
      <c r="AP3797" s="40"/>
      <c r="AQ3797" s="40"/>
      <c r="AR3797" s="40"/>
      <c r="AS3797" s="40"/>
      <c r="AT3797" s="40"/>
      <c r="AU3797" s="40"/>
      <c r="AV3797" s="40"/>
      <c r="AW3797" s="40"/>
      <c r="AX3797" s="40"/>
      <c r="AY3797" s="40"/>
      <c r="AZ3797" s="40"/>
      <c r="BA3797" s="40"/>
      <c r="BB3797" s="40"/>
      <c r="BC3797" s="40"/>
      <c r="BD3797" s="40"/>
      <c r="BE3797" s="40"/>
      <c r="BF3797" s="40"/>
    </row>
    <row r="3798" spans="1:58" x14ac:dyDescent="0.4">
      <c r="A3798" s="510"/>
      <c r="B3798" s="40"/>
      <c r="C3798" s="40"/>
      <c r="D3798" s="45"/>
      <c r="E3798" s="45"/>
      <c r="F3798" s="64"/>
      <c r="G3798" s="40"/>
      <c r="H3798" s="40"/>
      <c r="I3798" s="40"/>
      <c r="J3798" s="40"/>
      <c r="K3798" s="40"/>
      <c r="L3798" s="40"/>
      <c r="M3798" s="40"/>
      <c r="N3798" s="40"/>
      <c r="O3798" s="40"/>
      <c r="P3798" s="40"/>
      <c r="Q3798" s="40"/>
      <c r="R3798" s="40"/>
      <c r="S3798" s="40"/>
      <c r="T3798" s="40"/>
      <c r="U3798" s="40"/>
      <c r="V3798" s="40"/>
      <c r="W3798" s="40"/>
      <c r="X3798" s="40"/>
      <c r="Y3798" s="40"/>
      <c r="Z3798" s="40"/>
      <c r="AA3798" s="40"/>
      <c r="AB3798" s="40"/>
      <c r="AC3798" s="40"/>
      <c r="AD3798" s="40"/>
      <c r="AE3798" s="40"/>
      <c r="AF3798" s="40"/>
      <c r="AG3798" s="40"/>
      <c r="AH3798" s="40"/>
      <c r="AI3798" s="40"/>
      <c r="AJ3798" s="40"/>
      <c r="AK3798" s="40"/>
      <c r="AL3798" s="40"/>
      <c r="AM3798" s="40"/>
      <c r="AN3798" s="40"/>
      <c r="AO3798" s="40"/>
      <c r="AP3798" s="40"/>
      <c r="AQ3798" s="40"/>
      <c r="AR3798" s="40"/>
      <c r="AS3798" s="40"/>
      <c r="AT3798" s="40"/>
      <c r="AU3798" s="40"/>
      <c r="AV3798" s="40"/>
      <c r="AW3798" s="40"/>
      <c r="AX3798" s="40"/>
      <c r="AY3798" s="40"/>
      <c r="AZ3798" s="40"/>
      <c r="BA3798" s="40"/>
      <c r="BB3798" s="40"/>
      <c r="BC3798" s="40"/>
      <c r="BD3798" s="40"/>
      <c r="BE3798" s="40"/>
      <c r="BF3798" s="40"/>
    </row>
    <row r="3799" spans="1:58" x14ac:dyDescent="0.4">
      <c r="A3799" s="510"/>
      <c r="B3799" s="40"/>
      <c r="C3799" s="40"/>
      <c r="D3799" s="45"/>
      <c r="E3799" s="45"/>
      <c r="F3799" s="64"/>
      <c r="G3799" s="40"/>
      <c r="H3799" s="40"/>
      <c r="I3799" s="40"/>
      <c r="J3799" s="40"/>
      <c r="K3799" s="40"/>
      <c r="L3799" s="40"/>
      <c r="M3799" s="40"/>
      <c r="N3799" s="40"/>
      <c r="O3799" s="40"/>
      <c r="P3799" s="40"/>
      <c r="Q3799" s="40"/>
      <c r="R3799" s="40"/>
      <c r="S3799" s="40"/>
      <c r="T3799" s="40"/>
      <c r="U3799" s="40"/>
      <c r="V3799" s="40"/>
      <c r="W3799" s="40"/>
      <c r="X3799" s="40"/>
      <c r="Y3799" s="40"/>
      <c r="Z3799" s="40"/>
      <c r="AA3799" s="40"/>
      <c r="AB3799" s="40"/>
      <c r="AC3799" s="40"/>
      <c r="AD3799" s="40"/>
      <c r="AE3799" s="40"/>
      <c r="AF3799" s="40"/>
      <c r="AG3799" s="40"/>
      <c r="AH3799" s="40"/>
      <c r="AI3799" s="40"/>
      <c r="AJ3799" s="40"/>
      <c r="AK3799" s="40"/>
      <c r="AL3799" s="40"/>
      <c r="AM3799" s="40"/>
      <c r="AN3799" s="40"/>
      <c r="AO3799" s="40"/>
      <c r="AP3799" s="40"/>
      <c r="AQ3799" s="40"/>
      <c r="AR3799" s="40"/>
      <c r="AS3799" s="40"/>
      <c r="AT3799" s="40"/>
      <c r="AU3799" s="40"/>
      <c r="AV3799" s="40"/>
      <c r="AW3799" s="40"/>
      <c r="AX3799" s="40"/>
      <c r="AY3799" s="40"/>
      <c r="AZ3799" s="40"/>
      <c r="BA3799" s="40"/>
      <c r="BB3799" s="40"/>
      <c r="BC3799" s="40"/>
      <c r="BD3799" s="40"/>
      <c r="BE3799" s="40"/>
      <c r="BF3799" s="40"/>
    </row>
    <row r="3800" spans="1:58" x14ac:dyDescent="0.4">
      <c r="A3800" s="510"/>
      <c r="B3800" s="40"/>
      <c r="C3800" s="40"/>
      <c r="D3800" s="45"/>
      <c r="E3800" s="45"/>
      <c r="F3800" s="64"/>
      <c r="G3800" s="40"/>
      <c r="H3800" s="40"/>
      <c r="I3800" s="40"/>
      <c r="J3800" s="40"/>
      <c r="K3800" s="40"/>
      <c r="L3800" s="40"/>
      <c r="M3800" s="40"/>
      <c r="N3800" s="40"/>
      <c r="O3800" s="40"/>
      <c r="P3800" s="40"/>
      <c r="Q3800" s="40"/>
      <c r="R3800" s="40"/>
      <c r="S3800" s="40"/>
      <c r="T3800" s="40"/>
      <c r="U3800" s="40"/>
      <c r="V3800" s="40"/>
      <c r="W3800" s="40"/>
      <c r="X3800" s="40"/>
      <c r="Y3800" s="40"/>
      <c r="Z3800" s="40"/>
      <c r="AA3800" s="40"/>
      <c r="AB3800" s="40"/>
      <c r="AC3800" s="40"/>
      <c r="AD3800" s="40"/>
      <c r="AE3800" s="40"/>
      <c r="AF3800" s="40"/>
      <c r="AG3800" s="40"/>
      <c r="AH3800" s="40"/>
      <c r="AI3800" s="40"/>
      <c r="AJ3800" s="40"/>
      <c r="AK3800" s="40"/>
      <c r="AL3800" s="40"/>
      <c r="AM3800" s="40"/>
      <c r="AN3800" s="40"/>
      <c r="AO3800" s="40"/>
      <c r="AP3800" s="40"/>
      <c r="AQ3800" s="40"/>
      <c r="AR3800" s="40"/>
      <c r="AS3800" s="40"/>
      <c r="AT3800" s="40"/>
      <c r="AU3800" s="40"/>
      <c r="AV3800" s="40"/>
      <c r="AW3800" s="40"/>
      <c r="AX3800" s="40"/>
      <c r="AY3800" s="40"/>
      <c r="AZ3800" s="40"/>
      <c r="BA3800" s="40"/>
      <c r="BB3800" s="40"/>
      <c r="BC3800" s="40"/>
      <c r="BD3800" s="40"/>
      <c r="BE3800" s="40"/>
      <c r="BF3800" s="40"/>
    </row>
    <row r="3801" spans="1:58" x14ac:dyDescent="0.4">
      <c r="A3801" s="510"/>
      <c r="B3801" s="40"/>
      <c r="C3801" s="40"/>
      <c r="D3801" s="45"/>
      <c r="E3801" s="45"/>
      <c r="F3801" s="64"/>
      <c r="G3801" s="40"/>
      <c r="H3801" s="40"/>
      <c r="I3801" s="40"/>
      <c r="J3801" s="40"/>
      <c r="K3801" s="40"/>
      <c r="L3801" s="40"/>
      <c r="M3801" s="40"/>
      <c r="N3801" s="40"/>
      <c r="O3801" s="40"/>
      <c r="P3801" s="40"/>
      <c r="Q3801" s="40"/>
      <c r="R3801" s="40"/>
      <c r="S3801" s="40"/>
      <c r="T3801" s="40"/>
      <c r="U3801" s="40"/>
      <c r="V3801" s="40"/>
      <c r="W3801" s="40"/>
      <c r="X3801" s="40"/>
      <c r="Y3801" s="40"/>
      <c r="Z3801" s="40"/>
      <c r="AA3801" s="40"/>
      <c r="AB3801" s="40"/>
      <c r="AC3801" s="40"/>
      <c r="AD3801" s="40"/>
      <c r="AE3801" s="40"/>
      <c r="AF3801" s="40"/>
      <c r="AG3801" s="40"/>
      <c r="AH3801" s="40"/>
      <c r="AI3801" s="40"/>
      <c r="AJ3801" s="40"/>
      <c r="AK3801" s="40"/>
      <c r="AL3801" s="40"/>
      <c r="AM3801" s="40"/>
      <c r="AN3801" s="40"/>
      <c r="AO3801" s="40"/>
      <c r="AP3801" s="40"/>
      <c r="AQ3801" s="40"/>
      <c r="AR3801" s="40"/>
      <c r="AS3801" s="40"/>
      <c r="AT3801" s="40"/>
      <c r="AU3801" s="40"/>
      <c r="AV3801" s="40"/>
      <c r="AW3801" s="40"/>
      <c r="AX3801" s="40"/>
      <c r="AY3801" s="40"/>
      <c r="AZ3801" s="40"/>
      <c r="BA3801" s="40"/>
      <c r="BB3801" s="40"/>
      <c r="BC3801" s="40"/>
      <c r="BD3801" s="40"/>
      <c r="BE3801" s="40"/>
      <c r="BF3801" s="40"/>
    </row>
    <row r="3802" spans="1:58" x14ac:dyDescent="0.4">
      <c r="A3802" s="510"/>
      <c r="B3802" s="40"/>
      <c r="C3802" s="40"/>
      <c r="D3802" s="45"/>
      <c r="E3802" s="45"/>
      <c r="F3802" s="64"/>
      <c r="G3802" s="40"/>
      <c r="H3802" s="40"/>
      <c r="I3802" s="40"/>
      <c r="J3802" s="40"/>
      <c r="K3802" s="40"/>
      <c r="L3802" s="40"/>
      <c r="M3802" s="40"/>
      <c r="N3802" s="40"/>
      <c r="O3802" s="40"/>
      <c r="P3802" s="40"/>
      <c r="Q3802" s="40"/>
      <c r="R3802" s="40"/>
      <c r="S3802" s="40"/>
      <c r="T3802" s="40"/>
      <c r="U3802" s="40"/>
      <c r="V3802" s="40"/>
      <c r="W3802" s="40"/>
      <c r="X3802" s="40"/>
      <c r="Y3802" s="40"/>
      <c r="Z3802" s="40"/>
      <c r="AA3802" s="40"/>
      <c r="AB3802" s="40"/>
      <c r="AC3802" s="40"/>
      <c r="AD3802" s="40"/>
      <c r="AE3802" s="40"/>
      <c r="AF3802" s="40"/>
      <c r="AG3802" s="40"/>
      <c r="AH3802" s="40"/>
      <c r="AI3802" s="40"/>
      <c r="AJ3802" s="40"/>
      <c r="AK3802" s="40"/>
      <c r="AL3802" s="40"/>
      <c r="AM3802" s="40"/>
      <c r="AN3802" s="40"/>
      <c r="AO3802" s="40"/>
      <c r="AP3802" s="40"/>
      <c r="AQ3802" s="40"/>
      <c r="AR3802" s="40"/>
      <c r="AS3802" s="40"/>
      <c r="AT3802" s="40"/>
      <c r="AU3802" s="40"/>
      <c r="AV3802" s="40"/>
      <c r="AW3802" s="40"/>
      <c r="AX3802" s="40"/>
      <c r="AY3802" s="40"/>
      <c r="AZ3802" s="40"/>
      <c r="BA3802" s="40"/>
      <c r="BB3802" s="40"/>
      <c r="BC3802" s="40"/>
      <c r="BD3802" s="40"/>
      <c r="BE3802" s="40"/>
      <c r="BF3802" s="40"/>
    </row>
    <row r="3803" spans="1:58" x14ac:dyDescent="0.4">
      <c r="A3803" s="510"/>
      <c r="B3803" s="40"/>
      <c r="C3803" s="40"/>
      <c r="D3803" s="45"/>
      <c r="E3803" s="45"/>
      <c r="F3803" s="64"/>
      <c r="G3803" s="40"/>
      <c r="H3803" s="40"/>
      <c r="I3803" s="40"/>
      <c r="J3803" s="40"/>
      <c r="K3803" s="40"/>
      <c r="L3803" s="40"/>
      <c r="M3803" s="40"/>
      <c r="N3803" s="40"/>
      <c r="O3803" s="40"/>
      <c r="P3803" s="40"/>
      <c r="Q3803" s="40"/>
      <c r="R3803" s="40"/>
      <c r="S3803" s="40"/>
      <c r="T3803" s="40"/>
      <c r="U3803" s="40"/>
      <c r="V3803" s="40"/>
      <c r="W3803" s="40"/>
      <c r="X3803" s="40"/>
      <c r="Y3803" s="40"/>
      <c r="Z3803" s="40"/>
      <c r="AA3803" s="40"/>
      <c r="AB3803" s="40"/>
      <c r="AC3803" s="40"/>
      <c r="AD3803" s="40"/>
      <c r="AE3803" s="40"/>
      <c r="AF3803" s="40"/>
      <c r="AG3803" s="40"/>
      <c r="AH3803" s="40"/>
      <c r="AI3803" s="40"/>
      <c r="AJ3803" s="40"/>
      <c r="AK3803" s="40"/>
      <c r="AL3803" s="40"/>
      <c r="AM3803" s="40"/>
      <c r="AN3803" s="40"/>
      <c r="AO3803" s="40"/>
      <c r="AP3803" s="40"/>
      <c r="AQ3803" s="40"/>
      <c r="AR3803" s="40"/>
      <c r="AS3803" s="40"/>
      <c r="AT3803" s="40"/>
      <c r="AU3803" s="40"/>
      <c r="AV3803" s="40"/>
      <c r="AW3803" s="40"/>
      <c r="AX3803" s="40"/>
      <c r="AY3803" s="40"/>
      <c r="AZ3803" s="40"/>
      <c r="BA3803" s="40"/>
      <c r="BB3803" s="40"/>
      <c r="BC3803" s="40"/>
      <c r="BD3803" s="40"/>
      <c r="BE3803" s="40"/>
      <c r="BF3803" s="40"/>
    </row>
    <row r="3804" spans="1:58" x14ac:dyDescent="0.4">
      <c r="A3804" s="510"/>
      <c r="B3804" s="40"/>
      <c r="C3804" s="40"/>
      <c r="D3804" s="45"/>
      <c r="E3804" s="45"/>
      <c r="F3804" s="64"/>
      <c r="G3804" s="40"/>
      <c r="H3804" s="40"/>
      <c r="I3804" s="40"/>
      <c r="J3804" s="40"/>
      <c r="K3804" s="40"/>
      <c r="L3804" s="40"/>
      <c r="M3804" s="40"/>
      <c r="N3804" s="40"/>
      <c r="O3804" s="40"/>
      <c r="P3804" s="40"/>
      <c r="Q3804" s="40"/>
      <c r="R3804" s="40"/>
      <c r="S3804" s="40"/>
      <c r="T3804" s="40"/>
      <c r="U3804" s="40"/>
      <c r="V3804" s="40"/>
      <c r="W3804" s="40"/>
      <c r="X3804" s="40"/>
      <c r="Y3804" s="40"/>
      <c r="Z3804" s="40"/>
      <c r="AA3804" s="40"/>
      <c r="AB3804" s="40"/>
      <c r="AC3804" s="40"/>
      <c r="AD3804" s="40"/>
      <c r="AE3804" s="40"/>
      <c r="AF3804" s="40"/>
      <c r="AG3804" s="40"/>
      <c r="AH3804" s="40"/>
      <c r="AI3804" s="40"/>
      <c r="AJ3804" s="40"/>
      <c r="AK3804" s="40"/>
      <c r="AL3804" s="40"/>
      <c r="AM3804" s="40"/>
      <c r="AN3804" s="40"/>
      <c r="AO3804" s="40"/>
      <c r="AP3804" s="40"/>
      <c r="AQ3804" s="40"/>
      <c r="AR3804" s="40"/>
      <c r="AS3804" s="40"/>
      <c r="AT3804" s="40"/>
      <c r="AU3804" s="40"/>
      <c r="AV3804" s="40"/>
      <c r="AW3804" s="40"/>
      <c r="AX3804" s="40"/>
      <c r="AY3804" s="40"/>
      <c r="AZ3804" s="40"/>
      <c r="BA3804" s="40"/>
      <c r="BB3804" s="40"/>
      <c r="BC3804" s="40"/>
      <c r="BD3804" s="40"/>
      <c r="BE3804" s="40"/>
      <c r="BF3804" s="40"/>
    </row>
    <row r="3805" spans="1:58" x14ac:dyDescent="0.4">
      <c r="A3805" s="510"/>
      <c r="B3805" s="40"/>
      <c r="C3805" s="40"/>
      <c r="D3805" s="45"/>
      <c r="E3805" s="45"/>
      <c r="F3805" s="64"/>
      <c r="G3805" s="40"/>
      <c r="H3805" s="40"/>
      <c r="I3805" s="40"/>
      <c r="J3805" s="40"/>
      <c r="K3805" s="40"/>
      <c r="L3805" s="40"/>
      <c r="M3805" s="40"/>
      <c r="N3805" s="40"/>
      <c r="O3805" s="40"/>
      <c r="P3805" s="40"/>
      <c r="Q3805" s="40"/>
      <c r="R3805" s="40"/>
      <c r="S3805" s="40"/>
      <c r="T3805" s="40"/>
      <c r="U3805" s="40"/>
      <c r="V3805" s="40"/>
      <c r="W3805" s="40"/>
      <c r="X3805" s="40"/>
      <c r="Y3805" s="40"/>
      <c r="Z3805" s="40"/>
      <c r="AA3805" s="40"/>
      <c r="AB3805" s="40"/>
      <c r="AC3805" s="40"/>
      <c r="AD3805" s="40"/>
      <c r="AE3805" s="40"/>
      <c r="AF3805" s="40"/>
      <c r="AG3805" s="40"/>
      <c r="AH3805" s="40"/>
      <c r="AI3805" s="40"/>
      <c r="AJ3805" s="40"/>
      <c r="AK3805" s="40"/>
      <c r="AL3805" s="40"/>
      <c r="AM3805" s="40"/>
      <c r="AN3805" s="40"/>
      <c r="AO3805" s="40"/>
      <c r="AP3805" s="40"/>
      <c r="AQ3805" s="40"/>
      <c r="AR3805" s="40"/>
      <c r="AS3805" s="40"/>
      <c r="AT3805" s="40"/>
      <c r="AU3805" s="40"/>
      <c r="AV3805" s="40"/>
      <c r="AW3805" s="40"/>
      <c r="AX3805" s="40"/>
      <c r="AY3805" s="40"/>
      <c r="AZ3805" s="40"/>
      <c r="BA3805" s="40"/>
      <c r="BB3805" s="40"/>
      <c r="BC3805" s="40"/>
      <c r="BD3805" s="40"/>
      <c r="BE3805" s="40"/>
      <c r="BF3805" s="40"/>
    </row>
    <row r="3806" spans="1:58" x14ac:dyDescent="0.4">
      <c r="A3806" s="510"/>
      <c r="B3806" s="40"/>
      <c r="C3806" s="40"/>
      <c r="D3806" s="45"/>
      <c r="E3806" s="45"/>
      <c r="F3806" s="64"/>
      <c r="G3806" s="40"/>
      <c r="H3806" s="40"/>
      <c r="I3806" s="40"/>
      <c r="J3806" s="40"/>
      <c r="K3806" s="40"/>
      <c r="L3806" s="40"/>
      <c r="M3806" s="40"/>
      <c r="N3806" s="40"/>
      <c r="O3806" s="40"/>
      <c r="P3806" s="40"/>
      <c r="Q3806" s="40"/>
      <c r="R3806" s="40"/>
      <c r="S3806" s="40"/>
      <c r="T3806" s="40"/>
      <c r="U3806" s="40"/>
      <c r="V3806" s="40"/>
      <c r="W3806" s="40"/>
      <c r="X3806" s="40"/>
      <c r="Y3806" s="40"/>
      <c r="Z3806" s="40"/>
      <c r="AA3806" s="40"/>
      <c r="AB3806" s="40"/>
      <c r="AC3806" s="40"/>
      <c r="AD3806" s="40"/>
      <c r="AE3806" s="40"/>
      <c r="AF3806" s="40"/>
      <c r="AG3806" s="40"/>
      <c r="AH3806" s="40"/>
      <c r="AI3806" s="40"/>
      <c r="AJ3806" s="40"/>
      <c r="AK3806" s="40"/>
      <c r="AL3806" s="40"/>
      <c r="AM3806" s="40"/>
      <c r="AN3806" s="40"/>
      <c r="AO3806" s="40"/>
      <c r="AP3806" s="40"/>
      <c r="AQ3806" s="40"/>
      <c r="AR3806" s="40"/>
      <c r="AS3806" s="40"/>
      <c r="AT3806" s="40"/>
      <c r="AU3806" s="40"/>
      <c r="AV3806" s="40"/>
      <c r="AW3806" s="40"/>
      <c r="AX3806" s="40"/>
      <c r="AY3806" s="40"/>
      <c r="AZ3806" s="40"/>
      <c r="BA3806" s="40"/>
      <c r="BB3806" s="40"/>
      <c r="BC3806" s="40"/>
      <c r="BD3806" s="40"/>
      <c r="BE3806" s="40"/>
      <c r="BF3806" s="40"/>
    </row>
    <row r="3807" spans="1:58" x14ac:dyDescent="0.4">
      <c r="A3807" s="510"/>
      <c r="B3807" s="40"/>
      <c r="C3807" s="40"/>
      <c r="D3807" s="45"/>
      <c r="E3807" s="45"/>
      <c r="F3807" s="64"/>
      <c r="G3807" s="40"/>
      <c r="H3807" s="40"/>
      <c r="I3807" s="40"/>
      <c r="J3807" s="40"/>
      <c r="K3807" s="40"/>
      <c r="L3807" s="40"/>
      <c r="M3807" s="40"/>
      <c r="N3807" s="40"/>
      <c r="O3807" s="40"/>
      <c r="P3807" s="40"/>
      <c r="Q3807" s="40"/>
      <c r="R3807" s="40"/>
      <c r="S3807" s="40"/>
      <c r="T3807" s="40"/>
      <c r="U3807" s="40"/>
      <c r="V3807" s="40"/>
      <c r="W3807" s="40"/>
      <c r="X3807" s="40"/>
      <c r="Y3807" s="40"/>
      <c r="Z3807" s="40"/>
      <c r="AA3807" s="40"/>
      <c r="AB3807" s="40"/>
      <c r="AC3807" s="40"/>
      <c r="AD3807" s="40"/>
      <c r="AE3807" s="40"/>
      <c r="AF3807" s="40"/>
      <c r="AG3807" s="40"/>
      <c r="AH3807" s="40"/>
      <c r="AI3807" s="40"/>
      <c r="AJ3807" s="40"/>
      <c r="AK3807" s="40"/>
      <c r="AL3807" s="40"/>
      <c r="AM3807" s="40"/>
      <c r="AN3807" s="40"/>
      <c r="AO3807" s="40"/>
      <c r="AP3807" s="40"/>
      <c r="AQ3807" s="40"/>
      <c r="AR3807" s="40"/>
      <c r="AS3807" s="40"/>
      <c r="AT3807" s="40"/>
      <c r="AU3807" s="40"/>
      <c r="AV3807" s="40"/>
      <c r="AW3807" s="40"/>
      <c r="AX3807" s="40"/>
      <c r="AY3807" s="40"/>
      <c r="AZ3807" s="40"/>
      <c r="BA3807" s="40"/>
      <c r="BB3807" s="40"/>
      <c r="BC3807" s="40"/>
      <c r="BD3807" s="40"/>
      <c r="BE3807" s="40"/>
      <c r="BF3807" s="40"/>
    </row>
    <row r="3808" spans="1:58" x14ac:dyDescent="0.4">
      <c r="A3808" s="510"/>
      <c r="B3808" s="40"/>
      <c r="C3808" s="40"/>
      <c r="D3808" s="45"/>
      <c r="E3808" s="45"/>
      <c r="F3808" s="64"/>
      <c r="G3808" s="40"/>
      <c r="H3808" s="40"/>
      <c r="I3808" s="40"/>
      <c r="J3808" s="40"/>
      <c r="K3808" s="40"/>
      <c r="L3808" s="40"/>
      <c r="M3808" s="40"/>
      <c r="N3808" s="40"/>
      <c r="O3808" s="40"/>
      <c r="P3808" s="40"/>
      <c r="Q3808" s="40"/>
      <c r="R3808" s="40"/>
      <c r="S3808" s="40"/>
      <c r="T3808" s="40"/>
      <c r="U3808" s="40"/>
      <c r="V3808" s="40"/>
      <c r="W3808" s="40"/>
      <c r="X3808" s="40"/>
      <c r="Y3808" s="40"/>
      <c r="Z3808" s="40"/>
      <c r="AA3808" s="40"/>
      <c r="AB3808" s="40"/>
      <c r="AC3808" s="40"/>
      <c r="AD3808" s="40"/>
      <c r="AE3808" s="40"/>
      <c r="AF3808" s="40"/>
      <c r="AG3808" s="40"/>
      <c r="AH3808" s="40"/>
      <c r="AI3808" s="40"/>
      <c r="AJ3808" s="40"/>
      <c r="AK3808" s="40"/>
      <c r="AL3808" s="40"/>
      <c r="AM3808" s="40"/>
      <c r="AN3808" s="40"/>
      <c r="AO3808" s="40"/>
      <c r="AP3808" s="40"/>
      <c r="AQ3808" s="40"/>
      <c r="AR3808" s="40"/>
      <c r="AS3808" s="40"/>
      <c r="AT3808" s="40"/>
      <c r="AU3808" s="40"/>
      <c r="AV3808" s="40"/>
      <c r="AW3808" s="40"/>
      <c r="AX3808" s="40"/>
      <c r="AY3808" s="40"/>
      <c r="AZ3808" s="40"/>
      <c r="BA3808" s="40"/>
      <c r="BB3808" s="40"/>
      <c r="BC3808" s="40"/>
      <c r="BD3808" s="40"/>
      <c r="BE3808" s="40"/>
      <c r="BF3808" s="40"/>
    </row>
    <row r="3809" spans="1:58" x14ac:dyDescent="0.4">
      <c r="A3809" s="510"/>
      <c r="B3809" s="40"/>
      <c r="C3809" s="40"/>
      <c r="D3809" s="45"/>
      <c r="E3809" s="45"/>
      <c r="F3809" s="64"/>
      <c r="G3809" s="40"/>
      <c r="H3809" s="40"/>
      <c r="I3809" s="40"/>
      <c r="J3809" s="40"/>
      <c r="K3809" s="40"/>
      <c r="L3809" s="40"/>
      <c r="M3809" s="40"/>
      <c r="N3809" s="40"/>
      <c r="O3809" s="40"/>
      <c r="P3809" s="40"/>
      <c r="Q3809" s="40"/>
      <c r="R3809" s="40"/>
      <c r="S3809" s="40"/>
      <c r="T3809" s="40"/>
      <c r="U3809" s="40"/>
      <c r="V3809" s="40"/>
      <c r="W3809" s="40"/>
      <c r="X3809" s="40"/>
      <c r="Y3809" s="40"/>
      <c r="Z3809" s="40"/>
      <c r="AA3809" s="40"/>
      <c r="AB3809" s="40"/>
      <c r="AC3809" s="40"/>
      <c r="AD3809" s="40"/>
      <c r="AE3809" s="40"/>
      <c r="AF3809" s="40"/>
      <c r="AG3809" s="40"/>
      <c r="AH3809" s="40"/>
      <c r="AI3809" s="40"/>
      <c r="AJ3809" s="40"/>
      <c r="AK3809" s="40"/>
      <c r="AL3809" s="40"/>
      <c r="AM3809" s="40"/>
      <c r="AN3809" s="40"/>
      <c r="AO3809" s="40"/>
      <c r="AP3809" s="40"/>
      <c r="AQ3809" s="40"/>
      <c r="AR3809" s="40"/>
      <c r="AS3809" s="40"/>
      <c r="AT3809" s="40"/>
      <c r="AU3809" s="40"/>
      <c r="AV3809" s="40"/>
      <c r="AW3809" s="40"/>
      <c r="AX3809" s="40"/>
      <c r="AY3809" s="40"/>
      <c r="AZ3809" s="40"/>
      <c r="BA3809" s="40"/>
      <c r="BB3809" s="40"/>
      <c r="BC3809" s="40"/>
      <c r="BD3809" s="40"/>
      <c r="BE3809" s="40"/>
      <c r="BF3809" s="40"/>
    </row>
    <row r="3810" spans="1:58" x14ac:dyDescent="0.4">
      <c r="A3810" s="510"/>
      <c r="B3810" s="40"/>
      <c r="C3810" s="40"/>
      <c r="D3810" s="45"/>
      <c r="E3810" s="45"/>
      <c r="F3810" s="64"/>
      <c r="G3810" s="40"/>
      <c r="H3810" s="40"/>
      <c r="I3810" s="40"/>
      <c r="J3810" s="40"/>
      <c r="K3810" s="40"/>
      <c r="L3810" s="40"/>
      <c r="M3810" s="40"/>
      <c r="N3810" s="40"/>
      <c r="O3810" s="40"/>
      <c r="P3810" s="40"/>
      <c r="Q3810" s="40"/>
      <c r="R3810" s="40"/>
      <c r="S3810" s="40"/>
      <c r="T3810" s="40"/>
      <c r="U3810" s="40"/>
      <c r="V3810" s="40"/>
      <c r="W3810" s="40"/>
      <c r="X3810" s="40"/>
      <c r="Y3810" s="40"/>
      <c r="Z3810" s="40"/>
      <c r="AA3810" s="40"/>
      <c r="AB3810" s="40"/>
      <c r="AC3810" s="40"/>
      <c r="AD3810" s="40"/>
      <c r="AE3810" s="40"/>
      <c r="AF3810" s="40"/>
      <c r="AG3810" s="40"/>
      <c r="AH3810" s="40"/>
      <c r="AI3810" s="40"/>
      <c r="AJ3810" s="40"/>
      <c r="AK3810" s="40"/>
      <c r="AL3810" s="40"/>
      <c r="AM3810" s="40"/>
      <c r="AN3810" s="40"/>
      <c r="AO3810" s="40"/>
      <c r="AP3810" s="40"/>
      <c r="AQ3810" s="40"/>
      <c r="AR3810" s="40"/>
      <c r="AS3810" s="40"/>
      <c r="AT3810" s="40"/>
      <c r="AU3810" s="40"/>
      <c r="AV3810" s="40"/>
      <c r="AW3810" s="40"/>
      <c r="AX3810" s="40"/>
      <c r="AY3810" s="40"/>
      <c r="AZ3810" s="40"/>
      <c r="BA3810" s="40"/>
      <c r="BB3810" s="40"/>
      <c r="BC3810" s="40"/>
      <c r="BD3810" s="40"/>
      <c r="BE3810" s="40"/>
      <c r="BF3810" s="40"/>
    </row>
    <row r="3811" spans="1:58" x14ac:dyDescent="0.4">
      <c r="A3811" s="510"/>
      <c r="B3811" s="40"/>
      <c r="C3811" s="40"/>
      <c r="D3811" s="45"/>
      <c r="E3811" s="45"/>
      <c r="F3811" s="64"/>
      <c r="G3811" s="40"/>
      <c r="H3811" s="40"/>
      <c r="I3811" s="40"/>
      <c r="J3811" s="40"/>
      <c r="K3811" s="40"/>
      <c r="L3811" s="40"/>
      <c r="M3811" s="40"/>
      <c r="N3811" s="40"/>
      <c r="O3811" s="40"/>
      <c r="P3811" s="40"/>
      <c r="Q3811" s="40"/>
      <c r="R3811" s="40"/>
      <c r="S3811" s="40"/>
      <c r="T3811" s="40"/>
      <c r="U3811" s="40"/>
      <c r="V3811" s="40"/>
      <c r="W3811" s="40"/>
      <c r="X3811" s="40"/>
      <c r="Y3811" s="40"/>
      <c r="Z3811" s="40"/>
      <c r="AA3811" s="40"/>
      <c r="AB3811" s="40"/>
      <c r="AC3811" s="40"/>
      <c r="AD3811" s="40"/>
      <c r="AE3811" s="40"/>
      <c r="AF3811" s="40"/>
      <c r="AG3811" s="40"/>
      <c r="AH3811" s="40"/>
      <c r="AI3811" s="40"/>
      <c r="AJ3811" s="40"/>
      <c r="AK3811" s="40"/>
      <c r="AL3811" s="40"/>
      <c r="AM3811" s="40"/>
      <c r="AN3811" s="40"/>
      <c r="AO3811" s="40"/>
      <c r="AP3811" s="40"/>
      <c r="AQ3811" s="40"/>
      <c r="AR3811" s="40"/>
      <c r="AS3811" s="40"/>
      <c r="AT3811" s="40"/>
      <c r="AU3811" s="40"/>
      <c r="AV3811" s="40"/>
      <c r="AW3811" s="40"/>
      <c r="AX3811" s="40"/>
      <c r="AY3811" s="40"/>
      <c r="AZ3811" s="40"/>
      <c r="BA3811" s="40"/>
      <c r="BB3811" s="40"/>
      <c r="BC3811" s="40"/>
      <c r="BD3811" s="40"/>
      <c r="BE3811" s="40"/>
      <c r="BF3811" s="40"/>
    </row>
    <row r="3812" spans="1:58" x14ac:dyDescent="0.4">
      <c r="A3812" s="510"/>
      <c r="B3812" s="40"/>
      <c r="C3812" s="40"/>
      <c r="D3812" s="45"/>
      <c r="E3812" s="45"/>
      <c r="F3812" s="64"/>
      <c r="G3812" s="40"/>
      <c r="H3812" s="40"/>
      <c r="I3812" s="40"/>
      <c r="J3812" s="40"/>
      <c r="K3812" s="40"/>
      <c r="L3812" s="40"/>
      <c r="M3812" s="40"/>
      <c r="N3812" s="40"/>
      <c r="O3812" s="40"/>
      <c r="P3812" s="40"/>
      <c r="Q3812" s="40"/>
      <c r="R3812" s="40"/>
      <c r="S3812" s="40"/>
      <c r="T3812" s="40"/>
      <c r="U3812" s="40"/>
      <c r="V3812" s="40"/>
      <c r="W3812" s="40"/>
      <c r="X3812" s="40"/>
      <c r="Y3812" s="40"/>
      <c r="Z3812" s="40"/>
      <c r="AA3812" s="40"/>
      <c r="AB3812" s="40"/>
      <c r="AC3812" s="40"/>
      <c r="AD3812" s="40"/>
      <c r="AE3812" s="40"/>
      <c r="AF3812" s="40"/>
      <c r="AG3812" s="40"/>
      <c r="AH3812" s="40"/>
      <c r="AI3812" s="40"/>
      <c r="AJ3812" s="40"/>
      <c r="AK3812" s="40"/>
      <c r="AL3812" s="40"/>
      <c r="AM3812" s="40"/>
      <c r="AN3812" s="40"/>
      <c r="AO3812" s="40"/>
      <c r="AP3812" s="40"/>
      <c r="AQ3812" s="40"/>
      <c r="AR3812" s="40"/>
      <c r="AS3812" s="40"/>
      <c r="AT3812" s="40"/>
      <c r="AU3812" s="40"/>
      <c r="AV3812" s="40"/>
      <c r="AW3812" s="40"/>
      <c r="AX3812" s="40"/>
      <c r="AY3812" s="40"/>
      <c r="AZ3812" s="40"/>
      <c r="BA3812" s="40"/>
      <c r="BB3812" s="40"/>
      <c r="BC3812" s="40"/>
      <c r="BD3812" s="40"/>
      <c r="BE3812" s="40"/>
      <c r="BF3812" s="40"/>
    </row>
    <row r="3813" spans="1:58" x14ac:dyDescent="0.4">
      <c r="A3813" s="510"/>
      <c r="B3813" s="40"/>
      <c r="C3813" s="40"/>
      <c r="D3813" s="45"/>
      <c r="E3813" s="45"/>
      <c r="F3813" s="64"/>
      <c r="G3813" s="40"/>
      <c r="H3813" s="40"/>
      <c r="I3813" s="40"/>
      <c r="J3813" s="40"/>
      <c r="K3813" s="40"/>
      <c r="L3813" s="40"/>
      <c r="M3813" s="40"/>
      <c r="N3813" s="40"/>
      <c r="O3813" s="40"/>
      <c r="P3813" s="40"/>
      <c r="Q3813" s="40"/>
      <c r="R3813" s="40"/>
      <c r="S3813" s="40"/>
      <c r="T3813" s="40"/>
      <c r="U3813" s="40"/>
      <c r="V3813" s="40"/>
      <c r="W3813" s="40"/>
      <c r="X3813" s="40"/>
      <c r="Y3813" s="40"/>
      <c r="Z3813" s="40"/>
      <c r="AA3813" s="40"/>
      <c r="AB3813" s="40"/>
      <c r="AC3813" s="40"/>
      <c r="AD3813" s="40"/>
      <c r="AE3813" s="40"/>
      <c r="AF3813" s="40"/>
      <c r="AG3813" s="40"/>
      <c r="AH3813" s="40"/>
      <c r="AI3813" s="40"/>
      <c r="AJ3813" s="40"/>
      <c r="AK3813" s="40"/>
      <c r="AL3813" s="40"/>
      <c r="AM3813" s="40"/>
      <c r="AN3813" s="40"/>
      <c r="AO3813" s="40"/>
      <c r="AP3813" s="40"/>
      <c r="AQ3813" s="40"/>
      <c r="AR3813" s="40"/>
      <c r="AS3813" s="40"/>
      <c r="AT3813" s="40"/>
      <c r="AU3813" s="40"/>
      <c r="AV3813" s="40"/>
      <c r="AW3813" s="40"/>
      <c r="AX3813" s="40"/>
      <c r="AY3813" s="40"/>
      <c r="AZ3813" s="40"/>
      <c r="BA3813" s="40"/>
      <c r="BB3813" s="40"/>
      <c r="BC3813" s="40"/>
      <c r="BD3813" s="40"/>
      <c r="BE3813" s="40"/>
      <c r="BF3813" s="40"/>
    </row>
    <row r="3814" spans="1:58" x14ac:dyDescent="0.4">
      <c r="A3814" s="510"/>
      <c r="B3814" s="40"/>
      <c r="C3814" s="40"/>
      <c r="D3814" s="45"/>
      <c r="E3814" s="45"/>
      <c r="F3814" s="64"/>
      <c r="G3814" s="40"/>
      <c r="H3814" s="40"/>
      <c r="I3814" s="40"/>
      <c r="J3814" s="40"/>
      <c r="K3814" s="40"/>
      <c r="L3814" s="40"/>
      <c r="M3814" s="40"/>
      <c r="N3814" s="40"/>
      <c r="O3814" s="40"/>
      <c r="P3814" s="40"/>
      <c r="Q3814" s="40"/>
      <c r="R3814" s="40"/>
      <c r="S3814" s="40"/>
      <c r="T3814" s="40"/>
      <c r="U3814" s="40"/>
      <c r="V3814" s="40"/>
      <c r="W3814" s="40"/>
      <c r="X3814" s="40"/>
      <c r="Y3814" s="40"/>
      <c r="Z3814" s="40"/>
      <c r="AA3814" s="40"/>
      <c r="AB3814" s="40"/>
      <c r="AC3814" s="40"/>
      <c r="AD3814" s="40"/>
      <c r="AE3814" s="40"/>
      <c r="AF3814" s="40"/>
      <c r="AG3814" s="40"/>
      <c r="AH3814" s="40"/>
      <c r="AI3814" s="40"/>
      <c r="AJ3814" s="40"/>
      <c r="AK3814" s="40"/>
      <c r="AL3814" s="40"/>
      <c r="AM3814" s="40"/>
      <c r="AN3814" s="40"/>
      <c r="AO3814" s="40"/>
      <c r="AP3814" s="40"/>
      <c r="AQ3814" s="40"/>
      <c r="AR3814" s="40"/>
      <c r="AS3814" s="40"/>
      <c r="AT3814" s="40"/>
      <c r="AU3814" s="40"/>
      <c r="AV3814" s="40"/>
      <c r="AW3814" s="40"/>
      <c r="AX3814" s="40"/>
      <c r="AY3814" s="40"/>
      <c r="AZ3814" s="40"/>
      <c r="BA3814" s="40"/>
      <c r="BB3814" s="40"/>
      <c r="BC3814" s="40"/>
      <c r="BD3814" s="40"/>
      <c r="BE3814" s="40"/>
      <c r="BF3814" s="40"/>
    </row>
    <row r="3815" spans="1:58" x14ac:dyDescent="0.4">
      <c r="A3815" s="510"/>
      <c r="B3815" s="40"/>
      <c r="C3815" s="40"/>
      <c r="D3815" s="45"/>
      <c r="E3815" s="45"/>
      <c r="F3815" s="64"/>
      <c r="G3815" s="40"/>
      <c r="H3815" s="40"/>
      <c r="I3815" s="40"/>
      <c r="J3815" s="40"/>
      <c r="K3815" s="40"/>
      <c r="L3815" s="40"/>
      <c r="M3815" s="40"/>
      <c r="N3815" s="40"/>
      <c r="O3815" s="40"/>
      <c r="P3815" s="40"/>
      <c r="Q3815" s="40"/>
      <c r="R3815" s="40"/>
      <c r="S3815" s="40"/>
      <c r="T3815" s="40"/>
      <c r="U3815" s="40"/>
      <c r="V3815" s="40"/>
      <c r="W3815" s="40"/>
      <c r="X3815" s="40"/>
      <c r="Y3815" s="40"/>
      <c r="Z3815" s="40"/>
      <c r="AA3815" s="40"/>
      <c r="AB3815" s="40"/>
      <c r="AC3815" s="40"/>
      <c r="AD3815" s="40"/>
      <c r="AE3815" s="40"/>
      <c r="AF3815" s="40"/>
      <c r="AG3815" s="40"/>
      <c r="AH3815" s="40"/>
      <c r="AI3815" s="40"/>
      <c r="AJ3815" s="40"/>
      <c r="AK3815" s="40"/>
      <c r="AL3815" s="40"/>
      <c r="AM3815" s="40"/>
      <c r="AN3815" s="40"/>
      <c r="AO3815" s="40"/>
      <c r="AP3815" s="40"/>
      <c r="AQ3815" s="40"/>
      <c r="AR3815" s="40"/>
      <c r="AS3815" s="40"/>
      <c r="AT3815" s="40"/>
      <c r="AU3815" s="40"/>
      <c r="AV3815" s="40"/>
      <c r="AW3815" s="40"/>
      <c r="AX3815" s="40"/>
      <c r="AY3815" s="40"/>
      <c r="AZ3815" s="40"/>
      <c r="BA3815" s="40"/>
      <c r="BB3815" s="40"/>
      <c r="BC3815" s="40"/>
      <c r="BD3815" s="40"/>
      <c r="BE3815" s="40"/>
      <c r="BF3815" s="40"/>
    </row>
    <row r="3816" spans="1:58" x14ac:dyDescent="0.4">
      <c r="A3816" s="510"/>
      <c r="B3816" s="40"/>
      <c r="C3816" s="40"/>
      <c r="D3816" s="45"/>
      <c r="E3816" s="45"/>
      <c r="F3816" s="64"/>
      <c r="G3816" s="40"/>
      <c r="H3816" s="40"/>
      <c r="I3816" s="40"/>
      <c r="J3816" s="40"/>
      <c r="K3816" s="40"/>
      <c r="L3816" s="40"/>
      <c r="M3816" s="40"/>
      <c r="N3816" s="40"/>
      <c r="O3816" s="40"/>
      <c r="P3816" s="40"/>
      <c r="Q3816" s="40"/>
      <c r="R3816" s="40"/>
      <c r="S3816" s="40"/>
      <c r="T3816" s="40"/>
      <c r="U3816" s="40"/>
      <c r="V3816" s="40"/>
      <c r="W3816" s="40"/>
      <c r="X3816" s="40"/>
      <c r="Y3816" s="40"/>
      <c r="Z3816" s="40"/>
      <c r="AA3816" s="40"/>
      <c r="AB3816" s="40"/>
      <c r="AC3816" s="40"/>
      <c r="AD3816" s="40"/>
      <c r="AE3816" s="40"/>
      <c r="AF3816" s="40"/>
      <c r="AG3816" s="40"/>
      <c r="AH3816" s="40"/>
      <c r="AI3816" s="40"/>
      <c r="AJ3816" s="40"/>
      <c r="AK3816" s="40"/>
      <c r="AL3816" s="40"/>
      <c r="AM3816" s="40"/>
      <c r="AN3816" s="40"/>
      <c r="AO3816" s="40"/>
      <c r="AP3816" s="40"/>
      <c r="AQ3816" s="40"/>
      <c r="AR3816" s="40"/>
      <c r="AS3816" s="40"/>
      <c r="AT3816" s="40"/>
      <c r="AU3816" s="40"/>
      <c r="AV3816" s="40"/>
      <c r="AW3816" s="40"/>
      <c r="AX3816" s="40"/>
      <c r="AY3816" s="40"/>
      <c r="AZ3816" s="40"/>
      <c r="BA3816" s="40"/>
      <c r="BB3816" s="40"/>
      <c r="BC3816" s="40"/>
      <c r="BD3816" s="40"/>
      <c r="BE3816" s="40"/>
      <c r="BF3816" s="40"/>
    </row>
    <row r="3817" spans="1:58" x14ac:dyDescent="0.4">
      <c r="A3817" s="510"/>
      <c r="B3817" s="40"/>
      <c r="C3817" s="40"/>
      <c r="D3817" s="45"/>
      <c r="E3817" s="45"/>
      <c r="F3817" s="64"/>
      <c r="G3817" s="40"/>
      <c r="H3817" s="40"/>
      <c r="I3817" s="40"/>
      <c r="J3817" s="40"/>
      <c r="K3817" s="40"/>
      <c r="L3817" s="40"/>
      <c r="M3817" s="40"/>
      <c r="N3817" s="40"/>
      <c r="O3817" s="40"/>
      <c r="P3817" s="40"/>
      <c r="Q3817" s="40"/>
      <c r="R3817" s="40"/>
      <c r="S3817" s="40"/>
      <c r="T3817" s="40"/>
      <c r="U3817" s="40"/>
      <c r="V3817" s="40"/>
      <c r="W3817" s="40"/>
      <c r="X3817" s="40"/>
      <c r="Y3817" s="40"/>
      <c r="Z3817" s="40"/>
      <c r="AA3817" s="40"/>
      <c r="AB3817" s="40"/>
      <c r="AC3817" s="40"/>
      <c r="AD3817" s="40"/>
      <c r="AE3817" s="40"/>
      <c r="AF3817" s="40"/>
      <c r="AG3817" s="40"/>
      <c r="AH3817" s="40"/>
      <c r="AI3817" s="40"/>
      <c r="AJ3817" s="40"/>
      <c r="AK3817" s="40"/>
      <c r="AL3817" s="40"/>
      <c r="AM3817" s="40"/>
      <c r="AN3817" s="40"/>
      <c r="AO3817" s="40"/>
      <c r="AP3817" s="40"/>
      <c r="AQ3817" s="40"/>
      <c r="AR3817" s="40"/>
      <c r="AS3817" s="40"/>
      <c r="AT3817" s="40"/>
      <c r="AU3817" s="40"/>
      <c r="AV3817" s="40"/>
      <c r="AW3817" s="40"/>
      <c r="AX3817" s="40"/>
      <c r="AY3817" s="40"/>
      <c r="AZ3817" s="40"/>
      <c r="BA3817" s="40"/>
      <c r="BB3817" s="40"/>
      <c r="BC3817" s="40"/>
      <c r="BD3817" s="40"/>
      <c r="BE3817" s="40"/>
      <c r="BF3817" s="40"/>
    </row>
    <row r="3818" spans="1:58" x14ac:dyDescent="0.4">
      <c r="A3818" s="510"/>
      <c r="B3818" s="40"/>
      <c r="C3818" s="40"/>
      <c r="D3818" s="45"/>
      <c r="E3818" s="45"/>
      <c r="F3818" s="64"/>
      <c r="G3818" s="40"/>
      <c r="H3818" s="40"/>
      <c r="I3818" s="40"/>
      <c r="J3818" s="40"/>
      <c r="K3818" s="40"/>
      <c r="L3818" s="40"/>
      <c r="M3818" s="40"/>
      <c r="N3818" s="40"/>
      <c r="O3818" s="40"/>
      <c r="P3818" s="40"/>
      <c r="Q3818" s="40"/>
      <c r="R3818" s="40"/>
      <c r="S3818" s="40"/>
      <c r="T3818" s="40"/>
      <c r="U3818" s="40"/>
      <c r="V3818" s="40"/>
      <c r="W3818" s="40"/>
      <c r="X3818" s="40"/>
      <c r="Y3818" s="40"/>
      <c r="Z3818" s="40"/>
      <c r="AA3818" s="40"/>
      <c r="AB3818" s="40"/>
      <c r="AC3818" s="40"/>
      <c r="AD3818" s="40"/>
      <c r="AE3818" s="40"/>
      <c r="AF3818" s="40"/>
      <c r="AG3818" s="40"/>
      <c r="AH3818" s="40"/>
      <c r="AI3818" s="40"/>
      <c r="AJ3818" s="40"/>
      <c r="AK3818" s="40"/>
      <c r="AL3818" s="40"/>
      <c r="AM3818" s="40"/>
      <c r="AN3818" s="40"/>
      <c r="AO3818" s="40"/>
      <c r="AP3818" s="40"/>
      <c r="AQ3818" s="40"/>
      <c r="AR3818" s="40"/>
      <c r="AS3818" s="40"/>
      <c r="AT3818" s="40"/>
      <c r="AU3818" s="40"/>
      <c r="AV3818" s="40"/>
      <c r="AW3818" s="40"/>
      <c r="AX3818" s="40"/>
      <c r="AY3818" s="40"/>
      <c r="AZ3818" s="40"/>
      <c r="BA3818" s="40"/>
      <c r="BB3818" s="40"/>
      <c r="BC3818" s="40"/>
      <c r="BD3818" s="40"/>
      <c r="BE3818" s="40"/>
      <c r="BF3818" s="40"/>
    </row>
    <row r="3819" spans="1:58" x14ac:dyDescent="0.4">
      <c r="A3819" s="510"/>
      <c r="B3819" s="40"/>
      <c r="C3819" s="40"/>
      <c r="D3819" s="45"/>
      <c r="E3819" s="45"/>
      <c r="F3819" s="64"/>
      <c r="G3819" s="40"/>
      <c r="H3819" s="40"/>
      <c r="I3819" s="40"/>
      <c r="J3819" s="40"/>
      <c r="K3819" s="40"/>
      <c r="L3819" s="40"/>
      <c r="M3819" s="40"/>
      <c r="N3819" s="40"/>
      <c r="O3819" s="40"/>
      <c r="P3819" s="40"/>
      <c r="Q3819" s="40"/>
      <c r="R3819" s="40"/>
      <c r="S3819" s="40"/>
      <c r="T3819" s="40"/>
      <c r="U3819" s="40"/>
      <c r="V3819" s="40"/>
      <c r="W3819" s="40"/>
      <c r="X3819" s="40"/>
      <c r="Y3819" s="40"/>
      <c r="Z3819" s="40"/>
      <c r="AA3819" s="40"/>
      <c r="AB3819" s="40"/>
      <c r="AC3819" s="40"/>
      <c r="AD3819" s="40"/>
      <c r="AE3819" s="40"/>
      <c r="AF3819" s="40"/>
      <c r="AG3819" s="40"/>
      <c r="AH3819" s="40"/>
      <c r="AI3819" s="40"/>
      <c r="AJ3819" s="40"/>
      <c r="AK3819" s="40"/>
      <c r="AL3819" s="40"/>
      <c r="AM3819" s="40"/>
      <c r="AN3819" s="40"/>
      <c r="AO3819" s="40"/>
      <c r="AP3819" s="40"/>
      <c r="AQ3819" s="40"/>
      <c r="AR3819" s="40"/>
      <c r="AS3819" s="40"/>
      <c r="AT3819" s="40"/>
      <c r="AU3819" s="40"/>
      <c r="AV3819" s="40"/>
      <c r="AW3819" s="40"/>
      <c r="AX3819" s="40"/>
      <c r="AY3819" s="40"/>
      <c r="AZ3819" s="40"/>
      <c r="BA3819" s="40"/>
      <c r="BB3819" s="40"/>
      <c r="BC3819" s="40"/>
      <c r="BD3819" s="40"/>
      <c r="BE3819" s="40"/>
      <c r="BF3819" s="40"/>
    </row>
    <row r="3820" spans="1:58" x14ac:dyDescent="0.4">
      <c r="A3820" s="510"/>
      <c r="B3820" s="40"/>
      <c r="C3820" s="40"/>
      <c r="D3820" s="45"/>
      <c r="E3820" s="45"/>
      <c r="F3820" s="64"/>
      <c r="G3820" s="40"/>
      <c r="H3820" s="40"/>
      <c r="I3820" s="40"/>
      <c r="J3820" s="40"/>
      <c r="K3820" s="40"/>
      <c r="L3820" s="40"/>
      <c r="M3820" s="40"/>
      <c r="N3820" s="40"/>
      <c r="O3820" s="40"/>
      <c r="P3820" s="40"/>
      <c r="Q3820" s="40"/>
      <c r="R3820" s="40"/>
      <c r="S3820" s="40"/>
      <c r="T3820" s="40"/>
      <c r="U3820" s="40"/>
      <c r="V3820" s="40"/>
      <c r="W3820" s="40"/>
      <c r="X3820" s="40"/>
      <c r="Y3820" s="40"/>
      <c r="Z3820" s="40"/>
      <c r="AA3820" s="40"/>
      <c r="AB3820" s="40"/>
      <c r="AC3820" s="40"/>
      <c r="AD3820" s="40"/>
      <c r="AE3820" s="40"/>
      <c r="AF3820" s="40"/>
      <c r="AG3820" s="40"/>
      <c r="AH3820" s="40"/>
      <c r="AI3820" s="40"/>
      <c r="AJ3820" s="40"/>
      <c r="AK3820" s="40"/>
      <c r="AL3820" s="40"/>
      <c r="AM3820" s="40"/>
      <c r="AN3820" s="40"/>
      <c r="AO3820" s="40"/>
      <c r="AP3820" s="40"/>
      <c r="AQ3820" s="40"/>
      <c r="AR3820" s="40"/>
      <c r="AS3820" s="40"/>
      <c r="AT3820" s="40"/>
      <c r="AU3820" s="40"/>
      <c r="AV3820" s="40"/>
      <c r="AW3820" s="40"/>
      <c r="AX3820" s="40"/>
      <c r="AY3820" s="40"/>
      <c r="AZ3820" s="40"/>
      <c r="BA3820" s="40"/>
      <c r="BB3820" s="40"/>
      <c r="BC3820" s="40"/>
      <c r="BD3820" s="40"/>
      <c r="BE3820" s="40"/>
      <c r="BF3820" s="40"/>
    </row>
    <row r="3821" spans="1:58" x14ac:dyDescent="0.4">
      <c r="A3821" s="510"/>
      <c r="B3821" s="40"/>
      <c r="C3821" s="40"/>
      <c r="D3821" s="45"/>
      <c r="E3821" s="45"/>
      <c r="F3821" s="64"/>
      <c r="G3821" s="40"/>
      <c r="H3821" s="40"/>
      <c r="I3821" s="40"/>
      <c r="J3821" s="40"/>
      <c r="K3821" s="40"/>
      <c r="L3821" s="40"/>
      <c r="M3821" s="40"/>
      <c r="N3821" s="40"/>
      <c r="O3821" s="40"/>
      <c r="P3821" s="40"/>
      <c r="Q3821" s="40"/>
      <c r="R3821" s="40"/>
      <c r="S3821" s="40"/>
      <c r="T3821" s="40"/>
      <c r="U3821" s="40"/>
      <c r="V3821" s="40"/>
      <c r="W3821" s="40"/>
      <c r="X3821" s="40"/>
      <c r="Y3821" s="40"/>
      <c r="Z3821" s="40"/>
      <c r="AA3821" s="40"/>
      <c r="AB3821" s="40"/>
      <c r="AC3821" s="40"/>
      <c r="AD3821" s="40"/>
      <c r="AE3821" s="40"/>
      <c r="AF3821" s="40"/>
      <c r="AG3821" s="40"/>
      <c r="AH3821" s="40"/>
      <c r="AI3821" s="40"/>
      <c r="AJ3821" s="40"/>
      <c r="AK3821" s="40"/>
      <c r="AL3821" s="40"/>
      <c r="AM3821" s="40"/>
      <c r="AN3821" s="40"/>
      <c r="AO3821" s="40"/>
      <c r="AP3821" s="40"/>
      <c r="AQ3821" s="40"/>
      <c r="AR3821" s="40"/>
      <c r="AS3821" s="40"/>
      <c r="AT3821" s="40"/>
      <c r="AU3821" s="40"/>
      <c r="AV3821" s="40"/>
      <c r="AW3821" s="40"/>
      <c r="AX3821" s="40"/>
      <c r="AY3821" s="40"/>
      <c r="AZ3821" s="40"/>
      <c r="BA3821" s="40"/>
      <c r="BB3821" s="40"/>
      <c r="BC3821" s="40"/>
      <c r="BD3821" s="40"/>
      <c r="BE3821" s="40"/>
      <c r="BF3821" s="40"/>
    </row>
    <row r="3822" spans="1:58" x14ac:dyDescent="0.4">
      <c r="A3822" s="510"/>
      <c r="B3822" s="40"/>
      <c r="C3822" s="40"/>
      <c r="D3822" s="45"/>
      <c r="E3822" s="45"/>
      <c r="F3822" s="64"/>
      <c r="G3822" s="40"/>
      <c r="H3822" s="40"/>
      <c r="I3822" s="40"/>
      <c r="J3822" s="40"/>
      <c r="K3822" s="40"/>
      <c r="L3822" s="40"/>
      <c r="M3822" s="40"/>
      <c r="N3822" s="40"/>
      <c r="O3822" s="40"/>
      <c r="P3822" s="40"/>
      <c r="Q3822" s="40"/>
      <c r="R3822" s="40"/>
      <c r="S3822" s="40"/>
      <c r="T3822" s="40"/>
      <c r="U3822" s="40"/>
      <c r="V3822" s="40"/>
      <c r="W3822" s="40"/>
      <c r="X3822" s="40"/>
      <c r="Y3822" s="40"/>
      <c r="Z3822" s="40"/>
      <c r="AA3822" s="40"/>
      <c r="AB3822" s="40"/>
      <c r="AC3822" s="40"/>
      <c r="AD3822" s="40"/>
      <c r="AE3822" s="40"/>
      <c r="AF3822" s="40"/>
      <c r="AG3822" s="40"/>
      <c r="AH3822" s="40"/>
      <c r="AI3822" s="40"/>
      <c r="AJ3822" s="40"/>
      <c r="AK3822" s="40"/>
      <c r="AL3822" s="40"/>
      <c r="AM3822" s="40"/>
      <c r="AN3822" s="40"/>
      <c r="AO3822" s="40"/>
      <c r="AP3822" s="40"/>
      <c r="AQ3822" s="40"/>
      <c r="AR3822" s="40"/>
      <c r="AS3822" s="40"/>
      <c r="AT3822" s="40"/>
      <c r="AU3822" s="40"/>
      <c r="AV3822" s="40"/>
      <c r="AW3822" s="40"/>
      <c r="AX3822" s="40"/>
      <c r="AY3822" s="40"/>
      <c r="AZ3822" s="40"/>
      <c r="BA3822" s="40"/>
      <c r="BB3822" s="40"/>
      <c r="BC3822" s="40"/>
      <c r="BD3822" s="40"/>
      <c r="BE3822" s="40"/>
      <c r="BF3822" s="40"/>
    </row>
    <row r="3823" spans="1:58" x14ac:dyDescent="0.4">
      <c r="A3823" s="510"/>
      <c r="B3823" s="40"/>
      <c r="C3823" s="40"/>
      <c r="D3823" s="45"/>
      <c r="E3823" s="45"/>
      <c r="F3823" s="64"/>
      <c r="G3823" s="40"/>
      <c r="H3823" s="40"/>
      <c r="I3823" s="40"/>
      <c r="J3823" s="40"/>
      <c r="K3823" s="40"/>
      <c r="L3823" s="40"/>
      <c r="M3823" s="40"/>
      <c r="N3823" s="40"/>
      <c r="O3823" s="40"/>
      <c r="P3823" s="40"/>
      <c r="Q3823" s="40"/>
      <c r="R3823" s="40"/>
      <c r="S3823" s="40"/>
      <c r="T3823" s="40"/>
      <c r="U3823" s="40"/>
      <c r="V3823" s="40"/>
      <c r="W3823" s="40"/>
      <c r="X3823" s="40"/>
      <c r="Y3823" s="40"/>
      <c r="Z3823" s="40"/>
      <c r="AA3823" s="40"/>
      <c r="AB3823" s="40"/>
      <c r="AC3823" s="40"/>
      <c r="AD3823" s="40"/>
      <c r="AE3823" s="40"/>
      <c r="AF3823" s="40"/>
      <c r="AG3823" s="40"/>
      <c r="AH3823" s="40"/>
      <c r="AI3823" s="40"/>
      <c r="AJ3823" s="40"/>
      <c r="AK3823" s="40"/>
      <c r="AL3823" s="40"/>
      <c r="AM3823" s="40"/>
      <c r="AN3823" s="40"/>
      <c r="AO3823" s="40"/>
      <c r="AP3823" s="40"/>
      <c r="AQ3823" s="40"/>
      <c r="AR3823" s="40"/>
      <c r="AS3823" s="40"/>
      <c r="AT3823" s="40"/>
      <c r="AU3823" s="40"/>
      <c r="AV3823" s="40"/>
      <c r="AW3823" s="40"/>
      <c r="AX3823" s="40"/>
      <c r="AY3823" s="40"/>
      <c r="AZ3823" s="40"/>
      <c r="BA3823" s="40"/>
      <c r="BB3823" s="40"/>
      <c r="BC3823" s="40"/>
      <c r="BD3823" s="40"/>
      <c r="BE3823" s="40"/>
      <c r="BF3823" s="40"/>
    </row>
    <row r="3824" spans="1:58" x14ac:dyDescent="0.4">
      <c r="A3824" s="510"/>
      <c r="B3824" s="40"/>
      <c r="C3824" s="40"/>
      <c r="D3824" s="45"/>
      <c r="E3824" s="45"/>
      <c r="F3824" s="64"/>
      <c r="G3824" s="40"/>
      <c r="H3824" s="40"/>
      <c r="I3824" s="40"/>
      <c r="J3824" s="40"/>
      <c r="K3824" s="40"/>
      <c r="L3824" s="40"/>
      <c r="M3824" s="40"/>
      <c r="N3824" s="40"/>
      <c r="O3824" s="40"/>
      <c r="P3824" s="40"/>
      <c r="Q3824" s="40"/>
      <c r="R3824" s="40"/>
      <c r="S3824" s="40"/>
      <c r="T3824" s="40"/>
      <c r="U3824" s="40"/>
      <c r="V3824" s="40"/>
      <c r="W3824" s="40"/>
      <c r="X3824" s="40"/>
      <c r="Y3824" s="40"/>
      <c r="Z3824" s="40"/>
      <c r="AA3824" s="40"/>
      <c r="AB3824" s="40"/>
      <c r="AC3824" s="40"/>
      <c r="AD3824" s="40"/>
      <c r="AE3824" s="40"/>
      <c r="AF3824" s="40"/>
      <c r="AG3824" s="40"/>
      <c r="AH3824" s="40"/>
      <c r="AI3824" s="40"/>
      <c r="AJ3824" s="40"/>
      <c r="AK3824" s="40"/>
      <c r="AL3824" s="40"/>
      <c r="AM3824" s="40"/>
      <c r="AN3824" s="40"/>
      <c r="AO3824" s="40"/>
      <c r="AP3824" s="40"/>
      <c r="AQ3824" s="40"/>
      <c r="AR3824" s="40"/>
      <c r="AS3824" s="40"/>
      <c r="AT3824" s="40"/>
      <c r="AU3824" s="40"/>
      <c r="AV3824" s="40"/>
      <c r="AW3824" s="40"/>
      <c r="AX3824" s="40"/>
      <c r="AY3824" s="40"/>
      <c r="AZ3824" s="40"/>
      <c r="BA3824" s="40"/>
      <c r="BB3824" s="40"/>
      <c r="BC3824" s="40"/>
      <c r="BD3824" s="40"/>
      <c r="BE3824" s="40"/>
      <c r="BF3824" s="40"/>
    </row>
    <row r="3825" spans="1:58" x14ac:dyDescent="0.4">
      <c r="A3825" s="510"/>
      <c r="B3825" s="40"/>
      <c r="C3825" s="40"/>
      <c r="D3825" s="45"/>
      <c r="E3825" s="45"/>
      <c r="F3825" s="64"/>
      <c r="G3825" s="40"/>
      <c r="H3825" s="40"/>
      <c r="I3825" s="40"/>
      <c r="J3825" s="40"/>
      <c r="K3825" s="40"/>
      <c r="L3825" s="40"/>
      <c r="M3825" s="40"/>
      <c r="N3825" s="40"/>
      <c r="O3825" s="40"/>
      <c r="P3825" s="40"/>
      <c r="Q3825" s="40"/>
      <c r="R3825" s="40"/>
      <c r="S3825" s="40"/>
      <c r="T3825" s="40"/>
      <c r="U3825" s="40"/>
      <c r="V3825" s="40"/>
      <c r="W3825" s="40"/>
      <c r="X3825" s="40"/>
      <c r="Y3825" s="40"/>
      <c r="Z3825" s="40"/>
      <c r="AA3825" s="40"/>
      <c r="AB3825" s="40"/>
      <c r="AC3825" s="40"/>
      <c r="AD3825" s="40"/>
      <c r="AE3825" s="40"/>
      <c r="AF3825" s="40"/>
      <c r="AG3825" s="40"/>
      <c r="AH3825" s="40"/>
      <c r="AI3825" s="40"/>
      <c r="AJ3825" s="40"/>
      <c r="AK3825" s="40"/>
      <c r="AL3825" s="40"/>
      <c r="AM3825" s="40"/>
      <c r="AN3825" s="40"/>
      <c r="AO3825" s="40"/>
      <c r="AP3825" s="40"/>
      <c r="AQ3825" s="40"/>
      <c r="AR3825" s="40"/>
      <c r="AS3825" s="40"/>
      <c r="AT3825" s="40"/>
      <c r="AU3825" s="40"/>
      <c r="AV3825" s="40"/>
      <c r="AW3825" s="40"/>
      <c r="AX3825" s="40"/>
      <c r="AY3825" s="40"/>
      <c r="AZ3825" s="40"/>
      <c r="BA3825" s="40"/>
      <c r="BB3825" s="40"/>
      <c r="BC3825" s="40"/>
      <c r="BD3825" s="40"/>
      <c r="BE3825" s="40"/>
      <c r="BF3825" s="40"/>
    </row>
    <row r="3826" spans="1:58" x14ac:dyDescent="0.4">
      <c r="A3826" s="510"/>
      <c r="B3826" s="40"/>
      <c r="C3826" s="40"/>
      <c r="D3826" s="45"/>
      <c r="E3826" s="45"/>
      <c r="F3826" s="64"/>
      <c r="G3826" s="40"/>
      <c r="H3826" s="40"/>
      <c r="I3826" s="40"/>
      <c r="J3826" s="40"/>
      <c r="K3826" s="40"/>
      <c r="L3826" s="40"/>
      <c r="M3826" s="40"/>
      <c r="N3826" s="40"/>
      <c r="O3826" s="40"/>
      <c r="P3826" s="40"/>
      <c r="Q3826" s="40"/>
      <c r="R3826" s="40"/>
      <c r="S3826" s="40"/>
      <c r="T3826" s="40"/>
      <c r="U3826" s="40"/>
      <c r="V3826" s="40"/>
      <c r="W3826" s="40"/>
      <c r="X3826" s="40"/>
      <c r="Y3826" s="40"/>
      <c r="Z3826" s="40"/>
      <c r="AA3826" s="40"/>
      <c r="AB3826" s="40"/>
      <c r="AC3826" s="40"/>
      <c r="AD3826" s="40"/>
      <c r="AE3826" s="40"/>
      <c r="AF3826" s="40"/>
      <c r="AG3826" s="40"/>
      <c r="AH3826" s="40"/>
      <c r="AI3826" s="40"/>
      <c r="AJ3826" s="40"/>
      <c r="AK3826" s="40"/>
      <c r="AL3826" s="40"/>
      <c r="AM3826" s="40"/>
      <c r="AN3826" s="40"/>
      <c r="AO3826" s="40"/>
      <c r="AP3826" s="40"/>
      <c r="AQ3826" s="40"/>
      <c r="AR3826" s="40"/>
      <c r="AS3826" s="40"/>
      <c r="AT3826" s="40"/>
      <c r="AU3826" s="40"/>
      <c r="AV3826" s="40"/>
      <c r="AW3826" s="40"/>
      <c r="AX3826" s="40"/>
      <c r="AY3826" s="40"/>
      <c r="AZ3826" s="40"/>
      <c r="BA3826" s="40"/>
      <c r="BB3826" s="40"/>
      <c r="BC3826" s="40"/>
      <c r="BD3826" s="40"/>
      <c r="BE3826" s="40"/>
      <c r="BF3826" s="40"/>
    </row>
    <row r="3827" spans="1:58" x14ac:dyDescent="0.4">
      <c r="A3827" s="510"/>
      <c r="B3827" s="40"/>
      <c r="C3827" s="40"/>
      <c r="D3827" s="45"/>
      <c r="E3827" s="45"/>
      <c r="F3827" s="64"/>
      <c r="G3827" s="40"/>
      <c r="H3827" s="40"/>
      <c r="I3827" s="40"/>
      <c r="J3827" s="40"/>
      <c r="K3827" s="40"/>
      <c r="L3827" s="40"/>
      <c r="M3827" s="40"/>
      <c r="N3827" s="40"/>
      <c r="O3827" s="40"/>
      <c r="P3827" s="40"/>
      <c r="Q3827" s="40"/>
      <c r="R3827" s="40"/>
      <c r="S3827" s="40"/>
      <c r="T3827" s="40"/>
      <c r="U3827" s="40"/>
      <c r="V3827" s="40"/>
      <c r="W3827" s="40"/>
      <c r="X3827" s="40"/>
      <c r="Y3827" s="40"/>
      <c r="Z3827" s="40"/>
      <c r="AA3827" s="40"/>
      <c r="AB3827" s="40"/>
      <c r="AC3827" s="40"/>
      <c r="AD3827" s="40"/>
      <c r="AE3827" s="40"/>
      <c r="AF3827" s="40"/>
      <c r="AG3827" s="40"/>
      <c r="AH3827" s="40"/>
      <c r="AI3827" s="40"/>
      <c r="AJ3827" s="40"/>
      <c r="AK3827" s="40"/>
      <c r="AL3827" s="40"/>
      <c r="AM3827" s="40"/>
      <c r="AN3827" s="40"/>
      <c r="AO3827" s="40"/>
      <c r="AP3827" s="40"/>
      <c r="AQ3827" s="40"/>
      <c r="AR3827" s="40"/>
      <c r="AS3827" s="40"/>
      <c r="AT3827" s="40"/>
      <c r="AU3827" s="40"/>
      <c r="AV3827" s="40"/>
      <c r="AW3827" s="40"/>
      <c r="AX3827" s="40"/>
      <c r="AY3827" s="40"/>
      <c r="AZ3827" s="40"/>
      <c r="BA3827" s="40"/>
      <c r="BB3827" s="40"/>
      <c r="BC3827" s="40"/>
      <c r="BD3827" s="40"/>
      <c r="BE3827" s="40"/>
      <c r="BF3827" s="40"/>
    </row>
    <row r="3828" spans="1:58" x14ac:dyDescent="0.4">
      <c r="A3828" s="510"/>
      <c r="B3828" s="40"/>
      <c r="C3828" s="40"/>
      <c r="D3828" s="45"/>
      <c r="E3828" s="45"/>
      <c r="F3828" s="64"/>
      <c r="G3828" s="40"/>
      <c r="H3828" s="40"/>
      <c r="I3828" s="40"/>
      <c r="J3828" s="40"/>
      <c r="K3828" s="40"/>
      <c r="L3828" s="40"/>
      <c r="M3828" s="40"/>
      <c r="N3828" s="40"/>
      <c r="O3828" s="40"/>
      <c r="P3828" s="40"/>
      <c r="Q3828" s="40"/>
      <c r="R3828" s="40"/>
      <c r="S3828" s="40"/>
      <c r="T3828" s="40"/>
      <c r="U3828" s="40"/>
      <c r="V3828" s="40"/>
      <c r="W3828" s="40"/>
      <c r="X3828" s="40"/>
      <c r="Y3828" s="40"/>
      <c r="Z3828" s="40"/>
      <c r="AA3828" s="40"/>
      <c r="AB3828" s="40"/>
      <c r="AC3828" s="40"/>
      <c r="AD3828" s="40"/>
      <c r="AE3828" s="40"/>
      <c r="AF3828" s="40"/>
      <c r="AG3828" s="40"/>
      <c r="AH3828" s="40"/>
      <c r="AI3828" s="40"/>
      <c r="AJ3828" s="40"/>
      <c r="AK3828" s="40"/>
      <c r="AL3828" s="40"/>
      <c r="AM3828" s="40"/>
      <c r="AN3828" s="40"/>
      <c r="AO3828" s="40"/>
      <c r="AP3828" s="40"/>
      <c r="AQ3828" s="40"/>
      <c r="AR3828" s="40"/>
      <c r="AS3828" s="40"/>
      <c r="AT3828" s="40"/>
      <c r="AU3828" s="40"/>
      <c r="AV3828" s="40"/>
      <c r="AW3828" s="40"/>
      <c r="AX3828" s="40"/>
      <c r="AY3828" s="40"/>
      <c r="AZ3828" s="40"/>
      <c r="BA3828" s="40"/>
      <c r="BB3828" s="40"/>
      <c r="BC3828" s="40"/>
      <c r="BD3828" s="40"/>
      <c r="BE3828" s="40"/>
      <c r="BF3828" s="40"/>
    </row>
    <row r="3829" spans="1:58" x14ac:dyDescent="0.4">
      <c r="A3829" s="510"/>
      <c r="B3829" s="40"/>
      <c r="C3829" s="40"/>
      <c r="D3829" s="45"/>
      <c r="E3829" s="45"/>
      <c r="F3829" s="64"/>
      <c r="G3829" s="40"/>
      <c r="H3829" s="40"/>
      <c r="I3829" s="40"/>
      <c r="J3829" s="40"/>
      <c r="K3829" s="40"/>
      <c r="L3829" s="40"/>
      <c r="M3829" s="40"/>
      <c r="N3829" s="40"/>
      <c r="O3829" s="40"/>
      <c r="P3829" s="40"/>
      <c r="Q3829" s="40"/>
      <c r="R3829" s="40"/>
      <c r="S3829" s="40"/>
      <c r="T3829" s="40"/>
      <c r="U3829" s="40"/>
      <c r="V3829" s="40"/>
      <c r="W3829" s="40"/>
      <c r="X3829" s="40"/>
      <c r="Y3829" s="40"/>
      <c r="Z3829" s="40"/>
      <c r="AA3829" s="40"/>
      <c r="AB3829" s="40"/>
      <c r="AC3829" s="40"/>
      <c r="AD3829" s="40"/>
      <c r="AE3829" s="40"/>
      <c r="AF3829" s="40"/>
      <c r="AG3829" s="40"/>
      <c r="AH3829" s="40"/>
      <c r="AI3829" s="40"/>
      <c r="AJ3829" s="40"/>
      <c r="AK3829" s="40"/>
      <c r="AL3829" s="40"/>
      <c r="AM3829" s="40"/>
      <c r="AN3829" s="40"/>
      <c r="AO3829" s="40"/>
      <c r="AP3829" s="40"/>
      <c r="AQ3829" s="40"/>
      <c r="AR3829" s="40"/>
      <c r="AS3829" s="40"/>
      <c r="AT3829" s="40"/>
      <c r="AU3829" s="40"/>
      <c r="AV3829" s="40"/>
      <c r="AW3829" s="40"/>
      <c r="AX3829" s="40"/>
      <c r="AY3829" s="40"/>
      <c r="AZ3829" s="40"/>
      <c r="BA3829" s="40"/>
      <c r="BB3829" s="40"/>
      <c r="BC3829" s="40"/>
      <c r="BD3829" s="40"/>
      <c r="BE3829" s="40"/>
      <c r="BF3829" s="40"/>
    </row>
    <row r="3830" spans="1:58" x14ac:dyDescent="0.4">
      <c r="A3830" s="510"/>
      <c r="B3830" s="40"/>
      <c r="C3830" s="40"/>
      <c r="D3830" s="45"/>
      <c r="E3830" s="45"/>
      <c r="F3830" s="64"/>
      <c r="G3830" s="40"/>
      <c r="H3830" s="40"/>
      <c r="I3830" s="40"/>
      <c r="J3830" s="40"/>
      <c r="K3830" s="40"/>
      <c r="L3830" s="40"/>
      <c r="M3830" s="40"/>
      <c r="N3830" s="40"/>
      <c r="O3830" s="40"/>
      <c r="P3830" s="40"/>
      <c r="Q3830" s="40"/>
      <c r="R3830" s="40"/>
      <c r="S3830" s="40"/>
      <c r="T3830" s="40"/>
      <c r="U3830" s="40"/>
      <c r="V3830" s="40"/>
      <c r="W3830" s="40"/>
      <c r="X3830" s="40"/>
      <c r="Y3830" s="40"/>
      <c r="Z3830" s="40"/>
      <c r="AA3830" s="40"/>
      <c r="AB3830" s="40"/>
      <c r="AC3830" s="40"/>
      <c r="AD3830" s="40"/>
      <c r="AE3830" s="40"/>
      <c r="AF3830" s="40"/>
      <c r="AG3830" s="40"/>
      <c r="AH3830" s="40"/>
      <c r="AI3830" s="40"/>
      <c r="AJ3830" s="40"/>
      <c r="AK3830" s="40"/>
      <c r="AL3830" s="40"/>
      <c r="AM3830" s="40"/>
      <c r="AN3830" s="40"/>
      <c r="AO3830" s="40"/>
      <c r="AP3830" s="40"/>
      <c r="AQ3830" s="40"/>
      <c r="AR3830" s="40"/>
      <c r="AS3830" s="40"/>
      <c r="AT3830" s="40"/>
      <c r="AU3830" s="40"/>
      <c r="AV3830" s="40"/>
      <c r="AW3830" s="40"/>
      <c r="AX3830" s="40"/>
      <c r="AY3830" s="40"/>
      <c r="AZ3830" s="40"/>
      <c r="BA3830" s="40"/>
      <c r="BB3830" s="40"/>
      <c r="BC3830" s="40"/>
      <c r="BD3830" s="40"/>
      <c r="BE3830" s="40"/>
      <c r="BF3830" s="40"/>
    </row>
    <row r="3831" spans="1:58" x14ac:dyDescent="0.4">
      <c r="A3831" s="510"/>
      <c r="B3831" s="40"/>
      <c r="C3831" s="40"/>
      <c r="D3831" s="45"/>
      <c r="E3831" s="45"/>
      <c r="F3831" s="64"/>
      <c r="G3831" s="40"/>
      <c r="H3831" s="40"/>
      <c r="I3831" s="40"/>
      <c r="J3831" s="40"/>
      <c r="K3831" s="40"/>
      <c r="L3831" s="40"/>
      <c r="M3831" s="40"/>
      <c r="N3831" s="40"/>
      <c r="O3831" s="40"/>
      <c r="P3831" s="40"/>
      <c r="Q3831" s="40"/>
      <c r="R3831" s="40"/>
      <c r="S3831" s="40"/>
      <c r="T3831" s="40"/>
      <c r="U3831" s="40"/>
      <c r="V3831" s="40"/>
      <c r="W3831" s="40"/>
      <c r="X3831" s="40"/>
      <c r="Y3831" s="40"/>
      <c r="Z3831" s="40"/>
      <c r="AA3831" s="40"/>
      <c r="AB3831" s="40"/>
      <c r="AC3831" s="40"/>
      <c r="AD3831" s="40"/>
      <c r="AE3831" s="40"/>
      <c r="AF3831" s="40"/>
      <c r="AG3831" s="40"/>
      <c r="AH3831" s="40"/>
      <c r="AI3831" s="40"/>
      <c r="AJ3831" s="40"/>
      <c r="AK3831" s="40"/>
      <c r="AL3831" s="40"/>
      <c r="AM3831" s="40"/>
      <c r="AN3831" s="40"/>
      <c r="AO3831" s="40"/>
      <c r="AP3831" s="40"/>
      <c r="AQ3831" s="40"/>
      <c r="AR3831" s="40"/>
      <c r="AS3831" s="40"/>
      <c r="AT3831" s="40"/>
      <c r="AU3831" s="40"/>
      <c r="AV3831" s="40"/>
      <c r="AW3831" s="40"/>
      <c r="AX3831" s="40"/>
      <c r="AY3831" s="40"/>
      <c r="AZ3831" s="40"/>
      <c r="BA3831" s="40"/>
      <c r="BB3831" s="40"/>
      <c r="BC3831" s="40"/>
      <c r="BD3831" s="40"/>
      <c r="BE3831" s="40"/>
      <c r="BF3831" s="40"/>
    </row>
    <row r="3832" spans="1:58" x14ac:dyDescent="0.4">
      <c r="A3832" s="510"/>
      <c r="B3832" s="40"/>
      <c r="C3832" s="40"/>
      <c r="D3832" s="45"/>
      <c r="E3832" s="45"/>
      <c r="F3832" s="64"/>
      <c r="G3832" s="40"/>
      <c r="H3832" s="40"/>
      <c r="I3832" s="40"/>
      <c r="J3832" s="40"/>
      <c r="K3832" s="40"/>
      <c r="L3832" s="40"/>
      <c r="M3832" s="40"/>
      <c r="N3832" s="40"/>
      <c r="O3832" s="40"/>
      <c r="P3832" s="40"/>
      <c r="Q3832" s="40"/>
      <c r="R3832" s="40"/>
      <c r="S3832" s="40"/>
      <c r="T3832" s="40"/>
      <c r="U3832" s="40"/>
      <c r="V3832" s="40"/>
      <c r="W3832" s="40"/>
      <c r="X3832" s="40"/>
      <c r="Y3832" s="40"/>
      <c r="Z3832" s="40"/>
      <c r="AA3832" s="40"/>
      <c r="AB3832" s="40"/>
      <c r="AC3832" s="40"/>
      <c r="AD3832" s="40"/>
      <c r="AE3832" s="40"/>
      <c r="AF3832" s="40"/>
      <c r="AG3832" s="40"/>
      <c r="AH3832" s="40"/>
      <c r="AI3832" s="40"/>
      <c r="AJ3832" s="40"/>
      <c r="AK3832" s="40"/>
      <c r="AL3832" s="40"/>
      <c r="AM3832" s="40"/>
      <c r="AN3832" s="40"/>
      <c r="AO3832" s="40"/>
      <c r="AP3832" s="40"/>
      <c r="AQ3832" s="40"/>
      <c r="AR3832" s="40"/>
      <c r="AS3832" s="40"/>
      <c r="AT3832" s="40"/>
      <c r="AU3832" s="40"/>
      <c r="AV3832" s="40"/>
      <c r="AW3832" s="40"/>
      <c r="AX3832" s="40"/>
      <c r="AY3832" s="40"/>
      <c r="AZ3832" s="40"/>
      <c r="BA3832" s="40"/>
      <c r="BB3832" s="40"/>
      <c r="BC3832" s="40"/>
      <c r="BD3832" s="40"/>
      <c r="BE3832" s="40"/>
      <c r="BF3832" s="40"/>
    </row>
    <row r="3833" spans="1:58" x14ac:dyDescent="0.4">
      <c r="A3833" s="510"/>
      <c r="B3833" s="40"/>
      <c r="C3833" s="40"/>
      <c r="D3833" s="45"/>
      <c r="E3833" s="45"/>
      <c r="F3833" s="64"/>
      <c r="G3833" s="40"/>
      <c r="H3833" s="40"/>
      <c r="I3833" s="40"/>
      <c r="J3833" s="40"/>
      <c r="K3833" s="40"/>
      <c r="L3833" s="40"/>
      <c r="M3833" s="40"/>
      <c r="N3833" s="40"/>
      <c r="O3833" s="40"/>
      <c r="P3833" s="40"/>
      <c r="Q3833" s="40"/>
      <c r="R3833" s="40"/>
      <c r="S3833" s="40"/>
      <c r="T3833" s="40"/>
      <c r="U3833" s="40"/>
      <c r="V3833" s="40"/>
      <c r="W3833" s="40"/>
      <c r="X3833" s="40"/>
      <c r="Y3833" s="40"/>
      <c r="Z3833" s="40"/>
      <c r="AA3833" s="40"/>
      <c r="AB3833" s="40"/>
      <c r="AC3833" s="40"/>
      <c r="AD3833" s="40"/>
      <c r="AE3833" s="40"/>
      <c r="AF3833" s="40"/>
      <c r="AG3833" s="40"/>
      <c r="AH3833" s="40"/>
      <c r="AI3833" s="40"/>
      <c r="AJ3833" s="40"/>
      <c r="AK3833" s="40"/>
      <c r="AL3833" s="40"/>
      <c r="AM3833" s="40"/>
      <c r="AN3833" s="40"/>
      <c r="AO3833" s="40"/>
      <c r="AP3833" s="40"/>
      <c r="AQ3833" s="40"/>
      <c r="AR3833" s="40"/>
      <c r="AS3833" s="40"/>
      <c r="AT3833" s="40"/>
      <c r="AU3833" s="40"/>
      <c r="AV3833" s="40"/>
      <c r="AW3833" s="40"/>
      <c r="AX3833" s="40"/>
      <c r="AY3833" s="40"/>
      <c r="AZ3833" s="40"/>
      <c r="BA3833" s="40"/>
      <c r="BB3833" s="40"/>
      <c r="BC3833" s="40"/>
      <c r="BD3833" s="40"/>
      <c r="BE3833" s="40"/>
      <c r="BF3833" s="40"/>
    </row>
    <row r="3834" spans="1:58" x14ac:dyDescent="0.4">
      <c r="A3834" s="510"/>
      <c r="B3834" s="40"/>
      <c r="C3834" s="40"/>
      <c r="D3834" s="45"/>
      <c r="E3834" s="45"/>
      <c r="F3834" s="64"/>
      <c r="G3834" s="40"/>
      <c r="H3834" s="40"/>
      <c r="I3834" s="40"/>
      <c r="J3834" s="40"/>
      <c r="K3834" s="40"/>
      <c r="L3834" s="40"/>
      <c r="M3834" s="40"/>
      <c r="N3834" s="40"/>
      <c r="O3834" s="40"/>
      <c r="P3834" s="40"/>
      <c r="Q3834" s="40"/>
      <c r="R3834" s="40"/>
      <c r="S3834" s="40"/>
      <c r="T3834" s="40"/>
      <c r="U3834" s="40"/>
      <c r="V3834" s="40"/>
      <c r="W3834" s="40"/>
      <c r="X3834" s="40"/>
      <c r="Y3834" s="40"/>
      <c r="Z3834" s="40"/>
      <c r="AA3834" s="40"/>
      <c r="AB3834" s="40"/>
      <c r="AC3834" s="40"/>
      <c r="AD3834" s="40"/>
      <c r="AE3834" s="40"/>
      <c r="AF3834" s="40"/>
      <c r="AG3834" s="40"/>
      <c r="AH3834" s="40"/>
      <c r="AI3834" s="40"/>
      <c r="AJ3834" s="40"/>
      <c r="AK3834" s="40"/>
      <c r="AL3834" s="40"/>
      <c r="AM3834" s="40"/>
      <c r="AN3834" s="40"/>
      <c r="AO3834" s="40"/>
      <c r="AP3834" s="40"/>
      <c r="AQ3834" s="40"/>
      <c r="AR3834" s="40"/>
      <c r="AS3834" s="40"/>
      <c r="AT3834" s="40"/>
      <c r="AU3834" s="40"/>
      <c r="AV3834" s="40"/>
      <c r="AW3834" s="40"/>
      <c r="AX3834" s="40"/>
      <c r="AY3834" s="40"/>
      <c r="AZ3834" s="40"/>
      <c r="BA3834" s="40"/>
      <c r="BB3834" s="40"/>
      <c r="BC3834" s="40"/>
      <c r="BD3834" s="40"/>
      <c r="BE3834" s="40"/>
      <c r="BF3834" s="40"/>
    </row>
    <row r="3835" spans="1:58" x14ac:dyDescent="0.4">
      <c r="A3835" s="510"/>
      <c r="B3835" s="40"/>
      <c r="C3835" s="40"/>
      <c r="D3835" s="45"/>
      <c r="E3835" s="45"/>
      <c r="F3835" s="64"/>
      <c r="G3835" s="40"/>
      <c r="H3835" s="40"/>
      <c r="I3835" s="40"/>
      <c r="J3835" s="40"/>
      <c r="K3835" s="40"/>
      <c r="L3835" s="40"/>
      <c r="M3835" s="40"/>
      <c r="N3835" s="40"/>
      <c r="O3835" s="40"/>
      <c r="P3835" s="40"/>
      <c r="Q3835" s="40"/>
      <c r="R3835" s="40"/>
      <c r="S3835" s="40"/>
      <c r="T3835" s="40"/>
      <c r="U3835" s="40"/>
      <c r="V3835" s="40"/>
      <c r="W3835" s="40"/>
      <c r="X3835" s="40"/>
      <c r="Y3835" s="40"/>
      <c r="Z3835" s="40"/>
      <c r="AA3835" s="40"/>
      <c r="AB3835" s="40"/>
      <c r="AC3835" s="40"/>
      <c r="AD3835" s="40"/>
      <c r="AE3835" s="40"/>
      <c r="AF3835" s="40"/>
      <c r="AG3835" s="40"/>
      <c r="AH3835" s="40"/>
      <c r="AI3835" s="40"/>
      <c r="AJ3835" s="40"/>
      <c r="AK3835" s="40"/>
      <c r="AL3835" s="40"/>
      <c r="AM3835" s="40"/>
      <c r="AN3835" s="40"/>
      <c r="AO3835" s="40"/>
      <c r="AP3835" s="40"/>
      <c r="AQ3835" s="40"/>
      <c r="AR3835" s="40"/>
      <c r="AS3835" s="40"/>
      <c r="AT3835" s="40"/>
      <c r="AU3835" s="40"/>
      <c r="AV3835" s="40"/>
      <c r="AW3835" s="40"/>
      <c r="AX3835" s="40"/>
      <c r="AY3835" s="40"/>
      <c r="AZ3835" s="40"/>
      <c r="BA3835" s="40"/>
      <c r="BB3835" s="40"/>
      <c r="BC3835" s="40"/>
      <c r="BD3835" s="40"/>
      <c r="BE3835" s="40"/>
      <c r="BF3835" s="40"/>
    </row>
    <row r="3836" spans="1:58" x14ac:dyDescent="0.4">
      <c r="A3836" s="510"/>
      <c r="B3836" s="40"/>
      <c r="C3836" s="40"/>
      <c r="D3836" s="45"/>
      <c r="E3836" s="45"/>
      <c r="F3836" s="64"/>
      <c r="G3836" s="40"/>
      <c r="H3836" s="40"/>
      <c r="I3836" s="40"/>
      <c r="J3836" s="40"/>
      <c r="K3836" s="40"/>
      <c r="L3836" s="40"/>
      <c r="M3836" s="40"/>
      <c r="N3836" s="40"/>
      <c r="O3836" s="40"/>
      <c r="P3836" s="40"/>
      <c r="Q3836" s="40"/>
      <c r="R3836" s="40"/>
      <c r="S3836" s="40"/>
      <c r="T3836" s="40"/>
      <c r="U3836" s="40"/>
      <c r="V3836" s="40"/>
      <c r="W3836" s="40"/>
      <c r="X3836" s="40"/>
      <c r="Y3836" s="40"/>
      <c r="Z3836" s="40"/>
      <c r="AA3836" s="40"/>
      <c r="AB3836" s="40"/>
      <c r="AC3836" s="40"/>
      <c r="AD3836" s="40"/>
      <c r="AE3836" s="40"/>
      <c r="AF3836" s="40"/>
      <c r="AG3836" s="40"/>
      <c r="AH3836" s="40"/>
      <c r="AI3836" s="40"/>
      <c r="AJ3836" s="40"/>
      <c r="AK3836" s="40"/>
      <c r="AL3836" s="40"/>
      <c r="AM3836" s="40"/>
      <c r="AN3836" s="40"/>
      <c r="AO3836" s="40"/>
      <c r="AP3836" s="40"/>
      <c r="AQ3836" s="40"/>
      <c r="AR3836" s="40"/>
      <c r="AS3836" s="40"/>
      <c r="AT3836" s="40"/>
      <c r="AU3836" s="40"/>
      <c r="AV3836" s="40"/>
      <c r="AW3836" s="40"/>
      <c r="AX3836" s="40"/>
      <c r="AY3836" s="40"/>
      <c r="AZ3836" s="40"/>
      <c r="BA3836" s="40"/>
      <c r="BB3836" s="40"/>
      <c r="BC3836" s="40"/>
      <c r="BD3836" s="40"/>
      <c r="BE3836" s="40"/>
      <c r="BF3836" s="40"/>
    </row>
    <row r="3837" spans="1:58" x14ac:dyDescent="0.4">
      <c r="A3837" s="510"/>
      <c r="B3837" s="40"/>
      <c r="C3837" s="40"/>
      <c r="D3837" s="45"/>
      <c r="E3837" s="45"/>
      <c r="F3837" s="64"/>
      <c r="G3837" s="40"/>
      <c r="H3837" s="40"/>
      <c r="I3837" s="40"/>
      <c r="J3837" s="40"/>
      <c r="K3837" s="40"/>
      <c r="L3837" s="40"/>
      <c r="M3837" s="40"/>
      <c r="N3837" s="40"/>
      <c r="O3837" s="40"/>
      <c r="P3837" s="40"/>
      <c r="Q3837" s="40"/>
      <c r="R3837" s="40"/>
      <c r="S3837" s="40"/>
      <c r="T3837" s="40"/>
      <c r="U3837" s="40"/>
      <c r="V3837" s="40"/>
      <c r="W3837" s="40"/>
      <c r="X3837" s="40"/>
      <c r="Y3837" s="40"/>
      <c r="Z3837" s="40"/>
      <c r="AA3837" s="40"/>
      <c r="AB3837" s="40"/>
      <c r="AC3837" s="40"/>
      <c r="AD3837" s="40"/>
      <c r="AE3837" s="40"/>
      <c r="AF3837" s="40"/>
      <c r="AG3837" s="40"/>
      <c r="AH3837" s="40"/>
      <c r="AI3837" s="40"/>
      <c r="AJ3837" s="40"/>
      <c r="AK3837" s="40"/>
      <c r="AL3837" s="40"/>
      <c r="AM3837" s="40"/>
      <c r="AN3837" s="40"/>
      <c r="AO3837" s="40"/>
      <c r="AP3837" s="40"/>
      <c r="AQ3837" s="40"/>
      <c r="AR3837" s="40"/>
      <c r="AS3837" s="40"/>
      <c r="AT3837" s="40"/>
      <c r="AU3837" s="40"/>
      <c r="AV3837" s="40"/>
      <c r="AW3837" s="40"/>
      <c r="AX3837" s="40"/>
      <c r="AY3837" s="40"/>
      <c r="AZ3837" s="40"/>
      <c r="BA3837" s="40"/>
      <c r="BB3837" s="40"/>
      <c r="BC3837" s="40"/>
      <c r="BD3837" s="40"/>
      <c r="BE3837" s="40"/>
      <c r="BF3837" s="40"/>
    </row>
    <row r="3838" spans="1:58" x14ac:dyDescent="0.4">
      <c r="A3838" s="510"/>
      <c r="B3838" s="40"/>
      <c r="C3838" s="40"/>
      <c r="D3838" s="45"/>
      <c r="E3838" s="45"/>
      <c r="F3838" s="64"/>
      <c r="G3838" s="40"/>
      <c r="H3838" s="40"/>
      <c r="I3838" s="40"/>
      <c r="J3838" s="40"/>
      <c r="K3838" s="40"/>
      <c r="L3838" s="40"/>
      <c r="M3838" s="40"/>
      <c r="N3838" s="40"/>
      <c r="O3838" s="40"/>
      <c r="P3838" s="40"/>
      <c r="Q3838" s="40"/>
      <c r="R3838" s="40"/>
      <c r="S3838" s="40"/>
      <c r="T3838" s="40"/>
      <c r="U3838" s="40"/>
      <c r="V3838" s="40"/>
      <c r="W3838" s="40"/>
      <c r="X3838" s="40"/>
      <c r="Y3838" s="40"/>
      <c r="Z3838" s="40"/>
      <c r="AA3838" s="40"/>
      <c r="AB3838" s="40"/>
      <c r="AC3838" s="40"/>
      <c r="AD3838" s="40"/>
      <c r="AE3838" s="40"/>
      <c r="AF3838" s="40"/>
      <c r="AG3838" s="40"/>
      <c r="AH3838" s="40"/>
      <c r="AI3838" s="40"/>
      <c r="AJ3838" s="40"/>
      <c r="AK3838" s="40"/>
      <c r="AL3838" s="40"/>
      <c r="AM3838" s="40"/>
      <c r="AN3838" s="40"/>
      <c r="AO3838" s="40"/>
      <c r="AP3838" s="40"/>
      <c r="AQ3838" s="40"/>
      <c r="AR3838" s="40"/>
      <c r="AS3838" s="40"/>
      <c r="AT3838" s="40"/>
      <c r="AU3838" s="40"/>
      <c r="AV3838" s="40"/>
      <c r="AW3838" s="40"/>
      <c r="AX3838" s="40"/>
      <c r="AY3838" s="40"/>
      <c r="AZ3838" s="40"/>
      <c r="BA3838" s="40"/>
      <c r="BB3838" s="40"/>
      <c r="BC3838" s="40"/>
      <c r="BD3838" s="40"/>
      <c r="BE3838" s="40"/>
      <c r="BF3838" s="40"/>
    </row>
    <row r="3839" spans="1:58" x14ac:dyDescent="0.4">
      <c r="A3839" s="510"/>
      <c r="B3839" s="40"/>
      <c r="C3839" s="40"/>
      <c r="D3839" s="45"/>
      <c r="E3839" s="45"/>
      <c r="F3839" s="64"/>
      <c r="G3839" s="40"/>
      <c r="H3839" s="40"/>
      <c r="I3839" s="40"/>
      <c r="J3839" s="40"/>
      <c r="K3839" s="40"/>
      <c r="L3839" s="40"/>
      <c r="M3839" s="40"/>
      <c r="N3839" s="40"/>
      <c r="O3839" s="40"/>
      <c r="P3839" s="40"/>
      <c r="Q3839" s="40"/>
      <c r="R3839" s="40"/>
      <c r="S3839" s="40"/>
      <c r="T3839" s="40"/>
      <c r="U3839" s="40"/>
      <c r="V3839" s="40"/>
      <c r="W3839" s="40"/>
      <c r="X3839" s="40"/>
      <c r="Y3839" s="40"/>
      <c r="Z3839" s="40"/>
      <c r="AA3839" s="40"/>
      <c r="AB3839" s="40"/>
      <c r="AC3839" s="40"/>
      <c r="AD3839" s="40"/>
      <c r="AE3839" s="40"/>
      <c r="AF3839" s="40"/>
      <c r="AG3839" s="40"/>
      <c r="AH3839" s="40"/>
      <c r="AI3839" s="40"/>
      <c r="AJ3839" s="40"/>
      <c r="AK3839" s="40"/>
      <c r="AL3839" s="40"/>
      <c r="AM3839" s="40"/>
      <c r="AN3839" s="40"/>
      <c r="AO3839" s="40"/>
      <c r="AP3839" s="40"/>
      <c r="AQ3839" s="40"/>
      <c r="AR3839" s="40"/>
      <c r="AS3839" s="40"/>
      <c r="AT3839" s="40"/>
      <c r="AU3839" s="40"/>
      <c r="AV3839" s="40"/>
      <c r="AW3839" s="40"/>
      <c r="AX3839" s="40"/>
      <c r="AY3839" s="40"/>
      <c r="AZ3839" s="40"/>
      <c r="BA3839" s="40"/>
      <c r="BB3839" s="40"/>
      <c r="BC3839" s="40"/>
      <c r="BD3839" s="40"/>
      <c r="BE3839" s="40"/>
      <c r="BF3839" s="40"/>
    </row>
    <row r="3840" spans="1:58" x14ac:dyDescent="0.4">
      <c r="A3840" s="510"/>
      <c r="B3840" s="40"/>
      <c r="C3840" s="40"/>
      <c r="D3840" s="45"/>
      <c r="E3840" s="45"/>
      <c r="F3840" s="64"/>
      <c r="G3840" s="40"/>
      <c r="H3840" s="40"/>
      <c r="I3840" s="40"/>
      <c r="J3840" s="40"/>
      <c r="K3840" s="40"/>
      <c r="L3840" s="40"/>
      <c r="M3840" s="40"/>
      <c r="N3840" s="40"/>
      <c r="O3840" s="40"/>
      <c r="P3840" s="40"/>
      <c r="Q3840" s="40"/>
      <c r="R3840" s="40"/>
      <c r="S3840" s="40"/>
      <c r="T3840" s="40"/>
      <c r="U3840" s="40"/>
      <c r="V3840" s="40"/>
      <c r="W3840" s="40"/>
      <c r="X3840" s="40"/>
      <c r="Y3840" s="40"/>
      <c r="Z3840" s="40"/>
      <c r="AA3840" s="40"/>
      <c r="AB3840" s="40"/>
      <c r="AC3840" s="40"/>
      <c r="AD3840" s="40"/>
      <c r="AE3840" s="40"/>
      <c r="AF3840" s="40"/>
      <c r="AG3840" s="40"/>
      <c r="AH3840" s="40"/>
      <c r="AI3840" s="40"/>
      <c r="AJ3840" s="40"/>
      <c r="AK3840" s="40"/>
      <c r="AL3840" s="40"/>
      <c r="AM3840" s="40"/>
      <c r="AN3840" s="40"/>
      <c r="AO3840" s="40"/>
      <c r="AP3840" s="40"/>
      <c r="AQ3840" s="40"/>
      <c r="AR3840" s="40"/>
      <c r="AS3840" s="40"/>
      <c r="AT3840" s="40"/>
      <c r="AU3840" s="40"/>
      <c r="AV3840" s="40"/>
      <c r="AW3840" s="40"/>
      <c r="AX3840" s="40"/>
      <c r="AY3840" s="40"/>
      <c r="AZ3840" s="40"/>
      <c r="BA3840" s="40"/>
      <c r="BB3840" s="40"/>
      <c r="BC3840" s="40"/>
      <c r="BD3840" s="40"/>
      <c r="BE3840" s="40"/>
      <c r="BF3840" s="40"/>
    </row>
    <row r="3841" spans="1:58" x14ac:dyDescent="0.4">
      <c r="A3841" s="510"/>
      <c r="B3841" s="40"/>
      <c r="C3841" s="40"/>
      <c r="D3841" s="45"/>
      <c r="E3841" s="45"/>
      <c r="F3841" s="64"/>
      <c r="G3841" s="40"/>
      <c r="H3841" s="40"/>
      <c r="I3841" s="40"/>
      <c r="J3841" s="40"/>
      <c r="K3841" s="40"/>
      <c r="L3841" s="40"/>
      <c r="M3841" s="40"/>
      <c r="N3841" s="40"/>
      <c r="O3841" s="40"/>
      <c r="P3841" s="40"/>
      <c r="Q3841" s="40"/>
      <c r="R3841" s="40"/>
      <c r="S3841" s="40"/>
      <c r="T3841" s="40"/>
      <c r="U3841" s="40"/>
      <c r="V3841" s="40"/>
      <c r="W3841" s="40"/>
      <c r="X3841" s="40"/>
      <c r="Y3841" s="40"/>
      <c r="Z3841" s="40"/>
      <c r="AA3841" s="40"/>
      <c r="AB3841" s="40"/>
      <c r="AC3841" s="40"/>
      <c r="AD3841" s="40"/>
      <c r="AE3841" s="40"/>
      <c r="AF3841" s="40"/>
      <c r="AG3841" s="40"/>
      <c r="AH3841" s="40"/>
      <c r="AI3841" s="40"/>
      <c r="AJ3841" s="40"/>
      <c r="AK3841" s="40"/>
      <c r="AL3841" s="40"/>
      <c r="AM3841" s="40"/>
      <c r="AN3841" s="40"/>
      <c r="AO3841" s="40"/>
      <c r="AP3841" s="40"/>
      <c r="AQ3841" s="40"/>
      <c r="AR3841" s="40"/>
      <c r="AS3841" s="40"/>
      <c r="AT3841" s="40"/>
      <c r="AU3841" s="40"/>
      <c r="AV3841" s="40"/>
      <c r="AW3841" s="40"/>
      <c r="AX3841" s="40"/>
      <c r="AY3841" s="40"/>
      <c r="AZ3841" s="40"/>
      <c r="BA3841" s="40"/>
      <c r="BB3841" s="40"/>
      <c r="BC3841" s="40"/>
      <c r="BD3841" s="40"/>
      <c r="BE3841" s="40"/>
      <c r="BF3841" s="40"/>
    </row>
    <row r="3842" spans="1:58" x14ac:dyDescent="0.4">
      <c r="A3842" s="510"/>
      <c r="B3842" s="40"/>
      <c r="C3842" s="40"/>
      <c r="D3842" s="45"/>
      <c r="E3842" s="45"/>
      <c r="F3842" s="64"/>
      <c r="G3842" s="40"/>
      <c r="H3842" s="40"/>
      <c r="I3842" s="40"/>
      <c r="J3842" s="40"/>
      <c r="K3842" s="40"/>
      <c r="L3842" s="40"/>
      <c r="M3842" s="40"/>
      <c r="N3842" s="40"/>
      <c r="O3842" s="40"/>
      <c r="P3842" s="40"/>
      <c r="Q3842" s="40"/>
      <c r="R3842" s="40"/>
      <c r="S3842" s="40"/>
      <c r="T3842" s="40"/>
      <c r="U3842" s="40"/>
      <c r="V3842" s="40"/>
      <c r="W3842" s="40"/>
      <c r="X3842" s="40"/>
      <c r="Y3842" s="40"/>
      <c r="Z3842" s="40"/>
      <c r="AA3842" s="40"/>
      <c r="AB3842" s="40"/>
      <c r="AC3842" s="40"/>
      <c r="AD3842" s="40"/>
      <c r="AE3842" s="40"/>
      <c r="AF3842" s="40"/>
      <c r="AG3842" s="40"/>
      <c r="AH3842" s="40"/>
      <c r="AI3842" s="40"/>
      <c r="AJ3842" s="40"/>
      <c r="AK3842" s="40"/>
      <c r="AL3842" s="40"/>
      <c r="AM3842" s="40"/>
      <c r="AN3842" s="40"/>
      <c r="AO3842" s="40"/>
      <c r="AP3842" s="40"/>
      <c r="AQ3842" s="40"/>
      <c r="AR3842" s="40"/>
      <c r="AS3842" s="40"/>
      <c r="AT3842" s="40"/>
      <c r="AU3842" s="40"/>
      <c r="AV3842" s="40"/>
      <c r="AW3842" s="40"/>
      <c r="AX3842" s="40"/>
      <c r="AY3842" s="40"/>
      <c r="AZ3842" s="40"/>
      <c r="BA3842" s="40"/>
      <c r="BB3842" s="40"/>
      <c r="BC3842" s="40"/>
      <c r="BD3842" s="40"/>
      <c r="BE3842" s="40"/>
      <c r="BF3842" s="40"/>
    </row>
    <row r="3843" spans="1:58" x14ac:dyDescent="0.4">
      <c r="A3843" s="510"/>
      <c r="B3843" s="40"/>
      <c r="C3843" s="40"/>
      <c r="D3843" s="45"/>
      <c r="E3843" s="45"/>
      <c r="F3843" s="64"/>
      <c r="G3843" s="40"/>
      <c r="H3843" s="40"/>
      <c r="I3843" s="40"/>
      <c r="J3843" s="40"/>
      <c r="K3843" s="40"/>
      <c r="L3843" s="40"/>
      <c r="M3843" s="40"/>
      <c r="N3843" s="40"/>
      <c r="O3843" s="40"/>
      <c r="P3843" s="40"/>
      <c r="Q3843" s="40"/>
      <c r="R3843" s="40"/>
      <c r="S3843" s="40"/>
      <c r="T3843" s="40"/>
      <c r="U3843" s="40"/>
      <c r="V3843" s="40"/>
      <c r="W3843" s="40"/>
      <c r="X3843" s="40"/>
      <c r="Y3843" s="40"/>
      <c r="Z3843" s="40"/>
      <c r="AA3843" s="40"/>
      <c r="AB3843" s="40"/>
      <c r="AC3843" s="40"/>
      <c r="AD3843" s="40"/>
      <c r="AE3843" s="40"/>
      <c r="AF3843" s="40"/>
      <c r="AG3843" s="40"/>
      <c r="AH3843" s="40"/>
      <c r="AI3843" s="40"/>
      <c r="AJ3843" s="40"/>
      <c r="AK3843" s="40"/>
      <c r="AL3843" s="40"/>
      <c r="AM3843" s="40"/>
      <c r="AN3843" s="40"/>
      <c r="AO3843" s="40"/>
      <c r="AP3843" s="40"/>
      <c r="AQ3843" s="40"/>
      <c r="AR3843" s="40"/>
      <c r="AS3843" s="40"/>
      <c r="AT3843" s="40"/>
      <c r="AU3843" s="40"/>
      <c r="AV3843" s="40"/>
      <c r="AW3843" s="40"/>
      <c r="AX3843" s="40"/>
      <c r="AY3843" s="40"/>
      <c r="AZ3843" s="40"/>
      <c r="BA3843" s="40"/>
      <c r="BB3843" s="40"/>
      <c r="BC3843" s="40"/>
      <c r="BD3843" s="40"/>
      <c r="BE3843" s="40"/>
      <c r="BF3843" s="40"/>
    </row>
    <row r="3844" spans="1:58" x14ac:dyDescent="0.4">
      <c r="A3844" s="510"/>
      <c r="B3844" s="40"/>
      <c r="C3844" s="40"/>
      <c r="D3844" s="45"/>
      <c r="E3844" s="45"/>
      <c r="F3844" s="64"/>
      <c r="G3844" s="40"/>
      <c r="H3844" s="40"/>
      <c r="I3844" s="40"/>
      <c r="J3844" s="40"/>
      <c r="K3844" s="40"/>
      <c r="L3844" s="40"/>
      <c r="M3844" s="40"/>
      <c r="N3844" s="40"/>
      <c r="O3844" s="40"/>
      <c r="P3844" s="40"/>
      <c r="Q3844" s="40"/>
      <c r="R3844" s="40"/>
      <c r="S3844" s="40"/>
      <c r="T3844" s="40"/>
      <c r="U3844" s="40"/>
      <c r="V3844" s="40"/>
      <c r="W3844" s="40"/>
      <c r="X3844" s="40"/>
      <c r="Y3844" s="40"/>
      <c r="Z3844" s="40"/>
      <c r="AA3844" s="40"/>
      <c r="AB3844" s="40"/>
      <c r="AC3844" s="40"/>
      <c r="AD3844" s="40"/>
      <c r="AE3844" s="40"/>
      <c r="AF3844" s="40"/>
      <c r="AG3844" s="40"/>
      <c r="AH3844" s="40"/>
      <c r="AI3844" s="40"/>
      <c r="AJ3844" s="40"/>
      <c r="AK3844" s="40"/>
      <c r="AL3844" s="40"/>
      <c r="AM3844" s="40"/>
      <c r="AN3844" s="40"/>
      <c r="AO3844" s="40"/>
      <c r="AP3844" s="40"/>
      <c r="AQ3844" s="40"/>
      <c r="AR3844" s="40"/>
      <c r="AS3844" s="40"/>
      <c r="AT3844" s="40"/>
      <c r="AU3844" s="40"/>
      <c r="AV3844" s="40"/>
      <c r="AW3844" s="40"/>
      <c r="AX3844" s="40"/>
      <c r="AY3844" s="40"/>
      <c r="AZ3844" s="40"/>
      <c r="BA3844" s="40"/>
      <c r="BB3844" s="40"/>
      <c r="BC3844" s="40"/>
      <c r="BD3844" s="40"/>
      <c r="BE3844" s="40"/>
      <c r="BF3844" s="40"/>
    </row>
    <row r="3845" spans="1:58" x14ac:dyDescent="0.4">
      <c r="A3845" s="510"/>
      <c r="B3845" s="40"/>
      <c r="C3845" s="40"/>
      <c r="D3845" s="45"/>
      <c r="E3845" s="45"/>
      <c r="F3845" s="64"/>
      <c r="G3845" s="40"/>
      <c r="H3845" s="40"/>
      <c r="I3845" s="40"/>
      <c r="J3845" s="40"/>
      <c r="K3845" s="40"/>
      <c r="L3845" s="40"/>
      <c r="M3845" s="40"/>
      <c r="N3845" s="40"/>
      <c r="O3845" s="40"/>
      <c r="P3845" s="40"/>
      <c r="Q3845" s="40"/>
      <c r="R3845" s="40"/>
      <c r="S3845" s="40"/>
      <c r="T3845" s="40"/>
      <c r="U3845" s="40"/>
      <c r="V3845" s="40"/>
      <c r="W3845" s="40"/>
      <c r="X3845" s="40"/>
      <c r="Y3845" s="40"/>
      <c r="Z3845" s="40"/>
      <c r="AA3845" s="40"/>
      <c r="AB3845" s="40"/>
      <c r="AC3845" s="40"/>
      <c r="AD3845" s="40"/>
      <c r="AE3845" s="40"/>
      <c r="AF3845" s="40"/>
      <c r="AG3845" s="40"/>
      <c r="AH3845" s="40"/>
      <c r="AI3845" s="40"/>
      <c r="AJ3845" s="40"/>
      <c r="AK3845" s="40"/>
      <c r="AL3845" s="40"/>
      <c r="AM3845" s="40"/>
      <c r="AN3845" s="40"/>
      <c r="AO3845" s="40"/>
      <c r="AP3845" s="40"/>
      <c r="AQ3845" s="40"/>
      <c r="AR3845" s="40"/>
      <c r="AS3845" s="40"/>
      <c r="AT3845" s="40"/>
      <c r="AU3845" s="40"/>
      <c r="AV3845" s="40"/>
      <c r="AW3845" s="40"/>
      <c r="AX3845" s="40"/>
      <c r="AY3845" s="40"/>
      <c r="AZ3845" s="40"/>
      <c r="BA3845" s="40"/>
      <c r="BB3845" s="40"/>
      <c r="BC3845" s="40"/>
      <c r="BD3845" s="40"/>
      <c r="BE3845" s="40"/>
      <c r="BF3845" s="40"/>
    </row>
    <row r="3846" spans="1:58" x14ac:dyDescent="0.4">
      <c r="A3846" s="510"/>
      <c r="B3846" s="40"/>
      <c r="C3846" s="40"/>
      <c r="D3846" s="45"/>
      <c r="E3846" s="45"/>
      <c r="F3846" s="64"/>
      <c r="G3846" s="40"/>
      <c r="H3846" s="40"/>
      <c r="I3846" s="40"/>
      <c r="J3846" s="40"/>
      <c r="K3846" s="40"/>
      <c r="L3846" s="40"/>
      <c r="M3846" s="40"/>
      <c r="N3846" s="40"/>
      <c r="O3846" s="40"/>
      <c r="P3846" s="40"/>
      <c r="Q3846" s="40"/>
      <c r="R3846" s="40"/>
      <c r="S3846" s="40"/>
      <c r="T3846" s="40"/>
      <c r="U3846" s="40"/>
      <c r="V3846" s="40"/>
      <c r="W3846" s="40"/>
      <c r="X3846" s="40"/>
      <c r="Y3846" s="40"/>
      <c r="Z3846" s="40"/>
      <c r="AA3846" s="40"/>
      <c r="AB3846" s="40"/>
      <c r="AC3846" s="40"/>
      <c r="AD3846" s="40"/>
      <c r="AE3846" s="40"/>
      <c r="AF3846" s="40"/>
      <c r="AG3846" s="40"/>
      <c r="AH3846" s="40"/>
      <c r="AI3846" s="40"/>
      <c r="AJ3846" s="40"/>
      <c r="AK3846" s="40"/>
      <c r="AL3846" s="40"/>
      <c r="AM3846" s="40"/>
      <c r="AN3846" s="40"/>
      <c r="AO3846" s="40"/>
      <c r="AP3846" s="40"/>
      <c r="AQ3846" s="40"/>
      <c r="AR3846" s="40"/>
      <c r="AS3846" s="40"/>
      <c r="AT3846" s="40"/>
      <c r="AU3846" s="40"/>
      <c r="AV3846" s="40"/>
      <c r="AW3846" s="40"/>
      <c r="AX3846" s="40"/>
      <c r="AY3846" s="40"/>
      <c r="AZ3846" s="40"/>
      <c r="BA3846" s="40"/>
      <c r="BB3846" s="40"/>
      <c r="BC3846" s="40"/>
      <c r="BD3846" s="40"/>
      <c r="BE3846" s="40"/>
      <c r="BF3846" s="40"/>
    </row>
    <row r="3847" spans="1:58" x14ac:dyDescent="0.4">
      <c r="A3847" s="510"/>
      <c r="B3847" s="40"/>
      <c r="C3847" s="40"/>
      <c r="D3847" s="45"/>
      <c r="E3847" s="45"/>
      <c r="F3847" s="64"/>
      <c r="G3847" s="40"/>
      <c r="H3847" s="40"/>
      <c r="I3847" s="40"/>
      <c r="J3847" s="40"/>
      <c r="K3847" s="40"/>
      <c r="L3847" s="40"/>
      <c r="M3847" s="40"/>
      <c r="N3847" s="40"/>
      <c r="O3847" s="40"/>
      <c r="P3847" s="40"/>
      <c r="Q3847" s="40"/>
      <c r="R3847" s="40"/>
      <c r="S3847" s="40"/>
      <c r="T3847" s="40"/>
      <c r="U3847" s="40"/>
      <c r="V3847" s="40"/>
      <c r="W3847" s="40"/>
      <c r="X3847" s="40"/>
      <c r="Y3847" s="40"/>
      <c r="Z3847" s="40"/>
      <c r="AA3847" s="40"/>
      <c r="AB3847" s="40"/>
      <c r="AC3847" s="40"/>
      <c r="AD3847" s="40"/>
      <c r="AE3847" s="40"/>
      <c r="AF3847" s="40"/>
      <c r="AG3847" s="40"/>
      <c r="AH3847" s="40"/>
      <c r="AI3847" s="40"/>
      <c r="AJ3847" s="40"/>
      <c r="AK3847" s="40"/>
      <c r="AL3847" s="40"/>
      <c r="AM3847" s="40"/>
      <c r="AN3847" s="40"/>
      <c r="AO3847" s="40"/>
      <c r="AP3847" s="40"/>
      <c r="AQ3847" s="40"/>
      <c r="AR3847" s="40"/>
      <c r="AS3847" s="40"/>
      <c r="AT3847" s="40"/>
      <c r="AU3847" s="40"/>
      <c r="AV3847" s="40"/>
      <c r="AW3847" s="40"/>
      <c r="AX3847" s="40"/>
      <c r="AY3847" s="40"/>
      <c r="AZ3847" s="40"/>
      <c r="BA3847" s="40"/>
      <c r="BB3847" s="40"/>
      <c r="BC3847" s="40"/>
      <c r="BD3847" s="40"/>
      <c r="BE3847" s="40"/>
      <c r="BF3847" s="40"/>
    </row>
    <row r="3848" spans="1:58" x14ac:dyDescent="0.4">
      <c r="A3848" s="510"/>
      <c r="B3848" s="40"/>
      <c r="C3848" s="40"/>
      <c r="D3848" s="45"/>
      <c r="E3848" s="45"/>
      <c r="F3848" s="64"/>
      <c r="G3848" s="40"/>
      <c r="H3848" s="40"/>
      <c r="I3848" s="40"/>
      <c r="J3848" s="40"/>
      <c r="K3848" s="40"/>
      <c r="L3848" s="40"/>
      <c r="M3848" s="40"/>
      <c r="N3848" s="40"/>
      <c r="O3848" s="40"/>
      <c r="P3848" s="40"/>
      <c r="Q3848" s="40"/>
      <c r="R3848" s="40"/>
      <c r="S3848" s="40"/>
      <c r="T3848" s="40"/>
      <c r="U3848" s="40"/>
      <c r="V3848" s="40"/>
      <c r="W3848" s="40"/>
      <c r="X3848" s="40"/>
      <c r="Y3848" s="40"/>
      <c r="Z3848" s="40"/>
      <c r="AA3848" s="40"/>
      <c r="AB3848" s="40"/>
      <c r="AC3848" s="40"/>
      <c r="AD3848" s="40"/>
      <c r="AE3848" s="40"/>
      <c r="AF3848" s="40"/>
      <c r="AG3848" s="40"/>
      <c r="AH3848" s="40"/>
      <c r="AI3848" s="40"/>
      <c r="AJ3848" s="40"/>
      <c r="AK3848" s="40"/>
      <c r="AL3848" s="40"/>
      <c r="AM3848" s="40"/>
      <c r="AN3848" s="40"/>
      <c r="AO3848" s="40"/>
      <c r="AP3848" s="40"/>
      <c r="AQ3848" s="40"/>
      <c r="AR3848" s="40"/>
      <c r="AS3848" s="40"/>
      <c r="AT3848" s="40"/>
      <c r="AU3848" s="40"/>
      <c r="AV3848" s="40"/>
      <c r="AW3848" s="40"/>
      <c r="AX3848" s="40"/>
      <c r="AY3848" s="40"/>
      <c r="AZ3848" s="40"/>
      <c r="BA3848" s="40"/>
      <c r="BB3848" s="40"/>
      <c r="BC3848" s="40"/>
      <c r="BD3848" s="40"/>
      <c r="BE3848" s="40"/>
      <c r="BF3848" s="40"/>
    </row>
    <row r="3849" spans="1:58" x14ac:dyDescent="0.4">
      <c r="A3849" s="510"/>
      <c r="B3849" s="40"/>
      <c r="C3849" s="40"/>
      <c r="D3849" s="45"/>
      <c r="E3849" s="45"/>
      <c r="F3849" s="64"/>
      <c r="G3849" s="40"/>
      <c r="H3849" s="40"/>
      <c r="I3849" s="40"/>
      <c r="J3849" s="40"/>
      <c r="K3849" s="40"/>
      <c r="L3849" s="40"/>
      <c r="M3849" s="40"/>
      <c r="N3849" s="40"/>
      <c r="O3849" s="40"/>
      <c r="P3849" s="40"/>
      <c r="Q3849" s="40"/>
      <c r="R3849" s="40"/>
      <c r="S3849" s="40"/>
      <c r="T3849" s="40"/>
      <c r="U3849" s="40"/>
      <c r="V3849" s="40"/>
      <c r="W3849" s="40"/>
      <c r="X3849" s="40"/>
      <c r="Y3849" s="40"/>
      <c r="Z3849" s="40"/>
      <c r="AA3849" s="40"/>
      <c r="AB3849" s="40"/>
      <c r="AC3849" s="40"/>
      <c r="AD3849" s="40"/>
      <c r="AE3849" s="40"/>
      <c r="AF3849" s="40"/>
      <c r="AG3849" s="40"/>
      <c r="AH3849" s="40"/>
      <c r="AI3849" s="40"/>
      <c r="AJ3849" s="40"/>
      <c r="AK3849" s="40"/>
      <c r="AL3849" s="40"/>
      <c r="AM3849" s="40"/>
      <c r="AN3849" s="40"/>
      <c r="AO3849" s="40"/>
      <c r="AP3849" s="40"/>
      <c r="AQ3849" s="40"/>
      <c r="AR3849" s="40"/>
      <c r="AS3849" s="40"/>
      <c r="AT3849" s="40"/>
      <c r="AU3849" s="40"/>
      <c r="AV3849" s="40"/>
      <c r="AW3849" s="40"/>
      <c r="AX3849" s="40"/>
      <c r="AY3849" s="40"/>
      <c r="AZ3849" s="40"/>
      <c r="BA3849" s="40"/>
      <c r="BB3849" s="40"/>
      <c r="BC3849" s="40"/>
      <c r="BD3849" s="40"/>
      <c r="BE3849" s="40"/>
      <c r="BF3849" s="40"/>
    </row>
    <row r="3850" spans="1:58" x14ac:dyDescent="0.4">
      <c r="A3850" s="510"/>
      <c r="B3850" s="40"/>
      <c r="C3850" s="40"/>
      <c r="D3850" s="45"/>
      <c r="E3850" s="45"/>
      <c r="F3850" s="64"/>
      <c r="G3850" s="40"/>
      <c r="H3850" s="40"/>
      <c r="I3850" s="40"/>
      <c r="J3850" s="40"/>
      <c r="K3850" s="40"/>
      <c r="L3850" s="40"/>
      <c r="M3850" s="40"/>
      <c r="N3850" s="40"/>
      <c r="O3850" s="40"/>
      <c r="P3850" s="40"/>
      <c r="Q3850" s="40"/>
      <c r="R3850" s="40"/>
      <c r="S3850" s="40"/>
      <c r="T3850" s="40"/>
      <c r="U3850" s="40"/>
      <c r="V3850" s="40"/>
      <c r="W3850" s="40"/>
      <c r="X3850" s="40"/>
      <c r="Y3850" s="40"/>
      <c r="Z3850" s="40"/>
      <c r="AA3850" s="40"/>
      <c r="AB3850" s="40"/>
      <c r="AC3850" s="40"/>
      <c r="AD3850" s="40"/>
      <c r="AE3850" s="40"/>
      <c r="AF3850" s="40"/>
      <c r="AG3850" s="40"/>
      <c r="AH3850" s="40"/>
      <c r="AI3850" s="40"/>
      <c r="AJ3850" s="40"/>
      <c r="AK3850" s="40"/>
      <c r="AL3850" s="40"/>
      <c r="AM3850" s="40"/>
      <c r="AN3850" s="40"/>
      <c r="AO3850" s="40"/>
      <c r="AP3850" s="40"/>
      <c r="AQ3850" s="40"/>
      <c r="AR3850" s="40"/>
      <c r="AS3850" s="40"/>
      <c r="AT3850" s="40"/>
      <c r="AU3850" s="40"/>
      <c r="AV3850" s="40"/>
      <c r="AW3850" s="40"/>
      <c r="AX3850" s="40"/>
      <c r="AY3850" s="40"/>
      <c r="AZ3850" s="40"/>
      <c r="BA3850" s="40"/>
      <c r="BB3850" s="40"/>
      <c r="BC3850" s="40"/>
      <c r="BD3850" s="40"/>
      <c r="BE3850" s="40"/>
      <c r="BF3850" s="40"/>
    </row>
    <row r="3851" spans="1:58" x14ac:dyDescent="0.4">
      <c r="A3851" s="510"/>
      <c r="B3851" s="40"/>
      <c r="C3851" s="40"/>
      <c r="D3851" s="45"/>
      <c r="E3851" s="45"/>
      <c r="F3851" s="64"/>
      <c r="G3851" s="40"/>
      <c r="H3851" s="40"/>
      <c r="I3851" s="40"/>
      <c r="J3851" s="40"/>
      <c r="K3851" s="40"/>
      <c r="L3851" s="40"/>
      <c r="M3851" s="40"/>
      <c r="N3851" s="40"/>
      <c r="O3851" s="40"/>
      <c r="P3851" s="40"/>
      <c r="Q3851" s="40"/>
      <c r="R3851" s="40"/>
      <c r="S3851" s="40"/>
      <c r="T3851" s="40"/>
      <c r="U3851" s="40"/>
      <c r="V3851" s="40"/>
      <c r="W3851" s="40"/>
      <c r="X3851" s="40"/>
      <c r="Y3851" s="40"/>
      <c r="Z3851" s="40"/>
      <c r="AA3851" s="40"/>
      <c r="AB3851" s="40"/>
      <c r="AC3851" s="40"/>
      <c r="AD3851" s="40"/>
      <c r="AE3851" s="40"/>
      <c r="AF3851" s="40"/>
      <c r="AG3851" s="40"/>
      <c r="AH3851" s="40"/>
      <c r="AI3851" s="40"/>
      <c r="AJ3851" s="40"/>
      <c r="AK3851" s="40"/>
      <c r="AL3851" s="40"/>
      <c r="AM3851" s="40"/>
      <c r="AN3851" s="40"/>
      <c r="AO3851" s="40"/>
      <c r="AP3851" s="40"/>
      <c r="AQ3851" s="40"/>
      <c r="AR3851" s="40"/>
      <c r="AS3851" s="40"/>
      <c r="AT3851" s="40"/>
      <c r="AU3851" s="40"/>
      <c r="AV3851" s="40"/>
      <c r="AW3851" s="40"/>
      <c r="AX3851" s="40"/>
      <c r="AY3851" s="40"/>
      <c r="AZ3851" s="40"/>
      <c r="BA3851" s="40"/>
      <c r="BB3851" s="40"/>
      <c r="BC3851" s="40"/>
      <c r="BD3851" s="40"/>
      <c r="BE3851" s="40"/>
      <c r="BF3851" s="40"/>
    </row>
    <row r="3852" spans="1:58" x14ac:dyDescent="0.4">
      <c r="A3852" s="510"/>
      <c r="B3852" s="40"/>
      <c r="C3852" s="40"/>
      <c r="D3852" s="45"/>
      <c r="E3852" s="45"/>
      <c r="F3852" s="64"/>
      <c r="G3852" s="40"/>
      <c r="H3852" s="40"/>
      <c r="I3852" s="40"/>
      <c r="J3852" s="40"/>
      <c r="K3852" s="40"/>
      <c r="L3852" s="40"/>
      <c r="M3852" s="40"/>
      <c r="N3852" s="40"/>
      <c r="O3852" s="40"/>
      <c r="P3852" s="40"/>
      <c r="Q3852" s="40"/>
      <c r="R3852" s="40"/>
      <c r="S3852" s="40"/>
      <c r="T3852" s="40"/>
      <c r="U3852" s="40"/>
      <c r="V3852" s="40"/>
      <c r="W3852" s="40"/>
      <c r="X3852" s="40"/>
      <c r="Y3852" s="40"/>
      <c r="Z3852" s="40"/>
      <c r="AA3852" s="40"/>
      <c r="AB3852" s="40"/>
      <c r="AC3852" s="40"/>
      <c r="AD3852" s="40"/>
      <c r="AE3852" s="40"/>
      <c r="AF3852" s="40"/>
      <c r="AG3852" s="40"/>
      <c r="AH3852" s="40"/>
      <c r="AI3852" s="40"/>
      <c r="AJ3852" s="40"/>
      <c r="AK3852" s="40"/>
      <c r="AL3852" s="40"/>
      <c r="AM3852" s="40"/>
      <c r="AN3852" s="40"/>
      <c r="AO3852" s="40"/>
      <c r="AP3852" s="40"/>
      <c r="AQ3852" s="40"/>
      <c r="AR3852" s="40"/>
      <c r="AS3852" s="40"/>
      <c r="AT3852" s="40"/>
      <c r="AU3852" s="40"/>
      <c r="AV3852" s="40"/>
      <c r="AW3852" s="40"/>
      <c r="AX3852" s="40"/>
      <c r="AY3852" s="40"/>
      <c r="AZ3852" s="40"/>
      <c r="BA3852" s="40"/>
      <c r="BB3852" s="40"/>
      <c r="BC3852" s="40"/>
      <c r="BD3852" s="40"/>
      <c r="BE3852" s="40"/>
      <c r="BF3852" s="40"/>
    </row>
    <row r="3853" spans="1:58" x14ac:dyDescent="0.4">
      <c r="A3853" s="510"/>
      <c r="B3853" s="40"/>
      <c r="C3853" s="40"/>
      <c r="D3853" s="45"/>
      <c r="E3853" s="45"/>
      <c r="F3853" s="64"/>
      <c r="G3853" s="40"/>
      <c r="H3853" s="40"/>
      <c r="I3853" s="40"/>
      <c r="J3853" s="40"/>
      <c r="K3853" s="40"/>
      <c r="L3853" s="40"/>
      <c r="M3853" s="40"/>
      <c r="N3853" s="40"/>
      <c r="O3853" s="40"/>
      <c r="P3853" s="40"/>
      <c r="Q3853" s="40"/>
      <c r="R3853" s="40"/>
      <c r="S3853" s="40"/>
      <c r="T3853" s="40"/>
      <c r="U3853" s="40"/>
      <c r="V3853" s="40"/>
      <c r="W3853" s="40"/>
      <c r="X3853" s="40"/>
      <c r="Y3853" s="40"/>
      <c r="Z3853" s="40"/>
      <c r="AA3853" s="40"/>
      <c r="AB3853" s="40"/>
      <c r="AC3853" s="40"/>
      <c r="AD3853" s="40"/>
      <c r="AE3853" s="40"/>
      <c r="AF3853" s="40"/>
      <c r="AG3853" s="40"/>
      <c r="AH3853" s="40"/>
      <c r="AI3853" s="40"/>
      <c r="AJ3853" s="40"/>
      <c r="AK3853" s="40"/>
      <c r="AL3853" s="40"/>
      <c r="AM3853" s="40"/>
      <c r="AN3853" s="40"/>
      <c r="AO3853" s="40"/>
      <c r="AP3853" s="40"/>
      <c r="AQ3853" s="40"/>
      <c r="AR3853" s="40"/>
      <c r="AS3853" s="40"/>
      <c r="AT3853" s="40"/>
      <c r="AU3853" s="40"/>
      <c r="AV3853" s="40"/>
      <c r="AW3853" s="40"/>
      <c r="AX3853" s="40"/>
      <c r="AY3853" s="40"/>
      <c r="AZ3853" s="40"/>
      <c r="BA3853" s="40"/>
      <c r="BB3853" s="40"/>
      <c r="BC3853" s="40"/>
      <c r="BD3853" s="40"/>
      <c r="BE3853" s="40"/>
      <c r="BF3853" s="40"/>
    </row>
    <row r="3854" spans="1:58" x14ac:dyDescent="0.4">
      <c r="A3854" s="510"/>
      <c r="B3854" s="40"/>
      <c r="C3854" s="40"/>
      <c r="D3854" s="45"/>
      <c r="E3854" s="45"/>
      <c r="F3854" s="64"/>
      <c r="G3854" s="40"/>
      <c r="H3854" s="40"/>
      <c r="I3854" s="40"/>
      <c r="J3854" s="40"/>
      <c r="K3854" s="40"/>
      <c r="L3854" s="40"/>
      <c r="M3854" s="40"/>
      <c r="N3854" s="40"/>
      <c r="O3854" s="40"/>
      <c r="P3854" s="40"/>
      <c r="Q3854" s="40"/>
      <c r="R3854" s="40"/>
      <c r="S3854" s="40"/>
      <c r="T3854" s="40"/>
      <c r="U3854" s="40"/>
      <c r="V3854" s="40"/>
      <c r="W3854" s="40"/>
      <c r="X3854" s="40"/>
      <c r="Y3854" s="40"/>
      <c r="Z3854" s="40"/>
      <c r="AA3854" s="40"/>
      <c r="AB3854" s="40"/>
      <c r="AC3854" s="40"/>
      <c r="AD3854" s="40"/>
      <c r="AE3854" s="40"/>
      <c r="AF3854" s="40"/>
      <c r="AG3854" s="40"/>
      <c r="AH3854" s="40"/>
      <c r="AI3854" s="40"/>
      <c r="AJ3854" s="40"/>
      <c r="AK3854" s="40"/>
      <c r="AL3854" s="40"/>
      <c r="AM3854" s="40"/>
      <c r="AN3854" s="40"/>
      <c r="AO3854" s="40"/>
      <c r="AP3854" s="40"/>
      <c r="AQ3854" s="40"/>
      <c r="AR3854" s="40"/>
      <c r="AS3854" s="40"/>
      <c r="AT3854" s="40"/>
      <c r="AU3854" s="40"/>
      <c r="AV3854" s="40"/>
      <c r="AW3854" s="40"/>
      <c r="AX3854" s="40"/>
      <c r="AY3854" s="40"/>
      <c r="AZ3854" s="40"/>
      <c r="BA3854" s="40"/>
      <c r="BB3854" s="40"/>
      <c r="BC3854" s="40"/>
      <c r="BD3854" s="40"/>
      <c r="BE3854" s="40"/>
      <c r="BF3854" s="40"/>
    </row>
    <row r="3855" spans="1:58" x14ac:dyDescent="0.4">
      <c r="A3855" s="510"/>
      <c r="B3855" s="40"/>
      <c r="C3855" s="40"/>
      <c r="D3855" s="45"/>
      <c r="E3855" s="45"/>
      <c r="F3855" s="64"/>
      <c r="G3855" s="40"/>
      <c r="H3855" s="40"/>
      <c r="I3855" s="40"/>
      <c r="J3855" s="40"/>
      <c r="K3855" s="40"/>
      <c r="L3855" s="40"/>
      <c r="M3855" s="40"/>
      <c r="N3855" s="40"/>
      <c r="O3855" s="40"/>
      <c r="P3855" s="40"/>
      <c r="Q3855" s="40"/>
      <c r="R3855" s="40"/>
      <c r="S3855" s="40"/>
      <c r="T3855" s="40"/>
      <c r="U3855" s="40"/>
      <c r="V3855" s="40"/>
      <c r="W3855" s="40"/>
      <c r="X3855" s="40"/>
      <c r="Y3855" s="40"/>
      <c r="Z3855" s="40"/>
      <c r="AA3855" s="40"/>
      <c r="AB3855" s="40"/>
      <c r="AC3855" s="40"/>
      <c r="AD3855" s="40"/>
      <c r="AE3855" s="40"/>
      <c r="AF3855" s="40"/>
      <c r="AG3855" s="40"/>
      <c r="AH3855" s="40"/>
      <c r="AI3855" s="40"/>
      <c r="AJ3855" s="40"/>
      <c r="AK3855" s="40"/>
      <c r="AL3855" s="40"/>
      <c r="AM3855" s="40"/>
      <c r="AN3855" s="40"/>
      <c r="AO3855" s="40"/>
      <c r="AP3855" s="40"/>
      <c r="AQ3855" s="40"/>
      <c r="AR3855" s="40"/>
      <c r="AS3855" s="40"/>
      <c r="AT3855" s="40"/>
      <c r="AU3855" s="40"/>
      <c r="AV3855" s="40"/>
      <c r="AW3855" s="40"/>
      <c r="AX3855" s="40"/>
      <c r="AY3855" s="40"/>
      <c r="AZ3855" s="40"/>
      <c r="BA3855" s="40"/>
      <c r="BB3855" s="40"/>
      <c r="BC3855" s="40"/>
      <c r="BD3855" s="40"/>
      <c r="BE3855" s="40"/>
      <c r="BF3855" s="40"/>
    </row>
    <row r="3856" spans="1:58" x14ac:dyDescent="0.4">
      <c r="A3856" s="510"/>
      <c r="B3856" s="40"/>
      <c r="C3856" s="40"/>
      <c r="D3856" s="45"/>
      <c r="E3856" s="45"/>
      <c r="F3856" s="64"/>
      <c r="G3856" s="40"/>
      <c r="H3856" s="40"/>
      <c r="I3856" s="40"/>
      <c r="J3856" s="40"/>
      <c r="K3856" s="40"/>
      <c r="L3856" s="40"/>
      <c r="M3856" s="40"/>
      <c r="N3856" s="40"/>
      <c r="O3856" s="40"/>
      <c r="P3856" s="40"/>
      <c r="Q3856" s="40"/>
      <c r="R3856" s="40"/>
      <c r="S3856" s="40"/>
      <c r="T3856" s="40"/>
      <c r="U3856" s="40"/>
      <c r="V3856" s="40"/>
      <c r="W3856" s="40"/>
      <c r="X3856" s="40"/>
      <c r="Y3856" s="40"/>
      <c r="Z3856" s="40"/>
      <c r="AA3856" s="40"/>
      <c r="AB3856" s="40"/>
      <c r="AC3856" s="40"/>
      <c r="AD3856" s="40"/>
      <c r="AE3856" s="40"/>
      <c r="AF3856" s="40"/>
      <c r="AG3856" s="40"/>
      <c r="AH3856" s="40"/>
      <c r="AI3856" s="40"/>
      <c r="AJ3856" s="40"/>
      <c r="AK3856" s="40"/>
      <c r="AL3856" s="40"/>
      <c r="AM3856" s="40"/>
      <c r="AN3856" s="40"/>
      <c r="AO3856" s="40"/>
      <c r="AP3856" s="40"/>
      <c r="AQ3856" s="40"/>
      <c r="AR3856" s="40"/>
      <c r="AS3856" s="40"/>
      <c r="AT3856" s="40"/>
      <c r="AU3856" s="40"/>
      <c r="AV3856" s="40"/>
      <c r="AW3856" s="40"/>
      <c r="AX3856" s="40"/>
      <c r="AY3856" s="40"/>
      <c r="AZ3856" s="40"/>
      <c r="BA3856" s="40"/>
      <c r="BB3856" s="40"/>
      <c r="BC3856" s="40"/>
      <c r="BD3856" s="40"/>
      <c r="BE3856" s="40"/>
      <c r="BF3856" s="40"/>
    </row>
    <row r="3857" spans="1:58" x14ac:dyDescent="0.4">
      <c r="A3857" s="510"/>
      <c r="B3857" s="40"/>
      <c r="C3857" s="40"/>
      <c r="D3857" s="45"/>
      <c r="E3857" s="45"/>
      <c r="F3857" s="64"/>
      <c r="G3857" s="40"/>
      <c r="H3857" s="40"/>
      <c r="I3857" s="40"/>
      <c r="J3857" s="40"/>
      <c r="K3857" s="40"/>
      <c r="L3857" s="40"/>
      <c r="M3857" s="40"/>
      <c r="N3857" s="40"/>
      <c r="O3857" s="40"/>
      <c r="P3857" s="40"/>
      <c r="Q3857" s="40"/>
      <c r="R3857" s="40"/>
      <c r="S3857" s="40"/>
      <c r="T3857" s="40"/>
      <c r="U3857" s="40"/>
      <c r="V3857" s="40"/>
      <c r="W3857" s="40"/>
      <c r="X3857" s="40"/>
      <c r="Y3857" s="40"/>
      <c r="Z3857" s="40"/>
      <c r="AA3857" s="40"/>
      <c r="AB3857" s="40"/>
      <c r="AC3857" s="40"/>
      <c r="AD3857" s="40"/>
      <c r="AE3857" s="40"/>
      <c r="AF3857" s="40"/>
      <c r="AG3857" s="40"/>
      <c r="AH3857" s="40"/>
      <c r="AI3857" s="40"/>
      <c r="AJ3857" s="40"/>
      <c r="AK3857" s="40"/>
      <c r="AL3857" s="40"/>
      <c r="AM3857" s="40"/>
      <c r="AN3857" s="40"/>
      <c r="AO3857" s="40"/>
      <c r="AP3857" s="40"/>
      <c r="AQ3857" s="40"/>
      <c r="AR3857" s="40"/>
      <c r="AS3857" s="40"/>
      <c r="AT3857" s="40"/>
      <c r="AU3857" s="40"/>
      <c r="AV3857" s="40"/>
      <c r="AW3857" s="40"/>
      <c r="AX3857" s="40"/>
      <c r="AY3857" s="40"/>
      <c r="AZ3857" s="40"/>
      <c r="BA3857" s="40"/>
      <c r="BB3857" s="40"/>
      <c r="BC3857" s="40"/>
      <c r="BD3857" s="40"/>
      <c r="BE3857" s="40"/>
      <c r="BF3857" s="40"/>
    </row>
    <row r="3858" spans="1:58" x14ac:dyDescent="0.4">
      <c r="A3858" s="510"/>
      <c r="B3858" s="40"/>
      <c r="C3858" s="40"/>
      <c r="D3858" s="45"/>
      <c r="E3858" s="45"/>
      <c r="F3858" s="64"/>
      <c r="G3858" s="40"/>
      <c r="H3858" s="40"/>
      <c r="I3858" s="40"/>
      <c r="J3858" s="40"/>
      <c r="K3858" s="40"/>
      <c r="L3858" s="40"/>
      <c r="M3858" s="40"/>
      <c r="N3858" s="40"/>
      <c r="O3858" s="40"/>
      <c r="P3858" s="40"/>
      <c r="Q3858" s="40"/>
      <c r="R3858" s="40"/>
      <c r="S3858" s="40"/>
      <c r="T3858" s="40"/>
      <c r="U3858" s="40"/>
      <c r="V3858" s="40"/>
      <c r="W3858" s="40"/>
      <c r="X3858" s="40"/>
      <c r="Y3858" s="40"/>
      <c r="Z3858" s="40"/>
      <c r="AA3858" s="40"/>
      <c r="AB3858" s="40"/>
      <c r="AC3858" s="40"/>
      <c r="AD3858" s="40"/>
      <c r="AE3858" s="40"/>
      <c r="AF3858" s="40"/>
      <c r="AG3858" s="40"/>
      <c r="AH3858" s="40"/>
      <c r="AI3858" s="40"/>
      <c r="AJ3858" s="40"/>
      <c r="AK3858" s="40"/>
      <c r="AL3858" s="40"/>
      <c r="AM3858" s="40"/>
      <c r="AN3858" s="40"/>
      <c r="AO3858" s="40"/>
      <c r="AP3858" s="40"/>
      <c r="AQ3858" s="40"/>
      <c r="AR3858" s="40"/>
      <c r="AS3858" s="40"/>
      <c r="AT3858" s="40"/>
      <c r="AU3858" s="40"/>
      <c r="AV3858" s="40"/>
      <c r="AW3858" s="40"/>
      <c r="AX3858" s="40"/>
      <c r="AY3858" s="40"/>
      <c r="AZ3858" s="40"/>
      <c r="BA3858" s="40"/>
      <c r="BB3858" s="40"/>
      <c r="BC3858" s="40"/>
      <c r="BD3858" s="40"/>
      <c r="BE3858" s="40"/>
      <c r="BF3858" s="40"/>
    </row>
    <row r="3859" spans="1:58" x14ac:dyDescent="0.4">
      <c r="A3859" s="510"/>
      <c r="B3859" s="40"/>
      <c r="C3859" s="40"/>
      <c r="D3859" s="45"/>
      <c r="E3859" s="45"/>
      <c r="F3859" s="64"/>
      <c r="G3859" s="40"/>
      <c r="H3859" s="40"/>
      <c r="I3859" s="40"/>
      <c r="J3859" s="40"/>
      <c r="K3859" s="40"/>
      <c r="L3859" s="40"/>
      <c r="M3859" s="40"/>
      <c r="N3859" s="40"/>
      <c r="O3859" s="40"/>
      <c r="P3859" s="40"/>
      <c r="Q3859" s="40"/>
      <c r="R3859" s="40"/>
      <c r="S3859" s="40"/>
      <c r="T3859" s="40"/>
      <c r="U3859" s="40"/>
      <c r="V3859" s="40"/>
      <c r="W3859" s="40"/>
      <c r="X3859" s="40"/>
      <c r="Y3859" s="40"/>
      <c r="Z3859" s="40"/>
      <c r="AA3859" s="40"/>
      <c r="AB3859" s="40"/>
      <c r="AC3859" s="40"/>
      <c r="AD3859" s="40"/>
      <c r="AE3859" s="40"/>
      <c r="AF3859" s="40"/>
      <c r="AG3859" s="40"/>
      <c r="AH3859" s="40"/>
      <c r="AI3859" s="40"/>
      <c r="AJ3859" s="40"/>
      <c r="AK3859" s="40"/>
      <c r="AL3859" s="40"/>
      <c r="AM3859" s="40"/>
      <c r="AN3859" s="40"/>
      <c r="AO3859" s="40"/>
      <c r="AP3859" s="40"/>
      <c r="AQ3859" s="40"/>
      <c r="AR3859" s="40"/>
      <c r="AS3859" s="40"/>
      <c r="AT3859" s="40"/>
      <c r="AU3859" s="40"/>
      <c r="AV3859" s="40"/>
      <c r="AW3859" s="40"/>
      <c r="AX3859" s="40"/>
      <c r="AY3859" s="40"/>
      <c r="AZ3859" s="40"/>
      <c r="BA3859" s="40"/>
      <c r="BB3859" s="40"/>
      <c r="BC3859" s="40"/>
      <c r="BD3859" s="40"/>
      <c r="BE3859" s="40"/>
      <c r="BF3859" s="40"/>
    </row>
    <row r="3860" spans="1:58" x14ac:dyDescent="0.4">
      <c r="A3860" s="510"/>
      <c r="B3860" s="40"/>
      <c r="C3860" s="40"/>
      <c r="D3860" s="45"/>
      <c r="E3860" s="45"/>
      <c r="F3860" s="64"/>
      <c r="G3860" s="40"/>
      <c r="H3860" s="40"/>
      <c r="I3860" s="40"/>
      <c r="J3860" s="40"/>
      <c r="K3860" s="40"/>
      <c r="L3860" s="40"/>
      <c r="M3860" s="40"/>
      <c r="N3860" s="40"/>
      <c r="O3860" s="40"/>
      <c r="P3860" s="40"/>
      <c r="Q3860" s="40"/>
      <c r="R3860" s="40"/>
      <c r="S3860" s="40"/>
      <c r="T3860" s="40"/>
      <c r="U3860" s="40"/>
      <c r="V3860" s="40"/>
      <c r="W3860" s="40"/>
      <c r="X3860" s="40"/>
      <c r="Y3860" s="40"/>
      <c r="Z3860" s="40"/>
      <c r="AA3860" s="40"/>
      <c r="AB3860" s="40"/>
      <c r="AC3860" s="40"/>
      <c r="AD3860" s="40"/>
      <c r="AE3860" s="40"/>
      <c r="AF3860" s="40"/>
      <c r="AG3860" s="40"/>
      <c r="AH3860" s="40"/>
      <c r="AI3860" s="40"/>
      <c r="AJ3860" s="40"/>
      <c r="AK3860" s="40"/>
      <c r="AL3860" s="40"/>
      <c r="AM3860" s="40"/>
      <c r="AN3860" s="40"/>
      <c r="AO3860" s="40"/>
      <c r="AP3860" s="40"/>
      <c r="AQ3860" s="40"/>
      <c r="AR3860" s="40"/>
      <c r="AS3860" s="40"/>
      <c r="AT3860" s="40"/>
      <c r="AU3860" s="40"/>
      <c r="AV3860" s="40"/>
      <c r="AW3860" s="40"/>
      <c r="AX3860" s="40"/>
      <c r="AY3860" s="40"/>
      <c r="AZ3860" s="40"/>
      <c r="BA3860" s="40"/>
      <c r="BB3860" s="40"/>
      <c r="BC3860" s="40"/>
      <c r="BD3860" s="40"/>
      <c r="BE3860" s="40"/>
      <c r="BF3860" s="40"/>
    </row>
    <row r="3861" spans="1:58" x14ac:dyDescent="0.4">
      <c r="A3861" s="510"/>
      <c r="B3861" s="40"/>
      <c r="C3861" s="40"/>
      <c r="D3861" s="45"/>
      <c r="E3861" s="45"/>
      <c r="F3861" s="64"/>
      <c r="G3861" s="40"/>
      <c r="H3861" s="40"/>
      <c r="I3861" s="40"/>
      <c r="J3861" s="40"/>
      <c r="K3861" s="40"/>
      <c r="L3861" s="40"/>
      <c r="M3861" s="40"/>
      <c r="N3861" s="40"/>
      <c r="O3861" s="40"/>
      <c r="P3861" s="40"/>
      <c r="Q3861" s="40"/>
      <c r="R3861" s="40"/>
      <c r="S3861" s="40"/>
      <c r="T3861" s="40"/>
      <c r="U3861" s="40"/>
      <c r="V3861" s="40"/>
      <c r="W3861" s="40"/>
      <c r="X3861" s="40"/>
      <c r="Y3861" s="40"/>
      <c r="Z3861" s="40"/>
      <c r="AA3861" s="40"/>
      <c r="AB3861" s="40"/>
      <c r="AC3861" s="40"/>
      <c r="AD3861" s="40"/>
      <c r="AE3861" s="40"/>
      <c r="AF3861" s="40"/>
      <c r="AG3861" s="40"/>
      <c r="AH3861" s="40"/>
      <c r="AI3861" s="40"/>
      <c r="AJ3861" s="40"/>
      <c r="AK3861" s="40"/>
      <c r="AL3861" s="40"/>
      <c r="AM3861" s="40"/>
      <c r="AN3861" s="40"/>
      <c r="AO3861" s="40"/>
      <c r="AP3861" s="40"/>
      <c r="AQ3861" s="40"/>
      <c r="AR3861" s="40"/>
      <c r="AS3861" s="40"/>
      <c r="AT3861" s="40"/>
      <c r="AU3861" s="40"/>
      <c r="AV3861" s="40"/>
      <c r="AW3861" s="40"/>
      <c r="AX3861" s="40"/>
      <c r="AY3861" s="40"/>
      <c r="AZ3861" s="40"/>
      <c r="BA3861" s="40"/>
      <c r="BB3861" s="40"/>
      <c r="BC3861" s="40"/>
      <c r="BD3861" s="40"/>
      <c r="BE3861" s="40"/>
      <c r="BF3861" s="40"/>
    </row>
    <row r="3862" spans="1:58" x14ac:dyDescent="0.4">
      <c r="A3862" s="510"/>
      <c r="B3862" s="40"/>
      <c r="C3862" s="40"/>
      <c r="D3862" s="45"/>
      <c r="E3862" s="45"/>
      <c r="F3862" s="64"/>
      <c r="G3862" s="40"/>
      <c r="H3862" s="40"/>
      <c r="I3862" s="40"/>
      <c r="J3862" s="40"/>
      <c r="K3862" s="40"/>
      <c r="L3862" s="40"/>
      <c r="M3862" s="40"/>
      <c r="N3862" s="40"/>
      <c r="O3862" s="40"/>
      <c r="P3862" s="40"/>
      <c r="Q3862" s="40"/>
      <c r="R3862" s="40"/>
      <c r="S3862" s="40"/>
      <c r="T3862" s="40"/>
      <c r="U3862" s="40"/>
      <c r="V3862" s="40"/>
      <c r="W3862" s="40"/>
      <c r="X3862" s="40"/>
      <c r="Y3862" s="40"/>
      <c r="Z3862" s="40"/>
      <c r="AA3862" s="40"/>
      <c r="AB3862" s="40"/>
      <c r="AC3862" s="40"/>
      <c r="AD3862" s="40"/>
      <c r="AE3862" s="40"/>
      <c r="AF3862" s="40"/>
      <c r="AG3862" s="40"/>
      <c r="AH3862" s="40"/>
      <c r="AI3862" s="40"/>
      <c r="AJ3862" s="40"/>
      <c r="AK3862" s="40"/>
      <c r="AL3862" s="40"/>
      <c r="AM3862" s="40"/>
      <c r="AN3862" s="40"/>
      <c r="AO3862" s="40"/>
      <c r="AP3862" s="40"/>
      <c r="AQ3862" s="40"/>
      <c r="AR3862" s="40"/>
      <c r="AS3862" s="40"/>
      <c r="AT3862" s="40"/>
      <c r="AU3862" s="40"/>
      <c r="AV3862" s="40"/>
      <c r="AW3862" s="40"/>
      <c r="AX3862" s="40"/>
      <c r="AY3862" s="40"/>
      <c r="AZ3862" s="40"/>
      <c r="BA3862" s="40"/>
      <c r="BB3862" s="40"/>
      <c r="BC3862" s="40"/>
      <c r="BD3862" s="40"/>
      <c r="BE3862" s="40"/>
      <c r="BF3862" s="40"/>
    </row>
    <row r="3863" spans="1:58" x14ac:dyDescent="0.4">
      <c r="A3863" s="510"/>
      <c r="B3863" s="40"/>
      <c r="C3863" s="40"/>
      <c r="D3863" s="45"/>
      <c r="E3863" s="45"/>
      <c r="F3863" s="64"/>
      <c r="G3863" s="40"/>
      <c r="H3863" s="40"/>
      <c r="I3863" s="40"/>
      <c r="J3863" s="40"/>
      <c r="K3863" s="40"/>
      <c r="L3863" s="40"/>
      <c r="M3863" s="40"/>
      <c r="N3863" s="40"/>
      <c r="O3863" s="40"/>
      <c r="P3863" s="40"/>
      <c r="Q3863" s="40"/>
      <c r="R3863" s="40"/>
      <c r="S3863" s="40"/>
      <c r="T3863" s="40"/>
      <c r="U3863" s="40"/>
      <c r="V3863" s="40"/>
      <c r="W3863" s="40"/>
      <c r="X3863" s="40"/>
      <c r="Y3863" s="40"/>
      <c r="Z3863" s="40"/>
      <c r="AA3863" s="40"/>
      <c r="AB3863" s="40"/>
      <c r="AC3863" s="40"/>
      <c r="AD3863" s="40"/>
      <c r="AE3863" s="40"/>
      <c r="AF3863" s="40"/>
      <c r="AG3863" s="40"/>
      <c r="AH3863" s="40"/>
      <c r="AI3863" s="40"/>
      <c r="AJ3863" s="40"/>
      <c r="AK3863" s="40"/>
      <c r="AL3863" s="40"/>
      <c r="AM3863" s="40"/>
      <c r="AN3863" s="40"/>
      <c r="AO3863" s="40"/>
      <c r="AP3863" s="40"/>
      <c r="AQ3863" s="40"/>
      <c r="AR3863" s="40"/>
      <c r="AS3863" s="40"/>
      <c r="AT3863" s="40"/>
      <c r="AU3863" s="40"/>
      <c r="AV3863" s="40"/>
      <c r="AW3863" s="40"/>
      <c r="AX3863" s="40"/>
      <c r="AY3863" s="40"/>
      <c r="AZ3863" s="40"/>
      <c r="BA3863" s="40"/>
      <c r="BB3863" s="40"/>
      <c r="BC3863" s="40"/>
      <c r="BD3863" s="40"/>
      <c r="BE3863" s="40"/>
      <c r="BF3863" s="40"/>
    </row>
    <row r="3864" spans="1:58" x14ac:dyDescent="0.4">
      <c r="A3864" s="510"/>
      <c r="B3864" s="40"/>
      <c r="C3864" s="40"/>
      <c r="D3864" s="45"/>
      <c r="E3864" s="45"/>
      <c r="F3864" s="64"/>
      <c r="G3864" s="40"/>
      <c r="H3864" s="40"/>
      <c r="I3864" s="40"/>
      <c r="J3864" s="40"/>
      <c r="K3864" s="40"/>
      <c r="L3864" s="40"/>
      <c r="M3864" s="40"/>
      <c r="N3864" s="40"/>
      <c r="O3864" s="40"/>
      <c r="P3864" s="40"/>
      <c r="Q3864" s="40"/>
      <c r="R3864" s="40"/>
      <c r="S3864" s="40"/>
      <c r="T3864" s="40"/>
      <c r="U3864" s="40"/>
      <c r="V3864" s="40"/>
      <c r="W3864" s="40"/>
      <c r="X3864" s="40"/>
      <c r="Y3864" s="40"/>
      <c r="Z3864" s="40"/>
      <c r="AA3864" s="40"/>
      <c r="AB3864" s="40"/>
      <c r="AC3864" s="40"/>
      <c r="AD3864" s="40"/>
      <c r="AE3864" s="40"/>
      <c r="AF3864" s="40"/>
      <c r="AG3864" s="40"/>
      <c r="AH3864" s="40"/>
      <c r="AI3864" s="40"/>
      <c r="AJ3864" s="40"/>
      <c r="AK3864" s="40"/>
      <c r="AL3864" s="40"/>
      <c r="AM3864" s="40"/>
      <c r="AN3864" s="40"/>
      <c r="AO3864" s="40"/>
      <c r="AP3864" s="40"/>
      <c r="AQ3864" s="40"/>
      <c r="AR3864" s="40"/>
      <c r="AS3864" s="40"/>
      <c r="AT3864" s="40"/>
      <c r="AU3864" s="40"/>
      <c r="AV3864" s="40"/>
      <c r="AW3864" s="40"/>
      <c r="AX3864" s="40"/>
      <c r="AY3864" s="40"/>
      <c r="AZ3864" s="40"/>
      <c r="BA3864" s="40"/>
      <c r="BB3864" s="40"/>
      <c r="BC3864" s="40"/>
      <c r="BD3864" s="40"/>
      <c r="BE3864" s="40"/>
      <c r="BF3864" s="40"/>
    </row>
    <row r="3865" spans="1:58" x14ac:dyDescent="0.4">
      <c r="A3865" s="510"/>
      <c r="B3865" s="40"/>
      <c r="C3865" s="40"/>
      <c r="D3865" s="45"/>
      <c r="E3865" s="45"/>
      <c r="F3865" s="64"/>
      <c r="G3865" s="40"/>
      <c r="H3865" s="40"/>
      <c r="I3865" s="40"/>
      <c r="J3865" s="40"/>
      <c r="K3865" s="40"/>
      <c r="L3865" s="40"/>
      <c r="M3865" s="40"/>
      <c r="N3865" s="40"/>
      <c r="O3865" s="40"/>
      <c r="P3865" s="40"/>
      <c r="Q3865" s="40"/>
      <c r="R3865" s="40"/>
      <c r="S3865" s="40"/>
      <c r="T3865" s="40"/>
      <c r="U3865" s="40"/>
      <c r="V3865" s="40"/>
      <c r="W3865" s="40"/>
      <c r="X3865" s="40"/>
      <c r="Y3865" s="40"/>
      <c r="Z3865" s="40"/>
      <c r="AA3865" s="40"/>
      <c r="AB3865" s="40"/>
      <c r="AC3865" s="40"/>
      <c r="AD3865" s="40"/>
      <c r="AE3865" s="40"/>
      <c r="AF3865" s="40"/>
      <c r="AG3865" s="40"/>
      <c r="AH3865" s="40"/>
      <c r="AI3865" s="40"/>
      <c r="AJ3865" s="40"/>
      <c r="AK3865" s="40"/>
      <c r="AL3865" s="40"/>
      <c r="AM3865" s="40"/>
      <c r="AN3865" s="40"/>
      <c r="AO3865" s="40"/>
      <c r="AP3865" s="40"/>
      <c r="AQ3865" s="40"/>
      <c r="AR3865" s="40"/>
      <c r="AS3865" s="40"/>
      <c r="AT3865" s="40"/>
      <c r="AU3865" s="40"/>
      <c r="AV3865" s="40"/>
      <c r="AW3865" s="40"/>
      <c r="AX3865" s="40"/>
      <c r="AY3865" s="40"/>
      <c r="AZ3865" s="40"/>
      <c r="BA3865" s="40"/>
      <c r="BB3865" s="40"/>
      <c r="BC3865" s="40"/>
      <c r="BD3865" s="40"/>
      <c r="BE3865" s="40"/>
      <c r="BF3865" s="40"/>
    </row>
    <row r="3866" spans="1:58" x14ac:dyDescent="0.4">
      <c r="A3866" s="510"/>
      <c r="B3866" s="40"/>
      <c r="C3866" s="40"/>
      <c r="D3866" s="45"/>
      <c r="E3866" s="45"/>
      <c r="F3866" s="64"/>
      <c r="G3866" s="40"/>
      <c r="H3866" s="40"/>
      <c r="I3866" s="40"/>
      <c r="J3866" s="40"/>
      <c r="K3866" s="40"/>
      <c r="L3866" s="40"/>
      <c r="M3866" s="40"/>
      <c r="N3866" s="40"/>
      <c r="O3866" s="40"/>
      <c r="P3866" s="40"/>
      <c r="Q3866" s="40"/>
      <c r="R3866" s="40"/>
      <c r="S3866" s="40"/>
      <c r="T3866" s="40"/>
      <c r="U3866" s="40"/>
      <c r="V3866" s="40"/>
      <c r="W3866" s="40"/>
      <c r="X3866" s="40"/>
      <c r="Y3866" s="40"/>
      <c r="Z3866" s="40"/>
      <c r="AA3866" s="40"/>
      <c r="AB3866" s="40"/>
      <c r="AC3866" s="40"/>
      <c r="AD3866" s="40"/>
      <c r="AE3866" s="40"/>
      <c r="AF3866" s="40"/>
      <c r="AG3866" s="40"/>
      <c r="AH3866" s="40"/>
      <c r="AI3866" s="40"/>
      <c r="AJ3866" s="40"/>
      <c r="AK3866" s="40"/>
      <c r="AL3866" s="40"/>
      <c r="AM3866" s="40"/>
      <c r="AN3866" s="40"/>
      <c r="AO3866" s="40"/>
      <c r="AP3866" s="40"/>
      <c r="AQ3866" s="40"/>
      <c r="AR3866" s="40"/>
      <c r="AS3866" s="40"/>
      <c r="AT3866" s="40"/>
      <c r="AU3866" s="40"/>
      <c r="AV3866" s="40"/>
      <c r="AW3866" s="40"/>
      <c r="AX3866" s="40"/>
      <c r="AY3866" s="40"/>
      <c r="AZ3866" s="40"/>
      <c r="BA3866" s="40"/>
      <c r="BB3866" s="40"/>
      <c r="BC3866" s="40"/>
      <c r="BD3866" s="40"/>
      <c r="BE3866" s="40"/>
      <c r="BF3866" s="40"/>
    </row>
    <row r="3867" spans="1:58" x14ac:dyDescent="0.4">
      <c r="A3867" s="510"/>
      <c r="B3867" s="40"/>
      <c r="C3867" s="40"/>
      <c r="D3867" s="45"/>
      <c r="E3867" s="45"/>
      <c r="F3867" s="64"/>
      <c r="G3867" s="40"/>
      <c r="H3867" s="40"/>
      <c r="I3867" s="40"/>
      <c r="J3867" s="40"/>
      <c r="K3867" s="40"/>
      <c r="L3867" s="40"/>
      <c r="M3867" s="40"/>
      <c r="N3867" s="40"/>
      <c r="O3867" s="40"/>
      <c r="P3867" s="40"/>
      <c r="Q3867" s="40"/>
      <c r="R3867" s="40"/>
      <c r="S3867" s="40"/>
      <c r="T3867" s="40"/>
      <c r="U3867" s="40"/>
      <c r="V3867" s="40"/>
      <c r="W3867" s="40"/>
      <c r="X3867" s="40"/>
      <c r="Y3867" s="40"/>
      <c r="Z3867" s="40"/>
      <c r="AA3867" s="40"/>
      <c r="AB3867" s="40"/>
      <c r="AC3867" s="40"/>
      <c r="AD3867" s="40"/>
      <c r="AE3867" s="40"/>
      <c r="AF3867" s="40"/>
      <c r="AG3867" s="40"/>
      <c r="AH3867" s="40"/>
      <c r="AI3867" s="40"/>
      <c r="AJ3867" s="40"/>
      <c r="AK3867" s="40"/>
      <c r="AL3867" s="40"/>
      <c r="AM3867" s="40"/>
      <c r="AN3867" s="40"/>
      <c r="AO3867" s="40"/>
      <c r="AP3867" s="40"/>
      <c r="AQ3867" s="40"/>
      <c r="AR3867" s="40"/>
      <c r="AS3867" s="40"/>
      <c r="AT3867" s="40"/>
      <c r="AU3867" s="40"/>
      <c r="AV3867" s="40"/>
      <c r="AW3867" s="40"/>
      <c r="AX3867" s="40"/>
      <c r="AY3867" s="40"/>
      <c r="AZ3867" s="40"/>
      <c r="BA3867" s="40"/>
      <c r="BB3867" s="40"/>
      <c r="BC3867" s="40"/>
      <c r="BD3867" s="40"/>
      <c r="BE3867" s="40"/>
      <c r="BF3867" s="40"/>
    </row>
    <row r="3868" spans="1:58" x14ac:dyDescent="0.4">
      <c r="A3868" s="510"/>
      <c r="B3868" s="40"/>
      <c r="C3868" s="40"/>
      <c r="D3868" s="45"/>
      <c r="E3868" s="45"/>
      <c r="F3868" s="64"/>
      <c r="G3868" s="40"/>
      <c r="H3868" s="40"/>
      <c r="I3868" s="40"/>
      <c r="J3868" s="40"/>
      <c r="K3868" s="40"/>
      <c r="L3868" s="40"/>
      <c r="M3868" s="40"/>
      <c r="N3868" s="40"/>
      <c r="O3868" s="40"/>
      <c r="P3868" s="40"/>
      <c r="Q3868" s="40"/>
      <c r="R3868" s="40"/>
      <c r="S3868" s="40"/>
      <c r="T3868" s="40"/>
      <c r="U3868" s="40"/>
      <c r="V3868" s="40"/>
      <c r="W3868" s="40"/>
      <c r="X3868" s="40"/>
      <c r="Y3868" s="40"/>
      <c r="Z3868" s="40"/>
      <c r="AA3868" s="40"/>
      <c r="AB3868" s="40"/>
      <c r="AC3868" s="40"/>
      <c r="AD3868" s="40"/>
      <c r="AE3868" s="40"/>
      <c r="AF3868" s="40"/>
      <c r="AG3868" s="40"/>
      <c r="AH3868" s="40"/>
      <c r="AI3868" s="40"/>
      <c r="AJ3868" s="40"/>
      <c r="AK3868" s="40"/>
      <c r="AL3868" s="40"/>
      <c r="AM3868" s="40"/>
      <c r="AN3868" s="40"/>
      <c r="AO3868" s="40"/>
      <c r="AP3868" s="40"/>
      <c r="AQ3868" s="40"/>
      <c r="AR3868" s="40"/>
      <c r="AS3868" s="40"/>
      <c r="AT3868" s="40"/>
      <c r="AU3868" s="40"/>
      <c r="AV3868" s="40"/>
      <c r="AW3868" s="40"/>
      <c r="AX3868" s="40"/>
      <c r="AY3868" s="40"/>
      <c r="AZ3868" s="40"/>
      <c r="BA3868" s="40"/>
      <c r="BB3868" s="40"/>
      <c r="BC3868" s="40"/>
      <c r="BD3868" s="40"/>
      <c r="BE3868" s="40"/>
      <c r="BF3868" s="40"/>
    </row>
    <row r="3869" spans="1:58" x14ac:dyDescent="0.4">
      <c r="A3869" s="510"/>
      <c r="B3869" s="40"/>
      <c r="C3869" s="40"/>
      <c r="D3869" s="45"/>
      <c r="E3869" s="45"/>
      <c r="F3869" s="64"/>
      <c r="G3869" s="40"/>
      <c r="H3869" s="40"/>
      <c r="I3869" s="40"/>
      <c r="J3869" s="40"/>
      <c r="K3869" s="40"/>
      <c r="L3869" s="40"/>
      <c r="M3869" s="40"/>
      <c r="N3869" s="40"/>
      <c r="O3869" s="40"/>
      <c r="P3869" s="40"/>
      <c r="Q3869" s="40"/>
      <c r="R3869" s="40"/>
      <c r="S3869" s="40"/>
      <c r="T3869" s="40"/>
      <c r="U3869" s="40"/>
      <c r="V3869" s="40"/>
      <c r="W3869" s="40"/>
      <c r="X3869" s="40"/>
      <c r="Y3869" s="40"/>
      <c r="Z3869" s="40"/>
      <c r="AA3869" s="40"/>
      <c r="AB3869" s="40"/>
      <c r="AC3869" s="40"/>
      <c r="AD3869" s="40"/>
      <c r="AE3869" s="40"/>
      <c r="AF3869" s="40"/>
      <c r="AG3869" s="40"/>
      <c r="AH3869" s="40"/>
      <c r="AI3869" s="40"/>
      <c r="AJ3869" s="40"/>
      <c r="AK3869" s="40"/>
      <c r="AL3869" s="40"/>
      <c r="AM3869" s="40"/>
      <c r="AN3869" s="40"/>
      <c r="AO3869" s="40"/>
      <c r="AP3869" s="40"/>
      <c r="AQ3869" s="40"/>
      <c r="AR3869" s="40"/>
      <c r="AS3869" s="40"/>
      <c r="AT3869" s="40"/>
      <c r="AU3869" s="40"/>
      <c r="AV3869" s="40"/>
      <c r="AW3869" s="40"/>
      <c r="AX3869" s="40"/>
      <c r="AY3869" s="40"/>
      <c r="AZ3869" s="40"/>
      <c r="BA3869" s="40"/>
      <c r="BB3869" s="40"/>
      <c r="BC3869" s="40"/>
      <c r="BD3869" s="40"/>
      <c r="BE3869" s="40"/>
      <c r="BF3869" s="40"/>
    </row>
    <row r="3870" spans="1:58" x14ac:dyDescent="0.4">
      <c r="A3870" s="510"/>
      <c r="B3870" s="40"/>
      <c r="C3870" s="40"/>
      <c r="D3870" s="45"/>
      <c r="E3870" s="45"/>
      <c r="F3870" s="64"/>
      <c r="G3870" s="40"/>
      <c r="H3870" s="40"/>
      <c r="I3870" s="40"/>
      <c r="J3870" s="40"/>
      <c r="K3870" s="40"/>
      <c r="L3870" s="40"/>
      <c r="M3870" s="40"/>
      <c r="N3870" s="40"/>
      <c r="O3870" s="40"/>
      <c r="P3870" s="40"/>
      <c r="Q3870" s="40"/>
      <c r="R3870" s="40"/>
      <c r="S3870" s="40"/>
      <c r="T3870" s="40"/>
      <c r="U3870" s="40"/>
      <c r="V3870" s="40"/>
      <c r="W3870" s="40"/>
      <c r="X3870" s="40"/>
      <c r="Y3870" s="40"/>
      <c r="Z3870" s="40"/>
      <c r="AA3870" s="40"/>
      <c r="AB3870" s="40"/>
      <c r="AC3870" s="40"/>
      <c r="AD3870" s="40"/>
      <c r="AE3870" s="40"/>
      <c r="AF3870" s="40"/>
      <c r="AG3870" s="40"/>
      <c r="AH3870" s="40"/>
      <c r="AI3870" s="40"/>
      <c r="AJ3870" s="40"/>
      <c r="AK3870" s="40"/>
      <c r="AL3870" s="40"/>
      <c r="AM3870" s="40"/>
      <c r="AN3870" s="40"/>
      <c r="AO3870" s="40"/>
      <c r="AP3870" s="40"/>
      <c r="AQ3870" s="40"/>
      <c r="AR3870" s="40"/>
      <c r="AS3870" s="40"/>
      <c r="AT3870" s="40"/>
      <c r="AU3870" s="40"/>
      <c r="AV3870" s="40"/>
      <c r="AW3870" s="40"/>
      <c r="AX3870" s="40"/>
      <c r="AY3870" s="40"/>
      <c r="AZ3870" s="40"/>
      <c r="BA3870" s="40"/>
      <c r="BB3870" s="40"/>
      <c r="BC3870" s="40"/>
      <c r="BD3870" s="40"/>
      <c r="BE3870" s="40"/>
      <c r="BF3870" s="40"/>
    </row>
    <row r="3871" spans="1:58" x14ac:dyDescent="0.4">
      <c r="A3871" s="510"/>
      <c r="B3871" s="40"/>
      <c r="C3871" s="40"/>
      <c r="D3871" s="45"/>
      <c r="E3871" s="45"/>
      <c r="F3871" s="64"/>
      <c r="G3871" s="40"/>
      <c r="H3871" s="40"/>
      <c r="I3871" s="40"/>
      <c r="J3871" s="40"/>
      <c r="K3871" s="40"/>
      <c r="L3871" s="40"/>
      <c r="M3871" s="40"/>
      <c r="N3871" s="40"/>
      <c r="O3871" s="40"/>
      <c r="P3871" s="40"/>
      <c r="Q3871" s="40"/>
      <c r="R3871" s="40"/>
      <c r="S3871" s="40"/>
      <c r="T3871" s="40"/>
      <c r="U3871" s="40"/>
      <c r="V3871" s="40"/>
      <c r="W3871" s="40"/>
      <c r="X3871" s="40"/>
      <c r="Y3871" s="40"/>
      <c r="Z3871" s="40"/>
      <c r="AA3871" s="40"/>
      <c r="AB3871" s="40"/>
      <c r="AC3871" s="40"/>
      <c r="AD3871" s="40"/>
      <c r="AE3871" s="40"/>
      <c r="AF3871" s="40"/>
      <c r="AG3871" s="40"/>
      <c r="AH3871" s="40"/>
      <c r="AI3871" s="40"/>
      <c r="AJ3871" s="40"/>
      <c r="AK3871" s="40"/>
      <c r="AL3871" s="40"/>
      <c r="AM3871" s="40"/>
      <c r="AN3871" s="40"/>
      <c r="AO3871" s="40"/>
      <c r="AP3871" s="40"/>
      <c r="AQ3871" s="40"/>
      <c r="AR3871" s="40"/>
      <c r="AS3871" s="40"/>
      <c r="AT3871" s="40"/>
      <c r="AU3871" s="40"/>
      <c r="AV3871" s="40"/>
      <c r="AW3871" s="40"/>
      <c r="AX3871" s="40"/>
      <c r="AY3871" s="40"/>
      <c r="AZ3871" s="40"/>
      <c r="BA3871" s="40"/>
      <c r="BB3871" s="40"/>
      <c r="BC3871" s="40"/>
      <c r="BD3871" s="40"/>
      <c r="BE3871" s="40"/>
      <c r="BF3871" s="40"/>
    </row>
    <row r="3872" spans="1:58" x14ac:dyDescent="0.4">
      <c r="A3872" s="510"/>
      <c r="B3872" s="40"/>
      <c r="C3872" s="40"/>
      <c r="D3872" s="45"/>
      <c r="E3872" s="45"/>
      <c r="F3872" s="64"/>
      <c r="G3872" s="40"/>
      <c r="H3872" s="40"/>
      <c r="I3872" s="40"/>
      <c r="J3872" s="40"/>
      <c r="K3872" s="40"/>
      <c r="L3872" s="40"/>
      <c r="M3872" s="40"/>
      <c r="N3872" s="40"/>
      <c r="O3872" s="40"/>
      <c r="P3872" s="40"/>
      <c r="Q3872" s="40"/>
      <c r="R3872" s="40"/>
      <c r="S3872" s="40"/>
      <c r="T3872" s="40"/>
      <c r="U3872" s="40"/>
      <c r="V3872" s="40"/>
      <c r="W3872" s="40"/>
      <c r="X3872" s="40"/>
      <c r="Y3872" s="40"/>
      <c r="Z3872" s="40"/>
      <c r="AA3872" s="40"/>
      <c r="AB3872" s="40"/>
      <c r="AC3872" s="40"/>
      <c r="AD3872" s="40"/>
      <c r="AE3872" s="40"/>
      <c r="AF3872" s="40"/>
      <c r="AG3872" s="40"/>
      <c r="AH3872" s="40"/>
      <c r="AI3872" s="40"/>
      <c r="AJ3872" s="40"/>
      <c r="AK3872" s="40"/>
      <c r="AL3872" s="40"/>
      <c r="AM3872" s="40"/>
      <c r="AN3872" s="40"/>
      <c r="AO3872" s="40"/>
      <c r="AP3872" s="40"/>
      <c r="AQ3872" s="40"/>
      <c r="AR3872" s="40"/>
      <c r="AS3872" s="40"/>
      <c r="AT3872" s="40"/>
      <c r="AU3872" s="40"/>
      <c r="AV3872" s="40"/>
      <c r="AW3872" s="40"/>
      <c r="AX3872" s="40"/>
      <c r="AY3872" s="40"/>
      <c r="AZ3872" s="40"/>
      <c r="BA3872" s="40"/>
      <c r="BB3872" s="40"/>
      <c r="BC3872" s="40"/>
      <c r="BD3872" s="40"/>
      <c r="BE3872" s="40"/>
      <c r="BF3872" s="40"/>
    </row>
    <row r="3873" spans="1:58" x14ac:dyDescent="0.4">
      <c r="A3873" s="510"/>
      <c r="B3873" s="40"/>
      <c r="C3873" s="40"/>
      <c r="D3873" s="45"/>
      <c r="E3873" s="45"/>
      <c r="F3873" s="64"/>
      <c r="G3873" s="40"/>
      <c r="H3873" s="40"/>
      <c r="I3873" s="40"/>
      <c r="J3873" s="40"/>
      <c r="K3873" s="40"/>
      <c r="L3873" s="40"/>
      <c r="M3873" s="40"/>
      <c r="N3873" s="40"/>
      <c r="O3873" s="40"/>
      <c r="P3873" s="40"/>
      <c r="Q3873" s="40"/>
      <c r="R3873" s="40"/>
      <c r="S3873" s="40"/>
      <c r="T3873" s="40"/>
      <c r="U3873" s="40"/>
      <c r="V3873" s="40"/>
      <c r="W3873" s="40"/>
      <c r="X3873" s="40"/>
      <c r="Y3873" s="40"/>
      <c r="Z3873" s="40"/>
      <c r="AA3873" s="40"/>
      <c r="AB3873" s="40"/>
      <c r="AC3873" s="40"/>
      <c r="AD3873" s="40"/>
      <c r="AE3873" s="40"/>
      <c r="AF3873" s="40"/>
      <c r="AG3873" s="40"/>
      <c r="AH3873" s="40"/>
      <c r="AI3873" s="40"/>
      <c r="AJ3873" s="40"/>
      <c r="AK3873" s="40"/>
      <c r="AL3873" s="40"/>
      <c r="AM3873" s="40"/>
      <c r="AN3873" s="40"/>
      <c r="AO3873" s="40"/>
      <c r="AP3873" s="40"/>
      <c r="AQ3873" s="40"/>
      <c r="AR3873" s="40"/>
      <c r="AS3873" s="40"/>
      <c r="AT3873" s="40"/>
      <c r="AU3873" s="40"/>
      <c r="AV3873" s="40"/>
      <c r="AW3873" s="40"/>
      <c r="AX3873" s="40"/>
      <c r="AY3873" s="40"/>
      <c r="AZ3873" s="40"/>
      <c r="BA3873" s="40"/>
      <c r="BB3873" s="40"/>
      <c r="BC3873" s="40"/>
      <c r="BD3873" s="40"/>
      <c r="BE3873" s="40"/>
      <c r="BF3873" s="40"/>
    </row>
    <row r="3874" spans="1:58" x14ac:dyDescent="0.4">
      <c r="A3874" s="510"/>
      <c r="B3874" s="40"/>
      <c r="C3874" s="40"/>
      <c r="D3874" s="45"/>
      <c r="E3874" s="45"/>
      <c r="F3874" s="64"/>
      <c r="G3874" s="40"/>
      <c r="H3874" s="40"/>
      <c r="I3874" s="40"/>
      <c r="J3874" s="40"/>
      <c r="K3874" s="40"/>
      <c r="L3874" s="40"/>
      <c r="M3874" s="40"/>
      <c r="N3874" s="40"/>
      <c r="O3874" s="40"/>
      <c r="P3874" s="40"/>
      <c r="Q3874" s="40"/>
      <c r="R3874" s="40"/>
      <c r="S3874" s="40"/>
      <c r="T3874" s="40"/>
      <c r="U3874" s="40"/>
      <c r="V3874" s="40"/>
      <c r="W3874" s="40"/>
      <c r="X3874" s="40"/>
      <c r="Y3874" s="40"/>
      <c r="Z3874" s="40"/>
      <c r="AA3874" s="40"/>
      <c r="AB3874" s="40"/>
      <c r="AC3874" s="40"/>
      <c r="AD3874" s="40"/>
      <c r="AE3874" s="40"/>
      <c r="AF3874" s="40"/>
      <c r="AG3874" s="40"/>
      <c r="AH3874" s="40"/>
      <c r="AI3874" s="40"/>
      <c r="AJ3874" s="40"/>
      <c r="AK3874" s="40"/>
      <c r="AL3874" s="40"/>
      <c r="AM3874" s="40"/>
      <c r="AN3874" s="40"/>
      <c r="AO3874" s="40"/>
      <c r="AP3874" s="40"/>
      <c r="AQ3874" s="40"/>
      <c r="AR3874" s="40"/>
      <c r="AS3874" s="40"/>
      <c r="AT3874" s="40"/>
      <c r="AU3874" s="40"/>
      <c r="AV3874" s="40"/>
      <c r="AW3874" s="40"/>
      <c r="AX3874" s="40"/>
      <c r="AY3874" s="40"/>
      <c r="AZ3874" s="40"/>
      <c r="BA3874" s="40"/>
      <c r="BB3874" s="40"/>
      <c r="BC3874" s="40"/>
      <c r="BD3874" s="40"/>
      <c r="BE3874" s="40"/>
      <c r="BF3874" s="40"/>
    </row>
    <row r="3875" spans="1:58" x14ac:dyDescent="0.4">
      <c r="A3875" s="510"/>
      <c r="B3875" s="40"/>
      <c r="C3875" s="40"/>
      <c r="D3875" s="45"/>
      <c r="E3875" s="45"/>
      <c r="F3875" s="64"/>
      <c r="G3875" s="40"/>
      <c r="H3875" s="40"/>
      <c r="I3875" s="40"/>
      <c r="J3875" s="40"/>
      <c r="K3875" s="40"/>
      <c r="L3875" s="40"/>
      <c r="M3875" s="40"/>
      <c r="N3875" s="40"/>
      <c r="O3875" s="40"/>
      <c r="P3875" s="40"/>
      <c r="Q3875" s="40"/>
      <c r="R3875" s="40"/>
      <c r="S3875" s="40"/>
      <c r="T3875" s="40"/>
      <c r="U3875" s="40"/>
      <c r="V3875" s="40"/>
      <c r="W3875" s="40"/>
      <c r="X3875" s="40"/>
      <c r="Y3875" s="40"/>
      <c r="Z3875" s="40"/>
      <c r="AA3875" s="40"/>
      <c r="AB3875" s="40"/>
      <c r="AC3875" s="40"/>
      <c r="AD3875" s="40"/>
      <c r="AE3875" s="40"/>
      <c r="AF3875" s="40"/>
      <c r="AG3875" s="40"/>
      <c r="AH3875" s="40"/>
      <c r="AI3875" s="40"/>
      <c r="AJ3875" s="40"/>
      <c r="AK3875" s="40"/>
      <c r="AL3875" s="40"/>
      <c r="AM3875" s="40"/>
      <c r="AN3875" s="40"/>
      <c r="AO3875" s="40"/>
      <c r="AP3875" s="40"/>
      <c r="AQ3875" s="40"/>
      <c r="AR3875" s="40"/>
      <c r="AS3875" s="40"/>
      <c r="AT3875" s="40"/>
      <c r="AU3875" s="40"/>
      <c r="AV3875" s="40"/>
      <c r="AW3875" s="40"/>
      <c r="AX3875" s="40"/>
      <c r="AY3875" s="40"/>
      <c r="AZ3875" s="40"/>
      <c r="BA3875" s="40"/>
      <c r="BB3875" s="40"/>
      <c r="BC3875" s="40"/>
      <c r="BD3875" s="40"/>
      <c r="BE3875" s="40"/>
      <c r="BF3875" s="40"/>
    </row>
    <row r="3876" spans="1:58" x14ac:dyDescent="0.4">
      <c r="A3876" s="510"/>
      <c r="B3876" s="40"/>
      <c r="C3876" s="40"/>
      <c r="D3876" s="45"/>
      <c r="E3876" s="45"/>
      <c r="F3876" s="64"/>
      <c r="G3876" s="40"/>
      <c r="H3876" s="40"/>
      <c r="I3876" s="40"/>
      <c r="J3876" s="40"/>
      <c r="K3876" s="40"/>
      <c r="L3876" s="40"/>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c r="AH3876" s="40"/>
      <c r="AI3876" s="40"/>
      <c r="AJ3876" s="40"/>
      <c r="AK3876" s="40"/>
      <c r="AL3876" s="40"/>
      <c r="AM3876" s="40"/>
      <c r="AN3876" s="40"/>
      <c r="AO3876" s="40"/>
      <c r="AP3876" s="40"/>
      <c r="AQ3876" s="40"/>
      <c r="AR3876" s="40"/>
      <c r="AS3876" s="40"/>
      <c r="AT3876" s="40"/>
      <c r="AU3876" s="40"/>
      <c r="AV3876" s="40"/>
      <c r="AW3876" s="40"/>
      <c r="AX3876" s="40"/>
      <c r="AY3876" s="40"/>
      <c r="AZ3876" s="40"/>
      <c r="BA3876" s="40"/>
      <c r="BB3876" s="40"/>
      <c r="BC3876" s="40"/>
      <c r="BD3876" s="40"/>
      <c r="BE3876" s="40"/>
      <c r="BF3876" s="40"/>
    </row>
    <row r="3877" spans="1:58" x14ac:dyDescent="0.4">
      <c r="A3877" s="510"/>
      <c r="B3877" s="40"/>
      <c r="C3877" s="40"/>
      <c r="D3877" s="45"/>
      <c r="E3877" s="45"/>
      <c r="F3877" s="64"/>
      <c r="G3877" s="40"/>
      <c r="H3877" s="40"/>
      <c r="I3877" s="40"/>
      <c r="J3877" s="40"/>
      <c r="K3877" s="40"/>
      <c r="L3877" s="40"/>
      <c r="M3877" s="40"/>
      <c r="N3877" s="40"/>
      <c r="O3877" s="40"/>
      <c r="P3877" s="40"/>
      <c r="Q3877" s="40"/>
      <c r="R3877" s="40"/>
      <c r="S3877" s="40"/>
      <c r="T3877" s="40"/>
      <c r="U3877" s="40"/>
      <c r="V3877" s="40"/>
      <c r="W3877" s="40"/>
      <c r="X3877" s="40"/>
      <c r="Y3877" s="40"/>
      <c r="Z3877" s="40"/>
      <c r="AA3877" s="40"/>
      <c r="AB3877" s="40"/>
      <c r="AC3877" s="40"/>
      <c r="AD3877" s="40"/>
      <c r="AE3877" s="40"/>
      <c r="AF3877" s="40"/>
      <c r="AG3877" s="40"/>
      <c r="AH3877" s="40"/>
      <c r="AI3877" s="40"/>
      <c r="AJ3877" s="40"/>
      <c r="AK3877" s="40"/>
      <c r="AL3877" s="40"/>
      <c r="AM3877" s="40"/>
      <c r="AN3877" s="40"/>
      <c r="AO3877" s="40"/>
      <c r="AP3877" s="40"/>
      <c r="AQ3877" s="40"/>
      <c r="AR3877" s="40"/>
      <c r="AS3877" s="40"/>
      <c r="AT3877" s="40"/>
      <c r="AU3877" s="40"/>
      <c r="AV3877" s="40"/>
      <c r="AW3877" s="40"/>
      <c r="AX3877" s="40"/>
      <c r="AY3877" s="40"/>
      <c r="AZ3877" s="40"/>
      <c r="BA3877" s="40"/>
      <c r="BB3877" s="40"/>
      <c r="BC3877" s="40"/>
      <c r="BD3877" s="40"/>
      <c r="BE3877" s="40"/>
      <c r="BF3877" s="40"/>
    </row>
    <row r="3878" spans="1:58" x14ac:dyDescent="0.4">
      <c r="A3878" s="510"/>
      <c r="B3878" s="40"/>
      <c r="C3878" s="40"/>
      <c r="D3878" s="45"/>
      <c r="E3878" s="45"/>
      <c r="F3878" s="64"/>
      <c r="G3878" s="40"/>
      <c r="H3878" s="40"/>
      <c r="I3878" s="40"/>
      <c r="J3878" s="40"/>
      <c r="K3878" s="40"/>
      <c r="L3878" s="40"/>
      <c r="M3878" s="40"/>
      <c r="N3878" s="40"/>
      <c r="O3878" s="40"/>
      <c r="P3878" s="40"/>
      <c r="Q3878" s="40"/>
      <c r="R3878" s="40"/>
      <c r="S3878" s="40"/>
      <c r="T3878" s="40"/>
      <c r="U3878" s="40"/>
      <c r="V3878" s="40"/>
      <c r="W3878" s="40"/>
      <c r="X3878" s="40"/>
      <c r="Y3878" s="40"/>
      <c r="Z3878" s="40"/>
      <c r="AA3878" s="40"/>
      <c r="AB3878" s="40"/>
      <c r="AC3878" s="40"/>
      <c r="AD3878" s="40"/>
      <c r="AE3878" s="40"/>
      <c r="AF3878" s="40"/>
      <c r="AG3878" s="40"/>
      <c r="AH3878" s="40"/>
      <c r="AI3878" s="40"/>
      <c r="AJ3878" s="40"/>
      <c r="AK3878" s="40"/>
      <c r="AL3878" s="40"/>
      <c r="AM3878" s="40"/>
      <c r="AN3878" s="40"/>
      <c r="AO3878" s="40"/>
      <c r="AP3878" s="40"/>
      <c r="AQ3878" s="40"/>
      <c r="AR3878" s="40"/>
      <c r="AS3878" s="40"/>
      <c r="AT3878" s="40"/>
      <c r="AU3878" s="40"/>
      <c r="AV3878" s="40"/>
      <c r="AW3878" s="40"/>
      <c r="AX3878" s="40"/>
      <c r="AY3878" s="40"/>
      <c r="AZ3878" s="40"/>
      <c r="BA3878" s="40"/>
      <c r="BB3878" s="40"/>
      <c r="BC3878" s="40"/>
      <c r="BD3878" s="40"/>
      <c r="BE3878" s="40"/>
      <c r="BF3878" s="40"/>
    </row>
    <row r="3879" spans="1:58" x14ac:dyDescent="0.4">
      <c r="A3879" s="510"/>
      <c r="B3879" s="40"/>
      <c r="C3879" s="40"/>
      <c r="D3879" s="45"/>
      <c r="E3879" s="45"/>
      <c r="F3879" s="64"/>
      <c r="G3879" s="40"/>
      <c r="H3879" s="40"/>
      <c r="I3879" s="40"/>
      <c r="J3879" s="40"/>
      <c r="K3879" s="40"/>
      <c r="L3879" s="40"/>
      <c r="M3879" s="40"/>
      <c r="N3879" s="40"/>
      <c r="O3879" s="40"/>
      <c r="P3879" s="40"/>
      <c r="Q3879" s="40"/>
      <c r="R3879" s="40"/>
      <c r="S3879" s="40"/>
      <c r="T3879" s="40"/>
      <c r="U3879" s="40"/>
      <c r="V3879" s="40"/>
      <c r="W3879" s="40"/>
      <c r="X3879" s="40"/>
      <c r="Y3879" s="40"/>
      <c r="Z3879" s="40"/>
      <c r="AA3879" s="40"/>
      <c r="AB3879" s="40"/>
      <c r="AC3879" s="40"/>
      <c r="AD3879" s="40"/>
      <c r="AE3879" s="40"/>
      <c r="AF3879" s="40"/>
      <c r="AG3879" s="40"/>
      <c r="AH3879" s="40"/>
      <c r="AI3879" s="40"/>
      <c r="AJ3879" s="40"/>
      <c r="AK3879" s="40"/>
      <c r="AL3879" s="40"/>
      <c r="AM3879" s="40"/>
      <c r="AN3879" s="40"/>
      <c r="AO3879" s="40"/>
      <c r="AP3879" s="40"/>
      <c r="AQ3879" s="40"/>
      <c r="AR3879" s="40"/>
      <c r="AS3879" s="40"/>
      <c r="AT3879" s="40"/>
      <c r="AU3879" s="40"/>
      <c r="AV3879" s="40"/>
      <c r="AW3879" s="40"/>
      <c r="AX3879" s="40"/>
      <c r="AY3879" s="40"/>
      <c r="AZ3879" s="40"/>
      <c r="BA3879" s="40"/>
      <c r="BB3879" s="40"/>
      <c r="BC3879" s="40"/>
      <c r="BD3879" s="40"/>
      <c r="BE3879" s="40"/>
      <c r="BF3879" s="40"/>
    </row>
    <row r="3880" spans="1:58" x14ac:dyDescent="0.4">
      <c r="A3880" s="510"/>
      <c r="B3880" s="40"/>
      <c r="C3880" s="40"/>
      <c r="D3880" s="45"/>
      <c r="E3880" s="45"/>
      <c r="F3880" s="64"/>
      <c r="G3880" s="40"/>
      <c r="H3880" s="40"/>
      <c r="I3880" s="40"/>
      <c r="J3880" s="40"/>
      <c r="K3880" s="40"/>
      <c r="L3880" s="40"/>
      <c r="M3880" s="40"/>
      <c r="N3880" s="40"/>
      <c r="O3880" s="40"/>
      <c r="P3880" s="40"/>
      <c r="Q3880" s="40"/>
      <c r="R3880" s="40"/>
      <c r="S3880" s="40"/>
      <c r="T3880" s="40"/>
      <c r="U3880" s="40"/>
      <c r="V3880" s="40"/>
      <c r="W3880" s="40"/>
      <c r="X3880" s="40"/>
      <c r="Y3880" s="40"/>
      <c r="Z3880" s="40"/>
      <c r="AA3880" s="40"/>
      <c r="AB3880" s="40"/>
      <c r="AC3880" s="40"/>
      <c r="AD3880" s="40"/>
      <c r="AE3880" s="40"/>
      <c r="AF3880" s="40"/>
      <c r="AG3880" s="40"/>
      <c r="AH3880" s="40"/>
      <c r="AI3880" s="40"/>
      <c r="AJ3880" s="40"/>
      <c r="AK3880" s="40"/>
      <c r="AL3880" s="40"/>
      <c r="AM3880" s="40"/>
      <c r="AN3880" s="40"/>
      <c r="AO3880" s="40"/>
      <c r="AP3880" s="40"/>
      <c r="AQ3880" s="40"/>
      <c r="AR3880" s="40"/>
      <c r="AS3880" s="40"/>
      <c r="AT3880" s="40"/>
      <c r="AU3880" s="40"/>
      <c r="AV3880" s="40"/>
      <c r="AW3880" s="40"/>
      <c r="AX3880" s="40"/>
      <c r="AY3880" s="40"/>
      <c r="AZ3880" s="40"/>
      <c r="BA3880" s="40"/>
      <c r="BB3880" s="40"/>
      <c r="BC3880" s="40"/>
      <c r="BD3880" s="40"/>
      <c r="BE3880" s="40"/>
      <c r="BF3880" s="40"/>
    </row>
    <row r="3881" spans="1:58" x14ac:dyDescent="0.4">
      <c r="A3881" s="510"/>
      <c r="B3881" s="40"/>
      <c r="C3881" s="40"/>
      <c r="D3881" s="45"/>
      <c r="E3881" s="45"/>
      <c r="F3881" s="64"/>
      <c r="G3881" s="40"/>
      <c r="H3881" s="40"/>
      <c r="I3881" s="40"/>
      <c r="J3881" s="40"/>
      <c r="K3881" s="40"/>
      <c r="L3881" s="40"/>
      <c r="M3881" s="40"/>
      <c r="N3881" s="40"/>
      <c r="O3881" s="40"/>
      <c r="P3881" s="40"/>
      <c r="Q3881" s="40"/>
      <c r="R3881" s="40"/>
      <c r="S3881" s="40"/>
      <c r="T3881" s="40"/>
      <c r="U3881" s="40"/>
      <c r="V3881" s="40"/>
      <c r="W3881" s="40"/>
      <c r="X3881" s="40"/>
      <c r="Y3881" s="40"/>
      <c r="Z3881" s="40"/>
      <c r="AA3881" s="40"/>
      <c r="AB3881" s="40"/>
      <c r="AC3881" s="40"/>
      <c r="AD3881" s="40"/>
      <c r="AE3881" s="40"/>
      <c r="AF3881" s="40"/>
      <c r="AG3881" s="40"/>
      <c r="AH3881" s="40"/>
      <c r="AI3881" s="40"/>
      <c r="AJ3881" s="40"/>
      <c r="AK3881" s="40"/>
      <c r="AL3881" s="40"/>
      <c r="AM3881" s="40"/>
      <c r="AN3881" s="40"/>
      <c r="AO3881" s="40"/>
      <c r="AP3881" s="40"/>
      <c r="AQ3881" s="40"/>
      <c r="AR3881" s="40"/>
      <c r="AS3881" s="40"/>
      <c r="AT3881" s="40"/>
      <c r="AU3881" s="40"/>
      <c r="AV3881" s="40"/>
      <c r="AW3881" s="40"/>
      <c r="AX3881" s="40"/>
      <c r="AY3881" s="40"/>
      <c r="AZ3881" s="40"/>
      <c r="BA3881" s="40"/>
      <c r="BB3881" s="40"/>
      <c r="BC3881" s="40"/>
      <c r="BD3881" s="40"/>
      <c r="BE3881" s="40"/>
      <c r="BF3881" s="40"/>
    </row>
    <row r="3882" spans="1:58" x14ac:dyDescent="0.4">
      <c r="A3882" s="510"/>
      <c r="B3882" s="40"/>
      <c r="C3882" s="40"/>
      <c r="D3882" s="45"/>
      <c r="E3882" s="45"/>
      <c r="F3882" s="64"/>
      <c r="G3882" s="40"/>
      <c r="H3882" s="40"/>
      <c r="I3882" s="40"/>
      <c r="J3882" s="40"/>
      <c r="K3882" s="40"/>
      <c r="L3882" s="40"/>
      <c r="M3882" s="40"/>
      <c r="N3882" s="40"/>
      <c r="O3882" s="40"/>
      <c r="P3882" s="40"/>
      <c r="Q3882" s="40"/>
      <c r="R3882" s="40"/>
      <c r="S3882" s="40"/>
      <c r="T3882" s="40"/>
      <c r="U3882" s="40"/>
      <c r="V3882" s="40"/>
      <c r="W3882" s="40"/>
      <c r="X3882" s="40"/>
      <c r="Y3882" s="40"/>
      <c r="Z3882" s="40"/>
      <c r="AA3882" s="40"/>
      <c r="AB3882" s="40"/>
      <c r="AC3882" s="40"/>
      <c r="AD3882" s="40"/>
      <c r="AE3882" s="40"/>
      <c r="AF3882" s="40"/>
      <c r="AG3882" s="40"/>
      <c r="AH3882" s="40"/>
      <c r="AI3882" s="40"/>
      <c r="AJ3882" s="40"/>
      <c r="AK3882" s="40"/>
      <c r="AL3882" s="40"/>
      <c r="AM3882" s="40"/>
      <c r="AN3882" s="40"/>
      <c r="AO3882" s="40"/>
      <c r="AP3882" s="40"/>
      <c r="AQ3882" s="40"/>
      <c r="AR3882" s="40"/>
      <c r="AS3882" s="40"/>
      <c r="AT3882" s="40"/>
      <c r="AU3882" s="40"/>
      <c r="AV3882" s="40"/>
      <c r="AW3882" s="40"/>
      <c r="AX3882" s="40"/>
      <c r="AY3882" s="40"/>
      <c r="AZ3882" s="40"/>
      <c r="BA3882" s="40"/>
      <c r="BB3882" s="40"/>
      <c r="BC3882" s="40"/>
      <c r="BD3882" s="40"/>
      <c r="BE3882" s="40"/>
      <c r="BF3882" s="40"/>
    </row>
    <row r="3883" spans="1:58" x14ac:dyDescent="0.4">
      <c r="A3883" s="510"/>
      <c r="B3883" s="40"/>
      <c r="C3883" s="40"/>
      <c r="D3883" s="45"/>
      <c r="E3883" s="45"/>
      <c r="F3883" s="64"/>
      <c r="G3883" s="40"/>
      <c r="H3883" s="40"/>
      <c r="I3883" s="40"/>
      <c r="J3883" s="40"/>
      <c r="K3883" s="40"/>
      <c r="L3883" s="40"/>
      <c r="M3883" s="40"/>
      <c r="N3883" s="40"/>
      <c r="O3883" s="40"/>
      <c r="P3883" s="40"/>
      <c r="Q3883" s="40"/>
      <c r="R3883" s="40"/>
      <c r="S3883" s="40"/>
      <c r="T3883" s="40"/>
      <c r="U3883" s="40"/>
      <c r="V3883" s="40"/>
      <c r="W3883" s="40"/>
      <c r="X3883" s="40"/>
      <c r="Y3883" s="40"/>
      <c r="Z3883" s="40"/>
      <c r="AA3883" s="40"/>
      <c r="AB3883" s="40"/>
      <c r="AC3883" s="40"/>
      <c r="AD3883" s="40"/>
      <c r="AE3883" s="40"/>
      <c r="AF3883" s="40"/>
      <c r="AG3883" s="40"/>
      <c r="AH3883" s="40"/>
      <c r="AI3883" s="40"/>
      <c r="AJ3883" s="40"/>
      <c r="AK3883" s="40"/>
      <c r="AL3883" s="40"/>
      <c r="AM3883" s="40"/>
      <c r="AN3883" s="40"/>
      <c r="AO3883" s="40"/>
      <c r="AP3883" s="40"/>
      <c r="AQ3883" s="40"/>
      <c r="AR3883" s="40"/>
      <c r="AS3883" s="40"/>
      <c r="AT3883" s="40"/>
      <c r="AU3883" s="40"/>
      <c r="AV3883" s="40"/>
      <c r="AW3883" s="40"/>
      <c r="AX3883" s="40"/>
      <c r="AY3883" s="40"/>
      <c r="AZ3883" s="40"/>
      <c r="BA3883" s="40"/>
      <c r="BB3883" s="40"/>
      <c r="BC3883" s="40"/>
      <c r="BD3883" s="40"/>
      <c r="BE3883" s="40"/>
      <c r="BF3883" s="40"/>
    </row>
    <row r="3884" spans="1:58" x14ac:dyDescent="0.4">
      <c r="A3884" s="510"/>
      <c r="B3884" s="40"/>
      <c r="C3884" s="40"/>
      <c r="D3884" s="45"/>
      <c r="E3884" s="45"/>
      <c r="F3884" s="64"/>
      <c r="G3884" s="40"/>
      <c r="H3884" s="40"/>
      <c r="I3884" s="40"/>
      <c r="J3884" s="40"/>
      <c r="K3884" s="40"/>
      <c r="L3884" s="40"/>
      <c r="M3884" s="40"/>
      <c r="N3884" s="40"/>
      <c r="O3884" s="40"/>
      <c r="P3884" s="40"/>
      <c r="Q3884" s="40"/>
      <c r="R3884" s="40"/>
      <c r="S3884" s="40"/>
      <c r="T3884" s="40"/>
      <c r="U3884" s="40"/>
      <c r="V3884" s="40"/>
      <c r="W3884" s="40"/>
      <c r="X3884" s="40"/>
      <c r="Y3884" s="40"/>
      <c r="Z3884" s="40"/>
      <c r="AA3884" s="40"/>
      <c r="AB3884" s="40"/>
      <c r="AC3884" s="40"/>
      <c r="AD3884" s="40"/>
      <c r="AE3884" s="40"/>
      <c r="AF3884" s="40"/>
      <c r="AG3884" s="40"/>
      <c r="AH3884" s="40"/>
      <c r="AI3884" s="40"/>
      <c r="AJ3884" s="40"/>
      <c r="AK3884" s="40"/>
      <c r="AL3884" s="40"/>
      <c r="AM3884" s="40"/>
      <c r="AN3884" s="40"/>
      <c r="AO3884" s="40"/>
      <c r="AP3884" s="40"/>
      <c r="AQ3884" s="40"/>
      <c r="AR3884" s="40"/>
      <c r="AS3884" s="40"/>
      <c r="AT3884" s="40"/>
      <c r="AU3884" s="40"/>
      <c r="AV3884" s="40"/>
      <c r="AW3884" s="40"/>
      <c r="AX3884" s="40"/>
      <c r="AY3884" s="40"/>
      <c r="AZ3884" s="40"/>
      <c r="BA3884" s="40"/>
      <c r="BB3884" s="40"/>
      <c r="BC3884" s="40"/>
      <c r="BD3884" s="40"/>
      <c r="BE3884" s="40"/>
      <c r="BF3884" s="40"/>
    </row>
    <row r="3885" spans="1:58" x14ac:dyDescent="0.4">
      <c r="A3885" s="510"/>
      <c r="B3885" s="40"/>
      <c r="C3885" s="40"/>
      <c r="D3885" s="45"/>
      <c r="E3885" s="45"/>
      <c r="F3885" s="64"/>
      <c r="G3885" s="40"/>
      <c r="H3885" s="40"/>
      <c r="I3885" s="40"/>
      <c r="J3885" s="40"/>
      <c r="K3885" s="40"/>
      <c r="L3885" s="40"/>
      <c r="M3885" s="40"/>
      <c r="N3885" s="40"/>
      <c r="O3885" s="40"/>
      <c r="P3885" s="40"/>
      <c r="Q3885" s="40"/>
      <c r="R3885" s="40"/>
      <c r="S3885" s="40"/>
      <c r="T3885" s="40"/>
      <c r="U3885" s="40"/>
      <c r="V3885" s="40"/>
      <c r="W3885" s="40"/>
      <c r="X3885" s="40"/>
      <c r="Y3885" s="40"/>
      <c r="Z3885" s="40"/>
      <c r="AA3885" s="40"/>
      <c r="AB3885" s="40"/>
      <c r="AC3885" s="40"/>
      <c r="AD3885" s="40"/>
      <c r="AE3885" s="40"/>
      <c r="AF3885" s="40"/>
      <c r="AG3885" s="40"/>
      <c r="AH3885" s="40"/>
      <c r="AI3885" s="40"/>
      <c r="AJ3885" s="40"/>
      <c r="AK3885" s="40"/>
      <c r="AL3885" s="40"/>
      <c r="AM3885" s="40"/>
      <c r="AN3885" s="40"/>
      <c r="AO3885" s="40"/>
      <c r="AP3885" s="40"/>
      <c r="AQ3885" s="40"/>
      <c r="AR3885" s="40"/>
      <c r="AS3885" s="40"/>
      <c r="AT3885" s="40"/>
      <c r="AU3885" s="40"/>
      <c r="AV3885" s="40"/>
      <c r="AW3885" s="40"/>
      <c r="AX3885" s="40"/>
      <c r="AY3885" s="40"/>
      <c r="AZ3885" s="40"/>
      <c r="BA3885" s="40"/>
      <c r="BB3885" s="40"/>
      <c r="BC3885" s="40"/>
      <c r="BD3885" s="40"/>
      <c r="BE3885" s="40"/>
      <c r="BF3885" s="40"/>
    </row>
    <row r="3886" spans="1:58" x14ac:dyDescent="0.4">
      <c r="A3886" s="510"/>
      <c r="B3886" s="40"/>
      <c r="C3886" s="40"/>
      <c r="D3886" s="45"/>
      <c r="E3886" s="45"/>
      <c r="F3886" s="64"/>
      <c r="G3886" s="40"/>
      <c r="H3886" s="40"/>
      <c r="I3886" s="40"/>
      <c r="J3886" s="40"/>
      <c r="K3886" s="40"/>
      <c r="L3886" s="40"/>
      <c r="M3886" s="40"/>
      <c r="N3886" s="40"/>
      <c r="O3886" s="40"/>
      <c r="P3886" s="40"/>
      <c r="Q3886" s="40"/>
      <c r="R3886" s="40"/>
      <c r="S3886" s="40"/>
      <c r="T3886" s="40"/>
      <c r="U3886" s="40"/>
      <c r="V3886" s="40"/>
      <c r="W3886" s="40"/>
      <c r="X3886" s="40"/>
      <c r="Y3886" s="40"/>
      <c r="Z3886" s="40"/>
      <c r="AA3886" s="40"/>
      <c r="AB3886" s="40"/>
      <c r="AC3886" s="40"/>
      <c r="AD3886" s="40"/>
      <c r="AE3886" s="40"/>
      <c r="AF3886" s="40"/>
      <c r="AG3886" s="40"/>
      <c r="AH3886" s="40"/>
      <c r="AI3886" s="40"/>
      <c r="AJ3886" s="40"/>
      <c r="AK3886" s="40"/>
      <c r="AL3886" s="40"/>
      <c r="AM3886" s="40"/>
      <c r="AN3886" s="40"/>
      <c r="AO3886" s="40"/>
      <c r="AP3886" s="40"/>
      <c r="AQ3886" s="40"/>
      <c r="AR3886" s="40"/>
      <c r="AS3886" s="40"/>
      <c r="AT3886" s="40"/>
      <c r="AU3886" s="40"/>
      <c r="AV3886" s="40"/>
      <c r="AW3886" s="40"/>
      <c r="AX3886" s="40"/>
      <c r="AY3886" s="40"/>
      <c r="AZ3886" s="40"/>
      <c r="BA3886" s="40"/>
      <c r="BB3886" s="40"/>
      <c r="BC3886" s="40"/>
      <c r="BD3886" s="40"/>
      <c r="BE3886" s="40"/>
      <c r="BF3886" s="40"/>
    </row>
    <row r="3887" spans="1:58" x14ac:dyDescent="0.4">
      <c r="A3887" s="510"/>
      <c r="B3887" s="40"/>
      <c r="C3887" s="40"/>
      <c r="D3887" s="45"/>
      <c r="E3887" s="45"/>
      <c r="F3887" s="64"/>
      <c r="G3887" s="40"/>
      <c r="H3887" s="40"/>
      <c r="I3887" s="40"/>
      <c r="J3887" s="40"/>
      <c r="K3887" s="40"/>
      <c r="L3887" s="40"/>
      <c r="M3887" s="40"/>
      <c r="N3887" s="40"/>
      <c r="O3887" s="40"/>
      <c r="P3887" s="40"/>
      <c r="Q3887" s="40"/>
      <c r="R3887" s="40"/>
      <c r="S3887" s="40"/>
      <c r="T3887" s="40"/>
      <c r="U3887" s="40"/>
      <c r="V3887" s="40"/>
      <c r="W3887" s="40"/>
      <c r="X3887" s="40"/>
      <c r="Y3887" s="40"/>
      <c r="Z3887" s="40"/>
      <c r="AA3887" s="40"/>
      <c r="AB3887" s="40"/>
      <c r="AC3887" s="40"/>
      <c r="AD3887" s="40"/>
      <c r="AE3887" s="40"/>
      <c r="AF3887" s="40"/>
      <c r="AG3887" s="40"/>
      <c r="AH3887" s="40"/>
      <c r="AI3887" s="40"/>
      <c r="AJ3887" s="40"/>
      <c r="AK3887" s="40"/>
      <c r="AL3887" s="40"/>
      <c r="AM3887" s="40"/>
      <c r="AN3887" s="40"/>
      <c r="AO3887" s="40"/>
      <c r="AP3887" s="40"/>
      <c r="AQ3887" s="40"/>
      <c r="AR3887" s="40"/>
      <c r="AS3887" s="40"/>
      <c r="AT3887" s="40"/>
      <c r="AU3887" s="40"/>
      <c r="AV3887" s="40"/>
      <c r="AW3887" s="40"/>
      <c r="AX3887" s="40"/>
      <c r="AY3887" s="40"/>
      <c r="AZ3887" s="40"/>
      <c r="BA3887" s="40"/>
      <c r="BB3887" s="40"/>
      <c r="BC3887" s="40"/>
      <c r="BD3887" s="40"/>
      <c r="BE3887" s="40"/>
      <c r="BF3887" s="40"/>
    </row>
    <row r="3888" spans="1:58" x14ac:dyDescent="0.4">
      <c r="A3888" s="510"/>
      <c r="B3888" s="40"/>
      <c r="C3888" s="40"/>
      <c r="D3888" s="45"/>
      <c r="E3888" s="45"/>
      <c r="F3888" s="64"/>
      <c r="G3888" s="40"/>
      <c r="H3888" s="40"/>
      <c r="I3888" s="40"/>
      <c r="J3888" s="40"/>
      <c r="K3888" s="40"/>
      <c r="L3888" s="40"/>
      <c r="M3888" s="40"/>
      <c r="N3888" s="40"/>
      <c r="O3888" s="40"/>
      <c r="P3888" s="40"/>
      <c r="Q3888" s="40"/>
      <c r="R3888" s="40"/>
      <c r="S3888" s="40"/>
      <c r="T3888" s="40"/>
      <c r="U3888" s="40"/>
      <c r="V3888" s="40"/>
      <c r="W3888" s="40"/>
      <c r="X3888" s="40"/>
      <c r="Y3888" s="40"/>
      <c r="Z3888" s="40"/>
      <c r="AA3888" s="40"/>
      <c r="AB3888" s="40"/>
      <c r="AC3888" s="40"/>
      <c r="AD3888" s="40"/>
      <c r="AE3888" s="40"/>
      <c r="AF3888" s="40"/>
      <c r="AG3888" s="40"/>
      <c r="AH3888" s="40"/>
      <c r="AI3888" s="40"/>
      <c r="AJ3888" s="40"/>
      <c r="AK3888" s="40"/>
      <c r="AL3888" s="40"/>
      <c r="AM3888" s="40"/>
      <c r="AN3888" s="40"/>
      <c r="AO3888" s="40"/>
      <c r="AP3888" s="40"/>
      <c r="AQ3888" s="40"/>
      <c r="AR3888" s="40"/>
      <c r="AS3888" s="40"/>
      <c r="AT3888" s="40"/>
      <c r="AU3888" s="40"/>
      <c r="AV3888" s="40"/>
      <c r="AW3888" s="40"/>
      <c r="AX3888" s="40"/>
      <c r="AY3888" s="40"/>
      <c r="AZ3888" s="40"/>
      <c r="BA3888" s="40"/>
      <c r="BB3888" s="40"/>
      <c r="BC3888" s="40"/>
      <c r="BD3888" s="40"/>
      <c r="BE3888" s="40"/>
      <c r="BF3888" s="40"/>
    </row>
    <row r="3889" spans="1:58" x14ac:dyDescent="0.4">
      <c r="A3889" s="510"/>
      <c r="B3889" s="40"/>
      <c r="C3889" s="40"/>
      <c r="D3889" s="45"/>
      <c r="E3889" s="45"/>
      <c r="F3889" s="64"/>
      <c r="G3889" s="40"/>
      <c r="H3889" s="40"/>
      <c r="I3889" s="40"/>
      <c r="J3889" s="40"/>
      <c r="K3889" s="40"/>
      <c r="L3889" s="40"/>
      <c r="M3889" s="40"/>
      <c r="N3889" s="40"/>
      <c r="O3889" s="40"/>
      <c r="P3889" s="40"/>
      <c r="Q3889" s="40"/>
      <c r="R3889" s="40"/>
      <c r="S3889" s="40"/>
      <c r="T3889" s="40"/>
      <c r="U3889" s="40"/>
      <c r="V3889" s="40"/>
      <c r="W3889" s="40"/>
      <c r="X3889" s="40"/>
      <c r="Y3889" s="40"/>
      <c r="Z3889" s="40"/>
      <c r="AA3889" s="40"/>
      <c r="AB3889" s="40"/>
      <c r="AC3889" s="40"/>
      <c r="AD3889" s="40"/>
      <c r="AE3889" s="40"/>
      <c r="AF3889" s="40"/>
      <c r="AG3889" s="40"/>
      <c r="AH3889" s="40"/>
      <c r="AI3889" s="40"/>
      <c r="AJ3889" s="40"/>
      <c r="AK3889" s="40"/>
      <c r="AL3889" s="40"/>
      <c r="AM3889" s="40"/>
      <c r="AN3889" s="40"/>
      <c r="AO3889" s="40"/>
      <c r="AP3889" s="40"/>
      <c r="AQ3889" s="40"/>
      <c r="AR3889" s="40"/>
      <c r="AS3889" s="40"/>
      <c r="AT3889" s="40"/>
      <c r="AU3889" s="40"/>
      <c r="AV3889" s="40"/>
      <c r="AW3889" s="40"/>
      <c r="AX3889" s="40"/>
      <c r="AY3889" s="40"/>
      <c r="AZ3889" s="40"/>
      <c r="BA3889" s="40"/>
      <c r="BB3889" s="40"/>
      <c r="BC3889" s="40"/>
      <c r="BD3889" s="40"/>
      <c r="BE3889" s="40"/>
      <c r="BF3889" s="40"/>
    </row>
    <row r="3890" spans="1:58" x14ac:dyDescent="0.4">
      <c r="A3890" s="510"/>
      <c r="B3890" s="40"/>
      <c r="C3890" s="40"/>
      <c r="D3890" s="45"/>
      <c r="E3890" s="45"/>
      <c r="F3890" s="64"/>
      <c r="G3890" s="40"/>
      <c r="H3890" s="40"/>
      <c r="I3890" s="40"/>
      <c r="J3890" s="40"/>
      <c r="K3890" s="40"/>
      <c r="L3890" s="40"/>
      <c r="M3890" s="40"/>
      <c r="N3890" s="40"/>
      <c r="O3890" s="40"/>
      <c r="P3890" s="40"/>
      <c r="Q3890" s="40"/>
      <c r="R3890" s="40"/>
      <c r="S3890" s="40"/>
      <c r="T3890" s="40"/>
      <c r="U3890" s="40"/>
      <c r="V3890" s="40"/>
      <c r="W3890" s="40"/>
      <c r="X3890" s="40"/>
      <c r="Y3890" s="40"/>
      <c r="Z3890" s="40"/>
      <c r="AA3890" s="40"/>
      <c r="AB3890" s="40"/>
      <c r="AC3890" s="40"/>
      <c r="AD3890" s="40"/>
      <c r="AE3890" s="40"/>
      <c r="AF3890" s="40"/>
      <c r="AG3890" s="40"/>
      <c r="AH3890" s="40"/>
      <c r="AI3890" s="40"/>
      <c r="AJ3890" s="40"/>
      <c r="AK3890" s="40"/>
      <c r="AL3890" s="40"/>
      <c r="AM3890" s="40"/>
      <c r="AN3890" s="40"/>
      <c r="AO3890" s="40"/>
      <c r="AP3890" s="40"/>
      <c r="AQ3890" s="40"/>
      <c r="AR3890" s="40"/>
      <c r="AS3890" s="40"/>
      <c r="AT3890" s="40"/>
      <c r="AU3890" s="40"/>
      <c r="AV3890" s="40"/>
      <c r="AW3890" s="40"/>
      <c r="AX3890" s="40"/>
      <c r="AY3890" s="40"/>
      <c r="AZ3890" s="40"/>
      <c r="BA3890" s="40"/>
      <c r="BB3890" s="40"/>
      <c r="BC3890" s="40"/>
      <c r="BD3890" s="40"/>
      <c r="BE3890" s="40"/>
      <c r="BF3890" s="40"/>
    </row>
    <row r="3891" spans="1:58" x14ac:dyDescent="0.4">
      <c r="A3891" s="510"/>
      <c r="B3891" s="40"/>
      <c r="C3891" s="40"/>
      <c r="D3891" s="45"/>
      <c r="E3891" s="45"/>
      <c r="F3891" s="64"/>
      <c r="G3891" s="40"/>
      <c r="H3891" s="40"/>
      <c r="I3891" s="40"/>
      <c r="J3891" s="40"/>
      <c r="K3891" s="40"/>
      <c r="L3891" s="40"/>
      <c r="M3891" s="40"/>
      <c r="N3891" s="40"/>
      <c r="O3891" s="40"/>
      <c r="P3891" s="40"/>
      <c r="Q3891" s="40"/>
      <c r="R3891" s="40"/>
      <c r="S3891" s="40"/>
      <c r="T3891" s="40"/>
      <c r="U3891" s="40"/>
      <c r="V3891" s="40"/>
      <c r="W3891" s="40"/>
      <c r="X3891" s="40"/>
      <c r="Y3891" s="40"/>
      <c r="Z3891" s="40"/>
      <c r="AA3891" s="40"/>
      <c r="AB3891" s="40"/>
      <c r="AC3891" s="40"/>
      <c r="AD3891" s="40"/>
      <c r="AE3891" s="40"/>
      <c r="AF3891" s="40"/>
      <c r="AG3891" s="40"/>
      <c r="AH3891" s="40"/>
      <c r="AI3891" s="40"/>
      <c r="AJ3891" s="40"/>
      <c r="AK3891" s="40"/>
      <c r="AL3891" s="40"/>
      <c r="AM3891" s="40"/>
      <c r="AN3891" s="40"/>
      <c r="AO3891" s="40"/>
      <c r="AP3891" s="40"/>
      <c r="AQ3891" s="40"/>
      <c r="AR3891" s="40"/>
      <c r="AS3891" s="40"/>
      <c r="AT3891" s="40"/>
      <c r="AU3891" s="40"/>
      <c r="AV3891" s="40"/>
      <c r="AW3891" s="40"/>
      <c r="AX3891" s="40"/>
      <c r="AY3891" s="40"/>
      <c r="AZ3891" s="40"/>
      <c r="BA3891" s="40"/>
      <c r="BB3891" s="40"/>
      <c r="BC3891" s="40"/>
      <c r="BD3891" s="40"/>
      <c r="BE3891" s="40"/>
      <c r="BF3891" s="40"/>
    </row>
    <row r="3892" spans="1:58" x14ac:dyDescent="0.4">
      <c r="A3892" s="510"/>
      <c r="B3892" s="40"/>
      <c r="C3892" s="40"/>
      <c r="D3892" s="45"/>
      <c r="E3892" s="45"/>
      <c r="F3892" s="64"/>
      <c r="G3892" s="40"/>
      <c r="H3892" s="40"/>
      <c r="I3892" s="40"/>
      <c r="J3892" s="40"/>
      <c r="K3892" s="40"/>
      <c r="L3892" s="40"/>
      <c r="M3892" s="40"/>
      <c r="N3892" s="40"/>
      <c r="O3892" s="40"/>
      <c r="P3892" s="40"/>
      <c r="Q3892" s="40"/>
      <c r="R3892" s="40"/>
      <c r="S3892" s="40"/>
      <c r="T3892" s="40"/>
      <c r="U3892" s="40"/>
      <c r="V3892" s="40"/>
      <c r="W3892" s="40"/>
      <c r="X3892" s="40"/>
      <c r="Y3892" s="40"/>
      <c r="Z3892" s="40"/>
      <c r="AA3892" s="40"/>
      <c r="AB3892" s="40"/>
      <c r="AC3892" s="40"/>
      <c r="AD3892" s="40"/>
      <c r="AE3892" s="40"/>
      <c r="AF3892" s="40"/>
      <c r="AG3892" s="40"/>
      <c r="AH3892" s="40"/>
      <c r="AI3892" s="40"/>
      <c r="AJ3892" s="40"/>
      <c r="AK3892" s="40"/>
      <c r="AL3892" s="40"/>
      <c r="AM3892" s="40"/>
      <c r="AN3892" s="40"/>
      <c r="AO3892" s="40"/>
      <c r="AP3892" s="40"/>
      <c r="AQ3892" s="40"/>
      <c r="AR3892" s="40"/>
      <c r="AS3892" s="40"/>
      <c r="AT3892" s="40"/>
      <c r="AU3892" s="40"/>
      <c r="AV3892" s="40"/>
      <c r="AW3892" s="40"/>
      <c r="AX3892" s="40"/>
      <c r="AY3892" s="40"/>
      <c r="AZ3892" s="40"/>
      <c r="BA3892" s="40"/>
      <c r="BB3892" s="40"/>
      <c r="BC3892" s="40"/>
      <c r="BD3892" s="40"/>
      <c r="BE3892" s="40"/>
      <c r="BF3892" s="40"/>
    </row>
    <row r="3893" spans="1:58" x14ac:dyDescent="0.4">
      <c r="A3893" s="510"/>
      <c r="B3893" s="40"/>
      <c r="C3893" s="40"/>
      <c r="D3893" s="45"/>
      <c r="E3893" s="45"/>
      <c r="F3893" s="64"/>
      <c r="G3893" s="40"/>
      <c r="H3893" s="40"/>
      <c r="I3893" s="40"/>
      <c r="J3893" s="40"/>
      <c r="K3893" s="40"/>
      <c r="L3893" s="40"/>
      <c r="M3893" s="40"/>
      <c r="N3893" s="40"/>
      <c r="O3893" s="40"/>
      <c r="P3893" s="40"/>
      <c r="Q3893" s="40"/>
      <c r="R3893" s="40"/>
      <c r="S3893" s="40"/>
      <c r="T3893" s="40"/>
      <c r="U3893" s="40"/>
      <c r="V3893" s="40"/>
      <c r="W3893" s="40"/>
      <c r="X3893" s="40"/>
      <c r="Y3893" s="40"/>
      <c r="Z3893" s="40"/>
      <c r="AA3893" s="40"/>
      <c r="AB3893" s="40"/>
      <c r="AC3893" s="40"/>
      <c r="AD3893" s="40"/>
      <c r="AE3893" s="40"/>
      <c r="AF3893" s="40"/>
      <c r="AG3893" s="40"/>
      <c r="AH3893" s="40"/>
      <c r="AI3893" s="40"/>
      <c r="AJ3893" s="40"/>
      <c r="AK3893" s="40"/>
      <c r="AL3893" s="40"/>
      <c r="AM3893" s="40"/>
      <c r="AN3893" s="40"/>
      <c r="AO3893" s="40"/>
      <c r="AP3893" s="40"/>
      <c r="AQ3893" s="40"/>
      <c r="AR3893" s="40"/>
      <c r="AS3893" s="40"/>
      <c r="AT3893" s="40"/>
      <c r="AU3893" s="40"/>
      <c r="AV3893" s="40"/>
      <c r="AW3893" s="40"/>
      <c r="AX3893" s="40"/>
      <c r="AY3893" s="40"/>
      <c r="AZ3893" s="40"/>
      <c r="BA3893" s="40"/>
      <c r="BB3893" s="40"/>
      <c r="BC3893" s="40"/>
      <c r="BD3893" s="40"/>
      <c r="BE3893" s="40"/>
      <c r="BF3893" s="40"/>
    </row>
    <row r="3894" spans="1:58" x14ac:dyDescent="0.4">
      <c r="A3894" s="510"/>
      <c r="B3894" s="40"/>
      <c r="C3894" s="40"/>
      <c r="D3894" s="45"/>
      <c r="E3894" s="45"/>
      <c r="F3894" s="64"/>
      <c r="G3894" s="40"/>
      <c r="H3894" s="40"/>
      <c r="I3894" s="40"/>
      <c r="J3894" s="40"/>
      <c r="K3894" s="40"/>
      <c r="L3894" s="40"/>
      <c r="M3894" s="40"/>
      <c r="N3894" s="40"/>
      <c r="O3894" s="40"/>
      <c r="P3894" s="40"/>
      <c r="Q3894" s="40"/>
      <c r="R3894" s="40"/>
      <c r="S3894" s="40"/>
      <c r="T3894" s="40"/>
      <c r="U3894" s="40"/>
      <c r="V3894" s="40"/>
      <c r="W3894" s="40"/>
      <c r="X3894" s="40"/>
      <c r="Y3894" s="40"/>
      <c r="Z3894" s="40"/>
      <c r="AA3894" s="40"/>
      <c r="AB3894" s="40"/>
      <c r="AC3894" s="40"/>
      <c r="AD3894" s="40"/>
      <c r="AE3894" s="40"/>
      <c r="AF3894" s="40"/>
      <c r="AG3894" s="40"/>
      <c r="AH3894" s="40"/>
      <c r="AI3894" s="40"/>
      <c r="AJ3894" s="40"/>
      <c r="AK3894" s="40"/>
      <c r="AL3894" s="40"/>
      <c r="AM3894" s="40"/>
      <c r="AN3894" s="40"/>
      <c r="AO3894" s="40"/>
      <c r="AP3894" s="40"/>
      <c r="AQ3894" s="40"/>
      <c r="AR3894" s="40"/>
      <c r="AS3894" s="40"/>
      <c r="AT3894" s="40"/>
      <c r="AU3894" s="40"/>
      <c r="AV3894" s="40"/>
      <c r="AW3894" s="40"/>
      <c r="AX3894" s="40"/>
      <c r="AY3894" s="40"/>
      <c r="AZ3894" s="40"/>
      <c r="BA3894" s="40"/>
      <c r="BB3894" s="40"/>
      <c r="BC3894" s="40"/>
      <c r="BD3894" s="40"/>
      <c r="BE3894" s="40"/>
      <c r="BF3894" s="40"/>
    </row>
    <row r="3895" spans="1:58" x14ac:dyDescent="0.4">
      <c r="A3895" s="510"/>
      <c r="B3895" s="40"/>
      <c r="C3895" s="40"/>
      <c r="D3895" s="45"/>
      <c r="E3895" s="45"/>
      <c r="F3895" s="64"/>
      <c r="G3895" s="40"/>
      <c r="H3895" s="40"/>
      <c r="I3895" s="40"/>
      <c r="J3895" s="40"/>
      <c r="K3895" s="40"/>
      <c r="L3895" s="40"/>
      <c r="M3895" s="40"/>
      <c r="N3895" s="40"/>
      <c r="O3895" s="40"/>
      <c r="P3895" s="40"/>
      <c r="Q3895" s="40"/>
      <c r="R3895" s="40"/>
      <c r="S3895" s="40"/>
      <c r="T3895" s="40"/>
      <c r="U3895" s="40"/>
      <c r="V3895" s="40"/>
      <c r="W3895" s="40"/>
      <c r="X3895" s="40"/>
      <c r="Y3895" s="40"/>
      <c r="Z3895" s="40"/>
      <c r="AA3895" s="40"/>
      <c r="AB3895" s="40"/>
      <c r="AC3895" s="40"/>
      <c r="AD3895" s="40"/>
      <c r="AE3895" s="40"/>
      <c r="AF3895" s="40"/>
      <c r="AG3895" s="40"/>
      <c r="AH3895" s="40"/>
      <c r="AI3895" s="40"/>
      <c r="AJ3895" s="40"/>
      <c r="AK3895" s="40"/>
      <c r="AL3895" s="40"/>
      <c r="AM3895" s="40"/>
      <c r="AN3895" s="40"/>
      <c r="AO3895" s="40"/>
      <c r="AP3895" s="40"/>
      <c r="AQ3895" s="40"/>
      <c r="AR3895" s="40"/>
      <c r="AS3895" s="40"/>
      <c r="AT3895" s="40"/>
      <c r="AU3895" s="40"/>
      <c r="AV3895" s="40"/>
      <c r="AW3895" s="40"/>
      <c r="AX3895" s="40"/>
      <c r="AY3895" s="40"/>
      <c r="AZ3895" s="40"/>
      <c r="BA3895" s="40"/>
      <c r="BB3895" s="40"/>
      <c r="BC3895" s="40"/>
      <c r="BD3895" s="40"/>
      <c r="BE3895" s="40"/>
      <c r="BF3895" s="40"/>
    </row>
    <row r="3896" spans="1:58" x14ac:dyDescent="0.4">
      <c r="A3896" s="510"/>
      <c r="B3896" s="40"/>
      <c r="C3896" s="40"/>
      <c r="D3896" s="45"/>
      <c r="E3896" s="45"/>
      <c r="F3896" s="64"/>
      <c r="G3896" s="40"/>
      <c r="H3896" s="40"/>
      <c r="I3896" s="40"/>
      <c r="J3896" s="40"/>
      <c r="K3896" s="40"/>
      <c r="L3896" s="40"/>
      <c r="M3896" s="40"/>
      <c r="N3896" s="40"/>
      <c r="O3896" s="40"/>
      <c r="P3896" s="40"/>
      <c r="Q3896" s="40"/>
      <c r="R3896" s="40"/>
      <c r="S3896" s="40"/>
      <c r="T3896" s="40"/>
      <c r="U3896" s="40"/>
      <c r="V3896" s="40"/>
      <c r="W3896" s="40"/>
      <c r="X3896" s="40"/>
      <c r="Y3896" s="40"/>
      <c r="Z3896" s="40"/>
      <c r="AA3896" s="40"/>
      <c r="AB3896" s="40"/>
      <c r="AC3896" s="40"/>
      <c r="AD3896" s="40"/>
      <c r="AE3896" s="40"/>
      <c r="AF3896" s="40"/>
      <c r="AG3896" s="40"/>
      <c r="AH3896" s="40"/>
      <c r="AI3896" s="40"/>
      <c r="AJ3896" s="40"/>
      <c r="AK3896" s="40"/>
      <c r="AL3896" s="40"/>
      <c r="AM3896" s="40"/>
      <c r="AN3896" s="40"/>
      <c r="AO3896" s="40"/>
      <c r="AP3896" s="40"/>
      <c r="AQ3896" s="40"/>
      <c r="AR3896" s="40"/>
      <c r="AS3896" s="40"/>
      <c r="AT3896" s="40"/>
      <c r="AU3896" s="40"/>
      <c r="AV3896" s="40"/>
      <c r="AW3896" s="40"/>
      <c r="AX3896" s="40"/>
      <c r="AY3896" s="40"/>
      <c r="AZ3896" s="40"/>
      <c r="BA3896" s="40"/>
      <c r="BB3896" s="40"/>
      <c r="BC3896" s="40"/>
      <c r="BD3896" s="40"/>
      <c r="BE3896" s="40"/>
      <c r="BF3896" s="40"/>
    </row>
    <row r="3897" spans="1:58" x14ac:dyDescent="0.4">
      <c r="A3897" s="510"/>
      <c r="B3897" s="40"/>
      <c r="C3897" s="40"/>
      <c r="D3897" s="45"/>
      <c r="E3897" s="45"/>
      <c r="F3897" s="64"/>
      <c r="G3897" s="40"/>
      <c r="H3897" s="40"/>
      <c r="I3897" s="40"/>
      <c r="J3897" s="40"/>
      <c r="K3897" s="40"/>
      <c r="L3897" s="40"/>
      <c r="M3897" s="40"/>
      <c r="N3897" s="40"/>
      <c r="O3897" s="40"/>
      <c r="P3897" s="40"/>
      <c r="Q3897" s="40"/>
      <c r="R3897" s="40"/>
      <c r="S3897" s="40"/>
      <c r="T3897" s="40"/>
      <c r="U3897" s="40"/>
      <c r="V3897" s="40"/>
      <c r="W3897" s="40"/>
      <c r="X3897" s="40"/>
      <c r="Y3897" s="40"/>
      <c r="Z3897" s="40"/>
      <c r="AA3897" s="40"/>
      <c r="AB3897" s="40"/>
      <c r="AC3897" s="40"/>
      <c r="AD3897" s="40"/>
      <c r="AE3897" s="40"/>
      <c r="AF3897" s="40"/>
      <c r="AG3897" s="40"/>
      <c r="AH3897" s="40"/>
      <c r="AI3897" s="40"/>
      <c r="AJ3897" s="40"/>
      <c r="AK3897" s="40"/>
      <c r="AL3897" s="40"/>
      <c r="AM3897" s="40"/>
      <c r="AN3897" s="40"/>
      <c r="AO3897" s="40"/>
      <c r="AP3897" s="40"/>
      <c r="AQ3897" s="40"/>
      <c r="AR3897" s="40"/>
      <c r="AS3897" s="40"/>
      <c r="AT3897" s="40"/>
      <c r="AU3897" s="40"/>
      <c r="AV3897" s="40"/>
      <c r="AW3897" s="40"/>
      <c r="AX3897" s="40"/>
      <c r="AY3897" s="40"/>
      <c r="AZ3897" s="40"/>
      <c r="BA3897" s="40"/>
      <c r="BB3897" s="40"/>
      <c r="BC3897" s="40"/>
      <c r="BD3897" s="40"/>
      <c r="BE3897" s="40"/>
      <c r="BF3897" s="40"/>
    </row>
    <row r="3898" spans="1:58" x14ac:dyDescent="0.4">
      <c r="A3898" s="510"/>
      <c r="B3898" s="40"/>
      <c r="C3898" s="40"/>
      <c r="D3898" s="45"/>
      <c r="E3898" s="45"/>
      <c r="F3898" s="64"/>
      <c r="G3898" s="40"/>
      <c r="H3898" s="40"/>
      <c r="I3898" s="40"/>
      <c r="J3898" s="40"/>
      <c r="K3898" s="40"/>
      <c r="L3898" s="40"/>
      <c r="M3898" s="40"/>
      <c r="N3898" s="40"/>
      <c r="O3898" s="40"/>
      <c r="P3898" s="40"/>
      <c r="Q3898" s="40"/>
      <c r="R3898" s="40"/>
      <c r="S3898" s="40"/>
      <c r="T3898" s="40"/>
      <c r="U3898" s="40"/>
      <c r="V3898" s="40"/>
      <c r="W3898" s="40"/>
      <c r="X3898" s="40"/>
      <c r="Y3898" s="40"/>
      <c r="Z3898" s="40"/>
      <c r="AA3898" s="40"/>
      <c r="AB3898" s="40"/>
      <c r="AC3898" s="40"/>
      <c r="AD3898" s="40"/>
      <c r="AE3898" s="40"/>
      <c r="AF3898" s="40"/>
      <c r="AG3898" s="40"/>
      <c r="AH3898" s="40"/>
      <c r="AI3898" s="40"/>
      <c r="AJ3898" s="40"/>
      <c r="AK3898" s="40"/>
      <c r="AL3898" s="40"/>
      <c r="AM3898" s="40"/>
      <c r="AN3898" s="40"/>
      <c r="AO3898" s="40"/>
      <c r="AP3898" s="40"/>
      <c r="AQ3898" s="40"/>
      <c r="AR3898" s="40"/>
      <c r="AS3898" s="40"/>
      <c r="AT3898" s="40"/>
      <c r="AU3898" s="40"/>
      <c r="AV3898" s="40"/>
      <c r="AW3898" s="40"/>
      <c r="AX3898" s="40"/>
      <c r="AY3898" s="40"/>
      <c r="AZ3898" s="40"/>
      <c r="BA3898" s="40"/>
      <c r="BB3898" s="40"/>
      <c r="BC3898" s="40"/>
      <c r="BD3898" s="40"/>
      <c r="BE3898" s="40"/>
      <c r="BF3898" s="40"/>
    </row>
    <row r="3899" spans="1:58" x14ac:dyDescent="0.4">
      <c r="A3899" s="510"/>
      <c r="B3899" s="40"/>
      <c r="C3899" s="40"/>
      <c r="D3899" s="45"/>
      <c r="E3899" s="45"/>
      <c r="F3899" s="64"/>
      <c r="G3899" s="40"/>
      <c r="H3899" s="40"/>
      <c r="I3899" s="40"/>
      <c r="J3899" s="40"/>
      <c r="K3899" s="40"/>
      <c r="L3899" s="40"/>
      <c r="M3899" s="40"/>
      <c r="N3899" s="40"/>
      <c r="O3899" s="40"/>
      <c r="P3899" s="40"/>
      <c r="Q3899" s="40"/>
      <c r="R3899" s="40"/>
      <c r="S3899" s="40"/>
      <c r="T3899" s="40"/>
      <c r="U3899" s="40"/>
      <c r="V3899" s="40"/>
      <c r="W3899" s="40"/>
      <c r="X3899" s="40"/>
      <c r="Y3899" s="40"/>
      <c r="Z3899" s="40"/>
      <c r="AA3899" s="40"/>
      <c r="AB3899" s="40"/>
      <c r="AC3899" s="40"/>
      <c r="AD3899" s="40"/>
      <c r="AE3899" s="40"/>
      <c r="AF3899" s="40"/>
      <c r="AG3899" s="40"/>
      <c r="AH3899" s="40"/>
      <c r="AI3899" s="40"/>
      <c r="AJ3899" s="40"/>
      <c r="AK3899" s="40"/>
      <c r="AL3899" s="40"/>
      <c r="AM3899" s="40"/>
      <c r="AN3899" s="40"/>
      <c r="AO3899" s="40"/>
      <c r="AP3899" s="40"/>
      <c r="AQ3899" s="40"/>
      <c r="AR3899" s="40"/>
      <c r="AS3899" s="40"/>
      <c r="AT3899" s="40"/>
      <c r="AU3899" s="40"/>
      <c r="AV3899" s="40"/>
      <c r="AW3899" s="40"/>
      <c r="AX3899" s="40"/>
      <c r="AY3899" s="40"/>
      <c r="AZ3899" s="40"/>
      <c r="BA3899" s="40"/>
      <c r="BB3899" s="40"/>
      <c r="BC3899" s="40"/>
      <c r="BD3899" s="40"/>
      <c r="BE3899" s="40"/>
      <c r="BF3899" s="40"/>
    </row>
    <row r="3900" spans="1:58" x14ac:dyDescent="0.4">
      <c r="A3900" s="510"/>
      <c r="B3900" s="40"/>
      <c r="C3900" s="40"/>
      <c r="D3900" s="45"/>
      <c r="E3900" s="45"/>
      <c r="F3900" s="64"/>
      <c r="G3900" s="40"/>
      <c r="H3900" s="40"/>
      <c r="I3900" s="40"/>
      <c r="J3900" s="40"/>
      <c r="K3900" s="40"/>
      <c r="L3900" s="40"/>
      <c r="M3900" s="40"/>
      <c r="N3900" s="40"/>
      <c r="O3900" s="40"/>
      <c r="P3900" s="40"/>
      <c r="Q3900" s="40"/>
      <c r="R3900" s="40"/>
      <c r="S3900" s="40"/>
      <c r="T3900" s="40"/>
      <c r="U3900" s="40"/>
      <c r="V3900" s="40"/>
      <c r="W3900" s="40"/>
      <c r="X3900" s="40"/>
      <c r="Y3900" s="40"/>
      <c r="Z3900" s="40"/>
      <c r="AA3900" s="40"/>
      <c r="AB3900" s="40"/>
      <c r="AC3900" s="40"/>
      <c r="AD3900" s="40"/>
      <c r="AE3900" s="40"/>
      <c r="AF3900" s="40"/>
      <c r="AG3900" s="40"/>
      <c r="AH3900" s="40"/>
      <c r="AI3900" s="40"/>
      <c r="AJ3900" s="40"/>
      <c r="AK3900" s="40"/>
      <c r="AL3900" s="40"/>
      <c r="AM3900" s="40"/>
      <c r="AN3900" s="40"/>
      <c r="AO3900" s="40"/>
      <c r="AP3900" s="40"/>
      <c r="AQ3900" s="40"/>
      <c r="AR3900" s="40"/>
      <c r="AS3900" s="40"/>
      <c r="AT3900" s="40"/>
      <c r="AU3900" s="40"/>
      <c r="AV3900" s="40"/>
      <c r="AW3900" s="40"/>
      <c r="AX3900" s="40"/>
      <c r="AY3900" s="40"/>
      <c r="AZ3900" s="40"/>
      <c r="BA3900" s="40"/>
      <c r="BB3900" s="40"/>
      <c r="BC3900" s="40"/>
      <c r="BD3900" s="40"/>
      <c r="BE3900" s="40"/>
      <c r="BF3900" s="40"/>
    </row>
    <row r="3901" spans="1:58" x14ac:dyDescent="0.4">
      <c r="A3901" s="510"/>
      <c r="B3901" s="40"/>
      <c r="C3901" s="40"/>
      <c r="D3901" s="45"/>
      <c r="E3901" s="45"/>
      <c r="F3901" s="64"/>
      <c r="G3901" s="40"/>
      <c r="H3901" s="40"/>
      <c r="I3901" s="40"/>
      <c r="J3901" s="40"/>
      <c r="K3901" s="40"/>
      <c r="L3901" s="40"/>
      <c r="M3901" s="40"/>
      <c r="N3901" s="40"/>
      <c r="O3901" s="40"/>
      <c r="P3901" s="40"/>
      <c r="Q3901" s="40"/>
      <c r="R3901" s="40"/>
      <c r="S3901" s="40"/>
      <c r="T3901" s="40"/>
      <c r="U3901" s="40"/>
      <c r="V3901" s="40"/>
      <c r="W3901" s="40"/>
      <c r="X3901" s="40"/>
      <c r="Y3901" s="40"/>
      <c r="Z3901" s="40"/>
      <c r="AA3901" s="40"/>
      <c r="AB3901" s="40"/>
      <c r="AC3901" s="40"/>
      <c r="AD3901" s="40"/>
      <c r="AE3901" s="40"/>
      <c r="AF3901" s="40"/>
      <c r="AG3901" s="40"/>
      <c r="AH3901" s="40"/>
      <c r="AI3901" s="40"/>
      <c r="AJ3901" s="40"/>
      <c r="AK3901" s="40"/>
      <c r="AL3901" s="40"/>
      <c r="AM3901" s="40"/>
      <c r="AN3901" s="40"/>
      <c r="AO3901" s="40"/>
      <c r="AP3901" s="40"/>
      <c r="AQ3901" s="40"/>
      <c r="AR3901" s="40"/>
      <c r="AS3901" s="40"/>
      <c r="AT3901" s="40"/>
      <c r="AU3901" s="40"/>
      <c r="AV3901" s="40"/>
      <c r="AW3901" s="40"/>
      <c r="AX3901" s="40"/>
      <c r="AY3901" s="40"/>
      <c r="AZ3901" s="40"/>
      <c r="BA3901" s="40"/>
      <c r="BB3901" s="40"/>
      <c r="BC3901" s="40"/>
      <c r="BD3901" s="40"/>
      <c r="BE3901" s="40"/>
      <c r="BF3901" s="40"/>
    </row>
    <row r="3902" spans="1:58" x14ac:dyDescent="0.4">
      <c r="A3902" s="510"/>
      <c r="B3902" s="40"/>
      <c r="C3902" s="40"/>
      <c r="D3902" s="45"/>
      <c r="E3902" s="45"/>
      <c r="F3902" s="64"/>
      <c r="G3902" s="40"/>
      <c r="H3902" s="40"/>
      <c r="I3902" s="40"/>
      <c r="J3902" s="40"/>
      <c r="K3902" s="40"/>
      <c r="L3902" s="40"/>
      <c r="M3902" s="40"/>
      <c r="N3902" s="40"/>
      <c r="O3902" s="40"/>
      <c r="P3902" s="40"/>
      <c r="Q3902" s="40"/>
      <c r="R3902" s="40"/>
      <c r="S3902" s="40"/>
      <c r="T3902" s="40"/>
      <c r="U3902" s="40"/>
      <c r="V3902" s="40"/>
      <c r="W3902" s="40"/>
      <c r="X3902" s="40"/>
      <c r="Y3902" s="40"/>
      <c r="Z3902" s="40"/>
      <c r="AA3902" s="40"/>
      <c r="AB3902" s="40"/>
      <c r="AC3902" s="40"/>
      <c r="AD3902" s="40"/>
      <c r="AE3902" s="40"/>
      <c r="AF3902" s="40"/>
      <c r="AG3902" s="40"/>
      <c r="AH3902" s="40"/>
      <c r="AI3902" s="40"/>
      <c r="AJ3902" s="40"/>
      <c r="AK3902" s="40"/>
      <c r="AL3902" s="40"/>
      <c r="AM3902" s="40"/>
      <c r="AN3902" s="40"/>
      <c r="AO3902" s="40"/>
      <c r="AP3902" s="40"/>
      <c r="AQ3902" s="40"/>
      <c r="AR3902" s="40"/>
      <c r="AS3902" s="40"/>
      <c r="AT3902" s="40"/>
      <c r="AU3902" s="40"/>
      <c r="AV3902" s="40"/>
      <c r="AW3902" s="40"/>
      <c r="AX3902" s="40"/>
      <c r="AY3902" s="40"/>
      <c r="AZ3902" s="40"/>
      <c r="BA3902" s="40"/>
      <c r="BB3902" s="40"/>
      <c r="BC3902" s="40"/>
      <c r="BD3902" s="40"/>
      <c r="BE3902" s="40"/>
      <c r="BF3902" s="40"/>
    </row>
    <row r="3903" spans="1:58" x14ac:dyDescent="0.4">
      <c r="A3903" s="510"/>
      <c r="B3903" s="40"/>
      <c r="C3903" s="40"/>
      <c r="D3903" s="45"/>
      <c r="E3903" s="45"/>
      <c r="F3903" s="64"/>
      <c r="G3903" s="40"/>
      <c r="H3903" s="40"/>
      <c r="I3903" s="40"/>
      <c r="J3903" s="40"/>
      <c r="K3903" s="40"/>
      <c r="L3903" s="40"/>
      <c r="M3903" s="40"/>
      <c r="N3903" s="40"/>
      <c r="O3903" s="40"/>
      <c r="P3903" s="40"/>
      <c r="Q3903" s="40"/>
      <c r="R3903" s="40"/>
      <c r="S3903" s="40"/>
      <c r="T3903" s="40"/>
      <c r="U3903" s="40"/>
      <c r="V3903" s="40"/>
      <c r="W3903" s="40"/>
      <c r="X3903" s="40"/>
      <c r="Y3903" s="40"/>
      <c r="Z3903" s="40"/>
      <c r="AA3903" s="40"/>
      <c r="AB3903" s="40"/>
      <c r="AC3903" s="40"/>
      <c r="AD3903" s="40"/>
      <c r="AE3903" s="40"/>
      <c r="AF3903" s="40"/>
      <c r="AG3903" s="40"/>
      <c r="AH3903" s="40"/>
      <c r="AI3903" s="40"/>
      <c r="AJ3903" s="40"/>
      <c r="AK3903" s="40"/>
      <c r="AL3903" s="40"/>
      <c r="AM3903" s="40"/>
      <c r="AN3903" s="40"/>
      <c r="AO3903" s="40"/>
      <c r="AP3903" s="40"/>
      <c r="AQ3903" s="40"/>
      <c r="AR3903" s="40"/>
      <c r="AS3903" s="40"/>
      <c r="AT3903" s="40"/>
      <c r="AU3903" s="40"/>
      <c r="AV3903" s="40"/>
      <c r="AW3903" s="40"/>
      <c r="AX3903" s="40"/>
      <c r="AY3903" s="40"/>
      <c r="AZ3903" s="40"/>
      <c r="BA3903" s="40"/>
      <c r="BB3903" s="40"/>
      <c r="BC3903" s="40"/>
      <c r="BD3903" s="40"/>
      <c r="BE3903" s="40"/>
      <c r="BF3903" s="40"/>
    </row>
    <row r="3904" spans="1:58" x14ac:dyDescent="0.4">
      <c r="A3904" s="510"/>
      <c r="B3904" s="40"/>
      <c r="C3904" s="40"/>
      <c r="D3904" s="45"/>
      <c r="E3904" s="45"/>
      <c r="F3904" s="64"/>
      <c r="G3904" s="40"/>
      <c r="H3904" s="40"/>
      <c r="I3904" s="40"/>
      <c r="J3904" s="40"/>
      <c r="K3904" s="40"/>
      <c r="L3904" s="40"/>
      <c r="M3904" s="40"/>
      <c r="N3904" s="40"/>
      <c r="O3904" s="40"/>
      <c r="P3904" s="40"/>
      <c r="Q3904" s="40"/>
      <c r="R3904" s="40"/>
      <c r="S3904" s="40"/>
      <c r="T3904" s="40"/>
      <c r="U3904" s="40"/>
      <c r="V3904" s="40"/>
      <c r="W3904" s="40"/>
      <c r="X3904" s="40"/>
      <c r="Y3904" s="40"/>
      <c r="Z3904" s="40"/>
      <c r="AA3904" s="40"/>
      <c r="AB3904" s="40"/>
      <c r="AC3904" s="40"/>
      <c r="AD3904" s="40"/>
      <c r="AE3904" s="40"/>
      <c r="AF3904" s="40"/>
      <c r="AG3904" s="40"/>
      <c r="AH3904" s="40"/>
      <c r="AI3904" s="40"/>
      <c r="AJ3904" s="40"/>
      <c r="AK3904" s="40"/>
      <c r="AL3904" s="40"/>
      <c r="AM3904" s="40"/>
      <c r="AN3904" s="40"/>
      <c r="AO3904" s="40"/>
      <c r="AP3904" s="40"/>
      <c r="AQ3904" s="40"/>
      <c r="AR3904" s="40"/>
      <c r="AS3904" s="40"/>
      <c r="AT3904" s="40"/>
      <c r="AU3904" s="40"/>
      <c r="AV3904" s="40"/>
      <c r="AW3904" s="40"/>
      <c r="AX3904" s="40"/>
      <c r="AY3904" s="40"/>
      <c r="AZ3904" s="40"/>
      <c r="BA3904" s="40"/>
      <c r="BB3904" s="40"/>
      <c r="BC3904" s="40"/>
      <c r="BD3904" s="40"/>
      <c r="BE3904" s="40"/>
      <c r="BF3904" s="40"/>
    </row>
    <row r="3905" spans="1:58" x14ac:dyDescent="0.4">
      <c r="A3905" s="510"/>
      <c r="B3905" s="40"/>
      <c r="C3905" s="40"/>
      <c r="D3905" s="45"/>
      <c r="E3905" s="45"/>
      <c r="F3905" s="64"/>
      <c r="G3905" s="40"/>
      <c r="H3905" s="40"/>
      <c r="I3905" s="40"/>
      <c r="J3905" s="40"/>
      <c r="K3905" s="40"/>
      <c r="L3905" s="40"/>
      <c r="M3905" s="40"/>
      <c r="N3905" s="40"/>
      <c r="O3905" s="40"/>
      <c r="P3905" s="40"/>
      <c r="Q3905" s="40"/>
      <c r="R3905" s="40"/>
      <c r="S3905" s="40"/>
      <c r="T3905" s="40"/>
      <c r="U3905" s="40"/>
      <c r="V3905" s="40"/>
      <c r="W3905" s="40"/>
      <c r="X3905" s="40"/>
      <c r="Y3905" s="40"/>
      <c r="Z3905" s="40"/>
      <c r="AA3905" s="40"/>
      <c r="AB3905" s="40"/>
      <c r="AC3905" s="40"/>
      <c r="AD3905" s="40"/>
      <c r="AE3905" s="40"/>
      <c r="AF3905" s="40"/>
      <c r="AG3905" s="40"/>
      <c r="AH3905" s="40"/>
      <c r="AI3905" s="40"/>
      <c r="AJ3905" s="40"/>
      <c r="AK3905" s="40"/>
      <c r="AL3905" s="40"/>
      <c r="AM3905" s="40"/>
      <c r="AN3905" s="40"/>
      <c r="AO3905" s="40"/>
      <c r="AP3905" s="40"/>
      <c r="AQ3905" s="40"/>
      <c r="AR3905" s="40"/>
      <c r="AS3905" s="40"/>
      <c r="AT3905" s="40"/>
      <c r="AU3905" s="40"/>
      <c r="AV3905" s="40"/>
      <c r="AW3905" s="40"/>
      <c r="AX3905" s="40"/>
      <c r="AY3905" s="40"/>
      <c r="AZ3905" s="40"/>
      <c r="BA3905" s="40"/>
      <c r="BB3905" s="40"/>
      <c r="BC3905" s="40"/>
      <c r="BD3905" s="40"/>
      <c r="BE3905" s="40"/>
      <c r="BF3905" s="40"/>
    </row>
    <row r="3906" spans="1:58" x14ac:dyDescent="0.4">
      <c r="A3906" s="510"/>
      <c r="B3906" s="40"/>
      <c r="C3906" s="40"/>
      <c r="D3906" s="45"/>
      <c r="E3906" s="45"/>
      <c r="F3906" s="64"/>
      <c r="G3906" s="40"/>
      <c r="H3906" s="40"/>
      <c r="I3906" s="40"/>
      <c r="J3906" s="40"/>
      <c r="K3906" s="40"/>
      <c r="L3906" s="40"/>
      <c r="M3906" s="40"/>
      <c r="N3906" s="40"/>
      <c r="O3906" s="40"/>
      <c r="P3906" s="40"/>
      <c r="Q3906" s="40"/>
      <c r="R3906" s="40"/>
      <c r="S3906" s="40"/>
      <c r="T3906" s="40"/>
      <c r="U3906" s="40"/>
      <c r="V3906" s="40"/>
      <c r="W3906" s="40"/>
      <c r="X3906" s="40"/>
      <c r="Y3906" s="40"/>
      <c r="Z3906" s="40"/>
      <c r="AA3906" s="40"/>
      <c r="AB3906" s="40"/>
      <c r="AC3906" s="40"/>
      <c r="AD3906" s="40"/>
      <c r="AE3906" s="40"/>
      <c r="AF3906" s="40"/>
      <c r="AG3906" s="40"/>
      <c r="AH3906" s="40"/>
      <c r="AI3906" s="40"/>
      <c r="AJ3906" s="40"/>
      <c r="AK3906" s="40"/>
      <c r="AL3906" s="40"/>
      <c r="AM3906" s="40"/>
      <c r="AN3906" s="40"/>
      <c r="AO3906" s="40"/>
      <c r="AP3906" s="40"/>
      <c r="AQ3906" s="40"/>
      <c r="AR3906" s="40"/>
      <c r="AS3906" s="40"/>
      <c r="AT3906" s="40"/>
      <c r="AU3906" s="40"/>
      <c r="AV3906" s="40"/>
      <c r="AW3906" s="40"/>
      <c r="AX3906" s="40"/>
      <c r="AY3906" s="40"/>
      <c r="AZ3906" s="40"/>
      <c r="BA3906" s="40"/>
      <c r="BB3906" s="40"/>
      <c r="BC3906" s="40"/>
      <c r="BD3906" s="40"/>
      <c r="BE3906" s="40"/>
      <c r="BF3906" s="40"/>
    </row>
    <row r="3907" spans="1:58" x14ac:dyDescent="0.4">
      <c r="A3907" s="510"/>
      <c r="B3907" s="40"/>
      <c r="C3907" s="40"/>
      <c r="D3907" s="45"/>
      <c r="E3907" s="45"/>
      <c r="F3907" s="64"/>
      <c r="G3907" s="40"/>
      <c r="H3907" s="40"/>
      <c r="I3907" s="40"/>
      <c r="J3907" s="40"/>
      <c r="K3907" s="40"/>
      <c r="L3907" s="40"/>
      <c r="M3907" s="40"/>
      <c r="N3907" s="40"/>
      <c r="O3907" s="40"/>
      <c r="P3907" s="40"/>
      <c r="Q3907" s="40"/>
      <c r="R3907" s="40"/>
      <c r="S3907" s="40"/>
      <c r="T3907" s="40"/>
      <c r="U3907" s="40"/>
      <c r="V3907" s="40"/>
      <c r="W3907" s="40"/>
      <c r="X3907" s="40"/>
      <c r="Y3907" s="40"/>
      <c r="Z3907" s="40"/>
      <c r="AA3907" s="40"/>
      <c r="AB3907" s="40"/>
      <c r="AC3907" s="40"/>
      <c r="AD3907" s="40"/>
      <c r="AE3907" s="40"/>
      <c r="AF3907" s="40"/>
      <c r="AG3907" s="40"/>
      <c r="AH3907" s="40"/>
      <c r="AI3907" s="40"/>
      <c r="AJ3907" s="40"/>
      <c r="AK3907" s="40"/>
      <c r="AL3907" s="40"/>
      <c r="AM3907" s="40"/>
      <c r="AN3907" s="40"/>
      <c r="AO3907" s="40"/>
      <c r="AP3907" s="40"/>
      <c r="AQ3907" s="40"/>
      <c r="AR3907" s="40"/>
      <c r="AS3907" s="40"/>
      <c r="AT3907" s="40"/>
      <c r="AU3907" s="40"/>
      <c r="AV3907" s="40"/>
      <c r="AW3907" s="40"/>
      <c r="AX3907" s="40"/>
      <c r="AY3907" s="40"/>
      <c r="AZ3907" s="40"/>
      <c r="BA3907" s="40"/>
      <c r="BB3907" s="40"/>
      <c r="BC3907" s="40"/>
      <c r="BD3907" s="40"/>
      <c r="BE3907" s="40"/>
      <c r="BF3907" s="40"/>
    </row>
    <row r="3908" spans="1:58" x14ac:dyDescent="0.4">
      <c r="A3908" s="510"/>
      <c r="B3908" s="40"/>
      <c r="C3908" s="40"/>
      <c r="D3908" s="45"/>
      <c r="E3908" s="45"/>
      <c r="F3908" s="64"/>
      <c r="G3908" s="40"/>
      <c r="H3908" s="40"/>
      <c r="I3908" s="40"/>
      <c r="J3908" s="40"/>
      <c r="K3908" s="40"/>
      <c r="L3908" s="40"/>
      <c r="M3908" s="40"/>
      <c r="N3908" s="40"/>
      <c r="O3908" s="40"/>
      <c r="P3908" s="40"/>
      <c r="Q3908" s="40"/>
      <c r="R3908" s="40"/>
      <c r="S3908" s="40"/>
      <c r="T3908" s="40"/>
      <c r="U3908" s="40"/>
      <c r="V3908" s="40"/>
      <c r="W3908" s="40"/>
      <c r="X3908" s="40"/>
      <c r="Y3908" s="40"/>
      <c r="Z3908" s="40"/>
      <c r="AA3908" s="40"/>
      <c r="AB3908" s="40"/>
      <c r="AC3908" s="40"/>
      <c r="AD3908" s="40"/>
      <c r="AE3908" s="40"/>
      <c r="AF3908" s="40"/>
      <c r="AG3908" s="40"/>
      <c r="AH3908" s="40"/>
      <c r="AI3908" s="40"/>
      <c r="AJ3908" s="40"/>
      <c r="AK3908" s="40"/>
      <c r="AL3908" s="40"/>
      <c r="AM3908" s="40"/>
      <c r="AN3908" s="40"/>
      <c r="AO3908" s="40"/>
      <c r="AP3908" s="40"/>
      <c r="AQ3908" s="40"/>
      <c r="AR3908" s="40"/>
      <c r="AS3908" s="40"/>
      <c r="AT3908" s="40"/>
      <c r="AU3908" s="40"/>
      <c r="AV3908" s="40"/>
      <c r="AW3908" s="40"/>
      <c r="AX3908" s="40"/>
      <c r="AY3908" s="40"/>
      <c r="AZ3908" s="40"/>
      <c r="BA3908" s="40"/>
      <c r="BB3908" s="40"/>
      <c r="BC3908" s="40"/>
      <c r="BD3908" s="40"/>
      <c r="BE3908" s="40"/>
      <c r="BF3908" s="40"/>
    </row>
    <row r="3909" spans="1:58" x14ac:dyDescent="0.4">
      <c r="A3909" s="510"/>
      <c r="B3909" s="40"/>
      <c r="C3909" s="40"/>
      <c r="D3909" s="45"/>
      <c r="E3909" s="45"/>
      <c r="F3909" s="64"/>
      <c r="G3909" s="40"/>
      <c r="H3909" s="40"/>
      <c r="I3909" s="40"/>
      <c r="J3909" s="40"/>
      <c r="K3909" s="40"/>
      <c r="L3909" s="40"/>
      <c r="M3909" s="40"/>
      <c r="N3909" s="40"/>
      <c r="O3909" s="40"/>
      <c r="P3909" s="40"/>
      <c r="Q3909" s="40"/>
      <c r="R3909" s="40"/>
      <c r="S3909" s="40"/>
      <c r="T3909" s="40"/>
      <c r="U3909" s="40"/>
      <c r="V3909" s="40"/>
      <c r="W3909" s="40"/>
      <c r="X3909" s="40"/>
      <c r="Y3909" s="40"/>
      <c r="Z3909" s="40"/>
      <c r="AA3909" s="40"/>
      <c r="AB3909" s="40"/>
      <c r="AC3909" s="40"/>
      <c r="AD3909" s="40"/>
      <c r="AE3909" s="40"/>
      <c r="AF3909" s="40"/>
      <c r="AG3909" s="40"/>
      <c r="AH3909" s="40"/>
      <c r="AI3909" s="40"/>
      <c r="AJ3909" s="40"/>
      <c r="AK3909" s="40"/>
      <c r="AL3909" s="40"/>
      <c r="AM3909" s="40"/>
      <c r="AN3909" s="40"/>
      <c r="AO3909" s="40"/>
      <c r="AP3909" s="40"/>
      <c r="AQ3909" s="40"/>
      <c r="AR3909" s="40"/>
      <c r="AS3909" s="40"/>
      <c r="AT3909" s="40"/>
      <c r="AU3909" s="40"/>
      <c r="AV3909" s="40"/>
      <c r="AW3909" s="40"/>
      <c r="AX3909" s="40"/>
      <c r="AY3909" s="40"/>
      <c r="AZ3909" s="40"/>
      <c r="BA3909" s="40"/>
      <c r="BB3909" s="40"/>
      <c r="BC3909" s="40"/>
      <c r="BD3909" s="40"/>
      <c r="BE3909" s="40"/>
      <c r="BF3909" s="40"/>
    </row>
    <row r="3910" spans="1:58" x14ac:dyDescent="0.4">
      <c r="A3910" s="510"/>
      <c r="B3910" s="40"/>
      <c r="C3910" s="40"/>
      <c r="D3910" s="45"/>
      <c r="E3910" s="45"/>
      <c r="F3910" s="64"/>
      <c r="G3910" s="40"/>
      <c r="H3910" s="40"/>
      <c r="I3910" s="40"/>
      <c r="J3910" s="40"/>
      <c r="K3910" s="40"/>
      <c r="L3910" s="40"/>
      <c r="M3910" s="40"/>
      <c r="N3910" s="40"/>
      <c r="O3910" s="40"/>
      <c r="P3910" s="40"/>
      <c r="Q3910" s="40"/>
      <c r="R3910" s="40"/>
      <c r="S3910" s="40"/>
      <c r="T3910" s="40"/>
      <c r="U3910" s="40"/>
      <c r="V3910" s="40"/>
      <c r="W3910" s="40"/>
      <c r="X3910" s="40"/>
      <c r="Y3910" s="40"/>
      <c r="Z3910" s="40"/>
      <c r="AA3910" s="40"/>
      <c r="AB3910" s="40"/>
      <c r="AC3910" s="40"/>
      <c r="AD3910" s="40"/>
      <c r="AE3910" s="40"/>
      <c r="AF3910" s="40"/>
      <c r="AG3910" s="40"/>
      <c r="AH3910" s="40"/>
      <c r="AI3910" s="40"/>
      <c r="AJ3910" s="40"/>
      <c r="AK3910" s="40"/>
      <c r="AL3910" s="40"/>
      <c r="AM3910" s="40"/>
      <c r="AN3910" s="40"/>
      <c r="AO3910" s="40"/>
      <c r="AP3910" s="40"/>
      <c r="AQ3910" s="40"/>
      <c r="AR3910" s="40"/>
      <c r="AS3910" s="40"/>
      <c r="AT3910" s="40"/>
      <c r="AU3910" s="40"/>
      <c r="AV3910" s="40"/>
      <c r="AW3910" s="40"/>
      <c r="AX3910" s="40"/>
      <c r="AY3910" s="40"/>
      <c r="AZ3910" s="40"/>
      <c r="BA3910" s="40"/>
      <c r="BB3910" s="40"/>
      <c r="BC3910" s="40"/>
      <c r="BD3910" s="40"/>
      <c r="BE3910" s="40"/>
      <c r="BF3910" s="40"/>
    </row>
    <row r="3911" spans="1:58" x14ac:dyDescent="0.4">
      <c r="A3911" s="510"/>
      <c r="B3911" s="40"/>
      <c r="C3911" s="40"/>
      <c r="D3911" s="45"/>
      <c r="E3911" s="45"/>
      <c r="F3911" s="64"/>
      <c r="G3911" s="40"/>
      <c r="H3911" s="40"/>
      <c r="I3911" s="40"/>
      <c r="J3911" s="40"/>
      <c r="K3911" s="40"/>
      <c r="L3911" s="40"/>
      <c r="M3911" s="40"/>
      <c r="N3911" s="40"/>
      <c r="O3911" s="40"/>
      <c r="P3911" s="40"/>
      <c r="Q3911" s="40"/>
      <c r="R3911" s="40"/>
      <c r="S3911" s="40"/>
      <c r="T3911" s="40"/>
      <c r="U3911" s="40"/>
      <c r="V3911" s="40"/>
      <c r="W3911" s="40"/>
      <c r="X3911" s="40"/>
      <c r="Y3911" s="40"/>
      <c r="Z3911" s="40"/>
      <c r="AA3911" s="40"/>
      <c r="AB3911" s="40"/>
      <c r="AC3911" s="40"/>
      <c r="AD3911" s="40"/>
      <c r="AE3911" s="40"/>
      <c r="AF3911" s="40"/>
      <c r="AG3911" s="40"/>
      <c r="AH3911" s="40"/>
      <c r="AI3911" s="40"/>
      <c r="AJ3911" s="40"/>
      <c r="AK3911" s="40"/>
      <c r="AL3911" s="40"/>
      <c r="AM3911" s="40"/>
      <c r="AN3911" s="40"/>
      <c r="AO3911" s="40"/>
      <c r="AP3911" s="40"/>
      <c r="AQ3911" s="40"/>
      <c r="AR3911" s="40"/>
      <c r="AS3911" s="40"/>
      <c r="AT3911" s="40"/>
      <c r="AU3911" s="40"/>
      <c r="AV3911" s="40"/>
      <c r="AW3911" s="40"/>
      <c r="AX3911" s="40"/>
      <c r="AY3911" s="40"/>
      <c r="AZ3911" s="40"/>
      <c r="BA3911" s="40"/>
      <c r="BB3911" s="40"/>
      <c r="BC3911" s="40"/>
      <c r="BD3911" s="40"/>
      <c r="BE3911" s="40"/>
      <c r="BF3911" s="40"/>
    </row>
    <row r="3912" spans="1:58" x14ac:dyDescent="0.4">
      <c r="A3912" s="510"/>
      <c r="B3912" s="40"/>
      <c r="C3912" s="40"/>
      <c r="D3912" s="45"/>
      <c r="E3912" s="45"/>
      <c r="F3912" s="64"/>
      <c r="G3912" s="40"/>
      <c r="H3912" s="40"/>
      <c r="I3912" s="40"/>
      <c r="J3912" s="40"/>
      <c r="K3912" s="40"/>
      <c r="L3912" s="40"/>
      <c r="M3912" s="40"/>
      <c r="N3912" s="40"/>
      <c r="O3912" s="40"/>
      <c r="P3912" s="40"/>
      <c r="Q3912" s="40"/>
      <c r="R3912" s="40"/>
      <c r="S3912" s="40"/>
      <c r="T3912" s="40"/>
      <c r="U3912" s="40"/>
      <c r="V3912" s="40"/>
      <c r="W3912" s="40"/>
      <c r="X3912" s="40"/>
      <c r="Y3912" s="40"/>
      <c r="Z3912" s="40"/>
      <c r="AA3912" s="40"/>
      <c r="AB3912" s="40"/>
      <c r="AC3912" s="40"/>
      <c r="AD3912" s="40"/>
      <c r="AE3912" s="40"/>
      <c r="AF3912" s="40"/>
      <c r="AG3912" s="40"/>
      <c r="AH3912" s="40"/>
      <c r="AI3912" s="40"/>
      <c r="AJ3912" s="40"/>
      <c r="AK3912" s="40"/>
      <c r="AL3912" s="40"/>
      <c r="AM3912" s="40"/>
      <c r="AN3912" s="40"/>
      <c r="AO3912" s="40"/>
      <c r="AP3912" s="40"/>
      <c r="AQ3912" s="40"/>
      <c r="AR3912" s="40"/>
      <c r="AS3912" s="40"/>
      <c r="AT3912" s="40"/>
      <c r="AU3912" s="40"/>
      <c r="AV3912" s="40"/>
      <c r="AW3912" s="40"/>
      <c r="AX3912" s="40"/>
      <c r="AY3912" s="40"/>
      <c r="AZ3912" s="40"/>
      <c r="BA3912" s="40"/>
      <c r="BB3912" s="40"/>
      <c r="BC3912" s="40"/>
      <c r="BD3912" s="40"/>
      <c r="BE3912" s="40"/>
      <c r="BF3912" s="40"/>
    </row>
    <row r="3913" spans="1:58" x14ac:dyDescent="0.4">
      <c r="A3913" s="510"/>
      <c r="B3913" s="40"/>
      <c r="C3913" s="40"/>
      <c r="D3913" s="45"/>
      <c r="E3913" s="45"/>
      <c r="F3913" s="64"/>
      <c r="G3913" s="40"/>
      <c r="H3913" s="40"/>
      <c r="I3913" s="40"/>
      <c r="J3913" s="40"/>
      <c r="K3913" s="40"/>
      <c r="L3913" s="40"/>
      <c r="M3913" s="40"/>
      <c r="N3913" s="40"/>
      <c r="O3913" s="40"/>
      <c r="P3913" s="40"/>
      <c r="Q3913" s="40"/>
      <c r="R3913" s="40"/>
      <c r="S3913" s="40"/>
      <c r="T3913" s="40"/>
      <c r="U3913" s="40"/>
      <c r="V3913" s="40"/>
      <c r="W3913" s="40"/>
      <c r="X3913" s="40"/>
      <c r="Y3913" s="40"/>
      <c r="Z3913" s="40"/>
      <c r="AA3913" s="40"/>
      <c r="AB3913" s="40"/>
      <c r="AC3913" s="40"/>
      <c r="AD3913" s="40"/>
      <c r="AE3913" s="40"/>
      <c r="AF3913" s="40"/>
      <c r="AG3913" s="40"/>
      <c r="AH3913" s="40"/>
      <c r="AI3913" s="40"/>
      <c r="AJ3913" s="40"/>
      <c r="AK3913" s="40"/>
      <c r="AL3913" s="40"/>
      <c r="AM3913" s="40"/>
      <c r="AN3913" s="40"/>
      <c r="AO3913" s="40"/>
      <c r="AP3913" s="40"/>
      <c r="AQ3913" s="40"/>
      <c r="AR3913" s="40"/>
      <c r="AS3913" s="40"/>
      <c r="AT3913" s="40"/>
      <c r="AU3913" s="40"/>
      <c r="AV3913" s="40"/>
      <c r="AW3913" s="40"/>
      <c r="AX3913" s="40"/>
      <c r="AY3913" s="40"/>
      <c r="AZ3913" s="40"/>
      <c r="BA3913" s="40"/>
      <c r="BB3913" s="40"/>
      <c r="BC3913" s="40"/>
      <c r="BD3913" s="40"/>
      <c r="BE3913" s="40"/>
      <c r="BF3913" s="40"/>
    </row>
    <row r="3914" spans="1:58" x14ac:dyDescent="0.4">
      <c r="A3914" s="510"/>
      <c r="B3914" s="40"/>
      <c r="C3914" s="40"/>
      <c r="D3914" s="45"/>
      <c r="E3914" s="45"/>
      <c r="F3914" s="64"/>
      <c r="G3914" s="40"/>
      <c r="H3914" s="40"/>
      <c r="I3914" s="40"/>
      <c r="J3914" s="40"/>
      <c r="K3914" s="40"/>
      <c r="L3914" s="40"/>
      <c r="M3914" s="40"/>
      <c r="N3914" s="40"/>
      <c r="O3914" s="40"/>
      <c r="P3914" s="40"/>
      <c r="Q3914" s="40"/>
      <c r="R3914" s="40"/>
      <c r="S3914" s="40"/>
      <c r="T3914" s="40"/>
      <c r="U3914" s="40"/>
      <c r="V3914" s="40"/>
      <c r="W3914" s="40"/>
      <c r="X3914" s="40"/>
      <c r="Y3914" s="40"/>
      <c r="Z3914" s="40"/>
      <c r="AA3914" s="40"/>
      <c r="AB3914" s="40"/>
      <c r="AC3914" s="40"/>
      <c r="AD3914" s="40"/>
      <c r="AE3914" s="40"/>
      <c r="AF3914" s="40"/>
      <c r="AG3914" s="40"/>
      <c r="AH3914" s="40"/>
      <c r="AI3914" s="40"/>
      <c r="AJ3914" s="40"/>
      <c r="AK3914" s="40"/>
      <c r="AL3914" s="40"/>
      <c r="AM3914" s="40"/>
      <c r="AN3914" s="40"/>
      <c r="AO3914" s="40"/>
      <c r="AP3914" s="40"/>
      <c r="AQ3914" s="40"/>
      <c r="AR3914" s="40"/>
      <c r="AS3914" s="40"/>
      <c r="AT3914" s="40"/>
      <c r="AU3914" s="40"/>
      <c r="AV3914" s="40"/>
      <c r="AW3914" s="40"/>
      <c r="AX3914" s="40"/>
      <c r="AY3914" s="40"/>
      <c r="AZ3914" s="40"/>
      <c r="BA3914" s="40"/>
      <c r="BB3914" s="40"/>
      <c r="BC3914" s="40"/>
      <c r="BD3914" s="40"/>
      <c r="BE3914" s="40"/>
      <c r="BF3914" s="40"/>
    </row>
    <row r="3915" spans="1:58" x14ac:dyDescent="0.4">
      <c r="A3915" s="510"/>
      <c r="B3915" s="40"/>
      <c r="C3915" s="40"/>
      <c r="D3915" s="45"/>
      <c r="E3915" s="45"/>
      <c r="F3915" s="64"/>
      <c r="G3915" s="40"/>
      <c r="H3915" s="40"/>
      <c r="I3915" s="40"/>
      <c r="J3915" s="40"/>
      <c r="K3915" s="40"/>
      <c r="L3915" s="40"/>
      <c r="M3915" s="40"/>
      <c r="N3915" s="40"/>
      <c r="O3915" s="40"/>
      <c r="P3915" s="40"/>
      <c r="Q3915" s="40"/>
      <c r="R3915" s="40"/>
      <c r="S3915" s="40"/>
      <c r="T3915" s="40"/>
      <c r="U3915" s="40"/>
      <c r="V3915" s="40"/>
      <c r="W3915" s="40"/>
      <c r="X3915" s="40"/>
      <c r="Y3915" s="40"/>
      <c r="Z3915" s="40"/>
      <c r="AA3915" s="40"/>
      <c r="AB3915" s="40"/>
      <c r="AC3915" s="40"/>
      <c r="AD3915" s="40"/>
      <c r="AE3915" s="40"/>
      <c r="AF3915" s="40"/>
      <c r="AG3915" s="40"/>
      <c r="AH3915" s="40"/>
      <c r="AI3915" s="40"/>
      <c r="AJ3915" s="40"/>
      <c r="AK3915" s="40"/>
      <c r="AL3915" s="40"/>
      <c r="AM3915" s="40"/>
      <c r="AN3915" s="40"/>
      <c r="AO3915" s="40"/>
      <c r="AP3915" s="40"/>
      <c r="AQ3915" s="40"/>
      <c r="AR3915" s="40"/>
      <c r="AS3915" s="40"/>
      <c r="AT3915" s="40"/>
      <c r="AU3915" s="40"/>
      <c r="AV3915" s="40"/>
      <c r="AW3915" s="40"/>
      <c r="AX3915" s="40"/>
      <c r="AY3915" s="40"/>
      <c r="AZ3915" s="40"/>
      <c r="BA3915" s="40"/>
      <c r="BB3915" s="40"/>
      <c r="BC3915" s="40"/>
      <c r="BD3915" s="40"/>
      <c r="BE3915" s="40"/>
      <c r="BF3915" s="40"/>
    </row>
    <row r="3916" spans="1:58" x14ac:dyDescent="0.4">
      <c r="A3916" s="510"/>
      <c r="B3916" s="40"/>
      <c r="C3916" s="40"/>
      <c r="D3916" s="45"/>
      <c r="E3916" s="45"/>
      <c r="F3916" s="64"/>
      <c r="G3916" s="40"/>
      <c r="H3916" s="40"/>
      <c r="I3916" s="40"/>
      <c r="J3916" s="40"/>
      <c r="K3916" s="40"/>
      <c r="L3916" s="40"/>
      <c r="M3916" s="40"/>
      <c r="N3916" s="40"/>
      <c r="O3916" s="40"/>
      <c r="P3916" s="40"/>
      <c r="Q3916" s="40"/>
      <c r="R3916" s="40"/>
      <c r="S3916" s="40"/>
      <c r="T3916" s="40"/>
      <c r="U3916" s="40"/>
      <c r="V3916" s="40"/>
      <c r="W3916" s="40"/>
      <c r="X3916" s="40"/>
      <c r="Y3916" s="40"/>
      <c r="Z3916" s="40"/>
      <c r="AA3916" s="40"/>
      <c r="AB3916" s="40"/>
      <c r="AC3916" s="40"/>
      <c r="AD3916" s="40"/>
      <c r="AE3916" s="40"/>
      <c r="AF3916" s="40"/>
      <c r="AG3916" s="40"/>
      <c r="AH3916" s="40"/>
      <c r="AI3916" s="40"/>
      <c r="AJ3916" s="40"/>
      <c r="AK3916" s="40"/>
      <c r="AL3916" s="40"/>
      <c r="AM3916" s="40"/>
      <c r="AN3916" s="40"/>
      <c r="AO3916" s="40"/>
      <c r="AP3916" s="40"/>
      <c r="AQ3916" s="40"/>
      <c r="AR3916" s="40"/>
      <c r="AS3916" s="40"/>
      <c r="AT3916" s="40"/>
      <c r="AU3916" s="40"/>
      <c r="AV3916" s="40"/>
      <c r="AW3916" s="40"/>
      <c r="AX3916" s="40"/>
      <c r="AY3916" s="40"/>
      <c r="AZ3916" s="40"/>
      <c r="BA3916" s="40"/>
      <c r="BB3916" s="40"/>
      <c r="BC3916" s="40"/>
      <c r="BD3916" s="40"/>
      <c r="BE3916" s="40"/>
      <c r="BF3916" s="40"/>
    </row>
    <row r="3917" spans="1:58" x14ac:dyDescent="0.4">
      <c r="A3917" s="510"/>
      <c r="B3917" s="40"/>
      <c r="C3917" s="40"/>
      <c r="D3917" s="45"/>
      <c r="E3917" s="45"/>
      <c r="F3917" s="64"/>
      <c r="G3917" s="40"/>
      <c r="H3917" s="40"/>
      <c r="I3917" s="40"/>
      <c r="J3917" s="40"/>
      <c r="K3917" s="40"/>
      <c r="L3917" s="40"/>
      <c r="M3917" s="40"/>
      <c r="N3917" s="40"/>
      <c r="O3917" s="40"/>
      <c r="P3917" s="40"/>
      <c r="Q3917" s="40"/>
      <c r="R3917" s="40"/>
      <c r="S3917" s="40"/>
      <c r="T3917" s="40"/>
      <c r="U3917" s="40"/>
      <c r="V3917" s="40"/>
      <c r="W3917" s="40"/>
      <c r="X3917" s="40"/>
      <c r="Y3917" s="40"/>
      <c r="Z3917" s="40"/>
      <c r="AA3917" s="40"/>
      <c r="AB3917" s="40"/>
      <c r="AC3917" s="40"/>
      <c r="AD3917" s="40"/>
      <c r="AE3917" s="40"/>
      <c r="AF3917" s="40"/>
      <c r="AG3917" s="40"/>
      <c r="AH3917" s="40"/>
      <c r="AI3917" s="40"/>
      <c r="AJ3917" s="40"/>
      <c r="AK3917" s="40"/>
      <c r="AL3917" s="40"/>
      <c r="AM3917" s="40"/>
      <c r="AN3917" s="40"/>
      <c r="AO3917" s="40"/>
      <c r="AP3917" s="40"/>
      <c r="AQ3917" s="40"/>
      <c r="AR3917" s="40"/>
      <c r="AS3917" s="40"/>
      <c r="AT3917" s="40"/>
      <c r="AU3917" s="40"/>
      <c r="AV3917" s="40"/>
      <c r="AW3917" s="40"/>
      <c r="AX3917" s="40"/>
      <c r="AY3917" s="40"/>
      <c r="AZ3917" s="40"/>
      <c r="BA3917" s="40"/>
      <c r="BB3917" s="40"/>
      <c r="BC3917" s="40"/>
      <c r="BD3917" s="40"/>
      <c r="BE3917" s="40"/>
      <c r="BF3917" s="40"/>
    </row>
    <row r="3918" spans="1:58" x14ac:dyDescent="0.4">
      <c r="A3918" s="510"/>
      <c r="B3918" s="40"/>
      <c r="C3918" s="40"/>
      <c r="D3918" s="45"/>
      <c r="E3918" s="45"/>
      <c r="F3918" s="64"/>
      <c r="G3918" s="40"/>
      <c r="H3918" s="40"/>
      <c r="I3918" s="40"/>
      <c r="J3918" s="40"/>
      <c r="K3918" s="40"/>
      <c r="L3918" s="40"/>
      <c r="M3918" s="40"/>
      <c r="N3918" s="40"/>
      <c r="O3918" s="40"/>
      <c r="P3918" s="40"/>
      <c r="Q3918" s="40"/>
      <c r="R3918" s="40"/>
      <c r="S3918" s="40"/>
      <c r="T3918" s="40"/>
      <c r="U3918" s="40"/>
      <c r="V3918" s="40"/>
      <c r="W3918" s="40"/>
      <c r="X3918" s="40"/>
      <c r="Y3918" s="40"/>
      <c r="Z3918" s="40"/>
      <c r="AA3918" s="40"/>
      <c r="AB3918" s="40"/>
      <c r="AC3918" s="40"/>
      <c r="AD3918" s="40"/>
      <c r="AE3918" s="40"/>
      <c r="AF3918" s="40"/>
      <c r="AG3918" s="40"/>
      <c r="AH3918" s="40"/>
      <c r="AI3918" s="40"/>
      <c r="AJ3918" s="40"/>
      <c r="AK3918" s="40"/>
      <c r="AL3918" s="40"/>
      <c r="AM3918" s="40"/>
      <c r="AN3918" s="40"/>
      <c r="AO3918" s="40"/>
      <c r="AP3918" s="40"/>
      <c r="AQ3918" s="40"/>
      <c r="AR3918" s="40"/>
      <c r="AS3918" s="40"/>
      <c r="AT3918" s="40"/>
      <c r="AU3918" s="40"/>
      <c r="AV3918" s="40"/>
      <c r="AW3918" s="40"/>
      <c r="AX3918" s="40"/>
      <c r="AY3918" s="40"/>
      <c r="AZ3918" s="40"/>
      <c r="BA3918" s="40"/>
      <c r="BB3918" s="40"/>
      <c r="BC3918" s="40"/>
      <c r="BD3918" s="40"/>
      <c r="BE3918" s="40"/>
      <c r="BF3918" s="40"/>
    </row>
    <row r="3919" spans="1:58" x14ac:dyDescent="0.4">
      <c r="A3919" s="510"/>
      <c r="B3919" s="40"/>
      <c r="C3919" s="40"/>
      <c r="D3919" s="45"/>
      <c r="E3919" s="45"/>
      <c r="F3919" s="64"/>
      <c r="G3919" s="40"/>
      <c r="H3919" s="40"/>
      <c r="I3919" s="40"/>
      <c r="J3919" s="40"/>
      <c r="K3919" s="40"/>
      <c r="L3919" s="40"/>
      <c r="M3919" s="40"/>
      <c r="N3919" s="40"/>
      <c r="O3919" s="40"/>
      <c r="P3919" s="40"/>
      <c r="Q3919" s="40"/>
      <c r="R3919" s="40"/>
      <c r="S3919" s="40"/>
      <c r="T3919" s="40"/>
      <c r="U3919" s="40"/>
      <c r="V3919" s="40"/>
      <c r="W3919" s="40"/>
      <c r="X3919" s="40"/>
      <c r="Y3919" s="40"/>
      <c r="Z3919" s="40"/>
      <c r="AA3919" s="40"/>
      <c r="AB3919" s="40"/>
      <c r="AC3919" s="40"/>
      <c r="AD3919" s="40"/>
      <c r="AE3919" s="40"/>
      <c r="AF3919" s="40"/>
      <c r="AG3919" s="40"/>
      <c r="AH3919" s="40"/>
      <c r="AI3919" s="40"/>
      <c r="AJ3919" s="40"/>
      <c r="AK3919" s="40"/>
      <c r="AL3919" s="40"/>
      <c r="AM3919" s="40"/>
      <c r="AN3919" s="40"/>
      <c r="AO3919" s="40"/>
      <c r="AP3919" s="40"/>
      <c r="AQ3919" s="40"/>
      <c r="AR3919" s="40"/>
      <c r="AS3919" s="40"/>
      <c r="AT3919" s="40"/>
      <c r="AU3919" s="40"/>
      <c r="AV3919" s="40"/>
      <c r="AW3919" s="40"/>
      <c r="AX3919" s="40"/>
      <c r="AY3919" s="40"/>
      <c r="AZ3919" s="40"/>
      <c r="BA3919" s="40"/>
      <c r="BB3919" s="40"/>
      <c r="BC3919" s="40"/>
      <c r="BD3919" s="40"/>
      <c r="BE3919" s="40"/>
      <c r="BF3919" s="40"/>
    </row>
    <row r="3920" spans="1:58" x14ac:dyDescent="0.4">
      <c r="A3920" s="510"/>
      <c r="B3920" s="40"/>
      <c r="C3920" s="40"/>
      <c r="D3920" s="45"/>
      <c r="E3920" s="45"/>
      <c r="F3920" s="64"/>
      <c r="G3920" s="40"/>
      <c r="H3920" s="40"/>
      <c r="I3920" s="40"/>
      <c r="J3920" s="40"/>
      <c r="K3920" s="40"/>
      <c r="L3920" s="40"/>
      <c r="M3920" s="40"/>
      <c r="N3920" s="40"/>
      <c r="O3920" s="40"/>
      <c r="P3920" s="40"/>
      <c r="Q3920" s="40"/>
      <c r="R3920" s="40"/>
      <c r="S3920" s="40"/>
      <c r="T3920" s="40"/>
      <c r="U3920" s="40"/>
      <c r="V3920" s="40"/>
      <c r="W3920" s="40"/>
      <c r="X3920" s="40"/>
      <c r="Y3920" s="40"/>
      <c r="Z3920" s="40"/>
      <c r="AA3920" s="40"/>
      <c r="AB3920" s="40"/>
      <c r="AC3920" s="40"/>
      <c r="AD3920" s="40"/>
      <c r="AE3920" s="40"/>
      <c r="AF3920" s="40"/>
      <c r="AG3920" s="40"/>
      <c r="AH3920" s="40"/>
      <c r="AI3920" s="40"/>
      <c r="AJ3920" s="40"/>
      <c r="AK3920" s="40"/>
      <c r="AL3920" s="40"/>
      <c r="AM3920" s="40"/>
      <c r="AN3920" s="40"/>
      <c r="AO3920" s="40"/>
      <c r="AP3920" s="40"/>
      <c r="AQ3920" s="40"/>
      <c r="AR3920" s="40"/>
      <c r="AS3920" s="40"/>
      <c r="AT3920" s="40"/>
      <c r="AU3920" s="40"/>
      <c r="AV3920" s="40"/>
      <c r="AW3920" s="40"/>
      <c r="AX3920" s="40"/>
      <c r="AY3920" s="40"/>
      <c r="AZ3920" s="40"/>
      <c r="BA3920" s="40"/>
      <c r="BB3920" s="40"/>
      <c r="BC3920" s="40"/>
      <c r="BD3920" s="40"/>
      <c r="BE3920" s="40"/>
      <c r="BF3920" s="40"/>
    </row>
    <row r="3921" spans="1:58" x14ac:dyDescent="0.4">
      <c r="A3921" s="510"/>
      <c r="B3921" s="40"/>
      <c r="C3921" s="40"/>
      <c r="D3921" s="45"/>
      <c r="E3921" s="45"/>
      <c r="F3921" s="64"/>
      <c r="G3921" s="40"/>
      <c r="H3921" s="40"/>
      <c r="I3921" s="40"/>
      <c r="J3921" s="40"/>
      <c r="K3921" s="40"/>
      <c r="L3921" s="40"/>
      <c r="M3921" s="40"/>
      <c r="N3921" s="40"/>
      <c r="O3921" s="40"/>
      <c r="P3921" s="40"/>
      <c r="Q3921" s="40"/>
      <c r="R3921" s="40"/>
      <c r="S3921" s="40"/>
      <c r="T3921" s="40"/>
      <c r="U3921" s="40"/>
      <c r="V3921" s="40"/>
      <c r="W3921" s="40"/>
      <c r="X3921" s="40"/>
      <c r="Y3921" s="40"/>
      <c r="Z3921" s="40"/>
      <c r="AA3921" s="40"/>
      <c r="AB3921" s="40"/>
      <c r="AC3921" s="40"/>
      <c r="AD3921" s="40"/>
      <c r="AE3921" s="40"/>
      <c r="AF3921" s="40"/>
      <c r="AG3921" s="40"/>
      <c r="AH3921" s="40"/>
      <c r="AI3921" s="40"/>
      <c r="AJ3921" s="40"/>
      <c r="AK3921" s="40"/>
      <c r="AL3921" s="40"/>
      <c r="AM3921" s="40"/>
      <c r="AN3921" s="40"/>
      <c r="AO3921" s="40"/>
      <c r="AP3921" s="40"/>
      <c r="AQ3921" s="40"/>
      <c r="AR3921" s="40"/>
      <c r="AS3921" s="40"/>
      <c r="AT3921" s="40"/>
      <c r="AU3921" s="40"/>
      <c r="AV3921" s="40"/>
      <c r="AW3921" s="40"/>
      <c r="AX3921" s="40"/>
      <c r="AY3921" s="40"/>
      <c r="AZ3921" s="40"/>
      <c r="BA3921" s="40"/>
      <c r="BB3921" s="40"/>
      <c r="BC3921" s="40"/>
      <c r="BD3921" s="40"/>
      <c r="BE3921" s="40"/>
      <c r="BF3921" s="40"/>
    </row>
    <row r="3922" spans="1:58" x14ac:dyDescent="0.4">
      <c r="A3922" s="510"/>
      <c r="B3922" s="40"/>
      <c r="C3922" s="40"/>
      <c r="D3922" s="45"/>
      <c r="E3922" s="45"/>
      <c r="F3922" s="64"/>
      <c r="G3922" s="40"/>
      <c r="H3922" s="40"/>
      <c r="I3922" s="40"/>
      <c r="J3922" s="40"/>
      <c r="K3922" s="40"/>
      <c r="L3922" s="40"/>
      <c r="M3922" s="40"/>
      <c r="N3922" s="40"/>
      <c r="O3922" s="40"/>
      <c r="P3922" s="40"/>
      <c r="Q3922" s="40"/>
      <c r="R3922" s="40"/>
      <c r="S3922" s="40"/>
      <c r="T3922" s="40"/>
      <c r="U3922" s="40"/>
      <c r="V3922" s="40"/>
      <c r="W3922" s="40"/>
      <c r="X3922" s="40"/>
      <c r="Y3922" s="40"/>
      <c r="Z3922" s="40"/>
      <c r="AA3922" s="40"/>
      <c r="AB3922" s="40"/>
      <c r="AC3922" s="40"/>
      <c r="AD3922" s="40"/>
      <c r="AE3922" s="40"/>
      <c r="AF3922" s="40"/>
      <c r="AG3922" s="40"/>
      <c r="AH3922" s="40"/>
      <c r="AI3922" s="40"/>
      <c r="AJ3922" s="40"/>
      <c r="AK3922" s="40"/>
      <c r="AL3922" s="40"/>
      <c r="AM3922" s="40"/>
      <c r="AN3922" s="40"/>
      <c r="AO3922" s="40"/>
      <c r="AP3922" s="40"/>
      <c r="AQ3922" s="40"/>
      <c r="AR3922" s="40"/>
      <c r="AS3922" s="40"/>
      <c r="AT3922" s="40"/>
      <c r="AU3922" s="40"/>
      <c r="AV3922" s="40"/>
      <c r="AW3922" s="40"/>
      <c r="AX3922" s="40"/>
      <c r="AY3922" s="40"/>
      <c r="AZ3922" s="40"/>
      <c r="BA3922" s="40"/>
      <c r="BB3922" s="40"/>
      <c r="BC3922" s="40"/>
      <c r="BD3922" s="40"/>
      <c r="BE3922" s="40"/>
      <c r="BF3922" s="40"/>
    </row>
    <row r="3923" spans="1:58" x14ac:dyDescent="0.4">
      <c r="A3923" s="510"/>
      <c r="B3923" s="40"/>
      <c r="C3923" s="40"/>
      <c r="D3923" s="45"/>
      <c r="E3923" s="45"/>
      <c r="F3923" s="64"/>
      <c r="G3923" s="40"/>
      <c r="H3923" s="40"/>
      <c r="I3923" s="40"/>
      <c r="J3923" s="40"/>
      <c r="K3923" s="40"/>
      <c r="L3923" s="40"/>
      <c r="M3923" s="40"/>
      <c r="N3923" s="40"/>
      <c r="O3923" s="40"/>
      <c r="P3923" s="40"/>
      <c r="Q3923" s="40"/>
      <c r="R3923" s="40"/>
      <c r="S3923" s="40"/>
      <c r="T3923" s="40"/>
      <c r="U3923" s="40"/>
      <c r="V3923" s="40"/>
      <c r="W3923" s="40"/>
      <c r="X3923" s="40"/>
      <c r="Y3923" s="40"/>
      <c r="Z3923" s="40"/>
      <c r="AA3923" s="40"/>
      <c r="AB3923" s="40"/>
      <c r="AC3923" s="40"/>
      <c r="AD3923" s="40"/>
      <c r="AE3923" s="40"/>
      <c r="AF3923" s="40"/>
      <c r="AG3923" s="40"/>
      <c r="AH3923" s="40"/>
      <c r="AI3923" s="40"/>
      <c r="AJ3923" s="40"/>
      <c r="AK3923" s="40"/>
      <c r="AL3923" s="40"/>
      <c r="AM3923" s="40"/>
      <c r="AN3923" s="40"/>
      <c r="AO3923" s="40"/>
      <c r="AP3923" s="40"/>
      <c r="AQ3923" s="40"/>
      <c r="AR3923" s="40"/>
      <c r="AS3923" s="40"/>
      <c r="AT3923" s="40"/>
      <c r="AU3923" s="40"/>
      <c r="AV3923" s="40"/>
      <c r="AW3923" s="40"/>
      <c r="AX3923" s="40"/>
      <c r="AY3923" s="40"/>
      <c r="AZ3923" s="40"/>
      <c r="BA3923" s="40"/>
      <c r="BB3923" s="40"/>
      <c r="BC3923" s="40"/>
      <c r="BD3923" s="40"/>
      <c r="BE3923" s="40"/>
      <c r="BF3923" s="40"/>
    </row>
    <row r="3924" spans="1:58" x14ac:dyDescent="0.4">
      <c r="A3924" s="510"/>
      <c r="B3924" s="40"/>
      <c r="C3924" s="40"/>
      <c r="D3924" s="45"/>
      <c r="E3924" s="45"/>
      <c r="F3924" s="64"/>
      <c r="G3924" s="40"/>
      <c r="H3924" s="40"/>
      <c r="I3924" s="40"/>
      <c r="J3924" s="40"/>
      <c r="K3924" s="40"/>
      <c r="L3924" s="40"/>
      <c r="M3924" s="40"/>
      <c r="N3924" s="40"/>
      <c r="O3924" s="40"/>
      <c r="P3924" s="40"/>
      <c r="Q3924" s="40"/>
      <c r="R3924" s="40"/>
      <c r="S3924" s="40"/>
      <c r="T3924" s="40"/>
      <c r="U3924" s="40"/>
      <c r="V3924" s="40"/>
      <c r="W3924" s="40"/>
      <c r="X3924" s="40"/>
      <c r="Y3924" s="40"/>
      <c r="Z3924" s="40"/>
      <c r="AA3924" s="40"/>
      <c r="AB3924" s="40"/>
      <c r="AC3924" s="40"/>
      <c r="AD3924" s="40"/>
      <c r="AE3924" s="40"/>
      <c r="AF3924" s="40"/>
      <c r="AG3924" s="40"/>
      <c r="AH3924" s="40"/>
      <c r="AI3924" s="40"/>
      <c r="AJ3924" s="40"/>
      <c r="AK3924" s="40"/>
      <c r="AL3924" s="40"/>
      <c r="AM3924" s="40"/>
      <c r="AN3924" s="40"/>
      <c r="AO3924" s="40"/>
      <c r="AP3924" s="40"/>
      <c r="AQ3924" s="40"/>
      <c r="AR3924" s="40"/>
      <c r="AS3924" s="40"/>
      <c r="AT3924" s="40"/>
      <c r="AU3924" s="40"/>
      <c r="AV3924" s="40"/>
      <c r="AW3924" s="40"/>
      <c r="AX3924" s="40"/>
      <c r="AY3924" s="40"/>
      <c r="AZ3924" s="40"/>
      <c r="BA3924" s="40"/>
      <c r="BB3924" s="40"/>
      <c r="BC3924" s="40"/>
      <c r="BD3924" s="40"/>
      <c r="BE3924" s="40"/>
      <c r="BF3924" s="40"/>
    </row>
    <row r="3925" spans="1:58" x14ac:dyDescent="0.4">
      <c r="A3925" s="510"/>
      <c r="B3925" s="40"/>
      <c r="C3925" s="40"/>
      <c r="D3925" s="45"/>
      <c r="E3925" s="45"/>
      <c r="F3925" s="64"/>
      <c r="G3925" s="40"/>
      <c r="H3925" s="40"/>
      <c r="I3925" s="40"/>
      <c r="J3925" s="40"/>
      <c r="K3925" s="40"/>
      <c r="L3925" s="40"/>
      <c r="M3925" s="40"/>
      <c r="N3925" s="40"/>
      <c r="O3925" s="40"/>
      <c r="P3925" s="40"/>
      <c r="Q3925" s="40"/>
      <c r="R3925" s="40"/>
      <c r="S3925" s="40"/>
      <c r="T3925" s="40"/>
      <c r="U3925" s="40"/>
      <c r="V3925" s="40"/>
      <c r="W3925" s="40"/>
      <c r="X3925" s="40"/>
      <c r="Y3925" s="40"/>
      <c r="Z3925" s="40"/>
      <c r="AA3925" s="40"/>
      <c r="AB3925" s="40"/>
      <c r="AC3925" s="40"/>
      <c r="AD3925" s="40"/>
      <c r="AE3925" s="40"/>
      <c r="AF3925" s="40"/>
      <c r="AG3925" s="40"/>
      <c r="AH3925" s="40"/>
      <c r="AI3925" s="40"/>
      <c r="AJ3925" s="40"/>
      <c r="AK3925" s="40"/>
      <c r="AL3925" s="40"/>
      <c r="AM3925" s="40"/>
      <c r="AN3925" s="40"/>
      <c r="AO3925" s="40"/>
      <c r="AP3925" s="40"/>
      <c r="AQ3925" s="40"/>
      <c r="AR3925" s="40"/>
      <c r="AS3925" s="40"/>
      <c r="AT3925" s="40"/>
      <c r="AU3925" s="40"/>
      <c r="AV3925" s="40"/>
      <c r="AW3925" s="40"/>
      <c r="AX3925" s="40"/>
      <c r="AY3925" s="40"/>
      <c r="AZ3925" s="40"/>
      <c r="BA3925" s="40"/>
      <c r="BB3925" s="40"/>
      <c r="BC3925" s="40"/>
      <c r="BD3925" s="40"/>
      <c r="BE3925" s="40"/>
      <c r="BF3925" s="40"/>
    </row>
    <row r="3926" spans="1:58" x14ac:dyDescent="0.4">
      <c r="A3926" s="510"/>
      <c r="B3926" s="40"/>
      <c r="C3926" s="40"/>
      <c r="D3926" s="45"/>
      <c r="E3926" s="45"/>
      <c r="F3926" s="64"/>
      <c r="G3926" s="40"/>
      <c r="H3926" s="40"/>
      <c r="I3926" s="40"/>
      <c r="J3926" s="40"/>
      <c r="K3926" s="40"/>
      <c r="L3926" s="40"/>
      <c r="M3926" s="40"/>
      <c r="N3926" s="40"/>
      <c r="O3926" s="40"/>
      <c r="P3926" s="40"/>
      <c r="Q3926" s="40"/>
      <c r="R3926" s="40"/>
      <c r="S3926" s="40"/>
      <c r="T3926" s="40"/>
      <c r="U3926" s="40"/>
      <c r="V3926" s="40"/>
      <c r="W3926" s="40"/>
      <c r="X3926" s="40"/>
      <c r="Y3926" s="40"/>
      <c r="Z3926" s="40"/>
      <c r="AA3926" s="40"/>
      <c r="AB3926" s="40"/>
      <c r="AC3926" s="40"/>
      <c r="AD3926" s="40"/>
      <c r="AE3926" s="40"/>
      <c r="AF3926" s="40"/>
      <c r="AG3926" s="40"/>
      <c r="AH3926" s="40"/>
      <c r="AI3926" s="40"/>
      <c r="AJ3926" s="40"/>
      <c r="AK3926" s="40"/>
      <c r="AL3926" s="40"/>
      <c r="AM3926" s="40"/>
      <c r="AN3926" s="40"/>
      <c r="AO3926" s="40"/>
      <c r="AP3926" s="40"/>
      <c r="AQ3926" s="40"/>
      <c r="AR3926" s="40"/>
      <c r="AS3926" s="40"/>
      <c r="AT3926" s="40"/>
      <c r="AU3926" s="40"/>
      <c r="AV3926" s="40"/>
      <c r="AW3926" s="40"/>
      <c r="AX3926" s="40"/>
      <c r="AY3926" s="40"/>
      <c r="AZ3926" s="40"/>
      <c r="BA3926" s="40"/>
      <c r="BB3926" s="40"/>
      <c r="BC3926" s="40"/>
      <c r="BD3926" s="40"/>
      <c r="BE3926" s="40"/>
      <c r="BF3926" s="40"/>
    </row>
    <row r="3927" spans="1:58" x14ac:dyDescent="0.4">
      <c r="A3927" s="510"/>
      <c r="B3927" s="40"/>
      <c r="C3927" s="40"/>
      <c r="D3927" s="45"/>
      <c r="E3927" s="45"/>
      <c r="F3927" s="64"/>
      <c r="G3927" s="40"/>
      <c r="H3927" s="40"/>
      <c r="I3927" s="40"/>
      <c r="J3927" s="40"/>
      <c r="K3927" s="40"/>
      <c r="L3927" s="40"/>
      <c r="M3927" s="40"/>
      <c r="N3927" s="40"/>
      <c r="O3927" s="40"/>
      <c r="P3927" s="40"/>
      <c r="Q3927" s="40"/>
      <c r="R3927" s="40"/>
      <c r="S3927" s="40"/>
      <c r="T3927" s="40"/>
      <c r="U3927" s="40"/>
      <c r="V3927" s="40"/>
      <c r="W3927" s="40"/>
      <c r="X3927" s="40"/>
      <c r="Y3927" s="40"/>
      <c r="Z3927" s="40"/>
      <c r="AA3927" s="40"/>
      <c r="AB3927" s="40"/>
      <c r="AC3927" s="40"/>
      <c r="AD3927" s="40"/>
      <c r="AE3927" s="40"/>
      <c r="AF3927" s="40"/>
      <c r="AG3927" s="40"/>
      <c r="AH3927" s="40"/>
      <c r="AI3927" s="40"/>
      <c r="AJ3927" s="40"/>
      <c r="AK3927" s="40"/>
      <c r="AL3927" s="40"/>
      <c r="AM3927" s="40"/>
      <c r="AN3927" s="40"/>
      <c r="AO3927" s="40"/>
      <c r="AP3927" s="40"/>
      <c r="AQ3927" s="40"/>
      <c r="AR3927" s="40"/>
      <c r="AS3927" s="40"/>
      <c r="AT3927" s="40"/>
      <c r="AU3927" s="40"/>
      <c r="AV3927" s="40"/>
      <c r="AW3927" s="40"/>
      <c r="AX3927" s="40"/>
      <c r="AY3927" s="40"/>
      <c r="AZ3927" s="40"/>
      <c r="BA3927" s="40"/>
      <c r="BB3927" s="40"/>
      <c r="BC3927" s="40"/>
      <c r="BD3927" s="40"/>
      <c r="BE3927" s="40"/>
      <c r="BF3927" s="40"/>
    </row>
    <row r="3928" spans="1:58" x14ac:dyDescent="0.4">
      <c r="A3928" s="510"/>
      <c r="B3928" s="40"/>
      <c r="C3928" s="40"/>
      <c r="D3928" s="45"/>
      <c r="E3928" s="45"/>
      <c r="F3928" s="64"/>
      <c r="G3928" s="40"/>
      <c r="H3928" s="40"/>
      <c r="I3928" s="40"/>
      <c r="J3928" s="40"/>
      <c r="K3928" s="40"/>
      <c r="L3928" s="40"/>
      <c r="M3928" s="40"/>
      <c r="N3928" s="40"/>
      <c r="O3928" s="40"/>
      <c r="P3928" s="40"/>
      <c r="Q3928" s="40"/>
      <c r="R3928" s="40"/>
      <c r="S3928" s="40"/>
      <c r="T3928" s="40"/>
      <c r="U3928" s="40"/>
      <c r="V3928" s="40"/>
      <c r="W3928" s="40"/>
      <c r="X3928" s="40"/>
      <c r="Y3928" s="40"/>
      <c r="Z3928" s="40"/>
      <c r="AA3928" s="40"/>
      <c r="AB3928" s="40"/>
      <c r="AC3928" s="40"/>
      <c r="AD3928" s="40"/>
      <c r="AE3928" s="40"/>
      <c r="AF3928" s="40"/>
      <c r="AG3928" s="40"/>
      <c r="AH3928" s="40"/>
      <c r="AI3928" s="40"/>
      <c r="AJ3928" s="40"/>
      <c r="AK3928" s="40"/>
      <c r="AL3928" s="40"/>
      <c r="AM3928" s="40"/>
      <c r="AN3928" s="40"/>
      <c r="AO3928" s="40"/>
      <c r="AP3928" s="40"/>
      <c r="AQ3928" s="40"/>
      <c r="AR3928" s="40"/>
      <c r="AS3928" s="40"/>
      <c r="AT3928" s="40"/>
      <c r="AU3928" s="40"/>
      <c r="AV3928" s="40"/>
      <c r="AW3928" s="40"/>
      <c r="AX3928" s="40"/>
      <c r="AY3928" s="40"/>
      <c r="AZ3928" s="40"/>
      <c r="BA3928" s="40"/>
      <c r="BB3928" s="40"/>
      <c r="BC3928" s="40"/>
      <c r="BD3928" s="40"/>
      <c r="BE3928" s="40"/>
      <c r="BF3928" s="40"/>
    </row>
    <row r="3929" spans="1:58" x14ac:dyDescent="0.4">
      <c r="A3929" s="510"/>
      <c r="B3929" s="40"/>
      <c r="C3929" s="40"/>
      <c r="D3929" s="45"/>
      <c r="E3929" s="45"/>
      <c r="F3929" s="64"/>
      <c r="G3929" s="40"/>
      <c r="H3929" s="40"/>
      <c r="I3929" s="40"/>
      <c r="J3929" s="40"/>
      <c r="K3929" s="40"/>
      <c r="L3929" s="40"/>
      <c r="M3929" s="40"/>
      <c r="N3929" s="40"/>
      <c r="O3929" s="40"/>
      <c r="P3929" s="40"/>
      <c r="Q3929" s="40"/>
      <c r="R3929" s="40"/>
      <c r="S3929" s="40"/>
      <c r="T3929" s="40"/>
      <c r="U3929" s="40"/>
      <c r="V3929" s="40"/>
      <c r="W3929" s="40"/>
      <c r="X3929" s="40"/>
      <c r="Y3929" s="40"/>
      <c r="Z3929" s="40"/>
      <c r="AA3929" s="40"/>
      <c r="AB3929" s="40"/>
      <c r="AC3929" s="40"/>
      <c r="AD3929" s="40"/>
      <c r="AE3929" s="40"/>
      <c r="AF3929" s="40"/>
      <c r="AG3929" s="40"/>
      <c r="AH3929" s="40"/>
      <c r="AI3929" s="40"/>
      <c r="AJ3929" s="40"/>
      <c r="AK3929" s="40"/>
      <c r="AL3929" s="40"/>
      <c r="AM3929" s="40"/>
      <c r="AN3929" s="40"/>
      <c r="AO3929" s="40"/>
      <c r="AP3929" s="40"/>
      <c r="AQ3929" s="40"/>
      <c r="AR3929" s="40"/>
      <c r="AS3929" s="40"/>
      <c r="AT3929" s="40"/>
      <c r="AU3929" s="40"/>
      <c r="AV3929" s="40"/>
      <c r="AW3929" s="40"/>
      <c r="AX3929" s="40"/>
      <c r="AY3929" s="40"/>
      <c r="AZ3929" s="40"/>
      <c r="BA3929" s="40"/>
      <c r="BB3929" s="40"/>
      <c r="BC3929" s="40"/>
      <c r="BD3929" s="40"/>
      <c r="BE3929" s="40"/>
      <c r="BF3929" s="40"/>
    </row>
    <row r="3930" spans="1:58" x14ac:dyDescent="0.4">
      <c r="A3930" s="510"/>
      <c r="B3930" s="40"/>
      <c r="C3930" s="40"/>
      <c r="D3930" s="45"/>
      <c r="E3930" s="45"/>
      <c r="F3930" s="64"/>
      <c r="G3930" s="40"/>
      <c r="H3930" s="40"/>
      <c r="I3930" s="40"/>
      <c r="J3930" s="40"/>
      <c r="K3930" s="40"/>
      <c r="L3930" s="40"/>
      <c r="M3930" s="40"/>
      <c r="N3930" s="40"/>
      <c r="O3930" s="40"/>
      <c r="P3930" s="40"/>
      <c r="Q3930" s="40"/>
      <c r="R3930" s="40"/>
      <c r="S3930" s="40"/>
      <c r="T3930" s="40"/>
      <c r="U3930" s="40"/>
      <c r="V3930" s="40"/>
      <c r="W3930" s="40"/>
      <c r="X3930" s="40"/>
      <c r="Y3930" s="40"/>
      <c r="Z3930" s="40"/>
      <c r="AA3930" s="40"/>
      <c r="AB3930" s="40"/>
      <c r="AC3930" s="40"/>
      <c r="AD3930" s="40"/>
      <c r="AE3930" s="40"/>
      <c r="AF3930" s="40"/>
      <c r="AG3930" s="40"/>
      <c r="AH3930" s="40"/>
      <c r="AI3930" s="40"/>
      <c r="AJ3930" s="40"/>
      <c r="AK3930" s="40"/>
      <c r="AL3930" s="40"/>
      <c r="AM3930" s="40"/>
      <c r="AN3930" s="40"/>
      <c r="AO3930" s="40"/>
      <c r="AP3930" s="40"/>
      <c r="AQ3930" s="40"/>
      <c r="AR3930" s="40"/>
      <c r="AS3930" s="40"/>
      <c r="AT3930" s="40"/>
      <c r="AU3930" s="40"/>
      <c r="AV3930" s="40"/>
      <c r="AW3930" s="40"/>
      <c r="AX3930" s="40"/>
      <c r="AY3930" s="40"/>
      <c r="AZ3930" s="40"/>
      <c r="BA3930" s="40"/>
      <c r="BB3930" s="40"/>
      <c r="BC3930" s="40"/>
      <c r="BD3930" s="40"/>
      <c r="BE3930" s="40"/>
      <c r="BF3930" s="40"/>
    </row>
    <row r="3931" spans="1:58" x14ac:dyDescent="0.4">
      <c r="A3931" s="510"/>
      <c r="B3931" s="40"/>
      <c r="C3931" s="40"/>
      <c r="D3931" s="45"/>
      <c r="E3931" s="45"/>
      <c r="F3931" s="64"/>
      <c r="G3931" s="40"/>
      <c r="H3931" s="40"/>
      <c r="I3931" s="40"/>
      <c r="J3931" s="40"/>
      <c r="K3931" s="40"/>
      <c r="L3931" s="40"/>
      <c r="M3931" s="40"/>
      <c r="N3931" s="40"/>
      <c r="O3931" s="40"/>
      <c r="P3931" s="40"/>
      <c r="Q3931" s="40"/>
      <c r="R3931" s="40"/>
      <c r="S3931" s="40"/>
      <c r="T3931" s="40"/>
      <c r="U3931" s="40"/>
      <c r="V3931" s="40"/>
      <c r="W3931" s="40"/>
      <c r="X3931" s="40"/>
      <c r="Y3931" s="40"/>
      <c r="Z3931" s="40"/>
      <c r="AA3931" s="40"/>
      <c r="AB3931" s="40"/>
      <c r="AC3931" s="40"/>
      <c r="AD3931" s="40"/>
      <c r="AE3931" s="40"/>
      <c r="AF3931" s="40"/>
      <c r="AG3931" s="40"/>
      <c r="AH3931" s="40"/>
      <c r="AI3931" s="40"/>
      <c r="AJ3931" s="40"/>
      <c r="AK3931" s="40"/>
      <c r="AL3931" s="40"/>
      <c r="AM3931" s="40"/>
      <c r="AN3931" s="40"/>
      <c r="AO3931" s="40"/>
      <c r="AP3931" s="40"/>
      <c r="AQ3931" s="40"/>
      <c r="AR3931" s="40"/>
      <c r="AS3931" s="40"/>
      <c r="AT3931" s="40"/>
      <c r="AU3931" s="40"/>
      <c r="AV3931" s="40"/>
      <c r="AW3931" s="40"/>
      <c r="AX3931" s="40"/>
      <c r="AY3931" s="40"/>
      <c r="AZ3931" s="40"/>
      <c r="BA3931" s="40"/>
      <c r="BB3931" s="40"/>
      <c r="BC3931" s="40"/>
      <c r="BD3931" s="40"/>
      <c r="BE3931" s="40"/>
      <c r="BF3931" s="40"/>
    </row>
    <row r="3932" spans="1:58" x14ac:dyDescent="0.4">
      <c r="A3932" s="510"/>
      <c r="B3932" s="40"/>
      <c r="C3932" s="40"/>
      <c r="D3932" s="45"/>
      <c r="E3932" s="45"/>
      <c r="F3932" s="64"/>
      <c r="G3932" s="40"/>
      <c r="H3932" s="40"/>
      <c r="I3932" s="40"/>
      <c r="J3932" s="40"/>
      <c r="K3932" s="40"/>
      <c r="L3932" s="40"/>
      <c r="M3932" s="40"/>
      <c r="N3932" s="40"/>
      <c r="O3932" s="40"/>
      <c r="P3932" s="40"/>
      <c r="Q3932" s="40"/>
      <c r="R3932" s="40"/>
      <c r="S3932" s="40"/>
      <c r="T3932" s="40"/>
      <c r="U3932" s="40"/>
      <c r="V3932" s="40"/>
      <c r="W3932" s="40"/>
      <c r="X3932" s="40"/>
      <c r="Y3932" s="40"/>
      <c r="Z3932" s="40"/>
      <c r="AA3932" s="40"/>
      <c r="AB3932" s="40"/>
      <c r="AC3932" s="40"/>
      <c r="AD3932" s="40"/>
      <c r="AE3932" s="40"/>
      <c r="AF3932" s="40"/>
      <c r="AG3932" s="40"/>
      <c r="AH3932" s="40"/>
      <c r="AI3932" s="40"/>
      <c r="AJ3932" s="40"/>
      <c r="AK3932" s="40"/>
      <c r="AL3932" s="40"/>
      <c r="AM3932" s="40"/>
      <c r="AN3932" s="40"/>
      <c r="AO3932" s="40"/>
      <c r="AP3932" s="40"/>
      <c r="AQ3932" s="40"/>
      <c r="AR3932" s="40"/>
      <c r="AS3932" s="40"/>
      <c r="AT3932" s="40"/>
      <c r="AU3932" s="40"/>
      <c r="AV3932" s="40"/>
      <c r="AW3932" s="40"/>
      <c r="AX3932" s="40"/>
      <c r="AY3932" s="40"/>
      <c r="AZ3932" s="40"/>
      <c r="BA3932" s="40"/>
      <c r="BB3932" s="40"/>
      <c r="BC3932" s="40"/>
      <c r="BD3932" s="40"/>
      <c r="BE3932" s="40"/>
      <c r="BF3932" s="40"/>
    </row>
    <row r="3933" spans="1:58" x14ac:dyDescent="0.4">
      <c r="A3933" s="510"/>
      <c r="B3933" s="40"/>
      <c r="C3933" s="40"/>
      <c r="D3933" s="45"/>
      <c r="E3933" s="45"/>
      <c r="F3933" s="64"/>
      <c r="G3933" s="40"/>
      <c r="H3933" s="40"/>
      <c r="I3933" s="40"/>
      <c r="J3933" s="40"/>
      <c r="K3933" s="40"/>
      <c r="L3933" s="40"/>
      <c r="M3933" s="40"/>
      <c r="N3933" s="40"/>
      <c r="O3933" s="40"/>
      <c r="P3933" s="40"/>
      <c r="Q3933" s="40"/>
      <c r="R3933" s="40"/>
      <c r="S3933" s="40"/>
      <c r="T3933" s="40"/>
      <c r="U3933" s="40"/>
      <c r="V3933" s="40"/>
      <c r="W3933" s="40"/>
      <c r="X3933" s="40"/>
      <c r="Y3933" s="40"/>
      <c r="Z3933" s="40"/>
      <c r="AA3933" s="40"/>
      <c r="AB3933" s="40"/>
      <c r="AC3933" s="40"/>
      <c r="AD3933" s="40"/>
      <c r="AE3933" s="40"/>
      <c r="AF3933" s="40"/>
      <c r="AG3933" s="40"/>
      <c r="AH3933" s="40"/>
      <c r="AI3933" s="40"/>
      <c r="AJ3933" s="40"/>
      <c r="AK3933" s="40"/>
      <c r="AL3933" s="40"/>
      <c r="AM3933" s="40"/>
      <c r="AN3933" s="40"/>
      <c r="AO3933" s="40"/>
      <c r="AP3933" s="40"/>
      <c r="AQ3933" s="40"/>
      <c r="AR3933" s="40"/>
      <c r="AS3933" s="40"/>
      <c r="AT3933" s="40"/>
      <c r="AU3933" s="40"/>
      <c r="AV3933" s="40"/>
      <c r="AW3933" s="40"/>
      <c r="AX3933" s="40"/>
      <c r="AY3933" s="40"/>
      <c r="AZ3933" s="40"/>
      <c r="BA3933" s="40"/>
      <c r="BB3933" s="40"/>
      <c r="BC3933" s="40"/>
      <c r="BD3933" s="40"/>
      <c r="BE3933" s="40"/>
      <c r="BF3933" s="40"/>
    </row>
    <row r="3934" spans="1:58" x14ac:dyDescent="0.4">
      <c r="A3934" s="510"/>
      <c r="B3934" s="40"/>
      <c r="C3934" s="40"/>
      <c r="D3934" s="45"/>
      <c r="E3934" s="45"/>
      <c r="F3934" s="64"/>
      <c r="G3934" s="40"/>
      <c r="H3934" s="40"/>
      <c r="I3934" s="40"/>
      <c r="J3934" s="40"/>
      <c r="K3934" s="40"/>
      <c r="L3934" s="40"/>
      <c r="M3934" s="40"/>
      <c r="N3934" s="40"/>
      <c r="O3934" s="40"/>
      <c r="P3934" s="40"/>
      <c r="Q3934" s="40"/>
      <c r="R3934" s="40"/>
      <c r="S3934" s="40"/>
      <c r="T3934" s="40"/>
      <c r="U3934" s="40"/>
      <c r="V3934" s="40"/>
      <c r="W3934" s="40"/>
      <c r="X3934" s="40"/>
      <c r="Y3934" s="40"/>
      <c r="Z3934" s="40"/>
      <c r="AA3934" s="40"/>
      <c r="AB3934" s="40"/>
      <c r="AC3934" s="40"/>
      <c r="AD3934" s="40"/>
      <c r="AE3934" s="40"/>
      <c r="AF3934" s="40"/>
      <c r="AG3934" s="40"/>
      <c r="AH3934" s="40"/>
      <c r="AI3934" s="40"/>
      <c r="AJ3934" s="40"/>
      <c r="AK3934" s="40"/>
      <c r="AL3934" s="40"/>
      <c r="AM3934" s="40"/>
      <c r="AN3934" s="40"/>
      <c r="AO3934" s="40"/>
      <c r="AP3934" s="40"/>
      <c r="AQ3934" s="40"/>
      <c r="AR3934" s="40"/>
      <c r="AS3934" s="40"/>
      <c r="AT3934" s="40"/>
      <c r="AU3934" s="40"/>
      <c r="AV3934" s="40"/>
      <c r="AW3934" s="40"/>
      <c r="AX3934" s="40"/>
      <c r="AY3934" s="40"/>
      <c r="AZ3934" s="40"/>
      <c r="BA3934" s="40"/>
      <c r="BB3934" s="40"/>
      <c r="BC3934" s="40"/>
      <c r="BD3934" s="40"/>
      <c r="BE3934" s="40"/>
      <c r="BF3934" s="40"/>
    </row>
    <row r="3935" spans="1:58" x14ac:dyDescent="0.4">
      <c r="A3935" s="510"/>
      <c r="B3935" s="40"/>
      <c r="C3935" s="40"/>
      <c r="D3935" s="45"/>
      <c r="E3935" s="45"/>
      <c r="F3935" s="64"/>
      <c r="G3935" s="40"/>
      <c r="H3935" s="40"/>
      <c r="I3935" s="40"/>
      <c r="J3935" s="40"/>
      <c r="K3935" s="40"/>
      <c r="L3935" s="40"/>
      <c r="M3935" s="40"/>
      <c r="N3935" s="40"/>
      <c r="O3935" s="40"/>
      <c r="P3935" s="40"/>
      <c r="Q3935" s="40"/>
      <c r="R3935" s="40"/>
      <c r="S3935" s="40"/>
      <c r="T3935" s="40"/>
      <c r="U3935" s="40"/>
      <c r="V3935" s="40"/>
      <c r="W3935" s="40"/>
      <c r="X3935" s="40"/>
      <c r="Y3935" s="40"/>
      <c r="Z3935" s="40"/>
      <c r="AA3935" s="40"/>
      <c r="AB3935" s="40"/>
      <c r="AC3935" s="40"/>
      <c r="AD3935" s="40"/>
      <c r="AE3935" s="40"/>
      <c r="AF3935" s="40"/>
      <c r="AG3935" s="40"/>
      <c r="AH3935" s="40"/>
      <c r="AI3935" s="40"/>
      <c r="AJ3935" s="40"/>
      <c r="AK3935" s="40"/>
      <c r="AL3935" s="40"/>
      <c r="AM3935" s="40"/>
      <c r="AN3935" s="40"/>
      <c r="AO3935" s="40"/>
      <c r="AP3935" s="40"/>
      <c r="AQ3935" s="40"/>
      <c r="AR3935" s="40"/>
      <c r="AS3935" s="40"/>
      <c r="AT3935" s="40"/>
      <c r="AU3935" s="40"/>
      <c r="AV3935" s="40"/>
      <c r="AW3935" s="40"/>
      <c r="AX3935" s="40"/>
      <c r="AY3935" s="40"/>
      <c r="AZ3935" s="40"/>
      <c r="BA3935" s="40"/>
      <c r="BB3935" s="40"/>
      <c r="BC3935" s="40"/>
      <c r="BD3935" s="40"/>
      <c r="BE3935" s="40"/>
      <c r="BF3935" s="40"/>
    </row>
    <row r="3936" spans="1:58" x14ac:dyDescent="0.4">
      <c r="A3936" s="510"/>
      <c r="B3936" s="40"/>
      <c r="C3936" s="40"/>
      <c r="D3936" s="45"/>
      <c r="E3936" s="45"/>
      <c r="F3936" s="64"/>
      <c r="G3936" s="40"/>
      <c r="H3936" s="40"/>
      <c r="I3936" s="40"/>
      <c r="J3936" s="40"/>
      <c r="K3936" s="40"/>
      <c r="L3936" s="40"/>
      <c r="M3936" s="40"/>
      <c r="N3936" s="40"/>
      <c r="O3936" s="40"/>
      <c r="P3936" s="40"/>
      <c r="Q3936" s="40"/>
      <c r="R3936" s="40"/>
      <c r="S3936" s="40"/>
      <c r="T3936" s="40"/>
      <c r="U3936" s="40"/>
      <c r="V3936" s="40"/>
      <c r="W3936" s="40"/>
      <c r="X3936" s="40"/>
      <c r="Y3936" s="40"/>
      <c r="Z3936" s="40"/>
      <c r="AA3936" s="40"/>
      <c r="AB3936" s="40"/>
      <c r="AC3936" s="40"/>
      <c r="AD3936" s="40"/>
      <c r="AE3936" s="40"/>
      <c r="AF3936" s="40"/>
      <c r="AG3936" s="40"/>
      <c r="AH3936" s="40"/>
      <c r="AI3936" s="40"/>
      <c r="AJ3936" s="40"/>
      <c r="AK3936" s="40"/>
      <c r="AL3936" s="40"/>
      <c r="AM3936" s="40"/>
      <c r="AN3936" s="40"/>
      <c r="AO3936" s="40"/>
      <c r="AP3936" s="40"/>
      <c r="AQ3936" s="40"/>
      <c r="AR3936" s="40"/>
      <c r="AS3936" s="40"/>
      <c r="AT3936" s="40"/>
      <c r="AU3936" s="40"/>
      <c r="AV3936" s="40"/>
      <c r="AW3936" s="40"/>
      <c r="AX3936" s="40"/>
      <c r="AY3936" s="40"/>
      <c r="AZ3936" s="40"/>
      <c r="BA3936" s="40"/>
      <c r="BB3936" s="40"/>
      <c r="BC3936" s="40"/>
      <c r="BD3936" s="40"/>
      <c r="BE3936" s="40"/>
      <c r="BF3936" s="40"/>
    </row>
    <row r="3937" spans="1:58" x14ac:dyDescent="0.4">
      <c r="A3937" s="510"/>
      <c r="B3937" s="40"/>
      <c r="C3937" s="40"/>
      <c r="D3937" s="45"/>
      <c r="E3937" s="45"/>
      <c r="F3937" s="64"/>
      <c r="G3937" s="40"/>
      <c r="H3937" s="40"/>
      <c r="I3937" s="40"/>
      <c r="J3937" s="40"/>
      <c r="K3937" s="40"/>
      <c r="L3937" s="40"/>
      <c r="M3937" s="40"/>
      <c r="N3937" s="40"/>
      <c r="O3937" s="40"/>
      <c r="P3937" s="40"/>
      <c r="Q3937" s="40"/>
      <c r="R3937" s="40"/>
      <c r="S3937" s="40"/>
      <c r="T3937" s="40"/>
      <c r="U3937" s="40"/>
      <c r="V3937" s="40"/>
      <c r="W3937" s="40"/>
      <c r="X3937" s="40"/>
      <c r="Y3937" s="40"/>
      <c r="Z3937" s="40"/>
      <c r="AA3937" s="40"/>
      <c r="AB3937" s="40"/>
      <c r="AC3937" s="40"/>
      <c r="AD3937" s="40"/>
      <c r="AE3937" s="40"/>
      <c r="AF3937" s="40"/>
      <c r="AG3937" s="40"/>
      <c r="AH3937" s="40"/>
      <c r="AI3937" s="40"/>
      <c r="AJ3937" s="40"/>
      <c r="AK3937" s="40"/>
      <c r="AL3937" s="40"/>
      <c r="AM3937" s="40"/>
      <c r="AN3937" s="40"/>
      <c r="AO3937" s="40"/>
      <c r="AP3937" s="40"/>
      <c r="AQ3937" s="40"/>
      <c r="AR3937" s="40"/>
      <c r="AS3937" s="40"/>
      <c r="AT3937" s="40"/>
      <c r="AU3937" s="40"/>
      <c r="AV3937" s="40"/>
      <c r="AW3937" s="40"/>
      <c r="AX3937" s="40"/>
      <c r="AY3937" s="40"/>
      <c r="AZ3937" s="40"/>
      <c r="BA3937" s="40"/>
      <c r="BB3937" s="40"/>
      <c r="BC3937" s="40"/>
      <c r="BD3937" s="40"/>
      <c r="BE3937" s="40"/>
      <c r="BF3937" s="40"/>
    </row>
    <row r="3938" spans="1:58" x14ac:dyDescent="0.4">
      <c r="A3938" s="510"/>
      <c r="B3938" s="40"/>
      <c r="C3938" s="40"/>
      <c r="D3938" s="45"/>
      <c r="E3938" s="45"/>
      <c r="F3938" s="64"/>
      <c r="G3938" s="40"/>
      <c r="H3938" s="40"/>
      <c r="I3938" s="40"/>
      <c r="J3938" s="40"/>
      <c r="K3938" s="40"/>
      <c r="L3938" s="40"/>
      <c r="M3938" s="40"/>
      <c r="N3938" s="40"/>
      <c r="O3938" s="40"/>
      <c r="P3938" s="40"/>
      <c r="Q3938" s="40"/>
      <c r="R3938" s="40"/>
      <c r="S3938" s="40"/>
      <c r="T3938" s="40"/>
      <c r="U3938" s="40"/>
      <c r="V3938" s="40"/>
      <c r="W3938" s="40"/>
      <c r="X3938" s="40"/>
      <c r="Y3938" s="40"/>
      <c r="Z3938" s="40"/>
      <c r="AA3938" s="40"/>
      <c r="AB3938" s="40"/>
      <c r="AC3938" s="40"/>
      <c r="AD3938" s="40"/>
      <c r="AE3938" s="40"/>
      <c r="AF3938" s="40"/>
      <c r="AG3938" s="40"/>
      <c r="AH3938" s="40"/>
      <c r="AI3938" s="40"/>
      <c r="AJ3938" s="40"/>
      <c r="AK3938" s="40"/>
      <c r="AL3938" s="40"/>
      <c r="AM3938" s="40"/>
      <c r="AN3938" s="40"/>
      <c r="AO3938" s="40"/>
      <c r="AP3938" s="40"/>
      <c r="AQ3938" s="40"/>
      <c r="AR3938" s="40"/>
      <c r="AS3938" s="40"/>
      <c r="AT3938" s="40"/>
      <c r="AU3938" s="40"/>
      <c r="AV3938" s="40"/>
      <c r="AW3938" s="40"/>
      <c r="AX3938" s="40"/>
      <c r="AY3938" s="40"/>
      <c r="AZ3938" s="40"/>
      <c r="BA3938" s="40"/>
      <c r="BB3938" s="40"/>
      <c r="BC3938" s="40"/>
      <c r="BD3938" s="40"/>
      <c r="BE3938" s="40"/>
      <c r="BF3938" s="40"/>
    </row>
    <row r="3939" spans="1:58" x14ac:dyDescent="0.4">
      <c r="A3939" s="510"/>
      <c r="B3939" s="40"/>
      <c r="C3939" s="40"/>
      <c r="D3939" s="45"/>
      <c r="E3939" s="45"/>
      <c r="F3939" s="64"/>
      <c r="G3939" s="40"/>
      <c r="H3939" s="40"/>
      <c r="I3939" s="40"/>
      <c r="J3939" s="40"/>
      <c r="K3939" s="40"/>
      <c r="L3939" s="40"/>
      <c r="M3939" s="40"/>
      <c r="N3939" s="40"/>
      <c r="O3939" s="40"/>
      <c r="P3939" s="40"/>
      <c r="Q3939" s="40"/>
      <c r="R3939" s="40"/>
      <c r="S3939" s="40"/>
      <c r="T3939" s="40"/>
      <c r="U3939" s="40"/>
      <c r="V3939" s="40"/>
      <c r="W3939" s="40"/>
      <c r="X3939" s="40"/>
      <c r="Y3939" s="40"/>
      <c r="Z3939" s="40"/>
      <c r="AA3939" s="40"/>
      <c r="AB3939" s="40"/>
      <c r="AC3939" s="40"/>
      <c r="AD3939" s="40"/>
      <c r="AE3939" s="40"/>
      <c r="AF3939" s="40"/>
      <c r="AG3939" s="40"/>
      <c r="AH3939" s="40"/>
      <c r="AI3939" s="40"/>
      <c r="AJ3939" s="40"/>
      <c r="AK3939" s="40"/>
      <c r="AL3939" s="40"/>
      <c r="AM3939" s="40"/>
      <c r="AN3939" s="40"/>
      <c r="AO3939" s="40"/>
      <c r="AP3939" s="40"/>
      <c r="AQ3939" s="40"/>
      <c r="AR3939" s="40"/>
      <c r="AS3939" s="40"/>
      <c r="AT3939" s="40"/>
      <c r="AU3939" s="40"/>
      <c r="AV3939" s="40"/>
      <c r="AW3939" s="40"/>
      <c r="AX3939" s="40"/>
      <c r="AY3939" s="40"/>
      <c r="AZ3939" s="40"/>
      <c r="BA3939" s="40"/>
      <c r="BB3939" s="40"/>
      <c r="BC3939" s="40"/>
      <c r="BD3939" s="40"/>
      <c r="BE3939" s="40"/>
      <c r="BF3939" s="40"/>
    </row>
    <row r="3940" spans="1:58" x14ac:dyDescent="0.4">
      <c r="A3940" s="510"/>
      <c r="B3940" s="40"/>
      <c r="C3940" s="40"/>
      <c r="D3940" s="45"/>
      <c r="E3940" s="45"/>
      <c r="F3940" s="64"/>
      <c r="G3940" s="40"/>
      <c r="H3940" s="40"/>
      <c r="I3940" s="40"/>
      <c r="J3940" s="40"/>
      <c r="K3940" s="40"/>
      <c r="L3940" s="40"/>
      <c r="M3940" s="40"/>
      <c r="N3940" s="40"/>
      <c r="O3940" s="40"/>
      <c r="P3940" s="40"/>
      <c r="Q3940" s="40"/>
      <c r="R3940" s="40"/>
      <c r="S3940" s="40"/>
      <c r="T3940" s="40"/>
      <c r="U3940" s="40"/>
      <c r="V3940" s="40"/>
      <c r="W3940" s="40"/>
      <c r="X3940" s="40"/>
      <c r="Y3940" s="40"/>
      <c r="Z3940" s="40"/>
      <c r="AA3940" s="40"/>
      <c r="AB3940" s="40"/>
      <c r="AC3940" s="40"/>
      <c r="AD3940" s="40"/>
      <c r="AE3940" s="40"/>
      <c r="AF3940" s="40"/>
      <c r="AG3940" s="40"/>
      <c r="AH3940" s="40"/>
      <c r="AI3940" s="40"/>
      <c r="AJ3940" s="40"/>
      <c r="AK3940" s="40"/>
      <c r="AL3940" s="40"/>
      <c r="AM3940" s="40"/>
      <c r="AN3940" s="40"/>
      <c r="AO3940" s="40"/>
      <c r="AP3940" s="40"/>
      <c r="AQ3940" s="40"/>
      <c r="AR3940" s="40"/>
      <c r="AS3940" s="40"/>
      <c r="AT3940" s="40"/>
      <c r="AU3940" s="40"/>
      <c r="AV3940" s="40"/>
      <c r="AW3940" s="40"/>
      <c r="AX3940" s="40"/>
      <c r="AY3940" s="40"/>
      <c r="AZ3940" s="40"/>
      <c r="BA3940" s="40"/>
      <c r="BB3940" s="40"/>
      <c r="BC3940" s="40"/>
      <c r="BD3940" s="40"/>
      <c r="BE3940" s="40"/>
      <c r="BF3940" s="40"/>
    </row>
    <row r="3941" spans="1:58" x14ac:dyDescent="0.4">
      <c r="A3941" s="510"/>
      <c r="B3941" s="40"/>
      <c r="C3941" s="40"/>
      <c r="D3941" s="45"/>
      <c r="E3941" s="45"/>
      <c r="F3941" s="64"/>
      <c r="G3941" s="40"/>
      <c r="H3941" s="40"/>
      <c r="I3941" s="40"/>
      <c r="J3941" s="40"/>
      <c r="K3941" s="40"/>
      <c r="L3941" s="40"/>
      <c r="M3941" s="40"/>
      <c r="N3941" s="40"/>
      <c r="O3941" s="40"/>
      <c r="P3941" s="40"/>
      <c r="Q3941" s="40"/>
      <c r="R3941" s="40"/>
      <c r="S3941" s="40"/>
      <c r="T3941" s="40"/>
      <c r="U3941" s="40"/>
      <c r="V3941" s="40"/>
      <c r="W3941" s="40"/>
      <c r="X3941" s="40"/>
      <c r="Y3941" s="40"/>
      <c r="Z3941" s="40"/>
      <c r="AA3941" s="40"/>
      <c r="AB3941" s="40"/>
      <c r="AC3941" s="40"/>
      <c r="AD3941" s="40"/>
      <c r="AE3941" s="40"/>
      <c r="AF3941" s="40"/>
      <c r="AG3941" s="40"/>
      <c r="AH3941" s="40"/>
      <c r="AI3941" s="40"/>
      <c r="AJ3941" s="40"/>
      <c r="AK3941" s="40"/>
      <c r="AL3941" s="40"/>
      <c r="AM3941" s="40"/>
      <c r="AN3941" s="40"/>
      <c r="AO3941" s="40"/>
      <c r="AP3941" s="40"/>
      <c r="AQ3941" s="40"/>
      <c r="AR3941" s="40"/>
      <c r="AS3941" s="40"/>
      <c r="AT3941" s="40"/>
      <c r="AU3941" s="40"/>
      <c r="AV3941" s="40"/>
      <c r="AW3941" s="40"/>
      <c r="AX3941" s="40"/>
      <c r="AY3941" s="40"/>
      <c r="AZ3941" s="40"/>
      <c r="BA3941" s="40"/>
      <c r="BB3941" s="40"/>
      <c r="BC3941" s="40"/>
      <c r="BD3941" s="40"/>
      <c r="BE3941" s="40"/>
      <c r="BF3941" s="40"/>
    </row>
    <row r="3942" spans="1:58" x14ac:dyDescent="0.4">
      <c r="A3942" s="510"/>
      <c r="B3942" s="40"/>
      <c r="C3942" s="40"/>
      <c r="D3942" s="45"/>
      <c r="E3942" s="45"/>
      <c r="F3942" s="64"/>
      <c r="G3942" s="40"/>
      <c r="H3942" s="40"/>
      <c r="I3942" s="40"/>
      <c r="J3942" s="40"/>
      <c r="K3942" s="40"/>
      <c r="L3942" s="40"/>
      <c r="M3942" s="40"/>
      <c r="N3942" s="40"/>
      <c r="O3942" s="40"/>
      <c r="P3942" s="40"/>
      <c r="Q3942" s="40"/>
      <c r="R3942" s="40"/>
      <c r="S3942" s="40"/>
      <c r="T3942" s="40"/>
      <c r="U3942" s="40"/>
      <c r="V3942" s="40"/>
      <c r="W3942" s="40"/>
      <c r="X3942" s="40"/>
      <c r="Y3942" s="40"/>
      <c r="Z3942" s="40"/>
      <c r="AA3942" s="40"/>
      <c r="AB3942" s="40"/>
      <c r="AC3942" s="40"/>
      <c r="AD3942" s="40"/>
      <c r="AE3942" s="40"/>
      <c r="AF3942" s="40"/>
      <c r="AG3942" s="40"/>
      <c r="AH3942" s="40"/>
      <c r="AI3942" s="40"/>
      <c r="AJ3942" s="40"/>
      <c r="AK3942" s="40"/>
      <c r="AL3942" s="40"/>
      <c r="AM3942" s="40"/>
      <c r="AN3942" s="40"/>
      <c r="AO3942" s="40"/>
      <c r="AP3942" s="40"/>
      <c r="AQ3942" s="40"/>
      <c r="AR3942" s="40"/>
      <c r="AS3942" s="40"/>
      <c r="AT3942" s="40"/>
      <c r="AU3942" s="40"/>
      <c r="AV3942" s="40"/>
      <c r="AW3942" s="40"/>
      <c r="AX3942" s="40"/>
      <c r="AY3942" s="40"/>
      <c r="AZ3942" s="40"/>
      <c r="BA3942" s="40"/>
      <c r="BB3942" s="40"/>
      <c r="BC3942" s="40"/>
      <c r="BD3942" s="40"/>
      <c r="BE3942" s="40"/>
      <c r="BF3942" s="40"/>
    </row>
    <row r="3943" spans="1:58" x14ac:dyDescent="0.4">
      <c r="A3943" s="510"/>
      <c r="B3943" s="40"/>
      <c r="C3943" s="40"/>
      <c r="D3943" s="45"/>
      <c r="E3943" s="45"/>
      <c r="F3943" s="64"/>
      <c r="G3943" s="40"/>
      <c r="H3943" s="40"/>
      <c r="I3943" s="40"/>
      <c r="J3943" s="40"/>
      <c r="K3943" s="40"/>
      <c r="L3943" s="40"/>
      <c r="M3943" s="40"/>
      <c r="N3943" s="40"/>
      <c r="O3943" s="40"/>
      <c r="P3943" s="40"/>
      <c r="Q3943" s="40"/>
      <c r="R3943" s="40"/>
      <c r="S3943" s="40"/>
      <c r="T3943" s="40"/>
      <c r="U3943" s="40"/>
      <c r="V3943" s="40"/>
      <c r="W3943" s="40"/>
      <c r="X3943" s="40"/>
      <c r="Y3943" s="40"/>
      <c r="Z3943" s="40"/>
      <c r="AA3943" s="40"/>
      <c r="AB3943" s="40"/>
      <c r="AC3943" s="40"/>
      <c r="AD3943" s="40"/>
      <c r="AE3943" s="40"/>
      <c r="AF3943" s="40"/>
      <c r="AG3943" s="40"/>
      <c r="AH3943" s="40"/>
      <c r="AI3943" s="40"/>
      <c r="AJ3943" s="40"/>
      <c r="AK3943" s="40"/>
      <c r="AL3943" s="40"/>
      <c r="AM3943" s="40"/>
      <c r="AN3943" s="40"/>
      <c r="AO3943" s="40"/>
      <c r="AP3943" s="40"/>
      <c r="AQ3943" s="40"/>
      <c r="AR3943" s="40"/>
      <c r="AS3943" s="40"/>
      <c r="AT3943" s="40"/>
      <c r="AU3943" s="40"/>
      <c r="AV3943" s="40"/>
      <c r="AW3943" s="40"/>
      <c r="AX3943" s="40"/>
      <c r="AY3943" s="40"/>
      <c r="AZ3943" s="40"/>
      <c r="BA3943" s="40"/>
      <c r="BB3943" s="40"/>
      <c r="BC3943" s="40"/>
      <c r="BD3943" s="40"/>
      <c r="BE3943" s="40"/>
      <c r="BF3943" s="40"/>
    </row>
    <row r="3944" spans="1:58" x14ac:dyDescent="0.4">
      <c r="A3944" s="510"/>
      <c r="B3944" s="40"/>
      <c r="C3944" s="40"/>
      <c r="D3944" s="45"/>
      <c r="E3944" s="45"/>
      <c r="F3944" s="64"/>
      <c r="G3944" s="40"/>
      <c r="H3944" s="40"/>
      <c r="I3944" s="40"/>
      <c r="J3944" s="40"/>
      <c r="K3944" s="40"/>
      <c r="L3944" s="40"/>
      <c r="M3944" s="40"/>
      <c r="N3944" s="40"/>
      <c r="O3944" s="40"/>
      <c r="P3944" s="40"/>
      <c r="Q3944" s="40"/>
      <c r="R3944" s="40"/>
      <c r="S3944" s="40"/>
      <c r="T3944" s="40"/>
      <c r="U3944" s="40"/>
      <c r="V3944" s="40"/>
      <c r="W3944" s="40"/>
      <c r="X3944" s="40"/>
      <c r="Y3944" s="40"/>
      <c r="Z3944" s="40"/>
      <c r="AA3944" s="40"/>
      <c r="AB3944" s="40"/>
      <c r="AC3944" s="40"/>
      <c r="AD3944" s="40"/>
      <c r="AE3944" s="40"/>
      <c r="AF3944" s="40"/>
      <c r="AG3944" s="40"/>
      <c r="AH3944" s="40"/>
      <c r="AI3944" s="40"/>
      <c r="AJ3944" s="40"/>
      <c r="AK3944" s="40"/>
      <c r="AL3944" s="40"/>
      <c r="AM3944" s="40"/>
      <c r="AN3944" s="40"/>
      <c r="AO3944" s="40"/>
      <c r="AP3944" s="40"/>
      <c r="AQ3944" s="40"/>
      <c r="AR3944" s="40"/>
      <c r="AS3944" s="40"/>
      <c r="AT3944" s="40"/>
      <c r="AU3944" s="40"/>
      <c r="AV3944" s="40"/>
      <c r="AW3944" s="40"/>
      <c r="AX3944" s="40"/>
      <c r="AY3944" s="40"/>
      <c r="AZ3944" s="40"/>
      <c r="BA3944" s="40"/>
      <c r="BB3944" s="40"/>
      <c r="BC3944" s="40"/>
      <c r="BD3944" s="40"/>
      <c r="BE3944" s="40"/>
      <c r="BF3944" s="40"/>
    </row>
    <row r="3945" spans="1:58" x14ac:dyDescent="0.4">
      <c r="A3945" s="510"/>
      <c r="B3945" s="40"/>
      <c r="C3945" s="40"/>
      <c r="D3945" s="45"/>
      <c r="E3945" s="45"/>
      <c r="F3945" s="64"/>
      <c r="G3945" s="40"/>
      <c r="H3945" s="40"/>
      <c r="I3945" s="40"/>
      <c r="J3945" s="40"/>
      <c r="K3945" s="40"/>
      <c r="L3945" s="40"/>
      <c r="M3945" s="40"/>
      <c r="N3945" s="40"/>
      <c r="O3945" s="40"/>
      <c r="P3945" s="40"/>
      <c r="Q3945" s="40"/>
      <c r="R3945" s="40"/>
      <c r="S3945" s="40"/>
      <c r="T3945" s="40"/>
      <c r="U3945" s="40"/>
      <c r="V3945" s="40"/>
      <c r="W3945" s="40"/>
      <c r="X3945" s="40"/>
      <c r="Y3945" s="40"/>
      <c r="Z3945" s="40"/>
      <c r="AA3945" s="40"/>
      <c r="AB3945" s="40"/>
      <c r="AC3945" s="40"/>
      <c r="AD3945" s="40"/>
      <c r="AE3945" s="40"/>
      <c r="AF3945" s="40"/>
      <c r="AG3945" s="40"/>
      <c r="AH3945" s="40"/>
      <c r="AI3945" s="40"/>
      <c r="AJ3945" s="40"/>
      <c r="AK3945" s="40"/>
      <c r="AL3945" s="40"/>
      <c r="AM3945" s="40"/>
      <c r="AN3945" s="40"/>
      <c r="AO3945" s="40"/>
      <c r="AP3945" s="40"/>
      <c r="AQ3945" s="40"/>
      <c r="AR3945" s="40"/>
      <c r="AS3945" s="40"/>
      <c r="AT3945" s="40"/>
      <c r="AU3945" s="40"/>
      <c r="AV3945" s="40"/>
      <c r="AW3945" s="40"/>
      <c r="AX3945" s="40"/>
      <c r="AY3945" s="40"/>
      <c r="AZ3945" s="40"/>
      <c r="BA3945" s="40"/>
      <c r="BB3945" s="40"/>
      <c r="BC3945" s="40"/>
      <c r="BD3945" s="40"/>
      <c r="BE3945" s="40"/>
      <c r="BF3945" s="40"/>
    </row>
    <row r="3946" spans="1:58" x14ac:dyDescent="0.4">
      <c r="A3946" s="510"/>
      <c r="B3946" s="40"/>
      <c r="C3946" s="40"/>
      <c r="D3946" s="45"/>
      <c r="E3946" s="45"/>
      <c r="F3946" s="64"/>
      <c r="G3946" s="40"/>
      <c r="H3946" s="40"/>
      <c r="I3946" s="40"/>
      <c r="J3946" s="40"/>
      <c r="K3946" s="40"/>
      <c r="L3946" s="40"/>
      <c r="M3946" s="40"/>
      <c r="N3946" s="40"/>
      <c r="O3946" s="40"/>
      <c r="P3946" s="40"/>
      <c r="Q3946" s="40"/>
      <c r="R3946" s="40"/>
      <c r="S3946" s="40"/>
      <c r="T3946" s="40"/>
      <c r="U3946" s="40"/>
      <c r="V3946" s="40"/>
      <c r="W3946" s="40"/>
      <c r="X3946" s="40"/>
      <c r="Y3946" s="40"/>
      <c r="Z3946" s="40"/>
      <c r="AA3946" s="40"/>
      <c r="AB3946" s="40"/>
      <c r="AC3946" s="40"/>
      <c r="AD3946" s="40"/>
      <c r="AE3946" s="40"/>
      <c r="AF3946" s="40"/>
      <c r="AG3946" s="40"/>
      <c r="AH3946" s="40"/>
      <c r="AI3946" s="40"/>
      <c r="AJ3946" s="40"/>
      <c r="AK3946" s="40"/>
      <c r="AL3946" s="40"/>
      <c r="AM3946" s="40"/>
      <c r="AN3946" s="40"/>
      <c r="AO3946" s="40"/>
      <c r="AP3946" s="40"/>
      <c r="AQ3946" s="40"/>
      <c r="AR3946" s="40"/>
      <c r="AS3946" s="40"/>
      <c r="AT3946" s="40"/>
      <c r="AU3946" s="40"/>
      <c r="AV3946" s="40"/>
      <c r="AW3946" s="40"/>
      <c r="AX3946" s="40"/>
      <c r="AY3946" s="40"/>
      <c r="AZ3946" s="40"/>
      <c r="BA3946" s="40"/>
      <c r="BB3946" s="40"/>
      <c r="BC3946" s="40"/>
      <c r="BD3946" s="40"/>
      <c r="BE3946" s="40"/>
      <c r="BF3946" s="40"/>
    </row>
    <row r="3947" spans="1:58" x14ac:dyDescent="0.4">
      <c r="A3947" s="510"/>
      <c r="B3947" s="40"/>
      <c r="C3947" s="40"/>
      <c r="D3947" s="45"/>
      <c r="E3947" s="45"/>
      <c r="F3947" s="64"/>
      <c r="G3947" s="40"/>
      <c r="H3947" s="40"/>
      <c r="I3947" s="40"/>
      <c r="J3947" s="40"/>
      <c r="K3947" s="40"/>
      <c r="L3947" s="40"/>
      <c r="M3947" s="40"/>
      <c r="N3947" s="40"/>
      <c r="O3947" s="40"/>
      <c r="P3947" s="40"/>
      <c r="Q3947" s="40"/>
      <c r="R3947" s="40"/>
      <c r="S3947" s="40"/>
      <c r="T3947" s="40"/>
      <c r="U3947" s="40"/>
      <c r="V3947" s="40"/>
      <c r="W3947" s="40"/>
      <c r="X3947" s="40"/>
      <c r="Y3947" s="40"/>
      <c r="Z3947" s="40"/>
      <c r="AA3947" s="40"/>
      <c r="AB3947" s="40"/>
      <c r="AC3947" s="40"/>
      <c r="AD3947" s="40"/>
      <c r="AE3947" s="40"/>
      <c r="AF3947" s="40"/>
      <c r="AG3947" s="40"/>
      <c r="AH3947" s="40"/>
      <c r="AI3947" s="40"/>
      <c r="AJ3947" s="40"/>
      <c r="AK3947" s="40"/>
      <c r="AL3947" s="40"/>
      <c r="AM3947" s="40"/>
      <c r="AN3947" s="40"/>
      <c r="AO3947" s="40"/>
      <c r="AP3947" s="40"/>
      <c r="AQ3947" s="40"/>
      <c r="AR3947" s="40"/>
      <c r="AS3947" s="40"/>
      <c r="AT3947" s="40"/>
      <c r="AU3947" s="40"/>
      <c r="AV3947" s="40"/>
      <c r="AW3947" s="40"/>
      <c r="AX3947" s="40"/>
      <c r="AY3947" s="40"/>
      <c r="AZ3947" s="40"/>
      <c r="BA3947" s="40"/>
      <c r="BB3947" s="40"/>
      <c r="BC3947" s="40"/>
      <c r="BD3947" s="40"/>
      <c r="BE3947" s="40"/>
      <c r="BF3947" s="40"/>
    </row>
    <row r="3948" spans="1:58" x14ac:dyDescent="0.4">
      <c r="A3948" s="510"/>
      <c r="B3948" s="40"/>
      <c r="C3948" s="40"/>
      <c r="D3948" s="45"/>
      <c r="E3948" s="45"/>
      <c r="F3948" s="64"/>
      <c r="G3948" s="40"/>
      <c r="H3948" s="40"/>
      <c r="I3948" s="40"/>
      <c r="J3948" s="40"/>
      <c r="K3948" s="40"/>
      <c r="L3948" s="40"/>
      <c r="M3948" s="40"/>
      <c r="N3948" s="40"/>
      <c r="O3948" s="40"/>
      <c r="P3948" s="40"/>
      <c r="Q3948" s="40"/>
      <c r="R3948" s="40"/>
      <c r="S3948" s="40"/>
      <c r="T3948" s="40"/>
      <c r="U3948" s="40"/>
      <c r="V3948" s="40"/>
      <c r="W3948" s="40"/>
      <c r="X3948" s="40"/>
      <c r="Y3948" s="40"/>
      <c r="Z3948" s="40"/>
      <c r="AA3948" s="40"/>
      <c r="AB3948" s="40"/>
      <c r="AC3948" s="40"/>
      <c r="AD3948" s="40"/>
      <c r="AE3948" s="40"/>
      <c r="AF3948" s="40"/>
      <c r="AG3948" s="40"/>
      <c r="AH3948" s="40"/>
      <c r="AI3948" s="40"/>
      <c r="AJ3948" s="40"/>
      <c r="AK3948" s="40"/>
      <c r="AL3948" s="40"/>
      <c r="AM3948" s="40"/>
      <c r="AN3948" s="40"/>
      <c r="AO3948" s="40"/>
      <c r="AP3948" s="40"/>
      <c r="AQ3948" s="40"/>
      <c r="AR3948" s="40"/>
      <c r="AS3948" s="40"/>
      <c r="AT3948" s="40"/>
      <c r="AU3948" s="40"/>
      <c r="AV3948" s="40"/>
      <c r="AW3948" s="40"/>
      <c r="AX3948" s="40"/>
      <c r="AY3948" s="40"/>
      <c r="AZ3948" s="40"/>
      <c r="BA3948" s="40"/>
      <c r="BB3948" s="40"/>
      <c r="BC3948" s="40"/>
      <c r="BD3948" s="40"/>
      <c r="BE3948" s="40"/>
      <c r="BF3948" s="40"/>
    </row>
    <row r="3949" spans="1:58" x14ac:dyDescent="0.4">
      <c r="A3949" s="510"/>
      <c r="B3949" s="40"/>
      <c r="C3949" s="40"/>
      <c r="D3949" s="45"/>
      <c r="E3949" s="45"/>
      <c r="F3949" s="64"/>
      <c r="G3949" s="40"/>
      <c r="H3949" s="40"/>
      <c r="I3949" s="40"/>
      <c r="J3949" s="40"/>
      <c r="K3949" s="40"/>
      <c r="L3949" s="40"/>
      <c r="M3949" s="40"/>
      <c r="N3949" s="40"/>
      <c r="O3949" s="40"/>
      <c r="P3949" s="40"/>
      <c r="Q3949" s="40"/>
      <c r="R3949" s="40"/>
      <c r="S3949" s="40"/>
      <c r="T3949" s="40"/>
      <c r="U3949" s="40"/>
      <c r="V3949" s="40"/>
      <c r="W3949" s="40"/>
      <c r="X3949" s="40"/>
      <c r="Y3949" s="40"/>
      <c r="Z3949" s="40"/>
      <c r="AA3949" s="40"/>
      <c r="AB3949" s="40"/>
      <c r="AC3949" s="40"/>
      <c r="AD3949" s="40"/>
      <c r="AE3949" s="40"/>
      <c r="AF3949" s="40"/>
      <c r="AG3949" s="40"/>
      <c r="AH3949" s="40"/>
      <c r="AI3949" s="40"/>
      <c r="AJ3949" s="40"/>
      <c r="AK3949" s="40"/>
      <c r="AL3949" s="40"/>
      <c r="AM3949" s="40"/>
      <c r="AN3949" s="40"/>
      <c r="AO3949" s="40"/>
      <c r="AP3949" s="40"/>
      <c r="AQ3949" s="40"/>
      <c r="AR3949" s="40"/>
      <c r="AS3949" s="40"/>
      <c r="AT3949" s="40"/>
      <c r="AU3949" s="40"/>
      <c r="AV3949" s="40"/>
      <c r="AW3949" s="40"/>
      <c r="AX3949" s="40"/>
      <c r="AY3949" s="40"/>
      <c r="AZ3949" s="40"/>
      <c r="BA3949" s="40"/>
      <c r="BB3949" s="40"/>
      <c r="BC3949" s="40"/>
      <c r="BD3949" s="40"/>
      <c r="BE3949" s="40"/>
      <c r="BF3949" s="40"/>
    </row>
    <row r="3950" spans="1:58" x14ac:dyDescent="0.4">
      <c r="A3950" s="510"/>
      <c r="B3950" s="40"/>
      <c r="C3950" s="40"/>
      <c r="D3950" s="45"/>
      <c r="E3950" s="45"/>
      <c r="F3950" s="64"/>
      <c r="G3950" s="40"/>
      <c r="H3950" s="40"/>
      <c r="I3950" s="40"/>
      <c r="J3950" s="40"/>
      <c r="K3950" s="40"/>
      <c r="L3950" s="40"/>
      <c r="M3950" s="40"/>
      <c r="N3950" s="40"/>
      <c r="O3950" s="40"/>
      <c r="P3950" s="40"/>
      <c r="Q3950" s="40"/>
      <c r="R3950" s="40"/>
      <c r="S3950" s="40"/>
      <c r="T3950" s="40"/>
      <c r="U3950" s="40"/>
      <c r="V3950" s="40"/>
      <c r="W3950" s="40"/>
      <c r="X3950" s="40"/>
      <c r="Y3950" s="40"/>
      <c r="Z3950" s="40"/>
      <c r="AA3950" s="40"/>
      <c r="AB3950" s="40"/>
      <c r="AC3950" s="40"/>
      <c r="AD3950" s="40"/>
      <c r="AE3950" s="40"/>
      <c r="AF3950" s="40"/>
      <c r="AG3950" s="40"/>
      <c r="AH3950" s="40"/>
      <c r="AI3950" s="40"/>
      <c r="AJ3950" s="40"/>
      <c r="AK3950" s="40"/>
      <c r="AL3950" s="40"/>
      <c r="AM3950" s="40"/>
      <c r="AN3950" s="40"/>
      <c r="AO3950" s="40"/>
      <c r="AP3950" s="40"/>
      <c r="AQ3950" s="40"/>
      <c r="AR3950" s="40"/>
      <c r="AS3950" s="40"/>
      <c r="AT3950" s="40"/>
      <c r="AU3950" s="40"/>
      <c r="AV3950" s="40"/>
      <c r="AW3950" s="40"/>
      <c r="AX3950" s="40"/>
      <c r="AY3950" s="40"/>
      <c r="AZ3950" s="40"/>
      <c r="BA3950" s="40"/>
      <c r="BB3950" s="40"/>
      <c r="BC3950" s="40"/>
      <c r="BD3950" s="40"/>
      <c r="BE3950" s="40"/>
      <c r="BF3950" s="40"/>
    </row>
    <row r="3951" spans="1:58" x14ac:dyDescent="0.4">
      <c r="A3951" s="510"/>
      <c r="B3951" s="40"/>
      <c r="C3951" s="40"/>
      <c r="D3951" s="45"/>
      <c r="E3951" s="45"/>
      <c r="F3951" s="64"/>
      <c r="G3951" s="40"/>
      <c r="H3951" s="40"/>
      <c r="I3951" s="40"/>
      <c r="J3951" s="40"/>
      <c r="K3951" s="40"/>
      <c r="L3951" s="40"/>
      <c r="M3951" s="40"/>
      <c r="N3951" s="40"/>
      <c r="O3951" s="40"/>
      <c r="P3951" s="40"/>
      <c r="Q3951" s="40"/>
      <c r="R3951" s="40"/>
      <c r="S3951" s="40"/>
      <c r="T3951" s="40"/>
      <c r="U3951" s="40"/>
      <c r="V3951" s="40"/>
      <c r="W3951" s="40"/>
      <c r="X3951" s="40"/>
      <c r="Y3951" s="40"/>
      <c r="Z3951" s="40"/>
      <c r="AA3951" s="40"/>
      <c r="AB3951" s="40"/>
      <c r="AC3951" s="40"/>
      <c r="AD3951" s="40"/>
      <c r="AE3951" s="40"/>
      <c r="AF3951" s="40"/>
      <c r="AG3951" s="40"/>
      <c r="AH3951" s="40"/>
      <c r="AI3951" s="40"/>
      <c r="AJ3951" s="40"/>
      <c r="AK3951" s="40"/>
      <c r="AL3951" s="40"/>
      <c r="AM3951" s="40"/>
      <c r="AN3951" s="40"/>
      <c r="AO3951" s="40"/>
      <c r="AP3951" s="40"/>
      <c r="AQ3951" s="40"/>
      <c r="AR3951" s="40"/>
      <c r="AS3951" s="40"/>
      <c r="AT3951" s="40"/>
      <c r="AU3951" s="40"/>
      <c r="AV3951" s="40"/>
      <c r="AW3951" s="40"/>
      <c r="AX3951" s="40"/>
      <c r="AY3951" s="40"/>
      <c r="AZ3951" s="40"/>
      <c r="BA3951" s="40"/>
      <c r="BB3951" s="40"/>
      <c r="BC3951" s="40"/>
      <c r="BD3951" s="40"/>
      <c r="BE3951" s="40"/>
      <c r="BF3951" s="40"/>
    </row>
    <row r="3952" spans="1:58" x14ac:dyDescent="0.4">
      <c r="A3952" s="510"/>
      <c r="B3952" s="40"/>
      <c r="C3952" s="40"/>
      <c r="D3952" s="45"/>
      <c r="E3952" s="45"/>
      <c r="F3952" s="64"/>
      <c r="G3952" s="40"/>
      <c r="H3952" s="40"/>
      <c r="I3952" s="40"/>
      <c r="J3952" s="40"/>
      <c r="K3952" s="40"/>
      <c r="L3952" s="40"/>
      <c r="M3952" s="40"/>
      <c r="N3952" s="40"/>
      <c r="O3952" s="40"/>
      <c r="P3952" s="40"/>
      <c r="Q3952" s="40"/>
      <c r="R3952" s="40"/>
      <c r="S3952" s="40"/>
      <c r="T3952" s="40"/>
      <c r="U3952" s="40"/>
      <c r="V3952" s="40"/>
      <c r="W3952" s="40"/>
      <c r="X3952" s="40"/>
      <c r="Y3952" s="40"/>
      <c r="Z3952" s="40"/>
      <c r="AA3952" s="40"/>
      <c r="AB3952" s="40"/>
      <c r="AC3952" s="40"/>
      <c r="AD3952" s="40"/>
      <c r="AE3952" s="40"/>
      <c r="AF3952" s="40"/>
      <c r="AG3952" s="40"/>
      <c r="AH3952" s="40"/>
      <c r="AI3952" s="40"/>
      <c r="AJ3952" s="40"/>
      <c r="AK3952" s="40"/>
      <c r="AL3952" s="40"/>
      <c r="AM3952" s="40"/>
      <c r="AN3952" s="40"/>
      <c r="AO3952" s="40"/>
      <c r="AP3952" s="40"/>
      <c r="AQ3952" s="40"/>
      <c r="AR3952" s="40"/>
      <c r="AS3952" s="40"/>
      <c r="AT3952" s="40"/>
      <c r="AU3952" s="40"/>
      <c r="AV3952" s="40"/>
      <c r="AW3952" s="40"/>
      <c r="AX3952" s="40"/>
      <c r="AY3952" s="40"/>
      <c r="AZ3952" s="40"/>
      <c r="BA3952" s="40"/>
      <c r="BB3952" s="40"/>
      <c r="BC3952" s="40"/>
      <c r="BD3952" s="40"/>
      <c r="BE3952" s="40"/>
      <c r="BF3952" s="40"/>
    </row>
    <row r="3953" spans="1:58" x14ac:dyDescent="0.4">
      <c r="A3953" s="510"/>
      <c r="B3953" s="40"/>
      <c r="C3953" s="40"/>
      <c r="D3953" s="45"/>
      <c r="E3953" s="45"/>
      <c r="F3953" s="64"/>
      <c r="G3953" s="40"/>
      <c r="H3953" s="40"/>
      <c r="I3953" s="40"/>
      <c r="J3953" s="40"/>
      <c r="K3953" s="40"/>
      <c r="L3953" s="40"/>
      <c r="M3953" s="40"/>
      <c r="N3953" s="40"/>
      <c r="O3953" s="40"/>
      <c r="P3953" s="40"/>
      <c r="Q3953" s="40"/>
      <c r="R3953" s="40"/>
      <c r="S3953" s="40"/>
      <c r="T3953" s="40"/>
      <c r="U3953" s="40"/>
      <c r="V3953" s="40"/>
      <c r="W3953" s="40"/>
      <c r="X3953" s="40"/>
      <c r="Y3953" s="40"/>
      <c r="Z3953" s="40"/>
      <c r="AA3953" s="40"/>
      <c r="AB3953" s="40"/>
      <c r="AC3953" s="40"/>
      <c r="AD3953" s="40"/>
      <c r="AE3953" s="40"/>
      <c r="AF3953" s="40"/>
      <c r="AG3953" s="40"/>
      <c r="AH3953" s="40"/>
      <c r="AI3953" s="40"/>
      <c r="AJ3953" s="40"/>
      <c r="AK3953" s="40"/>
      <c r="AL3953" s="40"/>
      <c r="AM3953" s="40"/>
      <c r="AN3953" s="40"/>
      <c r="AO3953" s="40"/>
      <c r="AP3953" s="40"/>
      <c r="AQ3953" s="40"/>
      <c r="AR3953" s="40"/>
      <c r="AS3953" s="40"/>
      <c r="AT3953" s="40"/>
      <c r="AU3953" s="40"/>
      <c r="AV3953" s="40"/>
      <c r="AW3953" s="40"/>
      <c r="AX3953" s="40"/>
      <c r="AY3953" s="40"/>
      <c r="AZ3953" s="40"/>
      <c r="BA3953" s="40"/>
      <c r="BB3953" s="40"/>
      <c r="BC3953" s="40"/>
      <c r="BD3953" s="40"/>
      <c r="BE3953" s="40"/>
      <c r="BF3953" s="40"/>
    </row>
    <row r="3954" spans="1:58" x14ac:dyDescent="0.4">
      <c r="A3954" s="510"/>
      <c r="B3954" s="40"/>
      <c r="C3954" s="40"/>
      <c r="D3954" s="45"/>
      <c r="E3954" s="45"/>
      <c r="F3954" s="64"/>
      <c r="G3954" s="40"/>
      <c r="H3954" s="40"/>
      <c r="I3954" s="40"/>
      <c r="J3954" s="40"/>
      <c r="K3954" s="40"/>
      <c r="L3954" s="40"/>
      <c r="M3954" s="40"/>
      <c r="N3954" s="40"/>
      <c r="O3954" s="40"/>
      <c r="P3954" s="40"/>
      <c r="Q3954" s="40"/>
      <c r="R3954" s="40"/>
      <c r="S3954" s="40"/>
      <c r="T3954" s="40"/>
      <c r="U3954" s="40"/>
      <c r="V3954" s="40"/>
      <c r="W3954" s="40"/>
      <c r="X3954" s="40"/>
      <c r="Y3954" s="40"/>
      <c r="Z3954" s="40"/>
      <c r="AA3954" s="40"/>
      <c r="AB3954" s="40"/>
      <c r="AC3954" s="40"/>
      <c r="AD3954" s="40"/>
      <c r="AE3954" s="40"/>
      <c r="AF3954" s="40"/>
      <c r="AG3954" s="40"/>
      <c r="AH3954" s="40"/>
      <c r="AI3954" s="40"/>
      <c r="AJ3954" s="40"/>
      <c r="AK3954" s="40"/>
      <c r="AL3954" s="40"/>
      <c r="AM3954" s="40"/>
      <c r="AN3954" s="40"/>
      <c r="AO3954" s="40"/>
      <c r="AP3954" s="40"/>
      <c r="AQ3954" s="40"/>
      <c r="AR3954" s="40"/>
      <c r="AS3954" s="40"/>
      <c r="AT3954" s="40"/>
      <c r="AU3954" s="40"/>
      <c r="AV3954" s="40"/>
      <c r="AW3954" s="40"/>
      <c r="AX3954" s="40"/>
      <c r="AY3954" s="40"/>
      <c r="AZ3954" s="40"/>
      <c r="BA3954" s="40"/>
      <c r="BB3954" s="40"/>
      <c r="BC3954" s="40"/>
      <c r="BD3954" s="40"/>
      <c r="BE3954" s="40"/>
      <c r="BF3954" s="40"/>
    </row>
    <row r="3955" spans="1:58" x14ac:dyDescent="0.4">
      <c r="A3955" s="510"/>
      <c r="B3955" s="40"/>
      <c r="C3955" s="40"/>
      <c r="D3955" s="45"/>
      <c r="E3955" s="45"/>
      <c r="F3955" s="64"/>
      <c r="G3955" s="40"/>
      <c r="H3955" s="40"/>
      <c r="I3955" s="40"/>
      <c r="J3955" s="40"/>
      <c r="K3955" s="40"/>
      <c r="L3955" s="40"/>
      <c r="M3955" s="40"/>
      <c r="N3955" s="40"/>
      <c r="O3955" s="40"/>
      <c r="P3955" s="40"/>
      <c r="Q3955" s="40"/>
      <c r="R3955" s="40"/>
      <c r="S3955" s="40"/>
      <c r="T3955" s="40"/>
      <c r="U3955" s="40"/>
      <c r="V3955" s="40"/>
      <c r="W3955" s="40"/>
      <c r="X3955" s="40"/>
      <c r="Y3955" s="40"/>
      <c r="Z3955" s="40"/>
      <c r="AA3955" s="40"/>
      <c r="AB3955" s="40"/>
      <c r="AC3955" s="40"/>
      <c r="AD3955" s="40"/>
      <c r="AE3955" s="40"/>
      <c r="AF3955" s="40"/>
      <c r="AG3955" s="40"/>
      <c r="AH3955" s="40"/>
      <c r="AI3955" s="40"/>
      <c r="AJ3955" s="40"/>
      <c r="AK3955" s="40"/>
      <c r="AL3955" s="40"/>
      <c r="AM3955" s="40"/>
      <c r="AN3955" s="40"/>
      <c r="AO3955" s="40"/>
      <c r="AP3955" s="40"/>
      <c r="AQ3955" s="40"/>
      <c r="AR3955" s="40"/>
      <c r="AS3955" s="40"/>
      <c r="AT3955" s="40"/>
      <c r="AU3955" s="40"/>
      <c r="AV3955" s="40"/>
      <c r="AW3955" s="40"/>
      <c r="AX3955" s="40"/>
      <c r="AY3955" s="40"/>
      <c r="AZ3955" s="40"/>
      <c r="BA3955" s="40"/>
      <c r="BB3955" s="40"/>
      <c r="BC3955" s="40"/>
      <c r="BD3955" s="40"/>
      <c r="BE3955" s="40"/>
      <c r="BF3955" s="40"/>
    </row>
    <row r="3956" spans="1:58" x14ac:dyDescent="0.4">
      <c r="A3956" s="510"/>
      <c r="B3956" s="40"/>
      <c r="C3956" s="40"/>
      <c r="D3956" s="45"/>
      <c r="E3956" s="45"/>
      <c r="F3956" s="64"/>
      <c r="G3956" s="40"/>
      <c r="H3956" s="40"/>
      <c r="I3956" s="40"/>
      <c r="J3956" s="40"/>
      <c r="K3956" s="40"/>
      <c r="L3956" s="40"/>
      <c r="M3956" s="40"/>
      <c r="N3956" s="40"/>
      <c r="O3956" s="40"/>
      <c r="P3956" s="40"/>
      <c r="Q3956" s="40"/>
      <c r="R3956" s="40"/>
      <c r="S3956" s="40"/>
      <c r="T3956" s="40"/>
      <c r="U3956" s="40"/>
      <c r="V3956" s="40"/>
      <c r="W3956" s="40"/>
      <c r="X3956" s="40"/>
      <c r="Y3956" s="40"/>
      <c r="Z3956" s="40"/>
      <c r="AA3956" s="40"/>
      <c r="AB3956" s="40"/>
      <c r="AC3956" s="40"/>
      <c r="AD3956" s="40"/>
      <c r="AE3956" s="40"/>
      <c r="AF3956" s="40"/>
      <c r="AG3956" s="40"/>
      <c r="AH3956" s="40"/>
      <c r="AI3956" s="40"/>
      <c r="AJ3956" s="40"/>
      <c r="AK3956" s="40"/>
      <c r="AL3956" s="40"/>
      <c r="AM3956" s="40"/>
      <c r="AN3956" s="40"/>
      <c r="AO3956" s="40"/>
      <c r="AP3956" s="40"/>
      <c r="AQ3956" s="40"/>
      <c r="AR3956" s="40"/>
      <c r="AS3956" s="40"/>
      <c r="AT3956" s="40"/>
      <c r="AU3956" s="40"/>
      <c r="AV3956" s="40"/>
      <c r="AW3956" s="40"/>
      <c r="AX3956" s="40"/>
      <c r="AY3956" s="40"/>
      <c r="AZ3956" s="40"/>
      <c r="BA3956" s="40"/>
      <c r="BB3956" s="40"/>
      <c r="BC3956" s="40"/>
      <c r="BD3956" s="40"/>
      <c r="BE3956" s="40"/>
      <c r="BF3956" s="40"/>
    </row>
    <row r="3957" spans="1:58" x14ac:dyDescent="0.4">
      <c r="A3957" s="510"/>
      <c r="B3957" s="40"/>
      <c r="C3957" s="40"/>
      <c r="D3957" s="45"/>
      <c r="E3957" s="45"/>
      <c r="F3957" s="64"/>
      <c r="G3957" s="40"/>
      <c r="H3957" s="40"/>
      <c r="I3957" s="40"/>
      <c r="J3957" s="40"/>
      <c r="K3957" s="40"/>
      <c r="L3957" s="40"/>
      <c r="M3957" s="40"/>
      <c r="N3957" s="40"/>
      <c r="O3957" s="40"/>
      <c r="P3957" s="40"/>
      <c r="Q3957" s="40"/>
      <c r="R3957" s="40"/>
      <c r="S3957" s="40"/>
      <c r="T3957" s="40"/>
      <c r="U3957" s="40"/>
      <c r="V3957" s="40"/>
      <c r="W3957" s="40"/>
      <c r="X3957" s="40"/>
      <c r="Y3957" s="40"/>
      <c r="Z3957" s="40"/>
      <c r="AA3957" s="40"/>
      <c r="AB3957" s="40"/>
      <c r="AC3957" s="40"/>
      <c r="AD3957" s="40"/>
      <c r="AE3957" s="40"/>
      <c r="AF3957" s="40"/>
      <c r="AG3957" s="40"/>
      <c r="AH3957" s="40"/>
      <c r="AI3957" s="40"/>
      <c r="AJ3957" s="40"/>
      <c r="AK3957" s="40"/>
      <c r="AL3957" s="40"/>
      <c r="AM3957" s="40"/>
      <c r="AN3957" s="40"/>
      <c r="AO3957" s="40"/>
      <c r="AP3957" s="40"/>
      <c r="AQ3957" s="40"/>
      <c r="AR3957" s="40"/>
      <c r="AS3957" s="40"/>
      <c r="AT3957" s="40"/>
      <c r="AU3957" s="40"/>
      <c r="AV3957" s="40"/>
      <c r="AW3957" s="40"/>
      <c r="AX3957" s="40"/>
      <c r="AY3957" s="40"/>
      <c r="AZ3957" s="40"/>
      <c r="BA3957" s="40"/>
      <c r="BB3957" s="40"/>
      <c r="BC3957" s="40"/>
      <c r="BD3957" s="40"/>
      <c r="BE3957" s="40"/>
      <c r="BF3957" s="40"/>
    </row>
    <row r="3958" spans="1:58" x14ac:dyDescent="0.4">
      <c r="A3958" s="510"/>
      <c r="B3958" s="40"/>
      <c r="C3958" s="40"/>
      <c r="D3958" s="45"/>
      <c r="E3958" s="45"/>
      <c r="F3958" s="64"/>
      <c r="G3958" s="40"/>
      <c r="H3958" s="40"/>
      <c r="I3958" s="40"/>
      <c r="J3958" s="40"/>
      <c r="K3958" s="40"/>
      <c r="L3958" s="40"/>
      <c r="M3958" s="40"/>
      <c r="N3958" s="40"/>
      <c r="O3958" s="40"/>
      <c r="P3958" s="40"/>
      <c r="Q3958" s="40"/>
      <c r="R3958" s="40"/>
      <c r="S3958" s="40"/>
      <c r="T3958" s="40"/>
      <c r="U3958" s="40"/>
      <c r="V3958" s="40"/>
      <c r="W3958" s="40"/>
      <c r="X3958" s="40"/>
      <c r="Y3958" s="40"/>
      <c r="Z3958" s="40"/>
      <c r="AA3958" s="40"/>
      <c r="AB3958" s="40"/>
      <c r="AC3958" s="40"/>
      <c r="AD3958" s="40"/>
      <c r="AE3958" s="40"/>
      <c r="AF3958" s="40"/>
      <c r="AG3958" s="40"/>
      <c r="AH3958" s="40"/>
      <c r="AI3958" s="40"/>
      <c r="AJ3958" s="40"/>
      <c r="AK3958" s="40"/>
      <c r="AL3958" s="40"/>
      <c r="AM3958" s="40"/>
      <c r="AN3958" s="40"/>
      <c r="AO3958" s="40"/>
      <c r="AP3958" s="40"/>
      <c r="AQ3958" s="40"/>
      <c r="AR3958" s="40"/>
      <c r="AS3958" s="40"/>
      <c r="AT3958" s="40"/>
      <c r="AU3958" s="40"/>
      <c r="AV3958" s="40"/>
      <c r="AW3958" s="40"/>
      <c r="AX3958" s="40"/>
      <c r="AY3958" s="40"/>
      <c r="AZ3958" s="40"/>
      <c r="BA3958" s="40"/>
      <c r="BB3958" s="40"/>
      <c r="BC3958" s="40"/>
      <c r="BD3958" s="40"/>
      <c r="BE3958" s="40"/>
      <c r="BF3958" s="40"/>
    </row>
    <row r="3959" spans="1:58" x14ac:dyDescent="0.4">
      <c r="A3959" s="510"/>
      <c r="B3959" s="40"/>
      <c r="C3959" s="40"/>
      <c r="D3959" s="45"/>
      <c r="E3959" s="45"/>
      <c r="F3959" s="64"/>
      <c r="G3959" s="40"/>
      <c r="H3959" s="40"/>
      <c r="I3959" s="40"/>
      <c r="J3959" s="40"/>
      <c r="K3959" s="40"/>
      <c r="L3959" s="40"/>
      <c r="M3959" s="40"/>
      <c r="N3959" s="40"/>
      <c r="O3959" s="40"/>
      <c r="P3959" s="40"/>
      <c r="Q3959" s="40"/>
      <c r="R3959" s="40"/>
      <c r="S3959" s="40"/>
      <c r="T3959" s="40"/>
      <c r="U3959" s="40"/>
      <c r="V3959" s="40"/>
      <c r="W3959" s="40"/>
      <c r="X3959" s="40"/>
      <c r="Y3959" s="40"/>
      <c r="Z3959" s="40"/>
      <c r="AA3959" s="40"/>
      <c r="AB3959" s="40"/>
      <c r="AC3959" s="40"/>
      <c r="AD3959" s="40"/>
      <c r="AE3959" s="40"/>
      <c r="AF3959" s="40"/>
      <c r="AG3959" s="40"/>
      <c r="AH3959" s="40"/>
      <c r="AI3959" s="40"/>
      <c r="AJ3959" s="40"/>
      <c r="AK3959" s="40"/>
      <c r="AL3959" s="40"/>
      <c r="AM3959" s="40"/>
      <c r="AN3959" s="40"/>
      <c r="AO3959" s="40"/>
      <c r="AP3959" s="40"/>
      <c r="AQ3959" s="40"/>
      <c r="AR3959" s="40"/>
      <c r="AS3959" s="40"/>
      <c r="AT3959" s="40"/>
      <c r="AU3959" s="40"/>
      <c r="AV3959" s="40"/>
      <c r="AW3959" s="40"/>
      <c r="AX3959" s="40"/>
      <c r="AY3959" s="40"/>
      <c r="AZ3959" s="40"/>
      <c r="BA3959" s="40"/>
      <c r="BB3959" s="40"/>
      <c r="BC3959" s="40"/>
      <c r="BD3959" s="40"/>
      <c r="BE3959" s="40"/>
      <c r="BF3959" s="40"/>
    </row>
    <row r="3960" spans="1:58" x14ac:dyDescent="0.4">
      <c r="A3960" s="510"/>
      <c r="B3960" s="40"/>
      <c r="C3960" s="40"/>
      <c r="D3960" s="45"/>
      <c r="E3960" s="45"/>
      <c r="F3960" s="64"/>
      <c r="G3960" s="40"/>
      <c r="H3960" s="40"/>
      <c r="I3960" s="40"/>
      <c r="J3960" s="40"/>
      <c r="K3960" s="40"/>
      <c r="L3960" s="40"/>
      <c r="M3960" s="40"/>
      <c r="N3960" s="40"/>
      <c r="O3960" s="40"/>
      <c r="P3960" s="40"/>
      <c r="Q3960" s="40"/>
      <c r="R3960" s="40"/>
      <c r="S3960" s="40"/>
      <c r="T3960" s="40"/>
      <c r="U3960" s="40"/>
      <c r="V3960" s="40"/>
      <c r="W3960" s="40"/>
      <c r="X3960" s="40"/>
      <c r="Y3960" s="40"/>
      <c r="Z3960" s="40"/>
      <c r="AA3960" s="40"/>
      <c r="AB3960" s="40"/>
      <c r="AC3960" s="40"/>
      <c r="AD3960" s="40"/>
      <c r="AE3960" s="40"/>
      <c r="AF3960" s="40"/>
      <c r="AG3960" s="40"/>
      <c r="AH3960" s="40"/>
      <c r="AI3960" s="40"/>
      <c r="AJ3960" s="40"/>
      <c r="AK3960" s="40"/>
      <c r="AL3960" s="40"/>
      <c r="AM3960" s="40"/>
      <c r="AN3960" s="40"/>
      <c r="AO3960" s="40"/>
      <c r="AP3960" s="40"/>
      <c r="AQ3960" s="40"/>
      <c r="AR3960" s="40"/>
      <c r="AS3960" s="40"/>
      <c r="AT3960" s="40"/>
      <c r="AU3960" s="40"/>
      <c r="AV3960" s="40"/>
      <c r="AW3960" s="40"/>
      <c r="AX3960" s="40"/>
      <c r="AY3960" s="40"/>
      <c r="AZ3960" s="40"/>
      <c r="BA3960" s="40"/>
      <c r="BB3960" s="40"/>
      <c r="BC3960" s="40"/>
      <c r="BD3960" s="40"/>
      <c r="BE3960" s="40"/>
      <c r="BF3960" s="40"/>
    </row>
    <row r="3961" spans="1:58" x14ac:dyDescent="0.4">
      <c r="A3961" s="510"/>
      <c r="B3961" s="40"/>
      <c r="C3961" s="40"/>
      <c r="D3961" s="45"/>
      <c r="E3961" s="45"/>
      <c r="F3961" s="64"/>
      <c r="G3961" s="40"/>
      <c r="H3961" s="40"/>
      <c r="I3961" s="40"/>
      <c r="J3961" s="40"/>
      <c r="K3961" s="40"/>
      <c r="L3961" s="40"/>
      <c r="M3961" s="40"/>
      <c r="N3961" s="40"/>
      <c r="O3961" s="40"/>
      <c r="P3961" s="40"/>
      <c r="Q3961" s="40"/>
      <c r="R3961" s="40"/>
      <c r="S3961" s="40"/>
      <c r="T3961" s="40"/>
      <c r="U3961" s="40"/>
      <c r="V3961" s="40"/>
      <c r="W3961" s="40"/>
      <c r="X3961" s="40"/>
      <c r="Y3961" s="40"/>
      <c r="Z3961" s="40"/>
      <c r="AA3961" s="40"/>
      <c r="AB3961" s="40"/>
      <c r="AC3961" s="40"/>
      <c r="AD3961" s="40"/>
      <c r="AE3961" s="40"/>
      <c r="AF3961" s="40"/>
      <c r="AG3961" s="40"/>
      <c r="AH3961" s="40"/>
      <c r="AI3961" s="40"/>
      <c r="AJ3961" s="40"/>
      <c r="AK3961" s="40"/>
      <c r="AL3961" s="40"/>
      <c r="AM3961" s="40"/>
      <c r="AN3961" s="40"/>
      <c r="AO3961" s="40"/>
      <c r="AP3961" s="40"/>
      <c r="AQ3961" s="40"/>
      <c r="AR3961" s="40"/>
      <c r="AS3961" s="40"/>
      <c r="AT3961" s="40"/>
      <c r="AU3961" s="40"/>
      <c r="AV3961" s="40"/>
      <c r="AW3961" s="40"/>
      <c r="AX3961" s="40"/>
      <c r="AY3961" s="40"/>
      <c r="AZ3961" s="40"/>
      <c r="BA3961" s="40"/>
      <c r="BB3961" s="40"/>
      <c r="BC3961" s="40"/>
      <c r="BD3961" s="40"/>
      <c r="BE3961" s="40"/>
      <c r="BF3961" s="40"/>
    </row>
    <row r="3962" spans="1:58" x14ac:dyDescent="0.4">
      <c r="A3962" s="510"/>
      <c r="B3962" s="40"/>
      <c r="C3962" s="40"/>
      <c r="D3962" s="45"/>
      <c r="E3962" s="45"/>
      <c r="F3962" s="64"/>
      <c r="G3962" s="40"/>
      <c r="H3962" s="40"/>
      <c r="I3962" s="40"/>
      <c r="J3962" s="40"/>
      <c r="K3962" s="40"/>
      <c r="L3962" s="40"/>
      <c r="M3962" s="40"/>
      <c r="N3962" s="40"/>
      <c r="O3962" s="40"/>
      <c r="P3962" s="40"/>
      <c r="Q3962" s="40"/>
      <c r="R3962" s="40"/>
      <c r="S3962" s="40"/>
      <c r="T3962" s="40"/>
      <c r="U3962" s="40"/>
      <c r="V3962" s="40"/>
      <c r="W3962" s="40"/>
      <c r="X3962" s="40"/>
      <c r="Y3962" s="40"/>
      <c r="Z3962" s="40"/>
      <c r="AA3962" s="40"/>
      <c r="AB3962" s="40"/>
      <c r="AC3962" s="40"/>
      <c r="AD3962" s="40"/>
      <c r="AE3962" s="40"/>
      <c r="AF3962" s="40"/>
      <c r="AG3962" s="40"/>
      <c r="AH3962" s="40"/>
      <c r="AI3962" s="40"/>
      <c r="AJ3962" s="40"/>
      <c r="AK3962" s="40"/>
      <c r="AL3962" s="40"/>
      <c r="AM3962" s="40"/>
      <c r="AN3962" s="40"/>
      <c r="AO3962" s="40"/>
      <c r="AP3962" s="40"/>
      <c r="AQ3962" s="40"/>
      <c r="AR3962" s="40"/>
      <c r="AS3962" s="40"/>
      <c r="AT3962" s="40"/>
      <c r="AU3962" s="40"/>
      <c r="AV3962" s="40"/>
      <c r="AW3962" s="40"/>
      <c r="AX3962" s="40"/>
      <c r="AY3962" s="40"/>
      <c r="AZ3962" s="40"/>
      <c r="BA3962" s="40"/>
      <c r="BB3962" s="40"/>
      <c r="BC3962" s="40"/>
      <c r="BD3962" s="40"/>
      <c r="BE3962" s="40"/>
      <c r="BF3962" s="40"/>
    </row>
    <row r="3963" spans="1:58" x14ac:dyDescent="0.4">
      <c r="A3963" s="510"/>
      <c r="B3963" s="40"/>
      <c r="C3963" s="40"/>
      <c r="D3963" s="45"/>
      <c r="E3963" s="45"/>
      <c r="F3963" s="64"/>
      <c r="G3963" s="40"/>
      <c r="H3963" s="40"/>
      <c r="I3963" s="40"/>
      <c r="J3963" s="40"/>
      <c r="K3963" s="40"/>
      <c r="L3963" s="40"/>
      <c r="M3963" s="40"/>
      <c r="N3963" s="40"/>
      <c r="O3963" s="40"/>
      <c r="P3963" s="40"/>
      <c r="Q3963" s="40"/>
      <c r="R3963" s="40"/>
      <c r="S3963" s="40"/>
      <c r="T3963" s="40"/>
      <c r="U3963" s="40"/>
      <c r="V3963" s="40"/>
      <c r="W3963" s="40"/>
      <c r="X3963" s="40"/>
      <c r="Y3963" s="40"/>
      <c r="Z3963" s="40"/>
      <c r="AA3963" s="40"/>
      <c r="AB3963" s="40"/>
      <c r="AC3963" s="40"/>
      <c r="AD3963" s="40"/>
      <c r="AE3963" s="40"/>
      <c r="AF3963" s="40"/>
      <c r="AG3963" s="40"/>
      <c r="AH3963" s="40"/>
      <c r="AI3963" s="40"/>
      <c r="AJ3963" s="40"/>
      <c r="AK3963" s="40"/>
      <c r="AL3963" s="40"/>
      <c r="AM3963" s="40"/>
      <c r="AN3963" s="40"/>
      <c r="AO3963" s="40"/>
      <c r="AP3963" s="40"/>
      <c r="AQ3963" s="40"/>
      <c r="AR3963" s="40"/>
      <c r="AS3963" s="40"/>
      <c r="AT3963" s="40"/>
      <c r="AU3963" s="40"/>
      <c r="AV3963" s="40"/>
      <c r="AW3963" s="40"/>
      <c r="AX3963" s="40"/>
      <c r="AY3963" s="40"/>
      <c r="AZ3963" s="40"/>
      <c r="BA3963" s="40"/>
      <c r="BB3963" s="40"/>
      <c r="BC3963" s="40"/>
      <c r="BD3963" s="40"/>
      <c r="BE3963" s="40"/>
      <c r="BF3963" s="40"/>
    </row>
    <row r="3964" spans="1:58" x14ac:dyDescent="0.4">
      <c r="A3964" s="510"/>
      <c r="B3964" s="40"/>
      <c r="C3964" s="40"/>
      <c r="D3964" s="45"/>
      <c r="E3964" s="45"/>
      <c r="F3964" s="64"/>
      <c r="G3964" s="40"/>
      <c r="H3964" s="40"/>
      <c r="I3964" s="40"/>
      <c r="J3964" s="40"/>
      <c r="K3964" s="40"/>
      <c r="L3964" s="40"/>
      <c r="M3964" s="40"/>
      <c r="N3964" s="40"/>
      <c r="O3964" s="40"/>
      <c r="P3964" s="40"/>
      <c r="Q3964" s="40"/>
      <c r="R3964" s="40"/>
      <c r="S3964" s="40"/>
      <c r="T3964" s="40"/>
      <c r="U3964" s="40"/>
      <c r="V3964" s="40"/>
      <c r="W3964" s="40"/>
      <c r="X3964" s="40"/>
      <c r="Y3964" s="40"/>
      <c r="Z3964" s="40"/>
      <c r="AA3964" s="40"/>
      <c r="AB3964" s="40"/>
      <c r="AC3964" s="40"/>
      <c r="AD3964" s="40"/>
      <c r="AE3964" s="40"/>
      <c r="AF3964" s="40"/>
      <c r="AG3964" s="40"/>
      <c r="AH3964" s="40"/>
      <c r="AI3964" s="40"/>
      <c r="AJ3964" s="40"/>
      <c r="AK3964" s="40"/>
      <c r="AL3964" s="40"/>
      <c r="AM3964" s="40"/>
      <c r="AN3964" s="40"/>
      <c r="AO3964" s="40"/>
      <c r="AP3964" s="40"/>
      <c r="AQ3964" s="40"/>
      <c r="AR3964" s="40"/>
      <c r="AS3964" s="40"/>
      <c r="AT3964" s="40"/>
      <c r="AU3964" s="40"/>
      <c r="AV3964" s="40"/>
      <c r="AW3964" s="40"/>
      <c r="AX3964" s="40"/>
      <c r="AY3964" s="40"/>
      <c r="AZ3964" s="40"/>
      <c r="BA3964" s="40"/>
      <c r="BB3964" s="40"/>
      <c r="BC3964" s="40"/>
      <c r="BD3964" s="40"/>
      <c r="BE3964" s="40"/>
      <c r="BF3964" s="40"/>
    </row>
    <row r="3965" spans="1:58" x14ac:dyDescent="0.4">
      <c r="A3965" s="510"/>
      <c r="B3965" s="40"/>
      <c r="C3965" s="40"/>
      <c r="D3965" s="45"/>
      <c r="E3965" s="45"/>
      <c r="F3965" s="64"/>
      <c r="G3965" s="40"/>
      <c r="H3965" s="40"/>
      <c r="I3965" s="40"/>
      <c r="J3965" s="40"/>
      <c r="K3965" s="40"/>
      <c r="L3965" s="40"/>
      <c r="M3965" s="40"/>
      <c r="N3965" s="40"/>
      <c r="O3965" s="40"/>
      <c r="P3965" s="40"/>
      <c r="Q3965" s="40"/>
      <c r="R3965" s="40"/>
      <c r="S3965" s="40"/>
      <c r="T3965" s="40"/>
      <c r="U3965" s="40"/>
      <c r="V3965" s="40"/>
      <c r="W3965" s="40"/>
      <c r="X3965" s="40"/>
      <c r="Y3965" s="40"/>
      <c r="Z3965" s="40"/>
      <c r="AA3965" s="40"/>
      <c r="AB3965" s="40"/>
      <c r="AC3965" s="40"/>
      <c r="AD3965" s="40"/>
      <c r="AE3965" s="40"/>
      <c r="AF3965" s="40"/>
      <c r="AG3965" s="40"/>
      <c r="AH3965" s="40"/>
      <c r="AI3965" s="40"/>
      <c r="AJ3965" s="40"/>
      <c r="AK3965" s="40"/>
      <c r="AL3965" s="40"/>
      <c r="AM3965" s="40"/>
      <c r="AN3965" s="40"/>
      <c r="AO3965" s="40"/>
      <c r="AP3965" s="40"/>
      <c r="AQ3965" s="40"/>
      <c r="AR3965" s="40"/>
      <c r="AS3965" s="40"/>
      <c r="AT3965" s="40"/>
      <c r="AU3965" s="40"/>
      <c r="AV3965" s="40"/>
      <c r="AW3965" s="40"/>
      <c r="AX3965" s="40"/>
      <c r="AY3965" s="40"/>
      <c r="AZ3965" s="40"/>
      <c r="BA3965" s="40"/>
      <c r="BB3965" s="40"/>
      <c r="BC3965" s="40"/>
      <c r="BD3965" s="40"/>
      <c r="BE3965" s="40"/>
      <c r="BF3965" s="40"/>
    </row>
    <row r="3966" spans="1:58" x14ac:dyDescent="0.4">
      <c r="A3966" s="510"/>
      <c r="B3966" s="40"/>
      <c r="C3966" s="40"/>
      <c r="D3966" s="45"/>
      <c r="E3966" s="45"/>
      <c r="F3966" s="64"/>
      <c r="G3966" s="40"/>
      <c r="H3966" s="40"/>
      <c r="I3966" s="40"/>
      <c r="J3966" s="40"/>
      <c r="K3966" s="40"/>
      <c r="L3966" s="40"/>
      <c r="M3966" s="40"/>
      <c r="N3966" s="40"/>
      <c r="O3966" s="40"/>
      <c r="P3966" s="40"/>
      <c r="Q3966" s="40"/>
      <c r="R3966" s="40"/>
      <c r="S3966" s="40"/>
      <c r="T3966" s="40"/>
      <c r="U3966" s="40"/>
      <c r="V3966" s="40"/>
      <c r="W3966" s="40"/>
      <c r="X3966" s="40"/>
      <c r="Y3966" s="40"/>
      <c r="Z3966" s="40"/>
      <c r="AA3966" s="40"/>
      <c r="AB3966" s="40"/>
      <c r="AC3966" s="40"/>
      <c r="AD3966" s="40"/>
      <c r="AE3966" s="40"/>
      <c r="AF3966" s="40"/>
      <c r="AG3966" s="40"/>
      <c r="AH3966" s="40"/>
      <c r="AI3966" s="40"/>
      <c r="AJ3966" s="40"/>
      <c r="AK3966" s="40"/>
      <c r="AL3966" s="40"/>
      <c r="AM3966" s="40"/>
      <c r="AN3966" s="40"/>
      <c r="AO3966" s="40"/>
      <c r="AP3966" s="40"/>
      <c r="AQ3966" s="40"/>
      <c r="AR3966" s="40"/>
      <c r="AS3966" s="40"/>
      <c r="AT3966" s="40"/>
      <c r="AU3966" s="40"/>
      <c r="AV3966" s="40"/>
      <c r="AW3966" s="40"/>
      <c r="AX3966" s="40"/>
      <c r="AY3966" s="40"/>
      <c r="AZ3966" s="40"/>
      <c r="BA3966" s="40"/>
      <c r="BB3966" s="40"/>
      <c r="BC3966" s="40"/>
      <c r="BD3966" s="40"/>
      <c r="BE3966" s="40"/>
      <c r="BF3966" s="40"/>
    </row>
    <row r="3967" spans="1:58" x14ac:dyDescent="0.4">
      <c r="A3967" s="510"/>
      <c r="B3967" s="40"/>
      <c r="C3967" s="40"/>
      <c r="D3967" s="45"/>
      <c r="E3967" s="45"/>
      <c r="F3967" s="64"/>
      <c r="G3967" s="40"/>
      <c r="H3967" s="40"/>
      <c r="I3967" s="40"/>
      <c r="J3967" s="40"/>
      <c r="K3967" s="40"/>
      <c r="L3967" s="40"/>
      <c r="M3967" s="40"/>
      <c r="N3967" s="40"/>
      <c r="O3967" s="40"/>
      <c r="P3967" s="40"/>
      <c r="Q3967" s="40"/>
      <c r="R3967" s="40"/>
      <c r="S3967" s="40"/>
      <c r="T3967" s="40"/>
      <c r="U3967" s="40"/>
      <c r="V3967" s="40"/>
      <c r="W3967" s="40"/>
      <c r="X3967" s="40"/>
      <c r="Y3967" s="40"/>
      <c r="Z3967" s="40"/>
      <c r="AA3967" s="40"/>
      <c r="AB3967" s="40"/>
      <c r="AC3967" s="40"/>
      <c r="AD3967" s="40"/>
      <c r="AE3967" s="40"/>
      <c r="AF3967" s="40"/>
      <c r="AG3967" s="40"/>
      <c r="AH3967" s="40"/>
      <c r="AI3967" s="40"/>
      <c r="AJ3967" s="40"/>
      <c r="AK3967" s="40"/>
      <c r="AL3967" s="40"/>
      <c r="AM3967" s="40"/>
      <c r="AN3967" s="40"/>
      <c r="AO3967" s="40"/>
      <c r="AP3967" s="40"/>
      <c r="AQ3967" s="40"/>
      <c r="AR3967" s="40"/>
      <c r="AS3967" s="40"/>
      <c r="AT3967" s="40"/>
      <c r="AU3967" s="40"/>
      <c r="AV3967" s="40"/>
      <c r="AW3967" s="40"/>
      <c r="AX3967" s="40"/>
      <c r="AY3967" s="40"/>
      <c r="AZ3967" s="40"/>
      <c r="BA3967" s="40"/>
      <c r="BB3967" s="40"/>
      <c r="BC3967" s="40"/>
      <c r="BD3967" s="40"/>
      <c r="BE3967" s="40"/>
      <c r="BF3967" s="40"/>
    </row>
    <row r="3968" spans="1:58" x14ac:dyDescent="0.4">
      <c r="A3968" s="510"/>
      <c r="B3968" s="40"/>
      <c r="C3968" s="40"/>
      <c r="D3968" s="45"/>
      <c r="E3968" s="45"/>
      <c r="F3968" s="64"/>
      <c r="G3968" s="40"/>
      <c r="H3968" s="40"/>
      <c r="I3968" s="40"/>
      <c r="J3968" s="40"/>
      <c r="K3968" s="40"/>
      <c r="L3968" s="40"/>
      <c r="M3968" s="40"/>
      <c r="N3968" s="40"/>
      <c r="O3968" s="40"/>
      <c r="P3968" s="40"/>
      <c r="Q3968" s="40"/>
      <c r="R3968" s="40"/>
      <c r="S3968" s="40"/>
      <c r="T3968" s="40"/>
      <c r="U3968" s="40"/>
      <c r="V3968" s="40"/>
      <c r="W3968" s="40"/>
      <c r="X3968" s="40"/>
      <c r="Y3968" s="40"/>
      <c r="Z3968" s="40"/>
      <c r="AA3968" s="40"/>
      <c r="AB3968" s="40"/>
      <c r="AC3968" s="40"/>
      <c r="AD3968" s="40"/>
      <c r="AE3968" s="40"/>
      <c r="AF3968" s="40"/>
      <c r="AG3968" s="40"/>
      <c r="AH3968" s="40"/>
      <c r="AI3968" s="40"/>
      <c r="AJ3968" s="40"/>
      <c r="AK3968" s="40"/>
      <c r="AL3968" s="40"/>
      <c r="AM3968" s="40"/>
      <c r="AN3968" s="40"/>
      <c r="AO3968" s="40"/>
      <c r="AP3968" s="40"/>
      <c r="AQ3968" s="40"/>
      <c r="AR3968" s="40"/>
      <c r="AS3968" s="40"/>
      <c r="AT3968" s="40"/>
      <c r="AU3968" s="40"/>
      <c r="AV3968" s="40"/>
      <c r="AW3968" s="40"/>
      <c r="AX3968" s="40"/>
      <c r="AY3968" s="40"/>
      <c r="AZ3968" s="40"/>
      <c r="BA3968" s="40"/>
      <c r="BB3968" s="40"/>
      <c r="BC3968" s="40"/>
      <c r="BD3968" s="40"/>
      <c r="BE3968" s="40"/>
      <c r="BF3968" s="40"/>
    </row>
    <row r="3969" spans="1:58" x14ac:dyDescent="0.4">
      <c r="A3969" s="510"/>
      <c r="B3969" s="40"/>
      <c r="C3969" s="40"/>
      <c r="D3969" s="45"/>
      <c r="E3969" s="45"/>
      <c r="F3969" s="64"/>
      <c r="G3969" s="40"/>
      <c r="H3969" s="40"/>
      <c r="I3969" s="40"/>
      <c r="J3969" s="40"/>
      <c r="K3969" s="40"/>
      <c r="L3969" s="40"/>
      <c r="M3969" s="40"/>
      <c r="N3969" s="40"/>
      <c r="O3969" s="40"/>
      <c r="P3969" s="40"/>
      <c r="Q3969" s="40"/>
      <c r="R3969" s="40"/>
      <c r="S3969" s="40"/>
      <c r="T3969" s="40"/>
      <c r="U3969" s="40"/>
      <c r="V3969" s="40"/>
      <c r="W3969" s="40"/>
      <c r="X3969" s="40"/>
      <c r="Y3969" s="40"/>
      <c r="Z3969" s="40"/>
      <c r="AA3969" s="40"/>
      <c r="AB3969" s="40"/>
      <c r="AC3969" s="40"/>
      <c r="AD3969" s="40"/>
      <c r="AE3969" s="40"/>
      <c r="AF3969" s="40"/>
      <c r="AG3969" s="40"/>
      <c r="AH3969" s="40"/>
      <c r="AI3969" s="40"/>
      <c r="AJ3969" s="40"/>
      <c r="AK3969" s="40"/>
      <c r="AL3969" s="40"/>
      <c r="AM3969" s="40"/>
      <c r="AN3969" s="40"/>
      <c r="AO3969" s="40"/>
      <c r="AP3969" s="40"/>
      <c r="AQ3969" s="40"/>
      <c r="AR3969" s="40"/>
      <c r="AS3969" s="40"/>
      <c r="AT3969" s="40"/>
      <c r="AU3969" s="40"/>
      <c r="AV3969" s="40"/>
      <c r="AW3969" s="40"/>
      <c r="AX3969" s="40"/>
      <c r="AY3969" s="40"/>
      <c r="AZ3969" s="40"/>
      <c r="BA3969" s="40"/>
      <c r="BB3969" s="40"/>
      <c r="BC3969" s="40"/>
      <c r="BD3969" s="40"/>
      <c r="BE3969" s="40"/>
      <c r="BF3969" s="40"/>
    </row>
    <row r="3970" spans="1:58" x14ac:dyDescent="0.4">
      <c r="A3970" s="510"/>
      <c r="B3970" s="40"/>
      <c r="C3970" s="40"/>
      <c r="D3970" s="45"/>
      <c r="E3970" s="45"/>
      <c r="F3970" s="64"/>
      <c r="G3970" s="40"/>
      <c r="H3970" s="40"/>
      <c r="I3970" s="40"/>
      <c r="J3970" s="40"/>
      <c r="K3970" s="40"/>
      <c r="L3970" s="40"/>
      <c r="M3970" s="40"/>
      <c r="N3970" s="40"/>
      <c r="O3970" s="40"/>
      <c r="P3970" s="40"/>
      <c r="Q3970" s="40"/>
      <c r="R3970" s="40"/>
      <c r="S3970" s="40"/>
      <c r="T3970" s="40"/>
      <c r="U3970" s="40"/>
      <c r="V3970" s="40"/>
      <c r="W3970" s="40"/>
      <c r="X3970" s="40"/>
      <c r="Y3970" s="40"/>
      <c r="Z3970" s="40"/>
      <c r="AA3970" s="40"/>
      <c r="AB3970" s="40"/>
      <c r="AC3970" s="40"/>
      <c r="AD3970" s="40"/>
      <c r="AE3970" s="40"/>
      <c r="AF3970" s="40"/>
      <c r="AG3970" s="40"/>
      <c r="AH3970" s="40"/>
      <c r="AI3970" s="40"/>
      <c r="AJ3970" s="40"/>
      <c r="AK3970" s="40"/>
      <c r="AL3970" s="40"/>
      <c r="AM3970" s="40"/>
      <c r="AN3970" s="40"/>
      <c r="AO3970" s="40"/>
      <c r="AP3970" s="40"/>
      <c r="AQ3970" s="40"/>
      <c r="AR3970" s="40"/>
      <c r="AS3970" s="40"/>
      <c r="AT3970" s="40"/>
      <c r="AU3970" s="40"/>
      <c r="AV3970" s="40"/>
      <c r="AW3970" s="40"/>
      <c r="AX3970" s="40"/>
      <c r="AY3970" s="40"/>
      <c r="AZ3970" s="40"/>
      <c r="BA3970" s="40"/>
      <c r="BB3970" s="40"/>
      <c r="BC3970" s="40"/>
      <c r="BD3970" s="40"/>
      <c r="BE3970" s="40"/>
      <c r="BF3970" s="40"/>
    </row>
    <row r="3971" spans="1:58" x14ac:dyDescent="0.4">
      <c r="A3971" s="510"/>
      <c r="B3971" s="40"/>
      <c r="C3971" s="40"/>
      <c r="D3971" s="45"/>
      <c r="E3971" s="45"/>
      <c r="F3971" s="64"/>
      <c r="G3971" s="40"/>
      <c r="H3971" s="40"/>
      <c r="I3971" s="40"/>
      <c r="J3971" s="40"/>
      <c r="K3971" s="40"/>
      <c r="L3971" s="40"/>
      <c r="M3971" s="40"/>
      <c r="N3971" s="40"/>
      <c r="O3971" s="40"/>
      <c r="P3971" s="40"/>
      <c r="Q3971" s="40"/>
      <c r="R3971" s="40"/>
      <c r="S3971" s="40"/>
      <c r="T3971" s="40"/>
      <c r="U3971" s="40"/>
      <c r="V3971" s="40"/>
      <c r="W3971" s="40"/>
      <c r="X3971" s="40"/>
      <c r="Y3971" s="40"/>
      <c r="Z3971" s="40"/>
      <c r="AA3971" s="40"/>
      <c r="AB3971" s="40"/>
      <c r="AC3971" s="40"/>
      <c r="AD3971" s="40"/>
      <c r="AE3971" s="40"/>
      <c r="AF3971" s="40"/>
      <c r="AG3971" s="40"/>
      <c r="AH3971" s="40"/>
      <c r="AI3971" s="40"/>
      <c r="AJ3971" s="40"/>
      <c r="AK3971" s="40"/>
      <c r="AL3971" s="40"/>
      <c r="AM3971" s="40"/>
      <c r="AN3971" s="40"/>
      <c r="AO3971" s="40"/>
      <c r="AP3971" s="40"/>
      <c r="AQ3971" s="40"/>
      <c r="AR3971" s="40"/>
      <c r="AS3971" s="40"/>
      <c r="AT3971" s="40"/>
      <c r="AU3971" s="40"/>
      <c r="AV3971" s="40"/>
      <c r="AW3971" s="40"/>
      <c r="AX3971" s="40"/>
      <c r="AY3971" s="40"/>
      <c r="AZ3971" s="40"/>
      <c r="BA3971" s="40"/>
      <c r="BB3971" s="40"/>
      <c r="BC3971" s="40"/>
      <c r="BD3971" s="40"/>
      <c r="BE3971" s="40"/>
      <c r="BF3971" s="40"/>
    </row>
    <row r="3972" spans="1:58" x14ac:dyDescent="0.4">
      <c r="A3972" s="510"/>
      <c r="B3972" s="40"/>
      <c r="C3972" s="40"/>
      <c r="D3972" s="45"/>
      <c r="E3972" s="45"/>
      <c r="F3972" s="64"/>
      <c r="G3972" s="40"/>
      <c r="H3972" s="40"/>
      <c r="I3972" s="40"/>
      <c r="J3972" s="40"/>
      <c r="K3972" s="40"/>
      <c r="L3972" s="40"/>
      <c r="M3972" s="40"/>
      <c r="N3972" s="40"/>
      <c r="O3972" s="40"/>
      <c r="P3972" s="40"/>
      <c r="Q3972" s="40"/>
      <c r="R3972" s="40"/>
      <c r="S3972" s="40"/>
      <c r="T3972" s="40"/>
      <c r="U3972" s="40"/>
      <c r="V3972" s="40"/>
      <c r="W3972" s="40"/>
      <c r="X3972" s="40"/>
      <c r="Y3972" s="40"/>
      <c r="Z3972" s="40"/>
      <c r="AA3972" s="40"/>
      <c r="AB3972" s="40"/>
      <c r="AC3972" s="40"/>
      <c r="AD3972" s="40"/>
      <c r="AE3972" s="40"/>
      <c r="AF3972" s="40"/>
      <c r="AG3972" s="40"/>
      <c r="AH3972" s="40"/>
      <c r="AI3972" s="40"/>
      <c r="AJ3972" s="40"/>
      <c r="AK3972" s="40"/>
      <c r="AL3972" s="40"/>
      <c r="AM3972" s="40"/>
      <c r="AN3972" s="40"/>
      <c r="AO3972" s="40"/>
      <c r="AP3972" s="40"/>
      <c r="AQ3972" s="40"/>
      <c r="AR3972" s="40"/>
      <c r="AS3972" s="40"/>
      <c r="AT3972" s="40"/>
      <c r="AU3972" s="40"/>
      <c r="AV3972" s="40"/>
      <c r="AW3972" s="40"/>
      <c r="AX3972" s="40"/>
      <c r="AY3972" s="40"/>
      <c r="AZ3972" s="40"/>
      <c r="BA3972" s="40"/>
      <c r="BB3972" s="40"/>
      <c r="BC3972" s="40"/>
      <c r="BD3972" s="40"/>
      <c r="BE3972" s="40"/>
      <c r="BF3972" s="40"/>
    </row>
    <row r="3973" spans="1:58" x14ac:dyDescent="0.4">
      <c r="A3973" s="510"/>
      <c r="B3973" s="40"/>
      <c r="C3973" s="40"/>
      <c r="D3973" s="45"/>
      <c r="E3973" s="45"/>
      <c r="F3973" s="64"/>
      <c r="G3973" s="40"/>
      <c r="H3973" s="40"/>
      <c r="I3973" s="40"/>
      <c r="J3973" s="40"/>
      <c r="K3973" s="40"/>
      <c r="L3973" s="40"/>
      <c r="M3973" s="40"/>
      <c r="N3973" s="40"/>
      <c r="O3973" s="40"/>
      <c r="P3973" s="40"/>
      <c r="Q3973" s="40"/>
      <c r="R3973" s="40"/>
      <c r="S3973" s="40"/>
      <c r="T3973" s="40"/>
      <c r="U3973" s="40"/>
      <c r="V3973" s="40"/>
      <c r="W3973" s="40"/>
      <c r="X3973" s="40"/>
      <c r="Y3973" s="40"/>
      <c r="Z3973" s="40"/>
      <c r="AA3973" s="40"/>
      <c r="AB3973" s="40"/>
      <c r="AC3973" s="40"/>
      <c r="AD3973" s="40"/>
      <c r="AE3973" s="40"/>
      <c r="AF3973" s="40"/>
      <c r="AG3973" s="40"/>
      <c r="AH3973" s="40"/>
      <c r="AI3973" s="40"/>
      <c r="AJ3973" s="40"/>
      <c r="AK3973" s="40"/>
      <c r="AL3973" s="40"/>
      <c r="AM3973" s="40"/>
      <c r="AN3973" s="40"/>
      <c r="AO3973" s="40"/>
      <c r="AP3973" s="40"/>
      <c r="AQ3973" s="40"/>
      <c r="AR3973" s="40"/>
      <c r="AS3973" s="40"/>
      <c r="AT3973" s="40"/>
      <c r="AU3973" s="40"/>
      <c r="AV3973" s="40"/>
      <c r="AW3973" s="40"/>
      <c r="AX3973" s="40"/>
      <c r="AY3973" s="40"/>
      <c r="AZ3973" s="40"/>
      <c r="BA3973" s="40"/>
      <c r="BB3973" s="40"/>
      <c r="BC3973" s="40"/>
      <c r="BD3973" s="40"/>
      <c r="BE3973" s="40"/>
      <c r="BF3973" s="40"/>
    </row>
    <row r="3974" spans="1:58" x14ac:dyDescent="0.4">
      <c r="A3974" s="510"/>
      <c r="B3974" s="40"/>
      <c r="C3974" s="40"/>
      <c r="D3974" s="45"/>
      <c r="E3974" s="45"/>
      <c r="F3974" s="64"/>
      <c r="G3974" s="40"/>
      <c r="H3974" s="40"/>
      <c r="I3974" s="40"/>
      <c r="J3974" s="40"/>
      <c r="K3974" s="40"/>
      <c r="L3974" s="40"/>
      <c r="M3974" s="40"/>
      <c r="N3974" s="40"/>
      <c r="O3974" s="40"/>
      <c r="P3974" s="40"/>
      <c r="Q3974" s="40"/>
      <c r="R3974" s="40"/>
      <c r="S3974" s="40"/>
      <c r="T3974" s="40"/>
      <c r="U3974" s="40"/>
      <c r="V3974" s="40"/>
      <c r="W3974" s="40"/>
      <c r="X3974" s="40"/>
      <c r="Y3974" s="40"/>
      <c r="Z3974" s="40"/>
      <c r="AA3974" s="40"/>
      <c r="AB3974" s="40"/>
      <c r="AC3974" s="40"/>
      <c r="AD3974" s="40"/>
      <c r="AE3974" s="40"/>
      <c r="AF3974" s="40"/>
      <c r="AG3974" s="40"/>
      <c r="AH3974" s="40"/>
      <c r="AI3974" s="40"/>
      <c r="AJ3974" s="40"/>
      <c r="AK3974" s="40"/>
      <c r="AL3974" s="40"/>
      <c r="AM3974" s="40"/>
      <c r="AN3974" s="40"/>
      <c r="AO3974" s="40"/>
      <c r="AP3974" s="40"/>
      <c r="AQ3974" s="40"/>
      <c r="AR3974" s="40"/>
      <c r="AS3974" s="40"/>
      <c r="AT3974" s="40"/>
      <c r="AU3974" s="40"/>
      <c r="AV3974" s="40"/>
      <c r="AW3974" s="40"/>
      <c r="AX3974" s="40"/>
      <c r="AY3974" s="40"/>
      <c r="AZ3974" s="40"/>
      <c r="BA3974" s="40"/>
      <c r="BB3974" s="40"/>
      <c r="BC3974" s="40"/>
      <c r="BD3974" s="40"/>
      <c r="BE3974" s="40"/>
      <c r="BF3974" s="40"/>
    </row>
    <row r="3975" spans="1:58" x14ac:dyDescent="0.4">
      <c r="A3975" s="510"/>
      <c r="B3975" s="40"/>
      <c r="C3975" s="40"/>
      <c r="D3975" s="45"/>
      <c r="E3975" s="45"/>
      <c r="F3975" s="64"/>
      <c r="G3975" s="40"/>
      <c r="H3975" s="40"/>
      <c r="I3975" s="40"/>
      <c r="J3975" s="40"/>
      <c r="K3975" s="40"/>
      <c r="L3975" s="40"/>
      <c r="M3975" s="40"/>
      <c r="N3975" s="40"/>
      <c r="O3975" s="40"/>
      <c r="P3975" s="40"/>
      <c r="Q3975" s="40"/>
      <c r="R3975" s="40"/>
      <c r="S3975" s="40"/>
      <c r="T3975" s="40"/>
      <c r="U3975" s="40"/>
      <c r="V3975" s="40"/>
      <c r="W3975" s="40"/>
      <c r="X3975" s="40"/>
      <c r="Y3975" s="40"/>
      <c r="Z3975" s="40"/>
      <c r="AA3975" s="40"/>
      <c r="AB3975" s="40"/>
      <c r="AC3975" s="40"/>
      <c r="AD3975" s="40"/>
      <c r="AE3975" s="40"/>
      <c r="AF3975" s="40"/>
      <c r="AG3975" s="40"/>
      <c r="AH3975" s="40"/>
      <c r="AI3975" s="40"/>
      <c r="AJ3975" s="40"/>
      <c r="AK3975" s="40"/>
      <c r="AL3975" s="40"/>
      <c r="AM3975" s="40"/>
      <c r="AN3975" s="40"/>
      <c r="AO3975" s="40"/>
      <c r="AP3975" s="40"/>
      <c r="AQ3975" s="40"/>
      <c r="AR3975" s="40"/>
      <c r="AS3975" s="40"/>
      <c r="AT3975" s="40"/>
      <c r="AU3975" s="40"/>
      <c r="AV3975" s="40"/>
      <c r="AW3975" s="40"/>
      <c r="AX3975" s="40"/>
      <c r="AY3975" s="40"/>
      <c r="AZ3975" s="40"/>
      <c r="BA3975" s="40"/>
      <c r="BB3975" s="40"/>
      <c r="BC3975" s="40"/>
      <c r="BD3975" s="40"/>
      <c r="BE3975" s="40"/>
      <c r="BF3975" s="40"/>
    </row>
    <row r="3976" spans="1:58" x14ac:dyDescent="0.4">
      <c r="A3976" s="510"/>
      <c r="B3976" s="40"/>
      <c r="C3976" s="40"/>
      <c r="D3976" s="45"/>
      <c r="E3976" s="45"/>
      <c r="F3976" s="64"/>
      <c r="G3976" s="40"/>
      <c r="H3976" s="40"/>
      <c r="I3976" s="40"/>
      <c r="J3976" s="40"/>
      <c r="K3976" s="40"/>
      <c r="L3976" s="40"/>
      <c r="M3976" s="40"/>
      <c r="N3976" s="40"/>
      <c r="O3976" s="40"/>
      <c r="P3976" s="40"/>
      <c r="Q3976" s="40"/>
      <c r="R3976" s="40"/>
      <c r="S3976" s="40"/>
      <c r="T3976" s="40"/>
      <c r="U3976" s="40"/>
      <c r="V3976" s="40"/>
      <c r="W3976" s="40"/>
      <c r="X3976" s="40"/>
      <c r="Y3976" s="40"/>
      <c r="Z3976" s="40"/>
      <c r="AA3976" s="40"/>
      <c r="AB3976" s="40"/>
      <c r="AC3976" s="40"/>
      <c r="AD3976" s="40"/>
      <c r="AE3976" s="40"/>
      <c r="AF3976" s="40"/>
      <c r="AG3976" s="40"/>
      <c r="AH3976" s="40"/>
      <c r="AI3976" s="40"/>
      <c r="AJ3976" s="40"/>
      <c r="AK3976" s="40"/>
      <c r="AL3976" s="40"/>
      <c r="AM3976" s="40"/>
      <c r="AN3976" s="40"/>
      <c r="AO3976" s="40"/>
      <c r="AP3976" s="40"/>
      <c r="AQ3976" s="40"/>
      <c r="AR3976" s="40"/>
      <c r="AS3976" s="40"/>
      <c r="AT3976" s="40"/>
      <c r="AU3976" s="40"/>
      <c r="AV3976" s="40"/>
      <c r="AW3976" s="40"/>
      <c r="AX3976" s="40"/>
      <c r="AY3976" s="40"/>
      <c r="AZ3976" s="40"/>
      <c r="BA3976" s="40"/>
      <c r="BB3976" s="40"/>
      <c r="BC3976" s="40"/>
      <c r="BD3976" s="40"/>
      <c r="BE3976" s="40"/>
      <c r="BF3976" s="40"/>
    </row>
    <row r="3977" spans="1:58" x14ac:dyDescent="0.4">
      <c r="A3977" s="510"/>
      <c r="B3977" s="40"/>
      <c r="C3977" s="40"/>
      <c r="D3977" s="45"/>
      <c r="E3977" s="45"/>
      <c r="F3977" s="64"/>
      <c r="G3977" s="40"/>
      <c r="H3977" s="40"/>
      <c r="I3977" s="40"/>
      <c r="J3977" s="40"/>
      <c r="K3977" s="40"/>
      <c r="L3977" s="40"/>
      <c r="M3977" s="40"/>
      <c r="N3977" s="40"/>
      <c r="O3977" s="40"/>
      <c r="P3977" s="40"/>
      <c r="Q3977" s="40"/>
      <c r="R3977" s="40"/>
      <c r="S3977" s="40"/>
      <c r="T3977" s="40"/>
      <c r="U3977" s="40"/>
      <c r="V3977" s="40"/>
      <c r="W3977" s="40"/>
      <c r="X3977" s="40"/>
      <c r="Y3977" s="40"/>
      <c r="Z3977" s="40"/>
      <c r="AA3977" s="40"/>
      <c r="AB3977" s="40"/>
      <c r="AC3977" s="40"/>
      <c r="AD3977" s="40"/>
      <c r="AE3977" s="40"/>
      <c r="AF3977" s="40"/>
      <c r="AG3977" s="40"/>
      <c r="AH3977" s="40"/>
      <c r="AI3977" s="40"/>
      <c r="AJ3977" s="40"/>
      <c r="AK3977" s="40"/>
      <c r="AL3977" s="40"/>
      <c r="AM3977" s="40"/>
      <c r="AN3977" s="40"/>
      <c r="AO3977" s="40"/>
      <c r="AP3977" s="40"/>
      <c r="AQ3977" s="40"/>
      <c r="AR3977" s="40"/>
      <c r="AS3977" s="40"/>
      <c r="AT3977" s="40"/>
      <c r="AU3977" s="40"/>
      <c r="AV3977" s="40"/>
      <c r="AW3977" s="40"/>
      <c r="AX3977" s="40"/>
      <c r="AY3977" s="40"/>
      <c r="AZ3977" s="40"/>
      <c r="BA3977" s="40"/>
      <c r="BB3977" s="40"/>
      <c r="BC3977" s="40"/>
      <c r="BD3977" s="40"/>
      <c r="BE3977" s="40"/>
      <c r="BF3977" s="40"/>
    </row>
    <row r="3978" spans="1:58" x14ac:dyDescent="0.4">
      <c r="A3978" s="510"/>
      <c r="B3978" s="40"/>
      <c r="C3978" s="40"/>
      <c r="D3978" s="45"/>
      <c r="E3978" s="45"/>
      <c r="F3978" s="64"/>
      <c r="G3978" s="40"/>
      <c r="H3978" s="40"/>
      <c r="I3978" s="40"/>
      <c r="J3978" s="40"/>
      <c r="K3978" s="40"/>
      <c r="L3978" s="40"/>
      <c r="M3978" s="40"/>
      <c r="N3978" s="40"/>
      <c r="O3978" s="40"/>
      <c r="P3978" s="40"/>
      <c r="Q3978" s="40"/>
      <c r="R3978" s="40"/>
      <c r="S3978" s="40"/>
      <c r="T3978" s="40"/>
      <c r="U3978" s="40"/>
      <c r="V3978" s="40"/>
      <c r="W3978" s="40"/>
      <c r="X3978" s="40"/>
      <c r="Y3978" s="40"/>
      <c r="Z3978" s="40"/>
      <c r="AA3978" s="40"/>
      <c r="AB3978" s="40"/>
      <c r="AC3978" s="40"/>
      <c r="AD3978" s="40"/>
      <c r="AE3978" s="40"/>
      <c r="AF3978" s="40"/>
      <c r="AG3978" s="40"/>
      <c r="AH3978" s="40"/>
      <c r="AI3978" s="40"/>
      <c r="AJ3978" s="40"/>
      <c r="AK3978" s="40"/>
      <c r="AL3978" s="40"/>
      <c r="AM3978" s="40"/>
      <c r="AN3978" s="40"/>
      <c r="AO3978" s="40"/>
      <c r="AP3978" s="40"/>
      <c r="AQ3978" s="40"/>
      <c r="AR3978" s="40"/>
      <c r="AS3978" s="40"/>
      <c r="AT3978" s="40"/>
      <c r="AU3978" s="40"/>
      <c r="AV3978" s="40"/>
      <c r="AW3978" s="40"/>
      <c r="AX3978" s="40"/>
      <c r="AY3978" s="40"/>
      <c r="AZ3978" s="40"/>
      <c r="BA3978" s="40"/>
      <c r="BB3978" s="40"/>
      <c r="BC3978" s="40"/>
      <c r="BD3978" s="40"/>
      <c r="BE3978" s="40"/>
      <c r="BF3978" s="40"/>
    </row>
    <row r="3979" spans="1:58" x14ac:dyDescent="0.4">
      <c r="A3979" s="510"/>
      <c r="B3979" s="40"/>
      <c r="C3979" s="40"/>
      <c r="D3979" s="45"/>
      <c r="E3979" s="45"/>
      <c r="F3979" s="64"/>
      <c r="G3979" s="40"/>
      <c r="H3979" s="40"/>
      <c r="I3979" s="40"/>
      <c r="J3979" s="40"/>
      <c r="K3979" s="40"/>
      <c r="L3979" s="40"/>
      <c r="M3979" s="40"/>
      <c r="N3979" s="40"/>
      <c r="O3979" s="40"/>
      <c r="P3979" s="40"/>
      <c r="Q3979" s="40"/>
      <c r="R3979" s="40"/>
      <c r="S3979" s="40"/>
      <c r="T3979" s="40"/>
      <c r="U3979" s="40"/>
      <c r="V3979" s="40"/>
      <c r="W3979" s="40"/>
      <c r="X3979" s="40"/>
      <c r="Y3979" s="40"/>
      <c r="Z3979" s="40"/>
      <c r="AA3979" s="40"/>
      <c r="AB3979" s="40"/>
      <c r="AC3979" s="40"/>
      <c r="AD3979" s="40"/>
      <c r="AE3979" s="40"/>
      <c r="AF3979" s="40"/>
      <c r="AG3979" s="40"/>
      <c r="AH3979" s="40"/>
      <c r="AI3979" s="40"/>
      <c r="AJ3979" s="40"/>
      <c r="AK3979" s="40"/>
      <c r="AL3979" s="40"/>
      <c r="AM3979" s="40"/>
      <c r="AN3979" s="40"/>
      <c r="AO3979" s="40"/>
      <c r="AP3979" s="40"/>
      <c r="AQ3979" s="40"/>
      <c r="AR3979" s="40"/>
      <c r="AS3979" s="40"/>
      <c r="AT3979" s="40"/>
      <c r="AU3979" s="40"/>
      <c r="AV3979" s="40"/>
      <c r="AW3979" s="40"/>
      <c r="AX3979" s="40"/>
      <c r="AY3979" s="40"/>
      <c r="AZ3979" s="40"/>
      <c r="BA3979" s="40"/>
      <c r="BB3979" s="40"/>
      <c r="BC3979" s="40"/>
      <c r="BD3979" s="40"/>
      <c r="BE3979" s="40"/>
      <c r="BF3979" s="40"/>
    </row>
    <row r="3980" spans="1:58" x14ac:dyDescent="0.4">
      <c r="A3980" s="510"/>
      <c r="B3980" s="40"/>
      <c r="C3980" s="40"/>
      <c r="D3980" s="45"/>
      <c r="E3980" s="45"/>
      <c r="F3980" s="64"/>
      <c r="G3980" s="40"/>
      <c r="H3980" s="40"/>
      <c r="I3980" s="40"/>
      <c r="J3980" s="40"/>
      <c r="K3980" s="40"/>
      <c r="L3980" s="40"/>
      <c r="M3980" s="40"/>
      <c r="N3980" s="40"/>
      <c r="O3980" s="40"/>
      <c r="P3980" s="40"/>
      <c r="Q3980" s="40"/>
      <c r="R3980" s="40"/>
      <c r="S3980" s="40"/>
      <c r="T3980" s="40"/>
      <c r="U3980" s="40"/>
      <c r="V3980" s="40"/>
      <c r="W3980" s="40"/>
      <c r="X3980" s="40"/>
      <c r="Y3980" s="40"/>
      <c r="Z3980" s="40"/>
      <c r="AA3980" s="40"/>
      <c r="AB3980" s="40"/>
      <c r="AC3980" s="40"/>
      <c r="AD3980" s="40"/>
      <c r="AE3980" s="40"/>
      <c r="AF3980" s="40"/>
      <c r="AG3980" s="40"/>
      <c r="AH3980" s="40"/>
      <c r="AI3980" s="40"/>
      <c r="AJ3980" s="40"/>
      <c r="AK3980" s="40"/>
      <c r="AL3980" s="40"/>
      <c r="AM3980" s="40"/>
      <c r="AN3980" s="40"/>
      <c r="AO3980" s="40"/>
      <c r="AP3980" s="40"/>
      <c r="AQ3980" s="40"/>
      <c r="AR3980" s="40"/>
      <c r="AS3980" s="40"/>
      <c r="AT3980" s="40"/>
      <c r="AU3980" s="40"/>
      <c r="AV3980" s="40"/>
      <c r="AW3980" s="40"/>
      <c r="AX3980" s="40"/>
      <c r="AY3980" s="40"/>
      <c r="AZ3980" s="40"/>
      <c r="BA3980" s="40"/>
      <c r="BB3980" s="40"/>
      <c r="BC3980" s="40"/>
      <c r="BD3980" s="40"/>
      <c r="BE3980" s="40"/>
      <c r="BF3980" s="40"/>
    </row>
    <row r="3981" spans="1:58" x14ac:dyDescent="0.4">
      <c r="A3981" s="510"/>
      <c r="B3981" s="40"/>
      <c r="C3981" s="40"/>
      <c r="D3981" s="45"/>
      <c r="E3981" s="45"/>
      <c r="F3981" s="64"/>
      <c r="G3981" s="40"/>
      <c r="H3981" s="40"/>
      <c r="I3981" s="40"/>
      <c r="J3981" s="40"/>
      <c r="K3981" s="40"/>
      <c r="L3981" s="40"/>
      <c r="M3981" s="40"/>
      <c r="N3981" s="40"/>
      <c r="O3981" s="40"/>
      <c r="P3981" s="40"/>
      <c r="Q3981" s="40"/>
      <c r="R3981" s="40"/>
      <c r="S3981" s="40"/>
      <c r="T3981" s="40"/>
      <c r="U3981" s="40"/>
      <c r="V3981" s="40"/>
      <c r="W3981" s="40"/>
      <c r="X3981" s="40"/>
      <c r="Y3981" s="40"/>
      <c r="Z3981" s="40"/>
      <c r="AA3981" s="40"/>
      <c r="AB3981" s="40"/>
      <c r="AC3981" s="40"/>
      <c r="AD3981" s="40"/>
      <c r="AE3981" s="40"/>
      <c r="AF3981" s="40"/>
      <c r="AG3981" s="40"/>
      <c r="AH3981" s="40"/>
      <c r="AI3981" s="40"/>
      <c r="AJ3981" s="40"/>
      <c r="AK3981" s="40"/>
      <c r="AL3981" s="40"/>
      <c r="AM3981" s="40"/>
      <c r="AN3981" s="40"/>
      <c r="AO3981" s="40"/>
      <c r="AP3981" s="40"/>
      <c r="AQ3981" s="40"/>
      <c r="AR3981" s="40"/>
      <c r="AS3981" s="40"/>
      <c r="AT3981" s="40"/>
      <c r="AU3981" s="40"/>
      <c r="AV3981" s="40"/>
      <c r="AW3981" s="40"/>
      <c r="AX3981" s="40"/>
      <c r="AY3981" s="40"/>
      <c r="AZ3981" s="40"/>
      <c r="BA3981" s="40"/>
      <c r="BB3981" s="40"/>
      <c r="BC3981" s="40"/>
      <c r="BD3981" s="40"/>
      <c r="BE3981" s="40"/>
      <c r="BF3981" s="40"/>
    </row>
    <row r="3982" spans="1:58" x14ac:dyDescent="0.4">
      <c r="A3982" s="510"/>
      <c r="B3982" s="40"/>
      <c r="C3982" s="40"/>
      <c r="D3982" s="45"/>
      <c r="E3982" s="45"/>
      <c r="F3982" s="64"/>
      <c r="G3982" s="40"/>
      <c r="H3982" s="40"/>
      <c r="I3982" s="40"/>
      <c r="J3982" s="40"/>
      <c r="K3982" s="40"/>
      <c r="L3982" s="40"/>
      <c r="M3982" s="40"/>
      <c r="N3982" s="40"/>
      <c r="O3982" s="40"/>
      <c r="P3982" s="40"/>
      <c r="Q3982" s="40"/>
      <c r="R3982" s="40"/>
      <c r="S3982" s="40"/>
      <c r="T3982" s="40"/>
      <c r="U3982" s="40"/>
      <c r="V3982" s="40"/>
      <c r="W3982" s="40"/>
      <c r="X3982" s="40"/>
      <c r="Y3982" s="40"/>
      <c r="Z3982" s="40"/>
      <c r="AA3982" s="40"/>
      <c r="AB3982" s="40"/>
      <c r="AC3982" s="40"/>
      <c r="AD3982" s="40"/>
      <c r="AE3982" s="40"/>
      <c r="AF3982" s="40"/>
      <c r="AG3982" s="40"/>
      <c r="AH3982" s="40"/>
      <c r="AI3982" s="40"/>
      <c r="AJ3982" s="40"/>
      <c r="AK3982" s="40"/>
      <c r="AL3982" s="40"/>
      <c r="AM3982" s="40"/>
      <c r="AN3982" s="40"/>
      <c r="AO3982" s="40"/>
      <c r="AP3982" s="40"/>
      <c r="AQ3982" s="40"/>
      <c r="AR3982" s="40"/>
      <c r="AS3982" s="40"/>
      <c r="AT3982" s="40"/>
      <c r="AU3982" s="40"/>
      <c r="AV3982" s="40"/>
      <c r="AW3982" s="40"/>
      <c r="AX3982" s="40"/>
      <c r="AY3982" s="40"/>
      <c r="AZ3982" s="40"/>
      <c r="BA3982" s="40"/>
      <c r="BB3982" s="40"/>
      <c r="BC3982" s="40"/>
      <c r="BD3982" s="40"/>
      <c r="BE3982" s="40"/>
      <c r="BF3982" s="40"/>
    </row>
    <row r="3983" spans="1:58" x14ac:dyDescent="0.4">
      <c r="A3983" s="510"/>
      <c r="B3983" s="40"/>
      <c r="C3983" s="40"/>
      <c r="D3983" s="45"/>
      <c r="E3983" s="45"/>
      <c r="F3983" s="64"/>
      <c r="G3983" s="40"/>
      <c r="H3983" s="40"/>
      <c r="I3983" s="40"/>
      <c r="J3983" s="40"/>
      <c r="K3983" s="40"/>
      <c r="L3983" s="40"/>
      <c r="M3983" s="40"/>
      <c r="N3983" s="40"/>
      <c r="O3983" s="40"/>
      <c r="P3983" s="40"/>
      <c r="Q3983" s="40"/>
      <c r="R3983" s="40"/>
      <c r="S3983" s="40"/>
      <c r="T3983" s="40"/>
      <c r="U3983" s="40"/>
      <c r="V3983" s="40"/>
      <c r="W3983" s="40"/>
      <c r="X3983" s="40"/>
      <c r="Y3983" s="40"/>
      <c r="Z3983" s="40"/>
      <c r="AA3983" s="40"/>
      <c r="AB3983" s="40"/>
      <c r="AC3983" s="40"/>
      <c r="AD3983" s="40"/>
      <c r="AE3983" s="40"/>
      <c r="AF3983" s="40"/>
      <c r="AG3983" s="40"/>
      <c r="AH3983" s="40"/>
      <c r="AI3983" s="40"/>
      <c r="AJ3983" s="40"/>
      <c r="AK3983" s="40"/>
      <c r="AL3983" s="40"/>
      <c r="AM3983" s="40"/>
      <c r="AN3983" s="40"/>
      <c r="AO3983" s="40"/>
      <c r="AP3983" s="40"/>
      <c r="AQ3983" s="40"/>
      <c r="AR3983" s="40"/>
      <c r="AS3983" s="40"/>
      <c r="AT3983" s="40"/>
      <c r="AU3983" s="40"/>
      <c r="AV3983" s="40"/>
      <c r="AW3983" s="40"/>
      <c r="AX3983" s="40"/>
      <c r="AY3983" s="40"/>
      <c r="AZ3983" s="40"/>
      <c r="BA3983" s="40"/>
      <c r="BB3983" s="40"/>
      <c r="BC3983" s="40"/>
      <c r="BD3983" s="40"/>
      <c r="BE3983" s="40"/>
      <c r="BF3983" s="40"/>
    </row>
    <row r="3984" spans="1:58" x14ac:dyDescent="0.4">
      <c r="A3984" s="510"/>
      <c r="B3984" s="40"/>
      <c r="C3984" s="40"/>
      <c r="D3984" s="45"/>
      <c r="E3984" s="45"/>
      <c r="F3984" s="64"/>
      <c r="G3984" s="40"/>
      <c r="H3984" s="40"/>
      <c r="I3984" s="40"/>
      <c r="J3984" s="40"/>
      <c r="K3984" s="40"/>
      <c r="L3984" s="40"/>
      <c r="M3984" s="40"/>
      <c r="N3984" s="40"/>
      <c r="O3984" s="40"/>
      <c r="P3984" s="40"/>
      <c r="Q3984" s="40"/>
      <c r="R3984" s="40"/>
      <c r="S3984" s="40"/>
      <c r="T3984" s="40"/>
      <c r="U3984" s="40"/>
      <c r="V3984" s="40"/>
      <c r="W3984" s="40"/>
      <c r="X3984" s="40"/>
      <c r="Y3984" s="40"/>
      <c r="Z3984" s="40"/>
      <c r="AA3984" s="40"/>
      <c r="AB3984" s="40"/>
      <c r="AC3984" s="40"/>
      <c r="AD3984" s="40"/>
      <c r="AE3984" s="40"/>
      <c r="AF3984" s="40"/>
      <c r="AG3984" s="40"/>
      <c r="AH3984" s="40"/>
      <c r="AI3984" s="40"/>
      <c r="AJ3984" s="40"/>
      <c r="AK3984" s="40"/>
      <c r="AL3984" s="40"/>
      <c r="AM3984" s="40"/>
      <c r="AN3984" s="40"/>
      <c r="AO3984" s="40"/>
      <c r="AP3984" s="40"/>
      <c r="AQ3984" s="40"/>
      <c r="AR3984" s="40"/>
      <c r="AS3984" s="40"/>
      <c r="AT3984" s="40"/>
      <c r="AU3984" s="40"/>
      <c r="AV3984" s="40"/>
      <c r="AW3984" s="40"/>
      <c r="AX3984" s="40"/>
      <c r="AY3984" s="40"/>
      <c r="AZ3984" s="40"/>
      <c r="BA3984" s="40"/>
      <c r="BB3984" s="40"/>
      <c r="BC3984" s="40"/>
      <c r="BD3984" s="40"/>
      <c r="BE3984" s="40"/>
      <c r="BF3984" s="40"/>
    </row>
    <row r="3985" spans="1:58" x14ac:dyDescent="0.4">
      <c r="A3985" s="510"/>
      <c r="B3985" s="40"/>
      <c r="C3985" s="40"/>
      <c r="D3985" s="45"/>
      <c r="E3985" s="45"/>
      <c r="F3985" s="64"/>
      <c r="G3985" s="40"/>
      <c r="H3985" s="40"/>
      <c r="I3985" s="40"/>
      <c r="J3985" s="40"/>
      <c r="K3985" s="40"/>
      <c r="L3985" s="40"/>
      <c r="M3985" s="40"/>
      <c r="N3985" s="40"/>
      <c r="O3985" s="40"/>
      <c r="P3985" s="40"/>
      <c r="Q3985" s="40"/>
      <c r="R3985" s="40"/>
      <c r="S3985" s="40"/>
      <c r="T3985" s="40"/>
      <c r="U3985" s="40"/>
      <c r="V3985" s="40"/>
      <c r="W3985" s="40"/>
      <c r="X3985" s="40"/>
      <c r="Y3985" s="40"/>
      <c r="Z3985" s="40"/>
      <c r="AA3985" s="40"/>
      <c r="AB3985" s="40"/>
      <c r="AC3985" s="40"/>
      <c r="AD3985" s="40"/>
      <c r="AE3985" s="40"/>
      <c r="AF3985" s="40"/>
      <c r="AG3985" s="40"/>
      <c r="AH3985" s="40"/>
      <c r="AI3985" s="40"/>
      <c r="AJ3985" s="40"/>
      <c r="AK3985" s="40"/>
      <c r="AL3985" s="40"/>
      <c r="AM3985" s="40"/>
      <c r="AN3985" s="40"/>
      <c r="AO3985" s="40"/>
      <c r="AP3985" s="40"/>
      <c r="AQ3985" s="40"/>
      <c r="AR3985" s="40"/>
      <c r="AS3985" s="40"/>
      <c r="AT3985" s="40"/>
      <c r="AU3985" s="40"/>
      <c r="AV3985" s="40"/>
      <c r="AW3985" s="40"/>
      <c r="AX3985" s="40"/>
      <c r="AY3985" s="40"/>
      <c r="AZ3985" s="40"/>
      <c r="BA3985" s="40"/>
      <c r="BB3985" s="40"/>
      <c r="BC3985" s="40"/>
      <c r="BD3985" s="40"/>
      <c r="BE3985" s="40"/>
      <c r="BF3985" s="40"/>
    </row>
    <row r="3986" spans="1:58" x14ac:dyDescent="0.4">
      <c r="A3986" s="510"/>
      <c r="B3986" s="40"/>
      <c r="C3986" s="40"/>
      <c r="D3986" s="45"/>
      <c r="E3986" s="45"/>
      <c r="F3986" s="64"/>
      <c r="G3986" s="40"/>
      <c r="H3986" s="40"/>
      <c r="I3986" s="40"/>
      <c r="J3986" s="40"/>
      <c r="K3986" s="40"/>
      <c r="L3986" s="40"/>
      <c r="M3986" s="40"/>
      <c r="N3986" s="40"/>
      <c r="O3986" s="40"/>
      <c r="P3986" s="40"/>
      <c r="Q3986" s="40"/>
      <c r="R3986" s="40"/>
      <c r="S3986" s="40"/>
      <c r="T3986" s="40"/>
      <c r="U3986" s="40"/>
      <c r="V3986" s="40"/>
      <c r="W3986" s="40"/>
      <c r="X3986" s="40"/>
      <c r="Y3986" s="40"/>
      <c r="Z3986" s="40"/>
      <c r="AA3986" s="40"/>
      <c r="AB3986" s="40"/>
      <c r="AC3986" s="40"/>
      <c r="AD3986" s="40"/>
      <c r="AE3986" s="40"/>
      <c r="AF3986" s="40"/>
      <c r="AG3986" s="40"/>
      <c r="AH3986" s="40"/>
      <c r="AI3986" s="40"/>
      <c r="AJ3986" s="40"/>
      <c r="AK3986" s="40"/>
      <c r="AL3986" s="40"/>
      <c r="AM3986" s="40"/>
      <c r="AN3986" s="40"/>
      <c r="AO3986" s="40"/>
      <c r="AP3986" s="40"/>
      <c r="AQ3986" s="40"/>
      <c r="AR3986" s="40"/>
      <c r="AS3986" s="40"/>
      <c r="AT3986" s="40"/>
      <c r="AU3986" s="40"/>
      <c r="AV3986" s="40"/>
      <c r="AW3986" s="40"/>
      <c r="AX3986" s="40"/>
      <c r="AY3986" s="40"/>
      <c r="AZ3986" s="40"/>
      <c r="BA3986" s="40"/>
      <c r="BB3986" s="40"/>
      <c r="BC3986" s="40"/>
      <c r="BD3986" s="40"/>
      <c r="BE3986" s="40"/>
      <c r="BF3986" s="40"/>
    </row>
    <row r="3987" spans="1:58" x14ac:dyDescent="0.4">
      <c r="A3987" s="510"/>
      <c r="B3987" s="40"/>
      <c r="C3987" s="40"/>
      <c r="D3987" s="45"/>
      <c r="E3987" s="45"/>
      <c r="F3987" s="64"/>
      <c r="G3987" s="40"/>
      <c r="H3987" s="40"/>
      <c r="I3987" s="40"/>
      <c r="J3987" s="40"/>
      <c r="K3987" s="40"/>
      <c r="L3987" s="40"/>
      <c r="M3987" s="40"/>
      <c r="N3987" s="40"/>
      <c r="O3987" s="40"/>
      <c r="P3987" s="40"/>
      <c r="Q3987" s="40"/>
      <c r="R3987" s="40"/>
      <c r="S3987" s="40"/>
      <c r="T3987" s="40"/>
      <c r="U3987" s="40"/>
      <c r="V3987" s="40"/>
      <c r="W3987" s="40"/>
      <c r="X3987" s="40"/>
      <c r="Y3987" s="40"/>
      <c r="Z3987" s="40"/>
      <c r="AA3987" s="40"/>
      <c r="AB3987" s="40"/>
      <c r="AC3987" s="40"/>
      <c r="AD3987" s="40"/>
      <c r="AE3987" s="40"/>
      <c r="AF3987" s="40"/>
      <c r="AG3987" s="40"/>
      <c r="AH3987" s="40"/>
      <c r="AI3987" s="40"/>
      <c r="AJ3987" s="40"/>
      <c r="AK3987" s="40"/>
      <c r="AL3987" s="40"/>
      <c r="AM3987" s="40"/>
      <c r="AN3987" s="40"/>
      <c r="AO3987" s="40"/>
      <c r="AP3987" s="40"/>
      <c r="AQ3987" s="40"/>
      <c r="AR3987" s="40"/>
      <c r="AS3987" s="40"/>
      <c r="AT3987" s="40"/>
      <c r="AU3987" s="40"/>
      <c r="AV3987" s="40"/>
      <c r="AW3987" s="40"/>
      <c r="AX3987" s="40"/>
      <c r="AY3987" s="40"/>
      <c r="AZ3987" s="40"/>
      <c r="BA3987" s="40"/>
      <c r="BB3987" s="40"/>
      <c r="BC3987" s="40"/>
      <c r="BD3987" s="40"/>
      <c r="BE3987" s="40"/>
      <c r="BF3987" s="40"/>
    </row>
    <row r="3988" spans="1:58" x14ac:dyDescent="0.4">
      <c r="A3988" s="510"/>
      <c r="B3988" s="40"/>
      <c r="C3988" s="40"/>
      <c r="D3988" s="45"/>
      <c r="E3988" s="45"/>
      <c r="F3988" s="64"/>
      <c r="G3988" s="40"/>
      <c r="H3988" s="40"/>
      <c r="I3988" s="40"/>
      <c r="J3988" s="40"/>
      <c r="K3988" s="40"/>
      <c r="L3988" s="40"/>
      <c r="M3988" s="40"/>
      <c r="N3988" s="40"/>
      <c r="O3988" s="40"/>
      <c r="P3988" s="40"/>
      <c r="Q3988" s="40"/>
      <c r="R3988" s="40"/>
      <c r="S3988" s="40"/>
      <c r="T3988" s="40"/>
      <c r="U3988" s="40"/>
      <c r="V3988" s="40"/>
      <c r="W3988" s="40"/>
      <c r="X3988" s="40"/>
      <c r="Y3988" s="40"/>
      <c r="Z3988" s="40"/>
      <c r="AA3988" s="40"/>
      <c r="AB3988" s="40"/>
      <c r="AC3988" s="40"/>
      <c r="AD3988" s="40"/>
      <c r="AE3988" s="40"/>
      <c r="AF3988" s="40"/>
      <c r="AG3988" s="40"/>
      <c r="AH3988" s="40"/>
      <c r="AI3988" s="40"/>
      <c r="AJ3988" s="40"/>
      <c r="AK3988" s="40"/>
      <c r="AL3988" s="40"/>
      <c r="AM3988" s="40"/>
      <c r="AN3988" s="40"/>
      <c r="AO3988" s="40"/>
      <c r="AP3988" s="40"/>
      <c r="AQ3988" s="40"/>
      <c r="AR3988" s="40"/>
      <c r="AS3988" s="40"/>
      <c r="AT3988" s="40"/>
      <c r="AU3988" s="40"/>
      <c r="AV3988" s="40"/>
      <c r="AW3988" s="40"/>
      <c r="AX3988" s="40"/>
      <c r="AY3988" s="40"/>
      <c r="AZ3988" s="40"/>
      <c r="BA3988" s="40"/>
      <c r="BB3988" s="40"/>
      <c r="BC3988" s="40"/>
      <c r="BD3988" s="40"/>
      <c r="BE3988" s="40"/>
      <c r="BF3988" s="40"/>
    </row>
    <row r="3989" spans="1:58" x14ac:dyDescent="0.4">
      <c r="A3989" s="510"/>
      <c r="B3989" s="40"/>
      <c r="C3989" s="40"/>
      <c r="D3989" s="45"/>
      <c r="E3989" s="45"/>
      <c r="F3989" s="64"/>
      <c r="G3989" s="40"/>
      <c r="H3989" s="40"/>
      <c r="I3989" s="40"/>
      <c r="J3989" s="40"/>
      <c r="K3989" s="40"/>
      <c r="L3989" s="40"/>
      <c r="M3989" s="40"/>
      <c r="N3989" s="40"/>
      <c r="O3989" s="40"/>
      <c r="P3989" s="40"/>
      <c r="Q3989" s="40"/>
      <c r="R3989" s="40"/>
      <c r="S3989" s="40"/>
      <c r="T3989" s="40"/>
      <c r="U3989" s="40"/>
      <c r="V3989" s="40"/>
      <c r="W3989" s="40"/>
      <c r="X3989" s="40"/>
      <c r="Y3989" s="40"/>
      <c r="Z3989" s="40"/>
      <c r="AA3989" s="40"/>
      <c r="AB3989" s="40"/>
      <c r="AC3989" s="40"/>
      <c r="AD3989" s="40"/>
      <c r="AE3989" s="40"/>
      <c r="AF3989" s="40"/>
      <c r="AG3989" s="40"/>
      <c r="AH3989" s="40"/>
      <c r="AI3989" s="40"/>
      <c r="AJ3989" s="40"/>
      <c r="AK3989" s="40"/>
      <c r="AL3989" s="40"/>
      <c r="AM3989" s="40"/>
      <c r="AN3989" s="40"/>
      <c r="AO3989" s="40"/>
      <c r="AP3989" s="40"/>
      <c r="AQ3989" s="40"/>
      <c r="AR3989" s="40"/>
      <c r="AS3989" s="40"/>
      <c r="AT3989" s="40"/>
      <c r="AU3989" s="40"/>
      <c r="AV3989" s="40"/>
      <c r="AW3989" s="40"/>
      <c r="AX3989" s="40"/>
      <c r="AY3989" s="40"/>
      <c r="AZ3989" s="40"/>
      <c r="BA3989" s="40"/>
      <c r="BB3989" s="40"/>
      <c r="BC3989" s="40"/>
      <c r="BD3989" s="40"/>
      <c r="BE3989" s="40"/>
      <c r="BF3989" s="40"/>
    </row>
    <row r="3990" spans="1:58" x14ac:dyDescent="0.4">
      <c r="A3990" s="510"/>
      <c r="B3990" s="40"/>
      <c r="C3990" s="40"/>
      <c r="D3990" s="45"/>
      <c r="E3990" s="45"/>
      <c r="F3990" s="64"/>
      <c r="G3990" s="40"/>
      <c r="H3990" s="40"/>
      <c r="I3990" s="40"/>
      <c r="J3990" s="40"/>
      <c r="K3990" s="40"/>
      <c r="L3990" s="40"/>
      <c r="M3990" s="40"/>
      <c r="N3990" s="40"/>
      <c r="O3990" s="40"/>
      <c r="P3990" s="40"/>
      <c r="Q3990" s="40"/>
      <c r="R3990" s="40"/>
      <c r="S3990" s="40"/>
      <c r="T3990" s="40"/>
      <c r="U3990" s="40"/>
      <c r="V3990" s="40"/>
      <c r="W3990" s="40"/>
      <c r="X3990" s="40"/>
      <c r="Y3990" s="40"/>
      <c r="Z3990" s="40"/>
      <c r="AA3990" s="40"/>
      <c r="AB3990" s="40"/>
      <c r="AC3990" s="40"/>
      <c r="AD3990" s="40"/>
      <c r="AE3990" s="40"/>
      <c r="AF3990" s="40"/>
      <c r="AG3990" s="40"/>
      <c r="AH3990" s="40"/>
      <c r="AI3990" s="40"/>
      <c r="AJ3990" s="40"/>
      <c r="AK3990" s="40"/>
      <c r="AL3990" s="40"/>
      <c r="AM3990" s="40"/>
      <c r="AN3990" s="40"/>
      <c r="AO3990" s="40"/>
      <c r="AP3990" s="40"/>
      <c r="AQ3990" s="40"/>
      <c r="AR3990" s="40"/>
      <c r="AS3990" s="40"/>
      <c r="AT3990" s="40"/>
      <c r="AU3990" s="40"/>
      <c r="AV3990" s="40"/>
      <c r="AW3990" s="40"/>
      <c r="AX3990" s="40"/>
      <c r="AY3990" s="40"/>
      <c r="AZ3990" s="40"/>
      <c r="BA3990" s="40"/>
      <c r="BB3990" s="40"/>
      <c r="BC3990" s="40"/>
      <c r="BD3990" s="40"/>
      <c r="BE3990" s="40"/>
      <c r="BF3990" s="40"/>
    </row>
    <row r="3991" spans="1:58" x14ac:dyDescent="0.4">
      <c r="A3991" s="510"/>
      <c r="B3991" s="40"/>
      <c r="C3991" s="40"/>
      <c r="D3991" s="45"/>
      <c r="E3991" s="45"/>
      <c r="F3991" s="64"/>
      <c r="G3991" s="40"/>
      <c r="H3991" s="40"/>
      <c r="I3991" s="40"/>
      <c r="J3991" s="40"/>
      <c r="K3991" s="40"/>
      <c r="L3991" s="40"/>
      <c r="M3991" s="40"/>
      <c r="N3991" s="40"/>
      <c r="O3991" s="40"/>
      <c r="P3991" s="40"/>
      <c r="Q3991" s="40"/>
      <c r="R3991" s="40"/>
      <c r="S3991" s="40"/>
      <c r="T3991" s="40"/>
      <c r="U3991" s="40"/>
      <c r="V3991" s="40"/>
      <c r="W3991" s="40"/>
      <c r="X3991" s="40"/>
      <c r="Y3991" s="40"/>
      <c r="Z3991" s="40"/>
      <c r="AA3991" s="40"/>
      <c r="AB3991" s="40"/>
      <c r="AC3991" s="40"/>
      <c r="AD3991" s="40"/>
      <c r="AE3991" s="40"/>
      <c r="AF3991" s="40"/>
      <c r="AG3991" s="40"/>
      <c r="AH3991" s="40"/>
      <c r="AI3991" s="40"/>
      <c r="AJ3991" s="40"/>
      <c r="AK3991" s="40"/>
      <c r="AL3991" s="40"/>
      <c r="AM3991" s="40"/>
      <c r="AN3991" s="40"/>
      <c r="AO3991" s="40"/>
      <c r="AP3991" s="40"/>
      <c r="AQ3991" s="40"/>
      <c r="AR3991" s="40"/>
      <c r="AS3991" s="40"/>
      <c r="AT3991" s="40"/>
      <c r="AU3991" s="40"/>
      <c r="AV3991" s="40"/>
      <c r="AW3991" s="40"/>
      <c r="AX3991" s="40"/>
      <c r="AY3991" s="40"/>
      <c r="AZ3991" s="40"/>
      <c r="BA3991" s="40"/>
      <c r="BB3991" s="40"/>
      <c r="BC3991" s="40"/>
      <c r="BD3991" s="40"/>
      <c r="BE3991" s="40"/>
      <c r="BF3991" s="40"/>
    </row>
    <row r="3992" spans="1:58" x14ac:dyDescent="0.4">
      <c r="A3992" s="510"/>
      <c r="B3992" s="40"/>
      <c r="C3992" s="40"/>
      <c r="D3992" s="45"/>
      <c r="E3992" s="45"/>
      <c r="F3992" s="64"/>
      <c r="G3992" s="40"/>
      <c r="H3992" s="40"/>
      <c r="I3992" s="40"/>
      <c r="J3992" s="40"/>
      <c r="K3992" s="40"/>
      <c r="L3992" s="40"/>
      <c r="M3992" s="40"/>
      <c r="N3992" s="40"/>
      <c r="O3992" s="40"/>
      <c r="P3992" s="40"/>
      <c r="Q3992" s="40"/>
      <c r="R3992" s="40"/>
      <c r="S3992" s="40"/>
      <c r="T3992" s="40"/>
      <c r="U3992" s="40"/>
      <c r="V3992" s="40"/>
      <c r="W3992" s="40"/>
      <c r="X3992" s="40"/>
      <c r="Y3992" s="40"/>
      <c r="Z3992" s="40"/>
      <c r="AA3992" s="40"/>
      <c r="AB3992" s="40"/>
      <c r="AC3992" s="40"/>
      <c r="AD3992" s="40"/>
      <c r="AE3992" s="40"/>
      <c r="AF3992" s="40"/>
      <c r="AG3992" s="40"/>
      <c r="AH3992" s="40"/>
      <c r="AI3992" s="40"/>
      <c r="AJ3992" s="40"/>
      <c r="AK3992" s="40"/>
      <c r="AL3992" s="40"/>
      <c r="AM3992" s="40"/>
      <c r="AN3992" s="40"/>
      <c r="AO3992" s="40"/>
      <c r="AP3992" s="40"/>
      <c r="AQ3992" s="40"/>
      <c r="AR3992" s="40"/>
      <c r="AS3992" s="40"/>
      <c r="AT3992" s="40"/>
      <c r="AU3992" s="40"/>
      <c r="AV3992" s="40"/>
      <c r="AW3992" s="40"/>
      <c r="AX3992" s="40"/>
      <c r="AY3992" s="40"/>
      <c r="AZ3992" s="40"/>
      <c r="BA3992" s="40"/>
      <c r="BB3992" s="40"/>
      <c r="BC3992" s="40"/>
      <c r="BD3992" s="40"/>
      <c r="BE3992" s="40"/>
      <c r="BF3992" s="40"/>
    </row>
    <row r="3993" spans="1:58" x14ac:dyDescent="0.4">
      <c r="A3993" s="510"/>
      <c r="B3993" s="40"/>
      <c r="C3993" s="40"/>
      <c r="D3993" s="45"/>
      <c r="E3993" s="45"/>
      <c r="F3993" s="64"/>
      <c r="G3993" s="40"/>
      <c r="H3993" s="40"/>
      <c r="I3993" s="40"/>
      <c r="J3993" s="40"/>
      <c r="K3993" s="40"/>
      <c r="L3993" s="40"/>
      <c r="M3993" s="40"/>
      <c r="N3993" s="40"/>
      <c r="O3993" s="40"/>
      <c r="P3993" s="40"/>
      <c r="Q3993" s="40"/>
      <c r="R3993" s="40"/>
      <c r="S3993" s="40"/>
      <c r="T3993" s="40"/>
      <c r="U3993" s="40"/>
      <c r="V3993" s="40"/>
      <c r="W3993" s="40"/>
      <c r="X3993" s="40"/>
      <c r="Y3993" s="40"/>
      <c r="Z3993" s="40"/>
      <c r="AA3993" s="40"/>
      <c r="AB3993" s="40"/>
      <c r="AC3993" s="40"/>
      <c r="AD3993" s="40"/>
      <c r="AE3993" s="40"/>
      <c r="AF3993" s="40"/>
      <c r="AG3993" s="40"/>
      <c r="AH3993" s="40"/>
      <c r="AI3993" s="40"/>
      <c r="AJ3993" s="40"/>
      <c r="AK3993" s="40"/>
      <c r="AL3993" s="40"/>
      <c r="AM3993" s="40"/>
      <c r="AN3993" s="40"/>
      <c r="AO3993" s="40"/>
      <c r="AP3993" s="40"/>
      <c r="AQ3993" s="40"/>
      <c r="AR3993" s="40"/>
      <c r="AS3993" s="40"/>
      <c r="AT3993" s="40"/>
      <c r="AU3993" s="40"/>
      <c r="AV3993" s="40"/>
      <c r="AW3993" s="40"/>
      <c r="AX3993" s="40"/>
      <c r="AY3993" s="40"/>
      <c r="AZ3993" s="40"/>
      <c r="BA3993" s="40"/>
      <c r="BB3993" s="40"/>
      <c r="BC3993" s="40"/>
      <c r="BD3993" s="40"/>
      <c r="BE3993" s="40"/>
      <c r="BF3993" s="40"/>
    </row>
    <row r="3994" spans="1:58" x14ac:dyDescent="0.4">
      <c r="A3994" s="510"/>
      <c r="B3994" s="40"/>
      <c r="C3994" s="40"/>
      <c r="D3994" s="45"/>
      <c r="E3994" s="45"/>
      <c r="F3994" s="64"/>
      <c r="G3994" s="40"/>
      <c r="H3994" s="40"/>
      <c r="I3994" s="40"/>
      <c r="J3994" s="40"/>
      <c r="K3994" s="40"/>
      <c r="L3994" s="40"/>
      <c r="M3994" s="40"/>
      <c r="N3994" s="40"/>
      <c r="O3994" s="40"/>
      <c r="P3994" s="40"/>
      <c r="Q3994" s="40"/>
      <c r="R3994" s="40"/>
      <c r="S3994" s="40"/>
      <c r="T3994" s="40"/>
      <c r="U3994" s="40"/>
      <c r="V3994" s="40"/>
      <c r="W3994" s="40"/>
      <c r="X3994" s="40"/>
      <c r="Y3994" s="40"/>
      <c r="Z3994" s="40"/>
      <c r="AA3994" s="40"/>
      <c r="AB3994" s="40"/>
      <c r="AC3994" s="40"/>
      <c r="AD3994" s="40"/>
      <c r="AE3994" s="40"/>
      <c r="AF3994" s="40"/>
      <c r="AG3994" s="40"/>
      <c r="AH3994" s="40"/>
      <c r="AI3994" s="40"/>
      <c r="AJ3994" s="40"/>
      <c r="AK3994" s="40"/>
      <c r="AL3994" s="40"/>
      <c r="AM3994" s="40"/>
      <c r="AN3994" s="40"/>
      <c r="AO3994" s="40"/>
      <c r="AP3994" s="40"/>
      <c r="AQ3994" s="40"/>
      <c r="AR3994" s="40"/>
      <c r="AS3994" s="40"/>
      <c r="AT3994" s="40"/>
      <c r="AU3994" s="40"/>
      <c r="AV3994" s="40"/>
      <c r="AW3994" s="40"/>
      <c r="AX3994" s="40"/>
      <c r="AY3994" s="40"/>
      <c r="AZ3994" s="40"/>
      <c r="BA3994" s="40"/>
      <c r="BB3994" s="40"/>
      <c r="BC3994" s="40"/>
      <c r="BD3994" s="40"/>
      <c r="BE3994" s="40"/>
      <c r="BF3994" s="40"/>
    </row>
    <row r="3995" spans="1:58" x14ac:dyDescent="0.4">
      <c r="A3995" s="510"/>
      <c r="B3995" s="40"/>
      <c r="C3995" s="40"/>
      <c r="D3995" s="45"/>
      <c r="E3995" s="45"/>
      <c r="F3995" s="64"/>
      <c r="G3995" s="40"/>
      <c r="H3995" s="40"/>
      <c r="I3995" s="40"/>
      <c r="J3995" s="40"/>
      <c r="K3995" s="40"/>
      <c r="L3995" s="40"/>
      <c r="M3995" s="40"/>
      <c r="N3995" s="40"/>
      <c r="O3995" s="40"/>
      <c r="P3995" s="40"/>
      <c r="Q3995" s="40"/>
      <c r="R3995" s="40"/>
      <c r="S3995" s="40"/>
      <c r="T3995" s="40"/>
      <c r="U3995" s="40"/>
      <c r="V3995" s="40"/>
      <c r="W3995" s="40"/>
      <c r="X3995" s="40"/>
      <c r="Y3995" s="40"/>
      <c r="Z3995" s="40"/>
      <c r="AA3995" s="40"/>
      <c r="AB3995" s="40"/>
      <c r="AC3995" s="40"/>
      <c r="AD3995" s="40"/>
      <c r="AE3995" s="40"/>
      <c r="AF3995" s="40"/>
      <c r="AG3995" s="40"/>
      <c r="AH3995" s="40"/>
      <c r="AI3995" s="40"/>
      <c r="AJ3995" s="40"/>
      <c r="AK3995" s="40"/>
      <c r="AL3995" s="40"/>
      <c r="AM3995" s="40"/>
      <c r="AN3995" s="40"/>
      <c r="AO3995" s="40"/>
      <c r="AP3995" s="40"/>
      <c r="AQ3995" s="40"/>
      <c r="AR3995" s="40"/>
      <c r="AS3995" s="40"/>
      <c r="AT3995" s="40"/>
      <c r="AU3995" s="40"/>
      <c r="AV3995" s="40"/>
      <c r="AW3995" s="40"/>
      <c r="AX3995" s="40"/>
      <c r="AY3995" s="40"/>
      <c r="AZ3995" s="40"/>
      <c r="BA3995" s="40"/>
      <c r="BB3995" s="40"/>
      <c r="BC3995" s="40"/>
      <c r="BD3995" s="40"/>
      <c r="BE3995" s="40"/>
      <c r="BF3995" s="40"/>
    </row>
    <row r="3996" spans="1:58" x14ac:dyDescent="0.4">
      <c r="A3996" s="510"/>
      <c r="B3996" s="40"/>
      <c r="C3996" s="40"/>
      <c r="D3996" s="45"/>
      <c r="E3996" s="45"/>
      <c r="F3996" s="64"/>
      <c r="G3996" s="40"/>
      <c r="H3996" s="40"/>
      <c r="I3996" s="40"/>
      <c r="J3996" s="40"/>
      <c r="K3996" s="40"/>
      <c r="L3996" s="40"/>
      <c r="M3996" s="40"/>
      <c r="N3996" s="40"/>
      <c r="O3996" s="40"/>
      <c r="P3996" s="40"/>
      <c r="Q3996" s="40"/>
      <c r="R3996" s="40"/>
      <c r="S3996" s="40"/>
      <c r="T3996" s="40"/>
      <c r="U3996" s="40"/>
      <c r="V3996" s="40"/>
      <c r="W3996" s="40"/>
      <c r="X3996" s="40"/>
      <c r="Y3996" s="40"/>
      <c r="Z3996" s="40"/>
      <c r="AA3996" s="40"/>
      <c r="AB3996" s="40"/>
      <c r="AC3996" s="40"/>
      <c r="AD3996" s="40"/>
      <c r="AE3996" s="40"/>
      <c r="AF3996" s="40"/>
      <c r="AG3996" s="40"/>
      <c r="AH3996" s="40"/>
      <c r="AI3996" s="40"/>
      <c r="AJ3996" s="40"/>
      <c r="AK3996" s="40"/>
      <c r="AL3996" s="40"/>
      <c r="AM3996" s="40"/>
      <c r="AN3996" s="40"/>
      <c r="AO3996" s="40"/>
      <c r="AP3996" s="40"/>
      <c r="AQ3996" s="40"/>
      <c r="AR3996" s="40"/>
      <c r="AS3996" s="40"/>
      <c r="AT3996" s="40"/>
      <c r="AU3996" s="40"/>
      <c r="AV3996" s="40"/>
      <c r="AW3996" s="40"/>
      <c r="AX3996" s="40"/>
      <c r="AY3996" s="40"/>
      <c r="AZ3996" s="40"/>
      <c r="BA3996" s="40"/>
      <c r="BB3996" s="40"/>
      <c r="BC3996" s="40"/>
      <c r="BD3996" s="40"/>
      <c r="BE3996" s="40"/>
      <c r="BF3996" s="40"/>
    </row>
    <row r="3997" spans="1:58" x14ac:dyDescent="0.4">
      <c r="A3997" s="510"/>
      <c r="B3997" s="40"/>
      <c r="C3997" s="40"/>
      <c r="D3997" s="45"/>
      <c r="E3997" s="45"/>
      <c r="F3997" s="64"/>
      <c r="G3997" s="40"/>
      <c r="H3997" s="40"/>
      <c r="I3997" s="40"/>
      <c r="J3997" s="40"/>
      <c r="K3997" s="40"/>
      <c r="L3997" s="40"/>
      <c r="M3997" s="40"/>
      <c r="N3997" s="40"/>
      <c r="O3997" s="40"/>
      <c r="P3997" s="40"/>
      <c r="Q3997" s="40"/>
      <c r="R3997" s="40"/>
      <c r="S3997" s="40"/>
      <c r="T3997" s="40"/>
      <c r="U3997" s="40"/>
      <c r="V3997" s="40"/>
      <c r="W3997" s="40"/>
      <c r="X3997" s="40"/>
      <c r="Y3997" s="40"/>
      <c r="Z3997" s="40"/>
      <c r="AA3997" s="40"/>
      <c r="AB3997" s="40"/>
      <c r="AC3997" s="40"/>
      <c r="AD3997" s="40"/>
      <c r="AE3997" s="40"/>
      <c r="AF3997" s="40"/>
      <c r="AG3997" s="40"/>
      <c r="AH3997" s="40"/>
      <c r="AI3997" s="40"/>
      <c r="AJ3997" s="40"/>
      <c r="AK3997" s="40"/>
      <c r="AL3997" s="40"/>
      <c r="AM3997" s="40"/>
      <c r="AN3997" s="40"/>
      <c r="AO3997" s="40"/>
      <c r="AP3997" s="40"/>
      <c r="AQ3997" s="40"/>
      <c r="AR3997" s="40"/>
      <c r="AS3997" s="40"/>
      <c r="AT3997" s="40"/>
      <c r="AU3997" s="40"/>
      <c r="AV3997" s="40"/>
      <c r="AW3997" s="40"/>
      <c r="AX3997" s="40"/>
      <c r="AY3997" s="40"/>
      <c r="AZ3997" s="40"/>
      <c r="BA3997" s="40"/>
      <c r="BB3997" s="40"/>
      <c r="BC3997" s="40"/>
      <c r="BD3997" s="40"/>
      <c r="BE3997" s="40"/>
      <c r="BF3997" s="40"/>
    </row>
    <row r="3998" spans="1:58" x14ac:dyDescent="0.4">
      <c r="A3998" s="510"/>
      <c r="B3998" s="40"/>
      <c r="C3998" s="40"/>
      <c r="D3998" s="45"/>
      <c r="E3998" s="45"/>
      <c r="F3998" s="64"/>
      <c r="G3998" s="40"/>
      <c r="H3998" s="40"/>
      <c r="I3998" s="40"/>
      <c r="J3998" s="40"/>
      <c r="K3998" s="40"/>
      <c r="L3998" s="40"/>
      <c r="M3998" s="40"/>
      <c r="N3998" s="40"/>
      <c r="O3998" s="40"/>
      <c r="P3998" s="40"/>
      <c r="Q3998" s="40"/>
      <c r="R3998" s="40"/>
      <c r="S3998" s="40"/>
      <c r="T3998" s="40"/>
      <c r="U3998" s="40"/>
      <c r="V3998" s="40"/>
      <c r="W3998" s="40"/>
      <c r="X3998" s="40"/>
      <c r="Y3998" s="40"/>
      <c r="Z3998" s="40"/>
      <c r="AA3998" s="40"/>
      <c r="AB3998" s="40"/>
      <c r="AC3998" s="40"/>
      <c r="AD3998" s="40"/>
      <c r="AE3998" s="40"/>
      <c r="AF3998" s="40"/>
      <c r="AG3998" s="40"/>
      <c r="AH3998" s="40"/>
      <c r="AI3998" s="40"/>
      <c r="AJ3998" s="40"/>
      <c r="AK3998" s="40"/>
      <c r="AL3998" s="40"/>
      <c r="AM3998" s="40"/>
      <c r="AN3998" s="40"/>
      <c r="AO3998" s="40"/>
      <c r="AP3998" s="40"/>
      <c r="AQ3998" s="40"/>
      <c r="AR3998" s="40"/>
      <c r="AS3998" s="40"/>
      <c r="AT3998" s="40"/>
      <c r="AU3998" s="40"/>
      <c r="AV3998" s="40"/>
      <c r="AW3998" s="40"/>
      <c r="AX3998" s="40"/>
      <c r="AY3998" s="40"/>
      <c r="AZ3998" s="40"/>
      <c r="BA3998" s="40"/>
      <c r="BB3998" s="40"/>
      <c r="BC3998" s="40"/>
      <c r="BD3998" s="40"/>
      <c r="BE3998" s="40"/>
      <c r="BF3998" s="40"/>
    </row>
    <row r="3999" spans="1:58" x14ac:dyDescent="0.4">
      <c r="A3999" s="510"/>
      <c r="B3999" s="40"/>
      <c r="C3999" s="40"/>
      <c r="D3999" s="45"/>
      <c r="E3999" s="45"/>
      <c r="F3999" s="64"/>
      <c r="G3999" s="40"/>
      <c r="H3999" s="40"/>
      <c r="I3999" s="40"/>
      <c r="J3999" s="40"/>
      <c r="K3999" s="40"/>
      <c r="L3999" s="40"/>
      <c r="M3999" s="40"/>
      <c r="N3999" s="40"/>
      <c r="O3999" s="40"/>
      <c r="P3999" s="40"/>
      <c r="Q3999" s="40"/>
      <c r="R3999" s="40"/>
      <c r="S3999" s="40"/>
      <c r="T3999" s="40"/>
      <c r="U3999" s="40"/>
      <c r="V3999" s="40"/>
      <c r="W3999" s="40"/>
      <c r="X3999" s="40"/>
      <c r="Y3999" s="40"/>
      <c r="Z3999" s="40"/>
      <c r="AA3999" s="40"/>
      <c r="AB3999" s="40"/>
      <c r="AC3999" s="40"/>
      <c r="AD3999" s="40"/>
      <c r="AE3999" s="40"/>
      <c r="AF3999" s="40"/>
      <c r="AG3999" s="40"/>
      <c r="AH3999" s="40"/>
      <c r="AI3999" s="40"/>
      <c r="AJ3999" s="40"/>
      <c r="AK3999" s="40"/>
      <c r="AL3999" s="40"/>
      <c r="AM3999" s="40"/>
      <c r="AN3999" s="40"/>
      <c r="AO3999" s="40"/>
      <c r="AP3999" s="40"/>
      <c r="AQ3999" s="40"/>
      <c r="AR3999" s="40"/>
      <c r="AS3999" s="40"/>
      <c r="AT3999" s="40"/>
      <c r="AU3999" s="40"/>
      <c r="AV3999" s="40"/>
      <c r="AW3999" s="40"/>
      <c r="AX3999" s="40"/>
      <c r="AY3999" s="40"/>
      <c r="AZ3999" s="40"/>
      <c r="BA3999" s="40"/>
      <c r="BB3999" s="40"/>
      <c r="BC3999" s="40"/>
      <c r="BD3999" s="40"/>
      <c r="BE3999" s="40"/>
      <c r="BF3999" s="40"/>
    </row>
    <row r="4000" spans="1:58" x14ac:dyDescent="0.4">
      <c r="A4000" s="510"/>
      <c r="B4000" s="40"/>
      <c r="C4000" s="40"/>
      <c r="D4000" s="45"/>
      <c r="E4000" s="45"/>
      <c r="F4000" s="64"/>
      <c r="G4000" s="40"/>
      <c r="H4000" s="40"/>
      <c r="I4000" s="40"/>
      <c r="J4000" s="40"/>
      <c r="K4000" s="40"/>
      <c r="L4000" s="40"/>
      <c r="M4000" s="40"/>
      <c r="N4000" s="40"/>
      <c r="O4000" s="40"/>
      <c r="P4000" s="40"/>
      <c r="Q4000" s="40"/>
      <c r="R4000" s="40"/>
      <c r="S4000" s="40"/>
      <c r="T4000" s="40"/>
      <c r="U4000" s="40"/>
      <c r="V4000" s="40"/>
      <c r="W4000" s="40"/>
      <c r="X4000" s="40"/>
      <c r="Y4000" s="40"/>
      <c r="Z4000" s="40"/>
      <c r="AA4000" s="40"/>
      <c r="AB4000" s="40"/>
      <c r="AC4000" s="40"/>
      <c r="AD4000" s="40"/>
      <c r="AE4000" s="40"/>
      <c r="AF4000" s="40"/>
      <c r="AG4000" s="40"/>
      <c r="AH4000" s="40"/>
      <c r="AI4000" s="40"/>
      <c r="AJ4000" s="40"/>
      <c r="AK4000" s="40"/>
      <c r="AL4000" s="40"/>
      <c r="AM4000" s="40"/>
      <c r="AN4000" s="40"/>
      <c r="AO4000" s="40"/>
      <c r="AP4000" s="40"/>
      <c r="AQ4000" s="40"/>
      <c r="AR4000" s="40"/>
      <c r="AS4000" s="40"/>
      <c r="AT4000" s="40"/>
      <c r="AU4000" s="40"/>
      <c r="AV4000" s="40"/>
      <c r="AW4000" s="40"/>
      <c r="AX4000" s="40"/>
      <c r="AY4000" s="40"/>
      <c r="AZ4000" s="40"/>
      <c r="BA4000" s="40"/>
      <c r="BB4000" s="40"/>
      <c r="BC4000" s="40"/>
      <c r="BD4000" s="40"/>
      <c r="BE4000" s="40"/>
      <c r="BF4000" s="40"/>
    </row>
    <row r="4001" spans="1:58" x14ac:dyDescent="0.4">
      <c r="A4001" s="510"/>
      <c r="B4001" s="40"/>
      <c r="C4001" s="40"/>
      <c r="D4001" s="45"/>
      <c r="E4001" s="45"/>
      <c r="F4001" s="64"/>
      <c r="G4001" s="40"/>
      <c r="H4001" s="40"/>
      <c r="I4001" s="40"/>
      <c r="J4001" s="40"/>
      <c r="K4001" s="40"/>
      <c r="L4001" s="40"/>
      <c r="M4001" s="40"/>
      <c r="N4001" s="40"/>
      <c r="O4001" s="40"/>
      <c r="P4001" s="40"/>
      <c r="Q4001" s="40"/>
      <c r="R4001" s="40"/>
      <c r="S4001" s="40"/>
      <c r="T4001" s="40"/>
      <c r="U4001" s="40"/>
      <c r="V4001" s="40"/>
      <c r="W4001" s="40"/>
      <c r="X4001" s="40"/>
      <c r="Y4001" s="40"/>
      <c r="Z4001" s="40"/>
      <c r="AA4001" s="40"/>
      <c r="AB4001" s="40"/>
      <c r="AC4001" s="40"/>
      <c r="AD4001" s="40"/>
      <c r="AE4001" s="40"/>
      <c r="AF4001" s="40"/>
      <c r="AG4001" s="40"/>
      <c r="AH4001" s="40"/>
      <c r="AI4001" s="40"/>
      <c r="AJ4001" s="40"/>
      <c r="AK4001" s="40"/>
      <c r="AL4001" s="40"/>
      <c r="AM4001" s="40"/>
      <c r="AN4001" s="40"/>
      <c r="AO4001" s="40"/>
      <c r="AP4001" s="40"/>
      <c r="AQ4001" s="40"/>
      <c r="AR4001" s="40"/>
      <c r="AS4001" s="40"/>
      <c r="AT4001" s="40"/>
      <c r="AU4001" s="40"/>
      <c r="AV4001" s="40"/>
      <c r="AW4001" s="40"/>
      <c r="AX4001" s="40"/>
      <c r="AY4001" s="40"/>
      <c r="AZ4001" s="40"/>
      <c r="BA4001" s="40"/>
      <c r="BB4001" s="40"/>
      <c r="BC4001" s="40"/>
      <c r="BD4001" s="40"/>
      <c r="BE4001" s="40"/>
      <c r="BF4001" s="40"/>
    </row>
    <row r="4002" spans="1:58" x14ac:dyDescent="0.4">
      <c r="A4002" s="510"/>
      <c r="B4002" s="40"/>
      <c r="C4002" s="40"/>
      <c r="D4002" s="45"/>
      <c r="E4002" s="45"/>
      <c r="F4002" s="64"/>
      <c r="G4002" s="40"/>
      <c r="H4002" s="40"/>
      <c r="I4002" s="40"/>
      <c r="J4002" s="40"/>
      <c r="K4002" s="40"/>
      <c r="L4002" s="40"/>
      <c r="M4002" s="40"/>
      <c r="N4002" s="40"/>
      <c r="O4002" s="40"/>
      <c r="P4002" s="40"/>
      <c r="Q4002" s="40"/>
      <c r="R4002" s="40"/>
      <c r="S4002" s="40"/>
      <c r="T4002" s="40"/>
      <c r="U4002" s="40"/>
      <c r="V4002" s="40"/>
      <c r="W4002" s="40"/>
      <c r="X4002" s="40"/>
      <c r="Y4002" s="40"/>
      <c r="Z4002" s="40"/>
      <c r="AA4002" s="40"/>
      <c r="AB4002" s="40"/>
      <c r="AC4002" s="40"/>
      <c r="AD4002" s="40"/>
      <c r="AE4002" s="40"/>
      <c r="AF4002" s="40"/>
      <c r="AG4002" s="40"/>
      <c r="AH4002" s="40"/>
      <c r="AI4002" s="40"/>
      <c r="AJ4002" s="40"/>
      <c r="AK4002" s="40"/>
      <c r="AL4002" s="40"/>
      <c r="AM4002" s="40"/>
      <c r="AN4002" s="40"/>
      <c r="AO4002" s="40"/>
      <c r="AP4002" s="40"/>
      <c r="AQ4002" s="40"/>
      <c r="AR4002" s="40"/>
      <c r="AS4002" s="40"/>
      <c r="AT4002" s="40"/>
      <c r="AU4002" s="40"/>
      <c r="AV4002" s="40"/>
      <c r="AW4002" s="40"/>
      <c r="AX4002" s="40"/>
      <c r="AY4002" s="40"/>
      <c r="AZ4002" s="40"/>
      <c r="BA4002" s="40"/>
      <c r="BB4002" s="40"/>
      <c r="BC4002" s="40"/>
      <c r="BD4002" s="40"/>
      <c r="BE4002" s="40"/>
      <c r="BF4002" s="40"/>
    </row>
    <row r="4003" spans="1:58" x14ac:dyDescent="0.4">
      <c r="A4003" s="510"/>
      <c r="B4003" s="40"/>
      <c r="C4003" s="40"/>
      <c r="D4003" s="45"/>
      <c r="E4003" s="45"/>
      <c r="F4003" s="64"/>
      <c r="G4003" s="40"/>
      <c r="H4003" s="40"/>
      <c r="I4003" s="40"/>
      <c r="J4003" s="40"/>
      <c r="K4003" s="40"/>
      <c r="L4003" s="40"/>
      <c r="M4003" s="40"/>
      <c r="N4003" s="40"/>
      <c r="O4003" s="40"/>
      <c r="P4003" s="40"/>
      <c r="Q4003" s="40"/>
      <c r="R4003" s="40"/>
      <c r="S4003" s="40"/>
      <c r="T4003" s="40"/>
      <c r="U4003" s="40"/>
      <c r="V4003" s="40"/>
      <c r="W4003" s="40"/>
      <c r="X4003" s="40"/>
      <c r="Y4003" s="40"/>
      <c r="Z4003" s="40"/>
      <c r="AA4003" s="40"/>
      <c r="AB4003" s="40"/>
      <c r="AC4003" s="40"/>
      <c r="AD4003" s="40"/>
      <c r="AE4003" s="40"/>
      <c r="AF4003" s="40"/>
      <c r="AG4003" s="40"/>
      <c r="AH4003" s="40"/>
      <c r="AI4003" s="40"/>
      <c r="AJ4003" s="40"/>
      <c r="AK4003" s="40"/>
      <c r="AL4003" s="40"/>
      <c r="AM4003" s="40"/>
      <c r="AN4003" s="40"/>
      <c r="AO4003" s="40"/>
      <c r="AP4003" s="40"/>
      <c r="AQ4003" s="40"/>
      <c r="AR4003" s="40"/>
      <c r="AS4003" s="40"/>
      <c r="AT4003" s="40"/>
      <c r="AU4003" s="40"/>
      <c r="AV4003" s="40"/>
      <c r="AW4003" s="40"/>
      <c r="AX4003" s="40"/>
      <c r="AY4003" s="40"/>
      <c r="AZ4003" s="40"/>
      <c r="BA4003" s="40"/>
      <c r="BB4003" s="40"/>
      <c r="BC4003" s="40"/>
      <c r="BD4003" s="40"/>
      <c r="BE4003" s="40"/>
      <c r="BF4003" s="40"/>
    </row>
    <row r="4004" spans="1:58" x14ac:dyDescent="0.4">
      <c r="A4004" s="510"/>
      <c r="B4004" s="40"/>
      <c r="C4004" s="40"/>
      <c r="D4004" s="45"/>
      <c r="E4004" s="45"/>
      <c r="F4004" s="64"/>
      <c r="G4004" s="40"/>
      <c r="H4004" s="40"/>
      <c r="I4004" s="40"/>
      <c r="J4004" s="40"/>
      <c r="K4004" s="40"/>
      <c r="L4004" s="40"/>
      <c r="M4004" s="40"/>
      <c r="N4004" s="40"/>
      <c r="O4004" s="40"/>
      <c r="P4004" s="40"/>
      <c r="Q4004" s="40"/>
      <c r="R4004" s="40"/>
      <c r="S4004" s="40"/>
      <c r="T4004" s="40"/>
      <c r="U4004" s="40"/>
      <c r="V4004" s="40"/>
      <c r="W4004" s="40"/>
      <c r="X4004" s="40"/>
      <c r="Y4004" s="40"/>
      <c r="Z4004" s="40"/>
      <c r="AA4004" s="40"/>
      <c r="AB4004" s="40"/>
      <c r="AC4004" s="40"/>
      <c r="AD4004" s="40"/>
      <c r="AE4004" s="40"/>
      <c r="AF4004" s="40"/>
      <c r="AG4004" s="40"/>
      <c r="AH4004" s="40"/>
      <c r="AI4004" s="40"/>
      <c r="AJ4004" s="40"/>
      <c r="AK4004" s="40"/>
      <c r="AL4004" s="40"/>
      <c r="AM4004" s="40"/>
      <c r="AN4004" s="40"/>
      <c r="AO4004" s="40"/>
      <c r="AP4004" s="40"/>
      <c r="AQ4004" s="40"/>
      <c r="AR4004" s="40"/>
      <c r="AS4004" s="40"/>
      <c r="AT4004" s="40"/>
      <c r="AU4004" s="40"/>
      <c r="AV4004" s="40"/>
      <c r="AW4004" s="40"/>
      <c r="AX4004" s="40"/>
      <c r="AY4004" s="40"/>
      <c r="AZ4004" s="40"/>
      <c r="BA4004" s="40"/>
      <c r="BB4004" s="40"/>
      <c r="BC4004" s="40"/>
      <c r="BD4004" s="40"/>
      <c r="BE4004" s="40"/>
      <c r="BF4004" s="40"/>
    </row>
    <row r="4005" spans="1:58" x14ac:dyDescent="0.4">
      <c r="A4005" s="510"/>
      <c r="B4005" s="40"/>
      <c r="C4005" s="40"/>
      <c r="D4005" s="45"/>
      <c r="E4005" s="45"/>
      <c r="F4005" s="64"/>
      <c r="G4005" s="40"/>
      <c r="H4005" s="40"/>
      <c r="I4005" s="40"/>
      <c r="J4005" s="40"/>
      <c r="K4005" s="40"/>
      <c r="L4005" s="40"/>
      <c r="M4005" s="40"/>
      <c r="N4005" s="40"/>
      <c r="O4005" s="40"/>
      <c r="P4005" s="40"/>
      <c r="Q4005" s="40"/>
      <c r="R4005" s="40"/>
      <c r="S4005" s="40"/>
      <c r="T4005" s="40"/>
      <c r="U4005" s="40"/>
      <c r="V4005" s="40"/>
      <c r="W4005" s="40"/>
      <c r="X4005" s="40"/>
      <c r="Y4005" s="40"/>
      <c r="Z4005" s="40"/>
      <c r="AA4005" s="40"/>
      <c r="AB4005" s="40"/>
      <c r="AC4005" s="40"/>
      <c r="AD4005" s="40"/>
      <c r="AE4005" s="40"/>
      <c r="AF4005" s="40"/>
      <c r="AG4005" s="40"/>
      <c r="AH4005" s="40"/>
      <c r="AI4005" s="40"/>
      <c r="AJ4005" s="40"/>
      <c r="AK4005" s="40"/>
      <c r="AL4005" s="40"/>
      <c r="AM4005" s="40"/>
      <c r="AN4005" s="40"/>
      <c r="AO4005" s="40"/>
      <c r="AP4005" s="40"/>
      <c r="AQ4005" s="40"/>
      <c r="AR4005" s="40"/>
      <c r="AS4005" s="40"/>
      <c r="AT4005" s="40"/>
      <c r="AU4005" s="40"/>
      <c r="AV4005" s="40"/>
      <c r="AW4005" s="40"/>
      <c r="AX4005" s="40"/>
      <c r="AY4005" s="40"/>
      <c r="AZ4005" s="40"/>
      <c r="BA4005" s="40"/>
      <c r="BB4005" s="40"/>
      <c r="BC4005" s="40"/>
      <c r="BD4005" s="40"/>
      <c r="BE4005" s="40"/>
      <c r="BF4005" s="40"/>
    </row>
    <row r="4006" spans="1:58" x14ac:dyDescent="0.4">
      <c r="A4006" s="510"/>
      <c r="B4006" s="40"/>
      <c r="C4006" s="40"/>
      <c r="D4006" s="45"/>
      <c r="E4006" s="45"/>
      <c r="F4006" s="64"/>
      <c r="G4006" s="40"/>
      <c r="H4006" s="40"/>
      <c r="I4006" s="40"/>
      <c r="J4006" s="40"/>
      <c r="K4006" s="40"/>
      <c r="L4006" s="40"/>
      <c r="M4006" s="40"/>
      <c r="N4006" s="40"/>
      <c r="O4006" s="40"/>
      <c r="P4006" s="40"/>
      <c r="Q4006" s="40"/>
      <c r="R4006" s="40"/>
      <c r="S4006" s="40"/>
      <c r="T4006" s="40"/>
      <c r="U4006" s="40"/>
      <c r="V4006" s="40"/>
      <c r="W4006" s="40"/>
      <c r="X4006" s="40"/>
      <c r="Y4006" s="40"/>
      <c r="Z4006" s="40"/>
      <c r="AA4006" s="40"/>
      <c r="AB4006" s="40"/>
      <c r="AC4006" s="40"/>
      <c r="AD4006" s="40"/>
      <c r="AE4006" s="40"/>
      <c r="AF4006" s="40"/>
      <c r="AG4006" s="40"/>
      <c r="AH4006" s="40"/>
      <c r="AI4006" s="40"/>
      <c r="AJ4006" s="40"/>
      <c r="AK4006" s="40"/>
      <c r="AL4006" s="40"/>
      <c r="AM4006" s="40"/>
      <c r="AN4006" s="40"/>
      <c r="AO4006" s="40"/>
      <c r="AP4006" s="40"/>
      <c r="AQ4006" s="40"/>
      <c r="AR4006" s="40"/>
      <c r="AS4006" s="40"/>
      <c r="AT4006" s="40"/>
      <c r="AU4006" s="40"/>
      <c r="AV4006" s="40"/>
      <c r="AW4006" s="40"/>
      <c r="AX4006" s="40"/>
      <c r="AY4006" s="40"/>
      <c r="AZ4006" s="40"/>
      <c r="BA4006" s="40"/>
      <c r="BB4006" s="40"/>
      <c r="BC4006" s="40"/>
      <c r="BD4006" s="40"/>
      <c r="BE4006" s="40"/>
      <c r="BF4006" s="40"/>
    </row>
    <row r="4007" spans="1:58" x14ac:dyDescent="0.4">
      <c r="A4007" s="510"/>
      <c r="B4007" s="40"/>
      <c r="C4007" s="40"/>
      <c r="D4007" s="45"/>
      <c r="E4007" s="45"/>
      <c r="F4007" s="64"/>
      <c r="G4007" s="40"/>
      <c r="H4007" s="40"/>
      <c r="I4007" s="40"/>
      <c r="J4007" s="40"/>
      <c r="K4007" s="40"/>
      <c r="L4007" s="40"/>
      <c r="M4007" s="40"/>
      <c r="N4007" s="40"/>
      <c r="O4007" s="40"/>
      <c r="P4007" s="40"/>
      <c r="Q4007" s="40"/>
      <c r="R4007" s="40"/>
      <c r="S4007" s="40"/>
      <c r="T4007" s="40"/>
      <c r="U4007" s="40"/>
      <c r="V4007" s="40"/>
      <c r="W4007" s="40"/>
      <c r="X4007" s="40"/>
      <c r="Y4007" s="40"/>
      <c r="Z4007" s="40"/>
      <c r="AA4007" s="40"/>
      <c r="AB4007" s="40"/>
      <c r="AC4007" s="40"/>
      <c r="AD4007" s="40"/>
      <c r="AE4007" s="40"/>
      <c r="AF4007" s="40"/>
      <c r="AG4007" s="40"/>
      <c r="AH4007" s="40"/>
      <c r="AI4007" s="40"/>
      <c r="AJ4007" s="40"/>
      <c r="AK4007" s="40"/>
      <c r="AL4007" s="40"/>
      <c r="AM4007" s="40"/>
      <c r="AN4007" s="40"/>
      <c r="AO4007" s="40"/>
      <c r="AP4007" s="40"/>
      <c r="AQ4007" s="40"/>
      <c r="AR4007" s="40"/>
      <c r="AS4007" s="40"/>
      <c r="AT4007" s="40"/>
      <c r="AU4007" s="40"/>
      <c r="AV4007" s="40"/>
      <c r="AW4007" s="40"/>
      <c r="AX4007" s="40"/>
      <c r="AY4007" s="40"/>
      <c r="AZ4007" s="40"/>
      <c r="BA4007" s="40"/>
      <c r="BB4007" s="40"/>
      <c r="BC4007" s="40"/>
      <c r="BD4007" s="40"/>
      <c r="BE4007" s="40"/>
      <c r="BF4007" s="40"/>
    </row>
    <row r="4008" spans="1:58" x14ac:dyDescent="0.4">
      <c r="A4008" s="510"/>
      <c r="B4008" s="40"/>
      <c r="C4008" s="40"/>
      <c r="D4008" s="45"/>
      <c r="E4008" s="45"/>
      <c r="F4008" s="64"/>
      <c r="G4008" s="40"/>
      <c r="H4008" s="40"/>
      <c r="I4008" s="40"/>
      <c r="J4008" s="40"/>
      <c r="K4008" s="40"/>
      <c r="L4008" s="40"/>
      <c r="M4008" s="40"/>
      <c r="N4008" s="40"/>
      <c r="O4008" s="40"/>
      <c r="P4008" s="40"/>
      <c r="Q4008" s="40"/>
      <c r="R4008" s="40"/>
      <c r="S4008" s="40"/>
      <c r="T4008" s="40"/>
      <c r="U4008" s="40"/>
      <c r="V4008" s="40"/>
      <c r="W4008" s="40"/>
      <c r="X4008" s="40"/>
      <c r="Y4008" s="40"/>
      <c r="Z4008" s="40"/>
      <c r="AA4008" s="40"/>
      <c r="AB4008" s="40"/>
      <c r="AC4008" s="40"/>
      <c r="AD4008" s="40"/>
      <c r="AE4008" s="40"/>
      <c r="AF4008" s="40"/>
      <c r="AG4008" s="40"/>
      <c r="AH4008" s="40"/>
      <c r="AI4008" s="40"/>
      <c r="AJ4008" s="40"/>
      <c r="AK4008" s="40"/>
      <c r="AL4008" s="40"/>
      <c r="AM4008" s="40"/>
      <c r="AN4008" s="40"/>
      <c r="AO4008" s="40"/>
      <c r="AP4008" s="40"/>
      <c r="AQ4008" s="40"/>
      <c r="AR4008" s="40"/>
      <c r="AS4008" s="40"/>
      <c r="AT4008" s="40"/>
      <c r="AU4008" s="40"/>
      <c r="AV4008" s="40"/>
      <c r="AW4008" s="40"/>
      <c r="AX4008" s="40"/>
      <c r="AY4008" s="40"/>
      <c r="AZ4008" s="40"/>
      <c r="BA4008" s="40"/>
      <c r="BB4008" s="40"/>
      <c r="BC4008" s="40"/>
      <c r="BD4008" s="40"/>
      <c r="BE4008" s="40"/>
      <c r="BF4008" s="40"/>
    </row>
    <row r="4009" spans="1:58" x14ac:dyDescent="0.4">
      <c r="A4009" s="510"/>
      <c r="B4009" s="40"/>
      <c r="C4009" s="40"/>
      <c r="D4009" s="45"/>
      <c r="E4009" s="45"/>
      <c r="F4009" s="64"/>
      <c r="G4009" s="40"/>
      <c r="H4009" s="40"/>
      <c r="I4009" s="40"/>
      <c r="J4009" s="40"/>
      <c r="K4009" s="40"/>
      <c r="L4009" s="40"/>
      <c r="M4009" s="40"/>
      <c r="N4009" s="40"/>
      <c r="O4009" s="40"/>
      <c r="P4009" s="40"/>
      <c r="Q4009" s="40"/>
      <c r="R4009" s="40"/>
      <c r="S4009" s="40"/>
      <c r="T4009" s="40"/>
      <c r="U4009" s="40"/>
      <c r="V4009" s="40"/>
      <c r="W4009" s="40"/>
      <c r="X4009" s="40"/>
      <c r="Y4009" s="40"/>
      <c r="Z4009" s="40"/>
      <c r="AA4009" s="40"/>
      <c r="AB4009" s="40"/>
      <c r="AC4009" s="40"/>
      <c r="AD4009" s="40"/>
      <c r="AE4009" s="40"/>
      <c r="AF4009" s="40"/>
      <c r="AG4009" s="40"/>
      <c r="AH4009" s="40"/>
      <c r="AI4009" s="40"/>
      <c r="AJ4009" s="40"/>
      <c r="AK4009" s="40"/>
      <c r="AL4009" s="40"/>
      <c r="AM4009" s="40"/>
      <c r="AN4009" s="40"/>
      <c r="AO4009" s="40"/>
      <c r="AP4009" s="40"/>
      <c r="AQ4009" s="40"/>
      <c r="AR4009" s="40"/>
      <c r="AS4009" s="40"/>
      <c r="AT4009" s="40"/>
      <c r="AU4009" s="40"/>
      <c r="AV4009" s="40"/>
      <c r="AW4009" s="40"/>
      <c r="AX4009" s="40"/>
      <c r="AY4009" s="40"/>
      <c r="AZ4009" s="40"/>
      <c r="BA4009" s="40"/>
      <c r="BB4009" s="40"/>
      <c r="BC4009" s="40"/>
      <c r="BD4009" s="40"/>
      <c r="BE4009" s="40"/>
      <c r="BF4009" s="40"/>
    </row>
    <row r="4010" spans="1:58" x14ac:dyDescent="0.4">
      <c r="A4010" s="510"/>
      <c r="B4010" s="40"/>
      <c r="C4010" s="40"/>
      <c r="D4010" s="45"/>
      <c r="E4010" s="45"/>
      <c r="F4010" s="64"/>
      <c r="G4010" s="40"/>
      <c r="H4010" s="40"/>
      <c r="I4010" s="40"/>
      <c r="J4010" s="40"/>
      <c r="K4010" s="40"/>
      <c r="L4010" s="40"/>
      <c r="M4010" s="40"/>
      <c r="N4010" s="40"/>
      <c r="O4010" s="40"/>
      <c r="P4010" s="40"/>
      <c r="Q4010" s="40"/>
      <c r="R4010" s="40"/>
      <c r="S4010" s="40"/>
      <c r="T4010" s="40"/>
      <c r="U4010" s="40"/>
      <c r="V4010" s="40"/>
      <c r="W4010" s="40"/>
      <c r="X4010" s="40"/>
      <c r="Y4010" s="40"/>
      <c r="Z4010" s="40"/>
      <c r="AA4010" s="40"/>
      <c r="AB4010" s="40"/>
      <c r="AC4010" s="40"/>
      <c r="AD4010" s="40"/>
      <c r="AE4010" s="40"/>
      <c r="AF4010" s="40"/>
      <c r="AG4010" s="40"/>
      <c r="AH4010" s="40"/>
      <c r="AI4010" s="40"/>
      <c r="AJ4010" s="40"/>
      <c r="AK4010" s="40"/>
      <c r="AL4010" s="40"/>
      <c r="AM4010" s="40"/>
      <c r="AN4010" s="40"/>
      <c r="AO4010" s="40"/>
      <c r="AP4010" s="40"/>
      <c r="AQ4010" s="40"/>
      <c r="AR4010" s="40"/>
      <c r="AS4010" s="40"/>
      <c r="AT4010" s="40"/>
      <c r="AU4010" s="40"/>
      <c r="AV4010" s="40"/>
      <c r="AW4010" s="40"/>
      <c r="AX4010" s="40"/>
      <c r="AY4010" s="40"/>
      <c r="AZ4010" s="40"/>
      <c r="BA4010" s="40"/>
      <c r="BB4010" s="40"/>
      <c r="BC4010" s="40"/>
      <c r="BD4010" s="40"/>
      <c r="BE4010" s="40"/>
      <c r="BF4010" s="40"/>
    </row>
    <row r="4011" spans="1:58" x14ac:dyDescent="0.4">
      <c r="A4011" s="510"/>
      <c r="B4011" s="40"/>
      <c r="C4011" s="40"/>
      <c r="D4011" s="45"/>
      <c r="E4011" s="45"/>
      <c r="F4011" s="64"/>
      <c r="G4011" s="40"/>
      <c r="H4011" s="40"/>
      <c r="I4011" s="40"/>
      <c r="J4011" s="40"/>
      <c r="K4011" s="40"/>
      <c r="L4011" s="40"/>
      <c r="M4011" s="40"/>
      <c r="N4011" s="40"/>
      <c r="O4011" s="40"/>
      <c r="P4011" s="40"/>
      <c r="Q4011" s="40"/>
      <c r="R4011" s="40"/>
      <c r="S4011" s="40"/>
      <c r="T4011" s="40"/>
      <c r="U4011" s="40"/>
      <c r="V4011" s="40"/>
      <c r="W4011" s="40"/>
      <c r="X4011" s="40"/>
      <c r="Y4011" s="40"/>
      <c r="Z4011" s="40"/>
      <c r="AA4011" s="40"/>
      <c r="AB4011" s="40"/>
      <c r="AC4011" s="40"/>
      <c r="AD4011" s="40"/>
      <c r="AE4011" s="40"/>
      <c r="AF4011" s="40"/>
      <c r="AG4011" s="40"/>
      <c r="AH4011" s="40"/>
      <c r="AI4011" s="40"/>
      <c r="AJ4011" s="40"/>
      <c r="AK4011" s="40"/>
      <c r="AL4011" s="40"/>
      <c r="AM4011" s="40"/>
      <c r="AN4011" s="40"/>
      <c r="AO4011" s="40"/>
      <c r="AP4011" s="40"/>
      <c r="AQ4011" s="40"/>
      <c r="AR4011" s="40"/>
      <c r="AS4011" s="40"/>
      <c r="AT4011" s="40"/>
      <c r="AU4011" s="40"/>
      <c r="AV4011" s="40"/>
      <c r="AW4011" s="40"/>
      <c r="AX4011" s="40"/>
      <c r="AY4011" s="40"/>
      <c r="AZ4011" s="40"/>
      <c r="BA4011" s="40"/>
      <c r="BB4011" s="40"/>
      <c r="BC4011" s="40"/>
      <c r="BD4011" s="40"/>
      <c r="BE4011" s="40"/>
      <c r="BF4011" s="40"/>
    </row>
    <row r="4012" spans="1:58" x14ac:dyDescent="0.4">
      <c r="A4012" s="510"/>
      <c r="B4012" s="40"/>
      <c r="C4012" s="40"/>
      <c r="D4012" s="45"/>
      <c r="E4012" s="45"/>
      <c r="F4012" s="64"/>
      <c r="G4012" s="40"/>
      <c r="H4012" s="40"/>
      <c r="I4012" s="40"/>
      <c r="J4012" s="40"/>
      <c r="K4012" s="40"/>
      <c r="L4012" s="40"/>
      <c r="M4012" s="40"/>
      <c r="N4012" s="40"/>
      <c r="O4012" s="40"/>
      <c r="P4012" s="40"/>
      <c r="Q4012" s="40"/>
      <c r="R4012" s="40"/>
      <c r="S4012" s="40"/>
      <c r="T4012" s="40"/>
      <c r="U4012" s="40"/>
      <c r="V4012" s="40"/>
      <c r="W4012" s="40"/>
      <c r="X4012" s="40"/>
      <c r="Y4012" s="40"/>
      <c r="Z4012" s="40"/>
      <c r="AA4012" s="40"/>
      <c r="AB4012" s="40"/>
      <c r="AC4012" s="40"/>
      <c r="AD4012" s="40"/>
      <c r="AE4012" s="40"/>
      <c r="AF4012" s="40"/>
      <c r="AG4012" s="40"/>
      <c r="AH4012" s="40"/>
      <c r="AI4012" s="40"/>
      <c r="AJ4012" s="40"/>
      <c r="AK4012" s="40"/>
      <c r="AL4012" s="40"/>
      <c r="AM4012" s="40"/>
      <c r="AN4012" s="40"/>
      <c r="AO4012" s="40"/>
      <c r="AP4012" s="40"/>
      <c r="AQ4012" s="40"/>
      <c r="AR4012" s="40"/>
      <c r="AS4012" s="40"/>
      <c r="AT4012" s="40"/>
      <c r="AU4012" s="40"/>
      <c r="AV4012" s="40"/>
      <c r="AW4012" s="40"/>
      <c r="AX4012" s="40"/>
      <c r="AY4012" s="40"/>
      <c r="AZ4012" s="40"/>
      <c r="BA4012" s="40"/>
      <c r="BB4012" s="40"/>
      <c r="BC4012" s="40"/>
      <c r="BD4012" s="40"/>
      <c r="BE4012" s="40"/>
      <c r="BF4012" s="40"/>
    </row>
    <row r="4013" spans="1:58" x14ac:dyDescent="0.4">
      <c r="A4013" s="510"/>
      <c r="B4013" s="40"/>
      <c r="C4013" s="40"/>
      <c r="D4013" s="45"/>
      <c r="E4013" s="45"/>
      <c r="F4013" s="64"/>
      <c r="G4013" s="40"/>
      <c r="H4013" s="40"/>
      <c r="I4013" s="40"/>
      <c r="J4013" s="40"/>
      <c r="K4013" s="40"/>
      <c r="L4013" s="40"/>
      <c r="M4013" s="40"/>
      <c r="N4013" s="40"/>
      <c r="O4013" s="40"/>
      <c r="P4013" s="40"/>
      <c r="Q4013" s="40"/>
      <c r="R4013" s="40"/>
      <c r="S4013" s="40"/>
      <c r="T4013" s="40"/>
      <c r="U4013" s="40"/>
      <c r="V4013" s="40"/>
      <c r="W4013" s="40"/>
      <c r="X4013" s="40"/>
      <c r="Y4013" s="40"/>
      <c r="Z4013" s="40"/>
      <c r="AA4013" s="40"/>
      <c r="AB4013" s="40"/>
      <c r="AC4013" s="40"/>
      <c r="AD4013" s="40"/>
      <c r="AE4013" s="40"/>
      <c r="AF4013" s="40"/>
      <c r="AG4013" s="40"/>
      <c r="AH4013" s="40"/>
      <c r="AI4013" s="40"/>
      <c r="AJ4013" s="40"/>
      <c r="AK4013" s="40"/>
      <c r="AL4013" s="40"/>
      <c r="AM4013" s="40"/>
      <c r="AN4013" s="40"/>
      <c r="AO4013" s="40"/>
      <c r="AP4013" s="40"/>
      <c r="AQ4013" s="40"/>
      <c r="AR4013" s="40"/>
      <c r="AS4013" s="40"/>
      <c r="AT4013" s="40"/>
      <c r="AU4013" s="40"/>
      <c r="AV4013" s="40"/>
      <c r="AW4013" s="40"/>
      <c r="AX4013" s="40"/>
      <c r="AY4013" s="40"/>
      <c r="AZ4013" s="40"/>
      <c r="BA4013" s="40"/>
      <c r="BB4013" s="40"/>
      <c r="BC4013" s="40"/>
      <c r="BD4013" s="40"/>
      <c r="BE4013" s="40"/>
      <c r="BF4013" s="40"/>
    </row>
    <row r="4014" spans="1:58" x14ac:dyDescent="0.4">
      <c r="A4014" s="510"/>
      <c r="B4014" s="40"/>
      <c r="C4014" s="40"/>
      <c r="D4014" s="45"/>
      <c r="E4014" s="45"/>
      <c r="F4014" s="64"/>
      <c r="G4014" s="40"/>
      <c r="H4014" s="40"/>
      <c r="I4014" s="40"/>
      <c r="J4014" s="40"/>
      <c r="K4014" s="40"/>
      <c r="L4014" s="40"/>
      <c r="M4014" s="40"/>
      <c r="N4014" s="40"/>
      <c r="O4014" s="40"/>
      <c r="P4014" s="40"/>
      <c r="Q4014" s="40"/>
      <c r="R4014" s="40"/>
      <c r="S4014" s="40"/>
      <c r="T4014" s="40"/>
      <c r="U4014" s="40"/>
      <c r="V4014" s="40"/>
      <c r="W4014" s="40"/>
      <c r="X4014" s="40"/>
      <c r="Y4014" s="40"/>
      <c r="Z4014" s="40"/>
      <c r="AA4014" s="40"/>
      <c r="AB4014" s="40"/>
      <c r="AC4014" s="40"/>
      <c r="AD4014" s="40"/>
      <c r="AE4014" s="40"/>
      <c r="AF4014" s="40"/>
      <c r="AG4014" s="40"/>
      <c r="AH4014" s="40"/>
      <c r="AI4014" s="40"/>
      <c r="AJ4014" s="40"/>
      <c r="AK4014" s="40"/>
      <c r="AL4014" s="40"/>
      <c r="AM4014" s="40"/>
      <c r="AN4014" s="40"/>
      <c r="AO4014" s="40"/>
      <c r="AP4014" s="40"/>
      <c r="AQ4014" s="40"/>
      <c r="AR4014" s="40"/>
      <c r="AS4014" s="40"/>
      <c r="AT4014" s="40"/>
      <c r="AU4014" s="40"/>
      <c r="AV4014" s="40"/>
      <c r="AW4014" s="40"/>
      <c r="AX4014" s="40"/>
      <c r="AY4014" s="40"/>
      <c r="AZ4014" s="40"/>
      <c r="BA4014" s="40"/>
      <c r="BB4014" s="40"/>
      <c r="BC4014" s="40"/>
      <c r="BD4014" s="40"/>
      <c r="BE4014" s="40"/>
      <c r="BF4014" s="40"/>
    </row>
    <row r="4015" spans="1:58" x14ac:dyDescent="0.4">
      <c r="A4015" s="510"/>
      <c r="B4015" s="40"/>
      <c r="C4015" s="40"/>
      <c r="D4015" s="45"/>
      <c r="E4015" s="45"/>
      <c r="F4015" s="64"/>
      <c r="G4015" s="40"/>
      <c r="H4015" s="40"/>
      <c r="I4015" s="40"/>
      <c r="J4015" s="40"/>
      <c r="K4015" s="40"/>
      <c r="L4015" s="40"/>
      <c r="M4015" s="40"/>
      <c r="N4015" s="40"/>
      <c r="O4015" s="40"/>
      <c r="P4015" s="40"/>
      <c r="Q4015" s="40"/>
      <c r="R4015" s="40"/>
      <c r="S4015" s="40"/>
      <c r="T4015" s="40"/>
      <c r="U4015" s="40"/>
      <c r="V4015" s="40"/>
      <c r="W4015" s="40"/>
      <c r="X4015" s="40"/>
      <c r="Y4015" s="40"/>
      <c r="Z4015" s="40"/>
      <c r="AA4015" s="40"/>
      <c r="AB4015" s="40"/>
      <c r="AC4015" s="40"/>
      <c r="AD4015" s="40"/>
      <c r="AE4015" s="40"/>
      <c r="AF4015" s="40"/>
      <c r="AG4015" s="40"/>
      <c r="AH4015" s="40"/>
      <c r="AI4015" s="40"/>
      <c r="AJ4015" s="40"/>
      <c r="AK4015" s="40"/>
      <c r="AL4015" s="40"/>
      <c r="AM4015" s="40"/>
      <c r="AN4015" s="40"/>
      <c r="AO4015" s="40"/>
      <c r="AP4015" s="40"/>
      <c r="AQ4015" s="40"/>
      <c r="AR4015" s="40"/>
      <c r="AS4015" s="40"/>
      <c r="AT4015" s="40"/>
      <c r="AU4015" s="40"/>
      <c r="AV4015" s="40"/>
      <c r="AW4015" s="40"/>
      <c r="AX4015" s="40"/>
      <c r="AY4015" s="40"/>
      <c r="AZ4015" s="40"/>
      <c r="BA4015" s="40"/>
      <c r="BB4015" s="40"/>
      <c r="BC4015" s="40"/>
      <c r="BD4015" s="40"/>
      <c r="BE4015" s="40"/>
      <c r="BF4015" s="40"/>
    </row>
    <row r="4016" spans="1:58" x14ac:dyDescent="0.4">
      <c r="A4016" s="510"/>
      <c r="B4016" s="40"/>
      <c r="C4016" s="40"/>
      <c r="D4016" s="45"/>
      <c r="E4016" s="45"/>
      <c r="F4016" s="64"/>
      <c r="G4016" s="40"/>
      <c r="H4016" s="40"/>
      <c r="I4016" s="40"/>
      <c r="J4016" s="40"/>
      <c r="K4016" s="40"/>
      <c r="L4016" s="40"/>
      <c r="M4016" s="40"/>
      <c r="N4016" s="40"/>
      <c r="O4016" s="40"/>
      <c r="P4016" s="40"/>
      <c r="Q4016" s="40"/>
      <c r="R4016" s="40"/>
      <c r="S4016" s="40"/>
      <c r="T4016" s="40"/>
      <c r="U4016" s="40"/>
      <c r="V4016" s="40"/>
      <c r="W4016" s="40"/>
      <c r="X4016" s="40"/>
      <c r="Y4016" s="40"/>
      <c r="Z4016" s="40"/>
      <c r="AA4016" s="40"/>
      <c r="AB4016" s="40"/>
      <c r="AC4016" s="40"/>
      <c r="AD4016" s="40"/>
      <c r="AE4016" s="40"/>
      <c r="AF4016" s="40"/>
      <c r="AG4016" s="40"/>
      <c r="AH4016" s="40"/>
      <c r="AI4016" s="40"/>
      <c r="AJ4016" s="40"/>
      <c r="AK4016" s="40"/>
      <c r="AL4016" s="40"/>
      <c r="AM4016" s="40"/>
      <c r="AN4016" s="40"/>
      <c r="AO4016" s="40"/>
      <c r="AP4016" s="40"/>
      <c r="AQ4016" s="40"/>
      <c r="AR4016" s="40"/>
      <c r="AS4016" s="40"/>
      <c r="AT4016" s="40"/>
      <c r="AU4016" s="40"/>
      <c r="AV4016" s="40"/>
      <c r="AW4016" s="40"/>
      <c r="AX4016" s="40"/>
      <c r="AY4016" s="40"/>
      <c r="AZ4016" s="40"/>
      <c r="BA4016" s="40"/>
      <c r="BB4016" s="40"/>
      <c r="BC4016" s="40"/>
      <c r="BD4016" s="40"/>
      <c r="BE4016" s="40"/>
      <c r="BF4016" s="40"/>
    </row>
    <row r="4017" spans="1:58" x14ac:dyDescent="0.4">
      <c r="A4017" s="510"/>
      <c r="B4017" s="40"/>
      <c r="C4017" s="40"/>
      <c r="D4017" s="45"/>
      <c r="E4017" s="45"/>
      <c r="F4017" s="64"/>
      <c r="G4017" s="40"/>
      <c r="H4017" s="40"/>
      <c r="I4017" s="40"/>
      <c r="J4017" s="40"/>
      <c r="K4017" s="40"/>
      <c r="L4017" s="40"/>
      <c r="M4017" s="40"/>
      <c r="N4017" s="40"/>
      <c r="O4017" s="40"/>
      <c r="P4017" s="40"/>
      <c r="Q4017" s="40"/>
      <c r="R4017" s="40"/>
      <c r="S4017" s="40"/>
      <c r="T4017" s="40"/>
      <c r="U4017" s="40"/>
      <c r="V4017" s="40"/>
      <c r="W4017" s="40"/>
      <c r="X4017" s="40"/>
      <c r="Y4017" s="40"/>
      <c r="Z4017" s="40"/>
      <c r="AA4017" s="40"/>
      <c r="AB4017" s="40"/>
      <c r="AC4017" s="40"/>
      <c r="AD4017" s="40"/>
      <c r="AE4017" s="40"/>
      <c r="AF4017" s="40"/>
      <c r="AG4017" s="40"/>
      <c r="AH4017" s="40"/>
      <c r="AI4017" s="40"/>
      <c r="AJ4017" s="40"/>
      <c r="AK4017" s="40"/>
      <c r="AL4017" s="40"/>
      <c r="AM4017" s="40"/>
      <c r="AN4017" s="40"/>
      <c r="AO4017" s="40"/>
      <c r="AP4017" s="40"/>
      <c r="AQ4017" s="40"/>
      <c r="AR4017" s="40"/>
      <c r="AS4017" s="40"/>
      <c r="AT4017" s="40"/>
      <c r="AU4017" s="40"/>
      <c r="AV4017" s="40"/>
      <c r="AW4017" s="40"/>
      <c r="AX4017" s="40"/>
      <c r="AY4017" s="40"/>
      <c r="AZ4017" s="40"/>
      <c r="BA4017" s="40"/>
      <c r="BB4017" s="40"/>
      <c r="BC4017" s="40"/>
      <c r="BD4017" s="40"/>
      <c r="BE4017" s="40"/>
      <c r="BF4017" s="40"/>
    </row>
    <row r="4018" spans="1:58" x14ac:dyDescent="0.4">
      <c r="A4018" s="510"/>
      <c r="B4018" s="40"/>
      <c r="C4018" s="40"/>
      <c r="D4018" s="45"/>
      <c r="E4018" s="45"/>
      <c r="F4018" s="64"/>
      <c r="G4018" s="40"/>
      <c r="H4018" s="40"/>
      <c r="I4018" s="40"/>
      <c r="J4018" s="40"/>
      <c r="K4018" s="40"/>
      <c r="L4018" s="40"/>
      <c r="M4018" s="40"/>
      <c r="N4018" s="40"/>
      <c r="O4018" s="40"/>
      <c r="P4018" s="40"/>
      <c r="Q4018" s="40"/>
      <c r="R4018" s="40"/>
      <c r="S4018" s="40"/>
      <c r="T4018" s="40"/>
      <c r="U4018" s="40"/>
      <c r="V4018" s="40"/>
      <c r="W4018" s="40"/>
      <c r="X4018" s="40"/>
      <c r="Y4018" s="40"/>
      <c r="Z4018" s="40"/>
      <c r="AA4018" s="40"/>
      <c r="AB4018" s="40"/>
      <c r="AC4018" s="40"/>
      <c r="AD4018" s="40"/>
      <c r="AE4018" s="40"/>
      <c r="AF4018" s="40"/>
      <c r="AG4018" s="40"/>
      <c r="AH4018" s="40"/>
      <c r="AI4018" s="40"/>
      <c r="AJ4018" s="40"/>
      <c r="AK4018" s="40"/>
      <c r="AL4018" s="40"/>
      <c r="AM4018" s="40"/>
      <c r="AN4018" s="40"/>
      <c r="AO4018" s="40"/>
      <c r="AP4018" s="40"/>
      <c r="AQ4018" s="40"/>
      <c r="AR4018" s="40"/>
      <c r="AS4018" s="40"/>
      <c r="AT4018" s="40"/>
      <c r="AU4018" s="40"/>
      <c r="AV4018" s="40"/>
      <c r="AW4018" s="40"/>
      <c r="AX4018" s="40"/>
      <c r="AY4018" s="40"/>
      <c r="AZ4018" s="40"/>
      <c r="BA4018" s="40"/>
      <c r="BB4018" s="40"/>
      <c r="BC4018" s="40"/>
      <c r="BD4018" s="40"/>
      <c r="BE4018" s="40"/>
      <c r="BF4018" s="40"/>
    </row>
    <row r="4019" spans="1:58" x14ac:dyDescent="0.4">
      <c r="A4019" s="510"/>
      <c r="B4019" s="40"/>
      <c r="C4019" s="40"/>
      <c r="D4019" s="45"/>
      <c r="E4019" s="45"/>
      <c r="F4019" s="64"/>
      <c r="G4019" s="40"/>
      <c r="H4019" s="40"/>
      <c r="I4019" s="40"/>
      <c r="J4019" s="40"/>
      <c r="K4019" s="40"/>
      <c r="L4019" s="40"/>
      <c r="M4019" s="40"/>
      <c r="N4019" s="40"/>
      <c r="O4019" s="40"/>
      <c r="P4019" s="40"/>
      <c r="Q4019" s="40"/>
      <c r="R4019" s="40"/>
      <c r="S4019" s="40"/>
      <c r="T4019" s="40"/>
      <c r="U4019" s="40"/>
      <c r="V4019" s="40"/>
      <c r="W4019" s="40"/>
      <c r="X4019" s="40"/>
      <c r="Y4019" s="40"/>
      <c r="Z4019" s="40"/>
      <c r="AA4019" s="40"/>
      <c r="AB4019" s="40"/>
      <c r="AC4019" s="40"/>
      <c r="AD4019" s="40"/>
      <c r="AE4019" s="40"/>
      <c r="AF4019" s="40"/>
      <c r="AG4019" s="40"/>
      <c r="AH4019" s="40"/>
      <c r="AI4019" s="40"/>
      <c r="AJ4019" s="40"/>
      <c r="AK4019" s="40"/>
      <c r="AL4019" s="40"/>
      <c r="AM4019" s="40"/>
      <c r="AN4019" s="40"/>
      <c r="AO4019" s="40"/>
      <c r="AP4019" s="40"/>
      <c r="AQ4019" s="40"/>
      <c r="AR4019" s="40"/>
      <c r="AS4019" s="40"/>
      <c r="AT4019" s="40"/>
      <c r="AU4019" s="40"/>
      <c r="AV4019" s="40"/>
      <c r="AW4019" s="40"/>
      <c r="AX4019" s="40"/>
      <c r="AY4019" s="40"/>
      <c r="AZ4019" s="40"/>
      <c r="BA4019" s="40"/>
      <c r="BB4019" s="40"/>
      <c r="BC4019" s="40"/>
      <c r="BD4019" s="40"/>
      <c r="BE4019" s="40"/>
      <c r="BF4019" s="40"/>
    </row>
    <row r="4020" spans="1:58" x14ac:dyDescent="0.4">
      <c r="A4020" s="510"/>
      <c r="B4020" s="40"/>
      <c r="C4020" s="40"/>
      <c r="D4020" s="45"/>
      <c r="E4020" s="45"/>
      <c r="F4020" s="64"/>
      <c r="G4020" s="40"/>
      <c r="H4020" s="40"/>
      <c r="I4020" s="40"/>
      <c r="J4020" s="40"/>
      <c r="K4020" s="40"/>
      <c r="L4020" s="40"/>
      <c r="M4020" s="40"/>
      <c r="N4020" s="40"/>
      <c r="O4020" s="40"/>
      <c r="P4020" s="40"/>
      <c r="Q4020" s="40"/>
      <c r="R4020" s="40"/>
      <c r="S4020" s="40"/>
      <c r="T4020" s="40"/>
      <c r="U4020" s="40"/>
      <c r="V4020" s="40"/>
      <c r="W4020" s="40"/>
      <c r="X4020" s="40"/>
      <c r="Y4020" s="40"/>
      <c r="Z4020" s="40"/>
      <c r="AA4020" s="40"/>
      <c r="AB4020" s="40"/>
      <c r="AC4020" s="40"/>
      <c r="AD4020" s="40"/>
      <c r="AE4020" s="40"/>
      <c r="AF4020" s="40"/>
      <c r="AG4020" s="40"/>
      <c r="AH4020" s="40"/>
      <c r="AI4020" s="40"/>
      <c r="AJ4020" s="40"/>
      <c r="AK4020" s="40"/>
      <c r="AL4020" s="40"/>
      <c r="AM4020" s="40"/>
      <c r="AN4020" s="40"/>
      <c r="AO4020" s="40"/>
      <c r="AP4020" s="40"/>
      <c r="AQ4020" s="40"/>
      <c r="AR4020" s="40"/>
      <c r="AS4020" s="40"/>
      <c r="AT4020" s="40"/>
      <c r="AU4020" s="40"/>
      <c r="AV4020" s="40"/>
      <c r="AW4020" s="40"/>
      <c r="AX4020" s="40"/>
      <c r="AY4020" s="40"/>
      <c r="AZ4020" s="40"/>
      <c r="BA4020" s="40"/>
      <c r="BB4020" s="40"/>
      <c r="BC4020" s="40"/>
      <c r="BD4020" s="40"/>
      <c r="BE4020" s="40"/>
      <c r="BF4020" s="40"/>
    </row>
    <row r="4021" spans="1:58" x14ac:dyDescent="0.4">
      <c r="A4021" s="510"/>
      <c r="B4021" s="40"/>
      <c r="C4021" s="40"/>
      <c r="D4021" s="45"/>
      <c r="E4021" s="45"/>
      <c r="F4021" s="64"/>
      <c r="G4021" s="40"/>
      <c r="H4021" s="40"/>
      <c r="I4021" s="40"/>
      <c r="J4021" s="40"/>
      <c r="K4021" s="40"/>
      <c r="L4021" s="40"/>
      <c r="M4021" s="40"/>
      <c r="N4021" s="40"/>
      <c r="O4021" s="40"/>
      <c r="P4021" s="40"/>
      <c r="Q4021" s="40"/>
      <c r="R4021" s="40"/>
      <c r="S4021" s="40"/>
      <c r="T4021" s="40"/>
      <c r="U4021" s="40"/>
      <c r="V4021" s="40"/>
      <c r="W4021" s="40"/>
      <c r="X4021" s="40"/>
      <c r="Y4021" s="40"/>
      <c r="Z4021" s="40"/>
      <c r="AA4021" s="40"/>
      <c r="AB4021" s="40"/>
      <c r="AC4021" s="40"/>
      <c r="AD4021" s="40"/>
      <c r="AE4021" s="40"/>
      <c r="AF4021" s="40"/>
      <c r="AG4021" s="40"/>
      <c r="AH4021" s="40"/>
      <c r="AI4021" s="40"/>
      <c r="AJ4021" s="40"/>
      <c r="AK4021" s="40"/>
      <c r="AL4021" s="40"/>
      <c r="AM4021" s="40"/>
      <c r="AN4021" s="40"/>
      <c r="AO4021" s="40"/>
      <c r="AP4021" s="40"/>
      <c r="AQ4021" s="40"/>
      <c r="AR4021" s="40"/>
      <c r="AS4021" s="40"/>
      <c r="AT4021" s="40"/>
      <c r="AU4021" s="40"/>
      <c r="AV4021" s="40"/>
      <c r="AW4021" s="40"/>
      <c r="AX4021" s="40"/>
      <c r="AY4021" s="40"/>
      <c r="AZ4021" s="40"/>
      <c r="BA4021" s="40"/>
      <c r="BB4021" s="40"/>
      <c r="BC4021" s="40"/>
      <c r="BD4021" s="40"/>
      <c r="BE4021" s="40"/>
      <c r="BF4021" s="40"/>
    </row>
    <row r="4022" spans="1:58" x14ac:dyDescent="0.4">
      <c r="A4022" s="510"/>
      <c r="B4022" s="40"/>
      <c r="C4022" s="40"/>
      <c r="D4022" s="45"/>
      <c r="E4022" s="45"/>
      <c r="F4022" s="64"/>
      <c r="G4022" s="40"/>
      <c r="H4022" s="40"/>
      <c r="I4022" s="40"/>
      <c r="J4022" s="40"/>
      <c r="K4022" s="40"/>
      <c r="L4022" s="40"/>
      <c r="M4022" s="40"/>
      <c r="N4022" s="40"/>
      <c r="O4022" s="40"/>
      <c r="P4022" s="40"/>
      <c r="Q4022" s="40"/>
      <c r="R4022" s="40"/>
      <c r="S4022" s="40"/>
      <c r="T4022" s="40"/>
      <c r="U4022" s="40"/>
      <c r="V4022" s="40"/>
      <c r="W4022" s="40"/>
      <c r="X4022" s="40"/>
      <c r="Y4022" s="40"/>
      <c r="Z4022" s="40"/>
      <c r="AA4022" s="40"/>
      <c r="AB4022" s="40"/>
      <c r="AC4022" s="40"/>
      <c r="AD4022" s="40"/>
      <c r="AE4022" s="40"/>
      <c r="AF4022" s="40"/>
      <c r="AG4022" s="40"/>
      <c r="AH4022" s="40"/>
      <c r="AI4022" s="40"/>
      <c r="AJ4022" s="40"/>
      <c r="AK4022" s="40"/>
      <c r="AL4022" s="40"/>
      <c r="AM4022" s="40"/>
      <c r="AN4022" s="40"/>
      <c r="AO4022" s="40"/>
      <c r="AP4022" s="40"/>
      <c r="AQ4022" s="40"/>
      <c r="AR4022" s="40"/>
      <c r="AS4022" s="40"/>
      <c r="AT4022" s="40"/>
      <c r="AU4022" s="40"/>
      <c r="AV4022" s="40"/>
      <c r="AW4022" s="40"/>
      <c r="AX4022" s="40"/>
      <c r="AY4022" s="40"/>
      <c r="AZ4022" s="40"/>
      <c r="BA4022" s="40"/>
      <c r="BB4022" s="40"/>
      <c r="BC4022" s="40"/>
      <c r="BD4022" s="40"/>
      <c r="BE4022" s="40"/>
      <c r="BF4022" s="40"/>
    </row>
    <row r="4023" spans="1:58" x14ac:dyDescent="0.4">
      <c r="A4023" s="510"/>
      <c r="B4023" s="40"/>
      <c r="C4023" s="40"/>
      <c r="D4023" s="45"/>
      <c r="E4023" s="45"/>
      <c r="F4023" s="64"/>
      <c r="G4023" s="40"/>
      <c r="H4023" s="40"/>
      <c r="I4023" s="40"/>
      <c r="J4023" s="40"/>
      <c r="K4023" s="40"/>
      <c r="L4023" s="40"/>
      <c r="M4023" s="40"/>
      <c r="N4023" s="40"/>
      <c r="O4023" s="40"/>
      <c r="P4023" s="40"/>
      <c r="Q4023" s="40"/>
      <c r="R4023" s="40"/>
      <c r="S4023" s="40"/>
      <c r="T4023" s="40"/>
      <c r="U4023" s="40"/>
      <c r="V4023" s="40"/>
      <c r="W4023" s="40"/>
      <c r="X4023" s="40"/>
      <c r="Y4023" s="40"/>
      <c r="Z4023" s="40"/>
      <c r="AA4023" s="40"/>
      <c r="AB4023" s="40"/>
      <c r="AC4023" s="40"/>
      <c r="AD4023" s="40"/>
      <c r="AE4023" s="40"/>
      <c r="AF4023" s="40"/>
      <c r="AG4023" s="40"/>
      <c r="AH4023" s="40"/>
      <c r="AI4023" s="40"/>
      <c r="AJ4023" s="40"/>
      <c r="AK4023" s="40"/>
      <c r="AL4023" s="40"/>
      <c r="AM4023" s="40"/>
      <c r="AN4023" s="40"/>
      <c r="AO4023" s="40"/>
      <c r="AP4023" s="40"/>
      <c r="AQ4023" s="40"/>
      <c r="AR4023" s="40"/>
      <c r="AS4023" s="40"/>
      <c r="AT4023" s="40"/>
      <c r="AU4023" s="40"/>
      <c r="AV4023" s="40"/>
      <c r="AW4023" s="40"/>
      <c r="AX4023" s="40"/>
      <c r="AY4023" s="40"/>
      <c r="AZ4023" s="40"/>
      <c r="BA4023" s="40"/>
      <c r="BB4023" s="40"/>
      <c r="BC4023" s="40"/>
      <c r="BD4023" s="40"/>
      <c r="BE4023" s="40"/>
      <c r="BF4023" s="40"/>
    </row>
    <row r="4024" spans="1:58" x14ac:dyDescent="0.4">
      <c r="A4024" s="510"/>
      <c r="B4024" s="40"/>
      <c r="C4024" s="40"/>
      <c r="D4024" s="45"/>
      <c r="E4024" s="45"/>
      <c r="F4024" s="64"/>
      <c r="G4024" s="40"/>
      <c r="H4024" s="40"/>
      <c r="I4024" s="40"/>
      <c r="J4024" s="40"/>
      <c r="K4024" s="40"/>
      <c r="L4024" s="40"/>
      <c r="M4024" s="40"/>
      <c r="N4024" s="40"/>
      <c r="O4024" s="40"/>
      <c r="P4024" s="40"/>
      <c r="Q4024" s="40"/>
      <c r="R4024" s="40"/>
      <c r="S4024" s="40"/>
      <c r="T4024" s="40"/>
      <c r="U4024" s="40"/>
      <c r="V4024" s="40"/>
      <c r="W4024" s="40"/>
      <c r="X4024" s="40"/>
      <c r="Y4024" s="40"/>
      <c r="Z4024" s="40"/>
      <c r="AA4024" s="40"/>
      <c r="AB4024" s="40"/>
      <c r="AC4024" s="40"/>
      <c r="AD4024" s="40"/>
      <c r="AE4024" s="40"/>
      <c r="AF4024" s="40"/>
      <c r="AG4024" s="40"/>
      <c r="AH4024" s="40"/>
      <c r="AI4024" s="40"/>
      <c r="AJ4024" s="40"/>
      <c r="AK4024" s="40"/>
      <c r="AL4024" s="40"/>
      <c r="AM4024" s="40"/>
      <c r="AN4024" s="40"/>
      <c r="AO4024" s="40"/>
      <c r="AP4024" s="40"/>
      <c r="AQ4024" s="40"/>
      <c r="AR4024" s="40"/>
      <c r="AS4024" s="40"/>
      <c r="AT4024" s="40"/>
      <c r="AU4024" s="40"/>
      <c r="AV4024" s="40"/>
      <c r="AW4024" s="40"/>
      <c r="AX4024" s="40"/>
      <c r="AY4024" s="40"/>
      <c r="AZ4024" s="40"/>
      <c r="BA4024" s="40"/>
      <c r="BB4024" s="40"/>
      <c r="BC4024" s="40"/>
      <c r="BD4024" s="40"/>
      <c r="BE4024" s="40"/>
      <c r="BF4024" s="40"/>
    </row>
    <row r="4025" spans="1:58" x14ac:dyDescent="0.4">
      <c r="A4025" s="510"/>
      <c r="B4025" s="40"/>
      <c r="C4025" s="40"/>
      <c r="D4025" s="45"/>
      <c r="E4025" s="45"/>
      <c r="F4025" s="64"/>
      <c r="G4025" s="40"/>
      <c r="H4025" s="40"/>
      <c r="I4025" s="40"/>
      <c r="J4025" s="40"/>
      <c r="K4025" s="40"/>
      <c r="L4025" s="40"/>
      <c r="M4025" s="40"/>
      <c r="N4025" s="40"/>
      <c r="O4025" s="40"/>
      <c r="P4025" s="40"/>
      <c r="Q4025" s="40"/>
      <c r="R4025" s="40"/>
      <c r="S4025" s="40"/>
      <c r="T4025" s="40"/>
      <c r="U4025" s="40"/>
      <c r="V4025" s="40"/>
      <c r="W4025" s="40"/>
      <c r="X4025" s="40"/>
      <c r="Y4025" s="40"/>
      <c r="Z4025" s="40"/>
      <c r="AA4025" s="40"/>
      <c r="AB4025" s="40"/>
      <c r="AC4025" s="40"/>
      <c r="AD4025" s="40"/>
      <c r="AE4025" s="40"/>
      <c r="AF4025" s="40"/>
      <c r="AG4025" s="40"/>
      <c r="AH4025" s="40"/>
      <c r="AI4025" s="40"/>
      <c r="AJ4025" s="40"/>
      <c r="AK4025" s="40"/>
      <c r="AL4025" s="40"/>
      <c r="AM4025" s="40"/>
      <c r="AN4025" s="40"/>
      <c r="AO4025" s="40"/>
      <c r="AP4025" s="40"/>
      <c r="AQ4025" s="40"/>
      <c r="AR4025" s="40"/>
      <c r="AS4025" s="40"/>
      <c r="AT4025" s="40"/>
      <c r="AU4025" s="40"/>
      <c r="AV4025" s="40"/>
      <c r="AW4025" s="40"/>
      <c r="AX4025" s="40"/>
      <c r="AY4025" s="40"/>
      <c r="AZ4025" s="40"/>
      <c r="BA4025" s="40"/>
      <c r="BB4025" s="40"/>
      <c r="BC4025" s="40"/>
      <c r="BD4025" s="40"/>
      <c r="BE4025" s="40"/>
      <c r="BF4025" s="40"/>
    </row>
    <row r="4026" spans="1:58" x14ac:dyDescent="0.4">
      <c r="A4026" s="510"/>
      <c r="B4026" s="40"/>
      <c r="C4026" s="40"/>
      <c r="D4026" s="45"/>
      <c r="E4026" s="45"/>
      <c r="F4026" s="64"/>
      <c r="G4026" s="40"/>
      <c r="H4026" s="40"/>
      <c r="I4026" s="40"/>
      <c r="J4026" s="40"/>
      <c r="K4026" s="40"/>
      <c r="L4026" s="40"/>
      <c r="M4026" s="40"/>
      <c r="N4026" s="40"/>
      <c r="O4026" s="40"/>
      <c r="P4026" s="40"/>
      <c r="Q4026" s="40"/>
      <c r="R4026" s="40"/>
      <c r="S4026" s="40"/>
      <c r="T4026" s="40"/>
      <c r="U4026" s="40"/>
      <c r="V4026" s="40"/>
      <c r="W4026" s="40"/>
      <c r="X4026" s="40"/>
      <c r="Y4026" s="40"/>
      <c r="Z4026" s="40"/>
      <c r="AA4026" s="40"/>
      <c r="AB4026" s="40"/>
      <c r="AC4026" s="40"/>
      <c r="AD4026" s="40"/>
      <c r="AE4026" s="40"/>
      <c r="AF4026" s="40"/>
      <c r="AG4026" s="40"/>
      <c r="AH4026" s="40"/>
      <c r="AI4026" s="40"/>
      <c r="AJ4026" s="40"/>
      <c r="AK4026" s="40"/>
      <c r="AL4026" s="40"/>
      <c r="AM4026" s="40"/>
      <c r="AN4026" s="40"/>
      <c r="AO4026" s="40"/>
      <c r="AP4026" s="40"/>
      <c r="AQ4026" s="40"/>
      <c r="AR4026" s="40"/>
      <c r="AS4026" s="40"/>
      <c r="AT4026" s="40"/>
      <c r="AU4026" s="40"/>
      <c r="AV4026" s="40"/>
      <c r="AW4026" s="40"/>
      <c r="AX4026" s="40"/>
      <c r="AY4026" s="40"/>
      <c r="AZ4026" s="40"/>
      <c r="BA4026" s="40"/>
      <c r="BB4026" s="40"/>
      <c r="BC4026" s="40"/>
      <c r="BD4026" s="40"/>
      <c r="BE4026" s="40"/>
      <c r="BF4026" s="40"/>
    </row>
    <row r="4027" spans="1:58" x14ac:dyDescent="0.4">
      <c r="A4027" s="510"/>
      <c r="B4027" s="40"/>
      <c r="C4027" s="40"/>
      <c r="D4027" s="45"/>
      <c r="E4027" s="45"/>
      <c r="F4027" s="64"/>
      <c r="G4027" s="40"/>
      <c r="H4027" s="40"/>
      <c r="I4027" s="40"/>
      <c r="J4027" s="40"/>
      <c r="K4027" s="40"/>
      <c r="L4027" s="40"/>
      <c r="M4027" s="40"/>
      <c r="N4027" s="40"/>
      <c r="O4027" s="40"/>
      <c r="P4027" s="40"/>
      <c r="Q4027" s="40"/>
      <c r="R4027" s="40"/>
      <c r="S4027" s="40"/>
      <c r="T4027" s="40"/>
      <c r="U4027" s="40"/>
      <c r="V4027" s="40"/>
      <c r="W4027" s="40"/>
      <c r="X4027" s="40"/>
      <c r="Y4027" s="40"/>
      <c r="Z4027" s="40"/>
      <c r="AA4027" s="40"/>
      <c r="AB4027" s="40"/>
      <c r="AC4027" s="40"/>
      <c r="AD4027" s="40"/>
      <c r="AE4027" s="40"/>
      <c r="AF4027" s="40"/>
      <c r="AG4027" s="40"/>
      <c r="AH4027" s="40"/>
      <c r="AI4027" s="40"/>
      <c r="AJ4027" s="40"/>
      <c r="AK4027" s="40"/>
      <c r="AL4027" s="40"/>
      <c r="AM4027" s="40"/>
      <c r="AN4027" s="40"/>
      <c r="AO4027" s="40"/>
      <c r="AP4027" s="40"/>
      <c r="AQ4027" s="40"/>
      <c r="AR4027" s="40"/>
      <c r="AS4027" s="40"/>
      <c r="AT4027" s="40"/>
      <c r="AU4027" s="40"/>
      <c r="AV4027" s="40"/>
      <c r="AW4027" s="40"/>
      <c r="AX4027" s="40"/>
      <c r="AY4027" s="40"/>
      <c r="AZ4027" s="40"/>
      <c r="BA4027" s="40"/>
      <c r="BB4027" s="40"/>
      <c r="BC4027" s="40"/>
      <c r="BD4027" s="40"/>
      <c r="BE4027" s="40"/>
      <c r="BF4027" s="40"/>
    </row>
    <row r="4028" spans="1:58" x14ac:dyDescent="0.4">
      <c r="A4028" s="510"/>
      <c r="B4028" s="40"/>
      <c r="C4028" s="40"/>
      <c r="D4028" s="45"/>
      <c r="E4028" s="45"/>
      <c r="F4028" s="64"/>
      <c r="G4028" s="40"/>
      <c r="H4028" s="40"/>
      <c r="I4028" s="40"/>
      <c r="J4028" s="40"/>
      <c r="K4028" s="40"/>
      <c r="L4028" s="40"/>
      <c r="M4028" s="40"/>
      <c r="N4028" s="40"/>
      <c r="O4028" s="40"/>
      <c r="P4028" s="40"/>
      <c r="Q4028" s="40"/>
      <c r="R4028" s="40"/>
      <c r="S4028" s="40"/>
      <c r="T4028" s="40"/>
      <c r="U4028" s="40"/>
      <c r="V4028" s="40"/>
      <c r="W4028" s="40"/>
      <c r="X4028" s="40"/>
      <c r="Y4028" s="40"/>
      <c r="Z4028" s="40"/>
      <c r="AA4028" s="40"/>
      <c r="AB4028" s="40"/>
      <c r="AC4028" s="40"/>
      <c r="AD4028" s="40"/>
      <c r="AE4028" s="40"/>
      <c r="AF4028" s="40"/>
      <c r="AG4028" s="40"/>
      <c r="AH4028" s="40"/>
      <c r="AI4028" s="40"/>
      <c r="AJ4028" s="40"/>
      <c r="AK4028" s="40"/>
      <c r="AL4028" s="40"/>
      <c r="AM4028" s="40"/>
      <c r="AN4028" s="40"/>
      <c r="AO4028" s="40"/>
      <c r="AP4028" s="40"/>
      <c r="AQ4028" s="40"/>
      <c r="AR4028" s="40"/>
      <c r="AS4028" s="40"/>
      <c r="AT4028" s="40"/>
      <c r="AU4028" s="40"/>
      <c r="AV4028" s="40"/>
      <c r="AW4028" s="40"/>
      <c r="AX4028" s="40"/>
      <c r="AY4028" s="40"/>
      <c r="AZ4028" s="40"/>
      <c r="BA4028" s="40"/>
      <c r="BB4028" s="40"/>
      <c r="BC4028" s="40"/>
      <c r="BD4028" s="40"/>
      <c r="BE4028" s="40"/>
      <c r="BF4028" s="40"/>
    </row>
    <row r="4029" spans="1:58" x14ac:dyDescent="0.4">
      <c r="A4029" s="510"/>
      <c r="B4029" s="40"/>
      <c r="C4029" s="40"/>
      <c r="D4029" s="45"/>
      <c r="E4029" s="45"/>
      <c r="F4029" s="64"/>
      <c r="G4029" s="40"/>
      <c r="H4029" s="40"/>
      <c r="I4029" s="40"/>
      <c r="J4029" s="40"/>
      <c r="K4029" s="40"/>
      <c r="L4029" s="40"/>
      <c r="M4029" s="40"/>
      <c r="N4029" s="40"/>
      <c r="O4029" s="40"/>
      <c r="P4029" s="40"/>
      <c r="Q4029" s="40"/>
      <c r="R4029" s="40"/>
      <c r="S4029" s="40"/>
      <c r="T4029" s="40"/>
      <c r="U4029" s="40"/>
      <c r="V4029" s="40"/>
      <c r="W4029" s="40"/>
      <c r="X4029" s="40"/>
      <c r="Y4029" s="40"/>
      <c r="Z4029" s="40"/>
      <c r="AA4029" s="40"/>
      <c r="AB4029" s="40"/>
      <c r="AC4029" s="40"/>
      <c r="AD4029" s="40"/>
      <c r="AE4029" s="40"/>
      <c r="AF4029" s="40"/>
      <c r="AG4029" s="40"/>
      <c r="AH4029" s="40"/>
      <c r="AI4029" s="40"/>
      <c r="AJ4029" s="40"/>
      <c r="AK4029" s="40"/>
      <c r="AL4029" s="40"/>
      <c r="AM4029" s="40"/>
      <c r="AN4029" s="40"/>
      <c r="AO4029" s="40"/>
      <c r="AP4029" s="40"/>
      <c r="AQ4029" s="40"/>
      <c r="AR4029" s="40"/>
      <c r="AS4029" s="40"/>
      <c r="AT4029" s="40"/>
      <c r="AU4029" s="40"/>
      <c r="AV4029" s="40"/>
      <c r="AW4029" s="40"/>
      <c r="AX4029" s="40"/>
      <c r="AY4029" s="40"/>
      <c r="AZ4029" s="40"/>
      <c r="BA4029" s="40"/>
      <c r="BB4029" s="40"/>
      <c r="BC4029" s="40"/>
      <c r="BD4029" s="40"/>
      <c r="BE4029" s="40"/>
      <c r="BF4029" s="40"/>
    </row>
    <row r="4030" spans="1:58" x14ac:dyDescent="0.4">
      <c r="A4030" s="510"/>
      <c r="B4030" s="40"/>
      <c r="C4030" s="40"/>
      <c r="D4030" s="45"/>
      <c r="E4030" s="45"/>
      <c r="F4030" s="64"/>
      <c r="G4030" s="40"/>
      <c r="H4030" s="40"/>
      <c r="I4030" s="40"/>
      <c r="J4030" s="40"/>
      <c r="K4030" s="40"/>
      <c r="L4030" s="40"/>
      <c r="M4030" s="40"/>
      <c r="N4030" s="40"/>
      <c r="O4030" s="40"/>
      <c r="P4030" s="40"/>
      <c r="Q4030" s="40"/>
      <c r="R4030" s="40"/>
      <c r="S4030" s="40"/>
      <c r="T4030" s="40"/>
      <c r="U4030" s="40"/>
      <c r="V4030" s="40"/>
      <c r="W4030" s="40"/>
      <c r="X4030" s="40"/>
      <c r="Y4030" s="40"/>
      <c r="Z4030" s="40"/>
      <c r="AA4030" s="40"/>
      <c r="AB4030" s="40"/>
      <c r="AC4030" s="40"/>
      <c r="AD4030" s="40"/>
      <c r="AE4030" s="40"/>
      <c r="AF4030" s="40"/>
      <c r="AG4030" s="40"/>
      <c r="AH4030" s="40"/>
      <c r="AI4030" s="40"/>
      <c r="AJ4030" s="40"/>
      <c r="AK4030" s="40"/>
      <c r="AL4030" s="40"/>
      <c r="AM4030" s="40"/>
      <c r="AN4030" s="40"/>
      <c r="AO4030" s="40"/>
      <c r="AP4030" s="40"/>
      <c r="AQ4030" s="40"/>
      <c r="AR4030" s="40"/>
      <c r="AS4030" s="40"/>
      <c r="AT4030" s="40"/>
      <c r="AU4030" s="40"/>
      <c r="AV4030" s="40"/>
      <c r="AW4030" s="40"/>
      <c r="AX4030" s="40"/>
      <c r="AY4030" s="40"/>
      <c r="AZ4030" s="40"/>
      <c r="BA4030" s="40"/>
      <c r="BB4030" s="40"/>
      <c r="BC4030" s="40"/>
      <c r="BD4030" s="40"/>
      <c r="BE4030" s="40"/>
      <c r="BF4030" s="40"/>
    </row>
    <row r="4031" spans="1:58" x14ac:dyDescent="0.4">
      <c r="A4031" s="510"/>
      <c r="B4031" s="40"/>
      <c r="C4031" s="40"/>
      <c r="D4031" s="45"/>
      <c r="E4031" s="45"/>
      <c r="F4031" s="64"/>
      <c r="G4031" s="40"/>
      <c r="H4031" s="40"/>
      <c r="I4031" s="40"/>
      <c r="J4031" s="40"/>
      <c r="K4031" s="40"/>
      <c r="L4031" s="40"/>
      <c r="M4031" s="40"/>
      <c r="N4031" s="40"/>
      <c r="O4031" s="40"/>
      <c r="P4031" s="40"/>
      <c r="Q4031" s="40"/>
      <c r="R4031" s="40"/>
      <c r="S4031" s="40"/>
      <c r="T4031" s="40"/>
      <c r="U4031" s="40"/>
      <c r="V4031" s="40"/>
      <c r="W4031" s="40"/>
      <c r="X4031" s="40"/>
      <c r="Y4031" s="40"/>
      <c r="Z4031" s="40"/>
      <c r="AA4031" s="40"/>
      <c r="AB4031" s="40"/>
      <c r="AC4031" s="40"/>
      <c r="AD4031" s="40"/>
      <c r="AE4031" s="40"/>
      <c r="AF4031" s="40"/>
      <c r="AG4031" s="40"/>
      <c r="AH4031" s="40"/>
      <c r="AI4031" s="40"/>
      <c r="AJ4031" s="40"/>
      <c r="AK4031" s="40"/>
      <c r="AL4031" s="40"/>
      <c r="AM4031" s="40"/>
      <c r="AN4031" s="40"/>
      <c r="AO4031" s="40"/>
      <c r="AP4031" s="40"/>
      <c r="AQ4031" s="40"/>
      <c r="AR4031" s="40"/>
      <c r="AS4031" s="40"/>
      <c r="AT4031" s="40"/>
      <c r="AU4031" s="40"/>
      <c r="AV4031" s="40"/>
      <c r="AW4031" s="40"/>
      <c r="AX4031" s="40"/>
      <c r="AY4031" s="40"/>
      <c r="AZ4031" s="40"/>
      <c r="BA4031" s="40"/>
      <c r="BB4031" s="40"/>
      <c r="BC4031" s="40"/>
      <c r="BD4031" s="40"/>
      <c r="BE4031" s="40"/>
      <c r="BF4031" s="40"/>
    </row>
    <row r="4032" spans="1:58" x14ac:dyDescent="0.4">
      <c r="A4032" s="510"/>
      <c r="B4032" s="40"/>
      <c r="C4032" s="40"/>
      <c r="D4032" s="45"/>
      <c r="E4032" s="45"/>
      <c r="F4032" s="64"/>
      <c r="G4032" s="40"/>
      <c r="H4032" s="40"/>
      <c r="I4032" s="40"/>
      <c r="J4032" s="40"/>
      <c r="K4032" s="40"/>
      <c r="L4032" s="40"/>
      <c r="M4032" s="40"/>
      <c r="N4032" s="40"/>
      <c r="O4032" s="40"/>
      <c r="P4032" s="40"/>
      <c r="Q4032" s="40"/>
      <c r="R4032" s="40"/>
      <c r="S4032" s="40"/>
      <c r="T4032" s="40"/>
      <c r="U4032" s="40"/>
      <c r="V4032" s="40"/>
      <c r="W4032" s="40"/>
      <c r="X4032" s="40"/>
      <c r="Y4032" s="40"/>
      <c r="Z4032" s="40"/>
      <c r="AA4032" s="40"/>
      <c r="AB4032" s="40"/>
      <c r="AC4032" s="40"/>
      <c r="AD4032" s="40"/>
      <c r="AE4032" s="40"/>
      <c r="AF4032" s="40"/>
      <c r="AG4032" s="40"/>
      <c r="AH4032" s="40"/>
      <c r="AI4032" s="40"/>
      <c r="AJ4032" s="40"/>
      <c r="AK4032" s="40"/>
      <c r="AL4032" s="40"/>
      <c r="AM4032" s="40"/>
      <c r="AN4032" s="40"/>
      <c r="AO4032" s="40"/>
      <c r="AP4032" s="40"/>
      <c r="AQ4032" s="40"/>
      <c r="AR4032" s="40"/>
      <c r="AS4032" s="40"/>
      <c r="AT4032" s="40"/>
      <c r="AU4032" s="40"/>
      <c r="AV4032" s="40"/>
      <c r="AW4032" s="40"/>
      <c r="AX4032" s="40"/>
      <c r="AY4032" s="40"/>
      <c r="AZ4032" s="40"/>
      <c r="BA4032" s="40"/>
      <c r="BB4032" s="40"/>
      <c r="BC4032" s="40"/>
      <c r="BD4032" s="40"/>
      <c r="BE4032" s="40"/>
      <c r="BF4032" s="40"/>
    </row>
    <row r="4033" spans="1:58" x14ac:dyDescent="0.4">
      <c r="A4033" s="510"/>
      <c r="B4033" s="40"/>
      <c r="C4033" s="40"/>
      <c r="D4033" s="45"/>
      <c r="E4033" s="45"/>
      <c r="F4033" s="64"/>
      <c r="G4033" s="40"/>
      <c r="H4033" s="40"/>
      <c r="I4033" s="40"/>
      <c r="J4033" s="40"/>
      <c r="K4033" s="40"/>
      <c r="L4033" s="40"/>
      <c r="M4033" s="40"/>
      <c r="N4033" s="40"/>
      <c r="O4033" s="40"/>
      <c r="P4033" s="40"/>
      <c r="Q4033" s="40"/>
      <c r="R4033" s="40"/>
      <c r="S4033" s="40"/>
      <c r="T4033" s="40"/>
      <c r="U4033" s="40"/>
      <c r="V4033" s="40"/>
      <c r="W4033" s="40"/>
      <c r="X4033" s="40"/>
      <c r="Y4033" s="40"/>
      <c r="Z4033" s="40"/>
      <c r="AA4033" s="40"/>
      <c r="AB4033" s="40"/>
      <c r="AC4033" s="40"/>
      <c r="AD4033" s="40"/>
      <c r="AE4033" s="40"/>
      <c r="AF4033" s="40"/>
      <c r="AG4033" s="40"/>
      <c r="AH4033" s="40"/>
      <c r="AI4033" s="40"/>
      <c r="AJ4033" s="40"/>
      <c r="AK4033" s="40"/>
      <c r="AL4033" s="40"/>
      <c r="AM4033" s="40"/>
      <c r="AN4033" s="40"/>
      <c r="AO4033" s="40"/>
      <c r="AP4033" s="40"/>
      <c r="AQ4033" s="40"/>
      <c r="AR4033" s="40"/>
      <c r="AS4033" s="40"/>
      <c r="AT4033" s="40"/>
      <c r="AU4033" s="40"/>
      <c r="AV4033" s="40"/>
      <c r="AW4033" s="40"/>
      <c r="AX4033" s="40"/>
      <c r="AY4033" s="40"/>
      <c r="AZ4033" s="40"/>
      <c r="BA4033" s="40"/>
      <c r="BB4033" s="40"/>
      <c r="BC4033" s="40"/>
      <c r="BD4033" s="40"/>
      <c r="BE4033" s="40"/>
      <c r="BF4033" s="40"/>
    </row>
    <row r="4034" spans="1:58" x14ac:dyDescent="0.4">
      <c r="A4034" s="510"/>
      <c r="B4034" s="40"/>
      <c r="C4034" s="40"/>
      <c r="D4034" s="45"/>
      <c r="E4034" s="45"/>
      <c r="F4034" s="64"/>
      <c r="G4034" s="40"/>
      <c r="H4034" s="40"/>
      <c r="I4034" s="40"/>
      <c r="J4034" s="40"/>
      <c r="K4034" s="40"/>
      <c r="L4034" s="40"/>
      <c r="M4034" s="40"/>
      <c r="N4034" s="40"/>
      <c r="O4034" s="40"/>
      <c r="P4034" s="40"/>
      <c r="Q4034" s="40"/>
      <c r="R4034" s="40"/>
      <c r="S4034" s="40"/>
      <c r="T4034" s="40"/>
      <c r="U4034" s="40"/>
      <c r="V4034" s="40"/>
      <c r="W4034" s="40"/>
      <c r="X4034" s="40"/>
      <c r="Y4034" s="40"/>
      <c r="Z4034" s="40"/>
      <c r="AA4034" s="40"/>
      <c r="AB4034" s="40"/>
      <c r="AC4034" s="40"/>
      <c r="AD4034" s="40"/>
      <c r="AE4034" s="40"/>
      <c r="AF4034" s="40"/>
      <c r="AG4034" s="40"/>
      <c r="AH4034" s="40"/>
      <c r="AI4034" s="40"/>
      <c r="AJ4034" s="40"/>
      <c r="AK4034" s="40"/>
      <c r="AL4034" s="40"/>
      <c r="AM4034" s="40"/>
      <c r="AN4034" s="40"/>
      <c r="AO4034" s="40"/>
      <c r="AP4034" s="40"/>
      <c r="AQ4034" s="40"/>
      <c r="AR4034" s="40"/>
      <c r="AS4034" s="40"/>
      <c r="AT4034" s="40"/>
      <c r="AU4034" s="40"/>
      <c r="AV4034" s="40"/>
      <c r="AW4034" s="40"/>
      <c r="AX4034" s="40"/>
      <c r="AY4034" s="40"/>
      <c r="AZ4034" s="40"/>
      <c r="BA4034" s="40"/>
      <c r="BB4034" s="40"/>
      <c r="BC4034" s="40"/>
      <c r="BD4034" s="40"/>
      <c r="BE4034" s="40"/>
      <c r="BF4034" s="40"/>
    </row>
    <row r="4035" spans="1:58" x14ac:dyDescent="0.4">
      <c r="A4035" s="510"/>
      <c r="B4035" s="40"/>
      <c r="C4035" s="40"/>
      <c r="D4035" s="45"/>
      <c r="E4035" s="45"/>
      <c r="F4035" s="64"/>
      <c r="G4035" s="40"/>
      <c r="H4035" s="40"/>
      <c r="I4035" s="40"/>
      <c r="J4035" s="40"/>
      <c r="K4035" s="40"/>
      <c r="L4035" s="40"/>
      <c r="M4035" s="40"/>
      <c r="N4035" s="40"/>
      <c r="O4035" s="40"/>
      <c r="P4035" s="40"/>
      <c r="Q4035" s="40"/>
      <c r="R4035" s="40"/>
      <c r="S4035" s="40"/>
      <c r="T4035" s="40"/>
      <c r="U4035" s="40"/>
      <c r="V4035" s="40"/>
      <c r="W4035" s="40"/>
      <c r="X4035" s="40"/>
      <c r="Y4035" s="40"/>
      <c r="Z4035" s="40"/>
      <c r="AA4035" s="40"/>
      <c r="AB4035" s="40"/>
      <c r="AC4035" s="40"/>
      <c r="AD4035" s="40"/>
      <c r="AE4035" s="40"/>
      <c r="AF4035" s="40"/>
      <c r="AG4035" s="40"/>
      <c r="AH4035" s="40"/>
      <c r="AI4035" s="40"/>
      <c r="AJ4035" s="40"/>
      <c r="AK4035" s="40"/>
      <c r="AL4035" s="40"/>
      <c r="AM4035" s="40"/>
      <c r="AN4035" s="40"/>
      <c r="AO4035" s="40"/>
      <c r="AP4035" s="40"/>
      <c r="AQ4035" s="40"/>
      <c r="AR4035" s="40"/>
      <c r="AS4035" s="40"/>
      <c r="AT4035" s="40"/>
      <c r="AU4035" s="40"/>
      <c r="AV4035" s="40"/>
      <c r="AW4035" s="40"/>
      <c r="AX4035" s="40"/>
      <c r="AY4035" s="40"/>
      <c r="AZ4035" s="40"/>
      <c r="BA4035" s="40"/>
      <c r="BB4035" s="40"/>
      <c r="BC4035" s="40"/>
      <c r="BD4035" s="40"/>
      <c r="BE4035" s="40"/>
      <c r="BF4035" s="40"/>
    </row>
    <row r="4036" spans="1:58" x14ac:dyDescent="0.4">
      <c r="A4036" s="510"/>
      <c r="B4036" s="40"/>
      <c r="C4036" s="40"/>
      <c r="D4036" s="45"/>
      <c r="E4036" s="45"/>
      <c r="F4036" s="64"/>
      <c r="G4036" s="40"/>
      <c r="H4036" s="40"/>
      <c r="I4036" s="40"/>
      <c r="J4036" s="40"/>
      <c r="K4036" s="40"/>
      <c r="L4036" s="40"/>
      <c r="M4036" s="40"/>
      <c r="N4036" s="40"/>
      <c r="O4036" s="40"/>
      <c r="P4036" s="40"/>
      <c r="Q4036" s="40"/>
      <c r="R4036" s="40"/>
      <c r="S4036" s="40"/>
      <c r="T4036" s="40"/>
      <c r="U4036" s="40"/>
      <c r="V4036" s="40"/>
      <c r="W4036" s="40"/>
      <c r="X4036" s="40"/>
      <c r="Y4036" s="40"/>
      <c r="Z4036" s="40"/>
      <c r="AA4036" s="40"/>
      <c r="AB4036" s="40"/>
      <c r="AC4036" s="40"/>
      <c r="AD4036" s="40"/>
      <c r="AE4036" s="40"/>
      <c r="AF4036" s="40"/>
      <c r="AG4036" s="40"/>
      <c r="AH4036" s="40"/>
      <c r="AI4036" s="40"/>
      <c r="AJ4036" s="40"/>
      <c r="AK4036" s="40"/>
      <c r="AL4036" s="40"/>
      <c r="AM4036" s="40"/>
      <c r="AN4036" s="40"/>
      <c r="AO4036" s="40"/>
      <c r="AP4036" s="40"/>
      <c r="AQ4036" s="40"/>
      <c r="AR4036" s="40"/>
      <c r="AS4036" s="40"/>
      <c r="AT4036" s="40"/>
      <c r="AU4036" s="40"/>
      <c r="AV4036" s="40"/>
      <c r="AW4036" s="40"/>
      <c r="AX4036" s="40"/>
      <c r="AY4036" s="40"/>
      <c r="AZ4036" s="40"/>
      <c r="BA4036" s="40"/>
      <c r="BB4036" s="40"/>
      <c r="BC4036" s="40"/>
      <c r="BD4036" s="40"/>
      <c r="BE4036" s="40"/>
      <c r="BF4036" s="40"/>
    </row>
    <row r="4037" spans="1:58" x14ac:dyDescent="0.4">
      <c r="A4037" s="510"/>
      <c r="B4037" s="40"/>
      <c r="C4037" s="40"/>
      <c r="D4037" s="45"/>
      <c r="E4037" s="45"/>
      <c r="F4037" s="64"/>
      <c r="G4037" s="40"/>
      <c r="H4037" s="40"/>
      <c r="I4037" s="40"/>
      <c r="J4037" s="40"/>
      <c r="K4037" s="40"/>
      <c r="L4037" s="40"/>
      <c r="M4037" s="40"/>
      <c r="N4037" s="40"/>
      <c r="O4037" s="40"/>
      <c r="P4037" s="40"/>
      <c r="Q4037" s="40"/>
      <c r="R4037" s="40"/>
      <c r="S4037" s="40"/>
      <c r="T4037" s="40"/>
      <c r="U4037" s="40"/>
      <c r="V4037" s="40"/>
      <c r="W4037" s="40"/>
      <c r="X4037" s="40"/>
      <c r="Y4037" s="40"/>
      <c r="Z4037" s="40"/>
      <c r="AA4037" s="40"/>
      <c r="AB4037" s="40"/>
      <c r="AC4037" s="40"/>
      <c r="AD4037" s="40"/>
      <c r="AE4037" s="40"/>
      <c r="AF4037" s="40"/>
      <c r="AG4037" s="40"/>
      <c r="AH4037" s="40"/>
      <c r="AI4037" s="40"/>
      <c r="AJ4037" s="40"/>
      <c r="AK4037" s="40"/>
      <c r="AL4037" s="40"/>
      <c r="AM4037" s="40"/>
      <c r="AN4037" s="40"/>
      <c r="AO4037" s="40"/>
      <c r="AP4037" s="40"/>
      <c r="AQ4037" s="40"/>
      <c r="AR4037" s="40"/>
      <c r="AS4037" s="40"/>
      <c r="AT4037" s="40"/>
      <c r="AU4037" s="40"/>
      <c r="AV4037" s="40"/>
      <c r="AW4037" s="40"/>
      <c r="AX4037" s="40"/>
      <c r="AY4037" s="40"/>
      <c r="AZ4037" s="40"/>
      <c r="BA4037" s="40"/>
      <c r="BB4037" s="40"/>
      <c r="BC4037" s="40"/>
      <c r="BD4037" s="40"/>
      <c r="BE4037" s="40"/>
      <c r="BF4037" s="40"/>
    </row>
    <row r="4038" spans="1:58" x14ac:dyDescent="0.4">
      <c r="A4038" s="510"/>
      <c r="B4038" s="40"/>
      <c r="C4038" s="40"/>
      <c r="D4038" s="45"/>
      <c r="E4038" s="45"/>
      <c r="F4038" s="64"/>
      <c r="G4038" s="40"/>
      <c r="H4038" s="40"/>
      <c r="I4038" s="40"/>
      <c r="J4038" s="40"/>
      <c r="K4038" s="40"/>
      <c r="L4038" s="40"/>
      <c r="M4038" s="40"/>
      <c r="N4038" s="40"/>
      <c r="O4038" s="40"/>
      <c r="P4038" s="40"/>
      <c r="Q4038" s="40"/>
      <c r="R4038" s="40"/>
      <c r="S4038" s="40"/>
      <c r="T4038" s="40"/>
      <c r="U4038" s="40"/>
      <c r="V4038" s="40"/>
      <c r="W4038" s="40"/>
      <c r="X4038" s="40"/>
      <c r="Y4038" s="40"/>
      <c r="Z4038" s="40"/>
      <c r="AA4038" s="40"/>
      <c r="AB4038" s="40"/>
      <c r="AC4038" s="40"/>
      <c r="AD4038" s="40"/>
      <c r="AE4038" s="40"/>
      <c r="AF4038" s="40"/>
      <c r="AG4038" s="40"/>
      <c r="AH4038" s="40"/>
      <c r="AI4038" s="40"/>
      <c r="AJ4038" s="40"/>
      <c r="AK4038" s="40"/>
      <c r="AL4038" s="40"/>
      <c r="AM4038" s="40"/>
      <c r="AN4038" s="40"/>
      <c r="AO4038" s="40"/>
      <c r="AP4038" s="40"/>
      <c r="AQ4038" s="40"/>
      <c r="AR4038" s="40"/>
      <c r="AS4038" s="40"/>
      <c r="AT4038" s="40"/>
      <c r="AU4038" s="40"/>
      <c r="AV4038" s="40"/>
      <c r="AW4038" s="40"/>
      <c r="AX4038" s="40"/>
      <c r="AY4038" s="40"/>
      <c r="AZ4038" s="40"/>
      <c r="BA4038" s="40"/>
      <c r="BB4038" s="40"/>
      <c r="BC4038" s="40"/>
      <c r="BD4038" s="40"/>
      <c r="BE4038" s="40"/>
      <c r="BF4038" s="40"/>
    </row>
    <row r="4039" spans="1:58" x14ac:dyDescent="0.4">
      <c r="A4039" s="510"/>
      <c r="B4039" s="40"/>
      <c r="C4039" s="40"/>
      <c r="D4039" s="45"/>
      <c r="E4039" s="45"/>
      <c r="F4039" s="64"/>
      <c r="G4039" s="40"/>
      <c r="H4039" s="40"/>
      <c r="I4039" s="40"/>
      <c r="J4039" s="40"/>
      <c r="K4039" s="40"/>
      <c r="L4039" s="40"/>
      <c r="M4039" s="40"/>
      <c r="N4039" s="40"/>
      <c r="O4039" s="40"/>
      <c r="P4039" s="40"/>
      <c r="Q4039" s="40"/>
      <c r="R4039" s="40"/>
      <c r="S4039" s="40"/>
      <c r="T4039" s="40"/>
      <c r="U4039" s="40"/>
      <c r="V4039" s="40"/>
      <c r="W4039" s="40"/>
      <c r="X4039" s="40"/>
      <c r="Y4039" s="40"/>
      <c r="Z4039" s="40"/>
      <c r="AA4039" s="40"/>
      <c r="AB4039" s="40"/>
      <c r="AC4039" s="40"/>
      <c r="AD4039" s="40"/>
      <c r="AE4039" s="40"/>
      <c r="AF4039" s="40"/>
      <c r="AG4039" s="40"/>
      <c r="AH4039" s="40"/>
      <c r="AI4039" s="40"/>
      <c r="AJ4039" s="40"/>
      <c r="AK4039" s="40"/>
      <c r="AL4039" s="40"/>
      <c r="AM4039" s="40"/>
      <c r="AN4039" s="40"/>
      <c r="AO4039" s="40"/>
      <c r="AP4039" s="40"/>
      <c r="AQ4039" s="40"/>
      <c r="AR4039" s="40"/>
      <c r="AS4039" s="40"/>
      <c r="AT4039" s="40"/>
      <c r="AU4039" s="40"/>
      <c r="AV4039" s="40"/>
      <c r="AW4039" s="40"/>
      <c r="AX4039" s="40"/>
      <c r="AY4039" s="40"/>
      <c r="AZ4039" s="40"/>
      <c r="BA4039" s="40"/>
      <c r="BB4039" s="40"/>
      <c r="BC4039" s="40"/>
      <c r="BD4039" s="40"/>
      <c r="BE4039" s="40"/>
      <c r="BF4039" s="40"/>
    </row>
    <row r="4040" spans="1:58" x14ac:dyDescent="0.4">
      <c r="A4040" s="510"/>
      <c r="B4040" s="40"/>
      <c r="C4040" s="40"/>
      <c r="D4040" s="45"/>
      <c r="E4040" s="45"/>
      <c r="F4040" s="64"/>
      <c r="G4040" s="40"/>
      <c r="H4040" s="40"/>
      <c r="I4040" s="40"/>
      <c r="J4040" s="40"/>
      <c r="K4040" s="40"/>
      <c r="L4040" s="40"/>
      <c r="M4040" s="40"/>
      <c r="N4040" s="40"/>
      <c r="O4040" s="40"/>
      <c r="P4040" s="40"/>
      <c r="Q4040" s="40"/>
      <c r="R4040" s="40"/>
      <c r="S4040" s="40"/>
      <c r="T4040" s="40"/>
      <c r="U4040" s="40"/>
      <c r="V4040" s="40"/>
      <c r="W4040" s="40"/>
      <c r="X4040" s="40"/>
      <c r="Y4040" s="40"/>
      <c r="Z4040" s="40"/>
      <c r="AA4040" s="40"/>
      <c r="AB4040" s="40"/>
      <c r="AC4040" s="40"/>
      <c r="AD4040" s="40"/>
      <c r="AE4040" s="40"/>
      <c r="AF4040" s="40"/>
      <c r="AG4040" s="40"/>
      <c r="AH4040" s="40"/>
      <c r="AI4040" s="40"/>
      <c r="AJ4040" s="40"/>
      <c r="AK4040" s="40"/>
      <c r="AL4040" s="40"/>
      <c r="AM4040" s="40"/>
      <c r="AN4040" s="40"/>
      <c r="AO4040" s="40"/>
      <c r="AP4040" s="40"/>
      <c r="AQ4040" s="40"/>
      <c r="AR4040" s="40"/>
      <c r="AS4040" s="40"/>
      <c r="AT4040" s="40"/>
      <c r="AU4040" s="40"/>
      <c r="AV4040" s="40"/>
      <c r="AW4040" s="40"/>
      <c r="AX4040" s="40"/>
      <c r="AY4040" s="40"/>
      <c r="AZ4040" s="40"/>
      <c r="BA4040" s="40"/>
      <c r="BB4040" s="40"/>
      <c r="BC4040" s="40"/>
      <c r="BD4040" s="40"/>
      <c r="BE4040" s="40"/>
      <c r="BF4040" s="40"/>
    </row>
    <row r="4041" spans="1:58" x14ac:dyDescent="0.4">
      <c r="A4041" s="510"/>
      <c r="B4041" s="40"/>
      <c r="C4041" s="40"/>
      <c r="D4041" s="45"/>
      <c r="E4041" s="45"/>
      <c r="F4041" s="64"/>
      <c r="G4041" s="40"/>
      <c r="H4041" s="40"/>
      <c r="I4041" s="40"/>
      <c r="J4041" s="40"/>
      <c r="K4041" s="40"/>
      <c r="L4041" s="40"/>
      <c r="M4041" s="40"/>
      <c r="N4041" s="40"/>
      <c r="O4041" s="40"/>
      <c r="P4041" s="40"/>
      <c r="Q4041" s="40"/>
      <c r="R4041" s="40"/>
      <c r="S4041" s="40"/>
      <c r="T4041" s="40"/>
      <c r="U4041" s="40"/>
      <c r="V4041" s="40"/>
      <c r="W4041" s="40"/>
      <c r="X4041" s="40"/>
      <c r="Y4041" s="40"/>
      <c r="Z4041" s="40"/>
      <c r="AA4041" s="40"/>
      <c r="AB4041" s="40"/>
      <c r="AC4041" s="40"/>
      <c r="AD4041" s="40"/>
      <c r="AE4041" s="40"/>
      <c r="AF4041" s="40"/>
      <c r="AG4041" s="40"/>
      <c r="AH4041" s="40"/>
      <c r="AI4041" s="40"/>
      <c r="AJ4041" s="40"/>
      <c r="AK4041" s="40"/>
      <c r="AL4041" s="40"/>
      <c r="AM4041" s="40"/>
      <c r="AN4041" s="40"/>
      <c r="AO4041" s="40"/>
      <c r="AP4041" s="40"/>
      <c r="AQ4041" s="40"/>
      <c r="AR4041" s="40"/>
      <c r="AS4041" s="40"/>
      <c r="AT4041" s="40"/>
      <c r="AU4041" s="40"/>
      <c r="AV4041" s="40"/>
      <c r="AW4041" s="40"/>
      <c r="AX4041" s="40"/>
      <c r="AY4041" s="40"/>
      <c r="AZ4041" s="40"/>
      <c r="BA4041" s="40"/>
      <c r="BB4041" s="40"/>
      <c r="BC4041" s="40"/>
      <c r="BD4041" s="40"/>
      <c r="BE4041" s="40"/>
      <c r="BF4041" s="40"/>
    </row>
    <row r="4042" spans="1:58" x14ac:dyDescent="0.4">
      <c r="A4042" s="510"/>
      <c r="B4042" s="40"/>
      <c r="C4042" s="40"/>
      <c r="D4042" s="45"/>
      <c r="E4042" s="45"/>
      <c r="F4042" s="64"/>
      <c r="G4042" s="40"/>
      <c r="H4042" s="40"/>
      <c r="I4042" s="40"/>
      <c r="J4042" s="40"/>
      <c r="K4042" s="40"/>
      <c r="L4042" s="40"/>
      <c r="M4042" s="40"/>
      <c r="N4042" s="40"/>
      <c r="O4042" s="40"/>
      <c r="P4042" s="40"/>
      <c r="Q4042" s="40"/>
      <c r="R4042" s="40"/>
      <c r="S4042" s="40"/>
      <c r="T4042" s="40"/>
      <c r="U4042" s="40"/>
      <c r="V4042" s="40"/>
      <c r="W4042" s="40"/>
      <c r="X4042" s="40"/>
      <c r="Y4042" s="40"/>
      <c r="Z4042" s="40"/>
      <c r="AA4042" s="40"/>
      <c r="AB4042" s="40"/>
      <c r="AC4042" s="40"/>
      <c r="AD4042" s="40"/>
      <c r="AE4042" s="40"/>
      <c r="AF4042" s="40"/>
      <c r="AG4042" s="40"/>
      <c r="AH4042" s="40"/>
      <c r="AI4042" s="40"/>
      <c r="AJ4042" s="40"/>
      <c r="AK4042" s="40"/>
      <c r="AL4042" s="40"/>
      <c r="AM4042" s="40"/>
      <c r="AN4042" s="40"/>
      <c r="AO4042" s="40"/>
      <c r="AP4042" s="40"/>
      <c r="AQ4042" s="40"/>
      <c r="AR4042" s="40"/>
      <c r="AS4042" s="40"/>
      <c r="AT4042" s="40"/>
      <c r="AU4042" s="40"/>
      <c r="AV4042" s="40"/>
      <c r="AW4042" s="40"/>
      <c r="AX4042" s="40"/>
      <c r="AY4042" s="40"/>
      <c r="AZ4042" s="40"/>
      <c r="BA4042" s="40"/>
      <c r="BB4042" s="40"/>
      <c r="BC4042" s="40"/>
      <c r="BD4042" s="40"/>
      <c r="BE4042" s="40"/>
      <c r="BF4042" s="40"/>
    </row>
    <row r="4043" spans="1:58" x14ac:dyDescent="0.4">
      <c r="A4043" s="510"/>
      <c r="B4043" s="40"/>
      <c r="C4043" s="40"/>
      <c r="D4043" s="45"/>
      <c r="E4043" s="45"/>
      <c r="F4043" s="64"/>
      <c r="G4043" s="40"/>
      <c r="H4043" s="40"/>
      <c r="I4043" s="40"/>
      <c r="J4043" s="40"/>
      <c r="K4043" s="40"/>
      <c r="L4043" s="40"/>
      <c r="M4043" s="40"/>
      <c r="N4043" s="40"/>
      <c r="O4043" s="40"/>
      <c r="P4043" s="40"/>
      <c r="Q4043" s="40"/>
      <c r="R4043" s="40"/>
      <c r="S4043" s="40"/>
      <c r="T4043" s="40"/>
      <c r="U4043" s="40"/>
      <c r="V4043" s="40"/>
      <c r="W4043" s="40"/>
      <c r="X4043" s="40"/>
      <c r="Y4043" s="40"/>
      <c r="Z4043" s="40"/>
      <c r="AA4043" s="40"/>
      <c r="AB4043" s="40"/>
      <c r="AC4043" s="40"/>
      <c r="AD4043" s="40"/>
      <c r="AE4043" s="40"/>
      <c r="AF4043" s="40"/>
      <c r="AG4043" s="40"/>
      <c r="AH4043" s="40"/>
      <c r="AI4043" s="40"/>
      <c r="AJ4043" s="40"/>
      <c r="AK4043" s="40"/>
      <c r="AL4043" s="40"/>
      <c r="AM4043" s="40"/>
      <c r="AN4043" s="40"/>
      <c r="AO4043" s="40"/>
      <c r="AP4043" s="40"/>
      <c r="AQ4043" s="40"/>
      <c r="AR4043" s="40"/>
      <c r="AS4043" s="40"/>
      <c r="AT4043" s="40"/>
      <c r="AU4043" s="40"/>
      <c r="AV4043" s="40"/>
      <c r="AW4043" s="40"/>
      <c r="AX4043" s="40"/>
      <c r="AY4043" s="40"/>
      <c r="AZ4043" s="40"/>
      <c r="BA4043" s="40"/>
      <c r="BB4043" s="40"/>
      <c r="BC4043" s="40"/>
      <c r="BD4043" s="40"/>
      <c r="BE4043" s="40"/>
      <c r="BF4043" s="40"/>
    </row>
    <row r="4044" spans="1:58" x14ac:dyDescent="0.4">
      <c r="A4044" s="510"/>
      <c r="B4044" s="40"/>
      <c r="C4044" s="40"/>
      <c r="D4044" s="45"/>
      <c r="E4044" s="45"/>
      <c r="F4044" s="64"/>
      <c r="G4044" s="40"/>
      <c r="H4044" s="40"/>
      <c r="I4044" s="40"/>
      <c r="J4044" s="40"/>
      <c r="K4044" s="40"/>
      <c r="L4044" s="40"/>
      <c r="M4044" s="40"/>
      <c r="N4044" s="40"/>
      <c r="O4044" s="40"/>
      <c r="P4044" s="40"/>
      <c r="Q4044" s="40"/>
      <c r="R4044" s="40"/>
      <c r="S4044" s="40"/>
      <c r="T4044" s="40"/>
      <c r="U4044" s="40"/>
      <c r="V4044" s="40"/>
      <c r="W4044" s="40"/>
      <c r="X4044" s="40"/>
      <c r="Y4044" s="40"/>
      <c r="Z4044" s="40"/>
      <c r="AA4044" s="40"/>
      <c r="AB4044" s="40"/>
      <c r="AC4044" s="40"/>
      <c r="AD4044" s="40"/>
      <c r="AE4044" s="40"/>
      <c r="AF4044" s="40"/>
      <c r="AG4044" s="40"/>
      <c r="AH4044" s="40"/>
      <c r="AI4044" s="40"/>
      <c r="AJ4044" s="40"/>
      <c r="AK4044" s="40"/>
      <c r="AL4044" s="40"/>
      <c r="AM4044" s="40"/>
      <c r="AN4044" s="40"/>
      <c r="AO4044" s="40"/>
      <c r="AP4044" s="40"/>
      <c r="AQ4044" s="40"/>
      <c r="AR4044" s="40"/>
      <c r="AS4044" s="40"/>
      <c r="AT4044" s="40"/>
      <c r="AU4044" s="40"/>
      <c r="AV4044" s="40"/>
      <c r="AW4044" s="40"/>
      <c r="AX4044" s="40"/>
      <c r="AY4044" s="40"/>
      <c r="AZ4044" s="40"/>
      <c r="BA4044" s="40"/>
      <c r="BB4044" s="40"/>
      <c r="BC4044" s="40"/>
      <c r="BD4044" s="40"/>
      <c r="BE4044" s="40"/>
      <c r="BF4044" s="40"/>
    </row>
    <row r="4045" spans="1:58" x14ac:dyDescent="0.4">
      <c r="A4045" s="510"/>
      <c r="B4045" s="40"/>
      <c r="C4045" s="40"/>
      <c r="D4045" s="45"/>
      <c r="E4045" s="45"/>
      <c r="F4045" s="64"/>
      <c r="G4045" s="40"/>
      <c r="H4045" s="40"/>
      <c r="I4045" s="40"/>
      <c r="J4045" s="40"/>
      <c r="K4045" s="40"/>
      <c r="L4045" s="40"/>
      <c r="M4045" s="40"/>
      <c r="N4045" s="40"/>
      <c r="O4045" s="40"/>
      <c r="P4045" s="40"/>
      <c r="Q4045" s="40"/>
      <c r="R4045" s="40"/>
      <c r="S4045" s="40"/>
      <c r="T4045" s="40"/>
      <c r="U4045" s="40"/>
      <c r="V4045" s="40"/>
      <c r="W4045" s="40"/>
      <c r="X4045" s="40"/>
      <c r="Y4045" s="40"/>
      <c r="Z4045" s="40"/>
      <c r="AA4045" s="40"/>
      <c r="AB4045" s="40"/>
      <c r="AC4045" s="40"/>
      <c r="AD4045" s="40"/>
      <c r="AE4045" s="40"/>
      <c r="AF4045" s="40"/>
      <c r="AG4045" s="40"/>
      <c r="AH4045" s="40"/>
      <c r="AI4045" s="40"/>
      <c r="AJ4045" s="40"/>
      <c r="AK4045" s="40"/>
      <c r="AL4045" s="40"/>
      <c r="AM4045" s="40"/>
      <c r="AN4045" s="40"/>
      <c r="AO4045" s="40"/>
      <c r="AP4045" s="40"/>
      <c r="AQ4045" s="40"/>
      <c r="AR4045" s="40"/>
      <c r="AS4045" s="40"/>
      <c r="AT4045" s="40"/>
      <c r="AU4045" s="40"/>
      <c r="AV4045" s="40"/>
      <c r="AW4045" s="40"/>
      <c r="AX4045" s="40"/>
      <c r="AY4045" s="40"/>
      <c r="AZ4045" s="40"/>
      <c r="BA4045" s="40"/>
      <c r="BB4045" s="40"/>
      <c r="BC4045" s="40"/>
      <c r="BD4045" s="40"/>
      <c r="BE4045" s="40"/>
      <c r="BF4045" s="40"/>
    </row>
    <row r="4046" spans="1:58" x14ac:dyDescent="0.4">
      <c r="A4046" s="510"/>
      <c r="B4046" s="40"/>
      <c r="C4046" s="40"/>
      <c r="D4046" s="45"/>
      <c r="E4046" s="45"/>
      <c r="F4046" s="64"/>
      <c r="G4046" s="40"/>
      <c r="H4046" s="40"/>
      <c r="I4046" s="40"/>
      <c r="J4046" s="40"/>
      <c r="K4046" s="40"/>
      <c r="L4046" s="40"/>
      <c r="M4046" s="40"/>
      <c r="N4046" s="40"/>
      <c r="O4046" s="40"/>
      <c r="P4046" s="40"/>
      <c r="Q4046" s="40"/>
      <c r="R4046" s="40"/>
      <c r="S4046" s="40"/>
      <c r="T4046" s="40"/>
      <c r="U4046" s="40"/>
      <c r="V4046" s="40"/>
      <c r="W4046" s="40"/>
      <c r="X4046" s="40"/>
      <c r="Y4046" s="40"/>
      <c r="Z4046" s="40"/>
      <c r="AA4046" s="40"/>
      <c r="AB4046" s="40"/>
      <c r="AC4046" s="40"/>
      <c r="AD4046" s="40"/>
      <c r="AE4046" s="40"/>
      <c r="AF4046" s="40"/>
      <c r="AG4046" s="40"/>
      <c r="AH4046" s="40"/>
      <c r="AI4046" s="40"/>
      <c r="AJ4046" s="40"/>
      <c r="AK4046" s="40"/>
      <c r="AL4046" s="40"/>
      <c r="AM4046" s="40"/>
      <c r="AN4046" s="40"/>
      <c r="AO4046" s="40"/>
      <c r="AP4046" s="40"/>
      <c r="AQ4046" s="40"/>
      <c r="AR4046" s="40"/>
      <c r="AS4046" s="40"/>
      <c r="AT4046" s="40"/>
      <c r="AU4046" s="40"/>
      <c r="AV4046" s="40"/>
      <c r="AW4046" s="40"/>
      <c r="AX4046" s="40"/>
      <c r="AY4046" s="40"/>
      <c r="AZ4046" s="40"/>
      <c r="BA4046" s="40"/>
      <c r="BB4046" s="40"/>
      <c r="BC4046" s="40"/>
      <c r="BD4046" s="40"/>
      <c r="BE4046" s="40"/>
      <c r="BF4046" s="40"/>
    </row>
    <row r="4047" spans="1:58" x14ac:dyDescent="0.4">
      <c r="A4047" s="510"/>
      <c r="B4047" s="40"/>
      <c r="C4047" s="40"/>
      <c r="D4047" s="45"/>
      <c r="E4047" s="45"/>
      <c r="F4047" s="64"/>
      <c r="G4047" s="40"/>
      <c r="H4047" s="40"/>
      <c r="I4047" s="40"/>
      <c r="J4047" s="40"/>
      <c r="K4047" s="40"/>
      <c r="L4047" s="40"/>
      <c r="M4047" s="40"/>
      <c r="N4047" s="40"/>
      <c r="O4047" s="40"/>
      <c r="P4047" s="40"/>
      <c r="Q4047" s="40"/>
      <c r="R4047" s="40"/>
      <c r="S4047" s="40"/>
      <c r="T4047" s="40"/>
      <c r="U4047" s="40"/>
      <c r="V4047" s="40"/>
      <c r="W4047" s="40"/>
      <c r="X4047" s="40"/>
      <c r="Y4047" s="40"/>
      <c r="Z4047" s="40"/>
      <c r="AA4047" s="40"/>
      <c r="AB4047" s="40"/>
      <c r="AC4047" s="40"/>
      <c r="AD4047" s="40"/>
      <c r="AE4047" s="40"/>
      <c r="AF4047" s="40"/>
      <c r="AG4047" s="40"/>
      <c r="AH4047" s="40"/>
      <c r="AI4047" s="40"/>
      <c r="AJ4047" s="40"/>
      <c r="AK4047" s="40"/>
      <c r="AL4047" s="40"/>
      <c r="AM4047" s="40"/>
      <c r="AN4047" s="40"/>
      <c r="AO4047" s="40"/>
      <c r="AP4047" s="40"/>
      <c r="AQ4047" s="40"/>
      <c r="AR4047" s="40"/>
      <c r="AS4047" s="40"/>
      <c r="AT4047" s="40"/>
      <c r="AU4047" s="40"/>
      <c r="AV4047" s="40"/>
      <c r="AW4047" s="40"/>
      <c r="AX4047" s="40"/>
      <c r="AY4047" s="40"/>
      <c r="AZ4047" s="40"/>
      <c r="BA4047" s="40"/>
      <c r="BB4047" s="40"/>
      <c r="BC4047" s="40"/>
      <c r="BD4047" s="40"/>
      <c r="BE4047" s="40"/>
      <c r="BF4047" s="40"/>
    </row>
    <row r="4048" spans="1:58" x14ac:dyDescent="0.4">
      <c r="A4048" s="510"/>
      <c r="B4048" s="40"/>
      <c r="C4048" s="40"/>
      <c r="D4048" s="45"/>
      <c r="E4048" s="45"/>
      <c r="F4048" s="64"/>
      <c r="G4048" s="40"/>
      <c r="H4048" s="40"/>
      <c r="I4048" s="40"/>
      <c r="J4048" s="40"/>
      <c r="K4048" s="40"/>
      <c r="L4048" s="40"/>
      <c r="M4048" s="40"/>
      <c r="N4048" s="40"/>
      <c r="O4048" s="40"/>
      <c r="P4048" s="40"/>
      <c r="Q4048" s="40"/>
      <c r="R4048" s="40"/>
      <c r="S4048" s="40"/>
      <c r="T4048" s="40"/>
      <c r="U4048" s="40"/>
      <c r="V4048" s="40"/>
      <c r="W4048" s="40"/>
      <c r="X4048" s="40"/>
      <c r="Y4048" s="40"/>
      <c r="Z4048" s="40"/>
      <c r="AA4048" s="40"/>
      <c r="AB4048" s="40"/>
      <c r="AC4048" s="40"/>
      <c r="AD4048" s="40"/>
      <c r="AE4048" s="40"/>
      <c r="AF4048" s="40"/>
      <c r="AG4048" s="40"/>
      <c r="AH4048" s="40"/>
      <c r="AI4048" s="40"/>
      <c r="AJ4048" s="40"/>
      <c r="AK4048" s="40"/>
      <c r="AL4048" s="40"/>
      <c r="AM4048" s="40"/>
      <c r="AN4048" s="40"/>
      <c r="AO4048" s="40"/>
      <c r="AP4048" s="40"/>
      <c r="AQ4048" s="40"/>
      <c r="AR4048" s="40"/>
      <c r="AS4048" s="40"/>
      <c r="AT4048" s="40"/>
      <c r="AU4048" s="40"/>
      <c r="AV4048" s="40"/>
      <c r="AW4048" s="40"/>
      <c r="AX4048" s="40"/>
      <c r="AY4048" s="40"/>
      <c r="AZ4048" s="40"/>
      <c r="BA4048" s="40"/>
      <c r="BB4048" s="40"/>
      <c r="BC4048" s="40"/>
      <c r="BD4048" s="40"/>
      <c r="BE4048" s="40"/>
      <c r="BF4048" s="40"/>
    </row>
    <row r="4049" spans="1:58" x14ac:dyDescent="0.4">
      <c r="A4049" s="510"/>
      <c r="B4049" s="40"/>
      <c r="C4049" s="40"/>
      <c r="D4049" s="45"/>
      <c r="E4049" s="45"/>
      <c r="F4049" s="64"/>
      <c r="G4049" s="40"/>
      <c r="H4049" s="40"/>
      <c r="I4049" s="40"/>
      <c r="J4049" s="40"/>
      <c r="K4049" s="40"/>
      <c r="L4049" s="40"/>
      <c r="M4049" s="40"/>
      <c r="N4049" s="40"/>
      <c r="O4049" s="40"/>
      <c r="P4049" s="40"/>
      <c r="Q4049" s="40"/>
      <c r="R4049" s="40"/>
      <c r="S4049" s="40"/>
      <c r="T4049" s="40"/>
      <c r="U4049" s="40"/>
      <c r="V4049" s="40"/>
      <c r="W4049" s="40"/>
      <c r="X4049" s="40"/>
      <c r="Y4049" s="40"/>
      <c r="Z4049" s="40"/>
      <c r="AA4049" s="40"/>
      <c r="AB4049" s="40"/>
      <c r="AC4049" s="40"/>
      <c r="AD4049" s="40"/>
      <c r="AE4049" s="40"/>
      <c r="AF4049" s="40"/>
      <c r="AG4049" s="40"/>
      <c r="AH4049" s="40"/>
      <c r="AI4049" s="40"/>
      <c r="AJ4049" s="40"/>
      <c r="AK4049" s="40"/>
      <c r="AL4049" s="40"/>
      <c r="AM4049" s="40"/>
      <c r="AN4049" s="40"/>
      <c r="AO4049" s="40"/>
      <c r="AP4049" s="40"/>
      <c r="AQ4049" s="40"/>
      <c r="AR4049" s="40"/>
      <c r="AS4049" s="40"/>
      <c r="AT4049" s="40"/>
      <c r="AU4049" s="40"/>
      <c r="AV4049" s="40"/>
      <c r="AW4049" s="40"/>
      <c r="AX4049" s="40"/>
      <c r="AY4049" s="40"/>
      <c r="AZ4049" s="40"/>
      <c r="BA4049" s="40"/>
      <c r="BB4049" s="40"/>
      <c r="BC4049" s="40"/>
      <c r="BD4049" s="40"/>
      <c r="BE4049" s="40"/>
      <c r="BF4049" s="40"/>
    </row>
    <row r="4050" spans="1:58" x14ac:dyDescent="0.4">
      <c r="A4050" s="510"/>
      <c r="B4050" s="40"/>
      <c r="C4050" s="40"/>
      <c r="D4050" s="45"/>
      <c r="E4050" s="45"/>
      <c r="F4050" s="64"/>
      <c r="G4050" s="40"/>
      <c r="H4050" s="40"/>
      <c r="I4050" s="40"/>
      <c r="J4050" s="40"/>
      <c r="K4050" s="40"/>
      <c r="L4050" s="40"/>
      <c r="M4050" s="40"/>
      <c r="N4050" s="40"/>
      <c r="O4050" s="40"/>
      <c r="P4050" s="40"/>
      <c r="Q4050" s="40"/>
      <c r="R4050" s="40"/>
      <c r="S4050" s="40"/>
      <c r="T4050" s="40"/>
      <c r="U4050" s="40"/>
      <c r="V4050" s="40"/>
      <c r="W4050" s="40"/>
      <c r="X4050" s="40"/>
      <c r="Y4050" s="40"/>
      <c r="Z4050" s="40"/>
      <c r="AA4050" s="40"/>
      <c r="AB4050" s="40"/>
      <c r="AC4050" s="40"/>
      <c r="AD4050" s="40"/>
      <c r="AE4050" s="40"/>
      <c r="AF4050" s="40"/>
      <c r="AG4050" s="40"/>
      <c r="AH4050" s="40"/>
      <c r="AI4050" s="40"/>
      <c r="AJ4050" s="40"/>
      <c r="AK4050" s="40"/>
      <c r="AL4050" s="40"/>
      <c r="AM4050" s="40"/>
      <c r="AN4050" s="40"/>
      <c r="AO4050" s="40"/>
      <c r="AP4050" s="40"/>
      <c r="AQ4050" s="40"/>
      <c r="AR4050" s="40"/>
      <c r="AS4050" s="40"/>
      <c r="AT4050" s="40"/>
      <c r="AU4050" s="40"/>
      <c r="AV4050" s="40"/>
      <c r="AW4050" s="40"/>
      <c r="AX4050" s="40"/>
      <c r="AY4050" s="40"/>
      <c r="AZ4050" s="40"/>
      <c r="BA4050" s="40"/>
      <c r="BB4050" s="40"/>
      <c r="BC4050" s="40"/>
      <c r="BD4050" s="40"/>
      <c r="BE4050" s="40"/>
      <c r="BF4050" s="40"/>
    </row>
    <row r="4051" spans="1:58" x14ac:dyDescent="0.4">
      <c r="A4051" s="510"/>
      <c r="B4051" s="40"/>
      <c r="C4051" s="40"/>
      <c r="D4051" s="45"/>
      <c r="E4051" s="45"/>
      <c r="F4051" s="64"/>
      <c r="G4051" s="40"/>
      <c r="H4051" s="40"/>
      <c r="I4051" s="40"/>
      <c r="J4051" s="40"/>
      <c r="K4051" s="40"/>
      <c r="L4051" s="40"/>
      <c r="M4051" s="40"/>
      <c r="N4051" s="40"/>
      <c r="O4051" s="40"/>
      <c r="P4051" s="40"/>
      <c r="Q4051" s="40"/>
      <c r="R4051" s="40"/>
      <c r="S4051" s="40"/>
      <c r="T4051" s="40"/>
      <c r="U4051" s="40"/>
      <c r="V4051" s="40"/>
      <c r="W4051" s="40"/>
      <c r="X4051" s="40"/>
      <c r="Y4051" s="40"/>
      <c r="Z4051" s="40"/>
      <c r="AA4051" s="40"/>
      <c r="AB4051" s="40"/>
      <c r="AC4051" s="40"/>
      <c r="AD4051" s="40"/>
      <c r="AE4051" s="40"/>
      <c r="AF4051" s="40"/>
      <c r="AG4051" s="40"/>
      <c r="AH4051" s="40"/>
      <c r="AI4051" s="40"/>
      <c r="AJ4051" s="40"/>
      <c r="AK4051" s="40"/>
      <c r="AL4051" s="40"/>
      <c r="AM4051" s="40"/>
      <c r="AN4051" s="40"/>
      <c r="AO4051" s="40"/>
      <c r="AP4051" s="40"/>
      <c r="AQ4051" s="40"/>
      <c r="AR4051" s="40"/>
      <c r="AS4051" s="40"/>
      <c r="AT4051" s="40"/>
      <c r="AU4051" s="40"/>
      <c r="AV4051" s="40"/>
      <c r="AW4051" s="40"/>
      <c r="AX4051" s="40"/>
      <c r="AY4051" s="40"/>
      <c r="AZ4051" s="40"/>
      <c r="BA4051" s="40"/>
      <c r="BB4051" s="40"/>
      <c r="BC4051" s="40"/>
      <c r="BD4051" s="40"/>
      <c r="BE4051" s="40"/>
      <c r="BF4051" s="40"/>
    </row>
    <row r="4052" spans="1:58" x14ac:dyDescent="0.4">
      <c r="A4052" s="510"/>
      <c r="B4052" s="40"/>
      <c r="C4052" s="40"/>
      <c r="D4052" s="45"/>
      <c r="E4052" s="45"/>
      <c r="F4052" s="64"/>
      <c r="G4052" s="40"/>
      <c r="H4052" s="40"/>
      <c r="I4052" s="40"/>
      <c r="J4052" s="40"/>
      <c r="K4052" s="40"/>
      <c r="L4052" s="40"/>
      <c r="M4052" s="40"/>
      <c r="N4052" s="40"/>
      <c r="O4052" s="40"/>
      <c r="P4052" s="40"/>
      <c r="Q4052" s="40"/>
      <c r="R4052" s="40"/>
      <c r="S4052" s="40"/>
      <c r="T4052" s="40"/>
      <c r="U4052" s="40"/>
      <c r="V4052" s="40"/>
      <c r="W4052" s="40"/>
      <c r="X4052" s="40"/>
      <c r="Y4052" s="40"/>
      <c r="Z4052" s="40"/>
      <c r="AA4052" s="40"/>
      <c r="AB4052" s="40"/>
      <c r="AC4052" s="40"/>
      <c r="AD4052" s="40"/>
      <c r="AE4052" s="40"/>
      <c r="AF4052" s="40"/>
      <c r="AG4052" s="40"/>
      <c r="AH4052" s="40"/>
      <c r="AI4052" s="40"/>
      <c r="AJ4052" s="40"/>
      <c r="AK4052" s="40"/>
      <c r="AL4052" s="40"/>
      <c r="AM4052" s="40"/>
      <c r="AN4052" s="40"/>
      <c r="AO4052" s="40"/>
      <c r="AP4052" s="40"/>
      <c r="AQ4052" s="40"/>
      <c r="AR4052" s="40"/>
      <c r="AS4052" s="40"/>
      <c r="AT4052" s="40"/>
      <c r="AU4052" s="40"/>
      <c r="AV4052" s="40"/>
      <c r="AW4052" s="40"/>
      <c r="AX4052" s="40"/>
      <c r="AY4052" s="40"/>
      <c r="AZ4052" s="40"/>
      <c r="BA4052" s="40"/>
      <c r="BB4052" s="40"/>
      <c r="BC4052" s="40"/>
      <c r="BD4052" s="40"/>
      <c r="BE4052" s="40"/>
      <c r="BF4052" s="40"/>
    </row>
    <row r="4053" spans="1:58" x14ac:dyDescent="0.4">
      <c r="A4053" s="510"/>
      <c r="B4053" s="40"/>
      <c r="C4053" s="40"/>
      <c r="D4053" s="45"/>
      <c r="E4053" s="45"/>
      <c r="F4053" s="64"/>
      <c r="G4053" s="40"/>
      <c r="H4053" s="40"/>
      <c r="I4053" s="40"/>
      <c r="J4053" s="40"/>
      <c r="K4053" s="40"/>
      <c r="L4053" s="40"/>
      <c r="M4053" s="40"/>
      <c r="N4053" s="40"/>
      <c r="O4053" s="40"/>
      <c r="P4053" s="40"/>
      <c r="Q4053" s="40"/>
      <c r="R4053" s="40"/>
      <c r="S4053" s="40"/>
      <c r="T4053" s="40"/>
      <c r="U4053" s="40"/>
      <c r="V4053" s="40"/>
      <c r="W4053" s="40"/>
      <c r="X4053" s="40"/>
      <c r="Y4053" s="40"/>
      <c r="Z4053" s="40"/>
      <c r="AA4053" s="40"/>
      <c r="AB4053" s="40"/>
      <c r="AC4053" s="40"/>
      <c r="AD4053" s="40"/>
      <c r="AE4053" s="40"/>
      <c r="AF4053" s="40"/>
      <c r="AG4053" s="40"/>
      <c r="AH4053" s="40"/>
      <c r="AI4053" s="40"/>
      <c r="AJ4053" s="40"/>
      <c r="AK4053" s="40"/>
      <c r="AL4053" s="40"/>
      <c r="AM4053" s="40"/>
      <c r="AN4053" s="40"/>
      <c r="AO4053" s="40"/>
      <c r="AP4053" s="40"/>
      <c r="AQ4053" s="40"/>
      <c r="AR4053" s="40"/>
      <c r="AS4053" s="40"/>
      <c r="AT4053" s="40"/>
      <c r="AU4053" s="40"/>
      <c r="AV4053" s="40"/>
      <c r="AW4053" s="40"/>
      <c r="AX4053" s="40"/>
      <c r="AY4053" s="40"/>
      <c r="AZ4053" s="40"/>
      <c r="BA4053" s="40"/>
      <c r="BB4053" s="40"/>
      <c r="BC4053" s="40"/>
      <c r="BD4053" s="40"/>
      <c r="BE4053" s="40"/>
      <c r="BF4053" s="40"/>
    </row>
    <row r="4054" spans="1:58" x14ac:dyDescent="0.4">
      <c r="A4054" s="510"/>
      <c r="B4054" s="40"/>
      <c r="C4054" s="40"/>
      <c r="D4054" s="45"/>
      <c r="E4054" s="45"/>
      <c r="F4054" s="64"/>
      <c r="G4054" s="40"/>
      <c r="H4054" s="40"/>
      <c r="I4054" s="40"/>
      <c r="J4054" s="40"/>
      <c r="K4054" s="40"/>
      <c r="L4054" s="40"/>
      <c r="M4054" s="40"/>
      <c r="N4054" s="40"/>
      <c r="O4054" s="40"/>
      <c r="P4054" s="40"/>
      <c r="Q4054" s="40"/>
      <c r="R4054" s="40"/>
      <c r="S4054" s="40"/>
      <c r="T4054" s="40"/>
      <c r="U4054" s="40"/>
      <c r="V4054" s="40"/>
      <c r="W4054" s="40"/>
      <c r="X4054" s="40"/>
      <c r="Y4054" s="40"/>
      <c r="Z4054" s="40"/>
      <c r="AA4054" s="40"/>
      <c r="AB4054" s="40"/>
      <c r="AC4054" s="40"/>
      <c r="AD4054" s="40"/>
      <c r="AE4054" s="40"/>
      <c r="AF4054" s="40"/>
      <c r="AG4054" s="40"/>
      <c r="AH4054" s="40"/>
      <c r="AI4054" s="40"/>
      <c r="AJ4054" s="40"/>
      <c r="AK4054" s="40"/>
      <c r="AL4054" s="40"/>
      <c r="AM4054" s="40"/>
      <c r="AN4054" s="40"/>
      <c r="AO4054" s="40"/>
      <c r="AP4054" s="40"/>
      <c r="AQ4054" s="40"/>
      <c r="AR4054" s="40"/>
      <c r="AS4054" s="40"/>
      <c r="AT4054" s="40"/>
      <c r="AU4054" s="40"/>
      <c r="AV4054" s="40"/>
      <c r="AW4054" s="40"/>
      <c r="AX4054" s="40"/>
      <c r="AY4054" s="40"/>
      <c r="AZ4054" s="40"/>
      <c r="BA4054" s="40"/>
      <c r="BB4054" s="40"/>
      <c r="BC4054" s="40"/>
      <c r="BD4054" s="40"/>
      <c r="BE4054" s="40"/>
      <c r="BF4054" s="40"/>
    </row>
    <row r="4055" spans="1:58" x14ac:dyDescent="0.4">
      <c r="A4055" s="510"/>
      <c r="B4055" s="40"/>
      <c r="C4055" s="40"/>
      <c r="D4055" s="45"/>
      <c r="E4055" s="45"/>
      <c r="F4055" s="64"/>
      <c r="G4055" s="40"/>
      <c r="H4055" s="40"/>
      <c r="I4055" s="40"/>
      <c r="J4055" s="40"/>
      <c r="K4055" s="40"/>
      <c r="L4055" s="40"/>
      <c r="M4055" s="40"/>
      <c r="N4055" s="40"/>
      <c r="O4055" s="40"/>
      <c r="P4055" s="40"/>
      <c r="Q4055" s="40"/>
      <c r="R4055" s="40"/>
      <c r="S4055" s="40"/>
      <c r="T4055" s="40"/>
      <c r="U4055" s="40"/>
      <c r="V4055" s="40"/>
      <c r="W4055" s="40"/>
      <c r="X4055" s="40"/>
      <c r="Y4055" s="40"/>
      <c r="Z4055" s="40"/>
      <c r="AA4055" s="40"/>
      <c r="AB4055" s="40"/>
      <c r="AC4055" s="40"/>
      <c r="AD4055" s="40"/>
      <c r="AE4055" s="40"/>
      <c r="AF4055" s="40"/>
      <c r="AG4055" s="40"/>
      <c r="AH4055" s="40"/>
      <c r="AI4055" s="40"/>
      <c r="AJ4055" s="40"/>
      <c r="AK4055" s="40"/>
      <c r="AL4055" s="40"/>
      <c r="AM4055" s="40"/>
      <c r="AN4055" s="40"/>
      <c r="AO4055" s="40"/>
      <c r="AP4055" s="40"/>
      <c r="AQ4055" s="40"/>
      <c r="AR4055" s="40"/>
      <c r="AS4055" s="40"/>
      <c r="AT4055" s="40"/>
      <c r="AU4055" s="40"/>
      <c r="AV4055" s="40"/>
      <c r="AW4055" s="40"/>
      <c r="AX4055" s="40"/>
      <c r="AY4055" s="40"/>
      <c r="AZ4055" s="40"/>
      <c r="BA4055" s="40"/>
      <c r="BB4055" s="40"/>
      <c r="BC4055" s="40"/>
      <c r="BD4055" s="40"/>
      <c r="BE4055" s="40"/>
      <c r="BF4055" s="40"/>
    </row>
    <row r="4056" spans="1:58" x14ac:dyDescent="0.4">
      <c r="A4056" s="510"/>
      <c r="B4056" s="40"/>
      <c r="C4056" s="40"/>
      <c r="D4056" s="45"/>
      <c r="E4056" s="45"/>
      <c r="F4056" s="64"/>
      <c r="G4056" s="40"/>
      <c r="H4056" s="40"/>
      <c r="I4056" s="40"/>
      <c r="J4056" s="40"/>
      <c r="K4056" s="40"/>
      <c r="L4056" s="40"/>
      <c r="M4056" s="40"/>
      <c r="N4056" s="40"/>
      <c r="O4056" s="40"/>
      <c r="P4056" s="40"/>
      <c r="Q4056" s="40"/>
      <c r="R4056" s="40"/>
      <c r="S4056" s="40"/>
      <c r="T4056" s="40"/>
      <c r="U4056" s="40"/>
      <c r="V4056" s="40"/>
      <c r="W4056" s="40"/>
      <c r="X4056" s="40"/>
      <c r="Y4056" s="40"/>
      <c r="Z4056" s="40"/>
      <c r="AA4056" s="40"/>
      <c r="AB4056" s="40"/>
      <c r="AC4056" s="40"/>
      <c r="AD4056" s="40"/>
      <c r="AE4056" s="40"/>
      <c r="AF4056" s="40"/>
      <c r="AG4056" s="40"/>
      <c r="AH4056" s="40"/>
      <c r="AI4056" s="40"/>
      <c r="AJ4056" s="40"/>
      <c r="AK4056" s="40"/>
      <c r="AL4056" s="40"/>
      <c r="AM4056" s="40"/>
      <c r="AN4056" s="40"/>
      <c r="AO4056" s="40"/>
      <c r="AP4056" s="40"/>
      <c r="AQ4056" s="40"/>
      <c r="AR4056" s="40"/>
      <c r="AS4056" s="40"/>
      <c r="AT4056" s="40"/>
      <c r="AU4056" s="40"/>
      <c r="AV4056" s="40"/>
      <c r="AW4056" s="40"/>
      <c r="AX4056" s="40"/>
      <c r="AY4056" s="40"/>
      <c r="AZ4056" s="40"/>
      <c r="BA4056" s="40"/>
      <c r="BB4056" s="40"/>
      <c r="BC4056" s="40"/>
      <c r="BD4056" s="40"/>
      <c r="BE4056" s="40"/>
      <c r="BF4056" s="40"/>
    </row>
    <row r="4057" spans="1:58" x14ac:dyDescent="0.4">
      <c r="A4057" s="510"/>
      <c r="B4057" s="40"/>
      <c r="C4057" s="40"/>
      <c r="D4057" s="45"/>
      <c r="E4057" s="45"/>
      <c r="F4057" s="64"/>
      <c r="G4057" s="40"/>
      <c r="H4057" s="40"/>
      <c r="I4057" s="40"/>
      <c r="J4057" s="40"/>
      <c r="K4057" s="40"/>
      <c r="L4057" s="40"/>
      <c r="M4057" s="40"/>
      <c r="N4057" s="40"/>
      <c r="O4057" s="40"/>
      <c r="P4057" s="40"/>
      <c r="Q4057" s="40"/>
      <c r="R4057" s="40"/>
      <c r="S4057" s="40"/>
      <c r="T4057" s="40"/>
      <c r="U4057" s="40"/>
      <c r="V4057" s="40"/>
      <c r="W4057" s="40"/>
      <c r="X4057" s="40"/>
      <c r="Y4057" s="40"/>
      <c r="Z4057" s="40"/>
      <c r="AA4057" s="40"/>
      <c r="AB4057" s="40"/>
      <c r="AC4057" s="40"/>
      <c r="AD4057" s="40"/>
      <c r="AE4057" s="40"/>
      <c r="AF4057" s="40"/>
      <c r="AG4057" s="40"/>
      <c r="AH4057" s="40"/>
      <c r="AI4057" s="40"/>
      <c r="AJ4057" s="40"/>
      <c r="AK4057" s="40"/>
      <c r="AL4057" s="40"/>
      <c r="AM4057" s="40"/>
      <c r="AN4057" s="40"/>
      <c r="AO4057" s="40"/>
      <c r="AP4057" s="40"/>
      <c r="AQ4057" s="40"/>
      <c r="AR4057" s="40"/>
      <c r="AS4057" s="40"/>
      <c r="AT4057" s="40"/>
      <c r="AU4057" s="40"/>
      <c r="AV4057" s="40"/>
      <c r="AW4057" s="40"/>
      <c r="AX4057" s="40"/>
      <c r="AY4057" s="40"/>
      <c r="AZ4057" s="40"/>
      <c r="BA4057" s="40"/>
      <c r="BB4057" s="40"/>
      <c r="BC4057" s="40"/>
      <c r="BD4057" s="40"/>
      <c r="BE4057" s="40"/>
      <c r="BF4057" s="40"/>
    </row>
    <row r="4058" spans="1:58" x14ac:dyDescent="0.4">
      <c r="A4058" s="510"/>
      <c r="B4058" s="40"/>
      <c r="C4058" s="40"/>
      <c r="D4058" s="45"/>
      <c r="E4058" s="45"/>
      <c r="F4058" s="64"/>
      <c r="G4058" s="40"/>
      <c r="H4058" s="40"/>
      <c r="I4058" s="40"/>
      <c r="J4058" s="40"/>
      <c r="K4058" s="40"/>
      <c r="L4058" s="40"/>
      <c r="M4058" s="40"/>
      <c r="N4058" s="40"/>
      <c r="O4058" s="40"/>
      <c r="P4058" s="40"/>
      <c r="Q4058" s="40"/>
      <c r="R4058" s="40"/>
      <c r="S4058" s="40"/>
      <c r="T4058" s="40"/>
      <c r="U4058" s="40"/>
      <c r="V4058" s="40"/>
      <c r="W4058" s="40"/>
      <c r="X4058" s="40"/>
      <c r="Y4058" s="40"/>
      <c r="Z4058" s="40"/>
      <c r="AA4058" s="40"/>
      <c r="AB4058" s="40"/>
      <c r="AC4058" s="40"/>
      <c r="AD4058" s="40"/>
      <c r="AE4058" s="40"/>
      <c r="AF4058" s="40"/>
      <c r="AG4058" s="40"/>
      <c r="AH4058" s="40"/>
      <c r="AI4058" s="40"/>
      <c r="AJ4058" s="40"/>
      <c r="AK4058" s="40"/>
      <c r="AL4058" s="40"/>
      <c r="AM4058" s="40"/>
      <c r="AN4058" s="40"/>
      <c r="AO4058" s="40"/>
      <c r="AP4058" s="40"/>
      <c r="AQ4058" s="40"/>
      <c r="AR4058" s="40"/>
      <c r="AS4058" s="40"/>
      <c r="AT4058" s="40"/>
      <c r="AU4058" s="40"/>
      <c r="AV4058" s="40"/>
      <c r="AW4058" s="40"/>
      <c r="AX4058" s="40"/>
      <c r="AY4058" s="40"/>
      <c r="AZ4058" s="40"/>
      <c r="BA4058" s="40"/>
      <c r="BB4058" s="40"/>
      <c r="BC4058" s="40"/>
      <c r="BD4058" s="40"/>
      <c r="BE4058" s="40"/>
      <c r="BF4058" s="40"/>
    </row>
    <row r="4059" spans="1:58" x14ac:dyDescent="0.4">
      <c r="A4059" s="510"/>
      <c r="B4059" s="40"/>
      <c r="C4059" s="40"/>
      <c r="D4059" s="45"/>
      <c r="E4059" s="45"/>
      <c r="F4059" s="64"/>
      <c r="G4059" s="40"/>
      <c r="H4059" s="40"/>
      <c r="I4059" s="40"/>
      <c r="J4059" s="40"/>
      <c r="K4059" s="40"/>
      <c r="L4059" s="40"/>
      <c r="M4059" s="40"/>
      <c r="N4059" s="40"/>
      <c r="O4059" s="40"/>
      <c r="P4059" s="40"/>
      <c r="Q4059" s="40"/>
      <c r="R4059" s="40"/>
      <c r="S4059" s="40"/>
      <c r="T4059" s="40"/>
      <c r="U4059" s="40"/>
      <c r="V4059" s="40"/>
      <c r="W4059" s="40"/>
      <c r="X4059" s="40"/>
      <c r="Y4059" s="40"/>
      <c r="Z4059" s="40"/>
      <c r="AA4059" s="40"/>
      <c r="AB4059" s="40"/>
      <c r="AC4059" s="40"/>
      <c r="AD4059" s="40"/>
      <c r="AE4059" s="40"/>
      <c r="AF4059" s="40"/>
      <c r="AG4059" s="40"/>
      <c r="AH4059" s="40"/>
      <c r="AI4059" s="40"/>
      <c r="AJ4059" s="40"/>
      <c r="AK4059" s="40"/>
      <c r="AL4059" s="40"/>
      <c r="AM4059" s="40"/>
      <c r="AN4059" s="40"/>
      <c r="AO4059" s="40"/>
      <c r="AP4059" s="40"/>
      <c r="AQ4059" s="40"/>
      <c r="AR4059" s="40"/>
      <c r="AS4059" s="40"/>
      <c r="AT4059" s="40"/>
      <c r="AU4059" s="40"/>
      <c r="AV4059" s="40"/>
      <c r="AW4059" s="40"/>
      <c r="AX4059" s="40"/>
      <c r="AY4059" s="40"/>
      <c r="AZ4059" s="40"/>
      <c r="BA4059" s="40"/>
      <c r="BB4059" s="40"/>
      <c r="BC4059" s="40"/>
      <c r="BD4059" s="40"/>
      <c r="BE4059" s="40"/>
      <c r="BF4059" s="40"/>
    </row>
    <row r="4060" spans="1:58" x14ac:dyDescent="0.4">
      <c r="A4060" s="510"/>
      <c r="B4060" s="40"/>
      <c r="C4060" s="40"/>
      <c r="D4060" s="45"/>
      <c r="E4060" s="45"/>
      <c r="F4060" s="64"/>
      <c r="G4060" s="40"/>
      <c r="H4060" s="40"/>
      <c r="I4060" s="40"/>
      <c r="J4060" s="40"/>
      <c r="K4060" s="40"/>
      <c r="L4060" s="40"/>
      <c r="M4060" s="40"/>
      <c r="N4060" s="40"/>
      <c r="O4060" s="40"/>
      <c r="P4060" s="40"/>
      <c r="Q4060" s="40"/>
      <c r="R4060" s="40"/>
      <c r="S4060" s="40"/>
      <c r="T4060" s="40"/>
      <c r="U4060" s="40"/>
      <c r="V4060" s="40"/>
      <c r="W4060" s="40"/>
      <c r="X4060" s="40"/>
      <c r="Y4060" s="40"/>
      <c r="Z4060" s="40"/>
      <c r="AA4060" s="40"/>
      <c r="AB4060" s="40"/>
      <c r="AC4060" s="40"/>
      <c r="AD4060" s="40"/>
      <c r="AE4060" s="40"/>
      <c r="AF4060" s="40"/>
      <c r="AG4060" s="40"/>
      <c r="AH4060" s="40"/>
      <c r="AI4060" s="40"/>
      <c r="AJ4060" s="40"/>
      <c r="AK4060" s="40"/>
      <c r="AL4060" s="40"/>
      <c r="AM4060" s="40"/>
      <c r="AN4060" s="40"/>
      <c r="AO4060" s="40"/>
      <c r="AP4060" s="40"/>
      <c r="AQ4060" s="40"/>
      <c r="AR4060" s="40"/>
      <c r="AS4060" s="40"/>
      <c r="AT4060" s="40"/>
      <c r="AU4060" s="40"/>
      <c r="AV4060" s="40"/>
      <c r="AW4060" s="40"/>
      <c r="AX4060" s="40"/>
      <c r="AY4060" s="40"/>
      <c r="AZ4060" s="40"/>
      <c r="BA4060" s="40"/>
      <c r="BB4060" s="40"/>
      <c r="BC4060" s="40"/>
      <c r="BD4060" s="40"/>
      <c r="BE4060" s="40"/>
      <c r="BF4060" s="40"/>
    </row>
    <row r="4061" spans="1:58" x14ac:dyDescent="0.4">
      <c r="A4061" s="510"/>
      <c r="B4061" s="40"/>
      <c r="C4061" s="40"/>
      <c r="D4061" s="45"/>
      <c r="E4061" s="45"/>
      <c r="F4061" s="64"/>
      <c r="G4061" s="40"/>
      <c r="H4061" s="40"/>
      <c r="I4061" s="40"/>
      <c r="J4061" s="40"/>
      <c r="K4061" s="40"/>
      <c r="L4061" s="40"/>
      <c r="M4061" s="40"/>
      <c r="N4061" s="40"/>
      <c r="O4061" s="40"/>
      <c r="P4061" s="40"/>
      <c r="Q4061" s="40"/>
      <c r="R4061" s="40"/>
      <c r="S4061" s="40"/>
      <c r="T4061" s="40"/>
      <c r="U4061" s="40"/>
      <c r="V4061" s="40"/>
      <c r="W4061" s="40"/>
      <c r="X4061" s="40"/>
      <c r="Y4061" s="40"/>
      <c r="Z4061" s="40"/>
      <c r="AA4061" s="40"/>
      <c r="AB4061" s="40"/>
      <c r="AC4061" s="40"/>
      <c r="AD4061" s="40"/>
      <c r="AE4061" s="40"/>
      <c r="AF4061" s="40"/>
      <c r="AG4061" s="40"/>
      <c r="AH4061" s="40"/>
      <c r="AI4061" s="40"/>
      <c r="AJ4061" s="40"/>
      <c r="AK4061" s="40"/>
      <c r="AL4061" s="40"/>
      <c r="AM4061" s="40"/>
      <c r="AN4061" s="40"/>
      <c r="AO4061" s="40"/>
      <c r="AP4061" s="40"/>
      <c r="AQ4061" s="40"/>
      <c r="AR4061" s="40"/>
      <c r="AS4061" s="40"/>
      <c r="AT4061" s="40"/>
      <c r="AU4061" s="40"/>
      <c r="AV4061" s="40"/>
      <c r="AW4061" s="40"/>
      <c r="AX4061" s="40"/>
      <c r="AY4061" s="40"/>
      <c r="AZ4061" s="40"/>
      <c r="BA4061" s="40"/>
      <c r="BB4061" s="40"/>
      <c r="BC4061" s="40"/>
      <c r="BD4061" s="40"/>
      <c r="BE4061" s="40"/>
      <c r="BF4061" s="40"/>
    </row>
    <row r="4062" spans="1:58" x14ac:dyDescent="0.4">
      <c r="A4062" s="510"/>
      <c r="B4062" s="40"/>
      <c r="C4062" s="40"/>
      <c r="D4062" s="45"/>
      <c r="E4062" s="45"/>
      <c r="F4062" s="64"/>
      <c r="G4062" s="40"/>
      <c r="H4062" s="40"/>
      <c r="I4062" s="40"/>
      <c r="J4062" s="40"/>
      <c r="K4062" s="40"/>
      <c r="L4062" s="40"/>
      <c r="M4062" s="40"/>
      <c r="N4062" s="40"/>
      <c r="O4062" s="40"/>
      <c r="P4062" s="40"/>
      <c r="Q4062" s="40"/>
      <c r="R4062" s="40"/>
      <c r="S4062" s="40"/>
      <c r="T4062" s="40"/>
      <c r="U4062" s="40"/>
      <c r="V4062" s="40"/>
      <c r="W4062" s="40"/>
      <c r="X4062" s="40"/>
      <c r="Y4062" s="40"/>
      <c r="Z4062" s="40"/>
      <c r="AA4062" s="40"/>
      <c r="AB4062" s="40"/>
      <c r="AC4062" s="40"/>
      <c r="AD4062" s="40"/>
      <c r="AE4062" s="40"/>
      <c r="AF4062" s="40"/>
      <c r="AG4062" s="40"/>
      <c r="AH4062" s="40"/>
      <c r="AI4062" s="40"/>
      <c r="AJ4062" s="40"/>
      <c r="AK4062" s="40"/>
      <c r="AL4062" s="40"/>
      <c r="AM4062" s="40"/>
      <c r="AN4062" s="40"/>
      <c r="AO4062" s="40"/>
      <c r="AP4062" s="40"/>
      <c r="AQ4062" s="40"/>
      <c r="AR4062" s="40"/>
      <c r="AS4062" s="40"/>
      <c r="AT4062" s="40"/>
      <c r="AU4062" s="40"/>
      <c r="AV4062" s="40"/>
      <c r="AW4062" s="40"/>
      <c r="AX4062" s="40"/>
      <c r="AY4062" s="40"/>
      <c r="AZ4062" s="40"/>
      <c r="BA4062" s="40"/>
      <c r="BB4062" s="40"/>
      <c r="BC4062" s="40"/>
      <c r="BD4062" s="40"/>
      <c r="BE4062" s="40"/>
      <c r="BF4062" s="40"/>
    </row>
    <row r="4063" spans="1:58" x14ac:dyDescent="0.4">
      <c r="A4063" s="510"/>
      <c r="B4063" s="40"/>
      <c r="C4063" s="40"/>
      <c r="D4063" s="45"/>
      <c r="E4063" s="45"/>
      <c r="F4063" s="64"/>
      <c r="G4063" s="40"/>
      <c r="H4063" s="40"/>
      <c r="I4063" s="40"/>
      <c r="J4063" s="40"/>
      <c r="K4063" s="40"/>
      <c r="L4063" s="40"/>
      <c r="M4063" s="40"/>
      <c r="N4063" s="40"/>
      <c r="O4063" s="40"/>
      <c r="P4063" s="40"/>
      <c r="Q4063" s="40"/>
      <c r="R4063" s="40"/>
      <c r="S4063" s="40"/>
      <c r="T4063" s="40"/>
      <c r="U4063" s="40"/>
      <c r="V4063" s="40"/>
      <c r="W4063" s="40"/>
      <c r="X4063" s="40"/>
      <c r="Y4063" s="40"/>
      <c r="Z4063" s="40"/>
      <c r="AA4063" s="40"/>
      <c r="AB4063" s="40"/>
      <c r="AC4063" s="40"/>
      <c r="AD4063" s="40"/>
      <c r="AE4063" s="40"/>
      <c r="AF4063" s="40"/>
      <c r="AG4063" s="40"/>
      <c r="AH4063" s="40"/>
      <c r="AI4063" s="40"/>
      <c r="AJ4063" s="40"/>
      <c r="AK4063" s="40"/>
      <c r="AL4063" s="40"/>
      <c r="AM4063" s="40"/>
      <c r="AN4063" s="40"/>
      <c r="AO4063" s="40"/>
      <c r="AP4063" s="40"/>
      <c r="AQ4063" s="40"/>
      <c r="AR4063" s="40"/>
      <c r="AS4063" s="40"/>
      <c r="AT4063" s="40"/>
      <c r="AU4063" s="40"/>
      <c r="AV4063" s="40"/>
      <c r="AW4063" s="40"/>
      <c r="AX4063" s="40"/>
      <c r="AY4063" s="40"/>
      <c r="AZ4063" s="40"/>
      <c r="BA4063" s="40"/>
      <c r="BB4063" s="40"/>
      <c r="BC4063" s="40"/>
      <c r="BD4063" s="40"/>
      <c r="BE4063" s="40"/>
      <c r="BF4063" s="40"/>
    </row>
    <row r="4064" spans="1:58" x14ac:dyDescent="0.4">
      <c r="A4064" s="510"/>
      <c r="B4064" s="40"/>
      <c r="C4064" s="40"/>
      <c r="D4064" s="45"/>
      <c r="E4064" s="45"/>
      <c r="F4064" s="64"/>
      <c r="G4064" s="40"/>
      <c r="H4064" s="40"/>
      <c r="I4064" s="40"/>
      <c r="J4064" s="40"/>
      <c r="K4064" s="40"/>
      <c r="L4064" s="40"/>
      <c r="M4064" s="40"/>
      <c r="N4064" s="40"/>
      <c r="O4064" s="40"/>
      <c r="P4064" s="40"/>
      <c r="Q4064" s="40"/>
      <c r="R4064" s="40"/>
      <c r="S4064" s="40"/>
      <c r="T4064" s="40"/>
      <c r="U4064" s="40"/>
      <c r="V4064" s="40"/>
      <c r="W4064" s="40"/>
      <c r="X4064" s="40"/>
      <c r="Y4064" s="40"/>
      <c r="Z4064" s="40"/>
      <c r="AA4064" s="40"/>
      <c r="AB4064" s="40"/>
      <c r="AC4064" s="40"/>
      <c r="AD4064" s="40"/>
      <c r="AE4064" s="40"/>
      <c r="AF4064" s="40"/>
      <c r="AG4064" s="40"/>
      <c r="AH4064" s="40"/>
      <c r="AI4064" s="40"/>
      <c r="AJ4064" s="40"/>
      <c r="AK4064" s="40"/>
      <c r="AL4064" s="40"/>
      <c r="AM4064" s="40"/>
      <c r="AN4064" s="40"/>
      <c r="AO4064" s="40"/>
      <c r="AP4064" s="40"/>
      <c r="AQ4064" s="40"/>
      <c r="AR4064" s="40"/>
      <c r="AS4064" s="40"/>
      <c r="AT4064" s="40"/>
      <c r="AU4064" s="40"/>
      <c r="AV4064" s="40"/>
      <c r="AW4064" s="40"/>
      <c r="AX4064" s="40"/>
      <c r="AY4064" s="40"/>
      <c r="AZ4064" s="40"/>
      <c r="BA4064" s="40"/>
      <c r="BB4064" s="40"/>
      <c r="BC4064" s="40"/>
      <c r="BD4064" s="40"/>
      <c r="BE4064" s="40"/>
      <c r="BF4064" s="40"/>
    </row>
    <row r="4065" spans="1:58" x14ac:dyDescent="0.4">
      <c r="A4065" s="510"/>
      <c r="B4065" s="40"/>
      <c r="C4065" s="40"/>
      <c r="D4065" s="45"/>
      <c r="E4065" s="45"/>
      <c r="F4065" s="64"/>
      <c r="G4065" s="40"/>
      <c r="H4065" s="40"/>
      <c r="I4065" s="40"/>
      <c r="J4065" s="40"/>
      <c r="K4065" s="40"/>
      <c r="L4065" s="40"/>
      <c r="M4065" s="40"/>
      <c r="N4065" s="40"/>
      <c r="O4065" s="40"/>
      <c r="P4065" s="40"/>
      <c r="Q4065" s="40"/>
      <c r="R4065" s="40"/>
      <c r="S4065" s="40"/>
      <c r="T4065" s="40"/>
      <c r="U4065" s="40"/>
      <c r="V4065" s="40"/>
      <c r="W4065" s="40"/>
      <c r="X4065" s="40"/>
      <c r="Y4065" s="40"/>
      <c r="Z4065" s="40"/>
      <c r="AA4065" s="40"/>
      <c r="AB4065" s="40"/>
      <c r="AC4065" s="40"/>
      <c r="AD4065" s="40"/>
      <c r="AE4065" s="40"/>
      <c r="AF4065" s="40"/>
      <c r="AG4065" s="40"/>
      <c r="AH4065" s="40"/>
      <c r="AI4065" s="40"/>
      <c r="AJ4065" s="40"/>
      <c r="AK4065" s="40"/>
      <c r="AL4065" s="40"/>
      <c r="AM4065" s="40"/>
      <c r="AN4065" s="40"/>
      <c r="AO4065" s="40"/>
      <c r="AP4065" s="40"/>
      <c r="AQ4065" s="40"/>
      <c r="AR4065" s="40"/>
      <c r="AS4065" s="40"/>
      <c r="AT4065" s="40"/>
      <c r="AU4065" s="40"/>
      <c r="AV4065" s="40"/>
      <c r="AW4065" s="40"/>
      <c r="AX4065" s="40"/>
      <c r="AY4065" s="40"/>
      <c r="AZ4065" s="40"/>
      <c r="BA4065" s="40"/>
      <c r="BB4065" s="40"/>
      <c r="BC4065" s="40"/>
      <c r="BD4065" s="40"/>
      <c r="BE4065" s="40"/>
      <c r="BF4065" s="40"/>
    </row>
    <row r="4066" spans="1:58" x14ac:dyDescent="0.4">
      <c r="A4066" s="510"/>
      <c r="B4066" s="40"/>
      <c r="C4066" s="40"/>
      <c r="D4066" s="45"/>
      <c r="E4066" s="45"/>
      <c r="F4066" s="64"/>
      <c r="G4066" s="40"/>
      <c r="H4066" s="40"/>
      <c r="I4066" s="40"/>
      <c r="J4066" s="40"/>
      <c r="K4066" s="40"/>
      <c r="L4066" s="40"/>
      <c r="M4066" s="40"/>
      <c r="N4066" s="40"/>
      <c r="O4066" s="40"/>
      <c r="P4066" s="40"/>
      <c r="Q4066" s="40"/>
      <c r="R4066" s="40"/>
      <c r="S4066" s="40"/>
      <c r="T4066" s="40"/>
      <c r="U4066" s="40"/>
      <c r="V4066" s="40"/>
      <c r="W4066" s="40"/>
      <c r="X4066" s="40"/>
      <c r="Y4066" s="40"/>
      <c r="Z4066" s="40"/>
      <c r="AA4066" s="40"/>
      <c r="AB4066" s="40"/>
      <c r="AC4066" s="40"/>
      <c r="AD4066" s="40"/>
      <c r="AE4066" s="40"/>
      <c r="AF4066" s="40"/>
      <c r="AG4066" s="40"/>
      <c r="AH4066" s="40"/>
      <c r="AI4066" s="40"/>
      <c r="AJ4066" s="40"/>
      <c r="AK4066" s="40"/>
      <c r="AL4066" s="40"/>
      <c r="AM4066" s="40"/>
      <c r="AN4066" s="40"/>
      <c r="AO4066" s="40"/>
      <c r="AP4066" s="40"/>
      <c r="AQ4066" s="40"/>
      <c r="AR4066" s="40"/>
      <c r="AS4066" s="40"/>
      <c r="AT4066" s="40"/>
      <c r="AU4066" s="40"/>
      <c r="AV4066" s="40"/>
      <c r="AW4066" s="40"/>
      <c r="AX4066" s="40"/>
      <c r="AY4066" s="40"/>
      <c r="AZ4066" s="40"/>
      <c r="BA4066" s="40"/>
      <c r="BB4066" s="40"/>
      <c r="BC4066" s="40"/>
      <c r="BD4066" s="40"/>
      <c r="BE4066" s="40"/>
      <c r="BF4066" s="40"/>
    </row>
    <row r="4067" spans="1:58" x14ac:dyDescent="0.4">
      <c r="A4067" s="510"/>
      <c r="B4067" s="40"/>
      <c r="C4067" s="40"/>
      <c r="D4067" s="45"/>
      <c r="E4067" s="45"/>
      <c r="F4067" s="64"/>
      <c r="G4067" s="40"/>
      <c r="H4067" s="40"/>
      <c r="I4067" s="40"/>
      <c r="J4067" s="40"/>
      <c r="K4067" s="40"/>
      <c r="L4067" s="40"/>
      <c r="M4067" s="40"/>
      <c r="N4067" s="40"/>
      <c r="O4067" s="40"/>
      <c r="P4067" s="40"/>
      <c r="Q4067" s="40"/>
      <c r="R4067" s="40"/>
      <c r="S4067" s="40"/>
      <c r="T4067" s="40"/>
      <c r="U4067" s="40"/>
      <c r="V4067" s="40"/>
      <c r="W4067" s="40"/>
      <c r="X4067" s="40"/>
      <c r="Y4067" s="40"/>
      <c r="Z4067" s="40"/>
      <c r="AA4067" s="40"/>
      <c r="AB4067" s="40"/>
      <c r="AC4067" s="40"/>
      <c r="AD4067" s="40"/>
      <c r="AE4067" s="40"/>
      <c r="AF4067" s="40"/>
      <c r="AG4067" s="40"/>
      <c r="AH4067" s="40"/>
      <c r="AI4067" s="40"/>
      <c r="AJ4067" s="40"/>
      <c r="AK4067" s="40"/>
      <c r="AL4067" s="40"/>
      <c r="AM4067" s="40"/>
      <c r="AN4067" s="40"/>
      <c r="AO4067" s="40"/>
      <c r="AP4067" s="40"/>
      <c r="AQ4067" s="40"/>
      <c r="AR4067" s="40"/>
      <c r="AS4067" s="40"/>
      <c r="AT4067" s="40"/>
      <c r="AU4067" s="40"/>
      <c r="AV4067" s="40"/>
      <c r="AW4067" s="40"/>
      <c r="AX4067" s="40"/>
      <c r="AY4067" s="40"/>
      <c r="AZ4067" s="40"/>
      <c r="BA4067" s="40"/>
      <c r="BB4067" s="40"/>
      <c r="BC4067" s="40"/>
      <c r="BD4067" s="40"/>
      <c r="BE4067" s="40"/>
      <c r="BF4067" s="40"/>
    </row>
    <row r="4068" spans="1:58" x14ac:dyDescent="0.4">
      <c r="A4068" s="510"/>
      <c r="B4068" s="40"/>
      <c r="C4068" s="40"/>
      <c r="D4068" s="45"/>
      <c r="E4068" s="45"/>
      <c r="F4068" s="64"/>
      <c r="G4068" s="40"/>
      <c r="H4068" s="40"/>
      <c r="I4068" s="40"/>
      <c r="J4068" s="40"/>
      <c r="K4068" s="40"/>
      <c r="L4068" s="40"/>
      <c r="M4068" s="40"/>
      <c r="N4068" s="40"/>
      <c r="O4068" s="40"/>
      <c r="P4068" s="40"/>
      <c r="Q4068" s="40"/>
      <c r="R4068" s="40"/>
      <c r="S4068" s="40"/>
      <c r="T4068" s="40"/>
      <c r="U4068" s="40"/>
      <c r="V4068" s="40"/>
      <c r="W4068" s="40"/>
      <c r="X4068" s="40"/>
      <c r="Y4068" s="40"/>
      <c r="Z4068" s="40"/>
      <c r="AA4068" s="40"/>
      <c r="AB4068" s="40"/>
      <c r="AC4068" s="40"/>
      <c r="AD4068" s="40"/>
      <c r="AE4068" s="40"/>
      <c r="AF4068" s="40"/>
      <c r="AG4068" s="40"/>
      <c r="AH4068" s="40"/>
      <c r="AI4068" s="40"/>
      <c r="AJ4068" s="40"/>
      <c r="AK4068" s="40"/>
      <c r="AL4068" s="40"/>
      <c r="AM4068" s="40"/>
      <c r="AN4068" s="40"/>
      <c r="AO4068" s="40"/>
      <c r="AP4068" s="40"/>
      <c r="AQ4068" s="40"/>
      <c r="AR4068" s="40"/>
      <c r="AS4068" s="40"/>
      <c r="AT4068" s="40"/>
      <c r="AU4068" s="40"/>
      <c r="AV4068" s="40"/>
      <c r="AW4068" s="40"/>
      <c r="AX4068" s="40"/>
      <c r="AY4068" s="40"/>
      <c r="AZ4068" s="40"/>
      <c r="BA4068" s="40"/>
      <c r="BB4068" s="40"/>
      <c r="BC4068" s="40"/>
      <c r="BD4068" s="40"/>
      <c r="BE4068" s="40"/>
      <c r="BF4068" s="40"/>
    </row>
    <row r="4069" spans="1:58" x14ac:dyDescent="0.4">
      <c r="A4069" s="510"/>
      <c r="B4069" s="40"/>
      <c r="C4069" s="40"/>
      <c r="D4069" s="45"/>
      <c r="E4069" s="45"/>
      <c r="F4069" s="64"/>
      <c r="G4069" s="40"/>
      <c r="H4069" s="40"/>
      <c r="I4069" s="40"/>
      <c r="J4069" s="40"/>
      <c r="K4069" s="40"/>
      <c r="L4069" s="40"/>
      <c r="M4069" s="40"/>
      <c r="N4069" s="40"/>
      <c r="O4069" s="40"/>
      <c r="P4069" s="40"/>
      <c r="Q4069" s="40"/>
      <c r="R4069" s="40"/>
      <c r="S4069" s="40"/>
      <c r="T4069" s="40"/>
      <c r="U4069" s="40"/>
      <c r="V4069" s="40"/>
      <c r="W4069" s="40"/>
      <c r="X4069" s="40"/>
      <c r="Y4069" s="40"/>
      <c r="Z4069" s="40"/>
      <c r="AA4069" s="40"/>
      <c r="AB4069" s="40"/>
      <c r="AC4069" s="40"/>
      <c r="AD4069" s="40"/>
      <c r="AE4069" s="40"/>
      <c r="AF4069" s="40"/>
      <c r="AG4069" s="40"/>
      <c r="AH4069" s="40"/>
      <c r="AI4069" s="40"/>
      <c r="AJ4069" s="40"/>
      <c r="AK4069" s="40"/>
      <c r="AL4069" s="40"/>
      <c r="AM4069" s="40"/>
      <c r="AN4069" s="40"/>
      <c r="AO4069" s="40"/>
      <c r="AP4069" s="40"/>
      <c r="AQ4069" s="40"/>
      <c r="AR4069" s="40"/>
      <c r="AS4069" s="40"/>
      <c r="AT4069" s="40"/>
      <c r="AU4069" s="40"/>
      <c r="AV4069" s="40"/>
      <c r="AW4069" s="40"/>
      <c r="AX4069" s="40"/>
      <c r="AY4069" s="40"/>
      <c r="AZ4069" s="40"/>
      <c r="BA4069" s="40"/>
      <c r="BB4069" s="40"/>
      <c r="BC4069" s="40"/>
      <c r="BD4069" s="40"/>
      <c r="BE4069" s="40"/>
      <c r="BF4069" s="40"/>
    </row>
    <row r="4070" spans="1:58" x14ac:dyDescent="0.4">
      <c r="A4070" s="510"/>
      <c r="B4070" s="40"/>
      <c r="C4070" s="40"/>
      <c r="D4070" s="45"/>
      <c r="E4070" s="45"/>
      <c r="F4070" s="64"/>
      <c r="G4070" s="40"/>
      <c r="H4070" s="40"/>
      <c r="I4070" s="40"/>
      <c r="J4070" s="40"/>
      <c r="K4070" s="40"/>
      <c r="L4070" s="40"/>
      <c r="M4070" s="40"/>
      <c r="N4070" s="40"/>
      <c r="O4070" s="40"/>
      <c r="P4070" s="40"/>
      <c r="Q4070" s="40"/>
      <c r="R4070" s="40"/>
      <c r="S4070" s="40"/>
      <c r="T4070" s="40"/>
      <c r="U4070" s="40"/>
      <c r="V4070" s="40"/>
      <c r="W4070" s="40"/>
      <c r="X4070" s="40"/>
      <c r="Y4070" s="40"/>
      <c r="Z4070" s="40"/>
      <c r="AA4070" s="40"/>
      <c r="AB4070" s="40"/>
      <c r="AC4070" s="40"/>
      <c r="AD4070" s="40"/>
      <c r="AE4070" s="40"/>
      <c r="AF4070" s="40"/>
      <c r="AG4070" s="40"/>
      <c r="AH4070" s="40"/>
      <c r="AI4070" s="40"/>
      <c r="AJ4070" s="40"/>
      <c r="AK4070" s="40"/>
      <c r="AL4070" s="40"/>
      <c r="AM4070" s="40"/>
      <c r="AN4070" s="40"/>
      <c r="AO4070" s="40"/>
      <c r="AP4070" s="40"/>
      <c r="AQ4070" s="40"/>
      <c r="AR4070" s="40"/>
      <c r="AS4070" s="40"/>
      <c r="AT4070" s="40"/>
      <c r="AU4070" s="40"/>
      <c r="AV4070" s="40"/>
      <c r="AW4070" s="40"/>
      <c r="AX4070" s="40"/>
      <c r="AY4070" s="40"/>
      <c r="AZ4070" s="40"/>
      <c r="BA4070" s="40"/>
      <c r="BB4070" s="40"/>
      <c r="BC4070" s="40"/>
      <c r="BD4070" s="40"/>
      <c r="BE4070" s="40"/>
      <c r="BF4070" s="40"/>
    </row>
    <row r="4071" spans="1:58" x14ac:dyDescent="0.4">
      <c r="A4071" s="510"/>
      <c r="B4071" s="40"/>
      <c r="C4071" s="40"/>
      <c r="D4071" s="45"/>
      <c r="E4071" s="45"/>
      <c r="F4071" s="64"/>
      <c r="G4071" s="40"/>
      <c r="H4071" s="40"/>
      <c r="I4071" s="40"/>
      <c r="J4071" s="40"/>
      <c r="K4071" s="40"/>
      <c r="L4071" s="40"/>
      <c r="M4071" s="40"/>
      <c r="N4071" s="40"/>
      <c r="O4071" s="40"/>
      <c r="P4071" s="40"/>
      <c r="Q4071" s="40"/>
      <c r="R4071" s="40"/>
      <c r="S4071" s="40"/>
      <c r="T4071" s="40"/>
      <c r="U4071" s="40"/>
      <c r="V4071" s="40"/>
      <c r="W4071" s="40"/>
      <c r="X4071" s="40"/>
      <c r="Y4071" s="40"/>
      <c r="Z4071" s="40"/>
      <c r="AA4071" s="40"/>
      <c r="AB4071" s="40"/>
      <c r="AC4071" s="40"/>
      <c r="AD4071" s="40"/>
      <c r="AE4071" s="40"/>
      <c r="AF4071" s="40"/>
      <c r="AG4071" s="40"/>
      <c r="AH4071" s="40"/>
      <c r="AI4071" s="40"/>
      <c r="AJ4071" s="40"/>
      <c r="AK4071" s="40"/>
      <c r="AL4071" s="40"/>
      <c r="AM4071" s="40"/>
      <c r="AN4071" s="40"/>
      <c r="AO4071" s="40"/>
      <c r="AP4071" s="40"/>
      <c r="AQ4071" s="40"/>
      <c r="AR4071" s="40"/>
      <c r="AS4071" s="40"/>
      <c r="AT4071" s="40"/>
      <c r="AU4071" s="40"/>
      <c r="AV4071" s="40"/>
      <c r="AW4071" s="40"/>
      <c r="AX4071" s="40"/>
      <c r="AY4071" s="40"/>
      <c r="AZ4071" s="40"/>
      <c r="BA4071" s="40"/>
      <c r="BB4071" s="40"/>
      <c r="BC4071" s="40"/>
      <c r="BD4071" s="40"/>
      <c r="BE4071" s="40"/>
      <c r="BF4071" s="40"/>
    </row>
    <row r="4072" spans="1:58" x14ac:dyDescent="0.4">
      <c r="A4072" s="510"/>
      <c r="B4072" s="40"/>
      <c r="C4072" s="40"/>
      <c r="D4072" s="45"/>
      <c r="E4072" s="45"/>
      <c r="F4072" s="64"/>
      <c r="G4072" s="40"/>
      <c r="H4072" s="40"/>
      <c r="I4072" s="40"/>
      <c r="J4072" s="40"/>
      <c r="K4072" s="40"/>
      <c r="L4072" s="40"/>
      <c r="M4072" s="40"/>
      <c r="N4072" s="40"/>
      <c r="O4072" s="40"/>
      <c r="P4072" s="40"/>
      <c r="Q4072" s="40"/>
      <c r="R4072" s="40"/>
      <c r="S4072" s="40"/>
      <c r="T4072" s="40"/>
      <c r="U4072" s="40"/>
      <c r="V4072" s="40"/>
      <c r="W4072" s="40"/>
      <c r="X4072" s="40"/>
      <c r="Y4072" s="40"/>
      <c r="Z4072" s="40"/>
      <c r="AA4072" s="40"/>
      <c r="AB4072" s="40"/>
      <c r="AC4072" s="40"/>
      <c r="AD4072" s="40"/>
      <c r="AE4072" s="40"/>
      <c r="AF4072" s="40"/>
      <c r="AG4072" s="40"/>
      <c r="AH4072" s="40"/>
      <c r="AI4072" s="40"/>
      <c r="AJ4072" s="40"/>
      <c r="AK4072" s="40"/>
      <c r="AL4072" s="40"/>
      <c r="AM4072" s="40"/>
      <c r="AN4072" s="40"/>
      <c r="AO4072" s="40"/>
      <c r="AP4072" s="40"/>
      <c r="AQ4072" s="40"/>
      <c r="AR4072" s="40"/>
      <c r="AS4072" s="40"/>
      <c r="AT4072" s="40"/>
      <c r="AU4072" s="40"/>
      <c r="AV4072" s="40"/>
      <c r="AW4072" s="40"/>
      <c r="AX4072" s="40"/>
      <c r="AY4072" s="40"/>
      <c r="AZ4072" s="40"/>
      <c r="BA4072" s="40"/>
      <c r="BB4072" s="40"/>
      <c r="BC4072" s="40"/>
      <c r="BD4072" s="40"/>
      <c r="BE4072" s="40"/>
      <c r="BF4072" s="40"/>
    </row>
    <row r="4073" spans="1:58" x14ac:dyDescent="0.4">
      <c r="A4073" s="510"/>
      <c r="B4073" s="40"/>
      <c r="C4073" s="40"/>
      <c r="D4073" s="45"/>
      <c r="E4073" s="45"/>
      <c r="F4073" s="64"/>
      <c r="G4073" s="40"/>
      <c r="H4073" s="40"/>
      <c r="I4073" s="40"/>
      <c r="J4073" s="40"/>
      <c r="K4073" s="40"/>
      <c r="L4073" s="40"/>
      <c r="M4073" s="40"/>
      <c r="N4073" s="40"/>
      <c r="O4073" s="40"/>
      <c r="P4073" s="40"/>
      <c r="Q4073" s="40"/>
      <c r="R4073" s="40"/>
      <c r="S4073" s="40"/>
      <c r="T4073" s="40"/>
      <c r="U4073" s="40"/>
      <c r="V4073" s="40"/>
      <c r="W4073" s="40"/>
      <c r="X4073" s="40"/>
      <c r="Y4073" s="40"/>
      <c r="Z4073" s="40"/>
      <c r="AA4073" s="40"/>
      <c r="AB4073" s="40"/>
      <c r="AC4073" s="40"/>
      <c r="AD4073" s="40"/>
      <c r="AE4073" s="40"/>
      <c r="AF4073" s="40"/>
      <c r="AG4073" s="40"/>
      <c r="AH4073" s="40"/>
      <c r="AI4073" s="40"/>
      <c r="AJ4073" s="40"/>
      <c r="AK4073" s="40"/>
      <c r="AL4073" s="40"/>
      <c r="AM4073" s="40"/>
      <c r="AN4073" s="40"/>
      <c r="AO4073" s="40"/>
      <c r="AP4073" s="40"/>
      <c r="AQ4073" s="40"/>
      <c r="AR4073" s="40"/>
      <c r="AS4073" s="40"/>
      <c r="AT4073" s="40"/>
      <c r="AU4073" s="40"/>
      <c r="AV4073" s="40"/>
      <c r="AW4073" s="40"/>
      <c r="AX4073" s="40"/>
      <c r="AY4073" s="40"/>
      <c r="AZ4073" s="40"/>
      <c r="BA4073" s="40"/>
      <c r="BB4073" s="40"/>
      <c r="BC4073" s="40"/>
      <c r="BD4073" s="40"/>
      <c r="BE4073" s="40"/>
      <c r="BF4073" s="40"/>
    </row>
    <row r="4074" spans="1:58" x14ac:dyDescent="0.4">
      <c r="A4074" s="510"/>
      <c r="B4074" s="40"/>
      <c r="C4074" s="40"/>
      <c r="D4074" s="45"/>
      <c r="E4074" s="45"/>
      <c r="F4074" s="64"/>
      <c r="G4074" s="40"/>
      <c r="H4074" s="40"/>
      <c r="I4074" s="40"/>
      <c r="J4074" s="40"/>
      <c r="K4074" s="40"/>
      <c r="L4074" s="40"/>
      <c r="M4074" s="40"/>
      <c r="N4074" s="40"/>
      <c r="O4074" s="40"/>
      <c r="P4074" s="40"/>
      <c r="Q4074" s="40"/>
      <c r="R4074" s="40"/>
      <c r="S4074" s="40"/>
      <c r="T4074" s="40"/>
      <c r="U4074" s="40"/>
      <c r="V4074" s="40"/>
      <c r="W4074" s="40"/>
      <c r="X4074" s="40"/>
      <c r="Y4074" s="40"/>
      <c r="Z4074" s="40"/>
      <c r="AA4074" s="40"/>
      <c r="AB4074" s="40"/>
      <c r="AC4074" s="40"/>
      <c r="AD4074" s="40"/>
      <c r="AE4074" s="40"/>
      <c r="AF4074" s="40"/>
      <c r="AG4074" s="40"/>
      <c r="AH4074" s="40"/>
      <c r="AI4074" s="40"/>
      <c r="AJ4074" s="40"/>
      <c r="AK4074" s="40"/>
      <c r="AL4074" s="40"/>
      <c r="AM4074" s="40"/>
      <c r="AN4074" s="40"/>
      <c r="AO4074" s="40"/>
      <c r="AP4074" s="40"/>
      <c r="AQ4074" s="40"/>
      <c r="AR4074" s="40"/>
      <c r="AS4074" s="40"/>
      <c r="AT4074" s="40"/>
      <c r="AU4074" s="40"/>
      <c r="AV4074" s="40"/>
      <c r="AW4074" s="40"/>
      <c r="AX4074" s="40"/>
      <c r="AY4074" s="40"/>
      <c r="AZ4074" s="40"/>
      <c r="BA4074" s="40"/>
      <c r="BB4074" s="40"/>
      <c r="BC4074" s="40"/>
      <c r="BD4074" s="40"/>
      <c r="BE4074" s="40"/>
      <c r="BF4074" s="40"/>
    </row>
    <row r="4075" spans="1:58" x14ac:dyDescent="0.4">
      <c r="A4075" s="510"/>
      <c r="B4075" s="40"/>
      <c r="C4075" s="40"/>
      <c r="D4075" s="45"/>
      <c r="E4075" s="45"/>
      <c r="F4075" s="64"/>
      <c r="G4075" s="40"/>
      <c r="H4075" s="40"/>
      <c r="I4075" s="40"/>
      <c r="J4075" s="40"/>
      <c r="K4075" s="40"/>
      <c r="L4075" s="40"/>
      <c r="M4075" s="40"/>
      <c r="N4075" s="40"/>
      <c r="O4075" s="40"/>
      <c r="P4075" s="40"/>
      <c r="Q4075" s="40"/>
      <c r="R4075" s="40"/>
      <c r="S4075" s="40"/>
      <c r="T4075" s="40"/>
      <c r="U4075" s="40"/>
      <c r="V4075" s="40"/>
      <c r="W4075" s="40"/>
      <c r="X4075" s="40"/>
      <c r="Y4075" s="40"/>
      <c r="Z4075" s="40"/>
      <c r="AA4075" s="40"/>
      <c r="AB4075" s="40"/>
      <c r="AC4075" s="40"/>
      <c r="AD4075" s="40"/>
      <c r="AE4075" s="40"/>
      <c r="AF4075" s="40"/>
      <c r="AG4075" s="40"/>
      <c r="AH4075" s="40"/>
      <c r="AI4075" s="40"/>
      <c r="AJ4075" s="40"/>
      <c r="AK4075" s="40"/>
      <c r="AL4075" s="40"/>
      <c r="AM4075" s="40"/>
      <c r="AN4075" s="40"/>
      <c r="AO4075" s="40"/>
      <c r="AP4075" s="40"/>
      <c r="AQ4075" s="40"/>
      <c r="AR4075" s="40"/>
      <c r="AS4075" s="40"/>
      <c r="AT4075" s="40"/>
      <c r="AU4075" s="40"/>
      <c r="AV4075" s="40"/>
      <c r="AW4075" s="40"/>
      <c r="AX4075" s="40"/>
      <c r="AY4075" s="40"/>
      <c r="AZ4075" s="40"/>
      <c r="BA4075" s="40"/>
      <c r="BB4075" s="40"/>
      <c r="BC4075" s="40"/>
      <c r="BD4075" s="40"/>
      <c r="BE4075" s="40"/>
      <c r="BF4075" s="40"/>
    </row>
    <row r="4076" spans="1:58" x14ac:dyDescent="0.4">
      <c r="A4076" s="510"/>
      <c r="B4076" s="40"/>
      <c r="C4076" s="40"/>
      <c r="D4076" s="45"/>
      <c r="E4076" s="45"/>
      <c r="F4076" s="64"/>
      <c r="G4076" s="40"/>
      <c r="H4076" s="40"/>
      <c r="I4076" s="40"/>
      <c r="J4076" s="40"/>
      <c r="K4076" s="40"/>
      <c r="L4076" s="40"/>
      <c r="M4076" s="40"/>
      <c r="N4076" s="40"/>
      <c r="O4076" s="40"/>
      <c r="P4076" s="40"/>
      <c r="Q4076" s="40"/>
      <c r="R4076" s="40"/>
      <c r="S4076" s="40"/>
      <c r="T4076" s="40"/>
      <c r="U4076" s="40"/>
      <c r="V4076" s="40"/>
      <c r="W4076" s="40"/>
      <c r="X4076" s="40"/>
      <c r="Y4076" s="40"/>
      <c r="Z4076" s="40"/>
      <c r="AA4076" s="40"/>
      <c r="AB4076" s="40"/>
      <c r="AC4076" s="40"/>
      <c r="AD4076" s="40"/>
      <c r="AE4076" s="40"/>
      <c r="AF4076" s="40"/>
      <c r="AG4076" s="40"/>
      <c r="AH4076" s="40"/>
      <c r="AI4076" s="40"/>
      <c r="AJ4076" s="40"/>
      <c r="AK4076" s="40"/>
      <c r="AL4076" s="40"/>
      <c r="AM4076" s="40"/>
      <c r="AN4076" s="40"/>
      <c r="AO4076" s="40"/>
      <c r="AP4076" s="40"/>
      <c r="AQ4076" s="40"/>
      <c r="AR4076" s="40"/>
      <c r="AS4076" s="40"/>
      <c r="AT4076" s="40"/>
      <c r="AU4076" s="40"/>
      <c r="AV4076" s="40"/>
      <c r="AW4076" s="40"/>
      <c r="AX4076" s="40"/>
      <c r="AY4076" s="40"/>
      <c r="AZ4076" s="40"/>
      <c r="BA4076" s="40"/>
      <c r="BB4076" s="40"/>
      <c r="BC4076" s="40"/>
      <c r="BD4076" s="40"/>
      <c r="BE4076" s="40"/>
      <c r="BF4076" s="40"/>
    </row>
    <row r="4077" spans="1:58" x14ac:dyDescent="0.4">
      <c r="A4077" s="510"/>
      <c r="B4077" s="40"/>
      <c r="C4077" s="40"/>
      <c r="D4077" s="45"/>
      <c r="E4077" s="45"/>
      <c r="F4077" s="64"/>
      <c r="G4077" s="40"/>
      <c r="H4077" s="40"/>
      <c r="I4077" s="40"/>
      <c r="J4077" s="40"/>
      <c r="K4077" s="40"/>
      <c r="L4077" s="40"/>
      <c r="M4077" s="40"/>
      <c r="N4077" s="40"/>
      <c r="O4077" s="40"/>
      <c r="P4077" s="40"/>
      <c r="Q4077" s="40"/>
      <c r="R4077" s="40"/>
      <c r="S4077" s="40"/>
      <c r="T4077" s="40"/>
      <c r="U4077" s="40"/>
      <c r="V4077" s="40"/>
      <c r="W4077" s="40"/>
      <c r="X4077" s="40"/>
      <c r="Y4077" s="40"/>
      <c r="Z4077" s="40"/>
      <c r="AA4077" s="40"/>
      <c r="AB4077" s="40"/>
      <c r="AC4077" s="40"/>
      <c r="AD4077" s="40"/>
      <c r="AE4077" s="40"/>
      <c r="AF4077" s="40"/>
      <c r="AG4077" s="40"/>
      <c r="AH4077" s="40"/>
      <c r="AI4077" s="40"/>
      <c r="AJ4077" s="40"/>
      <c r="AK4077" s="40"/>
      <c r="AL4077" s="40"/>
      <c r="AM4077" s="40"/>
      <c r="AN4077" s="40"/>
      <c r="AO4077" s="40"/>
      <c r="AP4077" s="40"/>
      <c r="AQ4077" s="40"/>
      <c r="AR4077" s="40"/>
      <c r="AS4077" s="40"/>
      <c r="AT4077" s="40"/>
      <c r="AU4077" s="40"/>
      <c r="AV4077" s="40"/>
      <c r="AW4077" s="40"/>
      <c r="AX4077" s="40"/>
      <c r="AY4077" s="40"/>
      <c r="AZ4077" s="40"/>
      <c r="BA4077" s="40"/>
      <c r="BB4077" s="40"/>
      <c r="BC4077" s="40"/>
      <c r="BD4077" s="40"/>
      <c r="BE4077" s="40"/>
      <c r="BF4077" s="40"/>
    </row>
    <row r="4078" spans="1:58" x14ac:dyDescent="0.4">
      <c r="A4078" s="510"/>
      <c r="B4078" s="40"/>
      <c r="C4078" s="40"/>
      <c r="D4078" s="45"/>
      <c r="E4078" s="45"/>
      <c r="F4078" s="64"/>
      <c r="G4078" s="40"/>
      <c r="H4078" s="40"/>
      <c r="I4078" s="40"/>
      <c r="J4078" s="40"/>
      <c r="K4078" s="40"/>
      <c r="L4078" s="40"/>
      <c r="M4078" s="40"/>
      <c r="N4078" s="40"/>
      <c r="O4078" s="40"/>
      <c r="P4078" s="40"/>
      <c r="Q4078" s="40"/>
      <c r="R4078" s="40"/>
      <c r="S4078" s="40"/>
      <c r="T4078" s="40"/>
      <c r="U4078" s="40"/>
      <c r="V4078" s="40"/>
      <c r="W4078" s="40"/>
      <c r="X4078" s="40"/>
      <c r="Y4078" s="40"/>
      <c r="Z4078" s="40"/>
      <c r="AA4078" s="40"/>
      <c r="AB4078" s="40"/>
      <c r="AC4078" s="40"/>
      <c r="AD4078" s="40"/>
      <c r="AE4078" s="40"/>
      <c r="AF4078" s="40"/>
      <c r="AG4078" s="40"/>
      <c r="AH4078" s="40"/>
      <c r="AI4078" s="40"/>
      <c r="AJ4078" s="40"/>
      <c r="AK4078" s="40"/>
      <c r="AL4078" s="40"/>
      <c r="AM4078" s="40"/>
      <c r="AN4078" s="40"/>
      <c r="AO4078" s="40"/>
      <c r="AP4078" s="40"/>
      <c r="AQ4078" s="40"/>
      <c r="AR4078" s="40"/>
      <c r="AS4078" s="40"/>
      <c r="AT4078" s="40"/>
      <c r="AU4078" s="40"/>
      <c r="AV4078" s="40"/>
      <c r="AW4078" s="40"/>
      <c r="AX4078" s="40"/>
      <c r="AY4078" s="40"/>
      <c r="AZ4078" s="40"/>
      <c r="BA4078" s="40"/>
      <c r="BB4078" s="40"/>
      <c r="BC4078" s="40"/>
      <c r="BD4078" s="40"/>
      <c r="BE4078" s="40"/>
      <c r="BF4078" s="40"/>
    </row>
    <row r="4079" spans="1:58" x14ac:dyDescent="0.4">
      <c r="A4079" s="510"/>
      <c r="B4079" s="40"/>
      <c r="C4079" s="40"/>
      <c r="D4079" s="45"/>
      <c r="E4079" s="45"/>
      <c r="F4079" s="64"/>
      <c r="G4079" s="40"/>
      <c r="H4079" s="40"/>
      <c r="I4079" s="40"/>
      <c r="J4079" s="40"/>
      <c r="K4079" s="40"/>
      <c r="L4079" s="40"/>
      <c r="M4079" s="40"/>
      <c r="N4079" s="40"/>
      <c r="O4079" s="40"/>
      <c r="P4079" s="40"/>
      <c r="Q4079" s="40"/>
      <c r="R4079" s="40"/>
      <c r="S4079" s="40"/>
      <c r="T4079" s="40"/>
      <c r="U4079" s="40"/>
      <c r="V4079" s="40"/>
      <c r="W4079" s="40"/>
      <c r="X4079" s="40"/>
      <c r="Y4079" s="40"/>
      <c r="Z4079" s="40"/>
      <c r="AA4079" s="40"/>
      <c r="AB4079" s="40"/>
      <c r="AC4079" s="40"/>
      <c r="AD4079" s="40"/>
      <c r="AE4079" s="40"/>
      <c r="AF4079" s="40"/>
      <c r="AG4079" s="40"/>
      <c r="AH4079" s="40"/>
      <c r="AI4079" s="40"/>
      <c r="AJ4079" s="40"/>
      <c r="AK4079" s="40"/>
      <c r="AL4079" s="40"/>
      <c r="AM4079" s="40"/>
      <c r="AN4079" s="40"/>
      <c r="AO4079" s="40"/>
      <c r="AP4079" s="40"/>
      <c r="AQ4079" s="40"/>
      <c r="AR4079" s="40"/>
      <c r="AS4079" s="40"/>
      <c r="AT4079" s="40"/>
      <c r="AU4079" s="40"/>
      <c r="AV4079" s="40"/>
      <c r="AW4079" s="40"/>
      <c r="AX4079" s="40"/>
      <c r="AY4079" s="40"/>
      <c r="AZ4079" s="40"/>
      <c r="BA4079" s="40"/>
      <c r="BB4079" s="40"/>
      <c r="BC4079" s="40"/>
      <c r="BD4079" s="40"/>
      <c r="BE4079" s="40"/>
      <c r="BF4079" s="40"/>
    </row>
    <row r="4080" spans="1:58" x14ac:dyDescent="0.4">
      <c r="A4080" s="510"/>
      <c r="B4080" s="40"/>
      <c r="C4080" s="40"/>
      <c r="D4080" s="45"/>
      <c r="E4080" s="45"/>
      <c r="F4080" s="64"/>
      <c r="G4080" s="40"/>
      <c r="H4080" s="40"/>
      <c r="I4080" s="40"/>
      <c r="J4080" s="40"/>
      <c r="K4080" s="40"/>
      <c r="L4080" s="40"/>
      <c r="M4080" s="40"/>
      <c r="N4080" s="40"/>
      <c r="O4080" s="40"/>
      <c r="P4080" s="40"/>
      <c r="Q4080" s="40"/>
      <c r="R4080" s="40"/>
      <c r="S4080" s="40"/>
      <c r="T4080" s="40"/>
      <c r="U4080" s="40"/>
      <c r="V4080" s="40"/>
      <c r="W4080" s="40"/>
      <c r="X4080" s="40"/>
      <c r="Y4080" s="40"/>
      <c r="Z4080" s="40"/>
      <c r="AA4080" s="40"/>
      <c r="AB4080" s="40"/>
      <c r="AC4080" s="40"/>
      <c r="AD4080" s="40"/>
      <c r="AE4080" s="40"/>
      <c r="AF4080" s="40"/>
      <c r="AG4080" s="40"/>
      <c r="AH4080" s="40"/>
      <c r="AI4080" s="40"/>
      <c r="AJ4080" s="40"/>
      <c r="AK4080" s="40"/>
      <c r="AL4080" s="40"/>
      <c r="AM4080" s="40"/>
      <c r="AN4080" s="40"/>
      <c r="AO4080" s="40"/>
      <c r="AP4080" s="40"/>
      <c r="AQ4080" s="40"/>
      <c r="AR4080" s="40"/>
      <c r="AS4080" s="40"/>
      <c r="AT4080" s="40"/>
      <c r="AU4080" s="40"/>
      <c r="AV4080" s="40"/>
      <c r="AW4080" s="40"/>
      <c r="AX4080" s="40"/>
      <c r="AY4080" s="40"/>
      <c r="AZ4080" s="40"/>
      <c r="BA4080" s="40"/>
      <c r="BB4080" s="40"/>
      <c r="BC4080" s="40"/>
      <c r="BD4080" s="40"/>
      <c r="BE4080" s="40"/>
      <c r="BF4080" s="40"/>
    </row>
    <row r="4081" spans="1:58" x14ac:dyDescent="0.4">
      <c r="A4081" s="510"/>
      <c r="B4081" s="40"/>
      <c r="C4081" s="40"/>
      <c r="D4081" s="45"/>
      <c r="E4081" s="45"/>
      <c r="F4081" s="64"/>
      <c r="G4081" s="40"/>
      <c r="H4081" s="40"/>
      <c r="I4081" s="40"/>
      <c r="J4081" s="40"/>
      <c r="K4081" s="40"/>
      <c r="L4081" s="40"/>
      <c r="M4081" s="40"/>
      <c r="N4081" s="40"/>
      <c r="O4081" s="40"/>
      <c r="P4081" s="40"/>
      <c r="Q4081" s="40"/>
      <c r="R4081" s="40"/>
      <c r="S4081" s="40"/>
      <c r="T4081" s="40"/>
      <c r="U4081" s="40"/>
      <c r="V4081" s="40"/>
      <c r="W4081" s="40"/>
      <c r="X4081" s="40"/>
      <c r="Y4081" s="40"/>
      <c r="Z4081" s="40"/>
      <c r="AA4081" s="40"/>
      <c r="AB4081" s="40"/>
      <c r="AC4081" s="40"/>
      <c r="AD4081" s="40"/>
      <c r="AE4081" s="40"/>
      <c r="AF4081" s="40"/>
      <c r="AG4081" s="40"/>
      <c r="AH4081" s="40"/>
      <c r="AI4081" s="40"/>
      <c r="AJ4081" s="40"/>
      <c r="AK4081" s="40"/>
      <c r="AL4081" s="40"/>
      <c r="AM4081" s="40"/>
      <c r="AN4081" s="40"/>
      <c r="AO4081" s="40"/>
      <c r="AP4081" s="40"/>
      <c r="AQ4081" s="40"/>
      <c r="AR4081" s="40"/>
      <c r="AS4081" s="40"/>
      <c r="AT4081" s="40"/>
      <c r="AU4081" s="40"/>
      <c r="AV4081" s="40"/>
      <c r="AW4081" s="40"/>
      <c r="AX4081" s="40"/>
      <c r="AY4081" s="40"/>
      <c r="AZ4081" s="40"/>
      <c r="BA4081" s="40"/>
      <c r="BB4081" s="40"/>
      <c r="BC4081" s="40"/>
      <c r="BD4081" s="40"/>
      <c r="BE4081" s="40"/>
      <c r="BF4081" s="40"/>
    </row>
    <row r="4082" spans="1:58" x14ac:dyDescent="0.4">
      <c r="A4082" s="510"/>
      <c r="B4082" s="40"/>
      <c r="C4082" s="40"/>
      <c r="D4082" s="45"/>
      <c r="E4082" s="45"/>
      <c r="F4082" s="64"/>
      <c r="G4082" s="40"/>
      <c r="H4082" s="40"/>
      <c r="I4082" s="40"/>
      <c r="J4082" s="40"/>
      <c r="K4082" s="40"/>
      <c r="L4082" s="40"/>
      <c r="M4082" s="40"/>
      <c r="N4082" s="40"/>
      <c r="O4082" s="40"/>
      <c r="P4082" s="40"/>
      <c r="Q4082" s="40"/>
      <c r="R4082" s="40"/>
      <c r="S4082" s="40"/>
      <c r="T4082" s="40"/>
      <c r="U4082" s="40"/>
      <c r="V4082" s="40"/>
      <c r="W4082" s="40"/>
      <c r="X4082" s="40"/>
      <c r="Y4082" s="40"/>
      <c r="Z4082" s="40"/>
      <c r="AA4082" s="40"/>
      <c r="AB4082" s="40"/>
      <c r="AC4082" s="40"/>
      <c r="AD4082" s="40"/>
      <c r="AE4082" s="40"/>
      <c r="AF4082" s="40"/>
      <c r="AG4082" s="40"/>
      <c r="AH4082" s="40"/>
      <c r="AI4082" s="40"/>
      <c r="AJ4082" s="40"/>
      <c r="AK4082" s="40"/>
      <c r="AL4082" s="40"/>
      <c r="AM4082" s="40"/>
      <c r="AN4082" s="40"/>
      <c r="AO4082" s="40"/>
      <c r="AP4082" s="40"/>
      <c r="AQ4082" s="40"/>
      <c r="AR4082" s="40"/>
      <c r="AS4082" s="40"/>
      <c r="AT4082" s="40"/>
      <c r="AU4082" s="40"/>
      <c r="AV4082" s="40"/>
      <c r="AW4082" s="40"/>
      <c r="AX4082" s="40"/>
      <c r="AY4082" s="40"/>
      <c r="AZ4082" s="40"/>
      <c r="BA4082" s="40"/>
      <c r="BB4082" s="40"/>
      <c r="BC4082" s="40"/>
      <c r="BD4082" s="40"/>
      <c r="BE4082" s="40"/>
      <c r="BF4082" s="40"/>
    </row>
    <row r="4083" spans="1:58" x14ac:dyDescent="0.4">
      <c r="A4083" s="510"/>
      <c r="B4083" s="40"/>
      <c r="C4083" s="40"/>
      <c r="D4083" s="45"/>
      <c r="E4083" s="45"/>
      <c r="F4083" s="64"/>
      <c r="G4083" s="40"/>
      <c r="H4083" s="40"/>
      <c r="I4083" s="40"/>
      <c r="J4083" s="40"/>
      <c r="K4083" s="40"/>
      <c r="L4083" s="40"/>
      <c r="M4083" s="40"/>
      <c r="N4083" s="40"/>
      <c r="O4083" s="40"/>
      <c r="P4083" s="40"/>
      <c r="Q4083" s="40"/>
      <c r="R4083" s="40"/>
      <c r="S4083" s="40"/>
      <c r="T4083" s="40"/>
      <c r="U4083" s="40"/>
      <c r="V4083" s="40"/>
      <c r="W4083" s="40"/>
      <c r="X4083" s="40"/>
      <c r="Y4083" s="40"/>
      <c r="Z4083" s="40"/>
      <c r="AA4083" s="40"/>
      <c r="AB4083" s="40"/>
      <c r="AC4083" s="40"/>
      <c r="AD4083" s="40"/>
      <c r="AE4083" s="40"/>
      <c r="AF4083" s="40"/>
      <c r="AG4083" s="40"/>
      <c r="AH4083" s="40"/>
      <c r="AI4083" s="40"/>
      <c r="AJ4083" s="40"/>
      <c r="AK4083" s="40"/>
      <c r="AL4083" s="40"/>
      <c r="AM4083" s="40"/>
      <c r="AN4083" s="40"/>
      <c r="AO4083" s="40"/>
      <c r="AP4083" s="40"/>
      <c r="AQ4083" s="40"/>
      <c r="AR4083" s="40"/>
      <c r="AS4083" s="40"/>
      <c r="AT4083" s="40"/>
      <c r="AU4083" s="40"/>
      <c r="AV4083" s="40"/>
      <c r="AW4083" s="40"/>
      <c r="AX4083" s="40"/>
      <c r="AY4083" s="40"/>
      <c r="AZ4083" s="40"/>
      <c r="BA4083" s="40"/>
      <c r="BB4083" s="40"/>
      <c r="BC4083" s="40"/>
      <c r="BD4083" s="40"/>
      <c r="BE4083" s="40"/>
      <c r="BF4083" s="40"/>
    </row>
    <row r="4084" spans="1:58" x14ac:dyDescent="0.4">
      <c r="A4084" s="510"/>
      <c r="B4084" s="40"/>
      <c r="C4084" s="40"/>
      <c r="D4084" s="45"/>
      <c r="E4084" s="45"/>
      <c r="F4084" s="64"/>
      <c r="G4084" s="40"/>
      <c r="H4084" s="40"/>
      <c r="I4084" s="40"/>
      <c r="J4084" s="40"/>
      <c r="K4084" s="40"/>
      <c r="L4084" s="40"/>
      <c r="M4084" s="40"/>
      <c r="N4084" s="40"/>
      <c r="O4084" s="40"/>
      <c r="P4084" s="40"/>
      <c r="Q4084" s="40"/>
      <c r="R4084" s="40"/>
      <c r="S4084" s="40"/>
      <c r="T4084" s="40"/>
      <c r="U4084" s="40"/>
      <c r="V4084" s="40"/>
      <c r="W4084" s="40"/>
      <c r="X4084" s="40"/>
      <c r="Y4084" s="40"/>
      <c r="Z4084" s="40"/>
      <c r="AA4084" s="40"/>
      <c r="AB4084" s="40"/>
      <c r="AC4084" s="40"/>
      <c r="AD4084" s="40"/>
      <c r="AE4084" s="40"/>
      <c r="AF4084" s="40"/>
      <c r="AG4084" s="40"/>
      <c r="AH4084" s="40"/>
      <c r="AI4084" s="40"/>
      <c r="AJ4084" s="40"/>
      <c r="AK4084" s="40"/>
      <c r="AL4084" s="40"/>
      <c r="AM4084" s="40"/>
      <c r="AN4084" s="40"/>
      <c r="AO4084" s="40"/>
      <c r="AP4084" s="40"/>
      <c r="AQ4084" s="40"/>
      <c r="AR4084" s="40"/>
      <c r="AS4084" s="40"/>
      <c r="AT4084" s="40"/>
      <c r="AU4084" s="40"/>
      <c r="AV4084" s="40"/>
      <c r="AW4084" s="40"/>
      <c r="AX4084" s="40"/>
      <c r="AY4084" s="40"/>
      <c r="AZ4084" s="40"/>
      <c r="BA4084" s="40"/>
      <c r="BB4084" s="40"/>
      <c r="BC4084" s="40"/>
      <c r="BD4084" s="40"/>
      <c r="BE4084" s="40"/>
      <c r="BF4084" s="40"/>
    </row>
    <row r="4085" spans="1:58" x14ac:dyDescent="0.4">
      <c r="A4085" s="510"/>
      <c r="B4085" s="40"/>
      <c r="C4085" s="40"/>
      <c r="D4085" s="45"/>
      <c r="E4085" s="45"/>
      <c r="F4085" s="64"/>
      <c r="G4085" s="40"/>
      <c r="H4085" s="40"/>
      <c r="I4085" s="40"/>
      <c r="J4085" s="40"/>
      <c r="K4085" s="40"/>
      <c r="L4085" s="40"/>
      <c r="M4085" s="40"/>
      <c r="N4085" s="40"/>
      <c r="O4085" s="40"/>
      <c r="P4085" s="40"/>
      <c r="Q4085" s="40"/>
      <c r="R4085" s="40"/>
      <c r="S4085" s="40"/>
      <c r="T4085" s="40"/>
      <c r="U4085" s="40"/>
      <c r="V4085" s="40"/>
      <c r="W4085" s="40"/>
      <c r="X4085" s="40"/>
      <c r="Y4085" s="40"/>
      <c r="Z4085" s="40"/>
      <c r="AA4085" s="40"/>
      <c r="AB4085" s="40"/>
      <c r="AC4085" s="40"/>
      <c r="AD4085" s="40"/>
      <c r="AE4085" s="40"/>
      <c r="AF4085" s="40"/>
      <c r="AG4085" s="40"/>
      <c r="AH4085" s="40"/>
      <c r="AI4085" s="40"/>
      <c r="AJ4085" s="40"/>
      <c r="AK4085" s="40"/>
      <c r="AL4085" s="40"/>
      <c r="AM4085" s="40"/>
      <c r="AN4085" s="40"/>
      <c r="AO4085" s="40"/>
      <c r="AP4085" s="40"/>
      <c r="AQ4085" s="40"/>
      <c r="AR4085" s="40"/>
      <c r="AS4085" s="40"/>
      <c r="AT4085" s="40"/>
      <c r="AU4085" s="40"/>
      <c r="AV4085" s="40"/>
      <c r="AW4085" s="40"/>
      <c r="AX4085" s="40"/>
      <c r="AY4085" s="40"/>
      <c r="AZ4085" s="40"/>
      <c r="BA4085" s="40"/>
      <c r="BB4085" s="40"/>
      <c r="BC4085" s="40"/>
      <c r="BD4085" s="40"/>
      <c r="BE4085" s="40"/>
      <c r="BF4085" s="40"/>
    </row>
    <row r="4086" spans="1:58" x14ac:dyDescent="0.4">
      <c r="A4086" s="510"/>
      <c r="B4086" s="40"/>
      <c r="C4086" s="40"/>
      <c r="D4086" s="45"/>
      <c r="E4086" s="45"/>
      <c r="F4086" s="64"/>
      <c r="G4086" s="40"/>
      <c r="H4086" s="40"/>
      <c r="I4086" s="40"/>
      <c r="J4086" s="40"/>
      <c r="K4086" s="40"/>
      <c r="L4086" s="40"/>
      <c r="M4086" s="40"/>
      <c r="N4086" s="40"/>
      <c r="O4086" s="40"/>
      <c r="P4086" s="40"/>
      <c r="Q4086" s="40"/>
      <c r="R4086" s="40"/>
      <c r="S4086" s="40"/>
      <c r="T4086" s="40"/>
      <c r="U4086" s="40"/>
      <c r="V4086" s="40"/>
      <c r="W4086" s="40"/>
      <c r="X4086" s="40"/>
      <c r="Y4086" s="40"/>
      <c r="Z4086" s="40"/>
      <c r="AA4086" s="40"/>
      <c r="AB4086" s="40"/>
      <c r="AC4086" s="40"/>
      <c r="AD4086" s="40"/>
      <c r="AE4086" s="40"/>
      <c r="AF4086" s="40"/>
      <c r="AG4086" s="40"/>
      <c r="AH4086" s="40"/>
      <c r="AI4086" s="40"/>
      <c r="AJ4086" s="40"/>
      <c r="AK4086" s="40"/>
      <c r="AL4086" s="40"/>
      <c r="AM4086" s="40"/>
      <c r="AN4086" s="40"/>
      <c r="AO4086" s="40"/>
      <c r="AP4086" s="40"/>
      <c r="AQ4086" s="40"/>
      <c r="AR4086" s="40"/>
      <c r="AS4086" s="40"/>
      <c r="AT4086" s="40"/>
      <c r="AU4086" s="40"/>
      <c r="AV4086" s="40"/>
      <c r="AW4086" s="40"/>
      <c r="AX4086" s="40"/>
      <c r="AY4086" s="40"/>
      <c r="AZ4086" s="40"/>
      <c r="BA4086" s="40"/>
      <c r="BB4086" s="40"/>
      <c r="BC4086" s="40"/>
      <c r="BD4086" s="40"/>
      <c r="BE4086" s="40"/>
      <c r="BF4086" s="40"/>
    </row>
    <row r="4087" spans="1:58" x14ac:dyDescent="0.4">
      <c r="A4087" s="510"/>
      <c r="B4087" s="40"/>
      <c r="C4087" s="40"/>
      <c r="D4087" s="45"/>
      <c r="E4087" s="45"/>
      <c r="F4087" s="64"/>
      <c r="G4087" s="40"/>
      <c r="H4087" s="40"/>
      <c r="I4087" s="40"/>
      <c r="J4087" s="40"/>
      <c r="K4087" s="40"/>
      <c r="L4087" s="40"/>
      <c r="M4087" s="40"/>
      <c r="N4087" s="40"/>
      <c r="O4087" s="40"/>
      <c r="P4087" s="40"/>
      <c r="Q4087" s="40"/>
      <c r="R4087" s="40"/>
      <c r="S4087" s="40"/>
      <c r="T4087" s="40"/>
      <c r="U4087" s="40"/>
      <c r="V4087" s="40"/>
      <c r="W4087" s="40"/>
      <c r="X4087" s="40"/>
      <c r="Y4087" s="40"/>
      <c r="Z4087" s="40"/>
      <c r="AA4087" s="40"/>
      <c r="AB4087" s="40"/>
      <c r="AC4087" s="40"/>
      <c r="AD4087" s="40"/>
      <c r="AE4087" s="40"/>
      <c r="AF4087" s="40"/>
      <c r="AG4087" s="40"/>
      <c r="AH4087" s="40"/>
      <c r="AI4087" s="40"/>
      <c r="AJ4087" s="40"/>
      <c r="AK4087" s="40"/>
      <c r="AL4087" s="40"/>
      <c r="AM4087" s="40"/>
      <c r="AN4087" s="40"/>
      <c r="AO4087" s="40"/>
      <c r="AP4087" s="40"/>
      <c r="AQ4087" s="40"/>
      <c r="AR4087" s="40"/>
      <c r="AS4087" s="40"/>
      <c r="AT4087" s="40"/>
      <c r="AU4087" s="40"/>
      <c r="AV4087" s="40"/>
      <c r="AW4087" s="40"/>
      <c r="AX4087" s="40"/>
      <c r="AY4087" s="40"/>
      <c r="AZ4087" s="40"/>
      <c r="BA4087" s="40"/>
      <c r="BB4087" s="40"/>
      <c r="BC4087" s="40"/>
      <c r="BD4087" s="40"/>
      <c r="BE4087" s="40"/>
      <c r="BF4087" s="40"/>
    </row>
    <row r="4088" spans="1:58" x14ac:dyDescent="0.4">
      <c r="A4088" s="510"/>
      <c r="B4088" s="40"/>
      <c r="C4088" s="40"/>
      <c r="D4088" s="45"/>
      <c r="E4088" s="45"/>
      <c r="F4088" s="64"/>
      <c r="G4088" s="40"/>
      <c r="H4088" s="40"/>
      <c r="I4088" s="40"/>
      <c r="J4088" s="40"/>
      <c r="K4088" s="40"/>
      <c r="L4088" s="40"/>
      <c r="M4088" s="40"/>
      <c r="N4088" s="40"/>
      <c r="O4088" s="40"/>
      <c r="P4088" s="40"/>
      <c r="Q4088" s="40"/>
      <c r="R4088" s="40"/>
      <c r="S4088" s="40"/>
      <c r="T4088" s="40"/>
      <c r="U4088" s="40"/>
      <c r="V4088" s="40"/>
      <c r="W4088" s="40"/>
      <c r="X4088" s="40"/>
      <c r="Y4088" s="40"/>
      <c r="Z4088" s="40"/>
      <c r="AA4088" s="40"/>
      <c r="AB4088" s="40"/>
      <c r="AC4088" s="40"/>
      <c r="AD4088" s="40"/>
      <c r="AE4088" s="40"/>
      <c r="AF4088" s="40"/>
      <c r="AG4088" s="40"/>
      <c r="AH4088" s="40"/>
      <c r="AI4088" s="40"/>
      <c r="AJ4088" s="40"/>
      <c r="AK4088" s="40"/>
      <c r="AL4088" s="40"/>
      <c r="AM4088" s="40"/>
      <c r="AN4088" s="40"/>
      <c r="AO4088" s="40"/>
      <c r="AP4088" s="40"/>
      <c r="AQ4088" s="40"/>
      <c r="AR4088" s="40"/>
      <c r="AS4088" s="40"/>
      <c r="AT4088" s="40"/>
      <c r="AU4088" s="40"/>
      <c r="AV4088" s="40"/>
      <c r="AW4088" s="40"/>
      <c r="AX4088" s="40"/>
      <c r="AY4088" s="40"/>
      <c r="AZ4088" s="40"/>
      <c r="BA4088" s="40"/>
      <c r="BB4088" s="40"/>
      <c r="BC4088" s="40"/>
      <c r="BD4088" s="40"/>
      <c r="BE4088" s="40"/>
      <c r="BF4088" s="40"/>
    </row>
    <row r="4089" spans="1:58" x14ac:dyDescent="0.4">
      <c r="A4089" s="510"/>
      <c r="B4089" s="40"/>
      <c r="C4089" s="40"/>
      <c r="D4089" s="45"/>
      <c r="E4089" s="45"/>
      <c r="F4089" s="64"/>
      <c r="G4089" s="40"/>
      <c r="H4089" s="40"/>
      <c r="I4089" s="40"/>
      <c r="J4089" s="40"/>
      <c r="K4089" s="40"/>
      <c r="L4089" s="40"/>
      <c r="M4089" s="40"/>
      <c r="N4089" s="40"/>
      <c r="O4089" s="40"/>
      <c r="P4089" s="40"/>
      <c r="Q4089" s="40"/>
      <c r="R4089" s="40"/>
      <c r="S4089" s="40"/>
      <c r="T4089" s="40"/>
      <c r="U4089" s="40"/>
      <c r="V4089" s="40"/>
      <c r="W4089" s="40"/>
      <c r="X4089" s="40"/>
      <c r="Y4089" s="40"/>
      <c r="Z4089" s="40"/>
      <c r="AA4089" s="40"/>
      <c r="AB4089" s="40"/>
      <c r="AC4089" s="40"/>
      <c r="AD4089" s="40"/>
      <c r="AE4089" s="40"/>
      <c r="AF4089" s="40"/>
      <c r="AG4089" s="40"/>
      <c r="AH4089" s="40"/>
      <c r="AI4089" s="40"/>
      <c r="AJ4089" s="40"/>
      <c r="AK4089" s="40"/>
      <c r="AL4089" s="40"/>
      <c r="AM4089" s="40"/>
      <c r="AN4089" s="40"/>
      <c r="AO4089" s="40"/>
      <c r="AP4089" s="40"/>
      <c r="AQ4089" s="40"/>
      <c r="AR4089" s="40"/>
      <c r="AS4089" s="40"/>
      <c r="AT4089" s="40"/>
      <c r="AU4089" s="40"/>
      <c r="AV4089" s="40"/>
      <c r="AW4089" s="40"/>
      <c r="AX4089" s="40"/>
      <c r="AY4089" s="40"/>
      <c r="AZ4089" s="40"/>
      <c r="BA4089" s="40"/>
      <c r="BB4089" s="40"/>
      <c r="BC4089" s="40"/>
      <c r="BD4089" s="40"/>
      <c r="BE4089" s="40"/>
      <c r="BF4089" s="40"/>
    </row>
    <row r="4090" spans="1:58" x14ac:dyDescent="0.4">
      <c r="A4090" s="510"/>
      <c r="B4090" s="40"/>
      <c r="C4090" s="40"/>
      <c r="D4090" s="45"/>
      <c r="E4090" s="45"/>
      <c r="F4090" s="64"/>
      <c r="G4090" s="40"/>
      <c r="H4090" s="40"/>
      <c r="I4090" s="40"/>
      <c r="J4090" s="40"/>
      <c r="K4090" s="40"/>
      <c r="L4090" s="40"/>
      <c r="M4090" s="40"/>
      <c r="N4090" s="40"/>
      <c r="O4090" s="40"/>
      <c r="P4090" s="40"/>
      <c r="Q4090" s="40"/>
      <c r="R4090" s="40"/>
      <c r="S4090" s="40"/>
      <c r="T4090" s="40"/>
      <c r="U4090" s="40"/>
      <c r="V4090" s="40"/>
      <c r="W4090" s="40"/>
      <c r="X4090" s="40"/>
      <c r="Y4090" s="40"/>
      <c r="Z4090" s="40"/>
      <c r="AA4090" s="40"/>
      <c r="AB4090" s="40"/>
      <c r="AC4090" s="40"/>
      <c r="AD4090" s="40"/>
      <c r="AE4090" s="40"/>
      <c r="AF4090" s="40"/>
      <c r="AG4090" s="40"/>
      <c r="AH4090" s="40"/>
      <c r="AI4090" s="40"/>
      <c r="AJ4090" s="40"/>
      <c r="AK4090" s="40"/>
      <c r="AL4090" s="40"/>
      <c r="AM4090" s="40"/>
      <c r="AN4090" s="40"/>
      <c r="AO4090" s="40"/>
      <c r="AP4090" s="40"/>
      <c r="AQ4090" s="40"/>
      <c r="AR4090" s="40"/>
      <c r="AS4090" s="40"/>
      <c r="AT4090" s="40"/>
      <c r="AU4090" s="40"/>
      <c r="AV4090" s="40"/>
      <c r="AW4090" s="40"/>
      <c r="AX4090" s="40"/>
      <c r="AY4090" s="40"/>
      <c r="AZ4090" s="40"/>
      <c r="BA4090" s="40"/>
      <c r="BB4090" s="40"/>
      <c r="BC4090" s="40"/>
      <c r="BD4090" s="40"/>
      <c r="BE4090" s="40"/>
      <c r="BF4090" s="40"/>
    </row>
    <row r="4091" spans="1:58" x14ac:dyDescent="0.4">
      <c r="A4091" s="510"/>
      <c r="B4091" s="40"/>
      <c r="C4091" s="40"/>
      <c r="D4091" s="45"/>
      <c r="E4091" s="45"/>
      <c r="F4091" s="64"/>
      <c r="G4091" s="40"/>
      <c r="H4091" s="40"/>
      <c r="I4091" s="40"/>
      <c r="J4091" s="40"/>
      <c r="K4091" s="40"/>
      <c r="L4091" s="40"/>
      <c r="M4091" s="40"/>
      <c r="N4091" s="40"/>
      <c r="O4091" s="40"/>
      <c r="P4091" s="40"/>
      <c r="Q4091" s="40"/>
      <c r="R4091" s="40"/>
      <c r="S4091" s="40"/>
      <c r="T4091" s="40"/>
      <c r="U4091" s="40"/>
      <c r="V4091" s="40"/>
      <c r="W4091" s="40"/>
      <c r="X4091" s="40"/>
      <c r="Y4091" s="40"/>
      <c r="Z4091" s="40"/>
      <c r="AA4091" s="40"/>
      <c r="AB4091" s="40"/>
      <c r="AC4091" s="40"/>
      <c r="AD4091" s="40"/>
      <c r="AE4091" s="40"/>
      <c r="AF4091" s="40"/>
      <c r="AG4091" s="40"/>
      <c r="AH4091" s="40"/>
      <c r="AI4091" s="40"/>
      <c r="AJ4091" s="40"/>
      <c r="AK4091" s="40"/>
      <c r="AL4091" s="40"/>
      <c r="AM4091" s="40"/>
      <c r="AN4091" s="40"/>
      <c r="AO4091" s="40"/>
      <c r="AP4091" s="40"/>
      <c r="AQ4091" s="40"/>
      <c r="AR4091" s="40"/>
      <c r="AS4091" s="40"/>
      <c r="AT4091" s="40"/>
      <c r="AU4091" s="40"/>
      <c r="AV4091" s="40"/>
      <c r="AW4091" s="40"/>
      <c r="AX4091" s="40"/>
      <c r="AY4091" s="40"/>
      <c r="AZ4091" s="40"/>
      <c r="BA4091" s="40"/>
      <c r="BB4091" s="40"/>
      <c r="BC4091" s="40"/>
      <c r="BD4091" s="40"/>
      <c r="BE4091" s="40"/>
      <c r="BF4091" s="40"/>
    </row>
    <row r="4092" spans="1:58" x14ac:dyDescent="0.4">
      <c r="A4092" s="510"/>
      <c r="B4092" s="40"/>
      <c r="C4092" s="40"/>
      <c r="D4092" s="45"/>
      <c r="E4092" s="45"/>
      <c r="F4092" s="64"/>
      <c r="G4092" s="40"/>
      <c r="H4092" s="40"/>
      <c r="I4092" s="40"/>
      <c r="J4092" s="40"/>
      <c r="K4092" s="40"/>
      <c r="L4092" s="40"/>
      <c r="M4092" s="40"/>
      <c r="N4092" s="40"/>
      <c r="O4092" s="40"/>
      <c r="P4092" s="40"/>
      <c r="Q4092" s="40"/>
      <c r="R4092" s="40"/>
      <c r="S4092" s="40"/>
      <c r="T4092" s="40"/>
      <c r="U4092" s="40"/>
      <c r="V4092" s="40"/>
      <c r="W4092" s="40"/>
      <c r="X4092" s="40"/>
      <c r="Y4092" s="40"/>
      <c r="Z4092" s="40"/>
      <c r="AA4092" s="40"/>
      <c r="AB4092" s="40"/>
      <c r="AC4092" s="40"/>
      <c r="AD4092" s="40"/>
      <c r="AE4092" s="40"/>
      <c r="AF4092" s="40"/>
      <c r="AG4092" s="40"/>
      <c r="AH4092" s="40"/>
      <c r="AI4092" s="40"/>
      <c r="AJ4092" s="40"/>
      <c r="AK4092" s="40"/>
      <c r="AL4092" s="40"/>
      <c r="AM4092" s="40"/>
      <c r="AN4092" s="40"/>
      <c r="AO4092" s="40"/>
      <c r="AP4092" s="40"/>
      <c r="AQ4092" s="40"/>
      <c r="AR4092" s="40"/>
      <c r="AS4092" s="40"/>
      <c r="AT4092" s="40"/>
      <c r="AU4092" s="40"/>
      <c r="AV4092" s="40"/>
      <c r="AW4092" s="40"/>
      <c r="AX4092" s="40"/>
      <c r="AY4092" s="40"/>
      <c r="AZ4092" s="40"/>
      <c r="BA4092" s="40"/>
      <c r="BB4092" s="40"/>
      <c r="BC4092" s="40"/>
      <c r="BD4092" s="40"/>
      <c r="BE4092" s="40"/>
      <c r="BF4092" s="40"/>
    </row>
    <row r="4093" spans="1:58" x14ac:dyDescent="0.4">
      <c r="A4093" s="510"/>
      <c r="B4093" s="40"/>
      <c r="C4093" s="40"/>
      <c r="D4093" s="45"/>
      <c r="E4093" s="45"/>
      <c r="F4093" s="64"/>
      <c r="G4093" s="40"/>
      <c r="H4093" s="40"/>
      <c r="I4093" s="40"/>
      <c r="J4093" s="40"/>
      <c r="K4093" s="40"/>
      <c r="L4093" s="40"/>
      <c r="M4093" s="40"/>
      <c r="N4093" s="40"/>
      <c r="O4093" s="40"/>
      <c r="P4093" s="40"/>
      <c r="Q4093" s="40"/>
      <c r="R4093" s="40"/>
      <c r="S4093" s="40"/>
      <c r="T4093" s="40"/>
      <c r="U4093" s="40"/>
      <c r="V4093" s="40"/>
      <c r="W4093" s="40"/>
      <c r="X4093" s="40"/>
      <c r="Y4093" s="40"/>
      <c r="Z4093" s="40"/>
      <c r="AA4093" s="40"/>
      <c r="AB4093" s="40"/>
      <c r="AC4093" s="40"/>
      <c r="AD4093" s="40"/>
      <c r="AE4093" s="40"/>
      <c r="AF4093" s="40"/>
      <c r="AG4093" s="40"/>
      <c r="AH4093" s="40"/>
      <c r="AI4093" s="40"/>
      <c r="AJ4093" s="40"/>
      <c r="AK4093" s="40"/>
      <c r="AL4093" s="40"/>
      <c r="AM4093" s="40"/>
      <c r="AN4093" s="40"/>
      <c r="AO4093" s="40"/>
      <c r="AP4093" s="40"/>
      <c r="AQ4093" s="40"/>
      <c r="AR4093" s="40"/>
      <c r="AS4093" s="40"/>
      <c r="AT4093" s="40"/>
      <c r="AU4093" s="40"/>
      <c r="AV4093" s="40"/>
      <c r="AW4093" s="40"/>
      <c r="AX4093" s="40"/>
      <c r="AY4093" s="40"/>
      <c r="AZ4093" s="40"/>
      <c r="BA4093" s="40"/>
      <c r="BB4093" s="40"/>
      <c r="BC4093" s="40"/>
      <c r="BD4093" s="40"/>
      <c r="BE4093" s="40"/>
      <c r="BF4093" s="40"/>
    </row>
    <row r="4094" spans="1:58" x14ac:dyDescent="0.4">
      <c r="A4094" s="510"/>
      <c r="B4094" s="40"/>
      <c r="C4094" s="40"/>
      <c r="D4094" s="45"/>
      <c r="E4094" s="45"/>
      <c r="F4094" s="64"/>
      <c r="G4094" s="40"/>
      <c r="H4094" s="40"/>
      <c r="I4094" s="40"/>
      <c r="J4094" s="40"/>
      <c r="K4094" s="40"/>
      <c r="L4094" s="40"/>
      <c r="M4094" s="40"/>
      <c r="N4094" s="40"/>
      <c r="O4094" s="40"/>
      <c r="P4094" s="40"/>
      <c r="Q4094" s="40"/>
      <c r="R4094" s="40"/>
      <c r="S4094" s="40"/>
      <c r="T4094" s="40"/>
      <c r="U4094" s="40"/>
      <c r="V4094" s="40"/>
      <c r="W4094" s="40"/>
      <c r="X4094" s="40"/>
      <c r="Y4094" s="40"/>
      <c r="Z4094" s="40"/>
      <c r="AA4094" s="40"/>
      <c r="AB4094" s="40"/>
      <c r="AC4094" s="40"/>
      <c r="AD4094" s="40"/>
      <c r="AE4094" s="40"/>
      <c r="AF4094" s="40"/>
      <c r="AG4094" s="40"/>
      <c r="AH4094" s="40"/>
      <c r="AI4094" s="40"/>
      <c r="AJ4094" s="40"/>
      <c r="AK4094" s="40"/>
      <c r="AL4094" s="40"/>
      <c r="AM4094" s="40"/>
      <c r="AN4094" s="40"/>
      <c r="AO4094" s="40"/>
      <c r="AP4094" s="40"/>
      <c r="AQ4094" s="40"/>
      <c r="AR4094" s="40"/>
      <c r="AS4094" s="40"/>
      <c r="AT4094" s="40"/>
      <c r="AU4094" s="40"/>
      <c r="AV4094" s="40"/>
      <c r="AW4094" s="40"/>
      <c r="AX4094" s="40"/>
      <c r="AY4094" s="40"/>
      <c r="AZ4094" s="40"/>
      <c r="BA4094" s="40"/>
      <c r="BB4094" s="40"/>
      <c r="BC4094" s="40"/>
      <c r="BD4094" s="40"/>
      <c r="BE4094" s="40"/>
      <c r="BF4094" s="40"/>
    </row>
    <row r="4095" spans="1:58" x14ac:dyDescent="0.4">
      <c r="A4095" s="510"/>
      <c r="B4095" s="40"/>
      <c r="C4095" s="40"/>
      <c r="D4095" s="45"/>
      <c r="E4095" s="45"/>
      <c r="F4095" s="64"/>
      <c r="G4095" s="40"/>
      <c r="H4095" s="40"/>
      <c r="I4095" s="40"/>
      <c r="J4095" s="40"/>
      <c r="K4095" s="40"/>
      <c r="L4095" s="40"/>
      <c r="M4095" s="40"/>
      <c r="N4095" s="40"/>
      <c r="O4095" s="40"/>
      <c r="P4095" s="40"/>
      <c r="Q4095" s="40"/>
      <c r="R4095" s="40"/>
      <c r="S4095" s="40"/>
      <c r="T4095" s="40"/>
      <c r="U4095" s="40"/>
      <c r="V4095" s="40"/>
      <c r="W4095" s="40"/>
      <c r="X4095" s="40"/>
      <c r="Y4095" s="40"/>
      <c r="Z4095" s="40"/>
      <c r="AA4095" s="40"/>
      <c r="AB4095" s="40"/>
      <c r="AC4095" s="40"/>
      <c r="AD4095" s="40"/>
      <c r="AE4095" s="40"/>
      <c r="AF4095" s="40"/>
      <c r="AG4095" s="40"/>
      <c r="AH4095" s="40"/>
      <c r="AI4095" s="40"/>
      <c r="AJ4095" s="40"/>
      <c r="AK4095" s="40"/>
      <c r="AL4095" s="40"/>
      <c r="AM4095" s="40"/>
      <c r="AN4095" s="40"/>
      <c r="AO4095" s="40"/>
      <c r="AP4095" s="40"/>
      <c r="AQ4095" s="40"/>
      <c r="AR4095" s="40"/>
      <c r="AS4095" s="40"/>
      <c r="AT4095" s="40"/>
      <c r="AU4095" s="40"/>
      <c r="AV4095" s="40"/>
      <c r="AW4095" s="40"/>
      <c r="AX4095" s="40"/>
      <c r="AY4095" s="40"/>
      <c r="AZ4095" s="40"/>
      <c r="BA4095" s="40"/>
      <c r="BB4095" s="40"/>
      <c r="BC4095" s="40"/>
      <c r="BD4095" s="40"/>
      <c r="BE4095" s="40"/>
      <c r="BF4095" s="40"/>
    </row>
    <row r="4096" spans="1:58" x14ac:dyDescent="0.4">
      <c r="A4096" s="510"/>
      <c r="B4096" s="40"/>
      <c r="C4096" s="40"/>
      <c r="D4096" s="45"/>
      <c r="E4096" s="45"/>
      <c r="F4096" s="64"/>
      <c r="G4096" s="40"/>
      <c r="H4096" s="40"/>
      <c r="I4096" s="40"/>
      <c r="J4096" s="40"/>
      <c r="K4096" s="40"/>
      <c r="L4096" s="40"/>
      <c r="M4096" s="40"/>
      <c r="N4096" s="40"/>
      <c r="O4096" s="40"/>
      <c r="P4096" s="40"/>
      <c r="Q4096" s="40"/>
      <c r="R4096" s="40"/>
      <c r="S4096" s="40"/>
      <c r="T4096" s="40"/>
      <c r="U4096" s="40"/>
      <c r="V4096" s="40"/>
      <c r="W4096" s="40"/>
      <c r="X4096" s="40"/>
      <c r="Y4096" s="40"/>
      <c r="Z4096" s="40"/>
      <c r="AA4096" s="40"/>
      <c r="AB4096" s="40"/>
      <c r="AC4096" s="40"/>
      <c r="AD4096" s="40"/>
      <c r="AE4096" s="40"/>
      <c r="AF4096" s="40"/>
      <c r="AG4096" s="40"/>
      <c r="AH4096" s="40"/>
      <c r="AI4096" s="40"/>
      <c r="AJ4096" s="40"/>
      <c r="AK4096" s="40"/>
      <c r="AL4096" s="40"/>
      <c r="AM4096" s="40"/>
      <c r="AN4096" s="40"/>
      <c r="AO4096" s="40"/>
      <c r="AP4096" s="40"/>
      <c r="AQ4096" s="40"/>
      <c r="AR4096" s="40"/>
      <c r="AS4096" s="40"/>
      <c r="AT4096" s="40"/>
      <c r="AU4096" s="40"/>
      <c r="AV4096" s="40"/>
      <c r="AW4096" s="40"/>
      <c r="AX4096" s="40"/>
      <c r="AY4096" s="40"/>
      <c r="AZ4096" s="40"/>
      <c r="BA4096" s="40"/>
      <c r="BB4096" s="40"/>
      <c r="BC4096" s="40"/>
      <c r="BD4096" s="40"/>
      <c r="BE4096" s="40"/>
      <c r="BF4096" s="40"/>
    </row>
    <row r="4097" spans="1:58" x14ac:dyDescent="0.4">
      <c r="A4097" s="510"/>
      <c r="B4097" s="40"/>
      <c r="C4097" s="40"/>
      <c r="D4097" s="45"/>
      <c r="E4097" s="45"/>
      <c r="F4097" s="64"/>
      <c r="G4097" s="40"/>
      <c r="H4097" s="40"/>
      <c r="I4097" s="40"/>
      <c r="J4097" s="40"/>
      <c r="K4097" s="40"/>
      <c r="L4097" s="40"/>
      <c r="M4097" s="40"/>
      <c r="N4097" s="40"/>
      <c r="O4097" s="40"/>
      <c r="P4097" s="40"/>
      <c r="Q4097" s="40"/>
      <c r="R4097" s="40"/>
      <c r="S4097" s="40"/>
      <c r="T4097" s="40"/>
      <c r="U4097" s="40"/>
      <c r="V4097" s="40"/>
      <c r="W4097" s="40"/>
      <c r="X4097" s="40"/>
      <c r="Y4097" s="40"/>
      <c r="Z4097" s="40"/>
      <c r="AA4097" s="40"/>
      <c r="AB4097" s="40"/>
      <c r="AC4097" s="40"/>
      <c r="AD4097" s="40"/>
      <c r="AE4097" s="40"/>
      <c r="AF4097" s="40"/>
      <c r="AG4097" s="40"/>
      <c r="AH4097" s="40"/>
      <c r="AI4097" s="40"/>
      <c r="AJ4097" s="40"/>
      <c r="AK4097" s="40"/>
      <c r="AL4097" s="40"/>
      <c r="AM4097" s="40"/>
      <c r="AN4097" s="40"/>
      <c r="AO4097" s="40"/>
      <c r="AP4097" s="40"/>
      <c r="AQ4097" s="40"/>
      <c r="AR4097" s="40"/>
      <c r="AS4097" s="40"/>
      <c r="AT4097" s="40"/>
      <c r="AU4097" s="40"/>
      <c r="AV4097" s="40"/>
      <c r="AW4097" s="40"/>
      <c r="AX4097" s="40"/>
      <c r="AY4097" s="40"/>
      <c r="AZ4097" s="40"/>
      <c r="BA4097" s="40"/>
      <c r="BB4097" s="40"/>
      <c r="BC4097" s="40"/>
      <c r="BD4097" s="40"/>
      <c r="BE4097" s="40"/>
      <c r="BF4097" s="40"/>
    </row>
    <row r="4098" spans="1:58" x14ac:dyDescent="0.4">
      <c r="A4098" s="510"/>
      <c r="B4098" s="40"/>
      <c r="C4098" s="40"/>
      <c r="D4098" s="45"/>
      <c r="E4098" s="45"/>
      <c r="F4098" s="64"/>
      <c r="G4098" s="40"/>
      <c r="H4098" s="40"/>
      <c r="I4098" s="40"/>
      <c r="J4098" s="40"/>
      <c r="K4098" s="40"/>
      <c r="L4098" s="40"/>
      <c r="M4098" s="40"/>
      <c r="N4098" s="40"/>
      <c r="O4098" s="40"/>
      <c r="P4098" s="40"/>
      <c r="Q4098" s="40"/>
      <c r="R4098" s="40"/>
      <c r="S4098" s="40"/>
      <c r="T4098" s="40"/>
      <c r="U4098" s="40"/>
      <c r="V4098" s="40"/>
      <c r="W4098" s="40"/>
      <c r="X4098" s="40"/>
      <c r="Y4098" s="40"/>
      <c r="Z4098" s="40"/>
      <c r="AA4098" s="40"/>
      <c r="AB4098" s="40"/>
      <c r="AC4098" s="40"/>
      <c r="AD4098" s="40"/>
      <c r="AE4098" s="40"/>
      <c r="AF4098" s="40"/>
      <c r="AG4098" s="40"/>
      <c r="AH4098" s="40"/>
      <c r="AI4098" s="40"/>
      <c r="AJ4098" s="40"/>
      <c r="AK4098" s="40"/>
      <c r="AL4098" s="40"/>
      <c r="AM4098" s="40"/>
      <c r="AN4098" s="40"/>
      <c r="AO4098" s="40"/>
      <c r="AP4098" s="40"/>
      <c r="AQ4098" s="40"/>
      <c r="AR4098" s="40"/>
      <c r="AS4098" s="40"/>
      <c r="AT4098" s="40"/>
      <c r="AU4098" s="40"/>
      <c r="AV4098" s="40"/>
      <c r="AW4098" s="40"/>
      <c r="AX4098" s="40"/>
      <c r="AY4098" s="40"/>
      <c r="AZ4098" s="40"/>
      <c r="BA4098" s="40"/>
      <c r="BB4098" s="40"/>
      <c r="BC4098" s="40"/>
      <c r="BD4098" s="40"/>
      <c r="BE4098" s="40"/>
      <c r="BF4098" s="40"/>
    </row>
    <row r="4099" spans="1:58" x14ac:dyDescent="0.4">
      <c r="A4099" s="510"/>
      <c r="B4099" s="40"/>
      <c r="C4099" s="40"/>
      <c r="D4099" s="45"/>
      <c r="E4099" s="45"/>
      <c r="F4099" s="64"/>
      <c r="G4099" s="40"/>
      <c r="H4099" s="40"/>
      <c r="I4099" s="40"/>
      <c r="J4099" s="40"/>
      <c r="K4099" s="40"/>
      <c r="L4099" s="40"/>
      <c r="M4099" s="40"/>
      <c r="N4099" s="40"/>
      <c r="O4099" s="40"/>
      <c r="P4099" s="40"/>
      <c r="Q4099" s="40"/>
      <c r="R4099" s="40"/>
      <c r="S4099" s="40"/>
      <c r="T4099" s="40"/>
      <c r="U4099" s="40"/>
      <c r="V4099" s="40"/>
      <c r="W4099" s="40"/>
      <c r="X4099" s="40"/>
      <c r="Y4099" s="40"/>
      <c r="Z4099" s="40"/>
      <c r="AA4099" s="40"/>
      <c r="AB4099" s="40"/>
      <c r="AC4099" s="40"/>
      <c r="AD4099" s="40"/>
      <c r="AE4099" s="40"/>
      <c r="AF4099" s="40"/>
      <c r="AG4099" s="40"/>
      <c r="AH4099" s="40"/>
      <c r="AI4099" s="40"/>
      <c r="AJ4099" s="40"/>
      <c r="AK4099" s="40"/>
      <c r="AL4099" s="40"/>
      <c r="AM4099" s="40"/>
      <c r="AN4099" s="40"/>
      <c r="AO4099" s="40"/>
      <c r="AP4099" s="40"/>
      <c r="AQ4099" s="40"/>
      <c r="AR4099" s="40"/>
      <c r="AS4099" s="40"/>
      <c r="AT4099" s="40"/>
      <c r="AU4099" s="40"/>
      <c r="AV4099" s="40"/>
      <c r="AW4099" s="40"/>
      <c r="AX4099" s="40"/>
      <c r="AY4099" s="40"/>
      <c r="AZ4099" s="40"/>
      <c r="BA4099" s="40"/>
      <c r="BB4099" s="40"/>
      <c r="BC4099" s="40"/>
      <c r="BD4099" s="40"/>
      <c r="BE4099" s="40"/>
      <c r="BF4099" s="40"/>
    </row>
    <row r="4100" spans="1:58" x14ac:dyDescent="0.4">
      <c r="A4100" s="510"/>
      <c r="B4100" s="40"/>
      <c r="C4100" s="40"/>
      <c r="D4100" s="45"/>
      <c r="E4100" s="45"/>
      <c r="F4100" s="64"/>
      <c r="G4100" s="40"/>
      <c r="H4100" s="40"/>
      <c r="I4100" s="40"/>
      <c r="J4100" s="40"/>
      <c r="K4100" s="40"/>
      <c r="L4100" s="40"/>
      <c r="M4100" s="40"/>
      <c r="N4100" s="40"/>
      <c r="O4100" s="40"/>
      <c r="P4100" s="40"/>
      <c r="Q4100" s="40"/>
      <c r="R4100" s="40"/>
      <c r="S4100" s="40"/>
      <c r="T4100" s="40"/>
      <c r="U4100" s="40"/>
      <c r="V4100" s="40"/>
      <c r="W4100" s="40"/>
      <c r="X4100" s="40"/>
      <c r="Y4100" s="40"/>
      <c r="Z4100" s="40"/>
      <c r="AA4100" s="40"/>
      <c r="AB4100" s="40"/>
      <c r="AC4100" s="40"/>
      <c r="AD4100" s="40"/>
      <c r="AE4100" s="40"/>
      <c r="AF4100" s="40"/>
      <c r="AG4100" s="40"/>
      <c r="AH4100" s="40"/>
      <c r="AI4100" s="40"/>
      <c r="AJ4100" s="40"/>
      <c r="AK4100" s="40"/>
      <c r="AL4100" s="40"/>
      <c r="AM4100" s="40"/>
      <c r="AN4100" s="40"/>
      <c r="AO4100" s="40"/>
      <c r="AP4100" s="40"/>
      <c r="AQ4100" s="40"/>
      <c r="AR4100" s="40"/>
      <c r="AS4100" s="40"/>
      <c r="AT4100" s="40"/>
      <c r="AU4100" s="40"/>
      <c r="AV4100" s="40"/>
      <c r="AW4100" s="40"/>
      <c r="AX4100" s="40"/>
      <c r="AY4100" s="40"/>
      <c r="AZ4100" s="40"/>
      <c r="BA4100" s="40"/>
      <c r="BB4100" s="40"/>
      <c r="BC4100" s="40"/>
      <c r="BD4100" s="40"/>
      <c r="BE4100" s="40"/>
      <c r="BF4100" s="40"/>
    </row>
    <row r="4101" spans="1:58" x14ac:dyDescent="0.4">
      <c r="A4101" s="510"/>
      <c r="B4101" s="40"/>
      <c r="C4101" s="40"/>
      <c r="D4101" s="45"/>
      <c r="E4101" s="45"/>
      <c r="F4101" s="64"/>
      <c r="G4101" s="40"/>
      <c r="H4101" s="40"/>
      <c r="I4101" s="40"/>
      <c r="J4101" s="40"/>
      <c r="K4101" s="40"/>
      <c r="L4101" s="40"/>
      <c r="M4101" s="40"/>
      <c r="N4101" s="40"/>
      <c r="O4101" s="40"/>
      <c r="P4101" s="40"/>
      <c r="Q4101" s="40"/>
      <c r="R4101" s="40"/>
      <c r="S4101" s="40"/>
      <c r="T4101" s="40"/>
      <c r="U4101" s="40"/>
      <c r="V4101" s="40"/>
      <c r="W4101" s="40"/>
      <c r="X4101" s="40"/>
      <c r="Y4101" s="40"/>
      <c r="Z4101" s="40"/>
      <c r="AA4101" s="40"/>
      <c r="AB4101" s="40"/>
      <c r="AC4101" s="40"/>
      <c r="AD4101" s="40"/>
      <c r="AE4101" s="40"/>
      <c r="AF4101" s="40"/>
      <c r="AG4101" s="40"/>
      <c r="AH4101" s="40"/>
      <c r="AI4101" s="40"/>
      <c r="AJ4101" s="40"/>
      <c r="AK4101" s="40"/>
      <c r="AL4101" s="40"/>
      <c r="AM4101" s="40"/>
      <c r="AN4101" s="40"/>
      <c r="AO4101" s="40"/>
      <c r="AP4101" s="40"/>
      <c r="AQ4101" s="40"/>
      <c r="AR4101" s="40"/>
      <c r="AS4101" s="40"/>
      <c r="AT4101" s="40"/>
      <c r="AU4101" s="40"/>
      <c r="AV4101" s="40"/>
      <c r="AW4101" s="40"/>
      <c r="AX4101" s="40"/>
      <c r="AY4101" s="40"/>
      <c r="AZ4101" s="40"/>
      <c r="BA4101" s="40"/>
      <c r="BB4101" s="40"/>
      <c r="BC4101" s="40"/>
      <c r="BD4101" s="40"/>
      <c r="BE4101" s="40"/>
      <c r="BF4101" s="40"/>
    </row>
    <row r="4102" spans="1:58" x14ac:dyDescent="0.4">
      <c r="A4102" s="510"/>
      <c r="B4102" s="40"/>
      <c r="C4102" s="40"/>
      <c r="D4102" s="45"/>
      <c r="E4102" s="45"/>
      <c r="F4102" s="64"/>
      <c r="G4102" s="40"/>
      <c r="H4102" s="40"/>
      <c r="I4102" s="40"/>
      <c r="J4102" s="40"/>
      <c r="K4102" s="40"/>
      <c r="L4102" s="40"/>
      <c r="M4102" s="40"/>
      <c r="N4102" s="40"/>
      <c r="O4102" s="40"/>
      <c r="P4102" s="40"/>
      <c r="Q4102" s="40"/>
      <c r="R4102" s="40"/>
      <c r="S4102" s="40"/>
      <c r="T4102" s="40"/>
      <c r="U4102" s="40"/>
      <c r="V4102" s="40"/>
      <c r="W4102" s="40"/>
      <c r="X4102" s="40"/>
      <c r="Y4102" s="40"/>
      <c r="Z4102" s="40"/>
      <c r="AA4102" s="40"/>
      <c r="AB4102" s="40"/>
      <c r="AC4102" s="40"/>
      <c r="AD4102" s="40"/>
      <c r="AE4102" s="40"/>
      <c r="AF4102" s="40"/>
      <c r="AG4102" s="40"/>
      <c r="AH4102" s="40"/>
      <c r="AI4102" s="40"/>
      <c r="AJ4102" s="40"/>
      <c r="AK4102" s="40"/>
      <c r="AL4102" s="40"/>
      <c r="AM4102" s="40"/>
      <c r="AN4102" s="40"/>
      <c r="AO4102" s="40"/>
      <c r="AP4102" s="40"/>
      <c r="AQ4102" s="40"/>
      <c r="AR4102" s="40"/>
      <c r="AS4102" s="40"/>
      <c r="AT4102" s="40"/>
      <c r="AU4102" s="40"/>
      <c r="AV4102" s="40"/>
      <c r="AW4102" s="40"/>
      <c r="AX4102" s="40"/>
      <c r="AY4102" s="40"/>
      <c r="AZ4102" s="40"/>
      <c r="BA4102" s="40"/>
      <c r="BB4102" s="40"/>
      <c r="BC4102" s="40"/>
      <c r="BD4102" s="40"/>
      <c r="BE4102" s="40"/>
      <c r="BF4102" s="40"/>
    </row>
    <row r="4103" spans="1:58" x14ac:dyDescent="0.4">
      <c r="A4103" s="510"/>
      <c r="B4103" s="40"/>
      <c r="C4103" s="40"/>
      <c r="D4103" s="45"/>
      <c r="E4103" s="45"/>
      <c r="F4103" s="64"/>
      <c r="G4103" s="40"/>
      <c r="H4103" s="40"/>
      <c r="I4103" s="40"/>
      <c r="J4103" s="40"/>
      <c r="K4103" s="40"/>
      <c r="L4103" s="40"/>
      <c r="M4103" s="40"/>
      <c r="N4103" s="40"/>
      <c r="O4103" s="40"/>
      <c r="P4103" s="40"/>
      <c r="Q4103" s="40"/>
      <c r="R4103" s="40"/>
      <c r="S4103" s="40"/>
      <c r="T4103" s="40"/>
      <c r="U4103" s="40"/>
      <c r="V4103" s="40"/>
      <c r="W4103" s="40"/>
      <c r="X4103" s="40"/>
      <c r="Y4103" s="40"/>
      <c r="Z4103" s="40"/>
      <c r="AA4103" s="40"/>
      <c r="AB4103" s="40"/>
      <c r="AC4103" s="40"/>
      <c r="AD4103" s="40"/>
      <c r="AE4103" s="40"/>
      <c r="AF4103" s="40"/>
      <c r="AG4103" s="40"/>
      <c r="AH4103" s="40"/>
      <c r="AI4103" s="40"/>
      <c r="AJ4103" s="40"/>
      <c r="AK4103" s="40"/>
      <c r="AL4103" s="40"/>
      <c r="AM4103" s="40"/>
      <c r="AN4103" s="40"/>
      <c r="AO4103" s="40"/>
      <c r="AP4103" s="40"/>
      <c r="AQ4103" s="40"/>
      <c r="AR4103" s="40"/>
      <c r="AS4103" s="40"/>
      <c r="AT4103" s="40"/>
      <c r="AU4103" s="40"/>
      <c r="AV4103" s="40"/>
      <c r="AW4103" s="40"/>
      <c r="AX4103" s="40"/>
      <c r="AY4103" s="40"/>
      <c r="AZ4103" s="40"/>
      <c r="BA4103" s="40"/>
      <c r="BB4103" s="40"/>
      <c r="BC4103" s="40"/>
      <c r="BD4103" s="40"/>
      <c r="BE4103" s="40"/>
      <c r="BF4103" s="40"/>
    </row>
    <row r="4104" spans="1:58" x14ac:dyDescent="0.4">
      <c r="A4104" s="510"/>
      <c r="B4104" s="40"/>
      <c r="C4104" s="40"/>
      <c r="D4104" s="45"/>
      <c r="E4104" s="45"/>
      <c r="F4104" s="64"/>
      <c r="G4104" s="40"/>
      <c r="H4104" s="40"/>
      <c r="I4104" s="40"/>
      <c r="J4104" s="40"/>
      <c r="K4104" s="40"/>
      <c r="L4104" s="40"/>
      <c r="M4104" s="40"/>
      <c r="N4104" s="40"/>
      <c r="O4104" s="40"/>
      <c r="P4104" s="40"/>
      <c r="Q4104" s="40"/>
      <c r="R4104" s="40"/>
      <c r="S4104" s="40"/>
      <c r="T4104" s="40"/>
      <c r="U4104" s="40"/>
      <c r="V4104" s="40"/>
      <c r="W4104" s="40"/>
      <c r="X4104" s="40"/>
      <c r="Y4104" s="40"/>
      <c r="Z4104" s="40"/>
      <c r="AA4104" s="40"/>
      <c r="AB4104" s="40"/>
      <c r="AC4104" s="40"/>
      <c r="AD4104" s="40"/>
      <c r="AE4104" s="40"/>
      <c r="AF4104" s="40"/>
      <c r="AG4104" s="40"/>
      <c r="AH4104" s="40"/>
      <c r="AI4104" s="40"/>
      <c r="AJ4104" s="40"/>
      <c r="AK4104" s="40"/>
      <c r="AL4104" s="40"/>
      <c r="AM4104" s="40"/>
      <c r="AN4104" s="40"/>
      <c r="AO4104" s="40"/>
      <c r="AP4104" s="40"/>
      <c r="AQ4104" s="40"/>
      <c r="AR4104" s="40"/>
      <c r="AS4104" s="40"/>
      <c r="AT4104" s="40"/>
      <c r="AU4104" s="40"/>
      <c r="AV4104" s="40"/>
      <c r="AW4104" s="40"/>
      <c r="AX4104" s="40"/>
      <c r="AY4104" s="40"/>
      <c r="AZ4104" s="40"/>
      <c r="BA4104" s="40"/>
      <c r="BB4104" s="40"/>
      <c r="BC4104" s="40"/>
      <c r="BD4104" s="40"/>
      <c r="BE4104" s="40"/>
      <c r="BF4104" s="40"/>
    </row>
    <row r="4105" spans="1:58" x14ac:dyDescent="0.4">
      <c r="A4105" s="510"/>
      <c r="B4105" s="40"/>
      <c r="C4105" s="40"/>
      <c r="D4105" s="45"/>
      <c r="E4105" s="45"/>
      <c r="F4105" s="64"/>
      <c r="G4105" s="40"/>
      <c r="H4105" s="40"/>
      <c r="I4105" s="40"/>
      <c r="J4105" s="40"/>
      <c r="K4105" s="40"/>
      <c r="L4105" s="40"/>
      <c r="M4105" s="40"/>
      <c r="N4105" s="40"/>
      <c r="O4105" s="40"/>
      <c r="P4105" s="40"/>
      <c r="Q4105" s="40"/>
      <c r="R4105" s="40"/>
      <c r="S4105" s="40"/>
      <c r="T4105" s="40"/>
      <c r="U4105" s="40"/>
      <c r="V4105" s="40"/>
      <c r="W4105" s="40"/>
      <c r="X4105" s="40"/>
      <c r="Y4105" s="40"/>
      <c r="Z4105" s="40"/>
      <c r="AA4105" s="40"/>
      <c r="AB4105" s="40"/>
      <c r="AC4105" s="40"/>
      <c r="AD4105" s="40"/>
      <c r="AE4105" s="40"/>
      <c r="AF4105" s="40"/>
      <c r="AG4105" s="40"/>
      <c r="AH4105" s="40"/>
      <c r="AI4105" s="40"/>
      <c r="AJ4105" s="40"/>
      <c r="AK4105" s="40"/>
      <c r="AL4105" s="40"/>
      <c r="AM4105" s="40"/>
      <c r="AN4105" s="40"/>
      <c r="AO4105" s="40"/>
      <c r="AP4105" s="40"/>
      <c r="AQ4105" s="40"/>
      <c r="AR4105" s="40"/>
      <c r="AS4105" s="40"/>
      <c r="AT4105" s="40"/>
      <c r="AU4105" s="40"/>
      <c r="AV4105" s="40"/>
      <c r="AW4105" s="40"/>
      <c r="AX4105" s="40"/>
      <c r="AY4105" s="40"/>
      <c r="AZ4105" s="40"/>
      <c r="BA4105" s="40"/>
      <c r="BB4105" s="40"/>
      <c r="BC4105" s="40"/>
      <c r="BD4105" s="40"/>
      <c r="BE4105" s="40"/>
      <c r="BF4105" s="40"/>
    </row>
    <row r="4106" spans="1:58" x14ac:dyDescent="0.4">
      <c r="A4106" s="510"/>
      <c r="B4106" s="40"/>
      <c r="C4106" s="40"/>
      <c r="D4106" s="45"/>
      <c r="E4106" s="45"/>
      <c r="F4106" s="64"/>
      <c r="G4106" s="40"/>
      <c r="H4106" s="40"/>
      <c r="I4106" s="40"/>
      <c r="J4106" s="40"/>
      <c r="K4106" s="40"/>
      <c r="L4106" s="40"/>
      <c r="M4106" s="40"/>
      <c r="N4106" s="40"/>
      <c r="O4106" s="40"/>
      <c r="P4106" s="40"/>
      <c r="Q4106" s="40"/>
      <c r="R4106" s="40"/>
      <c r="S4106" s="40"/>
      <c r="T4106" s="40"/>
      <c r="U4106" s="40"/>
      <c r="V4106" s="40"/>
      <c r="W4106" s="40"/>
      <c r="X4106" s="40"/>
      <c r="Y4106" s="40"/>
      <c r="Z4106" s="40"/>
      <c r="AA4106" s="40"/>
      <c r="AB4106" s="40"/>
      <c r="AC4106" s="40"/>
      <c r="AD4106" s="40"/>
      <c r="AE4106" s="40"/>
      <c r="AF4106" s="40"/>
      <c r="AG4106" s="40"/>
      <c r="AH4106" s="40"/>
      <c r="AI4106" s="40"/>
      <c r="AJ4106" s="40"/>
      <c r="AK4106" s="40"/>
      <c r="AL4106" s="40"/>
      <c r="AM4106" s="40"/>
      <c r="AN4106" s="40"/>
      <c r="AO4106" s="40"/>
      <c r="AP4106" s="40"/>
      <c r="AQ4106" s="40"/>
      <c r="AR4106" s="40"/>
      <c r="AS4106" s="40"/>
      <c r="AT4106" s="40"/>
      <c r="AU4106" s="40"/>
      <c r="AV4106" s="40"/>
      <c r="AW4106" s="40"/>
      <c r="AX4106" s="40"/>
      <c r="AY4106" s="40"/>
      <c r="AZ4106" s="40"/>
      <c r="BA4106" s="40"/>
      <c r="BB4106" s="40"/>
      <c r="BC4106" s="40"/>
      <c r="BD4106" s="40"/>
      <c r="BE4106" s="40"/>
      <c r="BF4106" s="40"/>
    </row>
    <row r="4107" spans="1:58" x14ac:dyDescent="0.4">
      <c r="A4107" s="510"/>
      <c r="B4107" s="40"/>
      <c r="C4107" s="40"/>
      <c r="D4107" s="45"/>
      <c r="E4107" s="45"/>
      <c r="F4107" s="64"/>
      <c r="G4107" s="40"/>
      <c r="H4107" s="40"/>
      <c r="I4107" s="40"/>
      <c r="J4107" s="40"/>
      <c r="K4107" s="40"/>
      <c r="L4107" s="40"/>
      <c r="M4107" s="40"/>
      <c r="N4107" s="40"/>
      <c r="O4107" s="40"/>
      <c r="P4107" s="40"/>
      <c r="Q4107" s="40"/>
      <c r="R4107" s="40"/>
      <c r="S4107" s="40"/>
      <c r="T4107" s="40"/>
      <c r="U4107" s="40"/>
      <c r="V4107" s="40"/>
      <c r="W4107" s="40"/>
      <c r="X4107" s="40"/>
      <c r="Y4107" s="40"/>
      <c r="Z4107" s="40"/>
      <c r="AA4107" s="40"/>
      <c r="AB4107" s="40"/>
      <c r="AC4107" s="40"/>
      <c r="AD4107" s="40"/>
      <c r="AE4107" s="40"/>
      <c r="AF4107" s="40"/>
      <c r="AG4107" s="40"/>
      <c r="AH4107" s="40"/>
      <c r="AI4107" s="40"/>
      <c r="AJ4107" s="40"/>
      <c r="AK4107" s="40"/>
      <c r="AL4107" s="40"/>
      <c r="AM4107" s="40"/>
      <c r="AN4107" s="40"/>
      <c r="AO4107" s="40"/>
      <c r="AP4107" s="40"/>
      <c r="AQ4107" s="40"/>
      <c r="AR4107" s="40"/>
      <c r="AS4107" s="40"/>
      <c r="AT4107" s="40"/>
      <c r="AU4107" s="40"/>
      <c r="AV4107" s="40"/>
      <c r="AW4107" s="40"/>
      <c r="AX4107" s="40"/>
      <c r="AY4107" s="40"/>
      <c r="AZ4107" s="40"/>
      <c r="BA4107" s="40"/>
      <c r="BB4107" s="40"/>
      <c r="BC4107" s="40"/>
      <c r="BD4107" s="40"/>
      <c r="BE4107" s="40"/>
      <c r="BF4107" s="40"/>
    </row>
    <row r="4108" spans="1:58" x14ac:dyDescent="0.4">
      <c r="A4108" s="510"/>
      <c r="B4108" s="40"/>
      <c r="C4108" s="40"/>
      <c r="D4108" s="45"/>
      <c r="E4108" s="45"/>
      <c r="F4108" s="64"/>
      <c r="G4108" s="40"/>
      <c r="H4108" s="40"/>
      <c r="I4108" s="40"/>
      <c r="J4108" s="40"/>
      <c r="K4108" s="40"/>
      <c r="L4108" s="40"/>
      <c r="M4108" s="40"/>
      <c r="N4108" s="40"/>
      <c r="O4108" s="40"/>
      <c r="P4108" s="40"/>
      <c r="Q4108" s="40"/>
      <c r="R4108" s="40"/>
      <c r="S4108" s="40"/>
      <c r="T4108" s="40"/>
      <c r="U4108" s="40"/>
      <c r="V4108" s="40"/>
      <c r="W4108" s="40"/>
      <c r="X4108" s="40"/>
      <c r="Y4108" s="40"/>
      <c r="Z4108" s="40"/>
      <c r="AA4108" s="40"/>
      <c r="AB4108" s="40"/>
      <c r="AC4108" s="40"/>
      <c r="AD4108" s="40"/>
      <c r="AE4108" s="40"/>
      <c r="AF4108" s="40"/>
      <c r="AG4108" s="40"/>
      <c r="AH4108" s="40"/>
      <c r="AI4108" s="40"/>
      <c r="AJ4108" s="40"/>
      <c r="AK4108" s="40"/>
      <c r="AL4108" s="40"/>
      <c r="AM4108" s="40"/>
      <c r="AN4108" s="40"/>
      <c r="AO4108" s="40"/>
      <c r="AP4108" s="40"/>
      <c r="AQ4108" s="40"/>
      <c r="AR4108" s="40"/>
      <c r="AS4108" s="40"/>
      <c r="AT4108" s="40"/>
      <c r="AU4108" s="40"/>
      <c r="AV4108" s="40"/>
      <c r="AW4108" s="40"/>
      <c r="AX4108" s="40"/>
      <c r="AY4108" s="40"/>
      <c r="AZ4108" s="40"/>
      <c r="BA4108" s="40"/>
      <c r="BB4108" s="40"/>
      <c r="BC4108" s="40"/>
      <c r="BD4108" s="40"/>
      <c r="BE4108" s="40"/>
      <c r="BF4108" s="40"/>
    </row>
    <row r="4109" spans="1:58" x14ac:dyDescent="0.4">
      <c r="A4109" s="510"/>
      <c r="B4109" s="40"/>
      <c r="C4109" s="40"/>
      <c r="D4109" s="45"/>
      <c r="E4109" s="45"/>
      <c r="F4109" s="64"/>
      <c r="G4109" s="40"/>
      <c r="H4109" s="40"/>
      <c r="I4109" s="40"/>
      <c r="J4109" s="40"/>
      <c r="K4109" s="40"/>
      <c r="L4109" s="40"/>
      <c r="M4109" s="40"/>
      <c r="N4109" s="40"/>
      <c r="O4109" s="40"/>
      <c r="P4109" s="40"/>
      <c r="Q4109" s="40"/>
      <c r="R4109" s="40"/>
      <c r="S4109" s="40"/>
      <c r="T4109" s="40"/>
      <c r="U4109" s="40"/>
      <c r="V4109" s="40"/>
      <c r="W4109" s="40"/>
      <c r="X4109" s="40"/>
      <c r="Y4109" s="40"/>
      <c r="Z4109" s="40"/>
      <c r="AA4109" s="40"/>
      <c r="AB4109" s="40"/>
      <c r="AC4109" s="40"/>
      <c r="AD4109" s="40"/>
      <c r="AE4109" s="40"/>
      <c r="AF4109" s="40"/>
      <c r="AG4109" s="40"/>
      <c r="AH4109" s="40"/>
      <c r="AI4109" s="40"/>
      <c r="AJ4109" s="40"/>
      <c r="AK4109" s="40"/>
      <c r="AL4109" s="40"/>
      <c r="AM4109" s="40"/>
      <c r="AN4109" s="40"/>
      <c r="AO4109" s="40"/>
      <c r="AP4109" s="40"/>
      <c r="AQ4109" s="40"/>
      <c r="AR4109" s="40"/>
      <c r="AS4109" s="40"/>
      <c r="AT4109" s="40"/>
      <c r="AU4109" s="40"/>
      <c r="AV4109" s="40"/>
      <c r="AW4109" s="40"/>
      <c r="AX4109" s="40"/>
      <c r="AY4109" s="40"/>
      <c r="AZ4109" s="40"/>
      <c r="BA4109" s="40"/>
      <c r="BB4109" s="40"/>
      <c r="BC4109" s="40"/>
      <c r="BD4109" s="40"/>
      <c r="BE4109" s="40"/>
      <c r="BF4109" s="40"/>
    </row>
    <row r="4110" spans="1:58" x14ac:dyDescent="0.4">
      <c r="A4110" s="510"/>
      <c r="B4110" s="40"/>
      <c r="C4110" s="40"/>
      <c r="D4110" s="45"/>
      <c r="E4110" s="45"/>
      <c r="F4110" s="64"/>
      <c r="G4110" s="40"/>
      <c r="H4110" s="40"/>
      <c r="I4110" s="40"/>
      <c r="J4110" s="40"/>
      <c r="K4110" s="40"/>
      <c r="L4110" s="40"/>
      <c r="M4110" s="40"/>
      <c r="N4110" s="40"/>
      <c r="O4110" s="40"/>
      <c r="P4110" s="40"/>
      <c r="Q4110" s="40"/>
      <c r="R4110" s="40"/>
      <c r="S4110" s="40"/>
      <c r="T4110" s="40"/>
      <c r="U4110" s="40"/>
      <c r="V4110" s="40"/>
      <c r="W4110" s="40"/>
      <c r="X4110" s="40"/>
      <c r="Y4110" s="40"/>
      <c r="Z4110" s="40"/>
      <c r="AA4110" s="40"/>
      <c r="AB4110" s="40"/>
      <c r="AC4110" s="40"/>
      <c r="AD4110" s="40"/>
      <c r="AE4110" s="40"/>
      <c r="AF4110" s="40"/>
      <c r="AG4110" s="40"/>
      <c r="AH4110" s="40"/>
      <c r="AI4110" s="40"/>
      <c r="AJ4110" s="40"/>
      <c r="AK4110" s="40"/>
      <c r="AL4110" s="40"/>
      <c r="AM4110" s="40"/>
      <c r="AN4110" s="40"/>
      <c r="AO4110" s="40"/>
      <c r="AP4110" s="40"/>
      <c r="AQ4110" s="40"/>
      <c r="AR4110" s="40"/>
      <c r="AS4110" s="40"/>
      <c r="AT4110" s="40"/>
      <c r="AU4110" s="40"/>
      <c r="AV4110" s="40"/>
      <c r="AW4110" s="40"/>
      <c r="AX4110" s="40"/>
      <c r="AY4110" s="40"/>
      <c r="AZ4110" s="40"/>
      <c r="BA4110" s="40"/>
      <c r="BB4110" s="40"/>
      <c r="BC4110" s="40"/>
      <c r="BD4110" s="40"/>
      <c r="BE4110" s="40"/>
      <c r="BF4110" s="40"/>
    </row>
    <row r="4111" spans="1:58" x14ac:dyDescent="0.4">
      <c r="A4111" s="510"/>
      <c r="B4111" s="40"/>
      <c r="C4111" s="40"/>
      <c r="D4111" s="45"/>
      <c r="E4111" s="45"/>
      <c r="F4111" s="64"/>
      <c r="G4111" s="40"/>
      <c r="H4111" s="40"/>
      <c r="I4111" s="40"/>
      <c r="J4111" s="40"/>
      <c r="K4111" s="40"/>
      <c r="L4111" s="40"/>
      <c r="M4111" s="40"/>
      <c r="N4111" s="40"/>
      <c r="O4111" s="40"/>
      <c r="P4111" s="40"/>
      <c r="Q4111" s="40"/>
      <c r="R4111" s="40"/>
      <c r="S4111" s="40"/>
      <c r="T4111" s="40"/>
      <c r="U4111" s="40"/>
      <c r="V4111" s="40"/>
      <c r="W4111" s="40"/>
      <c r="X4111" s="40"/>
      <c r="Y4111" s="40"/>
      <c r="Z4111" s="40"/>
      <c r="AA4111" s="40"/>
      <c r="AB4111" s="40"/>
      <c r="AC4111" s="40"/>
      <c r="AD4111" s="40"/>
      <c r="AE4111" s="40"/>
      <c r="AF4111" s="40"/>
      <c r="AG4111" s="40"/>
      <c r="AH4111" s="40"/>
      <c r="AI4111" s="40"/>
      <c r="AJ4111" s="40"/>
      <c r="AK4111" s="40"/>
      <c r="AL4111" s="40"/>
      <c r="AM4111" s="40"/>
      <c r="AN4111" s="40"/>
      <c r="AO4111" s="40"/>
      <c r="AP4111" s="40"/>
      <c r="AQ4111" s="40"/>
      <c r="AR4111" s="40"/>
      <c r="AS4111" s="40"/>
      <c r="AT4111" s="40"/>
      <c r="AU4111" s="40"/>
      <c r="AV4111" s="40"/>
      <c r="AW4111" s="40"/>
      <c r="AX4111" s="40"/>
      <c r="AY4111" s="40"/>
      <c r="AZ4111" s="40"/>
      <c r="BA4111" s="40"/>
      <c r="BB4111" s="40"/>
      <c r="BC4111" s="40"/>
      <c r="BD4111" s="40"/>
      <c r="BE4111" s="40"/>
      <c r="BF4111" s="40"/>
    </row>
    <row r="4112" spans="1:58" x14ac:dyDescent="0.4">
      <c r="A4112" s="510"/>
      <c r="B4112" s="40"/>
      <c r="C4112" s="40"/>
      <c r="D4112" s="45"/>
      <c r="E4112" s="45"/>
      <c r="F4112" s="64"/>
      <c r="G4112" s="40"/>
      <c r="H4112" s="40"/>
      <c r="I4112" s="40"/>
      <c r="J4112" s="40"/>
      <c r="K4112" s="40"/>
      <c r="L4112" s="40"/>
      <c r="M4112" s="40"/>
      <c r="N4112" s="40"/>
      <c r="O4112" s="40"/>
      <c r="P4112" s="40"/>
      <c r="Q4112" s="40"/>
      <c r="R4112" s="40"/>
      <c r="S4112" s="40"/>
      <c r="T4112" s="40"/>
      <c r="U4112" s="40"/>
      <c r="V4112" s="40"/>
      <c r="W4112" s="40"/>
      <c r="X4112" s="40"/>
      <c r="Y4112" s="40"/>
      <c r="Z4112" s="40"/>
      <c r="AA4112" s="40"/>
      <c r="AB4112" s="40"/>
      <c r="AC4112" s="40"/>
      <c r="AD4112" s="40"/>
      <c r="AE4112" s="40"/>
      <c r="AF4112" s="40"/>
      <c r="AG4112" s="40"/>
      <c r="AH4112" s="40"/>
      <c r="AI4112" s="40"/>
      <c r="AJ4112" s="40"/>
      <c r="AK4112" s="40"/>
      <c r="AL4112" s="40"/>
      <c r="AM4112" s="40"/>
      <c r="AN4112" s="40"/>
      <c r="AO4112" s="40"/>
      <c r="AP4112" s="40"/>
      <c r="AQ4112" s="40"/>
      <c r="AR4112" s="40"/>
      <c r="AS4112" s="40"/>
      <c r="AT4112" s="40"/>
      <c r="AU4112" s="40"/>
      <c r="AV4112" s="40"/>
      <c r="AW4112" s="40"/>
      <c r="AX4112" s="40"/>
      <c r="AY4112" s="40"/>
      <c r="AZ4112" s="40"/>
      <c r="BA4112" s="40"/>
      <c r="BB4112" s="40"/>
      <c r="BC4112" s="40"/>
      <c r="BD4112" s="40"/>
      <c r="BE4112" s="40"/>
      <c r="BF4112" s="40"/>
    </row>
    <row r="4113" spans="1:58" x14ac:dyDescent="0.4">
      <c r="A4113" s="510"/>
      <c r="B4113" s="40"/>
      <c r="C4113" s="40"/>
      <c r="D4113" s="45"/>
      <c r="E4113" s="45"/>
      <c r="F4113" s="64"/>
      <c r="G4113" s="40"/>
      <c r="H4113" s="40"/>
      <c r="I4113" s="40"/>
      <c r="J4113" s="40"/>
      <c r="K4113" s="40"/>
      <c r="L4113" s="40"/>
      <c r="M4113" s="40"/>
      <c r="N4113" s="40"/>
      <c r="O4113" s="40"/>
      <c r="P4113" s="40"/>
      <c r="Q4113" s="40"/>
      <c r="R4113" s="40"/>
      <c r="S4113" s="40"/>
      <c r="T4113" s="40"/>
      <c r="U4113" s="40"/>
      <c r="V4113" s="40"/>
      <c r="W4113" s="40"/>
      <c r="X4113" s="40"/>
      <c r="Y4113" s="40"/>
      <c r="Z4113" s="40"/>
      <c r="AA4113" s="40"/>
      <c r="AB4113" s="40"/>
      <c r="AC4113" s="40"/>
      <c r="AD4113" s="40"/>
      <c r="AE4113" s="40"/>
      <c r="AF4113" s="40"/>
      <c r="AG4113" s="40"/>
      <c r="AH4113" s="40"/>
      <c r="AI4113" s="40"/>
      <c r="AJ4113" s="40"/>
      <c r="AK4113" s="40"/>
      <c r="AL4113" s="40"/>
      <c r="AM4113" s="40"/>
      <c r="AN4113" s="40"/>
      <c r="AO4113" s="40"/>
      <c r="AP4113" s="40"/>
      <c r="AQ4113" s="40"/>
      <c r="AR4113" s="40"/>
      <c r="AS4113" s="40"/>
      <c r="AT4113" s="40"/>
      <c r="AU4113" s="40"/>
      <c r="AV4113" s="40"/>
      <c r="AW4113" s="40"/>
      <c r="AX4113" s="40"/>
      <c r="AY4113" s="40"/>
      <c r="AZ4113" s="40"/>
      <c r="BA4113" s="40"/>
      <c r="BB4113" s="40"/>
      <c r="BC4113" s="40"/>
      <c r="BD4113" s="40"/>
      <c r="BE4113" s="40"/>
      <c r="BF4113" s="40"/>
    </row>
    <row r="4114" spans="1:58" x14ac:dyDescent="0.4">
      <c r="A4114" s="510"/>
      <c r="B4114" s="40"/>
      <c r="C4114" s="40"/>
      <c r="D4114" s="45"/>
      <c r="E4114" s="45"/>
      <c r="F4114" s="64"/>
      <c r="G4114" s="40"/>
      <c r="H4114" s="40"/>
      <c r="I4114" s="40"/>
      <c r="J4114" s="40"/>
      <c r="K4114" s="40"/>
      <c r="L4114" s="40"/>
      <c r="M4114" s="40"/>
      <c r="N4114" s="40"/>
      <c r="O4114" s="40"/>
      <c r="P4114" s="40"/>
      <c r="Q4114" s="40"/>
      <c r="R4114" s="40"/>
      <c r="S4114" s="40"/>
      <c r="T4114" s="40"/>
      <c r="U4114" s="40"/>
      <c r="V4114" s="40"/>
      <c r="W4114" s="40"/>
      <c r="X4114" s="40"/>
      <c r="Y4114" s="40"/>
      <c r="Z4114" s="40"/>
      <c r="AA4114" s="40"/>
      <c r="AB4114" s="40"/>
      <c r="AC4114" s="40"/>
      <c r="AD4114" s="40"/>
      <c r="AE4114" s="40"/>
      <c r="AF4114" s="40"/>
      <c r="AG4114" s="40"/>
      <c r="AH4114" s="40"/>
      <c r="AI4114" s="40"/>
      <c r="AJ4114" s="40"/>
      <c r="AK4114" s="40"/>
      <c r="AL4114" s="40"/>
      <c r="AM4114" s="40"/>
      <c r="AN4114" s="40"/>
      <c r="AO4114" s="40"/>
      <c r="AP4114" s="40"/>
      <c r="AQ4114" s="40"/>
      <c r="AR4114" s="40"/>
      <c r="AS4114" s="40"/>
      <c r="AT4114" s="40"/>
      <c r="AU4114" s="40"/>
      <c r="AV4114" s="40"/>
      <c r="AW4114" s="40"/>
      <c r="AX4114" s="40"/>
      <c r="AY4114" s="40"/>
      <c r="AZ4114" s="40"/>
      <c r="BA4114" s="40"/>
      <c r="BB4114" s="40"/>
      <c r="BC4114" s="40"/>
      <c r="BD4114" s="40"/>
      <c r="BE4114" s="40"/>
      <c r="BF4114" s="40"/>
    </row>
    <row r="4115" spans="1:58" x14ac:dyDescent="0.4">
      <c r="A4115" s="510"/>
      <c r="B4115" s="40"/>
      <c r="C4115" s="40"/>
      <c r="D4115" s="45"/>
      <c r="E4115" s="45"/>
      <c r="F4115" s="64"/>
      <c r="G4115" s="40"/>
      <c r="H4115" s="40"/>
      <c r="I4115" s="40"/>
      <c r="J4115" s="40"/>
      <c r="K4115" s="40"/>
      <c r="L4115" s="40"/>
      <c r="M4115" s="40"/>
      <c r="N4115" s="40"/>
      <c r="O4115" s="40"/>
      <c r="P4115" s="40"/>
      <c r="Q4115" s="40"/>
      <c r="R4115" s="40"/>
      <c r="S4115" s="40"/>
      <c r="T4115" s="40"/>
      <c r="U4115" s="40"/>
      <c r="V4115" s="40"/>
      <c r="W4115" s="40"/>
      <c r="X4115" s="40"/>
      <c r="Y4115" s="40"/>
      <c r="Z4115" s="40"/>
      <c r="AA4115" s="40"/>
      <c r="AB4115" s="40"/>
      <c r="AC4115" s="40"/>
      <c r="AD4115" s="40"/>
      <c r="AE4115" s="40"/>
      <c r="AF4115" s="40"/>
      <c r="AG4115" s="40"/>
      <c r="AH4115" s="40"/>
      <c r="AI4115" s="40"/>
      <c r="AJ4115" s="40"/>
      <c r="AK4115" s="40"/>
      <c r="AL4115" s="40"/>
      <c r="AM4115" s="40"/>
      <c r="AN4115" s="40"/>
      <c r="AO4115" s="40"/>
      <c r="AP4115" s="40"/>
      <c r="AQ4115" s="40"/>
      <c r="AR4115" s="40"/>
      <c r="AS4115" s="40"/>
      <c r="AT4115" s="40"/>
      <c r="AU4115" s="40"/>
      <c r="AV4115" s="40"/>
      <c r="AW4115" s="40"/>
      <c r="AX4115" s="40"/>
      <c r="AY4115" s="40"/>
      <c r="AZ4115" s="40"/>
      <c r="BA4115" s="40"/>
      <c r="BB4115" s="40"/>
      <c r="BC4115" s="40"/>
      <c r="BD4115" s="40"/>
      <c r="BE4115" s="40"/>
      <c r="BF4115" s="40"/>
    </row>
    <row r="4116" spans="1:58" x14ac:dyDescent="0.4">
      <c r="A4116" s="510"/>
      <c r="B4116" s="40"/>
      <c r="C4116" s="40"/>
      <c r="D4116" s="45"/>
      <c r="E4116" s="45"/>
      <c r="F4116" s="64"/>
      <c r="G4116" s="40"/>
      <c r="H4116" s="40"/>
      <c r="I4116" s="40"/>
      <c r="J4116" s="40"/>
      <c r="K4116" s="40"/>
      <c r="L4116" s="40"/>
      <c r="M4116" s="40"/>
      <c r="N4116" s="40"/>
      <c r="O4116" s="40"/>
      <c r="P4116" s="40"/>
      <c r="Q4116" s="40"/>
      <c r="R4116" s="40"/>
      <c r="S4116" s="40"/>
      <c r="T4116" s="40"/>
      <c r="U4116" s="40"/>
      <c r="V4116" s="40"/>
      <c r="W4116" s="40"/>
      <c r="X4116" s="40"/>
      <c r="Y4116" s="40"/>
      <c r="Z4116" s="40"/>
      <c r="AA4116" s="40"/>
      <c r="AB4116" s="40"/>
      <c r="AC4116" s="40"/>
      <c r="AD4116" s="40"/>
      <c r="AE4116" s="40"/>
      <c r="AF4116" s="40"/>
      <c r="AG4116" s="40"/>
      <c r="AH4116" s="40"/>
      <c r="AI4116" s="40"/>
      <c r="AJ4116" s="40"/>
      <c r="AK4116" s="40"/>
      <c r="AL4116" s="40"/>
      <c r="AM4116" s="40"/>
      <c r="AN4116" s="40"/>
      <c r="AO4116" s="40"/>
      <c r="AP4116" s="40"/>
      <c r="AQ4116" s="40"/>
      <c r="AR4116" s="40"/>
      <c r="AS4116" s="40"/>
      <c r="AT4116" s="40"/>
      <c r="AU4116" s="40"/>
      <c r="AV4116" s="40"/>
      <c r="AW4116" s="40"/>
      <c r="AX4116" s="40"/>
      <c r="AY4116" s="40"/>
      <c r="AZ4116" s="40"/>
      <c r="BA4116" s="40"/>
      <c r="BB4116" s="40"/>
      <c r="BC4116" s="40"/>
      <c r="BD4116" s="40"/>
      <c r="BE4116" s="40"/>
      <c r="BF4116" s="40"/>
    </row>
    <row r="4117" spans="1:58" x14ac:dyDescent="0.4">
      <c r="A4117" s="510"/>
      <c r="B4117" s="40"/>
      <c r="C4117" s="40"/>
      <c r="D4117" s="45"/>
      <c r="E4117" s="45"/>
      <c r="F4117" s="64"/>
      <c r="G4117" s="40"/>
      <c r="H4117" s="40"/>
      <c r="I4117" s="40"/>
      <c r="J4117" s="40"/>
      <c r="K4117" s="40"/>
      <c r="L4117" s="40"/>
      <c r="M4117" s="40"/>
      <c r="N4117" s="40"/>
      <c r="O4117" s="40"/>
      <c r="P4117" s="40"/>
      <c r="Q4117" s="40"/>
      <c r="R4117" s="40"/>
      <c r="S4117" s="40"/>
      <c r="T4117" s="40"/>
      <c r="U4117" s="40"/>
      <c r="V4117" s="40"/>
      <c r="W4117" s="40"/>
      <c r="X4117" s="40"/>
      <c r="Y4117" s="40"/>
      <c r="Z4117" s="40"/>
      <c r="AA4117" s="40"/>
      <c r="AB4117" s="40"/>
      <c r="AC4117" s="40"/>
      <c r="AD4117" s="40"/>
      <c r="AE4117" s="40"/>
      <c r="AF4117" s="40"/>
      <c r="AG4117" s="40"/>
      <c r="AH4117" s="40"/>
      <c r="AI4117" s="40"/>
      <c r="AJ4117" s="40"/>
      <c r="AK4117" s="40"/>
      <c r="AL4117" s="40"/>
      <c r="AM4117" s="40"/>
      <c r="AN4117" s="40"/>
      <c r="AO4117" s="40"/>
      <c r="AP4117" s="40"/>
      <c r="AQ4117" s="40"/>
      <c r="AR4117" s="40"/>
      <c r="AS4117" s="40"/>
      <c r="AT4117" s="40"/>
      <c r="AU4117" s="40"/>
      <c r="AV4117" s="40"/>
      <c r="AW4117" s="40"/>
      <c r="AX4117" s="40"/>
      <c r="AY4117" s="40"/>
      <c r="AZ4117" s="40"/>
      <c r="BA4117" s="40"/>
      <c r="BB4117" s="40"/>
      <c r="BC4117" s="40"/>
      <c r="BD4117" s="40"/>
      <c r="BE4117" s="40"/>
      <c r="BF4117" s="40"/>
    </row>
    <row r="4118" spans="1:58" x14ac:dyDescent="0.4">
      <c r="A4118" s="510"/>
      <c r="B4118" s="40"/>
      <c r="C4118" s="40"/>
      <c r="D4118" s="45"/>
      <c r="E4118" s="45"/>
      <c r="F4118" s="64"/>
      <c r="G4118" s="40"/>
      <c r="H4118" s="40"/>
      <c r="I4118" s="40"/>
      <c r="J4118" s="40"/>
      <c r="K4118" s="40"/>
      <c r="L4118" s="40"/>
      <c r="M4118" s="40"/>
      <c r="N4118" s="40"/>
      <c r="O4118" s="40"/>
      <c r="P4118" s="40"/>
      <c r="Q4118" s="40"/>
      <c r="R4118" s="40"/>
      <c r="S4118" s="40"/>
      <c r="T4118" s="40"/>
      <c r="U4118" s="40"/>
      <c r="V4118" s="40"/>
      <c r="W4118" s="40"/>
      <c r="X4118" s="40"/>
      <c r="Y4118" s="40"/>
      <c r="Z4118" s="40"/>
      <c r="AA4118" s="40"/>
      <c r="AB4118" s="40"/>
      <c r="AC4118" s="40"/>
      <c r="AD4118" s="40"/>
      <c r="AE4118" s="40"/>
      <c r="AF4118" s="40"/>
      <c r="AG4118" s="40"/>
      <c r="AH4118" s="40"/>
      <c r="AI4118" s="40"/>
      <c r="AJ4118" s="40"/>
      <c r="AK4118" s="40"/>
      <c r="AL4118" s="40"/>
      <c r="AM4118" s="40"/>
      <c r="AN4118" s="40"/>
      <c r="AO4118" s="40"/>
      <c r="AP4118" s="40"/>
      <c r="AQ4118" s="40"/>
      <c r="AR4118" s="40"/>
      <c r="AS4118" s="40"/>
      <c r="AT4118" s="40"/>
      <c r="AU4118" s="40"/>
      <c r="AV4118" s="40"/>
      <c r="AW4118" s="40"/>
      <c r="AX4118" s="40"/>
      <c r="AY4118" s="40"/>
      <c r="AZ4118" s="40"/>
      <c r="BA4118" s="40"/>
      <c r="BB4118" s="40"/>
      <c r="BC4118" s="40"/>
      <c r="BD4118" s="40"/>
      <c r="BE4118" s="40"/>
      <c r="BF4118" s="40"/>
    </row>
    <row r="4119" spans="1:58" x14ac:dyDescent="0.4">
      <c r="A4119" s="510"/>
      <c r="B4119" s="40"/>
      <c r="C4119" s="40"/>
      <c r="D4119" s="45"/>
      <c r="E4119" s="45"/>
      <c r="F4119" s="64"/>
      <c r="G4119" s="40"/>
      <c r="H4119" s="40"/>
      <c r="I4119" s="40"/>
      <c r="J4119" s="40"/>
      <c r="K4119" s="40"/>
      <c r="L4119" s="40"/>
      <c r="M4119" s="40"/>
      <c r="N4119" s="40"/>
      <c r="O4119" s="40"/>
      <c r="P4119" s="40"/>
      <c r="Q4119" s="40"/>
      <c r="R4119" s="40"/>
      <c r="S4119" s="40"/>
      <c r="T4119" s="40"/>
      <c r="U4119" s="40"/>
      <c r="V4119" s="40"/>
      <c r="W4119" s="40"/>
      <c r="X4119" s="40"/>
      <c r="Y4119" s="40"/>
      <c r="Z4119" s="40"/>
      <c r="AA4119" s="40"/>
      <c r="AB4119" s="40"/>
      <c r="AC4119" s="40"/>
      <c r="AD4119" s="40"/>
      <c r="AE4119" s="40"/>
      <c r="AF4119" s="40"/>
      <c r="AG4119" s="40"/>
      <c r="AH4119" s="40"/>
      <c r="AI4119" s="40"/>
      <c r="AJ4119" s="40"/>
      <c r="AK4119" s="40"/>
      <c r="AL4119" s="40"/>
      <c r="AM4119" s="40"/>
      <c r="AN4119" s="40"/>
      <c r="AO4119" s="40"/>
      <c r="AP4119" s="40"/>
      <c r="AQ4119" s="40"/>
      <c r="AR4119" s="40"/>
      <c r="AS4119" s="40"/>
      <c r="AT4119" s="40"/>
      <c r="AU4119" s="40"/>
      <c r="AV4119" s="40"/>
      <c r="AW4119" s="40"/>
      <c r="AX4119" s="40"/>
      <c r="AY4119" s="40"/>
      <c r="AZ4119" s="40"/>
      <c r="BA4119" s="40"/>
      <c r="BB4119" s="40"/>
      <c r="BC4119" s="40"/>
      <c r="BD4119" s="40"/>
      <c r="BE4119" s="40"/>
      <c r="BF4119" s="40"/>
    </row>
    <row r="4120" spans="1:58" x14ac:dyDescent="0.4">
      <c r="A4120" s="510"/>
      <c r="B4120" s="40"/>
      <c r="C4120" s="40"/>
      <c r="D4120" s="45"/>
      <c r="E4120" s="45"/>
      <c r="F4120" s="64"/>
      <c r="G4120" s="40"/>
      <c r="H4120" s="40"/>
      <c r="I4120" s="40"/>
      <c r="J4120" s="40"/>
      <c r="K4120" s="40"/>
      <c r="L4120" s="40"/>
      <c r="M4120" s="40"/>
      <c r="N4120" s="40"/>
      <c r="O4120" s="40"/>
      <c r="P4120" s="40"/>
      <c r="Q4120" s="40"/>
      <c r="R4120" s="40"/>
      <c r="S4120" s="40"/>
      <c r="T4120" s="40"/>
      <c r="U4120" s="40"/>
      <c r="V4120" s="40"/>
      <c r="W4120" s="40"/>
      <c r="X4120" s="40"/>
      <c r="Y4120" s="40"/>
      <c r="Z4120" s="40"/>
      <c r="AA4120" s="40"/>
      <c r="AB4120" s="40"/>
      <c r="AC4120" s="40"/>
      <c r="AD4120" s="40"/>
      <c r="AE4120" s="40"/>
      <c r="AF4120" s="40"/>
      <c r="AG4120" s="40"/>
      <c r="AH4120" s="40"/>
      <c r="AI4120" s="40"/>
      <c r="AJ4120" s="40"/>
      <c r="AK4120" s="40"/>
      <c r="AL4120" s="40"/>
      <c r="AM4120" s="40"/>
      <c r="AN4120" s="40"/>
      <c r="AO4120" s="40"/>
      <c r="AP4120" s="40"/>
      <c r="AQ4120" s="40"/>
      <c r="AR4120" s="40"/>
      <c r="AS4120" s="40"/>
      <c r="AT4120" s="40"/>
      <c r="AU4120" s="40"/>
      <c r="AV4120" s="40"/>
      <c r="AW4120" s="40"/>
      <c r="AX4120" s="40"/>
      <c r="AY4120" s="40"/>
      <c r="AZ4120" s="40"/>
      <c r="BA4120" s="40"/>
      <c r="BB4120" s="40"/>
      <c r="BC4120" s="40"/>
      <c r="BD4120" s="40"/>
      <c r="BE4120" s="40"/>
      <c r="BF4120" s="40"/>
    </row>
    <row r="4121" spans="1:58" x14ac:dyDescent="0.4">
      <c r="A4121" s="510"/>
      <c r="B4121" s="40"/>
      <c r="C4121" s="40"/>
      <c r="D4121" s="45"/>
      <c r="E4121" s="45"/>
      <c r="F4121" s="64"/>
      <c r="G4121" s="40"/>
      <c r="H4121" s="40"/>
      <c r="I4121" s="40"/>
      <c r="J4121" s="40"/>
      <c r="K4121" s="40"/>
      <c r="L4121" s="40"/>
      <c r="M4121" s="40"/>
      <c r="N4121" s="40"/>
      <c r="O4121" s="40"/>
      <c r="P4121" s="40"/>
      <c r="Q4121" s="40"/>
      <c r="R4121" s="40"/>
      <c r="S4121" s="40"/>
      <c r="T4121" s="40"/>
      <c r="U4121" s="40"/>
      <c r="V4121" s="40"/>
      <c r="W4121" s="40"/>
      <c r="X4121" s="40"/>
      <c r="Y4121" s="40"/>
      <c r="Z4121" s="40"/>
      <c r="AA4121" s="40"/>
      <c r="AB4121" s="40"/>
      <c r="AC4121" s="40"/>
      <c r="AD4121" s="40"/>
      <c r="AE4121" s="40"/>
      <c r="AF4121" s="40"/>
      <c r="AG4121" s="40"/>
      <c r="AH4121" s="40"/>
      <c r="AI4121" s="40"/>
      <c r="AJ4121" s="40"/>
      <c r="AK4121" s="40"/>
      <c r="AL4121" s="40"/>
      <c r="AM4121" s="40"/>
      <c r="AN4121" s="40"/>
      <c r="AO4121" s="40"/>
      <c r="AP4121" s="40"/>
      <c r="AQ4121" s="40"/>
      <c r="AR4121" s="40"/>
      <c r="AS4121" s="40"/>
      <c r="AT4121" s="40"/>
      <c r="AU4121" s="40"/>
      <c r="AV4121" s="40"/>
      <c r="AW4121" s="40"/>
      <c r="AX4121" s="40"/>
      <c r="AY4121" s="40"/>
      <c r="AZ4121" s="40"/>
      <c r="BA4121" s="40"/>
      <c r="BB4121" s="40"/>
      <c r="BC4121" s="40"/>
      <c r="BD4121" s="40"/>
      <c r="BE4121" s="40"/>
      <c r="BF4121" s="40"/>
    </row>
    <row r="4122" spans="1:58" x14ac:dyDescent="0.4">
      <c r="A4122" s="510"/>
      <c r="B4122" s="40"/>
      <c r="C4122" s="40"/>
      <c r="D4122" s="45"/>
      <c r="E4122" s="45"/>
      <c r="F4122" s="64"/>
      <c r="G4122" s="40"/>
      <c r="H4122" s="40"/>
      <c r="I4122" s="40"/>
      <c r="J4122" s="40"/>
      <c r="K4122" s="40"/>
      <c r="L4122" s="40"/>
      <c r="M4122" s="40"/>
      <c r="N4122" s="40"/>
      <c r="O4122" s="40"/>
      <c r="P4122" s="40"/>
      <c r="Q4122" s="40"/>
      <c r="R4122" s="40"/>
      <c r="S4122" s="40"/>
      <c r="T4122" s="40"/>
      <c r="U4122" s="40"/>
      <c r="V4122" s="40"/>
      <c r="W4122" s="40"/>
      <c r="X4122" s="40"/>
      <c r="Y4122" s="40"/>
      <c r="Z4122" s="40"/>
      <c r="AA4122" s="40"/>
      <c r="AB4122" s="40"/>
      <c r="AC4122" s="40"/>
      <c r="AD4122" s="40"/>
      <c r="AE4122" s="40"/>
      <c r="AF4122" s="40"/>
      <c r="AG4122" s="40"/>
      <c r="AH4122" s="40"/>
      <c r="AI4122" s="40"/>
      <c r="AJ4122" s="40"/>
      <c r="AK4122" s="40"/>
      <c r="AL4122" s="40"/>
      <c r="AM4122" s="40"/>
      <c r="AN4122" s="40"/>
      <c r="AO4122" s="40"/>
      <c r="AP4122" s="40"/>
      <c r="AQ4122" s="40"/>
      <c r="AR4122" s="40"/>
      <c r="AS4122" s="40"/>
      <c r="AT4122" s="40"/>
      <c r="AU4122" s="40"/>
      <c r="AV4122" s="40"/>
      <c r="AW4122" s="40"/>
      <c r="AX4122" s="40"/>
      <c r="AY4122" s="40"/>
      <c r="AZ4122" s="40"/>
      <c r="BA4122" s="40"/>
      <c r="BB4122" s="40"/>
      <c r="BC4122" s="40"/>
      <c r="BD4122" s="40"/>
      <c r="BE4122" s="40"/>
      <c r="BF4122" s="40"/>
    </row>
    <row r="4123" spans="1:58" x14ac:dyDescent="0.4">
      <c r="A4123" s="510"/>
      <c r="B4123" s="40"/>
      <c r="C4123" s="40"/>
      <c r="D4123" s="45"/>
      <c r="E4123" s="45"/>
      <c r="F4123" s="64"/>
      <c r="G4123" s="40"/>
      <c r="H4123" s="40"/>
      <c r="I4123" s="40"/>
      <c r="J4123" s="40"/>
      <c r="K4123" s="40"/>
      <c r="L4123" s="40"/>
      <c r="M4123" s="40"/>
      <c r="N4123" s="40"/>
      <c r="O4123" s="40"/>
      <c r="P4123" s="40"/>
      <c r="Q4123" s="40"/>
      <c r="R4123" s="40"/>
      <c r="S4123" s="40"/>
      <c r="T4123" s="40"/>
      <c r="U4123" s="40"/>
      <c r="V4123" s="40"/>
      <c r="W4123" s="40"/>
      <c r="X4123" s="40"/>
      <c r="Y4123" s="40"/>
      <c r="Z4123" s="40"/>
      <c r="AA4123" s="40"/>
      <c r="AB4123" s="40"/>
      <c r="AC4123" s="40"/>
      <c r="AD4123" s="40"/>
      <c r="AE4123" s="40"/>
      <c r="AF4123" s="40"/>
      <c r="AG4123" s="40"/>
      <c r="AH4123" s="40"/>
      <c r="AI4123" s="40"/>
      <c r="AJ4123" s="40"/>
      <c r="AK4123" s="40"/>
      <c r="AL4123" s="40"/>
      <c r="AM4123" s="40"/>
      <c r="AN4123" s="40"/>
      <c r="AO4123" s="40"/>
      <c r="AP4123" s="40"/>
      <c r="AQ4123" s="40"/>
      <c r="AR4123" s="40"/>
      <c r="AS4123" s="40"/>
      <c r="AT4123" s="40"/>
      <c r="AU4123" s="40"/>
      <c r="AV4123" s="40"/>
      <c r="AW4123" s="40"/>
      <c r="AX4123" s="40"/>
      <c r="AY4123" s="40"/>
      <c r="AZ4123" s="40"/>
      <c r="BA4123" s="40"/>
      <c r="BB4123" s="40"/>
      <c r="BC4123" s="40"/>
      <c r="BD4123" s="40"/>
      <c r="BE4123" s="40"/>
      <c r="BF4123" s="40"/>
    </row>
    <row r="4124" spans="1:58" x14ac:dyDescent="0.4">
      <c r="A4124" s="510"/>
      <c r="B4124" s="40"/>
      <c r="C4124" s="40"/>
      <c r="D4124" s="45"/>
      <c r="E4124" s="45"/>
      <c r="F4124" s="64"/>
      <c r="G4124" s="40"/>
      <c r="H4124" s="40"/>
      <c r="I4124" s="40"/>
      <c r="J4124" s="40"/>
      <c r="K4124" s="40"/>
      <c r="L4124" s="40"/>
      <c r="M4124" s="40"/>
      <c r="N4124" s="40"/>
      <c r="O4124" s="40"/>
      <c r="P4124" s="40"/>
      <c r="Q4124" s="40"/>
      <c r="R4124" s="40"/>
      <c r="S4124" s="40"/>
      <c r="T4124" s="40"/>
      <c r="U4124" s="40"/>
      <c r="V4124" s="40"/>
      <c r="W4124" s="40"/>
      <c r="X4124" s="40"/>
      <c r="Y4124" s="40"/>
      <c r="Z4124" s="40"/>
      <c r="AA4124" s="40"/>
      <c r="AB4124" s="40"/>
      <c r="AC4124" s="40"/>
      <c r="AD4124" s="40"/>
      <c r="AE4124" s="40"/>
      <c r="AF4124" s="40"/>
      <c r="AG4124" s="40"/>
      <c r="AH4124" s="40"/>
      <c r="AI4124" s="40"/>
      <c r="AJ4124" s="40"/>
      <c r="AK4124" s="40"/>
      <c r="AL4124" s="40"/>
      <c r="AM4124" s="40"/>
      <c r="AN4124" s="40"/>
      <c r="AO4124" s="40"/>
      <c r="AP4124" s="40"/>
      <c r="AQ4124" s="40"/>
      <c r="AR4124" s="40"/>
      <c r="AS4124" s="40"/>
      <c r="AT4124" s="40"/>
      <c r="AU4124" s="40"/>
      <c r="AV4124" s="40"/>
      <c r="AW4124" s="40"/>
      <c r="AX4124" s="40"/>
      <c r="AY4124" s="40"/>
      <c r="AZ4124" s="40"/>
      <c r="BA4124" s="40"/>
      <c r="BB4124" s="40"/>
      <c r="BC4124" s="40"/>
      <c r="BD4124" s="40"/>
      <c r="BE4124" s="40"/>
      <c r="BF4124" s="40"/>
    </row>
    <row r="4125" spans="1:58" x14ac:dyDescent="0.4">
      <c r="A4125" s="510"/>
      <c r="B4125" s="40"/>
      <c r="C4125" s="40"/>
      <c r="D4125" s="45"/>
      <c r="E4125" s="45"/>
      <c r="F4125" s="64"/>
      <c r="G4125" s="40"/>
      <c r="H4125" s="40"/>
      <c r="I4125" s="40"/>
      <c r="J4125" s="40"/>
      <c r="K4125" s="40"/>
      <c r="L4125" s="40"/>
      <c r="M4125" s="40"/>
      <c r="N4125" s="40"/>
      <c r="O4125" s="40"/>
      <c r="P4125" s="40"/>
      <c r="Q4125" s="40"/>
      <c r="R4125" s="40"/>
      <c r="S4125" s="40"/>
      <c r="T4125" s="40"/>
      <c r="U4125" s="40"/>
      <c r="V4125" s="40"/>
      <c r="W4125" s="40"/>
      <c r="X4125" s="40"/>
      <c r="Y4125" s="40"/>
      <c r="Z4125" s="40"/>
      <c r="AA4125" s="40"/>
      <c r="AB4125" s="40"/>
      <c r="AC4125" s="40"/>
      <c r="AD4125" s="40"/>
      <c r="AE4125" s="40"/>
      <c r="AF4125" s="40"/>
      <c r="AG4125" s="40"/>
      <c r="AH4125" s="40"/>
      <c r="AI4125" s="40"/>
      <c r="AJ4125" s="40"/>
      <c r="AK4125" s="40"/>
      <c r="AL4125" s="40"/>
      <c r="AM4125" s="40"/>
      <c r="AN4125" s="40"/>
      <c r="AO4125" s="40"/>
      <c r="AP4125" s="40"/>
      <c r="AQ4125" s="40"/>
      <c r="AR4125" s="40"/>
      <c r="AS4125" s="40"/>
      <c r="AT4125" s="40"/>
      <c r="AU4125" s="40"/>
      <c r="AV4125" s="40"/>
      <c r="AW4125" s="40"/>
      <c r="AX4125" s="40"/>
      <c r="AY4125" s="40"/>
      <c r="AZ4125" s="40"/>
      <c r="BA4125" s="40"/>
      <c r="BB4125" s="40"/>
      <c r="BC4125" s="40"/>
      <c r="BD4125" s="40"/>
      <c r="BE4125" s="40"/>
      <c r="BF4125" s="40"/>
    </row>
    <row r="4126" spans="1:58" x14ac:dyDescent="0.4">
      <c r="A4126" s="510"/>
      <c r="B4126" s="40"/>
      <c r="C4126" s="40"/>
      <c r="D4126" s="45"/>
      <c r="E4126" s="45"/>
      <c r="F4126" s="64"/>
      <c r="G4126" s="40"/>
      <c r="H4126" s="40"/>
      <c r="I4126" s="40"/>
      <c r="J4126" s="40"/>
      <c r="K4126" s="40"/>
      <c r="L4126" s="40"/>
      <c r="M4126" s="40"/>
      <c r="N4126" s="40"/>
      <c r="O4126" s="40"/>
      <c r="P4126" s="40"/>
      <c r="Q4126" s="40"/>
      <c r="R4126" s="40"/>
      <c r="S4126" s="40"/>
      <c r="T4126" s="40"/>
      <c r="U4126" s="40"/>
      <c r="V4126" s="40"/>
      <c r="W4126" s="40"/>
      <c r="X4126" s="40"/>
      <c r="Y4126" s="40"/>
      <c r="Z4126" s="40"/>
      <c r="AA4126" s="40"/>
      <c r="AB4126" s="40"/>
      <c r="AC4126" s="40"/>
      <c r="AD4126" s="40"/>
      <c r="AE4126" s="40"/>
      <c r="AF4126" s="40"/>
      <c r="AG4126" s="40"/>
      <c r="AH4126" s="40"/>
      <c r="AI4126" s="40"/>
      <c r="AJ4126" s="40"/>
      <c r="AK4126" s="40"/>
      <c r="AL4126" s="40"/>
      <c r="AM4126" s="40"/>
      <c r="AN4126" s="40"/>
      <c r="AO4126" s="40"/>
      <c r="AP4126" s="40"/>
      <c r="AQ4126" s="40"/>
      <c r="AR4126" s="40"/>
      <c r="AS4126" s="40"/>
      <c r="AT4126" s="40"/>
      <c r="AU4126" s="40"/>
      <c r="AV4126" s="40"/>
      <c r="AW4126" s="40"/>
      <c r="AX4126" s="40"/>
      <c r="AY4126" s="40"/>
      <c r="AZ4126" s="40"/>
      <c r="BA4126" s="40"/>
      <c r="BB4126" s="40"/>
      <c r="BC4126" s="40"/>
      <c r="BD4126" s="40"/>
      <c r="BE4126" s="40"/>
      <c r="BF4126" s="40"/>
    </row>
    <row r="4127" spans="1:58" x14ac:dyDescent="0.4">
      <c r="A4127" s="510"/>
      <c r="B4127" s="40"/>
      <c r="C4127" s="40"/>
      <c r="D4127" s="45"/>
      <c r="E4127" s="45"/>
      <c r="F4127" s="64"/>
      <c r="G4127" s="40"/>
      <c r="H4127" s="40"/>
      <c r="I4127" s="40"/>
      <c r="J4127" s="40"/>
      <c r="K4127" s="40"/>
      <c r="L4127" s="40"/>
      <c r="M4127" s="40"/>
      <c r="N4127" s="40"/>
      <c r="O4127" s="40"/>
      <c r="P4127" s="40"/>
      <c r="Q4127" s="40"/>
      <c r="R4127" s="40"/>
      <c r="S4127" s="40"/>
      <c r="T4127" s="40"/>
      <c r="U4127" s="40"/>
      <c r="V4127" s="40"/>
      <c r="W4127" s="40"/>
      <c r="X4127" s="40"/>
      <c r="Y4127" s="40"/>
      <c r="Z4127" s="40"/>
      <c r="AA4127" s="40"/>
      <c r="AB4127" s="40"/>
      <c r="AC4127" s="40"/>
      <c r="AD4127" s="40"/>
      <c r="AE4127" s="40"/>
      <c r="AF4127" s="40"/>
      <c r="AG4127" s="40"/>
      <c r="AH4127" s="40"/>
      <c r="AI4127" s="40"/>
      <c r="AJ4127" s="40"/>
      <c r="AK4127" s="40"/>
      <c r="AL4127" s="40"/>
      <c r="AM4127" s="40"/>
      <c r="AN4127" s="40"/>
      <c r="AO4127" s="40"/>
      <c r="AP4127" s="40"/>
      <c r="AQ4127" s="40"/>
      <c r="AR4127" s="40"/>
      <c r="AS4127" s="40"/>
      <c r="AT4127" s="40"/>
      <c r="AU4127" s="40"/>
      <c r="AV4127" s="40"/>
      <c r="AW4127" s="40"/>
      <c r="AX4127" s="40"/>
      <c r="AY4127" s="40"/>
      <c r="AZ4127" s="40"/>
      <c r="BA4127" s="40"/>
      <c r="BB4127" s="40"/>
      <c r="BC4127" s="40"/>
      <c r="BD4127" s="40"/>
      <c r="BE4127" s="40"/>
      <c r="BF4127" s="40"/>
    </row>
    <row r="4128" spans="1:58" x14ac:dyDescent="0.4">
      <c r="A4128" s="510"/>
      <c r="B4128" s="40"/>
      <c r="C4128" s="40"/>
      <c r="D4128" s="45"/>
      <c r="E4128" s="45"/>
      <c r="F4128" s="64"/>
      <c r="G4128" s="40"/>
      <c r="H4128" s="40"/>
      <c r="I4128" s="40"/>
      <c r="J4128" s="40"/>
      <c r="K4128" s="40"/>
      <c r="L4128" s="40"/>
      <c r="M4128" s="40"/>
      <c r="N4128" s="40"/>
      <c r="O4128" s="40"/>
      <c r="P4128" s="40"/>
      <c r="Q4128" s="40"/>
      <c r="R4128" s="40"/>
      <c r="S4128" s="40"/>
      <c r="T4128" s="40"/>
      <c r="U4128" s="40"/>
      <c r="V4128" s="40"/>
      <c r="W4128" s="40"/>
      <c r="X4128" s="40"/>
      <c r="Y4128" s="40"/>
      <c r="Z4128" s="40"/>
      <c r="AA4128" s="40"/>
      <c r="AB4128" s="40"/>
      <c r="AC4128" s="40"/>
      <c r="AD4128" s="40"/>
      <c r="AE4128" s="40"/>
      <c r="AF4128" s="40"/>
      <c r="AG4128" s="40"/>
      <c r="AH4128" s="40"/>
      <c r="AI4128" s="40"/>
      <c r="AJ4128" s="40"/>
      <c r="AK4128" s="40"/>
      <c r="AL4128" s="40"/>
      <c r="AM4128" s="40"/>
      <c r="AN4128" s="40"/>
      <c r="AO4128" s="40"/>
      <c r="AP4128" s="40"/>
      <c r="AQ4128" s="40"/>
      <c r="AR4128" s="40"/>
      <c r="AS4128" s="40"/>
      <c r="AT4128" s="40"/>
      <c r="AU4128" s="40"/>
      <c r="AV4128" s="40"/>
      <c r="AW4128" s="40"/>
      <c r="AX4128" s="40"/>
      <c r="AY4128" s="40"/>
      <c r="AZ4128" s="40"/>
      <c r="BA4128" s="40"/>
      <c r="BB4128" s="40"/>
      <c r="BC4128" s="40"/>
      <c r="BD4128" s="40"/>
      <c r="BE4128" s="40"/>
      <c r="BF4128" s="40"/>
    </row>
    <row r="4129" spans="1:58" x14ac:dyDescent="0.4">
      <c r="A4129" s="510"/>
      <c r="B4129" s="40"/>
      <c r="C4129" s="40"/>
      <c r="D4129" s="45"/>
      <c r="E4129" s="45"/>
      <c r="F4129" s="64"/>
      <c r="G4129" s="40"/>
      <c r="H4129" s="40"/>
      <c r="I4129" s="40"/>
      <c r="J4129" s="40"/>
      <c r="K4129" s="40"/>
      <c r="L4129" s="40"/>
      <c r="M4129" s="40"/>
      <c r="N4129" s="40"/>
      <c r="O4129" s="40"/>
      <c r="P4129" s="40"/>
      <c r="Q4129" s="40"/>
      <c r="R4129" s="40"/>
      <c r="S4129" s="40"/>
      <c r="T4129" s="40"/>
      <c r="U4129" s="40"/>
      <c r="V4129" s="40"/>
      <c r="W4129" s="40"/>
      <c r="X4129" s="40"/>
      <c r="Y4129" s="40"/>
      <c r="Z4129" s="40"/>
      <c r="AA4129" s="40"/>
      <c r="AB4129" s="40"/>
      <c r="AC4129" s="40"/>
      <c r="AD4129" s="40"/>
      <c r="AE4129" s="40"/>
      <c r="AF4129" s="40"/>
      <c r="AG4129" s="40"/>
      <c r="AH4129" s="40"/>
      <c r="AI4129" s="40"/>
      <c r="AJ4129" s="40"/>
      <c r="AK4129" s="40"/>
      <c r="AL4129" s="40"/>
      <c r="AM4129" s="40"/>
      <c r="AN4129" s="40"/>
      <c r="AO4129" s="40"/>
      <c r="AP4129" s="40"/>
      <c r="AQ4129" s="40"/>
      <c r="AR4129" s="40"/>
      <c r="AS4129" s="40"/>
      <c r="AT4129" s="40"/>
      <c r="AU4129" s="40"/>
      <c r="AV4129" s="40"/>
      <c r="AW4129" s="40"/>
      <c r="AX4129" s="40"/>
      <c r="AY4129" s="40"/>
      <c r="AZ4129" s="40"/>
      <c r="BA4129" s="40"/>
      <c r="BB4129" s="40"/>
      <c r="BC4129" s="40"/>
      <c r="BD4129" s="40"/>
      <c r="BE4129" s="40"/>
      <c r="BF4129" s="40"/>
    </row>
    <row r="4130" spans="1:58" x14ac:dyDescent="0.4">
      <c r="A4130" s="510"/>
      <c r="B4130" s="40"/>
      <c r="C4130" s="40"/>
      <c r="D4130" s="45"/>
      <c r="E4130" s="45"/>
      <c r="F4130" s="64"/>
      <c r="G4130" s="40"/>
      <c r="H4130" s="40"/>
      <c r="I4130" s="40"/>
      <c r="J4130" s="40"/>
      <c r="K4130" s="40"/>
      <c r="L4130" s="40"/>
      <c r="M4130" s="40"/>
      <c r="N4130" s="40"/>
      <c r="O4130" s="40"/>
      <c r="P4130" s="40"/>
      <c r="Q4130" s="40"/>
      <c r="R4130" s="40"/>
      <c r="S4130" s="40"/>
      <c r="T4130" s="40"/>
      <c r="U4130" s="40"/>
      <c r="V4130" s="40"/>
      <c r="W4130" s="40"/>
      <c r="X4130" s="40"/>
      <c r="Y4130" s="40"/>
      <c r="Z4130" s="40"/>
      <c r="AA4130" s="40"/>
      <c r="AB4130" s="40"/>
      <c r="AC4130" s="40"/>
      <c r="AD4130" s="40"/>
      <c r="AE4130" s="40"/>
      <c r="AF4130" s="40"/>
      <c r="AG4130" s="40"/>
      <c r="AH4130" s="40"/>
      <c r="AI4130" s="40"/>
      <c r="AJ4130" s="40"/>
      <c r="AK4130" s="40"/>
      <c r="AL4130" s="40"/>
      <c r="AM4130" s="40"/>
      <c r="AN4130" s="40"/>
      <c r="AO4130" s="40"/>
      <c r="AP4130" s="40"/>
      <c r="AQ4130" s="40"/>
      <c r="AR4130" s="40"/>
      <c r="AS4130" s="40"/>
      <c r="AT4130" s="40"/>
      <c r="AU4130" s="40"/>
      <c r="AV4130" s="40"/>
      <c r="AW4130" s="40"/>
      <c r="AX4130" s="40"/>
      <c r="AY4130" s="40"/>
      <c r="AZ4130" s="40"/>
      <c r="BA4130" s="40"/>
      <c r="BB4130" s="40"/>
      <c r="BC4130" s="40"/>
      <c r="BD4130" s="40"/>
      <c r="BE4130" s="40"/>
      <c r="BF4130" s="40"/>
    </row>
    <row r="4131" spans="1:58" x14ac:dyDescent="0.4">
      <c r="A4131" s="510"/>
      <c r="B4131" s="40"/>
      <c r="C4131" s="40"/>
      <c r="D4131" s="45"/>
      <c r="E4131" s="45"/>
      <c r="F4131" s="64"/>
      <c r="G4131" s="40"/>
      <c r="H4131" s="40"/>
      <c r="I4131" s="40"/>
      <c r="J4131" s="40"/>
      <c r="K4131" s="40"/>
      <c r="L4131" s="40"/>
      <c r="M4131" s="40"/>
      <c r="N4131" s="40"/>
      <c r="O4131" s="40"/>
      <c r="P4131" s="40"/>
      <c r="Q4131" s="40"/>
      <c r="R4131" s="40"/>
      <c r="S4131" s="40"/>
      <c r="T4131" s="40"/>
      <c r="U4131" s="40"/>
      <c r="V4131" s="40"/>
      <c r="W4131" s="40"/>
      <c r="X4131" s="40"/>
      <c r="Y4131" s="40"/>
      <c r="Z4131" s="40"/>
      <c r="AA4131" s="40"/>
      <c r="AB4131" s="40"/>
      <c r="AC4131" s="40"/>
      <c r="AD4131" s="40"/>
      <c r="AE4131" s="40"/>
      <c r="AF4131" s="40"/>
      <c r="AG4131" s="40"/>
      <c r="AH4131" s="40"/>
      <c r="AI4131" s="40"/>
      <c r="AJ4131" s="40"/>
      <c r="AK4131" s="40"/>
      <c r="AL4131" s="40"/>
      <c r="AM4131" s="40"/>
      <c r="AN4131" s="40"/>
      <c r="AO4131" s="40"/>
      <c r="AP4131" s="40"/>
      <c r="AQ4131" s="40"/>
      <c r="AR4131" s="40"/>
      <c r="AS4131" s="40"/>
      <c r="AT4131" s="40"/>
      <c r="AU4131" s="40"/>
      <c r="AV4131" s="40"/>
      <c r="AW4131" s="40"/>
      <c r="AX4131" s="40"/>
      <c r="AY4131" s="40"/>
      <c r="AZ4131" s="40"/>
      <c r="BA4131" s="40"/>
      <c r="BB4131" s="40"/>
      <c r="BC4131" s="40"/>
      <c r="BD4131" s="40"/>
      <c r="BE4131" s="40"/>
      <c r="BF4131" s="40"/>
    </row>
    <row r="4132" spans="1:58" x14ac:dyDescent="0.4">
      <c r="A4132" s="510"/>
      <c r="B4132" s="40"/>
      <c r="C4132" s="40"/>
      <c r="D4132" s="45"/>
      <c r="E4132" s="45"/>
      <c r="F4132" s="64"/>
      <c r="G4132" s="40"/>
      <c r="H4132" s="40"/>
      <c r="I4132" s="40"/>
      <c r="J4132" s="40"/>
      <c r="K4132" s="40"/>
      <c r="L4132" s="40"/>
      <c r="M4132" s="40"/>
      <c r="N4132" s="40"/>
      <c r="O4132" s="40"/>
      <c r="P4132" s="40"/>
      <c r="Q4132" s="40"/>
      <c r="R4132" s="40"/>
      <c r="S4132" s="40"/>
      <c r="T4132" s="40"/>
      <c r="U4132" s="40"/>
      <c r="V4132" s="40"/>
      <c r="W4132" s="40"/>
      <c r="X4132" s="40"/>
      <c r="Y4132" s="40"/>
      <c r="Z4132" s="40"/>
      <c r="AA4132" s="40"/>
      <c r="AB4132" s="40"/>
      <c r="AC4132" s="40"/>
      <c r="AD4132" s="40"/>
      <c r="AE4132" s="40"/>
      <c r="AF4132" s="40"/>
      <c r="AG4132" s="40"/>
      <c r="AH4132" s="40"/>
      <c r="AI4132" s="40"/>
      <c r="AJ4132" s="40"/>
      <c r="AK4132" s="40"/>
      <c r="AL4132" s="40"/>
      <c r="AM4132" s="40"/>
      <c r="AN4132" s="40"/>
      <c r="AO4132" s="40"/>
      <c r="AP4132" s="40"/>
      <c r="AQ4132" s="40"/>
      <c r="AR4132" s="40"/>
      <c r="AS4132" s="40"/>
      <c r="AT4132" s="40"/>
      <c r="AU4132" s="40"/>
      <c r="AV4132" s="40"/>
      <c r="AW4132" s="40"/>
      <c r="AX4132" s="40"/>
      <c r="AY4132" s="40"/>
      <c r="AZ4132" s="40"/>
      <c r="BA4132" s="40"/>
      <c r="BB4132" s="40"/>
      <c r="BC4132" s="40"/>
      <c r="BD4132" s="40"/>
      <c r="BE4132" s="40"/>
      <c r="BF4132" s="40"/>
    </row>
    <row r="4133" spans="1:58" x14ac:dyDescent="0.4">
      <c r="A4133" s="510"/>
      <c r="B4133" s="40"/>
      <c r="C4133" s="40"/>
      <c r="D4133" s="45"/>
      <c r="E4133" s="45"/>
      <c r="F4133" s="64"/>
      <c r="G4133" s="40"/>
      <c r="H4133" s="40"/>
      <c r="I4133" s="40"/>
      <c r="J4133" s="40"/>
      <c r="K4133" s="40"/>
      <c r="L4133" s="40"/>
      <c r="M4133" s="40"/>
      <c r="N4133" s="40"/>
      <c r="O4133" s="40"/>
      <c r="P4133" s="40"/>
      <c r="Q4133" s="40"/>
      <c r="R4133" s="40"/>
      <c r="S4133" s="40"/>
      <c r="T4133" s="40"/>
      <c r="U4133" s="40"/>
      <c r="V4133" s="40"/>
      <c r="W4133" s="40"/>
      <c r="X4133" s="40"/>
      <c r="Y4133" s="40"/>
      <c r="Z4133" s="40"/>
      <c r="AA4133" s="40"/>
      <c r="AB4133" s="40"/>
      <c r="AC4133" s="40"/>
      <c r="AD4133" s="40"/>
      <c r="AE4133" s="40"/>
      <c r="AF4133" s="40"/>
      <c r="AG4133" s="40"/>
      <c r="AH4133" s="40"/>
      <c r="AI4133" s="40"/>
      <c r="AJ4133" s="40"/>
      <c r="AK4133" s="40"/>
      <c r="AL4133" s="40"/>
      <c r="AM4133" s="40"/>
      <c r="AN4133" s="40"/>
      <c r="AO4133" s="40"/>
      <c r="AP4133" s="40"/>
      <c r="AQ4133" s="40"/>
      <c r="AR4133" s="40"/>
      <c r="AS4133" s="40"/>
      <c r="AT4133" s="40"/>
      <c r="AU4133" s="40"/>
      <c r="AV4133" s="40"/>
      <c r="AW4133" s="40"/>
      <c r="AX4133" s="40"/>
      <c r="AY4133" s="40"/>
      <c r="AZ4133" s="40"/>
      <c r="BA4133" s="40"/>
      <c r="BB4133" s="40"/>
      <c r="BC4133" s="40"/>
      <c r="BD4133" s="40"/>
      <c r="BE4133" s="40"/>
      <c r="BF4133" s="40"/>
    </row>
    <row r="4134" spans="1:58" x14ac:dyDescent="0.4">
      <c r="A4134" s="510"/>
      <c r="B4134" s="40"/>
      <c r="C4134" s="40"/>
      <c r="D4134" s="45"/>
      <c r="E4134" s="45"/>
      <c r="F4134" s="64"/>
      <c r="G4134" s="40"/>
      <c r="H4134" s="40"/>
      <c r="I4134" s="40"/>
      <c r="J4134" s="40"/>
      <c r="K4134" s="40"/>
      <c r="L4134" s="40"/>
      <c r="M4134" s="40"/>
      <c r="N4134" s="40"/>
      <c r="O4134" s="40"/>
      <c r="P4134" s="40"/>
      <c r="Q4134" s="40"/>
      <c r="R4134" s="40"/>
      <c r="S4134" s="40"/>
      <c r="T4134" s="40"/>
      <c r="U4134" s="40"/>
      <c r="V4134" s="40"/>
      <c r="W4134" s="40"/>
      <c r="X4134" s="40"/>
      <c r="Y4134" s="40"/>
      <c r="Z4134" s="40"/>
      <c r="AA4134" s="40"/>
      <c r="AB4134" s="40"/>
      <c r="AC4134" s="40"/>
      <c r="AD4134" s="40"/>
      <c r="AE4134" s="40"/>
      <c r="AF4134" s="40"/>
      <c r="AG4134" s="40"/>
      <c r="AH4134" s="40"/>
      <c r="AI4134" s="40"/>
      <c r="AJ4134" s="40"/>
      <c r="AK4134" s="40"/>
      <c r="AL4134" s="40"/>
      <c r="AM4134" s="40"/>
      <c r="AN4134" s="40"/>
      <c r="AO4134" s="40"/>
      <c r="AP4134" s="40"/>
      <c r="AQ4134" s="40"/>
      <c r="AR4134" s="40"/>
      <c r="AS4134" s="40"/>
      <c r="AT4134" s="40"/>
      <c r="AU4134" s="40"/>
      <c r="AV4134" s="40"/>
      <c r="AW4134" s="40"/>
      <c r="AX4134" s="40"/>
      <c r="AY4134" s="40"/>
      <c r="AZ4134" s="40"/>
      <c r="BA4134" s="40"/>
      <c r="BB4134" s="40"/>
      <c r="BC4134" s="40"/>
      <c r="BD4134" s="40"/>
      <c r="BE4134" s="40"/>
      <c r="BF4134" s="40"/>
    </row>
    <row r="4135" spans="1:58" x14ac:dyDescent="0.4">
      <c r="A4135" s="510"/>
      <c r="B4135" s="40"/>
      <c r="C4135" s="40"/>
      <c r="D4135" s="45"/>
      <c r="E4135" s="45"/>
      <c r="F4135" s="64"/>
      <c r="G4135" s="40"/>
      <c r="H4135" s="40"/>
      <c r="I4135" s="40"/>
      <c r="J4135" s="40"/>
      <c r="K4135" s="40"/>
      <c r="L4135" s="40"/>
      <c r="M4135" s="40"/>
      <c r="N4135" s="40"/>
      <c r="O4135" s="40"/>
      <c r="P4135" s="40"/>
      <c r="Q4135" s="40"/>
      <c r="R4135" s="40"/>
      <c r="S4135" s="40"/>
      <c r="T4135" s="40"/>
      <c r="U4135" s="40"/>
      <c r="V4135" s="40"/>
      <c r="W4135" s="40"/>
      <c r="X4135" s="40"/>
      <c r="Y4135" s="40"/>
      <c r="Z4135" s="40"/>
      <c r="AA4135" s="40"/>
      <c r="AB4135" s="40"/>
      <c r="AC4135" s="40"/>
      <c r="AD4135" s="40"/>
      <c r="AE4135" s="40"/>
      <c r="AF4135" s="40"/>
      <c r="AG4135" s="40"/>
      <c r="AH4135" s="40"/>
      <c r="AI4135" s="40"/>
      <c r="AJ4135" s="40"/>
      <c r="AK4135" s="40"/>
      <c r="AL4135" s="40"/>
      <c r="AM4135" s="40"/>
      <c r="AN4135" s="40"/>
      <c r="AO4135" s="40"/>
      <c r="AP4135" s="40"/>
      <c r="AQ4135" s="40"/>
      <c r="AR4135" s="40"/>
      <c r="AS4135" s="40"/>
      <c r="AT4135" s="40"/>
      <c r="AU4135" s="40"/>
      <c r="AV4135" s="40"/>
      <c r="AW4135" s="40"/>
      <c r="AX4135" s="40"/>
      <c r="AY4135" s="40"/>
      <c r="AZ4135" s="40"/>
      <c r="BA4135" s="40"/>
      <c r="BB4135" s="40"/>
      <c r="BC4135" s="40"/>
      <c r="BD4135" s="40"/>
      <c r="BE4135" s="40"/>
      <c r="BF4135" s="40"/>
    </row>
    <row r="4136" spans="1:58" x14ac:dyDescent="0.4">
      <c r="A4136" s="510"/>
      <c r="B4136" s="40"/>
      <c r="C4136" s="40"/>
      <c r="D4136" s="45"/>
      <c r="E4136" s="45"/>
      <c r="F4136" s="64"/>
      <c r="G4136" s="40"/>
      <c r="H4136" s="40"/>
      <c r="I4136" s="40"/>
      <c r="J4136" s="40"/>
      <c r="K4136" s="40"/>
      <c r="L4136" s="40"/>
      <c r="M4136" s="40"/>
      <c r="N4136" s="40"/>
      <c r="O4136" s="40"/>
      <c r="P4136" s="40"/>
      <c r="Q4136" s="40"/>
      <c r="R4136" s="40"/>
      <c r="S4136" s="40"/>
      <c r="T4136" s="40"/>
      <c r="U4136" s="40"/>
      <c r="V4136" s="40"/>
      <c r="W4136" s="40"/>
      <c r="X4136" s="40"/>
      <c r="Y4136" s="40"/>
      <c r="Z4136" s="40"/>
      <c r="AA4136" s="40"/>
      <c r="AB4136" s="40"/>
      <c r="AC4136" s="40"/>
      <c r="AD4136" s="40"/>
      <c r="AE4136" s="40"/>
      <c r="AF4136" s="40"/>
      <c r="AG4136" s="40"/>
      <c r="AH4136" s="40"/>
      <c r="AI4136" s="40"/>
      <c r="AJ4136" s="40"/>
      <c r="AK4136" s="40"/>
      <c r="AL4136" s="40"/>
      <c r="AM4136" s="40"/>
      <c r="AN4136" s="40"/>
      <c r="AO4136" s="40"/>
      <c r="AP4136" s="40"/>
      <c r="AQ4136" s="40"/>
      <c r="AR4136" s="40"/>
      <c r="AS4136" s="40"/>
      <c r="AT4136" s="40"/>
      <c r="AU4136" s="40"/>
      <c r="AV4136" s="40"/>
      <c r="AW4136" s="40"/>
      <c r="AX4136" s="40"/>
      <c r="AY4136" s="40"/>
      <c r="AZ4136" s="40"/>
      <c r="BA4136" s="40"/>
      <c r="BB4136" s="40"/>
      <c r="BC4136" s="40"/>
      <c r="BD4136" s="40"/>
      <c r="BE4136" s="40"/>
      <c r="BF4136" s="40"/>
    </row>
    <row r="4137" spans="1:58" x14ac:dyDescent="0.4">
      <c r="A4137" s="510"/>
      <c r="B4137" s="40"/>
      <c r="C4137" s="40"/>
      <c r="D4137" s="45"/>
      <c r="E4137" s="45"/>
      <c r="F4137" s="64"/>
      <c r="G4137" s="40"/>
      <c r="H4137" s="40"/>
      <c r="I4137" s="40"/>
      <c r="J4137" s="40"/>
      <c r="K4137" s="40"/>
      <c r="L4137" s="40"/>
      <c r="M4137" s="40"/>
      <c r="N4137" s="40"/>
      <c r="O4137" s="40"/>
      <c r="P4137" s="40"/>
      <c r="Q4137" s="40"/>
      <c r="R4137" s="40"/>
      <c r="S4137" s="40"/>
      <c r="T4137" s="40"/>
      <c r="U4137" s="40"/>
      <c r="V4137" s="40"/>
      <c r="W4137" s="40"/>
      <c r="X4137" s="40"/>
      <c r="Y4137" s="40"/>
      <c r="Z4137" s="40"/>
      <c r="AA4137" s="40"/>
      <c r="AB4137" s="40"/>
      <c r="AC4137" s="40"/>
      <c r="AD4137" s="40"/>
      <c r="AE4137" s="40"/>
      <c r="AF4137" s="40"/>
      <c r="AG4137" s="40"/>
      <c r="AH4137" s="40"/>
      <c r="AI4137" s="40"/>
      <c r="AJ4137" s="40"/>
      <c r="AK4137" s="40"/>
      <c r="AL4137" s="40"/>
      <c r="AM4137" s="40"/>
      <c r="AN4137" s="40"/>
      <c r="AO4137" s="40"/>
      <c r="AP4137" s="40"/>
      <c r="AQ4137" s="40"/>
      <c r="AR4137" s="40"/>
      <c r="AS4137" s="40"/>
      <c r="AT4137" s="40"/>
      <c r="AU4137" s="40"/>
      <c r="AV4137" s="40"/>
      <c r="AW4137" s="40"/>
      <c r="AX4137" s="40"/>
      <c r="AY4137" s="40"/>
      <c r="AZ4137" s="40"/>
      <c r="BA4137" s="40"/>
      <c r="BB4137" s="40"/>
      <c r="BC4137" s="40"/>
      <c r="BD4137" s="40"/>
      <c r="BE4137" s="40"/>
      <c r="BF4137" s="40"/>
    </row>
    <row r="4138" spans="1:58" x14ac:dyDescent="0.4">
      <c r="A4138" s="510"/>
      <c r="B4138" s="40"/>
      <c r="C4138" s="40"/>
      <c r="D4138" s="45"/>
      <c r="E4138" s="45"/>
      <c r="F4138" s="64"/>
      <c r="G4138" s="40"/>
      <c r="H4138" s="40"/>
      <c r="I4138" s="40"/>
      <c r="J4138" s="40"/>
      <c r="K4138" s="40"/>
      <c r="L4138" s="40"/>
      <c r="M4138" s="40"/>
      <c r="N4138" s="40"/>
      <c r="O4138" s="40"/>
      <c r="P4138" s="40"/>
      <c r="Q4138" s="40"/>
      <c r="R4138" s="40"/>
      <c r="S4138" s="40"/>
      <c r="T4138" s="40"/>
      <c r="U4138" s="40"/>
      <c r="V4138" s="40"/>
      <c r="W4138" s="40"/>
      <c r="X4138" s="40"/>
      <c r="Y4138" s="40"/>
      <c r="Z4138" s="40"/>
      <c r="AA4138" s="40"/>
      <c r="AB4138" s="40"/>
      <c r="AC4138" s="40"/>
      <c r="AD4138" s="40"/>
      <c r="AE4138" s="40"/>
      <c r="AF4138" s="40"/>
      <c r="AG4138" s="40"/>
      <c r="AH4138" s="40"/>
      <c r="AI4138" s="40"/>
      <c r="AJ4138" s="40"/>
      <c r="AK4138" s="40"/>
      <c r="AL4138" s="40"/>
      <c r="AM4138" s="40"/>
      <c r="AN4138" s="40"/>
      <c r="AO4138" s="40"/>
      <c r="AP4138" s="40"/>
      <c r="AQ4138" s="40"/>
      <c r="AR4138" s="40"/>
      <c r="AS4138" s="40"/>
      <c r="AT4138" s="40"/>
      <c r="AU4138" s="40"/>
      <c r="AV4138" s="40"/>
      <c r="AW4138" s="40"/>
      <c r="AX4138" s="40"/>
      <c r="AY4138" s="40"/>
      <c r="AZ4138" s="40"/>
      <c r="BA4138" s="40"/>
      <c r="BB4138" s="40"/>
      <c r="BC4138" s="40"/>
      <c r="BD4138" s="40"/>
      <c r="BE4138" s="40"/>
      <c r="BF4138" s="40"/>
    </row>
    <row r="4139" spans="1:58" x14ac:dyDescent="0.4">
      <c r="A4139" s="510"/>
      <c r="B4139" s="40"/>
      <c r="C4139" s="40"/>
      <c r="D4139" s="45"/>
      <c r="E4139" s="45"/>
      <c r="F4139" s="64"/>
      <c r="G4139" s="40"/>
      <c r="H4139" s="40"/>
      <c r="I4139" s="40"/>
      <c r="J4139" s="40"/>
      <c r="K4139" s="40"/>
      <c r="L4139" s="40"/>
      <c r="M4139" s="40"/>
      <c r="N4139" s="40"/>
      <c r="O4139" s="40"/>
      <c r="P4139" s="40"/>
      <c r="Q4139" s="40"/>
      <c r="R4139" s="40"/>
      <c r="S4139" s="40"/>
      <c r="T4139" s="40"/>
      <c r="U4139" s="40"/>
      <c r="V4139" s="40"/>
      <c r="W4139" s="40"/>
      <c r="X4139" s="40"/>
      <c r="Y4139" s="40"/>
      <c r="Z4139" s="40"/>
      <c r="AA4139" s="40"/>
      <c r="AB4139" s="40"/>
      <c r="AC4139" s="40"/>
      <c r="AD4139" s="40"/>
      <c r="AE4139" s="40"/>
      <c r="AF4139" s="40"/>
      <c r="AG4139" s="40"/>
      <c r="AH4139" s="40"/>
      <c r="AI4139" s="40"/>
      <c r="AJ4139" s="40"/>
      <c r="AK4139" s="40"/>
      <c r="AL4139" s="40"/>
      <c r="AM4139" s="40"/>
      <c r="AN4139" s="40"/>
      <c r="AO4139" s="40"/>
      <c r="AP4139" s="40"/>
      <c r="AQ4139" s="40"/>
      <c r="AR4139" s="40"/>
      <c r="AS4139" s="40"/>
      <c r="AT4139" s="40"/>
      <c r="AU4139" s="40"/>
      <c r="AV4139" s="40"/>
      <c r="AW4139" s="40"/>
      <c r="AX4139" s="40"/>
      <c r="AY4139" s="40"/>
      <c r="AZ4139" s="40"/>
      <c r="BA4139" s="40"/>
      <c r="BB4139" s="40"/>
      <c r="BC4139" s="40"/>
      <c r="BD4139" s="40"/>
      <c r="BE4139" s="40"/>
      <c r="BF4139" s="40"/>
    </row>
    <row r="4140" spans="1:58" x14ac:dyDescent="0.4">
      <c r="A4140" s="510"/>
      <c r="B4140" s="40"/>
      <c r="C4140" s="40"/>
      <c r="D4140" s="45"/>
      <c r="E4140" s="45"/>
      <c r="F4140" s="64"/>
      <c r="G4140" s="40"/>
      <c r="H4140" s="40"/>
      <c r="I4140" s="40"/>
      <c r="J4140" s="40"/>
      <c r="K4140" s="40"/>
      <c r="L4140" s="40"/>
      <c r="M4140" s="40"/>
      <c r="N4140" s="40"/>
      <c r="O4140" s="40"/>
      <c r="P4140" s="40"/>
      <c r="Q4140" s="40"/>
      <c r="R4140" s="40"/>
      <c r="S4140" s="40"/>
      <c r="T4140" s="40"/>
      <c r="U4140" s="40"/>
      <c r="V4140" s="40"/>
      <c r="W4140" s="40"/>
      <c r="X4140" s="40"/>
      <c r="Y4140" s="40"/>
      <c r="Z4140" s="40"/>
      <c r="AA4140" s="40"/>
      <c r="AB4140" s="40"/>
      <c r="AC4140" s="40"/>
      <c r="AD4140" s="40"/>
      <c r="AE4140" s="40"/>
      <c r="AF4140" s="40"/>
      <c r="AG4140" s="40"/>
      <c r="AH4140" s="40"/>
      <c r="AI4140" s="40"/>
      <c r="AJ4140" s="40"/>
      <c r="AK4140" s="40"/>
      <c r="AL4140" s="40"/>
      <c r="AM4140" s="40"/>
      <c r="AN4140" s="40"/>
      <c r="AO4140" s="40"/>
      <c r="AP4140" s="40"/>
      <c r="AQ4140" s="40"/>
      <c r="AR4140" s="40"/>
      <c r="AS4140" s="40"/>
      <c r="AT4140" s="40"/>
      <c r="AU4140" s="40"/>
      <c r="AV4140" s="40"/>
      <c r="AW4140" s="40"/>
      <c r="AX4140" s="40"/>
      <c r="AY4140" s="40"/>
      <c r="AZ4140" s="40"/>
      <c r="BA4140" s="40"/>
      <c r="BB4140" s="40"/>
      <c r="BC4140" s="40"/>
      <c r="BD4140" s="40"/>
      <c r="BE4140" s="40"/>
      <c r="BF4140" s="40"/>
    </row>
    <row r="4141" spans="1:58" x14ac:dyDescent="0.4">
      <c r="A4141" s="510"/>
      <c r="B4141" s="40"/>
      <c r="C4141" s="40"/>
      <c r="D4141" s="45"/>
      <c r="E4141" s="45"/>
      <c r="F4141" s="64"/>
      <c r="G4141" s="40"/>
      <c r="H4141" s="40"/>
      <c r="I4141" s="40"/>
      <c r="J4141" s="40"/>
      <c r="K4141" s="40"/>
      <c r="L4141" s="40"/>
      <c r="M4141" s="40"/>
      <c r="N4141" s="40"/>
      <c r="O4141" s="40"/>
      <c r="P4141" s="40"/>
      <c r="Q4141" s="40"/>
      <c r="R4141" s="40"/>
      <c r="S4141" s="40"/>
      <c r="T4141" s="40"/>
      <c r="U4141" s="40"/>
      <c r="V4141" s="40"/>
      <c r="W4141" s="40"/>
      <c r="X4141" s="40"/>
      <c r="Y4141" s="40"/>
      <c r="Z4141" s="40"/>
      <c r="AA4141" s="40"/>
      <c r="AB4141" s="40"/>
      <c r="AC4141" s="40"/>
      <c r="AD4141" s="40"/>
      <c r="AE4141" s="40"/>
      <c r="AF4141" s="40"/>
      <c r="AG4141" s="40"/>
      <c r="AH4141" s="40"/>
      <c r="AI4141" s="40"/>
      <c r="AJ4141" s="40"/>
      <c r="AK4141" s="40"/>
      <c r="AL4141" s="40"/>
      <c r="AM4141" s="40"/>
      <c r="AN4141" s="40"/>
      <c r="AO4141" s="40"/>
      <c r="AP4141" s="40"/>
      <c r="AQ4141" s="40"/>
      <c r="AR4141" s="40"/>
      <c r="AS4141" s="40"/>
      <c r="AT4141" s="40"/>
      <c r="AU4141" s="40"/>
      <c r="AV4141" s="40"/>
      <c r="AW4141" s="40"/>
      <c r="AX4141" s="40"/>
      <c r="AY4141" s="40"/>
      <c r="AZ4141" s="40"/>
      <c r="BA4141" s="40"/>
      <c r="BB4141" s="40"/>
      <c r="BC4141" s="40"/>
      <c r="BD4141" s="40"/>
      <c r="BE4141" s="40"/>
      <c r="BF4141" s="40"/>
    </row>
    <row r="4142" spans="1:58" x14ac:dyDescent="0.4">
      <c r="A4142" s="510"/>
      <c r="B4142" s="40"/>
      <c r="C4142" s="40"/>
      <c r="D4142" s="45"/>
      <c r="E4142" s="45"/>
      <c r="F4142" s="64"/>
      <c r="G4142" s="40"/>
      <c r="H4142" s="40"/>
      <c r="I4142" s="40"/>
      <c r="J4142" s="40"/>
      <c r="K4142" s="40"/>
      <c r="L4142" s="40"/>
      <c r="M4142" s="40"/>
      <c r="N4142" s="40"/>
      <c r="O4142" s="40"/>
      <c r="P4142" s="40"/>
      <c r="Q4142" s="40"/>
      <c r="R4142" s="40"/>
      <c r="S4142" s="40"/>
      <c r="T4142" s="40"/>
      <c r="U4142" s="40"/>
      <c r="V4142" s="40"/>
      <c r="W4142" s="40"/>
      <c r="X4142" s="40"/>
      <c r="Y4142" s="40"/>
      <c r="Z4142" s="40"/>
      <c r="AA4142" s="40"/>
      <c r="AB4142" s="40"/>
      <c r="AC4142" s="40"/>
      <c r="AD4142" s="40"/>
      <c r="AE4142" s="40"/>
      <c r="AF4142" s="40"/>
      <c r="AG4142" s="40"/>
      <c r="AH4142" s="40"/>
      <c r="AI4142" s="40"/>
      <c r="AJ4142" s="40"/>
      <c r="AK4142" s="40"/>
      <c r="AL4142" s="40"/>
      <c r="AM4142" s="40"/>
      <c r="AN4142" s="40"/>
      <c r="AO4142" s="40"/>
      <c r="AP4142" s="40"/>
      <c r="AQ4142" s="40"/>
      <c r="AR4142" s="40"/>
      <c r="AS4142" s="40"/>
      <c r="AT4142" s="40"/>
      <c r="AU4142" s="40"/>
      <c r="AV4142" s="40"/>
      <c r="AW4142" s="40"/>
      <c r="AX4142" s="40"/>
      <c r="AY4142" s="40"/>
      <c r="AZ4142" s="40"/>
      <c r="BA4142" s="40"/>
      <c r="BB4142" s="40"/>
      <c r="BC4142" s="40"/>
      <c r="BD4142" s="40"/>
      <c r="BE4142" s="40"/>
      <c r="BF4142" s="40"/>
    </row>
    <row r="4143" spans="1:58" x14ac:dyDescent="0.4">
      <c r="A4143" s="510"/>
      <c r="B4143" s="40"/>
      <c r="C4143" s="40"/>
      <c r="D4143" s="45"/>
      <c r="E4143" s="45"/>
      <c r="F4143" s="64"/>
      <c r="G4143" s="40"/>
      <c r="H4143" s="40"/>
      <c r="I4143" s="40"/>
      <c r="J4143" s="40"/>
      <c r="K4143" s="40"/>
      <c r="L4143" s="40"/>
      <c r="M4143" s="40"/>
      <c r="N4143" s="40"/>
      <c r="O4143" s="40"/>
      <c r="P4143" s="40"/>
      <c r="Q4143" s="40"/>
      <c r="R4143" s="40"/>
      <c r="S4143" s="40"/>
      <c r="T4143" s="40"/>
      <c r="U4143" s="40"/>
      <c r="V4143" s="40"/>
      <c r="W4143" s="40"/>
      <c r="X4143" s="40"/>
      <c r="Y4143" s="40"/>
      <c r="Z4143" s="40"/>
      <c r="AA4143" s="40"/>
      <c r="AB4143" s="40"/>
      <c r="AC4143" s="40"/>
      <c r="AD4143" s="40"/>
      <c r="AE4143" s="40"/>
      <c r="AF4143" s="40"/>
      <c r="AG4143" s="40"/>
      <c r="AH4143" s="40"/>
      <c r="AI4143" s="40"/>
      <c r="AJ4143" s="40"/>
      <c r="AK4143" s="40"/>
      <c r="AL4143" s="40"/>
      <c r="AM4143" s="40"/>
      <c r="AN4143" s="40"/>
      <c r="AO4143" s="40"/>
      <c r="AP4143" s="40"/>
      <c r="AQ4143" s="40"/>
      <c r="AR4143" s="40"/>
      <c r="AS4143" s="40"/>
      <c r="AT4143" s="40"/>
      <c r="AU4143" s="40"/>
      <c r="AV4143" s="40"/>
      <c r="AW4143" s="40"/>
      <c r="AX4143" s="40"/>
      <c r="AY4143" s="40"/>
      <c r="AZ4143" s="40"/>
      <c r="BA4143" s="40"/>
      <c r="BB4143" s="40"/>
      <c r="BC4143" s="40"/>
      <c r="BD4143" s="40"/>
      <c r="BE4143" s="40"/>
      <c r="BF4143" s="40"/>
    </row>
    <row r="4144" spans="1:58" x14ac:dyDescent="0.4">
      <c r="A4144" s="510"/>
      <c r="B4144" s="40"/>
      <c r="C4144" s="40"/>
      <c r="D4144" s="45"/>
      <c r="E4144" s="45"/>
      <c r="F4144" s="64"/>
      <c r="G4144" s="40"/>
      <c r="H4144" s="40"/>
      <c r="I4144" s="40"/>
      <c r="J4144" s="40"/>
      <c r="K4144" s="40"/>
      <c r="L4144" s="40"/>
      <c r="M4144" s="40"/>
      <c r="N4144" s="40"/>
      <c r="O4144" s="40"/>
      <c r="P4144" s="40"/>
      <c r="Q4144" s="40"/>
      <c r="R4144" s="40"/>
      <c r="S4144" s="40"/>
      <c r="T4144" s="40"/>
      <c r="U4144" s="40"/>
      <c r="V4144" s="40"/>
      <c r="W4144" s="40"/>
      <c r="X4144" s="40"/>
      <c r="Y4144" s="40"/>
      <c r="Z4144" s="40"/>
      <c r="AA4144" s="40"/>
      <c r="AB4144" s="40"/>
      <c r="AC4144" s="40"/>
      <c r="AD4144" s="40"/>
      <c r="AE4144" s="40"/>
      <c r="AF4144" s="40"/>
      <c r="AG4144" s="40"/>
      <c r="AH4144" s="40"/>
      <c r="AI4144" s="40"/>
      <c r="AJ4144" s="40"/>
      <c r="AK4144" s="40"/>
      <c r="AL4144" s="40"/>
      <c r="AM4144" s="40"/>
      <c r="AN4144" s="40"/>
      <c r="AO4144" s="40"/>
      <c r="AP4144" s="40"/>
      <c r="AQ4144" s="40"/>
      <c r="AR4144" s="40"/>
      <c r="AS4144" s="40"/>
      <c r="AT4144" s="40"/>
      <c r="AU4144" s="40"/>
      <c r="AV4144" s="40"/>
      <c r="AW4144" s="40"/>
      <c r="AX4144" s="40"/>
      <c r="AY4144" s="40"/>
      <c r="AZ4144" s="40"/>
      <c r="BA4144" s="40"/>
      <c r="BB4144" s="40"/>
      <c r="BC4144" s="40"/>
      <c r="BD4144" s="40"/>
      <c r="BE4144" s="40"/>
      <c r="BF4144" s="40"/>
    </row>
    <row r="4145" spans="1:58" x14ac:dyDescent="0.4">
      <c r="A4145" s="510"/>
      <c r="B4145" s="40"/>
      <c r="C4145" s="40"/>
      <c r="D4145" s="45"/>
      <c r="E4145" s="45"/>
      <c r="F4145" s="64"/>
      <c r="G4145" s="40"/>
      <c r="H4145" s="40"/>
      <c r="I4145" s="40"/>
      <c r="J4145" s="40"/>
      <c r="K4145" s="40"/>
      <c r="L4145" s="40"/>
      <c r="M4145" s="40"/>
      <c r="N4145" s="40"/>
      <c r="O4145" s="40"/>
      <c r="P4145" s="40"/>
      <c r="Q4145" s="40"/>
      <c r="R4145" s="40"/>
      <c r="S4145" s="40"/>
      <c r="T4145" s="40"/>
      <c r="U4145" s="40"/>
      <c r="V4145" s="40"/>
      <c r="W4145" s="40"/>
      <c r="X4145" s="40"/>
      <c r="Y4145" s="40"/>
      <c r="Z4145" s="40"/>
      <c r="AA4145" s="40"/>
      <c r="AB4145" s="40"/>
      <c r="AC4145" s="40"/>
      <c r="AD4145" s="40"/>
      <c r="AE4145" s="40"/>
      <c r="AF4145" s="40"/>
      <c r="AG4145" s="40"/>
      <c r="AH4145" s="40"/>
      <c r="AI4145" s="40"/>
      <c r="AJ4145" s="40"/>
      <c r="AK4145" s="40"/>
      <c r="AL4145" s="40"/>
      <c r="AM4145" s="40"/>
      <c r="AN4145" s="40"/>
      <c r="AO4145" s="40"/>
      <c r="AP4145" s="40"/>
      <c r="AQ4145" s="40"/>
      <c r="AR4145" s="40"/>
      <c r="AS4145" s="40"/>
      <c r="AT4145" s="40"/>
      <c r="AU4145" s="40"/>
      <c r="AV4145" s="40"/>
      <c r="AW4145" s="40"/>
      <c r="AX4145" s="40"/>
      <c r="AY4145" s="40"/>
      <c r="AZ4145" s="40"/>
      <c r="BA4145" s="40"/>
      <c r="BB4145" s="40"/>
      <c r="BC4145" s="40"/>
      <c r="BD4145" s="40"/>
      <c r="BE4145" s="40"/>
      <c r="BF4145" s="40"/>
    </row>
    <row r="4146" spans="1:58" x14ac:dyDescent="0.4">
      <c r="A4146" s="510"/>
      <c r="B4146" s="40"/>
      <c r="C4146" s="40"/>
      <c r="D4146" s="45"/>
      <c r="E4146" s="45"/>
      <c r="F4146" s="64"/>
      <c r="G4146" s="40"/>
      <c r="H4146" s="40"/>
      <c r="I4146" s="40"/>
      <c r="J4146" s="40"/>
      <c r="K4146" s="40"/>
      <c r="L4146" s="40"/>
      <c r="M4146" s="40"/>
      <c r="N4146" s="40"/>
      <c r="O4146" s="40"/>
      <c r="P4146" s="40"/>
      <c r="Q4146" s="40"/>
      <c r="R4146" s="40"/>
      <c r="S4146" s="40"/>
      <c r="T4146" s="40"/>
      <c r="U4146" s="40"/>
      <c r="V4146" s="40"/>
      <c r="W4146" s="40"/>
      <c r="X4146" s="40"/>
      <c r="Y4146" s="40"/>
      <c r="Z4146" s="40"/>
      <c r="AA4146" s="40"/>
      <c r="AB4146" s="40"/>
      <c r="AC4146" s="40"/>
      <c r="AD4146" s="40"/>
      <c r="AE4146" s="40"/>
      <c r="AF4146" s="40"/>
      <c r="AG4146" s="40"/>
      <c r="AH4146" s="40"/>
      <c r="AI4146" s="40"/>
      <c r="AJ4146" s="40"/>
      <c r="AK4146" s="40"/>
      <c r="AL4146" s="40"/>
      <c r="AM4146" s="40"/>
      <c r="AN4146" s="40"/>
      <c r="AO4146" s="40"/>
      <c r="AP4146" s="40"/>
      <c r="AQ4146" s="40"/>
      <c r="AR4146" s="40"/>
      <c r="AS4146" s="40"/>
      <c r="AT4146" s="40"/>
      <c r="AU4146" s="40"/>
      <c r="AV4146" s="40"/>
      <c r="AW4146" s="40"/>
      <c r="AX4146" s="40"/>
      <c r="AY4146" s="40"/>
      <c r="AZ4146" s="40"/>
      <c r="BA4146" s="40"/>
      <c r="BB4146" s="40"/>
      <c r="BC4146" s="40"/>
      <c r="BD4146" s="40"/>
      <c r="BE4146" s="40"/>
      <c r="BF4146" s="40"/>
    </row>
    <row r="4147" spans="1:58" x14ac:dyDescent="0.4">
      <c r="A4147" s="510"/>
      <c r="B4147" s="40"/>
      <c r="C4147" s="40"/>
      <c r="D4147" s="45"/>
      <c r="E4147" s="45"/>
      <c r="F4147" s="64"/>
      <c r="G4147" s="40"/>
      <c r="H4147" s="40"/>
      <c r="I4147" s="40"/>
      <c r="J4147" s="40"/>
      <c r="K4147" s="40"/>
      <c r="L4147" s="40"/>
      <c r="M4147" s="40"/>
      <c r="N4147" s="40"/>
      <c r="O4147" s="40"/>
      <c r="P4147" s="40"/>
      <c r="Q4147" s="40"/>
      <c r="R4147" s="40"/>
      <c r="S4147" s="40"/>
      <c r="T4147" s="40"/>
      <c r="U4147" s="40"/>
      <c r="V4147" s="40"/>
      <c r="W4147" s="40"/>
      <c r="X4147" s="40"/>
      <c r="Y4147" s="40"/>
      <c r="Z4147" s="40"/>
      <c r="AA4147" s="40"/>
      <c r="AB4147" s="40"/>
      <c r="AC4147" s="40"/>
      <c r="AD4147" s="40"/>
      <c r="AE4147" s="40"/>
      <c r="AF4147" s="40"/>
      <c r="AG4147" s="40"/>
      <c r="AH4147" s="40"/>
      <c r="AI4147" s="40"/>
      <c r="AJ4147" s="40"/>
      <c r="AK4147" s="40"/>
      <c r="AL4147" s="40"/>
      <c r="AM4147" s="40"/>
      <c r="AN4147" s="40"/>
      <c r="AO4147" s="40"/>
      <c r="AP4147" s="40"/>
      <c r="AQ4147" s="40"/>
      <c r="AR4147" s="40"/>
      <c r="AS4147" s="40"/>
      <c r="AT4147" s="40"/>
      <c r="AU4147" s="40"/>
      <c r="AV4147" s="40"/>
      <c r="AW4147" s="40"/>
      <c r="AX4147" s="40"/>
      <c r="AY4147" s="40"/>
      <c r="AZ4147" s="40"/>
      <c r="BA4147" s="40"/>
      <c r="BB4147" s="40"/>
      <c r="BC4147" s="40"/>
      <c r="BD4147" s="40"/>
      <c r="BE4147" s="40"/>
      <c r="BF4147" s="40"/>
    </row>
    <row r="4148" spans="1:58" x14ac:dyDescent="0.4">
      <c r="A4148" s="510"/>
      <c r="B4148" s="40"/>
      <c r="C4148" s="40"/>
      <c r="D4148" s="45"/>
      <c r="E4148" s="45"/>
      <c r="F4148" s="64"/>
      <c r="G4148" s="40"/>
      <c r="H4148" s="40"/>
      <c r="I4148" s="40"/>
      <c r="J4148" s="40"/>
      <c r="K4148" s="40"/>
      <c r="L4148" s="40"/>
      <c r="M4148" s="40"/>
      <c r="N4148" s="40"/>
      <c r="O4148" s="40"/>
      <c r="P4148" s="40"/>
      <c r="Q4148" s="40"/>
      <c r="R4148" s="40"/>
      <c r="S4148" s="40"/>
      <c r="T4148" s="40"/>
      <c r="U4148" s="40"/>
      <c r="V4148" s="40"/>
      <c r="W4148" s="40"/>
      <c r="X4148" s="40"/>
      <c r="Y4148" s="40"/>
      <c r="Z4148" s="40"/>
      <c r="AA4148" s="40"/>
      <c r="AB4148" s="40"/>
      <c r="AC4148" s="40"/>
      <c r="AD4148" s="40"/>
      <c r="AE4148" s="40"/>
      <c r="AF4148" s="40"/>
      <c r="AG4148" s="40"/>
      <c r="AH4148" s="40"/>
      <c r="AI4148" s="40"/>
      <c r="AJ4148" s="40"/>
      <c r="AK4148" s="40"/>
      <c r="AL4148" s="40"/>
      <c r="AM4148" s="40"/>
      <c r="AN4148" s="40"/>
      <c r="AO4148" s="40"/>
      <c r="AP4148" s="40"/>
      <c r="AQ4148" s="40"/>
      <c r="AR4148" s="40"/>
      <c r="AS4148" s="40"/>
      <c r="AT4148" s="40"/>
      <c r="AU4148" s="40"/>
      <c r="AV4148" s="40"/>
      <c r="AW4148" s="40"/>
      <c r="AX4148" s="40"/>
      <c r="AY4148" s="40"/>
      <c r="AZ4148" s="40"/>
      <c r="BA4148" s="40"/>
      <c r="BB4148" s="40"/>
      <c r="BC4148" s="40"/>
      <c r="BD4148" s="40"/>
      <c r="BE4148" s="40"/>
      <c r="BF4148" s="40"/>
    </row>
    <row r="4149" spans="1:58" x14ac:dyDescent="0.4">
      <c r="A4149" s="510"/>
      <c r="B4149" s="40"/>
      <c r="C4149" s="40"/>
      <c r="D4149" s="45"/>
      <c r="E4149" s="45"/>
      <c r="F4149" s="64"/>
      <c r="G4149" s="40"/>
      <c r="H4149" s="40"/>
      <c r="I4149" s="40"/>
      <c r="J4149" s="40"/>
      <c r="K4149" s="40"/>
      <c r="L4149" s="40"/>
      <c r="M4149" s="40"/>
      <c r="N4149" s="40"/>
      <c r="O4149" s="40"/>
      <c r="P4149" s="40"/>
      <c r="Q4149" s="40"/>
      <c r="R4149" s="40"/>
      <c r="S4149" s="40"/>
      <c r="T4149" s="40"/>
      <c r="U4149" s="40"/>
      <c r="V4149" s="40"/>
      <c r="W4149" s="40"/>
      <c r="X4149" s="40"/>
      <c r="Y4149" s="40"/>
      <c r="Z4149" s="40"/>
      <c r="AA4149" s="40"/>
      <c r="AB4149" s="40"/>
      <c r="AC4149" s="40"/>
      <c r="AD4149" s="40"/>
      <c r="AE4149" s="40"/>
      <c r="AF4149" s="40"/>
      <c r="AG4149" s="40"/>
      <c r="AH4149" s="40"/>
      <c r="AI4149" s="40"/>
      <c r="AJ4149" s="40"/>
      <c r="AK4149" s="40"/>
      <c r="AL4149" s="40"/>
      <c r="AM4149" s="40"/>
      <c r="AN4149" s="40"/>
      <c r="AO4149" s="40"/>
      <c r="AP4149" s="40"/>
      <c r="AQ4149" s="40"/>
      <c r="AR4149" s="40"/>
      <c r="AS4149" s="40"/>
      <c r="AT4149" s="40"/>
      <c r="AU4149" s="40"/>
      <c r="AV4149" s="40"/>
      <c r="AW4149" s="40"/>
      <c r="AX4149" s="40"/>
      <c r="AY4149" s="40"/>
      <c r="AZ4149" s="40"/>
      <c r="BA4149" s="40"/>
      <c r="BB4149" s="40"/>
      <c r="BC4149" s="40"/>
      <c r="BD4149" s="40"/>
      <c r="BE4149" s="40"/>
      <c r="BF4149" s="40"/>
    </row>
    <row r="4150" spans="1:58" x14ac:dyDescent="0.4">
      <c r="A4150" s="510"/>
      <c r="B4150" s="40"/>
      <c r="C4150" s="40"/>
      <c r="D4150" s="45"/>
      <c r="E4150" s="45"/>
      <c r="F4150" s="64"/>
      <c r="G4150" s="40"/>
      <c r="H4150" s="40"/>
      <c r="I4150" s="40"/>
      <c r="J4150" s="40"/>
      <c r="K4150" s="40"/>
      <c r="L4150" s="40"/>
      <c r="M4150" s="40"/>
      <c r="N4150" s="40"/>
      <c r="O4150" s="40"/>
      <c r="P4150" s="40"/>
      <c r="Q4150" s="40"/>
      <c r="R4150" s="40"/>
      <c r="S4150" s="40"/>
      <c r="T4150" s="40"/>
      <c r="U4150" s="40"/>
      <c r="V4150" s="40"/>
      <c r="W4150" s="40"/>
      <c r="X4150" s="40"/>
      <c r="Y4150" s="40"/>
      <c r="Z4150" s="40"/>
      <c r="AA4150" s="40"/>
      <c r="AB4150" s="40"/>
      <c r="AC4150" s="40"/>
      <c r="AD4150" s="40"/>
      <c r="AE4150" s="40"/>
      <c r="AF4150" s="40"/>
      <c r="AG4150" s="40"/>
      <c r="AH4150" s="40"/>
      <c r="AI4150" s="40"/>
      <c r="AJ4150" s="40"/>
      <c r="AK4150" s="40"/>
      <c r="AL4150" s="40"/>
      <c r="AM4150" s="40"/>
      <c r="AN4150" s="40"/>
      <c r="AO4150" s="40"/>
      <c r="AP4150" s="40"/>
      <c r="AQ4150" s="40"/>
      <c r="AR4150" s="40"/>
      <c r="AS4150" s="40"/>
      <c r="AT4150" s="40"/>
      <c r="AU4150" s="40"/>
      <c r="AV4150" s="40"/>
      <c r="AW4150" s="40"/>
      <c r="AX4150" s="40"/>
      <c r="AY4150" s="40"/>
      <c r="AZ4150" s="40"/>
      <c r="BA4150" s="40"/>
      <c r="BB4150" s="40"/>
      <c r="BC4150" s="40"/>
      <c r="BD4150" s="40"/>
      <c r="BE4150" s="40"/>
      <c r="BF4150" s="40"/>
    </row>
    <row r="4151" spans="1:58" x14ac:dyDescent="0.4">
      <c r="A4151" s="510"/>
      <c r="B4151" s="40"/>
      <c r="C4151" s="40"/>
      <c r="D4151" s="45"/>
      <c r="E4151" s="45"/>
      <c r="F4151" s="64"/>
      <c r="G4151" s="40"/>
      <c r="H4151" s="40"/>
      <c r="I4151" s="40"/>
      <c r="J4151" s="40"/>
      <c r="K4151" s="40"/>
      <c r="L4151" s="40"/>
      <c r="M4151" s="40"/>
      <c r="N4151" s="40"/>
      <c r="O4151" s="40"/>
      <c r="P4151" s="40"/>
      <c r="Q4151" s="40"/>
      <c r="R4151" s="40"/>
      <c r="S4151" s="40"/>
      <c r="T4151" s="40"/>
      <c r="U4151" s="40"/>
      <c r="V4151" s="40"/>
      <c r="W4151" s="40"/>
      <c r="X4151" s="40"/>
      <c r="Y4151" s="40"/>
      <c r="Z4151" s="40"/>
      <c r="AA4151" s="40"/>
      <c r="AB4151" s="40"/>
      <c r="AC4151" s="40"/>
      <c r="AD4151" s="40"/>
      <c r="AE4151" s="40"/>
      <c r="AF4151" s="40"/>
      <c r="AG4151" s="40"/>
      <c r="AH4151" s="40"/>
      <c r="AI4151" s="40"/>
      <c r="AJ4151" s="40"/>
      <c r="AK4151" s="40"/>
      <c r="AL4151" s="40"/>
      <c r="AM4151" s="40"/>
      <c r="AN4151" s="40"/>
      <c r="AO4151" s="40"/>
      <c r="AP4151" s="40"/>
      <c r="AQ4151" s="40"/>
      <c r="AR4151" s="40"/>
      <c r="AS4151" s="40"/>
      <c r="AT4151" s="40"/>
      <c r="AU4151" s="40"/>
      <c r="AV4151" s="40"/>
      <c r="AW4151" s="40"/>
      <c r="AX4151" s="40"/>
      <c r="AY4151" s="40"/>
      <c r="AZ4151" s="40"/>
      <c r="BA4151" s="40"/>
      <c r="BB4151" s="40"/>
      <c r="BC4151" s="40"/>
      <c r="BD4151" s="40"/>
      <c r="BE4151" s="40"/>
      <c r="BF4151" s="40"/>
    </row>
    <row r="4152" spans="1:58" x14ac:dyDescent="0.4">
      <c r="A4152" s="510"/>
      <c r="B4152" s="40"/>
      <c r="C4152" s="40"/>
      <c r="D4152" s="45"/>
      <c r="E4152" s="45"/>
      <c r="F4152" s="64"/>
      <c r="G4152" s="40"/>
      <c r="H4152" s="40"/>
      <c r="I4152" s="40"/>
      <c r="J4152" s="40"/>
      <c r="K4152" s="40"/>
      <c r="L4152" s="40"/>
      <c r="M4152" s="40"/>
      <c r="N4152" s="40"/>
      <c r="O4152" s="40"/>
      <c r="P4152" s="40"/>
      <c r="Q4152" s="40"/>
      <c r="R4152" s="40"/>
      <c r="S4152" s="40"/>
      <c r="T4152" s="40"/>
      <c r="U4152" s="40"/>
      <c r="V4152" s="40"/>
      <c r="W4152" s="40"/>
      <c r="X4152" s="40"/>
      <c r="Y4152" s="40"/>
      <c r="Z4152" s="40"/>
      <c r="AA4152" s="40"/>
      <c r="AB4152" s="40"/>
      <c r="AC4152" s="40"/>
      <c r="AD4152" s="40"/>
      <c r="AE4152" s="40"/>
      <c r="AF4152" s="40"/>
      <c r="AG4152" s="40"/>
      <c r="AH4152" s="40"/>
      <c r="AI4152" s="40"/>
      <c r="AJ4152" s="40"/>
      <c r="AK4152" s="40"/>
      <c r="AL4152" s="40"/>
      <c r="AM4152" s="40"/>
      <c r="AN4152" s="40"/>
      <c r="AO4152" s="40"/>
      <c r="AP4152" s="40"/>
      <c r="AQ4152" s="40"/>
      <c r="AR4152" s="40"/>
      <c r="AS4152" s="40"/>
      <c r="AT4152" s="40"/>
      <c r="AU4152" s="40"/>
      <c r="AV4152" s="40"/>
      <c r="AW4152" s="40"/>
      <c r="AX4152" s="40"/>
      <c r="AY4152" s="40"/>
      <c r="AZ4152" s="40"/>
      <c r="BA4152" s="40"/>
      <c r="BB4152" s="40"/>
      <c r="BC4152" s="40"/>
      <c r="BD4152" s="40"/>
      <c r="BE4152" s="40"/>
      <c r="BF4152" s="40"/>
    </row>
    <row r="4153" spans="1:58" x14ac:dyDescent="0.4">
      <c r="A4153" s="510"/>
      <c r="B4153" s="40"/>
      <c r="C4153" s="40"/>
      <c r="D4153" s="45"/>
      <c r="E4153" s="45"/>
      <c r="F4153" s="64"/>
      <c r="G4153" s="40"/>
      <c r="H4153" s="40"/>
      <c r="I4153" s="40"/>
      <c r="J4153" s="40"/>
      <c r="K4153" s="40"/>
      <c r="L4153" s="40"/>
      <c r="M4153" s="40"/>
      <c r="N4153" s="40"/>
      <c r="O4153" s="40"/>
      <c r="P4153" s="40"/>
      <c r="Q4153" s="40"/>
      <c r="R4153" s="40"/>
      <c r="S4153" s="40"/>
      <c r="T4153" s="40"/>
      <c r="U4153" s="40"/>
      <c r="V4153" s="40"/>
      <c r="W4153" s="40"/>
      <c r="X4153" s="40"/>
      <c r="Y4153" s="40"/>
      <c r="Z4153" s="40"/>
      <c r="AA4153" s="40"/>
      <c r="AB4153" s="40"/>
      <c r="AC4153" s="40"/>
      <c r="AD4153" s="40"/>
      <c r="AE4153" s="40"/>
      <c r="AF4153" s="40"/>
      <c r="AG4153" s="40"/>
      <c r="AH4153" s="40"/>
      <c r="AI4153" s="40"/>
      <c r="AJ4153" s="40"/>
      <c r="AK4153" s="40"/>
      <c r="AL4153" s="40"/>
      <c r="AM4153" s="40"/>
      <c r="AN4153" s="40"/>
      <c r="AO4153" s="40"/>
      <c r="AP4153" s="40"/>
      <c r="AQ4153" s="40"/>
      <c r="AR4153" s="40"/>
      <c r="AS4153" s="40"/>
      <c r="AT4153" s="40"/>
      <c r="AU4153" s="40"/>
      <c r="AV4153" s="40"/>
      <c r="AW4153" s="40"/>
      <c r="AX4153" s="40"/>
      <c r="AY4153" s="40"/>
      <c r="AZ4153" s="40"/>
      <c r="BA4153" s="40"/>
      <c r="BB4153" s="40"/>
      <c r="BC4153" s="40"/>
      <c r="BD4153" s="40"/>
      <c r="BE4153" s="40"/>
      <c r="BF4153" s="40"/>
    </row>
    <row r="4154" spans="1:58" x14ac:dyDescent="0.4">
      <c r="A4154" s="510"/>
      <c r="B4154" s="40"/>
      <c r="C4154" s="40"/>
      <c r="D4154" s="45"/>
      <c r="E4154" s="45"/>
      <c r="F4154" s="64"/>
      <c r="G4154" s="40"/>
      <c r="H4154" s="40"/>
      <c r="I4154" s="40"/>
      <c r="J4154" s="40"/>
      <c r="K4154" s="40"/>
      <c r="L4154" s="40"/>
      <c r="M4154" s="40"/>
      <c r="N4154" s="40"/>
      <c r="O4154" s="40"/>
      <c r="P4154" s="40"/>
      <c r="Q4154" s="40"/>
      <c r="R4154" s="40"/>
      <c r="S4154" s="40"/>
      <c r="T4154" s="40"/>
      <c r="U4154" s="40"/>
      <c r="V4154" s="40"/>
      <c r="W4154" s="40"/>
      <c r="X4154" s="40"/>
      <c r="Y4154" s="40"/>
      <c r="Z4154" s="40"/>
      <c r="AA4154" s="40"/>
      <c r="AB4154" s="40"/>
      <c r="AC4154" s="40"/>
      <c r="AD4154" s="40"/>
      <c r="AE4154" s="40"/>
      <c r="AF4154" s="40"/>
      <c r="AG4154" s="40"/>
      <c r="AH4154" s="40"/>
      <c r="AI4154" s="40"/>
      <c r="AJ4154" s="40"/>
      <c r="AK4154" s="40"/>
      <c r="AL4154" s="40"/>
      <c r="AM4154" s="40"/>
      <c r="AN4154" s="40"/>
      <c r="AO4154" s="40"/>
      <c r="AP4154" s="40"/>
      <c r="AQ4154" s="40"/>
      <c r="AR4154" s="40"/>
      <c r="AS4154" s="40"/>
      <c r="AT4154" s="40"/>
      <c r="AU4154" s="40"/>
      <c r="AV4154" s="40"/>
      <c r="AW4154" s="40"/>
      <c r="AX4154" s="40"/>
      <c r="AY4154" s="40"/>
      <c r="AZ4154" s="40"/>
      <c r="BA4154" s="40"/>
      <c r="BB4154" s="40"/>
      <c r="BC4154" s="40"/>
      <c r="BD4154" s="40"/>
      <c r="BE4154" s="40"/>
      <c r="BF4154" s="40"/>
    </row>
    <row r="4155" spans="1:58" x14ac:dyDescent="0.4">
      <c r="A4155" s="510"/>
      <c r="B4155" s="40"/>
      <c r="C4155" s="40"/>
      <c r="D4155" s="45"/>
      <c r="E4155" s="45"/>
      <c r="F4155" s="64"/>
      <c r="G4155" s="40"/>
      <c r="H4155" s="40"/>
      <c r="I4155" s="40"/>
      <c r="J4155" s="40"/>
      <c r="K4155" s="40"/>
      <c r="L4155" s="40"/>
      <c r="M4155" s="40"/>
      <c r="N4155" s="40"/>
      <c r="O4155" s="40"/>
      <c r="P4155" s="40"/>
      <c r="Q4155" s="40"/>
      <c r="R4155" s="40"/>
      <c r="S4155" s="40"/>
      <c r="T4155" s="40"/>
      <c r="U4155" s="40"/>
      <c r="V4155" s="40"/>
      <c r="W4155" s="40"/>
      <c r="X4155" s="40"/>
      <c r="Y4155" s="40"/>
      <c r="Z4155" s="40"/>
      <c r="AA4155" s="40"/>
      <c r="AB4155" s="40"/>
      <c r="AC4155" s="40"/>
      <c r="AD4155" s="40"/>
      <c r="AE4155" s="40"/>
      <c r="AF4155" s="40"/>
      <c r="AG4155" s="40"/>
      <c r="AH4155" s="40"/>
      <c r="AI4155" s="40"/>
      <c r="AJ4155" s="40"/>
      <c r="AK4155" s="40"/>
      <c r="AL4155" s="40"/>
      <c r="AM4155" s="40"/>
      <c r="AN4155" s="40"/>
      <c r="AO4155" s="40"/>
      <c r="AP4155" s="40"/>
      <c r="AQ4155" s="40"/>
      <c r="AR4155" s="40"/>
      <c r="AS4155" s="40"/>
      <c r="AT4155" s="40"/>
      <c r="AU4155" s="40"/>
      <c r="AV4155" s="40"/>
      <c r="AW4155" s="40"/>
      <c r="AX4155" s="40"/>
      <c r="AY4155" s="40"/>
      <c r="AZ4155" s="40"/>
      <c r="BA4155" s="40"/>
      <c r="BB4155" s="40"/>
      <c r="BC4155" s="40"/>
      <c r="BD4155" s="40"/>
      <c r="BE4155" s="40"/>
      <c r="BF4155" s="40"/>
    </row>
    <row r="4156" spans="1:58" x14ac:dyDescent="0.4">
      <c r="A4156" s="510"/>
      <c r="B4156" s="40"/>
      <c r="C4156" s="40"/>
      <c r="D4156" s="45"/>
      <c r="E4156" s="45"/>
      <c r="F4156" s="64"/>
      <c r="G4156" s="40"/>
      <c r="H4156" s="40"/>
      <c r="I4156" s="40"/>
      <c r="J4156" s="40"/>
      <c r="K4156" s="40"/>
      <c r="L4156" s="40"/>
      <c r="M4156" s="40"/>
      <c r="N4156" s="40"/>
      <c r="O4156" s="40"/>
      <c r="P4156" s="40"/>
      <c r="Q4156" s="40"/>
      <c r="R4156" s="40"/>
      <c r="S4156" s="40"/>
      <c r="T4156" s="40"/>
      <c r="U4156" s="40"/>
      <c r="V4156" s="40"/>
      <c r="W4156" s="40"/>
      <c r="X4156" s="40"/>
      <c r="Y4156" s="40"/>
      <c r="Z4156" s="40"/>
      <c r="AA4156" s="40"/>
      <c r="AB4156" s="40"/>
      <c r="AC4156" s="40"/>
      <c r="AD4156" s="40"/>
      <c r="AE4156" s="40"/>
      <c r="AF4156" s="40"/>
      <c r="AG4156" s="40"/>
      <c r="AH4156" s="40"/>
      <c r="AI4156" s="40"/>
      <c r="AJ4156" s="40"/>
      <c r="AK4156" s="40"/>
      <c r="AL4156" s="40"/>
      <c r="AM4156" s="40"/>
      <c r="AN4156" s="40"/>
      <c r="AO4156" s="40"/>
      <c r="AP4156" s="40"/>
      <c r="AQ4156" s="40"/>
      <c r="AR4156" s="40"/>
      <c r="AS4156" s="40"/>
      <c r="AT4156" s="40"/>
      <c r="AU4156" s="40"/>
      <c r="AV4156" s="40"/>
      <c r="AW4156" s="40"/>
      <c r="AX4156" s="40"/>
      <c r="AY4156" s="40"/>
      <c r="AZ4156" s="40"/>
      <c r="BA4156" s="40"/>
      <c r="BB4156" s="40"/>
      <c r="BC4156" s="40"/>
      <c r="BD4156" s="40"/>
      <c r="BE4156" s="40"/>
      <c r="BF4156" s="40"/>
    </row>
    <row r="4157" spans="1:58" x14ac:dyDescent="0.4">
      <c r="A4157" s="510"/>
      <c r="B4157" s="40"/>
      <c r="C4157" s="40"/>
      <c r="D4157" s="45"/>
      <c r="E4157" s="45"/>
      <c r="F4157" s="64"/>
      <c r="G4157" s="40"/>
      <c r="H4157" s="40"/>
      <c r="I4157" s="40"/>
      <c r="J4157" s="40"/>
      <c r="K4157" s="40"/>
      <c r="L4157" s="40"/>
      <c r="M4157" s="40"/>
      <c r="N4157" s="40"/>
      <c r="O4157" s="40"/>
      <c r="P4157" s="40"/>
      <c r="Q4157" s="40"/>
      <c r="R4157" s="40"/>
      <c r="S4157" s="40"/>
      <c r="T4157" s="40"/>
      <c r="U4157" s="40"/>
      <c r="V4157" s="40"/>
      <c r="W4157" s="40"/>
      <c r="X4157" s="40"/>
      <c r="Y4157" s="40"/>
      <c r="Z4157" s="40"/>
      <c r="AA4157" s="40"/>
      <c r="AB4157" s="40"/>
      <c r="AC4157" s="40"/>
      <c r="AD4157" s="40"/>
      <c r="AE4157" s="40"/>
      <c r="AF4157" s="40"/>
      <c r="AG4157" s="40"/>
      <c r="AH4157" s="40"/>
      <c r="AI4157" s="40"/>
      <c r="AJ4157" s="40"/>
      <c r="AK4157" s="40"/>
      <c r="AL4157" s="40"/>
      <c r="AM4157" s="40"/>
      <c r="AN4157" s="40"/>
      <c r="AO4157" s="40"/>
      <c r="AP4157" s="40"/>
      <c r="AQ4157" s="40"/>
      <c r="AR4157" s="40"/>
      <c r="AS4157" s="40"/>
      <c r="AT4157" s="40"/>
      <c r="AU4157" s="40"/>
      <c r="AV4157" s="40"/>
      <c r="AW4157" s="40"/>
      <c r="AX4157" s="40"/>
      <c r="AY4157" s="40"/>
      <c r="AZ4157" s="40"/>
      <c r="BA4157" s="40"/>
      <c r="BB4157" s="40"/>
      <c r="BC4157" s="40"/>
      <c r="BD4157" s="40"/>
      <c r="BE4157" s="40"/>
      <c r="BF4157" s="40"/>
    </row>
    <row r="4158" spans="1:58" x14ac:dyDescent="0.4">
      <c r="A4158" s="510"/>
      <c r="B4158" s="40"/>
      <c r="C4158" s="40"/>
      <c r="D4158" s="45"/>
      <c r="E4158" s="45"/>
      <c r="F4158" s="64"/>
      <c r="G4158" s="40"/>
      <c r="H4158" s="40"/>
      <c r="I4158" s="40"/>
      <c r="J4158" s="40"/>
      <c r="K4158" s="40"/>
      <c r="L4158" s="40"/>
      <c r="M4158" s="40"/>
      <c r="N4158" s="40"/>
      <c r="O4158" s="40"/>
      <c r="P4158" s="40"/>
      <c r="Q4158" s="40"/>
      <c r="R4158" s="40"/>
      <c r="S4158" s="40"/>
      <c r="T4158" s="40"/>
      <c r="U4158" s="40"/>
      <c r="V4158" s="40"/>
      <c r="W4158" s="40"/>
      <c r="X4158" s="40"/>
      <c r="Y4158" s="40"/>
      <c r="Z4158" s="40"/>
      <c r="AA4158" s="40"/>
      <c r="AB4158" s="40"/>
      <c r="AC4158" s="40"/>
      <c r="AD4158" s="40"/>
      <c r="AE4158" s="40"/>
      <c r="AF4158" s="40"/>
      <c r="AG4158" s="40"/>
      <c r="AH4158" s="40"/>
      <c r="AI4158" s="40"/>
      <c r="AJ4158" s="40"/>
      <c r="AK4158" s="40"/>
      <c r="AL4158" s="40"/>
      <c r="AM4158" s="40"/>
      <c r="AN4158" s="40"/>
      <c r="AO4158" s="40"/>
      <c r="AP4158" s="40"/>
      <c r="AQ4158" s="40"/>
      <c r="AR4158" s="40"/>
      <c r="AS4158" s="40"/>
      <c r="AT4158" s="40"/>
      <c r="AU4158" s="40"/>
      <c r="AV4158" s="40"/>
      <c r="AW4158" s="40"/>
      <c r="AX4158" s="40"/>
      <c r="AY4158" s="40"/>
      <c r="AZ4158" s="40"/>
      <c r="BA4158" s="40"/>
      <c r="BB4158" s="40"/>
      <c r="BC4158" s="40"/>
      <c r="BD4158" s="40"/>
      <c r="BE4158" s="40"/>
      <c r="BF4158" s="40"/>
    </row>
    <row r="4159" spans="1:58" x14ac:dyDescent="0.4">
      <c r="A4159" s="510"/>
      <c r="B4159" s="40"/>
      <c r="C4159" s="40"/>
      <c r="D4159" s="45"/>
      <c r="E4159" s="45"/>
      <c r="F4159" s="64"/>
      <c r="G4159" s="40"/>
      <c r="H4159" s="40"/>
      <c r="I4159" s="40"/>
      <c r="J4159" s="40"/>
      <c r="K4159" s="40"/>
      <c r="L4159" s="40"/>
      <c r="M4159" s="40"/>
      <c r="N4159" s="40"/>
      <c r="O4159" s="40"/>
      <c r="P4159" s="40"/>
      <c r="Q4159" s="40"/>
      <c r="R4159" s="40"/>
      <c r="S4159" s="40"/>
      <c r="T4159" s="40"/>
      <c r="U4159" s="40"/>
      <c r="V4159" s="40"/>
      <c r="W4159" s="40"/>
      <c r="X4159" s="40"/>
      <c r="Y4159" s="40"/>
      <c r="Z4159" s="40"/>
      <c r="AA4159" s="40"/>
      <c r="AB4159" s="40"/>
      <c r="AC4159" s="40"/>
      <c r="AD4159" s="40"/>
      <c r="AE4159" s="40"/>
      <c r="AF4159" s="40"/>
      <c r="AG4159" s="40"/>
      <c r="AH4159" s="40"/>
      <c r="AI4159" s="40"/>
      <c r="AJ4159" s="40"/>
      <c r="AK4159" s="40"/>
      <c r="AL4159" s="40"/>
      <c r="AM4159" s="40"/>
      <c r="AN4159" s="40"/>
      <c r="AO4159" s="40"/>
      <c r="AP4159" s="40"/>
      <c r="AQ4159" s="40"/>
      <c r="AR4159" s="40"/>
      <c r="AS4159" s="40"/>
      <c r="AT4159" s="40"/>
      <c r="AU4159" s="40"/>
      <c r="AV4159" s="40"/>
      <c r="AW4159" s="40"/>
      <c r="AX4159" s="40"/>
      <c r="AY4159" s="40"/>
      <c r="AZ4159" s="40"/>
      <c r="BA4159" s="40"/>
      <c r="BB4159" s="40"/>
      <c r="BC4159" s="40"/>
      <c r="BD4159" s="40"/>
      <c r="BE4159" s="40"/>
      <c r="BF4159" s="40"/>
    </row>
    <row r="4160" spans="1:58" x14ac:dyDescent="0.4">
      <c r="A4160" s="510"/>
      <c r="B4160" s="40"/>
      <c r="C4160" s="40"/>
      <c r="D4160" s="45"/>
      <c r="E4160" s="45"/>
      <c r="F4160" s="64"/>
      <c r="G4160" s="40"/>
      <c r="H4160" s="40"/>
      <c r="I4160" s="40"/>
      <c r="J4160" s="40"/>
      <c r="K4160" s="40"/>
      <c r="L4160" s="40"/>
      <c r="M4160" s="40"/>
      <c r="N4160" s="40"/>
      <c r="O4160" s="40"/>
      <c r="P4160" s="40"/>
      <c r="Q4160" s="40"/>
      <c r="R4160" s="40"/>
      <c r="S4160" s="40"/>
      <c r="T4160" s="40"/>
      <c r="U4160" s="40"/>
      <c r="V4160" s="40"/>
      <c r="W4160" s="40"/>
      <c r="X4160" s="40"/>
      <c r="Y4160" s="40"/>
      <c r="Z4160" s="40"/>
      <c r="AA4160" s="40"/>
      <c r="AB4160" s="40"/>
      <c r="AC4160" s="40"/>
      <c r="AD4160" s="40"/>
      <c r="AE4160" s="40"/>
      <c r="AF4160" s="40"/>
      <c r="AG4160" s="40"/>
      <c r="AH4160" s="40"/>
      <c r="AI4160" s="40"/>
      <c r="AJ4160" s="40"/>
      <c r="AK4160" s="40"/>
      <c r="AL4160" s="40"/>
      <c r="AM4160" s="40"/>
      <c r="AN4160" s="40"/>
      <c r="AO4160" s="40"/>
      <c r="AP4160" s="40"/>
      <c r="AQ4160" s="40"/>
      <c r="AR4160" s="40"/>
      <c r="AS4160" s="40"/>
      <c r="AT4160" s="40"/>
      <c r="AU4160" s="40"/>
      <c r="AV4160" s="40"/>
      <c r="AW4160" s="40"/>
      <c r="AX4160" s="40"/>
      <c r="AY4160" s="40"/>
      <c r="AZ4160" s="40"/>
      <c r="BA4160" s="40"/>
      <c r="BB4160" s="40"/>
      <c r="BC4160" s="40"/>
      <c r="BD4160" s="40"/>
      <c r="BE4160" s="40"/>
      <c r="BF4160" s="40"/>
    </row>
    <row r="4161" spans="1:58" x14ac:dyDescent="0.4">
      <c r="A4161" s="510"/>
      <c r="B4161" s="40"/>
      <c r="C4161" s="40"/>
      <c r="D4161" s="45"/>
      <c r="E4161" s="45"/>
      <c r="F4161" s="64"/>
      <c r="G4161" s="40"/>
      <c r="H4161" s="40"/>
      <c r="I4161" s="40"/>
      <c r="J4161" s="40"/>
      <c r="K4161" s="40"/>
      <c r="L4161" s="40"/>
      <c r="M4161" s="40"/>
      <c r="N4161" s="40"/>
      <c r="O4161" s="40"/>
      <c r="P4161" s="40"/>
      <c r="Q4161" s="40"/>
      <c r="R4161" s="40"/>
      <c r="S4161" s="40"/>
      <c r="T4161" s="40"/>
      <c r="U4161" s="40"/>
      <c r="V4161" s="40"/>
      <c r="W4161" s="40"/>
      <c r="X4161" s="40"/>
      <c r="Y4161" s="40"/>
      <c r="Z4161" s="40"/>
      <c r="AA4161" s="40"/>
      <c r="AB4161" s="40"/>
      <c r="AC4161" s="40"/>
      <c r="AD4161" s="40"/>
      <c r="AE4161" s="40"/>
      <c r="AF4161" s="40"/>
      <c r="AG4161" s="40"/>
      <c r="AH4161" s="40"/>
      <c r="AI4161" s="40"/>
      <c r="AJ4161" s="40"/>
      <c r="AK4161" s="40"/>
      <c r="AL4161" s="40"/>
      <c r="AM4161" s="40"/>
      <c r="AN4161" s="40"/>
      <c r="AO4161" s="40"/>
      <c r="AP4161" s="40"/>
      <c r="AQ4161" s="40"/>
      <c r="AR4161" s="40"/>
      <c r="AS4161" s="40"/>
      <c r="AT4161" s="40"/>
      <c r="AU4161" s="40"/>
      <c r="AV4161" s="40"/>
      <c r="AW4161" s="40"/>
      <c r="AX4161" s="40"/>
      <c r="AY4161" s="40"/>
      <c r="AZ4161" s="40"/>
      <c r="BA4161" s="40"/>
      <c r="BB4161" s="40"/>
      <c r="BC4161" s="40"/>
      <c r="BD4161" s="40"/>
      <c r="BE4161" s="40"/>
      <c r="BF4161" s="40"/>
    </row>
    <row r="4162" spans="1:58" x14ac:dyDescent="0.4">
      <c r="A4162" s="510"/>
      <c r="B4162" s="40"/>
      <c r="C4162" s="40"/>
      <c r="D4162" s="45"/>
      <c r="E4162" s="45"/>
      <c r="F4162" s="64"/>
      <c r="G4162" s="40"/>
      <c r="H4162" s="40"/>
      <c r="I4162" s="40"/>
      <c r="J4162" s="40"/>
      <c r="K4162" s="40"/>
      <c r="L4162" s="40"/>
      <c r="M4162" s="40"/>
      <c r="N4162" s="40"/>
      <c r="O4162" s="40"/>
      <c r="P4162" s="40"/>
      <c r="Q4162" s="40"/>
      <c r="R4162" s="40"/>
      <c r="S4162" s="40"/>
      <c r="T4162" s="40"/>
      <c r="U4162" s="40"/>
      <c r="V4162" s="40"/>
      <c r="W4162" s="40"/>
      <c r="X4162" s="40"/>
      <c r="Y4162" s="40"/>
      <c r="Z4162" s="40"/>
      <c r="AA4162" s="40"/>
      <c r="AB4162" s="40"/>
      <c r="AC4162" s="40"/>
      <c r="AD4162" s="40"/>
      <c r="AE4162" s="40"/>
      <c r="AF4162" s="40"/>
      <c r="AG4162" s="40"/>
      <c r="AH4162" s="40"/>
      <c r="AI4162" s="40"/>
      <c r="AJ4162" s="40"/>
      <c r="AK4162" s="40"/>
      <c r="AL4162" s="40"/>
      <c r="AM4162" s="40"/>
      <c r="AN4162" s="40"/>
      <c r="AO4162" s="40"/>
      <c r="AP4162" s="40"/>
      <c r="AQ4162" s="40"/>
      <c r="AR4162" s="40"/>
      <c r="AS4162" s="40"/>
      <c r="AT4162" s="40"/>
      <c r="AU4162" s="40"/>
      <c r="AV4162" s="40"/>
      <c r="AW4162" s="40"/>
      <c r="AX4162" s="40"/>
      <c r="AY4162" s="40"/>
      <c r="AZ4162" s="40"/>
      <c r="BA4162" s="40"/>
      <c r="BB4162" s="40"/>
      <c r="BC4162" s="40"/>
      <c r="BD4162" s="40"/>
      <c r="BE4162" s="40"/>
      <c r="BF4162" s="40"/>
    </row>
    <row r="4163" spans="1:58" x14ac:dyDescent="0.4">
      <c r="A4163" s="510"/>
      <c r="B4163" s="40"/>
      <c r="C4163" s="40"/>
      <c r="D4163" s="45"/>
      <c r="E4163" s="45"/>
      <c r="F4163" s="64"/>
      <c r="G4163" s="40"/>
      <c r="H4163" s="40"/>
      <c r="I4163" s="40"/>
      <c r="J4163" s="40"/>
      <c r="K4163" s="40"/>
      <c r="L4163" s="40"/>
      <c r="M4163" s="40"/>
      <c r="N4163" s="40"/>
      <c r="O4163" s="40"/>
      <c r="P4163" s="40"/>
      <c r="Q4163" s="40"/>
      <c r="R4163" s="40"/>
      <c r="S4163" s="40"/>
      <c r="T4163" s="40"/>
      <c r="U4163" s="40"/>
      <c r="V4163" s="40"/>
      <c r="W4163" s="40"/>
      <c r="X4163" s="40"/>
      <c r="Y4163" s="40"/>
      <c r="Z4163" s="40"/>
      <c r="AA4163" s="40"/>
      <c r="AB4163" s="40"/>
      <c r="AC4163" s="40"/>
      <c r="AD4163" s="40"/>
      <c r="AE4163" s="40"/>
      <c r="AF4163" s="40"/>
      <c r="AG4163" s="40"/>
      <c r="AH4163" s="40"/>
      <c r="AI4163" s="40"/>
      <c r="AJ4163" s="40"/>
      <c r="AK4163" s="40"/>
      <c r="AL4163" s="40"/>
      <c r="AM4163" s="40"/>
      <c r="AN4163" s="40"/>
      <c r="AO4163" s="40"/>
      <c r="AP4163" s="40"/>
      <c r="AQ4163" s="40"/>
      <c r="AR4163" s="40"/>
      <c r="AS4163" s="40"/>
      <c r="AT4163" s="40"/>
      <c r="AU4163" s="40"/>
      <c r="AV4163" s="40"/>
      <c r="AW4163" s="40"/>
      <c r="AX4163" s="40"/>
      <c r="AY4163" s="40"/>
      <c r="AZ4163" s="40"/>
      <c r="BA4163" s="40"/>
      <c r="BB4163" s="40"/>
      <c r="BC4163" s="40"/>
      <c r="BD4163" s="40"/>
      <c r="BE4163" s="40"/>
      <c r="BF4163" s="40"/>
    </row>
    <row r="4164" spans="1:58" x14ac:dyDescent="0.4">
      <c r="A4164" s="510"/>
      <c r="B4164" s="40"/>
      <c r="C4164" s="40"/>
      <c r="D4164" s="45"/>
      <c r="E4164" s="45"/>
      <c r="F4164" s="64"/>
      <c r="G4164" s="40"/>
      <c r="H4164" s="40"/>
      <c r="I4164" s="40"/>
      <c r="J4164" s="40"/>
      <c r="K4164" s="40"/>
      <c r="L4164" s="40"/>
      <c r="M4164" s="40"/>
      <c r="N4164" s="40"/>
      <c r="O4164" s="40"/>
      <c r="P4164" s="40"/>
      <c r="Q4164" s="40"/>
      <c r="R4164" s="40"/>
      <c r="S4164" s="40"/>
      <c r="T4164" s="40"/>
      <c r="U4164" s="40"/>
      <c r="V4164" s="40"/>
      <c r="W4164" s="40"/>
      <c r="X4164" s="40"/>
      <c r="Y4164" s="40"/>
      <c r="Z4164" s="40"/>
      <c r="AA4164" s="40"/>
      <c r="AB4164" s="40"/>
      <c r="AC4164" s="40"/>
      <c r="AD4164" s="40"/>
      <c r="AE4164" s="40"/>
      <c r="AF4164" s="40"/>
      <c r="AG4164" s="40"/>
      <c r="AH4164" s="40"/>
      <c r="AI4164" s="40"/>
      <c r="AJ4164" s="40"/>
      <c r="AK4164" s="40"/>
      <c r="AL4164" s="40"/>
      <c r="AM4164" s="40"/>
      <c r="AN4164" s="40"/>
      <c r="AO4164" s="40"/>
      <c r="AP4164" s="40"/>
      <c r="AQ4164" s="40"/>
      <c r="AR4164" s="40"/>
      <c r="AS4164" s="40"/>
      <c r="AT4164" s="40"/>
      <c r="AU4164" s="40"/>
      <c r="AV4164" s="40"/>
      <c r="AW4164" s="40"/>
      <c r="AX4164" s="40"/>
      <c r="AY4164" s="40"/>
      <c r="AZ4164" s="40"/>
      <c r="BA4164" s="40"/>
      <c r="BB4164" s="40"/>
      <c r="BC4164" s="40"/>
      <c r="BD4164" s="40"/>
      <c r="BE4164" s="40"/>
      <c r="BF4164" s="40"/>
    </row>
    <row r="4165" spans="1:58" x14ac:dyDescent="0.4">
      <c r="A4165" s="510"/>
      <c r="B4165" s="40"/>
      <c r="C4165" s="40"/>
      <c r="D4165" s="45"/>
      <c r="E4165" s="45"/>
      <c r="F4165" s="64"/>
      <c r="G4165" s="40"/>
      <c r="H4165" s="40"/>
      <c r="I4165" s="40"/>
      <c r="J4165" s="40"/>
      <c r="K4165" s="40"/>
      <c r="L4165" s="40"/>
      <c r="M4165" s="40"/>
      <c r="N4165" s="40"/>
      <c r="O4165" s="40"/>
      <c r="P4165" s="40"/>
      <c r="Q4165" s="40"/>
      <c r="R4165" s="40"/>
      <c r="S4165" s="40"/>
      <c r="T4165" s="40"/>
      <c r="U4165" s="40"/>
      <c r="V4165" s="40"/>
      <c r="W4165" s="40"/>
      <c r="X4165" s="40"/>
      <c r="Y4165" s="40"/>
      <c r="Z4165" s="40"/>
      <c r="AA4165" s="40"/>
      <c r="AB4165" s="40"/>
      <c r="AC4165" s="40"/>
      <c r="AD4165" s="40"/>
      <c r="AE4165" s="40"/>
      <c r="AF4165" s="40"/>
      <c r="AG4165" s="40"/>
      <c r="AH4165" s="40"/>
      <c r="AI4165" s="40"/>
      <c r="AJ4165" s="40"/>
      <c r="AK4165" s="40"/>
      <c r="AL4165" s="40"/>
      <c r="AM4165" s="40"/>
      <c r="AN4165" s="40"/>
      <c r="AO4165" s="40"/>
      <c r="AP4165" s="40"/>
      <c r="AQ4165" s="40"/>
      <c r="AR4165" s="40"/>
      <c r="AS4165" s="40"/>
      <c r="AT4165" s="40"/>
      <c r="AU4165" s="40"/>
      <c r="AV4165" s="40"/>
      <c r="AW4165" s="40"/>
      <c r="AX4165" s="40"/>
      <c r="AY4165" s="40"/>
      <c r="AZ4165" s="40"/>
      <c r="BA4165" s="40"/>
      <c r="BB4165" s="40"/>
      <c r="BC4165" s="40"/>
      <c r="BD4165" s="40"/>
      <c r="BE4165" s="40"/>
      <c r="BF4165" s="40"/>
    </row>
    <row r="4166" spans="1:58" x14ac:dyDescent="0.4">
      <c r="A4166" s="510"/>
      <c r="B4166" s="40"/>
      <c r="C4166" s="40"/>
      <c r="D4166" s="45"/>
      <c r="E4166" s="45"/>
      <c r="F4166" s="64"/>
      <c r="G4166" s="40"/>
      <c r="H4166" s="40"/>
      <c r="I4166" s="40"/>
      <c r="J4166" s="40"/>
      <c r="K4166" s="40"/>
      <c r="L4166" s="40"/>
      <c r="M4166" s="40"/>
      <c r="N4166" s="40"/>
      <c r="O4166" s="40"/>
      <c r="P4166" s="40"/>
      <c r="Q4166" s="40"/>
      <c r="R4166" s="40"/>
      <c r="S4166" s="40"/>
      <c r="T4166" s="40"/>
      <c r="U4166" s="40"/>
      <c r="V4166" s="40"/>
      <c r="W4166" s="40"/>
      <c r="X4166" s="40"/>
      <c r="Y4166" s="40"/>
      <c r="Z4166" s="40"/>
      <c r="AA4166" s="40"/>
      <c r="AB4166" s="40"/>
      <c r="AC4166" s="40"/>
      <c r="AD4166" s="40"/>
      <c r="AE4166" s="40"/>
      <c r="AF4166" s="40"/>
      <c r="AG4166" s="40"/>
      <c r="AH4166" s="40"/>
      <c r="AI4166" s="40"/>
      <c r="AJ4166" s="40"/>
      <c r="AK4166" s="40"/>
      <c r="AL4166" s="40"/>
      <c r="AM4166" s="40"/>
      <c r="AN4166" s="40"/>
      <c r="AO4166" s="40"/>
      <c r="AP4166" s="40"/>
      <c r="AQ4166" s="40"/>
      <c r="AR4166" s="40"/>
      <c r="AS4166" s="40"/>
      <c r="AT4166" s="40"/>
      <c r="AU4166" s="40"/>
      <c r="AV4166" s="40"/>
      <c r="AW4166" s="40"/>
      <c r="AX4166" s="40"/>
      <c r="AY4166" s="40"/>
      <c r="AZ4166" s="40"/>
      <c r="BA4166" s="40"/>
      <c r="BB4166" s="40"/>
      <c r="BC4166" s="40"/>
      <c r="BD4166" s="40"/>
      <c r="BE4166" s="40"/>
      <c r="BF4166" s="40"/>
    </row>
    <row r="4167" spans="1:58" x14ac:dyDescent="0.4">
      <c r="A4167" s="510"/>
      <c r="B4167" s="40"/>
      <c r="C4167" s="40"/>
      <c r="D4167" s="45"/>
      <c r="E4167" s="45"/>
      <c r="F4167" s="64"/>
      <c r="G4167" s="40"/>
      <c r="H4167" s="40"/>
      <c r="I4167" s="40"/>
      <c r="J4167" s="40"/>
      <c r="K4167" s="40"/>
      <c r="L4167" s="40"/>
      <c r="M4167" s="40"/>
      <c r="N4167" s="40"/>
      <c r="O4167" s="40"/>
      <c r="P4167" s="40"/>
      <c r="Q4167" s="40"/>
      <c r="R4167" s="40"/>
      <c r="S4167" s="40"/>
      <c r="T4167" s="40"/>
      <c r="U4167" s="40"/>
      <c r="V4167" s="40"/>
      <c r="W4167" s="40"/>
      <c r="X4167" s="40"/>
      <c r="Y4167" s="40"/>
      <c r="Z4167" s="40"/>
      <c r="AA4167" s="40"/>
      <c r="AB4167" s="40"/>
      <c r="AC4167" s="40"/>
      <c r="AD4167" s="40"/>
      <c r="AE4167" s="40"/>
      <c r="AF4167" s="40"/>
      <c r="AG4167" s="40"/>
      <c r="AH4167" s="40"/>
      <c r="AI4167" s="40"/>
      <c r="AJ4167" s="40"/>
      <c r="AK4167" s="40"/>
      <c r="AL4167" s="40"/>
      <c r="AM4167" s="40"/>
      <c r="AN4167" s="40"/>
      <c r="AO4167" s="40"/>
      <c r="AP4167" s="40"/>
      <c r="AQ4167" s="40"/>
      <c r="AR4167" s="40"/>
      <c r="AS4167" s="40"/>
      <c r="AT4167" s="40"/>
      <c r="AU4167" s="40"/>
      <c r="AV4167" s="40"/>
      <c r="AW4167" s="40"/>
      <c r="AX4167" s="40"/>
      <c r="AY4167" s="40"/>
      <c r="AZ4167" s="40"/>
      <c r="BA4167" s="40"/>
      <c r="BB4167" s="40"/>
      <c r="BC4167" s="40"/>
      <c r="BD4167" s="40"/>
      <c r="BE4167" s="40"/>
      <c r="BF4167" s="40"/>
    </row>
    <row r="4168" spans="1:58" x14ac:dyDescent="0.4">
      <c r="A4168" s="510"/>
      <c r="B4168" s="40"/>
      <c r="C4168" s="40"/>
      <c r="D4168" s="45"/>
      <c r="E4168" s="45"/>
      <c r="F4168" s="64"/>
      <c r="G4168" s="40"/>
      <c r="H4168" s="40"/>
      <c r="I4168" s="40"/>
      <c r="J4168" s="40"/>
      <c r="K4168" s="40"/>
      <c r="L4168" s="40"/>
      <c r="M4168" s="40"/>
      <c r="N4168" s="40"/>
      <c r="O4168" s="40"/>
      <c r="P4168" s="40"/>
      <c r="Q4168" s="40"/>
      <c r="R4168" s="40"/>
      <c r="S4168" s="40"/>
      <c r="T4168" s="40"/>
      <c r="U4168" s="40"/>
      <c r="V4168" s="40"/>
      <c r="W4168" s="40"/>
      <c r="X4168" s="40"/>
      <c r="Y4168" s="40"/>
      <c r="Z4168" s="40"/>
      <c r="AA4168" s="40"/>
      <c r="AB4168" s="40"/>
      <c r="AC4168" s="40"/>
      <c r="AD4168" s="40"/>
      <c r="AE4168" s="40"/>
      <c r="AF4168" s="40"/>
      <c r="AG4168" s="40"/>
      <c r="AH4168" s="40"/>
      <c r="AI4168" s="40"/>
      <c r="AJ4168" s="40"/>
      <c r="AK4168" s="40"/>
      <c r="AL4168" s="40"/>
      <c r="AM4168" s="40"/>
      <c r="AN4168" s="40"/>
      <c r="AO4168" s="40"/>
      <c r="AP4168" s="40"/>
      <c r="AQ4168" s="40"/>
      <c r="AR4168" s="40"/>
      <c r="AS4168" s="40"/>
      <c r="AT4168" s="40"/>
      <c r="AU4168" s="40"/>
      <c r="AV4168" s="40"/>
      <c r="AW4168" s="40"/>
      <c r="AX4168" s="40"/>
      <c r="AY4168" s="40"/>
      <c r="AZ4168" s="40"/>
      <c r="BA4168" s="40"/>
      <c r="BB4168" s="40"/>
      <c r="BC4168" s="40"/>
      <c r="BD4168" s="40"/>
      <c r="BE4168" s="40"/>
      <c r="BF4168" s="40"/>
    </row>
    <row r="4169" spans="1:58" x14ac:dyDescent="0.4">
      <c r="A4169" s="510"/>
      <c r="B4169" s="40"/>
      <c r="C4169" s="40"/>
      <c r="D4169" s="45"/>
      <c r="E4169" s="45"/>
      <c r="F4169" s="64"/>
      <c r="G4169" s="40"/>
      <c r="H4169" s="40"/>
      <c r="I4169" s="40"/>
      <c r="J4169" s="40"/>
      <c r="K4169" s="40"/>
      <c r="L4169" s="40"/>
      <c r="M4169" s="40"/>
      <c r="N4169" s="40"/>
      <c r="O4169" s="40"/>
      <c r="P4169" s="40"/>
      <c r="Q4169" s="40"/>
      <c r="R4169" s="40"/>
      <c r="S4169" s="40"/>
      <c r="T4169" s="40"/>
      <c r="U4169" s="40"/>
      <c r="V4169" s="40"/>
      <c r="W4169" s="40"/>
      <c r="X4169" s="40"/>
      <c r="Y4169" s="40"/>
      <c r="Z4169" s="40"/>
      <c r="AA4169" s="40"/>
      <c r="AB4169" s="40"/>
      <c r="AC4169" s="40"/>
      <c r="AD4169" s="40"/>
      <c r="AE4169" s="40"/>
      <c r="AF4169" s="40"/>
      <c r="AG4169" s="40"/>
      <c r="AH4169" s="40"/>
      <c r="AI4169" s="40"/>
      <c r="AJ4169" s="40"/>
      <c r="AK4169" s="40"/>
      <c r="AL4169" s="40"/>
      <c r="AM4169" s="40"/>
      <c r="AN4169" s="40"/>
      <c r="AO4169" s="40"/>
      <c r="AP4169" s="40"/>
      <c r="AQ4169" s="40"/>
      <c r="AR4169" s="40"/>
      <c r="AS4169" s="40"/>
      <c r="AT4169" s="40"/>
      <c r="AU4169" s="40"/>
      <c r="AV4169" s="40"/>
      <c r="AW4169" s="40"/>
      <c r="AX4169" s="40"/>
      <c r="AY4169" s="40"/>
      <c r="AZ4169" s="40"/>
      <c r="BA4169" s="40"/>
      <c r="BB4169" s="40"/>
      <c r="BC4169" s="40"/>
      <c r="BD4169" s="40"/>
      <c r="BE4169" s="40"/>
      <c r="BF4169" s="40"/>
    </row>
    <row r="4170" spans="1:58" x14ac:dyDescent="0.4">
      <c r="A4170" s="510"/>
      <c r="B4170" s="40"/>
      <c r="C4170" s="40"/>
      <c r="D4170" s="45"/>
      <c r="E4170" s="45"/>
      <c r="F4170" s="64"/>
      <c r="G4170" s="40"/>
      <c r="H4170" s="40"/>
      <c r="I4170" s="40"/>
      <c r="J4170" s="40"/>
      <c r="K4170" s="40"/>
      <c r="L4170" s="40"/>
      <c r="M4170" s="40"/>
      <c r="N4170" s="40"/>
      <c r="O4170" s="40"/>
      <c r="P4170" s="40"/>
      <c r="Q4170" s="40"/>
      <c r="R4170" s="40"/>
      <c r="S4170" s="40"/>
      <c r="T4170" s="40"/>
      <c r="U4170" s="40"/>
      <c r="V4170" s="40"/>
      <c r="W4170" s="40"/>
      <c r="X4170" s="40"/>
      <c r="Y4170" s="40"/>
      <c r="Z4170" s="40"/>
      <c r="AA4170" s="40"/>
      <c r="AB4170" s="40"/>
      <c r="AC4170" s="40"/>
      <c r="AD4170" s="40"/>
      <c r="AE4170" s="40"/>
      <c r="AF4170" s="40"/>
      <c r="AG4170" s="40"/>
      <c r="AH4170" s="40"/>
      <c r="AI4170" s="40"/>
      <c r="AJ4170" s="40"/>
      <c r="AK4170" s="40"/>
      <c r="AL4170" s="40"/>
      <c r="AM4170" s="40"/>
      <c r="AN4170" s="40"/>
      <c r="AO4170" s="40"/>
      <c r="AP4170" s="40"/>
      <c r="AQ4170" s="40"/>
      <c r="AR4170" s="40"/>
      <c r="AS4170" s="40"/>
      <c r="AT4170" s="40"/>
      <c r="AU4170" s="40"/>
      <c r="AV4170" s="40"/>
      <c r="AW4170" s="40"/>
      <c r="AX4170" s="40"/>
      <c r="AY4170" s="40"/>
      <c r="AZ4170" s="40"/>
      <c r="BA4170" s="40"/>
      <c r="BB4170" s="40"/>
      <c r="BC4170" s="40"/>
      <c r="BD4170" s="40"/>
      <c r="BE4170" s="40"/>
      <c r="BF4170" s="40"/>
    </row>
    <row r="4171" spans="1:58" x14ac:dyDescent="0.4">
      <c r="A4171" s="510"/>
      <c r="B4171" s="40"/>
      <c r="C4171" s="40"/>
      <c r="D4171" s="45"/>
      <c r="E4171" s="45"/>
      <c r="F4171" s="64"/>
      <c r="G4171" s="40"/>
      <c r="H4171" s="40"/>
      <c r="I4171" s="40"/>
      <c r="J4171" s="40"/>
      <c r="K4171" s="40"/>
      <c r="L4171" s="40"/>
      <c r="M4171" s="40"/>
      <c r="N4171" s="40"/>
      <c r="O4171" s="40"/>
      <c r="P4171" s="40"/>
      <c r="Q4171" s="40"/>
      <c r="R4171" s="40"/>
      <c r="S4171" s="40"/>
      <c r="T4171" s="40"/>
      <c r="U4171" s="40"/>
      <c r="V4171" s="40"/>
      <c r="W4171" s="40"/>
      <c r="X4171" s="40"/>
      <c r="Y4171" s="40"/>
      <c r="Z4171" s="40"/>
      <c r="AA4171" s="40"/>
      <c r="AB4171" s="40"/>
      <c r="AC4171" s="40"/>
      <c r="AD4171" s="40"/>
      <c r="AE4171" s="40"/>
      <c r="AF4171" s="40"/>
      <c r="AG4171" s="40"/>
      <c r="AH4171" s="40"/>
      <c r="AI4171" s="40"/>
      <c r="AJ4171" s="40"/>
      <c r="AK4171" s="40"/>
      <c r="AL4171" s="40"/>
      <c r="AM4171" s="40"/>
      <c r="AN4171" s="40"/>
      <c r="AO4171" s="40"/>
      <c r="AP4171" s="40"/>
      <c r="AQ4171" s="40"/>
      <c r="AR4171" s="40"/>
      <c r="AS4171" s="40"/>
      <c r="AT4171" s="40"/>
      <c r="AU4171" s="40"/>
      <c r="AV4171" s="40"/>
      <c r="AW4171" s="40"/>
      <c r="AX4171" s="40"/>
      <c r="AY4171" s="40"/>
      <c r="AZ4171" s="40"/>
      <c r="BA4171" s="40"/>
      <c r="BB4171" s="40"/>
      <c r="BC4171" s="40"/>
      <c r="BD4171" s="40"/>
      <c r="BE4171" s="40"/>
      <c r="BF4171" s="40"/>
    </row>
    <row r="4172" spans="1:58" x14ac:dyDescent="0.4">
      <c r="A4172" s="510"/>
      <c r="B4172" s="40"/>
      <c r="C4172" s="40"/>
      <c r="D4172" s="45"/>
      <c r="E4172" s="45"/>
      <c r="F4172" s="64"/>
      <c r="G4172" s="40"/>
      <c r="H4172" s="40"/>
      <c r="I4172" s="40"/>
      <c r="J4172" s="40"/>
      <c r="K4172" s="40"/>
      <c r="L4172" s="40"/>
      <c r="M4172" s="40"/>
      <c r="N4172" s="40"/>
      <c r="O4172" s="40"/>
      <c r="P4172" s="40"/>
      <c r="Q4172" s="40"/>
      <c r="R4172" s="40"/>
      <c r="S4172" s="40"/>
      <c r="T4172" s="40"/>
      <c r="U4172" s="40"/>
      <c r="V4172" s="40"/>
      <c r="W4172" s="40"/>
      <c r="X4172" s="40"/>
      <c r="Y4172" s="40"/>
      <c r="Z4172" s="40"/>
      <c r="AA4172" s="40"/>
      <c r="AB4172" s="40"/>
      <c r="AC4172" s="40"/>
      <c r="AD4172" s="40"/>
      <c r="AE4172" s="40"/>
      <c r="AF4172" s="40"/>
      <c r="AG4172" s="40"/>
      <c r="AH4172" s="40"/>
      <c r="AI4172" s="40"/>
      <c r="AJ4172" s="40"/>
      <c r="AK4172" s="40"/>
      <c r="AL4172" s="40"/>
      <c r="AM4172" s="40"/>
      <c r="AN4172" s="40"/>
      <c r="AO4172" s="40"/>
      <c r="AP4172" s="40"/>
      <c r="AQ4172" s="40"/>
      <c r="AR4172" s="40"/>
      <c r="AS4172" s="40"/>
      <c r="AT4172" s="40"/>
      <c r="AU4172" s="40"/>
      <c r="AV4172" s="40"/>
      <c r="AW4172" s="40"/>
      <c r="AX4172" s="40"/>
      <c r="AY4172" s="40"/>
      <c r="AZ4172" s="40"/>
      <c r="BA4172" s="40"/>
      <c r="BB4172" s="40"/>
      <c r="BC4172" s="40"/>
      <c r="BD4172" s="40"/>
      <c r="BE4172" s="40"/>
      <c r="BF4172" s="40"/>
    </row>
    <row r="4173" spans="1:58" x14ac:dyDescent="0.4">
      <c r="A4173" s="510"/>
      <c r="B4173" s="40"/>
      <c r="C4173" s="40"/>
      <c r="D4173" s="45"/>
      <c r="E4173" s="45"/>
      <c r="F4173" s="64"/>
      <c r="G4173" s="40"/>
      <c r="H4173" s="40"/>
      <c r="I4173" s="40"/>
      <c r="J4173" s="40"/>
      <c r="K4173" s="40"/>
      <c r="L4173" s="40"/>
      <c r="M4173" s="40"/>
      <c r="N4173" s="40"/>
      <c r="O4173" s="40"/>
      <c r="P4173" s="40"/>
      <c r="Q4173" s="40"/>
      <c r="R4173" s="40"/>
      <c r="S4173" s="40"/>
      <c r="T4173" s="40"/>
      <c r="U4173" s="40"/>
      <c r="V4173" s="40"/>
      <c r="W4173" s="40"/>
      <c r="X4173" s="40"/>
      <c r="Y4173" s="40"/>
      <c r="Z4173" s="40"/>
      <c r="AA4173" s="40"/>
      <c r="AB4173" s="40"/>
      <c r="AC4173" s="40"/>
      <c r="AD4173" s="40"/>
      <c r="AE4173" s="40"/>
      <c r="AF4173" s="40"/>
      <c r="AG4173" s="40"/>
      <c r="AH4173" s="40"/>
      <c r="AI4173" s="40"/>
      <c r="AJ4173" s="40"/>
      <c r="AK4173" s="40"/>
      <c r="AL4173" s="40"/>
      <c r="AM4173" s="40"/>
      <c r="AN4173" s="40"/>
      <c r="AO4173" s="40"/>
      <c r="AP4173" s="40"/>
      <c r="AQ4173" s="40"/>
      <c r="AR4173" s="40"/>
      <c r="AS4173" s="40"/>
      <c r="AT4173" s="40"/>
      <c r="AU4173" s="40"/>
      <c r="AV4173" s="40"/>
      <c r="AW4173" s="40"/>
      <c r="AX4173" s="40"/>
      <c r="AY4173" s="40"/>
      <c r="AZ4173" s="40"/>
      <c r="BA4173" s="40"/>
      <c r="BB4173" s="40"/>
      <c r="BC4173" s="40"/>
      <c r="BD4173" s="40"/>
      <c r="BE4173" s="40"/>
      <c r="BF4173" s="40"/>
    </row>
    <row r="4174" spans="1:58" x14ac:dyDescent="0.4">
      <c r="A4174" s="510"/>
      <c r="B4174" s="40"/>
      <c r="C4174" s="40"/>
      <c r="D4174" s="45"/>
      <c r="E4174" s="45"/>
      <c r="F4174" s="64"/>
      <c r="G4174" s="40"/>
      <c r="H4174" s="40"/>
      <c r="I4174" s="40"/>
      <c r="J4174" s="40"/>
      <c r="K4174" s="40"/>
      <c r="L4174" s="40"/>
      <c r="M4174" s="40"/>
      <c r="N4174" s="40"/>
      <c r="O4174" s="40"/>
      <c r="P4174" s="40"/>
      <c r="Q4174" s="40"/>
      <c r="R4174" s="40"/>
      <c r="S4174" s="40"/>
      <c r="T4174" s="40"/>
      <c r="U4174" s="40"/>
      <c r="V4174" s="40"/>
      <c r="W4174" s="40"/>
      <c r="X4174" s="40"/>
      <c r="Y4174" s="40"/>
      <c r="Z4174" s="40"/>
      <c r="AA4174" s="40"/>
      <c r="AB4174" s="40"/>
      <c r="AC4174" s="40"/>
      <c r="AD4174" s="40"/>
      <c r="AE4174" s="40"/>
      <c r="AF4174" s="40"/>
      <c r="AG4174" s="40"/>
      <c r="AH4174" s="40"/>
      <c r="AI4174" s="40"/>
      <c r="AJ4174" s="40"/>
      <c r="AK4174" s="40"/>
      <c r="AL4174" s="40"/>
      <c r="AM4174" s="40"/>
      <c r="AN4174" s="40"/>
      <c r="AO4174" s="40"/>
      <c r="AP4174" s="40"/>
      <c r="AQ4174" s="40"/>
      <c r="AR4174" s="40"/>
      <c r="AS4174" s="40"/>
      <c r="AT4174" s="40"/>
      <c r="AU4174" s="40"/>
      <c r="AV4174" s="40"/>
      <c r="AW4174" s="40"/>
      <c r="AX4174" s="40"/>
      <c r="AY4174" s="40"/>
      <c r="AZ4174" s="40"/>
      <c r="BA4174" s="40"/>
      <c r="BB4174" s="40"/>
      <c r="BC4174" s="40"/>
      <c r="BD4174" s="40"/>
      <c r="BE4174" s="40"/>
      <c r="BF4174" s="40"/>
    </row>
    <row r="4175" spans="1:58" x14ac:dyDescent="0.4">
      <c r="A4175" s="510"/>
      <c r="B4175" s="40"/>
      <c r="C4175" s="40"/>
      <c r="D4175" s="45"/>
      <c r="E4175" s="45"/>
      <c r="F4175" s="64"/>
      <c r="G4175" s="40"/>
      <c r="H4175" s="40"/>
      <c r="I4175" s="40"/>
      <c r="J4175" s="40"/>
      <c r="K4175" s="40"/>
      <c r="L4175" s="40"/>
      <c r="M4175" s="40"/>
      <c r="N4175" s="40"/>
      <c r="O4175" s="40"/>
      <c r="P4175" s="40"/>
      <c r="Q4175" s="40"/>
      <c r="R4175" s="40"/>
      <c r="S4175" s="40"/>
      <c r="T4175" s="40"/>
      <c r="U4175" s="40"/>
      <c r="V4175" s="40"/>
      <c r="W4175" s="40"/>
      <c r="X4175" s="40"/>
      <c r="Y4175" s="40"/>
      <c r="Z4175" s="40"/>
      <c r="AA4175" s="40"/>
      <c r="AB4175" s="40"/>
      <c r="AC4175" s="40"/>
      <c r="AD4175" s="40"/>
      <c r="AE4175" s="40"/>
      <c r="AF4175" s="40"/>
      <c r="AG4175" s="40"/>
      <c r="AH4175" s="40"/>
      <c r="AI4175" s="40"/>
      <c r="AJ4175" s="40"/>
      <c r="AK4175" s="40"/>
      <c r="AL4175" s="40"/>
      <c r="AM4175" s="40"/>
      <c r="AN4175" s="40"/>
      <c r="AO4175" s="40"/>
      <c r="AP4175" s="40"/>
      <c r="AQ4175" s="40"/>
      <c r="AR4175" s="40"/>
      <c r="AS4175" s="40"/>
      <c r="AT4175" s="40"/>
      <c r="AU4175" s="40"/>
      <c r="AV4175" s="40"/>
      <c r="AW4175" s="40"/>
      <c r="AX4175" s="40"/>
      <c r="AY4175" s="40"/>
      <c r="AZ4175" s="40"/>
      <c r="BA4175" s="40"/>
      <c r="BB4175" s="40"/>
      <c r="BC4175" s="40"/>
      <c r="BD4175" s="40"/>
      <c r="BE4175" s="40"/>
      <c r="BF4175" s="40"/>
    </row>
    <row r="4176" spans="1:58" x14ac:dyDescent="0.4">
      <c r="A4176" s="510"/>
      <c r="B4176" s="40"/>
      <c r="C4176" s="40"/>
      <c r="D4176" s="45"/>
      <c r="E4176" s="45"/>
      <c r="F4176" s="64"/>
      <c r="G4176" s="40"/>
      <c r="H4176" s="40"/>
      <c r="I4176" s="40"/>
      <c r="J4176" s="40"/>
      <c r="K4176" s="40"/>
      <c r="L4176" s="40"/>
      <c r="M4176" s="40"/>
      <c r="N4176" s="40"/>
      <c r="O4176" s="40"/>
      <c r="P4176" s="40"/>
      <c r="Q4176" s="40"/>
      <c r="R4176" s="40"/>
      <c r="S4176" s="40"/>
      <c r="T4176" s="40"/>
      <c r="U4176" s="40"/>
      <c r="V4176" s="40"/>
      <c r="W4176" s="40"/>
      <c r="X4176" s="40"/>
      <c r="Y4176" s="40"/>
      <c r="Z4176" s="40"/>
      <c r="AA4176" s="40"/>
      <c r="AB4176" s="40"/>
      <c r="AC4176" s="40"/>
      <c r="AD4176" s="40"/>
      <c r="AE4176" s="40"/>
      <c r="AF4176" s="40"/>
      <c r="AG4176" s="40"/>
      <c r="AH4176" s="40"/>
      <c r="AI4176" s="40"/>
      <c r="AJ4176" s="40"/>
      <c r="AK4176" s="40"/>
      <c r="AL4176" s="40"/>
      <c r="AM4176" s="40"/>
      <c r="AN4176" s="40"/>
      <c r="AO4176" s="40"/>
      <c r="AP4176" s="40"/>
      <c r="AQ4176" s="40"/>
      <c r="AR4176" s="40"/>
      <c r="AS4176" s="40"/>
      <c r="AT4176" s="40"/>
      <c r="AU4176" s="40"/>
      <c r="AV4176" s="40"/>
      <c r="AW4176" s="40"/>
      <c r="AX4176" s="40"/>
      <c r="AY4176" s="40"/>
      <c r="AZ4176" s="40"/>
      <c r="BA4176" s="40"/>
      <c r="BB4176" s="40"/>
      <c r="BC4176" s="40"/>
      <c r="BD4176" s="40"/>
      <c r="BE4176" s="40"/>
      <c r="BF4176" s="40"/>
    </row>
    <row r="4177" spans="1:58" x14ac:dyDescent="0.4">
      <c r="A4177" s="510"/>
      <c r="B4177" s="40"/>
      <c r="C4177" s="40"/>
      <c r="D4177" s="45"/>
      <c r="E4177" s="45"/>
      <c r="F4177" s="64"/>
      <c r="G4177" s="40"/>
      <c r="H4177" s="40"/>
      <c r="I4177" s="40"/>
      <c r="J4177" s="40"/>
      <c r="K4177" s="40"/>
      <c r="L4177" s="40"/>
      <c r="M4177" s="40"/>
      <c r="N4177" s="40"/>
      <c r="O4177" s="40"/>
      <c r="P4177" s="40"/>
      <c r="Q4177" s="40"/>
      <c r="R4177" s="40"/>
      <c r="S4177" s="40"/>
      <c r="T4177" s="40"/>
      <c r="U4177" s="40"/>
      <c r="V4177" s="40"/>
      <c r="W4177" s="40"/>
      <c r="X4177" s="40"/>
      <c r="Y4177" s="40"/>
      <c r="Z4177" s="40"/>
      <c r="AA4177" s="40"/>
      <c r="AB4177" s="40"/>
      <c r="AC4177" s="40"/>
      <c r="AD4177" s="40"/>
      <c r="AE4177" s="40"/>
      <c r="AF4177" s="40"/>
      <c r="AG4177" s="40"/>
      <c r="AH4177" s="40"/>
      <c r="AI4177" s="40"/>
      <c r="AJ4177" s="40"/>
      <c r="AK4177" s="40"/>
      <c r="AL4177" s="40"/>
      <c r="AM4177" s="40"/>
      <c r="AN4177" s="40"/>
      <c r="AO4177" s="40"/>
      <c r="AP4177" s="40"/>
      <c r="AQ4177" s="40"/>
      <c r="AR4177" s="40"/>
      <c r="AS4177" s="40"/>
      <c r="AT4177" s="40"/>
      <c r="AU4177" s="40"/>
      <c r="AV4177" s="40"/>
      <c r="AW4177" s="40"/>
      <c r="AX4177" s="40"/>
      <c r="AY4177" s="40"/>
      <c r="AZ4177" s="40"/>
      <c r="BA4177" s="40"/>
      <c r="BB4177" s="40"/>
      <c r="BC4177" s="40"/>
      <c r="BD4177" s="40"/>
      <c r="BE4177" s="40"/>
      <c r="BF4177" s="40"/>
    </row>
    <row r="4178" spans="1:58" x14ac:dyDescent="0.4">
      <c r="A4178" s="510"/>
      <c r="B4178" s="40"/>
      <c r="C4178" s="40"/>
      <c r="D4178" s="45"/>
      <c r="E4178" s="45"/>
      <c r="F4178" s="64"/>
      <c r="G4178" s="40"/>
      <c r="H4178" s="40"/>
      <c r="I4178" s="40"/>
      <c r="J4178" s="40"/>
      <c r="K4178" s="40"/>
      <c r="L4178" s="40"/>
      <c r="M4178" s="40"/>
      <c r="N4178" s="40"/>
      <c r="O4178" s="40"/>
      <c r="P4178" s="40"/>
      <c r="Q4178" s="40"/>
      <c r="R4178" s="40"/>
      <c r="S4178" s="40"/>
      <c r="T4178" s="40"/>
      <c r="U4178" s="40"/>
      <c r="V4178" s="40"/>
      <c r="W4178" s="40"/>
      <c r="X4178" s="40"/>
      <c r="Y4178" s="40"/>
      <c r="Z4178" s="40"/>
      <c r="AA4178" s="40"/>
      <c r="AB4178" s="40"/>
      <c r="AC4178" s="40"/>
      <c r="AD4178" s="40"/>
      <c r="AE4178" s="40"/>
      <c r="AF4178" s="40"/>
      <c r="AG4178" s="40"/>
      <c r="AH4178" s="40"/>
      <c r="AI4178" s="40"/>
      <c r="AJ4178" s="40"/>
      <c r="AK4178" s="40"/>
      <c r="AL4178" s="40"/>
      <c r="AM4178" s="40"/>
      <c r="AN4178" s="40"/>
      <c r="AO4178" s="40"/>
      <c r="AP4178" s="40"/>
      <c r="AQ4178" s="40"/>
      <c r="AR4178" s="40"/>
      <c r="AS4178" s="40"/>
      <c r="AT4178" s="40"/>
      <c r="AU4178" s="40"/>
      <c r="AV4178" s="40"/>
      <c r="AW4178" s="40"/>
      <c r="AX4178" s="40"/>
      <c r="AY4178" s="40"/>
      <c r="AZ4178" s="40"/>
      <c r="BA4178" s="40"/>
      <c r="BB4178" s="40"/>
      <c r="BC4178" s="40"/>
      <c r="BD4178" s="40"/>
      <c r="BE4178" s="40"/>
      <c r="BF4178" s="40"/>
    </row>
    <row r="4179" spans="1:58" x14ac:dyDescent="0.4">
      <c r="A4179" s="510"/>
      <c r="B4179" s="40"/>
      <c r="C4179" s="40"/>
      <c r="D4179" s="45"/>
      <c r="E4179" s="45"/>
      <c r="F4179" s="64"/>
      <c r="G4179" s="40"/>
      <c r="H4179" s="40"/>
      <c r="I4179" s="40"/>
      <c r="J4179" s="40"/>
      <c r="K4179" s="40"/>
      <c r="L4179" s="40"/>
      <c r="M4179" s="40"/>
      <c r="N4179" s="40"/>
      <c r="O4179" s="40"/>
      <c r="P4179" s="40"/>
      <c r="Q4179" s="40"/>
      <c r="R4179" s="40"/>
      <c r="S4179" s="40"/>
      <c r="T4179" s="40"/>
      <c r="U4179" s="40"/>
      <c r="V4179" s="40"/>
      <c r="W4179" s="40"/>
      <c r="X4179" s="40"/>
      <c r="Y4179" s="40"/>
      <c r="Z4179" s="40"/>
      <c r="AA4179" s="40"/>
      <c r="AB4179" s="40"/>
      <c r="AC4179" s="40"/>
      <c r="AD4179" s="40"/>
      <c r="AE4179" s="40"/>
      <c r="AF4179" s="40"/>
      <c r="AG4179" s="40"/>
      <c r="AH4179" s="40"/>
      <c r="AI4179" s="40"/>
      <c r="AJ4179" s="40"/>
      <c r="AK4179" s="40"/>
      <c r="AL4179" s="40"/>
      <c r="AM4179" s="40"/>
      <c r="AN4179" s="40"/>
      <c r="AO4179" s="40"/>
      <c r="AP4179" s="40"/>
      <c r="AQ4179" s="40"/>
      <c r="AR4179" s="40"/>
      <c r="AS4179" s="40"/>
      <c r="AT4179" s="40"/>
      <c r="AU4179" s="40"/>
      <c r="AV4179" s="40"/>
      <c r="AW4179" s="40"/>
      <c r="AX4179" s="40"/>
      <c r="AY4179" s="40"/>
      <c r="AZ4179" s="40"/>
      <c r="BA4179" s="40"/>
      <c r="BB4179" s="40"/>
      <c r="BC4179" s="40"/>
      <c r="BD4179" s="40"/>
      <c r="BE4179" s="40"/>
      <c r="BF4179" s="40"/>
    </row>
    <row r="4180" spans="1:58" x14ac:dyDescent="0.4">
      <c r="A4180" s="510"/>
      <c r="B4180" s="40"/>
      <c r="C4180" s="40"/>
      <c r="D4180" s="45"/>
      <c r="E4180" s="45"/>
      <c r="F4180" s="64"/>
      <c r="G4180" s="40"/>
      <c r="H4180" s="40"/>
      <c r="I4180" s="40"/>
      <c r="J4180" s="40"/>
      <c r="K4180" s="40"/>
      <c r="L4180" s="40"/>
      <c r="M4180" s="40"/>
      <c r="N4180" s="40"/>
      <c r="O4180" s="40"/>
      <c r="P4180" s="40"/>
      <c r="Q4180" s="40"/>
      <c r="R4180" s="40"/>
      <c r="S4180" s="40"/>
      <c r="T4180" s="40"/>
      <c r="U4180" s="40"/>
      <c r="V4180" s="40"/>
      <c r="W4180" s="40"/>
      <c r="X4180" s="40"/>
      <c r="Y4180" s="40"/>
      <c r="Z4180" s="40"/>
      <c r="AA4180" s="40"/>
      <c r="AB4180" s="40"/>
      <c r="AC4180" s="40"/>
      <c r="AD4180" s="40"/>
      <c r="AE4180" s="40"/>
      <c r="AF4180" s="40"/>
      <c r="AG4180" s="40"/>
      <c r="AH4180" s="40"/>
      <c r="AI4180" s="40"/>
      <c r="AJ4180" s="40"/>
      <c r="AK4180" s="40"/>
      <c r="AL4180" s="40"/>
      <c r="AM4180" s="40"/>
      <c r="AN4180" s="40"/>
      <c r="AO4180" s="40"/>
      <c r="AP4180" s="40"/>
      <c r="AQ4180" s="40"/>
      <c r="AR4180" s="40"/>
      <c r="AS4180" s="40"/>
      <c r="AT4180" s="40"/>
      <c r="AU4180" s="40"/>
      <c r="AV4180" s="40"/>
      <c r="AW4180" s="40"/>
      <c r="AX4180" s="40"/>
      <c r="AY4180" s="40"/>
      <c r="AZ4180" s="40"/>
      <c r="BA4180" s="40"/>
      <c r="BB4180" s="40"/>
      <c r="BC4180" s="40"/>
      <c r="BD4180" s="40"/>
      <c r="BE4180" s="40"/>
      <c r="BF4180" s="40"/>
    </row>
    <row r="4181" spans="1:58" x14ac:dyDescent="0.4">
      <c r="A4181" s="510"/>
      <c r="B4181" s="40"/>
      <c r="C4181" s="40"/>
      <c r="D4181" s="45"/>
      <c r="E4181" s="45"/>
      <c r="F4181" s="64"/>
      <c r="G4181" s="40"/>
      <c r="H4181" s="40"/>
      <c r="I4181" s="40"/>
      <c r="J4181" s="40"/>
      <c r="K4181" s="40"/>
      <c r="L4181" s="40"/>
      <c r="M4181" s="40"/>
      <c r="N4181" s="40"/>
      <c r="O4181" s="40"/>
      <c r="P4181" s="40"/>
      <c r="Q4181" s="40"/>
      <c r="R4181" s="40"/>
      <c r="S4181" s="40"/>
      <c r="T4181" s="40"/>
      <c r="U4181" s="40"/>
      <c r="V4181" s="40"/>
      <c r="W4181" s="40"/>
      <c r="X4181" s="40"/>
      <c r="Y4181" s="40"/>
      <c r="Z4181" s="40"/>
      <c r="AA4181" s="40"/>
      <c r="AB4181" s="40"/>
      <c r="AC4181" s="40"/>
      <c r="AD4181" s="40"/>
      <c r="AE4181" s="40"/>
      <c r="AF4181" s="40"/>
      <c r="AG4181" s="40"/>
      <c r="AH4181" s="40"/>
      <c r="AI4181" s="40"/>
      <c r="AJ4181" s="40"/>
      <c r="AK4181" s="40"/>
      <c r="AL4181" s="40"/>
      <c r="AM4181" s="40"/>
      <c r="AN4181" s="40"/>
      <c r="AO4181" s="40"/>
      <c r="AP4181" s="40"/>
      <c r="AQ4181" s="40"/>
      <c r="AR4181" s="40"/>
      <c r="AS4181" s="40"/>
      <c r="AT4181" s="40"/>
      <c r="AU4181" s="40"/>
      <c r="AV4181" s="40"/>
      <c r="AW4181" s="40"/>
      <c r="AX4181" s="40"/>
      <c r="AY4181" s="40"/>
      <c r="AZ4181" s="40"/>
      <c r="BA4181" s="40"/>
      <c r="BB4181" s="40"/>
      <c r="BC4181" s="40"/>
      <c r="BD4181" s="40"/>
      <c r="BE4181" s="40"/>
      <c r="BF4181" s="40"/>
    </row>
    <row r="4182" spans="1:58" x14ac:dyDescent="0.4">
      <c r="A4182" s="510"/>
      <c r="B4182" s="40"/>
      <c r="C4182" s="40"/>
      <c r="D4182" s="45"/>
      <c r="E4182" s="45"/>
      <c r="F4182" s="64"/>
      <c r="G4182" s="40"/>
      <c r="H4182" s="40"/>
      <c r="I4182" s="40"/>
      <c r="J4182" s="40"/>
      <c r="K4182" s="40"/>
      <c r="L4182" s="40"/>
      <c r="M4182" s="40"/>
      <c r="N4182" s="40"/>
      <c r="O4182" s="40"/>
      <c r="P4182" s="40"/>
      <c r="Q4182" s="40"/>
      <c r="R4182" s="40"/>
      <c r="S4182" s="40"/>
      <c r="T4182" s="40"/>
      <c r="U4182" s="40"/>
      <c r="V4182" s="40"/>
      <c r="W4182" s="40"/>
      <c r="X4182" s="40"/>
      <c r="Y4182" s="40"/>
      <c r="Z4182" s="40"/>
      <c r="AA4182" s="40"/>
      <c r="AB4182" s="40"/>
      <c r="AC4182" s="40"/>
      <c r="AD4182" s="40"/>
      <c r="AE4182" s="40"/>
      <c r="AF4182" s="40"/>
      <c r="AG4182" s="40"/>
      <c r="AH4182" s="40"/>
      <c r="AI4182" s="40"/>
      <c r="AJ4182" s="40"/>
      <c r="AK4182" s="40"/>
      <c r="AL4182" s="40"/>
      <c r="AM4182" s="40"/>
      <c r="AN4182" s="40"/>
      <c r="AO4182" s="40"/>
      <c r="AP4182" s="40"/>
      <c r="AQ4182" s="40"/>
      <c r="AR4182" s="40"/>
      <c r="AS4182" s="40"/>
      <c r="AT4182" s="40"/>
      <c r="AU4182" s="40"/>
      <c r="AV4182" s="40"/>
      <c r="AW4182" s="40"/>
      <c r="AX4182" s="40"/>
      <c r="AY4182" s="40"/>
      <c r="AZ4182" s="40"/>
      <c r="BA4182" s="40"/>
      <c r="BB4182" s="40"/>
      <c r="BC4182" s="40"/>
      <c r="BD4182" s="40"/>
      <c r="BE4182" s="40"/>
      <c r="BF4182" s="40"/>
    </row>
    <row r="4183" spans="1:58" x14ac:dyDescent="0.4">
      <c r="A4183" s="510"/>
      <c r="B4183" s="40"/>
      <c r="C4183" s="40"/>
      <c r="D4183" s="45"/>
      <c r="E4183" s="45"/>
      <c r="F4183" s="64"/>
      <c r="G4183" s="40"/>
      <c r="H4183" s="40"/>
      <c r="I4183" s="40"/>
      <c r="J4183" s="40"/>
      <c r="K4183" s="40"/>
      <c r="L4183" s="40"/>
      <c r="M4183" s="40"/>
      <c r="N4183" s="40"/>
      <c r="O4183" s="40"/>
      <c r="P4183" s="40"/>
      <c r="Q4183" s="40"/>
      <c r="R4183" s="40"/>
      <c r="S4183" s="40"/>
      <c r="T4183" s="40"/>
      <c r="U4183" s="40"/>
      <c r="V4183" s="40"/>
      <c r="W4183" s="40"/>
      <c r="X4183" s="40"/>
      <c r="Y4183" s="40"/>
      <c r="Z4183" s="40"/>
      <c r="AA4183" s="40"/>
      <c r="AB4183" s="40"/>
      <c r="AC4183" s="40"/>
      <c r="AD4183" s="40"/>
      <c r="AE4183" s="40"/>
      <c r="AF4183" s="40"/>
      <c r="AG4183" s="40"/>
      <c r="AH4183" s="40"/>
      <c r="AI4183" s="40"/>
      <c r="AJ4183" s="40"/>
      <c r="AK4183" s="40"/>
      <c r="AL4183" s="40"/>
      <c r="AM4183" s="40"/>
      <c r="AN4183" s="40"/>
      <c r="AO4183" s="40"/>
      <c r="AP4183" s="40"/>
      <c r="AQ4183" s="40"/>
      <c r="AR4183" s="40"/>
      <c r="AS4183" s="40"/>
      <c r="AT4183" s="40"/>
      <c r="AU4183" s="40"/>
      <c r="AV4183" s="40"/>
      <c r="AW4183" s="40"/>
      <c r="AX4183" s="40"/>
      <c r="AY4183" s="40"/>
      <c r="AZ4183" s="40"/>
      <c r="BA4183" s="40"/>
      <c r="BB4183" s="40"/>
      <c r="BC4183" s="40"/>
      <c r="BD4183" s="40"/>
      <c r="BE4183" s="40"/>
      <c r="BF4183" s="40"/>
    </row>
    <row r="4184" spans="1:58" x14ac:dyDescent="0.4">
      <c r="A4184" s="510"/>
      <c r="B4184" s="40"/>
      <c r="C4184" s="40"/>
      <c r="D4184" s="45"/>
      <c r="E4184" s="45"/>
      <c r="F4184" s="64"/>
      <c r="G4184" s="40"/>
      <c r="H4184" s="40"/>
      <c r="I4184" s="40"/>
      <c r="J4184" s="40"/>
      <c r="K4184" s="40"/>
      <c r="L4184" s="40"/>
      <c r="M4184" s="40"/>
      <c r="N4184" s="40"/>
      <c r="O4184" s="40"/>
      <c r="P4184" s="40"/>
      <c r="Q4184" s="40"/>
      <c r="R4184" s="40"/>
      <c r="S4184" s="40"/>
      <c r="T4184" s="40"/>
      <c r="U4184" s="40"/>
      <c r="V4184" s="40"/>
      <c r="W4184" s="40"/>
      <c r="X4184" s="40"/>
      <c r="Y4184" s="40"/>
      <c r="Z4184" s="40"/>
      <c r="AA4184" s="40"/>
      <c r="AB4184" s="40"/>
      <c r="AC4184" s="40"/>
      <c r="AD4184" s="40"/>
      <c r="AE4184" s="40"/>
      <c r="AF4184" s="40"/>
      <c r="AG4184" s="40"/>
      <c r="AH4184" s="40"/>
      <c r="AI4184" s="40"/>
      <c r="AJ4184" s="40"/>
      <c r="AK4184" s="40"/>
      <c r="AL4184" s="40"/>
      <c r="AM4184" s="40"/>
      <c r="AN4184" s="40"/>
      <c r="AO4184" s="40"/>
      <c r="AP4184" s="40"/>
      <c r="AQ4184" s="40"/>
      <c r="AR4184" s="40"/>
      <c r="AS4184" s="40"/>
      <c r="AT4184" s="40"/>
      <c r="AU4184" s="40"/>
      <c r="AV4184" s="40"/>
      <c r="AW4184" s="40"/>
      <c r="AX4184" s="40"/>
      <c r="AY4184" s="40"/>
      <c r="AZ4184" s="40"/>
      <c r="BA4184" s="40"/>
      <c r="BB4184" s="40"/>
      <c r="BC4184" s="40"/>
      <c r="BD4184" s="40"/>
      <c r="BE4184" s="40"/>
      <c r="BF4184" s="40"/>
    </row>
    <row r="4185" spans="1:58" x14ac:dyDescent="0.4">
      <c r="A4185" s="510"/>
      <c r="B4185" s="40"/>
      <c r="C4185" s="40"/>
      <c r="D4185" s="45"/>
      <c r="E4185" s="45"/>
      <c r="F4185" s="64"/>
      <c r="G4185" s="40"/>
      <c r="H4185" s="40"/>
      <c r="I4185" s="40"/>
      <c r="J4185" s="40"/>
      <c r="K4185" s="40"/>
      <c r="L4185" s="40"/>
      <c r="M4185" s="40"/>
      <c r="N4185" s="40"/>
      <c r="O4185" s="40"/>
      <c r="P4185" s="40"/>
      <c r="Q4185" s="40"/>
      <c r="R4185" s="40"/>
      <c r="S4185" s="40"/>
      <c r="T4185" s="40"/>
      <c r="U4185" s="40"/>
      <c r="V4185" s="40"/>
      <c r="W4185" s="40"/>
      <c r="X4185" s="40"/>
      <c r="Y4185" s="40"/>
      <c r="Z4185" s="40"/>
      <c r="AA4185" s="40"/>
      <c r="AB4185" s="40"/>
      <c r="AC4185" s="40"/>
      <c r="AD4185" s="40"/>
      <c r="AE4185" s="40"/>
      <c r="AF4185" s="40"/>
      <c r="AG4185" s="40"/>
      <c r="AH4185" s="40"/>
      <c r="AI4185" s="40"/>
      <c r="AJ4185" s="40"/>
      <c r="AK4185" s="40"/>
      <c r="AL4185" s="40"/>
      <c r="AM4185" s="40"/>
      <c r="AN4185" s="40"/>
      <c r="AO4185" s="40"/>
      <c r="AP4185" s="40"/>
      <c r="AQ4185" s="40"/>
      <c r="AR4185" s="40"/>
      <c r="AS4185" s="40"/>
      <c r="AT4185" s="40"/>
      <c r="AU4185" s="40"/>
      <c r="AV4185" s="40"/>
      <c r="AW4185" s="40"/>
      <c r="AX4185" s="40"/>
      <c r="AY4185" s="40"/>
      <c r="AZ4185" s="40"/>
      <c r="BA4185" s="40"/>
      <c r="BB4185" s="40"/>
      <c r="BC4185" s="40"/>
      <c r="BD4185" s="40"/>
      <c r="BE4185" s="40"/>
      <c r="BF4185" s="40"/>
    </row>
    <row r="4186" spans="1:58" x14ac:dyDescent="0.4">
      <c r="A4186" s="510"/>
      <c r="B4186" s="40"/>
      <c r="C4186" s="40"/>
      <c r="D4186" s="45"/>
      <c r="E4186" s="45"/>
      <c r="F4186" s="64"/>
      <c r="G4186" s="40"/>
      <c r="H4186" s="40"/>
      <c r="I4186" s="40"/>
      <c r="J4186" s="40"/>
      <c r="K4186" s="40"/>
      <c r="L4186" s="40"/>
      <c r="M4186" s="40"/>
      <c r="N4186" s="40"/>
      <c r="O4186" s="40"/>
      <c r="P4186" s="40"/>
      <c r="Q4186" s="40"/>
      <c r="R4186" s="40"/>
      <c r="S4186" s="40"/>
      <c r="T4186" s="40"/>
      <c r="U4186" s="40"/>
      <c r="V4186" s="40"/>
      <c r="W4186" s="40"/>
      <c r="X4186" s="40"/>
      <c r="Y4186" s="40"/>
      <c r="Z4186" s="40"/>
      <c r="AA4186" s="40"/>
      <c r="AB4186" s="40"/>
      <c r="AC4186" s="40"/>
      <c r="AD4186" s="40"/>
      <c r="AE4186" s="40"/>
      <c r="AF4186" s="40"/>
      <c r="AG4186" s="40"/>
      <c r="AH4186" s="40"/>
      <c r="AI4186" s="40"/>
      <c r="AJ4186" s="40"/>
      <c r="AK4186" s="40"/>
      <c r="AL4186" s="40"/>
      <c r="AM4186" s="40"/>
      <c r="AN4186" s="40"/>
      <c r="AO4186" s="40"/>
      <c r="AP4186" s="40"/>
      <c r="AQ4186" s="40"/>
      <c r="AR4186" s="40"/>
      <c r="AS4186" s="40"/>
      <c r="AT4186" s="40"/>
      <c r="AU4186" s="40"/>
      <c r="AV4186" s="40"/>
      <c r="AW4186" s="40"/>
      <c r="AX4186" s="40"/>
      <c r="AY4186" s="40"/>
      <c r="AZ4186" s="40"/>
      <c r="BA4186" s="40"/>
      <c r="BB4186" s="40"/>
      <c r="BC4186" s="40"/>
      <c r="BD4186" s="40"/>
      <c r="BE4186" s="40"/>
      <c r="BF4186" s="40"/>
    </row>
    <row r="4187" spans="1:58" x14ac:dyDescent="0.4">
      <c r="A4187" s="510"/>
      <c r="B4187" s="40"/>
      <c r="C4187" s="40"/>
      <c r="D4187" s="45"/>
      <c r="E4187" s="45"/>
      <c r="F4187" s="64"/>
      <c r="G4187" s="40"/>
      <c r="H4187" s="40"/>
      <c r="I4187" s="40"/>
      <c r="J4187" s="40"/>
      <c r="K4187" s="40"/>
      <c r="L4187" s="40"/>
      <c r="M4187" s="40"/>
      <c r="N4187" s="40"/>
      <c r="O4187" s="40"/>
      <c r="P4187" s="40"/>
      <c r="Q4187" s="40"/>
      <c r="R4187" s="40"/>
      <c r="S4187" s="40"/>
      <c r="T4187" s="40"/>
      <c r="U4187" s="40"/>
      <c r="V4187" s="40"/>
      <c r="W4187" s="40"/>
      <c r="X4187" s="40"/>
      <c r="Y4187" s="40"/>
      <c r="Z4187" s="40"/>
      <c r="AA4187" s="40"/>
      <c r="AB4187" s="40"/>
      <c r="AC4187" s="40"/>
      <c r="AD4187" s="40"/>
      <c r="AE4187" s="40"/>
      <c r="AF4187" s="40"/>
      <c r="AG4187" s="40"/>
      <c r="AH4187" s="40"/>
      <c r="AI4187" s="40"/>
      <c r="AJ4187" s="40"/>
      <c r="AK4187" s="40"/>
      <c r="AL4187" s="40"/>
      <c r="AM4187" s="40"/>
      <c r="AN4187" s="40"/>
      <c r="AO4187" s="40"/>
      <c r="AP4187" s="40"/>
      <c r="AQ4187" s="40"/>
      <c r="AR4187" s="40"/>
      <c r="AS4187" s="40"/>
      <c r="AT4187" s="40"/>
      <c r="AU4187" s="40"/>
      <c r="AV4187" s="40"/>
      <c r="AW4187" s="40"/>
      <c r="AX4187" s="40"/>
      <c r="AY4187" s="40"/>
      <c r="AZ4187" s="40"/>
      <c r="BA4187" s="40"/>
      <c r="BB4187" s="40"/>
      <c r="BC4187" s="40"/>
      <c r="BD4187" s="40"/>
      <c r="BE4187" s="40"/>
      <c r="BF4187" s="40"/>
    </row>
    <row r="4188" spans="1:58" x14ac:dyDescent="0.4">
      <c r="A4188" s="510"/>
      <c r="B4188" s="40"/>
      <c r="C4188" s="40"/>
      <c r="D4188" s="45"/>
      <c r="E4188" s="45"/>
      <c r="F4188" s="64"/>
      <c r="G4188" s="40"/>
      <c r="H4188" s="40"/>
      <c r="I4188" s="40"/>
      <c r="J4188" s="40"/>
      <c r="K4188" s="40"/>
      <c r="L4188" s="40"/>
      <c r="M4188" s="40"/>
      <c r="N4188" s="40"/>
      <c r="O4188" s="40"/>
      <c r="P4188" s="40"/>
      <c r="Q4188" s="40"/>
      <c r="R4188" s="40"/>
      <c r="S4188" s="40"/>
      <c r="T4188" s="40"/>
      <c r="U4188" s="40"/>
      <c r="V4188" s="40"/>
      <c r="W4188" s="40"/>
      <c r="X4188" s="40"/>
      <c r="Y4188" s="40"/>
      <c r="Z4188" s="40"/>
      <c r="AA4188" s="40"/>
      <c r="AB4188" s="40"/>
      <c r="AC4188" s="40"/>
      <c r="AD4188" s="40"/>
      <c r="AE4188" s="40"/>
      <c r="AF4188" s="40"/>
      <c r="AG4188" s="40"/>
      <c r="AH4188" s="40"/>
      <c r="AI4188" s="40"/>
      <c r="AJ4188" s="40"/>
      <c r="AK4188" s="40"/>
      <c r="AL4188" s="40"/>
      <c r="AM4188" s="40"/>
      <c r="AN4188" s="40"/>
      <c r="AO4188" s="40"/>
      <c r="AP4188" s="40"/>
      <c r="AQ4188" s="40"/>
      <c r="AR4188" s="40"/>
      <c r="AS4188" s="40"/>
      <c r="AT4188" s="40"/>
      <c r="AU4188" s="40"/>
      <c r="AV4188" s="40"/>
      <c r="AW4188" s="40"/>
      <c r="AX4188" s="40"/>
      <c r="AY4188" s="40"/>
      <c r="AZ4188" s="40"/>
      <c r="BA4188" s="40"/>
      <c r="BB4188" s="40"/>
      <c r="BC4188" s="40"/>
      <c r="BD4188" s="40"/>
      <c r="BE4188" s="40"/>
      <c r="BF4188" s="40"/>
    </row>
    <row r="4189" spans="1:58" x14ac:dyDescent="0.4">
      <c r="A4189" s="510"/>
      <c r="B4189" s="40"/>
      <c r="C4189" s="40"/>
      <c r="D4189" s="45"/>
      <c r="E4189" s="45"/>
      <c r="F4189" s="64"/>
      <c r="G4189" s="40"/>
      <c r="H4189" s="40"/>
      <c r="I4189" s="40"/>
      <c r="J4189" s="40"/>
      <c r="K4189" s="40"/>
      <c r="L4189" s="40"/>
      <c r="M4189" s="40"/>
      <c r="N4189" s="40"/>
      <c r="O4189" s="40"/>
      <c r="P4189" s="40"/>
      <c r="Q4189" s="40"/>
      <c r="R4189" s="40"/>
      <c r="S4189" s="40"/>
      <c r="T4189" s="40"/>
      <c r="U4189" s="40"/>
      <c r="V4189" s="40"/>
      <c r="W4189" s="40"/>
      <c r="X4189" s="40"/>
      <c r="Y4189" s="40"/>
      <c r="Z4189" s="40"/>
      <c r="AA4189" s="40"/>
      <c r="AB4189" s="40"/>
      <c r="AC4189" s="40"/>
      <c r="AD4189" s="40"/>
      <c r="AE4189" s="40"/>
      <c r="AF4189" s="40"/>
      <c r="AG4189" s="40"/>
      <c r="AH4189" s="40"/>
      <c r="AI4189" s="40"/>
      <c r="AJ4189" s="40"/>
      <c r="AK4189" s="40"/>
      <c r="AL4189" s="40"/>
      <c r="AM4189" s="40"/>
      <c r="AN4189" s="40"/>
      <c r="AO4189" s="40"/>
      <c r="AP4189" s="40"/>
      <c r="AQ4189" s="40"/>
      <c r="AR4189" s="40"/>
      <c r="AS4189" s="40"/>
      <c r="AT4189" s="40"/>
      <c r="AU4189" s="40"/>
      <c r="AV4189" s="40"/>
      <c r="AW4189" s="40"/>
      <c r="AX4189" s="40"/>
      <c r="AY4189" s="40"/>
      <c r="AZ4189" s="40"/>
      <c r="BA4189" s="40"/>
      <c r="BB4189" s="40"/>
      <c r="BC4189" s="40"/>
      <c r="BD4189" s="40"/>
      <c r="BE4189" s="40"/>
      <c r="BF4189" s="40"/>
    </row>
    <row r="4190" spans="1:58" x14ac:dyDescent="0.4">
      <c r="A4190" s="510"/>
      <c r="B4190" s="40"/>
      <c r="C4190" s="40"/>
      <c r="D4190" s="45"/>
      <c r="E4190" s="45"/>
      <c r="F4190" s="64"/>
      <c r="G4190" s="40"/>
      <c r="H4190" s="40"/>
      <c r="I4190" s="40"/>
      <c r="J4190" s="40"/>
      <c r="K4190" s="40"/>
      <c r="L4190" s="40"/>
      <c r="M4190" s="40"/>
      <c r="N4190" s="40"/>
      <c r="O4190" s="40"/>
      <c r="P4190" s="40"/>
      <c r="Q4190" s="40"/>
      <c r="R4190" s="40"/>
      <c r="S4190" s="40"/>
      <c r="T4190" s="40"/>
      <c r="U4190" s="40"/>
      <c r="V4190" s="40"/>
      <c r="W4190" s="40"/>
      <c r="X4190" s="40"/>
      <c r="Y4190" s="40"/>
      <c r="Z4190" s="40"/>
      <c r="AA4190" s="40"/>
      <c r="AB4190" s="40"/>
      <c r="AC4190" s="40"/>
      <c r="AD4190" s="40"/>
      <c r="AE4190" s="40"/>
      <c r="AF4190" s="40"/>
      <c r="AG4190" s="40"/>
      <c r="AH4190" s="40"/>
      <c r="AI4190" s="40"/>
      <c r="AJ4190" s="40"/>
      <c r="AK4190" s="40"/>
      <c r="AL4190" s="40"/>
      <c r="AM4190" s="40"/>
      <c r="AN4190" s="40"/>
      <c r="AO4190" s="40"/>
      <c r="AP4190" s="40"/>
      <c r="AQ4190" s="40"/>
      <c r="AR4190" s="40"/>
      <c r="AS4190" s="40"/>
      <c r="AT4190" s="40"/>
      <c r="AU4190" s="40"/>
      <c r="AV4190" s="40"/>
      <c r="AW4190" s="40"/>
      <c r="AX4190" s="40"/>
      <c r="AY4190" s="40"/>
      <c r="AZ4190" s="40"/>
      <c r="BA4190" s="40"/>
      <c r="BB4190" s="40"/>
      <c r="BC4190" s="40"/>
      <c r="BD4190" s="40"/>
      <c r="BE4190" s="40"/>
      <c r="BF4190" s="40"/>
    </row>
    <row r="4191" spans="1:58" x14ac:dyDescent="0.4">
      <c r="A4191" s="510"/>
      <c r="B4191" s="40"/>
      <c r="C4191" s="40"/>
      <c r="D4191" s="45"/>
      <c r="E4191" s="45"/>
      <c r="F4191" s="64"/>
      <c r="G4191" s="40"/>
      <c r="H4191" s="40"/>
      <c r="I4191" s="40"/>
      <c r="J4191" s="40"/>
      <c r="K4191" s="40"/>
      <c r="L4191" s="40"/>
      <c r="M4191" s="40"/>
      <c r="N4191" s="40"/>
      <c r="O4191" s="40"/>
      <c r="P4191" s="40"/>
      <c r="Q4191" s="40"/>
      <c r="R4191" s="40"/>
      <c r="S4191" s="40"/>
      <c r="T4191" s="40"/>
      <c r="U4191" s="40"/>
      <c r="V4191" s="40"/>
      <c r="W4191" s="40"/>
      <c r="X4191" s="40"/>
      <c r="Y4191" s="40"/>
      <c r="Z4191" s="40"/>
      <c r="AA4191" s="40"/>
      <c r="AB4191" s="40"/>
      <c r="AC4191" s="40"/>
      <c r="AD4191" s="40"/>
      <c r="AE4191" s="40"/>
      <c r="AF4191" s="40"/>
      <c r="AG4191" s="40"/>
      <c r="AH4191" s="40"/>
      <c r="AI4191" s="40"/>
      <c r="AJ4191" s="40"/>
      <c r="AK4191" s="40"/>
      <c r="AL4191" s="40"/>
      <c r="AM4191" s="40"/>
      <c r="AN4191" s="40"/>
      <c r="AO4191" s="40"/>
      <c r="AP4191" s="40"/>
      <c r="AQ4191" s="40"/>
      <c r="AR4191" s="40"/>
      <c r="AS4191" s="40"/>
      <c r="AT4191" s="40"/>
      <c r="AU4191" s="40"/>
      <c r="AV4191" s="40"/>
      <c r="AW4191" s="40"/>
      <c r="AX4191" s="40"/>
      <c r="AY4191" s="40"/>
      <c r="AZ4191" s="40"/>
      <c r="BA4191" s="40"/>
      <c r="BB4191" s="40"/>
      <c r="BC4191" s="40"/>
      <c r="BD4191" s="40"/>
      <c r="BE4191" s="40"/>
      <c r="BF4191" s="40"/>
    </row>
    <row r="4192" spans="1:58" x14ac:dyDescent="0.4">
      <c r="A4192" s="510"/>
      <c r="B4192" s="40"/>
      <c r="C4192" s="40"/>
      <c r="D4192" s="45"/>
      <c r="E4192" s="45"/>
      <c r="F4192" s="64"/>
      <c r="G4192" s="40"/>
      <c r="H4192" s="40"/>
      <c r="I4192" s="40"/>
      <c r="J4192" s="40"/>
      <c r="K4192" s="40"/>
      <c r="L4192" s="40"/>
      <c r="M4192" s="40"/>
      <c r="N4192" s="40"/>
      <c r="O4192" s="40"/>
      <c r="P4192" s="40"/>
      <c r="Q4192" s="40"/>
      <c r="R4192" s="40"/>
      <c r="S4192" s="40"/>
      <c r="T4192" s="40"/>
      <c r="U4192" s="40"/>
      <c r="V4192" s="40"/>
      <c r="W4192" s="40"/>
      <c r="X4192" s="40"/>
      <c r="Y4192" s="40"/>
      <c r="Z4192" s="40"/>
      <c r="AA4192" s="40"/>
      <c r="AB4192" s="40"/>
      <c r="AC4192" s="40"/>
      <c r="AD4192" s="40"/>
      <c r="AE4192" s="40"/>
      <c r="AF4192" s="40"/>
      <c r="AG4192" s="40"/>
      <c r="AH4192" s="40"/>
      <c r="AI4192" s="40"/>
      <c r="AJ4192" s="40"/>
      <c r="AK4192" s="40"/>
      <c r="AL4192" s="40"/>
      <c r="AM4192" s="40"/>
      <c r="AN4192" s="40"/>
      <c r="AO4192" s="40"/>
      <c r="AP4192" s="40"/>
      <c r="AQ4192" s="40"/>
      <c r="AR4192" s="40"/>
      <c r="AS4192" s="40"/>
      <c r="AT4192" s="40"/>
      <c r="AU4192" s="40"/>
      <c r="AV4192" s="40"/>
      <c r="AW4192" s="40"/>
      <c r="AX4192" s="40"/>
      <c r="AY4192" s="40"/>
      <c r="AZ4192" s="40"/>
      <c r="BA4192" s="40"/>
      <c r="BB4192" s="40"/>
      <c r="BC4192" s="40"/>
      <c r="BD4192" s="40"/>
      <c r="BE4192" s="40"/>
      <c r="BF4192" s="40"/>
    </row>
    <row r="4193" spans="1:58" x14ac:dyDescent="0.4">
      <c r="A4193" s="510"/>
      <c r="B4193" s="40"/>
      <c r="C4193" s="40"/>
      <c r="D4193" s="45"/>
      <c r="E4193" s="45"/>
      <c r="F4193" s="64"/>
      <c r="G4193" s="40"/>
      <c r="H4193" s="40"/>
      <c r="I4193" s="40"/>
      <c r="J4193" s="40"/>
      <c r="K4193" s="40"/>
      <c r="L4193" s="40"/>
      <c r="M4193" s="40"/>
      <c r="N4193" s="40"/>
      <c r="O4193" s="40"/>
      <c r="P4193" s="40"/>
      <c r="Q4193" s="40"/>
      <c r="R4193" s="40"/>
      <c r="S4193" s="40"/>
      <c r="T4193" s="40"/>
      <c r="U4193" s="40"/>
      <c r="V4193" s="40"/>
      <c r="W4193" s="40"/>
      <c r="X4193" s="40"/>
      <c r="Y4193" s="40"/>
      <c r="Z4193" s="40"/>
      <c r="AA4193" s="40"/>
      <c r="AB4193" s="40"/>
      <c r="AC4193" s="40"/>
      <c r="AD4193" s="40"/>
      <c r="AE4193" s="40"/>
      <c r="AF4193" s="40"/>
      <c r="AG4193" s="40"/>
      <c r="AH4193" s="40"/>
      <c r="AI4193" s="40"/>
      <c r="AJ4193" s="40"/>
      <c r="AK4193" s="40"/>
      <c r="AL4193" s="40"/>
      <c r="AM4193" s="40"/>
      <c r="AN4193" s="40"/>
      <c r="AO4193" s="40"/>
      <c r="AP4193" s="40"/>
      <c r="AQ4193" s="40"/>
      <c r="AR4193" s="40"/>
      <c r="AS4193" s="40"/>
      <c r="AT4193" s="40"/>
      <c r="AU4193" s="40"/>
      <c r="AV4193" s="40"/>
      <c r="AW4193" s="40"/>
      <c r="AX4193" s="40"/>
      <c r="AY4193" s="40"/>
      <c r="AZ4193" s="40"/>
      <c r="BA4193" s="40"/>
      <c r="BB4193" s="40"/>
      <c r="BC4193" s="40"/>
      <c r="BD4193" s="40"/>
      <c r="BE4193" s="40"/>
      <c r="BF4193" s="40"/>
    </row>
    <row r="4194" spans="1:58" x14ac:dyDescent="0.4">
      <c r="A4194" s="510"/>
      <c r="B4194" s="40"/>
      <c r="C4194" s="40"/>
      <c r="D4194" s="45"/>
      <c r="E4194" s="45"/>
      <c r="F4194" s="64"/>
      <c r="G4194" s="40"/>
      <c r="H4194" s="40"/>
      <c r="I4194" s="40"/>
      <c r="J4194" s="40"/>
      <c r="K4194" s="40"/>
      <c r="L4194" s="40"/>
      <c r="M4194" s="40"/>
      <c r="N4194" s="40"/>
      <c r="O4194" s="40"/>
      <c r="P4194" s="40"/>
      <c r="Q4194" s="40"/>
      <c r="R4194" s="40"/>
      <c r="S4194" s="40"/>
      <c r="T4194" s="40"/>
      <c r="U4194" s="40"/>
      <c r="V4194" s="40"/>
      <c r="W4194" s="40"/>
      <c r="X4194" s="40"/>
      <c r="Y4194" s="40"/>
      <c r="Z4194" s="40"/>
      <c r="AA4194" s="40"/>
      <c r="AB4194" s="40"/>
      <c r="AC4194" s="40"/>
      <c r="AD4194" s="40"/>
      <c r="AE4194" s="40"/>
      <c r="AF4194" s="40"/>
      <c r="AG4194" s="40"/>
      <c r="AH4194" s="40"/>
      <c r="AI4194" s="40"/>
      <c r="AJ4194" s="40"/>
      <c r="AK4194" s="40"/>
      <c r="AL4194" s="40"/>
      <c r="AM4194" s="40"/>
      <c r="AN4194" s="40"/>
      <c r="AO4194" s="40"/>
      <c r="AP4194" s="40"/>
      <c r="AQ4194" s="40"/>
      <c r="AR4194" s="40"/>
      <c r="AS4194" s="40"/>
      <c r="AT4194" s="40"/>
      <c r="AU4194" s="40"/>
      <c r="AV4194" s="40"/>
      <c r="AW4194" s="40"/>
      <c r="AX4194" s="40"/>
      <c r="AY4194" s="40"/>
      <c r="AZ4194" s="40"/>
      <c r="BA4194" s="40"/>
      <c r="BB4194" s="40"/>
      <c r="BC4194" s="40"/>
      <c r="BD4194" s="40"/>
      <c r="BE4194" s="40"/>
      <c r="BF4194" s="40"/>
    </row>
    <row r="4195" spans="1:58" x14ac:dyDescent="0.4">
      <c r="A4195" s="510"/>
      <c r="B4195" s="40"/>
      <c r="C4195" s="40"/>
      <c r="D4195" s="45"/>
      <c r="E4195" s="45"/>
      <c r="F4195" s="64"/>
      <c r="G4195" s="40"/>
      <c r="H4195" s="40"/>
      <c r="I4195" s="40"/>
      <c r="J4195" s="40"/>
      <c r="K4195" s="40"/>
      <c r="L4195" s="40"/>
      <c r="M4195" s="40"/>
      <c r="N4195" s="40"/>
      <c r="O4195" s="40"/>
      <c r="P4195" s="40"/>
      <c r="Q4195" s="40"/>
      <c r="R4195" s="40"/>
      <c r="S4195" s="40"/>
      <c r="T4195" s="40"/>
      <c r="U4195" s="40"/>
      <c r="V4195" s="40"/>
      <c r="W4195" s="40"/>
      <c r="X4195" s="40"/>
      <c r="Y4195" s="40"/>
      <c r="Z4195" s="40"/>
      <c r="AA4195" s="40"/>
      <c r="AB4195" s="40"/>
      <c r="AC4195" s="40"/>
      <c r="AD4195" s="40"/>
      <c r="AE4195" s="40"/>
      <c r="AF4195" s="40"/>
      <c r="AG4195" s="40"/>
      <c r="AH4195" s="40"/>
      <c r="AI4195" s="40"/>
      <c r="AJ4195" s="40"/>
      <c r="AK4195" s="40"/>
      <c r="AL4195" s="40"/>
      <c r="AM4195" s="40"/>
      <c r="AN4195" s="40"/>
      <c r="AO4195" s="40"/>
      <c r="AP4195" s="40"/>
      <c r="AQ4195" s="40"/>
      <c r="AR4195" s="40"/>
      <c r="AS4195" s="40"/>
      <c r="AT4195" s="40"/>
      <c r="AU4195" s="40"/>
      <c r="AV4195" s="40"/>
      <c r="AW4195" s="40"/>
      <c r="AX4195" s="40"/>
      <c r="AY4195" s="40"/>
      <c r="AZ4195" s="40"/>
      <c r="BA4195" s="40"/>
      <c r="BB4195" s="40"/>
      <c r="BC4195" s="40"/>
      <c r="BD4195" s="40"/>
      <c r="BE4195" s="40"/>
      <c r="BF4195" s="40"/>
    </row>
    <row r="4196" spans="1:58" x14ac:dyDescent="0.4">
      <c r="A4196" s="510"/>
      <c r="B4196" s="40"/>
      <c r="C4196" s="40"/>
      <c r="D4196" s="45"/>
      <c r="E4196" s="45"/>
      <c r="F4196" s="64"/>
      <c r="G4196" s="40"/>
      <c r="H4196" s="40"/>
      <c r="I4196" s="40"/>
      <c r="J4196" s="40"/>
      <c r="K4196" s="40"/>
      <c r="L4196" s="40"/>
      <c r="M4196" s="40"/>
      <c r="N4196" s="40"/>
      <c r="O4196" s="40"/>
      <c r="P4196" s="40"/>
      <c r="Q4196" s="40"/>
      <c r="R4196" s="40"/>
      <c r="S4196" s="40"/>
      <c r="T4196" s="40"/>
      <c r="U4196" s="40"/>
      <c r="V4196" s="40"/>
      <c r="W4196" s="40"/>
      <c r="X4196" s="40"/>
      <c r="Y4196" s="40"/>
      <c r="Z4196" s="40"/>
      <c r="AA4196" s="40"/>
      <c r="AB4196" s="40"/>
      <c r="AC4196" s="40"/>
      <c r="AD4196" s="40"/>
      <c r="AE4196" s="40"/>
      <c r="AF4196" s="40"/>
      <c r="AG4196" s="40"/>
      <c r="AH4196" s="40"/>
      <c r="AI4196" s="40"/>
      <c r="AJ4196" s="40"/>
      <c r="AK4196" s="40"/>
      <c r="AL4196" s="40"/>
      <c r="AM4196" s="40"/>
      <c r="AN4196" s="40"/>
      <c r="AO4196" s="40"/>
      <c r="AP4196" s="40"/>
      <c r="AQ4196" s="40"/>
      <c r="AR4196" s="40"/>
      <c r="AS4196" s="40"/>
      <c r="AT4196" s="40"/>
      <c r="AU4196" s="40"/>
      <c r="AV4196" s="40"/>
      <c r="AW4196" s="40"/>
      <c r="AX4196" s="40"/>
      <c r="AY4196" s="40"/>
      <c r="AZ4196" s="40"/>
      <c r="BA4196" s="40"/>
      <c r="BB4196" s="40"/>
      <c r="BC4196" s="40"/>
      <c r="BD4196" s="40"/>
      <c r="BE4196" s="40"/>
      <c r="BF4196" s="40"/>
    </row>
    <row r="4197" spans="1:58" x14ac:dyDescent="0.4">
      <c r="A4197" s="510"/>
      <c r="B4197" s="40"/>
      <c r="C4197" s="40"/>
      <c r="D4197" s="45"/>
      <c r="E4197" s="45"/>
      <c r="F4197" s="64"/>
      <c r="G4197" s="40"/>
      <c r="H4197" s="40"/>
      <c r="I4197" s="40"/>
      <c r="J4197" s="40"/>
      <c r="K4197" s="40"/>
      <c r="L4197" s="40"/>
      <c r="M4197" s="40"/>
      <c r="N4197" s="40"/>
      <c r="O4197" s="40"/>
      <c r="P4197" s="40"/>
      <c r="Q4197" s="40"/>
      <c r="R4197" s="40"/>
      <c r="S4197" s="40"/>
      <c r="T4197" s="40"/>
      <c r="U4197" s="40"/>
      <c r="V4197" s="40"/>
      <c r="W4197" s="40"/>
      <c r="X4197" s="40"/>
      <c r="Y4197" s="40"/>
      <c r="Z4197" s="40"/>
      <c r="AA4197" s="40"/>
      <c r="AB4197" s="40"/>
      <c r="AC4197" s="40"/>
      <c r="AD4197" s="40"/>
      <c r="AE4197" s="40"/>
      <c r="AF4197" s="40"/>
      <c r="AG4197" s="40"/>
      <c r="AH4197" s="40"/>
      <c r="AI4197" s="40"/>
      <c r="AJ4197" s="40"/>
      <c r="AK4197" s="40"/>
      <c r="AL4197" s="40"/>
      <c r="AM4197" s="40"/>
      <c r="AN4197" s="40"/>
      <c r="AO4197" s="40"/>
      <c r="AP4197" s="40"/>
      <c r="AQ4197" s="40"/>
      <c r="AR4197" s="40"/>
      <c r="AS4197" s="40"/>
      <c r="AT4197" s="40"/>
      <c r="AU4197" s="40"/>
      <c r="AV4197" s="40"/>
      <c r="AW4197" s="40"/>
      <c r="AX4197" s="40"/>
      <c r="AY4197" s="40"/>
      <c r="AZ4197" s="40"/>
      <c r="BA4197" s="40"/>
      <c r="BB4197" s="40"/>
      <c r="BC4197" s="40"/>
      <c r="BD4197" s="40"/>
      <c r="BE4197" s="40"/>
      <c r="BF4197" s="40"/>
    </row>
    <row r="4198" spans="1:58" x14ac:dyDescent="0.4">
      <c r="A4198" s="510"/>
      <c r="B4198" s="40"/>
      <c r="C4198" s="40"/>
      <c r="D4198" s="45"/>
      <c r="E4198" s="45"/>
      <c r="F4198" s="64"/>
      <c r="G4198" s="40"/>
      <c r="H4198" s="40"/>
      <c r="I4198" s="40"/>
      <c r="J4198" s="40"/>
      <c r="K4198" s="40"/>
      <c r="L4198" s="40"/>
      <c r="M4198" s="40"/>
      <c r="N4198" s="40"/>
      <c r="O4198" s="40"/>
      <c r="P4198" s="40"/>
      <c r="Q4198" s="40"/>
      <c r="R4198" s="40"/>
      <c r="S4198" s="40"/>
      <c r="T4198" s="40"/>
      <c r="U4198" s="40"/>
      <c r="V4198" s="40"/>
      <c r="W4198" s="40"/>
      <c r="X4198" s="40"/>
      <c r="Y4198" s="40"/>
      <c r="Z4198" s="40"/>
      <c r="AA4198" s="40"/>
      <c r="AB4198" s="40"/>
      <c r="AC4198" s="40"/>
      <c r="AD4198" s="40"/>
      <c r="AE4198" s="40"/>
      <c r="AF4198" s="40"/>
      <c r="AG4198" s="40"/>
      <c r="AH4198" s="40"/>
      <c r="AI4198" s="40"/>
      <c r="AJ4198" s="40"/>
      <c r="AK4198" s="40"/>
      <c r="AL4198" s="40"/>
      <c r="AM4198" s="40"/>
      <c r="AN4198" s="40"/>
      <c r="AO4198" s="40"/>
      <c r="AP4198" s="40"/>
      <c r="AQ4198" s="40"/>
      <c r="AR4198" s="40"/>
      <c r="AS4198" s="40"/>
      <c r="AT4198" s="40"/>
      <c r="AU4198" s="40"/>
      <c r="AV4198" s="40"/>
      <c r="AW4198" s="40"/>
      <c r="AX4198" s="40"/>
      <c r="AY4198" s="40"/>
      <c r="AZ4198" s="40"/>
      <c r="BA4198" s="40"/>
      <c r="BB4198" s="40"/>
      <c r="BC4198" s="40"/>
      <c r="BD4198" s="40"/>
      <c r="BE4198" s="40"/>
      <c r="BF4198" s="40"/>
    </row>
    <row r="4199" spans="1:58" x14ac:dyDescent="0.4">
      <c r="A4199" s="510"/>
      <c r="B4199" s="40"/>
      <c r="C4199" s="40"/>
      <c r="D4199" s="45"/>
      <c r="E4199" s="45"/>
      <c r="F4199" s="64"/>
      <c r="G4199" s="40"/>
      <c r="H4199" s="40"/>
      <c r="I4199" s="40"/>
      <c r="J4199" s="40"/>
      <c r="K4199" s="40"/>
      <c r="L4199" s="40"/>
      <c r="M4199" s="40"/>
      <c r="N4199" s="40"/>
      <c r="O4199" s="40"/>
      <c r="P4199" s="40"/>
      <c r="Q4199" s="40"/>
      <c r="R4199" s="40"/>
      <c r="S4199" s="40"/>
      <c r="T4199" s="40"/>
      <c r="U4199" s="40"/>
      <c r="V4199" s="40"/>
      <c r="W4199" s="40"/>
      <c r="X4199" s="40"/>
      <c r="Y4199" s="40"/>
      <c r="Z4199" s="40"/>
      <c r="AA4199" s="40"/>
      <c r="AB4199" s="40"/>
      <c r="AC4199" s="40"/>
      <c r="AD4199" s="40"/>
      <c r="AE4199" s="40"/>
      <c r="AF4199" s="40"/>
      <c r="AG4199" s="40"/>
      <c r="AH4199" s="40"/>
      <c r="AI4199" s="40"/>
      <c r="AJ4199" s="40"/>
      <c r="AK4199" s="40"/>
      <c r="AL4199" s="40"/>
      <c r="AM4199" s="40"/>
      <c r="AN4199" s="40"/>
      <c r="AO4199" s="40"/>
      <c r="AP4199" s="40"/>
      <c r="AQ4199" s="40"/>
      <c r="AR4199" s="40"/>
      <c r="AS4199" s="40"/>
      <c r="AT4199" s="40"/>
      <c r="AU4199" s="40"/>
      <c r="AV4199" s="40"/>
      <c r="AW4199" s="40"/>
      <c r="AX4199" s="40"/>
      <c r="AY4199" s="40"/>
      <c r="AZ4199" s="40"/>
      <c r="BA4199" s="40"/>
      <c r="BB4199" s="40"/>
      <c r="BC4199" s="40"/>
      <c r="BD4199" s="40"/>
      <c r="BE4199" s="40"/>
      <c r="BF4199" s="40"/>
    </row>
    <row r="4200" spans="1:58" x14ac:dyDescent="0.4">
      <c r="A4200" s="510"/>
      <c r="B4200" s="40"/>
      <c r="C4200" s="40"/>
      <c r="D4200" s="45"/>
      <c r="E4200" s="45"/>
      <c r="F4200" s="64"/>
      <c r="G4200" s="40"/>
      <c r="H4200" s="40"/>
      <c r="I4200" s="40"/>
      <c r="J4200" s="40"/>
      <c r="K4200" s="40"/>
      <c r="L4200" s="40"/>
      <c r="M4200" s="40"/>
      <c r="N4200" s="40"/>
      <c r="O4200" s="40"/>
      <c r="P4200" s="40"/>
      <c r="Q4200" s="40"/>
      <c r="R4200" s="40"/>
      <c r="S4200" s="40"/>
      <c r="T4200" s="40"/>
      <c r="U4200" s="40"/>
      <c r="V4200" s="40"/>
      <c r="W4200" s="40"/>
      <c r="X4200" s="40"/>
      <c r="Y4200" s="40"/>
      <c r="Z4200" s="40"/>
      <c r="AA4200" s="40"/>
      <c r="AB4200" s="40"/>
      <c r="AC4200" s="40"/>
      <c r="AD4200" s="40"/>
      <c r="AE4200" s="40"/>
      <c r="AF4200" s="40"/>
      <c r="AG4200" s="40"/>
      <c r="AH4200" s="40"/>
      <c r="AI4200" s="40"/>
      <c r="AJ4200" s="40"/>
      <c r="AK4200" s="40"/>
      <c r="AL4200" s="40"/>
      <c r="AM4200" s="40"/>
      <c r="AN4200" s="40"/>
      <c r="AO4200" s="40"/>
      <c r="AP4200" s="40"/>
      <c r="AQ4200" s="40"/>
      <c r="AR4200" s="40"/>
      <c r="AS4200" s="40"/>
      <c r="AT4200" s="40"/>
      <c r="AU4200" s="40"/>
      <c r="AV4200" s="40"/>
      <c r="AW4200" s="40"/>
      <c r="AX4200" s="40"/>
      <c r="AY4200" s="40"/>
      <c r="AZ4200" s="40"/>
      <c r="BA4200" s="40"/>
      <c r="BB4200" s="40"/>
      <c r="BC4200" s="40"/>
      <c r="BD4200" s="40"/>
      <c r="BE4200" s="40"/>
      <c r="BF4200" s="40"/>
    </row>
    <row r="4201" spans="1:58" x14ac:dyDescent="0.4">
      <c r="A4201" s="510"/>
      <c r="B4201" s="40"/>
      <c r="C4201" s="40"/>
      <c r="D4201" s="45"/>
      <c r="E4201" s="45"/>
      <c r="F4201" s="64"/>
      <c r="G4201" s="40"/>
      <c r="H4201" s="40"/>
      <c r="I4201" s="40"/>
      <c r="J4201" s="40"/>
      <c r="K4201" s="40"/>
      <c r="L4201" s="40"/>
      <c r="M4201" s="40"/>
      <c r="N4201" s="40"/>
      <c r="O4201" s="40"/>
      <c r="P4201" s="40"/>
      <c r="Q4201" s="40"/>
      <c r="R4201" s="40"/>
      <c r="S4201" s="40"/>
      <c r="T4201" s="40"/>
      <c r="U4201" s="40"/>
      <c r="V4201" s="40"/>
      <c r="W4201" s="40"/>
      <c r="X4201" s="40"/>
      <c r="Y4201" s="40"/>
      <c r="Z4201" s="40"/>
      <c r="AA4201" s="40"/>
      <c r="AB4201" s="40"/>
      <c r="AC4201" s="40"/>
      <c r="AD4201" s="40"/>
      <c r="AE4201" s="40"/>
      <c r="AF4201" s="40"/>
      <c r="AG4201" s="40"/>
      <c r="AH4201" s="40"/>
      <c r="AI4201" s="40"/>
      <c r="AJ4201" s="40"/>
      <c r="AK4201" s="40"/>
      <c r="AL4201" s="40"/>
      <c r="AM4201" s="40"/>
      <c r="AN4201" s="40"/>
      <c r="AO4201" s="40"/>
      <c r="AP4201" s="40"/>
      <c r="AQ4201" s="40"/>
      <c r="AR4201" s="40"/>
      <c r="AS4201" s="40"/>
      <c r="AT4201" s="40"/>
      <c r="AU4201" s="40"/>
      <c r="AV4201" s="40"/>
      <c r="AW4201" s="40"/>
      <c r="AX4201" s="40"/>
      <c r="AY4201" s="40"/>
      <c r="AZ4201" s="40"/>
      <c r="BA4201" s="40"/>
      <c r="BB4201" s="40"/>
      <c r="BC4201" s="40"/>
      <c r="BD4201" s="40"/>
      <c r="BE4201" s="40"/>
      <c r="BF4201" s="40"/>
    </row>
    <row r="4202" spans="1:58" x14ac:dyDescent="0.4">
      <c r="A4202" s="510"/>
      <c r="B4202" s="40"/>
      <c r="C4202" s="40"/>
      <c r="D4202" s="45"/>
      <c r="E4202" s="45"/>
      <c r="F4202" s="64"/>
      <c r="G4202" s="40"/>
      <c r="H4202" s="40"/>
      <c r="I4202" s="40"/>
      <c r="J4202" s="40"/>
      <c r="K4202" s="40"/>
      <c r="L4202" s="40"/>
      <c r="M4202" s="40"/>
      <c r="N4202" s="40"/>
      <c r="O4202" s="40"/>
      <c r="P4202" s="40"/>
      <c r="Q4202" s="40"/>
      <c r="R4202" s="40"/>
      <c r="S4202" s="40"/>
      <c r="T4202" s="40"/>
      <c r="U4202" s="40"/>
      <c r="V4202" s="40"/>
      <c r="W4202" s="40"/>
      <c r="X4202" s="40"/>
      <c r="Y4202" s="40"/>
      <c r="Z4202" s="40"/>
      <c r="AA4202" s="40"/>
      <c r="AB4202" s="40"/>
      <c r="AC4202" s="40"/>
      <c r="AD4202" s="40"/>
      <c r="AE4202" s="40"/>
      <c r="AF4202" s="40"/>
      <c r="AG4202" s="40"/>
      <c r="AH4202" s="40"/>
      <c r="AI4202" s="40"/>
      <c r="AJ4202" s="40"/>
      <c r="AK4202" s="40"/>
      <c r="AL4202" s="40"/>
      <c r="AM4202" s="40"/>
      <c r="AN4202" s="40"/>
      <c r="AO4202" s="40"/>
      <c r="AP4202" s="40"/>
      <c r="AQ4202" s="40"/>
      <c r="AR4202" s="40"/>
      <c r="AS4202" s="40"/>
      <c r="AT4202" s="40"/>
      <c r="AU4202" s="40"/>
      <c r="AV4202" s="40"/>
      <c r="AW4202" s="40"/>
      <c r="AX4202" s="40"/>
      <c r="AY4202" s="40"/>
      <c r="AZ4202" s="40"/>
      <c r="BA4202" s="40"/>
      <c r="BB4202" s="40"/>
      <c r="BC4202" s="40"/>
      <c r="BD4202" s="40"/>
      <c r="BE4202" s="40"/>
      <c r="BF4202" s="40"/>
    </row>
    <row r="4203" spans="1:58" x14ac:dyDescent="0.4">
      <c r="A4203" s="510"/>
      <c r="B4203" s="40"/>
      <c r="C4203" s="40"/>
      <c r="D4203" s="45"/>
      <c r="E4203" s="45"/>
      <c r="F4203" s="64"/>
      <c r="G4203" s="40"/>
      <c r="H4203" s="40"/>
      <c r="I4203" s="40"/>
      <c r="J4203" s="40"/>
      <c r="K4203" s="40"/>
      <c r="L4203" s="40"/>
      <c r="M4203" s="40"/>
      <c r="N4203" s="40"/>
      <c r="O4203" s="40"/>
      <c r="P4203" s="40"/>
      <c r="Q4203" s="40"/>
      <c r="R4203" s="40"/>
      <c r="S4203" s="40"/>
      <c r="T4203" s="40"/>
      <c r="U4203" s="40"/>
      <c r="V4203" s="40"/>
      <c r="W4203" s="40"/>
      <c r="X4203" s="40"/>
      <c r="Y4203" s="40"/>
      <c r="Z4203" s="40"/>
      <c r="AA4203" s="40"/>
      <c r="AB4203" s="40"/>
      <c r="AC4203" s="40"/>
      <c r="AD4203" s="40"/>
      <c r="AE4203" s="40"/>
      <c r="AF4203" s="40"/>
      <c r="AG4203" s="40"/>
      <c r="AH4203" s="40"/>
      <c r="AI4203" s="40"/>
      <c r="AJ4203" s="40"/>
      <c r="AK4203" s="40"/>
      <c r="AL4203" s="40"/>
      <c r="AM4203" s="40"/>
      <c r="AN4203" s="40"/>
      <c r="AO4203" s="40"/>
      <c r="AP4203" s="40"/>
      <c r="AQ4203" s="40"/>
      <c r="AR4203" s="40"/>
      <c r="AS4203" s="40"/>
      <c r="AT4203" s="40"/>
      <c r="AU4203" s="40"/>
      <c r="AV4203" s="40"/>
      <c r="AW4203" s="40"/>
      <c r="AX4203" s="40"/>
      <c r="AY4203" s="40"/>
      <c r="AZ4203" s="40"/>
      <c r="BA4203" s="40"/>
      <c r="BB4203" s="40"/>
      <c r="BC4203" s="40"/>
      <c r="BD4203" s="40"/>
      <c r="BE4203" s="40"/>
      <c r="BF4203" s="40"/>
    </row>
    <row r="4204" spans="1:58" x14ac:dyDescent="0.4">
      <c r="A4204" s="510"/>
      <c r="B4204" s="40"/>
      <c r="C4204" s="40"/>
      <c r="D4204" s="45"/>
      <c r="E4204" s="45"/>
      <c r="F4204" s="64"/>
      <c r="G4204" s="40"/>
      <c r="H4204" s="40"/>
      <c r="I4204" s="40"/>
      <c r="J4204" s="40"/>
      <c r="K4204" s="40"/>
      <c r="L4204" s="40"/>
      <c r="M4204" s="40"/>
      <c r="N4204" s="40"/>
      <c r="O4204" s="40"/>
      <c r="P4204" s="40"/>
      <c r="Q4204" s="40"/>
      <c r="R4204" s="40"/>
      <c r="S4204" s="40"/>
      <c r="T4204" s="40"/>
      <c r="U4204" s="40"/>
      <c r="V4204" s="40"/>
      <c r="W4204" s="40"/>
      <c r="X4204" s="40"/>
      <c r="Y4204" s="40"/>
      <c r="Z4204" s="40"/>
      <c r="AA4204" s="40"/>
      <c r="AB4204" s="40"/>
      <c r="AC4204" s="40"/>
      <c r="AD4204" s="40"/>
      <c r="AE4204" s="40"/>
      <c r="AF4204" s="40"/>
      <c r="AG4204" s="40"/>
      <c r="AH4204" s="40"/>
      <c r="AI4204" s="40"/>
      <c r="AJ4204" s="40"/>
      <c r="AK4204" s="40"/>
      <c r="AL4204" s="40"/>
      <c r="AM4204" s="40"/>
      <c r="AN4204" s="40"/>
      <c r="AO4204" s="40"/>
      <c r="AP4204" s="40"/>
      <c r="AQ4204" s="40"/>
      <c r="AR4204" s="40"/>
      <c r="AS4204" s="40"/>
      <c r="AT4204" s="40"/>
      <c r="AU4204" s="40"/>
      <c r="AV4204" s="40"/>
      <c r="AW4204" s="40"/>
      <c r="AX4204" s="40"/>
      <c r="AY4204" s="40"/>
      <c r="AZ4204" s="40"/>
      <c r="BA4204" s="40"/>
      <c r="BB4204" s="40"/>
      <c r="BC4204" s="40"/>
      <c r="BD4204" s="40"/>
      <c r="BE4204" s="40"/>
      <c r="BF4204" s="40"/>
    </row>
    <row r="4205" spans="1:58" x14ac:dyDescent="0.4">
      <c r="A4205" s="510"/>
      <c r="B4205" s="40"/>
      <c r="C4205" s="40"/>
      <c r="D4205" s="45"/>
      <c r="E4205" s="45"/>
      <c r="F4205" s="64"/>
      <c r="G4205" s="40"/>
      <c r="H4205" s="40"/>
      <c r="I4205" s="40"/>
      <c r="J4205" s="40"/>
      <c r="K4205" s="40"/>
      <c r="L4205" s="40"/>
      <c r="M4205" s="40"/>
      <c r="N4205" s="40"/>
      <c r="O4205" s="40"/>
      <c r="P4205" s="40"/>
      <c r="Q4205" s="40"/>
      <c r="R4205" s="40"/>
      <c r="S4205" s="40"/>
      <c r="T4205" s="40"/>
      <c r="U4205" s="40"/>
      <c r="V4205" s="40"/>
      <c r="W4205" s="40"/>
      <c r="X4205" s="40"/>
      <c r="Y4205" s="40"/>
      <c r="Z4205" s="40"/>
      <c r="AA4205" s="40"/>
      <c r="AB4205" s="40"/>
      <c r="AC4205" s="40"/>
      <c r="AD4205" s="40"/>
      <c r="AE4205" s="40"/>
      <c r="AF4205" s="40"/>
      <c r="AG4205" s="40"/>
      <c r="AH4205" s="40"/>
      <c r="AI4205" s="40"/>
      <c r="AJ4205" s="40"/>
      <c r="AK4205" s="40"/>
      <c r="AL4205" s="40"/>
      <c r="AM4205" s="40"/>
      <c r="AN4205" s="40"/>
      <c r="AO4205" s="40"/>
      <c r="AP4205" s="40"/>
      <c r="AQ4205" s="40"/>
      <c r="AR4205" s="40"/>
      <c r="AS4205" s="40"/>
      <c r="AT4205" s="40"/>
      <c r="AU4205" s="40"/>
      <c r="AV4205" s="40"/>
      <c r="AW4205" s="40"/>
      <c r="AX4205" s="40"/>
      <c r="AY4205" s="40"/>
      <c r="AZ4205" s="40"/>
      <c r="BA4205" s="40"/>
      <c r="BB4205" s="40"/>
      <c r="BC4205" s="40"/>
      <c r="BD4205" s="40"/>
      <c r="BE4205" s="40"/>
      <c r="BF4205" s="40"/>
    </row>
    <row r="4206" spans="1:58" x14ac:dyDescent="0.4">
      <c r="A4206" s="510"/>
      <c r="B4206" s="40"/>
      <c r="C4206" s="40"/>
      <c r="D4206" s="45"/>
      <c r="E4206" s="45"/>
      <c r="F4206" s="64"/>
      <c r="G4206" s="40"/>
      <c r="H4206" s="40"/>
      <c r="I4206" s="40"/>
      <c r="J4206" s="40"/>
      <c r="K4206" s="40"/>
      <c r="L4206" s="40"/>
      <c r="M4206" s="40"/>
      <c r="N4206" s="40"/>
      <c r="O4206" s="40"/>
      <c r="P4206" s="40"/>
      <c r="Q4206" s="40"/>
      <c r="R4206" s="40"/>
      <c r="S4206" s="40"/>
      <c r="T4206" s="40"/>
      <c r="U4206" s="40"/>
      <c r="V4206" s="40"/>
      <c r="W4206" s="40"/>
      <c r="X4206" s="40"/>
      <c r="Y4206" s="40"/>
      <c r="Z4206" s="40"/>
      <c r="AA4206" s="40"/>
      <c r="AB4206" s="40"/>
      <c r="AC4206" s="40"/>
      <c r="AD4206" s="40"/>
      <c r="AE4206" s="40"/>
      <c r="AF4206" s="40"/>
      <c r="AG4206" s="40"/>
      <c r="AH4206" s="40"/>
      <c r="AI4206" s="40"/>
      <c r="AJ4206" s="40"/>
      <c r="AK4206" s="40"/>
      <c r="AL4206" s="40"/>
      <c r="AM4206" s="40"/>
      <c r="AN4206" s="40"/>
      <c r="AO4206" s="40"/>
      <c r="AP4206" s="40"/>
      <c r="AQ4206" s="40"/>
      <c r="AR4206" s="40"/>
      <c r="AS4206" s="40"/>
      <c r="AT4206" s="40"/>
      <c r="AU4206" s="40"/>
      <c r="AV4206" s="40"/>
      <c r="AW4206" s="40"/>
      <c r="AX4206" s="40"/>
      <c r="AY4206" s="40"/>
      <c r="AZ4206" s="40"/>
      <c r="BA4206" s="40"/>
      <c r="BB4206" s="40"/>
      <c r="BC4206" s="40"/>
      <c r="BD4206" s="40"/>
      <c r="BE4206" s="40"/>
      <c r="BF4206" s="40"/>
    </row>
    <row r="4207" spans="1:58" x14ac:dyDescent="0.4">
      <c r="A4207" s="510"/>
      <c r="B4207" s="40"/>
      <c r="C4207" s="40"/>
      <c r="D4207" s="45"/>
      <c r="E4207" s="45"/>
      <c r="F4207" s="64"/>
      <c r="G4207" s="40"/>
      <c r="H4207" s="40"/>
      <c r="I4207" s="40"/>
      <c r="J4207" s="40"/>
      <c r="K4207" s="40"/>
      <c r="L4207" s="40"/>
      <c r="M4207" s="40"/>
      <c r="N4207" s="40"/>
      <c r="O4207" s="40"/>
      <c r="P4207" s="40"/>
      <c r="Q4207" s="40"/>
      <c r="R4207" s="40"/>
      <c r="S4207" s="40"/>
      <c r="T4207" s="40"/>
      <c r="U4207" s="40"/>
      <c r="V4207" s="40"/>
      <c r="W4207" s="40"/>
      <c r="X4207" s="40"/>
      <c r="Y4207" s="40"/>
      <c r="Z4207" s="40"/>
      <c r="AA4207" s="40"/>
      <c r="AB4207" s="40"/>
      <c r="AC4207" s="40"/>
      <c r="AD4207" s="40"/>
      <c r="AE4207" s="40"/>
      <c r="AF4207" s="40"/>
      <c r="AG4207" s="40"/>
      <c r="AH4207" s="40"/>
      <c r="AI4207" s="40"/>
      <c r="AJ4207" s="40"/>
      <c r="AK4207" s="40"/>
      <c r="AL4207" s="40"/>
      <c r="AM4207" s="40"/>
      <c r="AN4207" s="40"/>
      <c r="AO4207" s="40"/>
      <c r="AP4207" s="40"/>
      <c r="AQ4207" s="40"/>
      <c r="AR4207" s="40"/>
      <c r="AS4207" s="40"/>
      <c r="AT4207" s="40"/>
      <c r="AU4207" s="40"/>
      <c r="AV4207" s="40"/>
      <c r="AW4207" s="40"/>
      <c r="AX4207" s="40"/>
      <c r="AY4207" s="40"/>
      <c r="AZ4207" s="40"/>
      <c r="BA4207" s="40"/>
      <c r="BB4207" s="40"/>
      <c r="BC4207" s="40"/>
      <c r="BD4207" s="40"/>
      <c r="BE4207" s="40"/>
      <c r="BF4207" s="40"/>
    </row>
    <row r="4208" spans="1:58" x14ac:dyDescent="0.4">
      <c r="A4208" s="510"/>
      <c r="B4208" s="40"/>
      <c r="C4208" s="40"/>
      <c r="D4208" s="45"/>
      <c r="E4208" s="45"/>
      <c r="F4208" s="64"/>
      <c r="G4208" s="40"/>
      <c r="H4208" s="40"/>
      <c r="I4208" s="40"/>
      <c r="J4208" s="40"/>
      <c r="K4208" s="40"/>
      <c r="L4208" s="40"/>
      <c r="M4208" s="40"/>
      <c r="N4208" s="40"/>
      <c r="O4208" s="40"/>
      <c r="P4208" s="40"/>
      <c r="Q4208" s="40"/>
      <c r="R4208" s="40"/>
      <c r="S4208" s="40"/>
      <c r="T4208" s="40"/>
      <c r="U4208" s="40"/>
      <c r="V4208" s="40"/>
      <c r="W4208" s="40"/>
      <c r="X4208" s="40"/>
      <c r="Y4208" s="40"/>
      <c r="Z4208" s="40"/>
      <c r="AA4208" s="40"/>
      <c r="AB4208" s="40"/>
      <c r="AC4208" s="40"/>
      <c r="AD4208" s="40"/>
      <c r="AE4208" s="40"/>
      <c r="AF4208" s="40"/>
      <c r="AG4208" s="40"/>
      <c r="AH4208" s="40"/>
      <c r="AI4208" s="40"/>
      <c r="AJ4208" s="40"/>
      <c r="AK4208" s="40"/>
      <c r="AL4208" s="40"/>
      <c r="AM4208" s="40"/>
      <c r="AN4208" s="40"/>
      <c r="AO4208" s="40"/>
      <c r="AP4208" s="40"/>
      <c r="AQ4208" s="40"/>
      <c r="AR4208" s="40"/>
      <c r="AS4208" s="40"/>
      <c r="AT4208" s="40"/>
      <c r="AU4208" s="40"/>
      <c r="AV4208" s="40"/>
      <c r="AW4208" s="40"/>
      <c r="AX4208" s="40"/>
      <c r="AY4208" s="40"/>
      <c r="AZ4208" s="40"/>
      <c r="BA4208" s="40"/>
      <c r="BB4208" s="40"/>
      <c r="BC4208" s="40"/>
      <c r="BD4208" s="40"/>
      <c r="BE4208" s="40"/>
      <c r="BF4208" s="40"/>
    </row>
    <row r="4209" spans="1:58" x14ac:dyDescent="0.4">
      <c r="A4209" s="510"/>
      <c r="B4209" s="40"/>
      <c r="C4209" s="40"/>
      <c r="D4209" s="45"/>
      <c r="E4209" s="45"/>
      <c r="F4209" s="64"/>
      <c r="G4209" s="40"/>
      <c r="H4209" s="40"/>
      <c r="I4209" s="40"/>
      <c r="J4209" s="40"/>
      <c r="K4209" s="40"/>
      <c r="L4209" s="40"/>
      <c r="M4209" s="40"/>
      <c r="N4209" s="40"/>
      <c r="O4209" s="40"/>
      <c r="P4209" s="40"/>
      <c r="Q4209" s="40"/>
      <c r="R4209" s="40"/>
      <c r="S4209" s="40"/>
      <c r="T4209" s="40"/>
      <c r="U4209" s="40"/>
      <c r="V4209" s="40"/>
      <c r="W4209" s="40"/>
      <c r="X4209" s="40"/>
      <c r="Y4209" s="40"/>
      <c r="Z4209" s="40"/>
      <c r="AA4209" s="40"/>
      <c r="AB4209" s="40"/>
      <c r="AC4209" s="40"/>
      <c r="AD4209" s="40"/>
      <c r="AE4209" s="40"/>
      <c r="AF4209" s="40"/>
      <c r="AG4209" s="40"/>
      <c r="AH4209" s="40"/>
      <c r="AI4209" s="40"/>
      <c r="AJ4209" s="40"/>
      <c r="AK4209" s="40"/>
      <c r="AL4209" s="40"/>
      <c r="AM4209" s="40"/>
      <c r="AN4209" s="40"/>
      <c r="AO4209" s="40"/>
      <c r="AP4209" s="40"/>
      <c r="AQ4209" s="40"/>
      <c r="AR4209" s="40"/>
      <c r="AS4209" s="40"/>
      <c r="AT4209" s="40"/>
      <c r="AU4209" s="40"/>
      <c r="AV4209" s="40"/>
      <c r="AW4209" s="40"/>
      <c r="AX4209" s="40"/>
      <c r="AY4209" s="40"/>
      <c r="AZ4209" s="40"/>
      <c r="BA4209" s="40"/>
      <c r="BB4209" s="40"/>
      <c r="BC4209" s="40"/>
      <c r="BD4209" s="40"/>
      <c r="BE4209" s="40"/>
      <c r="BF4209" s="40"/>
    </row>
    <row r="4210" spans="1:58" x14ac:dyDescent="0.4">
      <c r="A4210" s="510"/>
      <c r="B4210" s="40"/>
      <c r="C4210" s="40"/>
      <c r="D4210" s="45"/>
      <c r="E4210" s="45"/>
      <c r="F4210" s="64"/>
      <c r="G4210" s="40"/>
      <c r="H4210" s="40"/>
      <c r="I4210" s="40"/>
      <c r="J4210" s="40"/>
      <c r="K4210" s="40"/>
      <c r="L4210" s="40"/>
      <c r="M4210" s="40"/>
      <c r="N4210" s="40"/>
      <c r="O4210" s="40"/>
      <c r="P4210" s="40"/>
      <c r="Q4210" s="40"/>
      <c r="R4210" s="40"/>
      <c r="S4210" s="40"/>
      <c r="T4210" s="40"/>
      <c r="U4210" s="40"/>
      <c r="V4210" s="40"/>
      <c r="W4210" s="40"/>
      <c r="X4210" s="40"/>
      <c r="Y4210" s="40"/>
      <c r="Z4210" s="40"/>
      <c r="AA4210" s="40"/>
      <c r="AB4210" s="40"/>
      <c r="AC4210" s="40"/>
      <c r="AD4210" s="40"/>
      <c r="AE4210" s="40"/>
      <c r="AF4210" s="40"/>
      <c r="AG4210" s="40"/>
      <c r="AH4210" s="40"/>
      <c r="AI4210" s="40"/>
      <c r="AJ4210" s="40"/>
      <c r="AK4210" s="40"/>
      <c r="AL4210" s="40"/>
      <c r="AM4210" s="40"/>
      <c r="AN4210" s="40"/>
      <c r="AO4210" s="40"/>
      <c r="AP4210" s="40"/>
      <c r="AQ4210" s="40"/>
      <c r="AR4210" s="40"/>
      <c r="AS4210" s="40"/>
      <c r="AT4210" s="40"/>
      <c r="AU4210" s="40"/>
      <c r="AV4210" s="40"/>
      <c r="AW4210" s="40"/>
      <c r="AX4210" s="40"/>
      <c r="AY4210" s="40"/>
      <c r="AZ4210" s="40"/>
      <c r="BA4210" s="40"/>
      <c r="BB4210" s="40"/>
      <c r="BC4210" s="40"/>
      <c r="BD4210" s="40"/>
      <c r="BE4210" s="40"/>
      <c r="BF4210" s="40"/>
    </row>
    <row r="4211" spans="1:58" x14ac:dyDescent="0.4">
      <c r="A4211" s="510"/>
      <c r="B4211" s="40"/>
      <c r="C4211" s="40"/>
      <c r="D4211" s="45"/>
      <c r="E4211" s="45"/>
      <c r="F4211" s="64"/>
      <c r="G4211" s="40"/>
      <c r="H4211" s="40"/>
      <c r="I4211" s="40"/>
      <c r="J4211" s="40"/>
      <c r="K4211" s="40"/>
      <c r="L4211" s="40"/>
      <c r="M4211" s="40"/>
      <c r="N4211" s="40"/>
      <c r="O4211" s="40"/>
      <c r="P4211" s="40"/>
      <c r="Q4211" s="40"/>
      <c r="R4211" s="40"/>
      <c r="S4211" s="40"/>
      <c r="T4211" s="40"/>
      <c r="U4211" s="40"/>
      <c r="V4211" s="40"/>
      <c r="W4211" s="40"/>
      <c r="X4211" s="40"/>
      <c r="Y4211" s="40"/>
      <c r="Z4211" s="40"/>
      <c r="AA4211" s="40"/>
      <c r="AB4211" s="40"/>
      <c r="AC4211" s="40"/>
      <c r="AD4211" s="40"/>
      <c r="AE4211" s="40"/>
      <c r="AF4211" s="40"/>
      <c r="AG4211" s="40"/>
      <c r="AH4211" s="40"/>
      <c r="AI4211" s="40"/>
      <c r="AJ4211" s="40"/>
      <c r="AK4211" s="40"/>
      <c r="AL4211" s="40"/>
      <c r="AM4211" s="40"/>
      <c r="AN4211" s="40"/>
      <c r="AO4211" s="40"/>
      <c r="AP4211" s="40"/>
      <c r="AQ4211" s="40"/>
      <c r="AR4211" s="40"/>
      <c r="AS4211" s="40"/>
      <c r="AT4211" s="40"/>
      <c r="AU4211" s="40"/>
      <c r="AV4211" s="40"/>
      <c r="AW4211" s="40"/>
      <c r="AX4211" s="40"/>
      <c r="AY4211" s="40"/>
      <c r="AZ4211" s="40"/>
      <c r="BA4211" s="40"/>
      <c r="BB4211" s="40"/>
      <c r="BC4211" s="40"/>
      <c r="BD4211" s="40"/>
      <c r="BE4211" s="40"/>
      <c r="BF4211" s="40"/>
    </row>
    <row r="4212" spans="1:58" x14ac:dyDescent="0.4">
      <c r="A4212" s="510"/>
      <c r="B4212" s="40"/>
      <c r="C4212" s="40"/>
      <c r="D4212" s="45"/>
      <c r="E4212" s="45"/>
      <c r="F4212" s="64"/>
      <c r="G4212" s="40"/>
      <c r="H4212" s="40"/>
      <c r="I4212" s="40"/>
      <c r="J4212" s="40"/>
      <c r="K4212" s="40"/>
      <c r="L4212" s="40"/>
      <c r="M4212" s="40"/>
      <c r="N4212" s="40"/>
      <c r="O4212" s="40"/>
      <c r="P4212" s="40"/>
      <c r="Q4212" s="40"/>
      <c r="R4212" s="40"/>
      <c r="S4212" s="40"/>
      <c r="T4212" s="40"/>
      <c r="U4212" s="40"/>
      <c r="V4212" s="40"/>
      <c r="W4212" s="40"/>
      <c r="X4212" s="40"/>
      <c r="Y4212" s="40"/>
      <c r="Z4212" s="40"/>
      <c r="AA4212" s="40"/>
      <c r="AB4212" s="40"/>
      <c r="AC4212" s="40"/>
      <c r="AD4212" s="40"/>
      <c r="AE4212" s="40"/>
      <c r="AF4212" s="40"/>
      <c r="AG4212" s="40"/>
      <c r="AH4212" s="40"/>
      <c r="AI4212" s="40"/>
      <c r="AJ4212" s="40"/>
      <c r="AK4212" s="40"/>
      <c r="AL4212" s="40"/>
      <c r="AM4212" s="40"/>
      <c r="AN4212" s="40"/>
      <c r="AO4212" s="40"/>
      <c r="AP4212" s="40"/>
      <c r="AQ4212" s="40"/>
      <c r="AR4212" s="40"/>
      <c r="AS4212" s="40"/>
      <c r="AT4212" s="40"/>
      <c r="AU4212" s="40"/>
      <c r="AV4212" s="40"/>
      <c r="AW4212" s="40"/>
      <c r="AX4212" s="40"/>
      <c r="AY4212" s="40"/>
      <c r="AZ4212" s="40"/>
      <c r="BA4212" s="40"/>
      <c r="BB4212" s="40"/>
      <c r="BC4212" s="40"/>
      <c r="BD4212" s="40"/>
      <c r="BE4212" s="40"/>
      <c r="BF4212" s="40"/>
    </row>
    <row r="4213" spans="1:58" x14ac:dyDescent="0.4">
      <c r="A4213" s="510"/>
      <c r="B4213" s="40"/>
      <c r="C4213" s="40"/>
      <c r="D4213" s="45"/>
      <c r="E4213" s="45"/>
      <c r="F4213" s="64"/>
      <c r="G4213" s="40"/>
      <c r="H4213" s="40"/>
      <c r="I4213" s="40"/>
      <c r="J4213" s="40"/>
      <c r="K4213" s="40"/>
      <c r="L4213" s="40"/>
      <c r="M4213" s="40"/>
      <c r="N4213" s="40"/>
      <c r="O4213" s="40"/>
      <c r="P4213" s="40"/>
      <c r="Q4213" s="40"/>
      <c r="R4213" s="40"/>
      <c r="S4213" s="40"/>
      <c r="T4213" s="40"/>
      <c r="U4213" s="40"/>
      <c r="V4213" s="40"/>
      <c r="W4213" s="40"/>
      <c r="X4213" s="40"/>
      <c r="Y4213" s="40"/>
      <c r="Z4213" s="40"/>
      <c r="AA4213" s="40"/>
      <c r="AB4213" s="40"/>
      <c r="AC4213" s="40"/>
      <c r="AD4213" s="40"/>
      <c r="AE4213" s="40"/>
      <c r="AF4213" s="40"/>
      <c r="AG4213" s="40"/>
      <c r="AH4213" s="40"/>
      <c r="AI4213" s="40"/>
      <c r="AJ4213" s="40"/>
      <c r="AK4213" s="40"/>
      <c r="AL4213" s="40"/>
      <c r="AM4213" s="40"/>
      <c r="AN4213" s="40"/>
      <c r="AO4213" s="40"/>
      <c r="AP4213" s="40"/>
      <c r="AQ4213" s="40"/>
      <c r="AR4213" s="40"/>
      <c r="AS4213" s="40"/>
      <c r="AT4213" s="40"/>
      <c r="AU4213" s="40"/>
      <c r="AV4213" s="40"/>
      <c r="AW4213" s="40"/>
      <c r="AX4213" s="40"/>
      <c r="AY4213" s="40"/>
      <c r="AZ4213" s="40"/>
      <c r="BA4213" s="40"/>
      <c r="BB4213" s="40"/>
      <c r="BC4213" s="40"/>
      <c r="BD4213" s="40"/>
      <c r="BE4213" s="40"/>
      <c r="BF4213" s="40"/>
    </row>
    <row r="4214" spans="1:58" x14ac:dyDescent="0.4">
      <c r="A4214" s="510"/>
      <c r="B4214" s="40"/>
      <c r="C4214" s="40"/>
      <c r="D4214" s="45"/>
      <c r="E4214" s="45"/>
      <c r="F4214" s="64"/>
      <c r="G4214" s="40"/>
      <c r="H4214" s="40"/>
      <c r="I4214" s="40"/>
      <c r="J4214" s="40"/>
      <c r="K4214" s="40"/>
      <c r="L4214" s="40"/>
      <c r="M4214" s="40"/>
      <c r="N4214" s="40"/>
      <c r="O4214" s="40"/>
      <c r="P4214" s="40"/>
      <c r="Q4214" s="40"/>
      <c r="R4214" s="40"/>
      <c r="S4214" s="40"/>
      <c r="T4214" s="40"/>
      <c r="U4214" s="40"/>
      <c r="V4214" s="40"/>
      <c r="W4214" s="40"/>
      <c r="X4214" s="40"/>
      <c r="Y4214" s="40"/>
      <c r="Z4214" s="40"/>
      <c r="AA4214" s="40"/>
      <c r="AB4214" s="40"/>
      <c r="AC4214" s="40"/>
      <c r="AD4214" s="40"/>
      <c r="AE4214" s="40"/>
      <c r="AF4214" s="40"/>
      <c r="AG4214" s="40"/>
      <c r="AH4214" s="40"/>
      <c r="AI4214" s="40"/>
      <c r="AJ4214" s="40"/>
      <c r="AK4214" s="40"/>
      <c r="AL4214" s="40"/>
      <c r="AM4214" s="40"/>
      <c r="AN4214" s="40"/>
      <c r="AO4214" s="40"/>
      <c r="AP4214" s="40"/>
      <c r="AQ4214" s="40"/>
      <c r="AR4214" s="40"/>
      <c r="AS4214" s="40"/>
      <c r="AT4214" s="40"/>
      <c r="AU4214" s="40"/>
      <c r="AV4214" s="40"/>
      <c r="AW4214" s="40"/>
      <c r="AX4214" s="40"/>
      <c r="AY4214" s="40"/>
      <c r="AZ4214" s="40"/>
      <c r="BA4214" s="40"/>
      <c r="BB4214" s="40"/>
      <c r="BC4214" s="40"/>
      <c r="BD4214" s="40"/>
      <c r="BE4214" s="40"/>
      <c r="BF4214" s="40"/>
    </row>
    <row r="4215" spans="1:58" x14ac:dyDescent="0.4">
      <c r="A4215" s="510"/>
      <c r="B4215" s="40"/>
      <c r="C4215" s="40"/>
      <c r="D4215" s="45"/>
      <c r="E4215" s="45"/>
      <c r="F4215" s="64"/>
      <c r="G4215" s="40"/>
      <c r="H4215" s="40"/>
      <c r="I4215" s="40"/>
      <c r="J4215" s="40"/>
      <c r="K4215" s="40"/>
      <c r="L4215" s="40"/>
      <c r="M4215" s="40"/>
      <c r="N4215" s="40"/>
      <c r="O4215" s="40"/>
      <c r="P4215" s="40"/>
      <c r="Q4215" s="40"/>
      <c r="R4215" s="40"/>
      <c r="S4215" s="40"/>
      <c r="T4215" s="40"/>
      <c r="U4215" s="40"/>
      <c r="V4215" s="40"/>
      <c r="W4215" s="40"/>
      <c r="X4215" s="40"/>
      <c r="Y4215" s="40"/>
      <c r="Z4215" s="40"/>
      <c r="AA4215" s="40"/>
      <c r="AB4215" s="40"/>
      <c r="AC4215" s="40"/>
      <c r="AD4215" s="40"/>
      <c r="AE4215" s="40"/>
      <c r="AF4215" s="40"/>
      <c r="AG4215" s="40"/>
      <c r="AH4215" s="40"/>
      <c r="AI4215" s="40"/>
      <c r="AJ4215" s="40"/>
      <c r="AK4215" s="40"/>
      <c r="AL4215" s="40"/>
      <c r="AM4215" s="40"/>
      <c r="AN4215" s="40"/>
      <c r="AO4215" s="40"/>
      <c r="AP4215" s="40"/>
      <c r="AQ4215" s="40"/>
      <c r="AR4215" s="40"/>
      <c r="AS4215" s="40"/>
      <c r="AT4215" s="40"/>
      <c r="AU4215" s="40"/>
      <c r="AV4215" s="40"/>
      <c r="AW4215" s="40"/>
      <c r="AX4215" s="40"/>
      <c r="AY4215" s="40"/>
      <c r="AZ4215" s="40"/>
      <c r="BA4215" s="40"/>
      <c r="BB4215" s="40"/>
      <c r="BC4215" s="40"/>
      <c r="BD4215" s="40"/>
      <c r="BE4215" s="40"/>
      <c r="BF4215" s="40"/>
    </row>
    <row r="4216" spans="1:58" x14ac:dyDescent="0.4">
      <c r="A4216" s="510"/>
      <c r="B4216" s="40"/>
      <c r="C4216" s="40"/>
      <c r="D4216" s="45"/>
      <c r="E4216" s="45"/>
      <c r="F4216" s="64"/>
      <c r="G4216" s="40"/>
      <c r="H4216" s="40"/>
      <c r="I4216" s="40"/>
      <c r="J4216" s="40"/>
      <c r="K4216" s="40"/>
      <c r="L4216" s="40"/>
      <c r="M4216" s="40"/>
      <c r="N4216" s="40"/>
      <c r="O4216" s="40"/>
      <c r="P4216" s="40"/>
      <c r="Q4216" s="40"/>
      <c r="R4216" s="40"/>
      <c r="S4216" s="40"/>
      <c r="T4216" s="40"/>
      <c r="U4216" s="40"/>
      <c r="V4216" s="40"/>
      <c r="W4216" s="40"/>
      <c r="X4216" s="40"/>
      <c r="Y4216" s="40"/>
      <c r="Z4216" s="40"/>
      <c r="AA4216" s="40"/>
      <c r="AB4216" s="40"/>
      <c r="AC4216" s="40"/>
      <c r="AD4216" s="40"/>
      <c r="AE4216" s="40"/>
      <c r="AF4216" s="40"/>
      <c r="AG4216" s="40"/>
      <c r="AH4216" s="40"/>
      <c r="AI4216" s="40"/>
      <c r="AJ4216" s="40"/>
      <c r="AK4216" s="40"/>
      <c r="AL4216" s="40"/>
      <c r="AM4216" s="40"/>
      <c r="AN4216" s="40"/>
      <c r="AO4216" s="40"/>
      <c r="AP4216" s="40"/>
      <c r="AQ4216" s="40"/>
      <c r="AR4216" s="40"/>
      <c r="AS4216" s="40"/>
      <c r="AT4216" s="40"/>
      <c r="AU4216" s="40"/>
      <c r="AV4216" s="40"/>
      <c r="AW4216" s="40"/>
      <c r="AX4216" s="40"/>
      <c r="AY4216" s="40"/>
      <c r="AZ4216" s="40"/>
      <c r="BA4216" s="40"/>
      <c r="BB4216" s="40"/>
      <c r="BC4216" s="40"/>
      <c r="BD4216" s="40"/>
      <c r="BE4216" s="40"/>
      <c r="BF4216" s="40"/>
    </row>
    <row r="4217" spans="1:58" x14ac:dyDescent="0.4">
      <c r="A4217" s="510"/>
      <c r="B4217" s="40"/>
      <c r="C4217" s="40"/>
      <c r="D4217" s="45"/>
      <c r="E4217" s="45"/>
      <c r="F4217" s="64"/>
      <c r="G4217" s="40"/>
      <c r="H4217" s="40"/>
      <c r="I4217" s="40"/>
      <c r="J4217" s="40"/>
      <c r="K4217" s="40"/>
      <c r="L4217" s="40"/>
      <c r="M4217" s="40"/>
      <c r="N4217" s="40"/>
      <c r="O4217" s="40"/>
      <c r="P4217" s="40"/>
      <c r="Q4217" s="40"/>
      <c r="R4217" s="40"/>
      <c r="S4217" s="40"/>
      <c r="T4217" s="40"/>
      <c r="U4217" s="40"/>
      <c r="V4217" s="40"/>
      <c r="W4217" s="40"/>
      <c r="X4217" s="40"/>
      <c r="Y4217" s="40"/>
      <c r="Z4217" s="40"/>
      <c r="AA4217" s="40"/>
      <c r="AB4217" s="40"/>
      <c r="AC4217" s="40"/>
      <c r="AD4217" s="40"/>
      <c r="AE4217" s="40"/>
      <c r="AF4217" s="40"/>
      <c r="AG4217" s="40"/>
      <c r="AH4217" s="40"/>
      <c r="AI4217" s="40"/>
      <c r="AJ4217" s="40"/>
      <c r="AK4217" s="40"/>
      <c r="AL4217" s="40"/>
      <c r="AM4217" s="40"/>
      <c r="AN4217" s="40"/>
      <c r="AO4217" s="40"/>
      <c r="AP4217" s="40"/>
      <c r="AQ4217" s="40"/>
      <c r="AR4217" s="40"/>
      <c r="AS4217" s="40"/>
      <c r="AT4217" s="40"/>
      <c r="AU4217" s="40"/>
      <c r="AV4217" s="40"/>
      <c r="AW4217" s="40"/>
      <c r="AX4217" s="40"/>
      <c r="AY4217" s="40"/>
      <c r="AZ4217" s="40"/>
      <c r="BA4217" s="40"/>
      <c r="BB4217" s="40"/>
      <c r="BC4217" s="40"/>
      <c r="BD4217" s="40"/>
      <c r="BE4217" s="40"/>
      <c r="BF4217" s="40"/>
    </row>
    <row r="4218" spans="1:58" x14ac:dyDescent="0.4">
      <c r="A4218" s="510"/>
      <c r="B4218" s="40"/>
      <c r="C4218" s="40"/>
      <c r="D4218" s="45"/>
      <c r="E4218" s="45"/>
      <c r="F4218" s="64"/>
      <c r="G4218" s="40"/>
      <c r="H4218" s="40"/>
      <c r="I4218" s="40"/>
      <c r="J4218" s="40"/>
      <c r="K4218" s="40"/>
      <c r="L4218" s="40"/>
      <c r="M4218" s="40"/>
      <c r="N4218" s="40"/>
      <c r="O4218" s="40"/>
      <c r="P4218" s="40"/>
      <c r="Q4218" s="40"/>
      <c r="R4218" s="40"/>
      <c r="S4218" s="40"/>
      <c r="T4218" s="40"/>
      <c r="U4218" s="40"/>
      <c r="V4218" s="40"/>
      <c r="W4218" s="40"/>
      <c r="X4218" s="40"/>
      <c r="Y4218" s="40"/>
      <c r="Z4218" s="40"/>
      <c r="AA4218" s="40"/>
      <c r="AB4218" s="40"/>
      <c r="AC4218" s="40"/>
      <c r="AD4218" s="40"/>
      <c r="AE4218" s="40"/>
      <c r="AF4218" s="40"/>
      <c r="AG4218" s="40"/>
      <c r="AH4218" s="40"/>
      <c r="AI4218" s="40"/>
      <c r="AJ4218" s="40"/>
      <c r="AK4218" s="40"/>
      <c r="AL4218" s="40"/>
      <c r="AM4218" s="40"/>
      <c r="AN4218" s="40"/>
      <c r="AO4218" s="40"/>
      <c r="AP4218" s="40"/>
      <c r="AQ4218" s="40"/>
      <c r="AR4218" s="40"/>
      <c r="AS4218" s="40"/>
      <c r="AT4218" s="40"/>
      <c r="AU4218" s="40"/>
      <c r="AV4218" s="40"/>
      <c r="AW4218" s="40"/>
      <c r="AX4218" s="40"/>
      <c r="AY4218" s="40"/>
      <c r="AZ4218" s="40"/>
      <c r="BA4218" s="40"/>
      <c r="BB4218" s="40"/>
      <c r="BC4218" s="40"/>
      <c r="BD4218" s="40"/>
      <c r="BE4218" s="40"/>
      <c r="BF4218" s="40"/>
    </row>
    <row r="4219" spans="1:58" x14ac:dyDescent="0.4">
      <c r="A4219" s="510"/>
      <c r="B4219" s="40"/>
      <c r="C4219" s="40"/>
      <c r="D4219" s="45"/>
      <c r="E4219" s="45"/>
      <c r="F4219" s="64"/>
      <c r="G4219" s="40"/>
      <c r="H4219" s="40"/>
      <c r="I4219" s="40"/>
      <c r="J4219" s="40"/>
      <c r="K4219" s="40"/>
      <c r="L4219" s="40"/>
      <c r="M4219" s="40"/>
      <c r="N4219" s="40"/>
      <c r="O4219" s="40"/>
      <c r="P4219" s="40"/>
      <c r="Q4219" s="40"/>
      <c r="R4219" s="40"/>
      <c r="S4219" s="40"/>
      <c r="T4219" s="40"/>
      <c r="U4219" s="40"/>
      <c r="V4219" s="40"/>
      <c r="W4219" s="40"/>
      <c r="X4219" s="40"/>
      <c r="Y4219" s="40"/>
      <c r="Z4219" s="40"/>
      <c r="AA4219" s="40"/>
      <c r="AB4219" s="40"/>
      <c r="AC4219" s="40"/>
      <c r="AD4219" s="40"/>
      <c r="AE4219" s="40"/>
      <c r="AF4219" s="40"/>
      <c r="AG4219" s="40"/>
      <c r="AH4219" s="40"/>
      <c r="AI4219" s="40"/>
      <c r="AJ4219" s="40"/>
      <c r="AK4219" s="40"/>
      <c r="AL4219" s="40"/>
      <c r="AM4219" s="40"/>
      <c r="AN4219" s="40"/>
      <c r="AO4219" s="40"/>
      <c r="AP4219" s="40"/>
      <c r="AQ4219" s="40"/>
      <c r="AR4219" s="40"/>
      <c r="AS4219" s="40"/>
      <c r="AT4219" s="40"/>
      <c r="AU4219" s="40"/>
      <c r="AV4219" s="40"/>
      <c r="AW4219" s="40"/>
      <c r="AX4219" s="40"/>
      <c r="AY4219" s="40"/>
      <c r="AZ4219" s="40"/>
      <c r="BA4219" s="40"/>
      <c r="BB4219" s="40"/>
      <c r="BC4219" s="40"/>
      <c r="BD4219" s="40"/>
      <c r="BE4219" s="40"/>
      <c r="BF4219" s="40"/>
    </row>
    <row r="4220" spans="1:58" x14ac:dyDescent="0.4">
      <c r="A4220" s="510"/>
      <c r="B4220" s="40"/>
      <c r="C4220" s="40"/>
      <c r="D4220" s="45"/>
      <c r="E4220" s="45"/>
      <c r="F4220" s="64"/>
      <c r="G4220" s="40"/>
      <c r="H4220" s="40"/>
      <c r="I4220" s="40"/>
      <c r="J4220" s="40"/>
      <c r="K4220" s="40"/>
      <c r="L4220" s="40"/>
      <c r="M4220" s="40"/>
      <c r="N4220" s="40"/>
      <c r="O4220" s="40"/>
      <c r="P4220" s="40"/>
      <c r="Q4220" s="40"/>
      <c r="R4220" s="40"/>
      <c r="S4220" s="40"/>
      <c r="T4220" s="40"/>
      <c r="U4220" s="40"/>
      <c r="V4220" s="40"/>
      <c r="W4220" s="40"/>
      <c r="X4220" s="40"/>
      <c r="Y4220" s="40"/>
      <c r="Z4220" s="40"/>
      <c r="AA4220" s="40"/>
      <c r="AB4220" s="40"/>
      <c r="AC4220" s="40"/>
      <c r="AD4220" s="40"/>
      <c r="AE4220" s="40"/>
      <c r="AF4220" s="40"/>
      <c r="AG4220" s="40"/>
      <c r="AH4220" s="40"/>
      <c r="AI4220" s="40"/>
      <c r="AJ4220" s="40"/>
      <c r="AK4220" s="40"/>
      <c r="AL4220" s="40"/>
      <c r="AM4220" s="40"/>
      <c r="AN4220" s="40"/>
      <c r="AO4220" s="40"/>
      <c r="AP4220" s="40"/>
      <c r="AQ4220" s="40"/>
      <c r="AR4220" s="40"/>
      <c r="AS4220" s="40"/>
      <c r="AT4220" s="40"/>
      <c r="AU4220" s="40"/>
      <c r="AV4220" s="40"/>
      <c r="AW4220" s="40"/>
      <c r="AX4220" s="40"/>
      <c r="AY4220" s="40"/>
      <c r="AZ4220" s="40"/>
      <c r="BA4220" s="40"/>
      <c r="BB4220" s="40"/>
      <c r="BC4220" s="40"/>
      <c r="BD4220" s="40"/>
      <c r="BE4220" s="40"/>
      <c r="BF4220" s="40"/>
    </row>
    <row r="4221" spans="1:58" x14ac:dyDescent="0.4">
      <c r="A4221" s="510"/>
      <c r="B4221" s="40"/>
      <c r="C4221" s="40"/>
      <c r="D4221" s="45"/>
      <c r="E4221" s="45"/>
      <c r="F4221" s="64"/>
      <c r="G4221" s="40"/>
      <c r="H4221" s="40"/>
      <c r="I4221" s="40"/>
      <c r="J4221" s="40"/>
      <c r="K4221" s="40"/>
      <c r="L4221" s="40"/>
      <c r="M4221" s="40"/>
      <c r="N4221" s="40"/>
      <c r="O4221" s="40"/>
      <c r="P4221" s="40"/>
      <c r="Q4221" s="40"/>
      <c r="R4221" s="40"/>
      <c r="S4221" s="40"/>
      <c r="T4221" s="40"/>
      <c r="U4221" s="40"/>
      <c r="V4221" s="40"/>
      <c r="W4221" s="40"/>
      <c r="X4221" s="40"/>
      <c r="Y4221" s="40"/>
      <c r="Z4221" s="40"/>
      <c r="AA4221" s="40"/>
      <c r="AB4221" s="40"/>
      <c r="AC4221" s="40"/>
      <c r="AD4221" s="40"/>
      <c r="AE4221" s="40"/>
      <c r="AF4221" s="40"/>
      <c r="AG4221" s="40"/>
      <c r="AH4221" s="40"/>
      <c r="AI4221" s="40"/>
      <c r="AJ4221" s="40"/>
      <c r="AK4221" s="40"/>
      <c r="AL4221" s="40"/>
      <c r="AM4221" s="40"/>
      <c r="AN4221" s="40"/>
      <c r="AO4221" s="40"/>
      <c r="AP4221" s="40"/>
      <c r="AQ4221" s="40"/>
      <c r="AR4221" s="40"/>
      <c r="AS4221" s="40"/>
      <c r="AT4221" s="40"/>
      <c r="AU4221" s="40"/>
      <c r="AV4221" s="40"/>
      <c r="AW4221" s="40"/>
      <c r="AX4221" s="40"/>
      <c r="AY4221" s="40"/>
      <c r="AZ4221" s="40"/>
      <c r="BA4221" s="40"/>
      <c r="BB4221" s="40"/>
      <c r="BC4221" s="40"/>
      <c r="BD4221" s="40"/>
      <c r="BE4221" s="40"/>
      <c r="BF4221" s="40"/>
    </row>
    <row r="4222" spans="1:58" x14ac:dyDescent="0.4">
      <c r="A4222" s="510"/>
      <c r="B4222" s="40"/>
      <c r="C4222" s="40"/>
      <c r="D4222" s="45"/>
      <c r="E4222" s="45"/>
      <c r="F4222" s="64"/>
      <c r="G4222" s="40"/>
      <c r="H4222" s="40"/>
      <c r="I4222" s="40"/>
      <c r="J4222" s="40"/>
      <c r="K4222" s="40"/>
      <c r="L4222" s="40"/>
      <c r="M4222" s="40"/>
      <c r="N4222" s="40"/>
      <c r="O4222" s="40"/>
      <c r="P4222" s="40"/>
      <c r="Q4222" s="40"/>
      <c r="R4222" s="40"/>
      <c r="S4222" s="40"/>
      <c r="T4222" s="40"/>
      <c r="U4222" s="40"/>
      <c r="V4222" s="40"/>
      <c r="W4222" s="40"/>
      <c r="X4222" s="40"/>
      <c r="Y4222" s="40"/>
      <c r="Z4222" s="40"/>
      <c r="AA4222" s="40"/>
      <c r="AB4222" s="40"/>
      <c r="AC4222" s="40"/>
      <c r="AD4222" s="40"/>
      <c r="AE4222" s="40"/>
      <c r="AF4222" s="40"/>
      <c r="AG4222" s="40"/>
      <c r="AH4222" s="40"/>
      <c r="AI4222" s="40"/>
      <c r="AJ4222" s="40"/>
      <c r="AK4222" s="40"/>
      <c r="AL4222" s="40"/>
      <c r="AM4222" s="40"/>
      <c r="AN4222" s="40"/>
      <c r="AO4222" s="40"/>
      <c r="AP4222" s="40"/>
      <c r="AQ4222" s="40"/>
      <c r="AR4222" s="40"/>
      <c r="AS4222" s="40"/>
      <c r="AT4222" s="40"/>
      <c r="AU4222" s="40"/>
      <c r="AV4222" s="40"/>
      <c r="AW4222" s="40"/>
      <c r="AX4222" s="40"/>
      <c r="AY4222" s="40"/>
      <c r="AZ4222" s="40"/>
      <c r="BA4222" s="40"/>
      <c r="BB4222" s="40"/>
      <c r="BC4222" s="40"/>
      <c r="BD4222" s="40"/>
      <c r="BE4222" s="40"/>
      <c r="BF4222" s="40"/>
    </row>
    <row r="4223" spans="1:58" x14ac:dyDescent="0.4">
      <c r="A4223" s="510"/>
      <c r="B4223" s="40"/>
      <c r="C4223" s="40"/>
      <c r="D4223" s="45"/>
      <c r="E4223" s="45"/>
      <c r="F4223" s="64"/>
      <c r="G4223" s="40"/>
      <c r="H4223" s="40"/>
      <c r="I4223" s="40"/>
      <c r="J4223" s="40"/>
      <c r="K4223" s="40"/>
      <c r="L4223" s="40"/>
      <c r="M4223" s="40"/>
      <c r="N4223" s="40"/>
      <c r="O4223" s="40"/>
      <c r="P4223" s="40"/>
      <c r="Q4223" s="40"/>
      <c r="R4223" s="40"/>
      <c r="S4223" s="40"/>
      <c r="T4223" s="40"/>
      <c r="U4223" s="40"/>
      <c r="V4223" s="40"/>
      <c r="W4223" s="40"/>
      <c r="X4223" s="40"/>
      <c r="Y4223" s="40"/>
      <c r="Z4223" s="40"/>
      <c r="AA4223" s="40"/>
      <c r="AB4223" s="40"/>
      <c r="AC4223" s="40"/>
      <c r="AD4223" s="40"/>
      <c r="AE4223" s="40"/>
      <c r="AF4223" s="40"/>
      <c r="AG4223" s="40"/>
      <c r="AH4223" s="40"/>
      <c r="AI4223" s="40"/>
      <c r="AJ4223" s="40"/>
      <c r="AK4223" s="40"/>
      <c r="AL4223" s="40"/>
      <c r="AM4223" s="40"/>
      <c r="AN4223" s="40"/>
      <c r="AO4223" s="40"/>
      <c r="AP4223" s="40"/>
      <c r="AQ4223" s="40"/>
      <c r="AR4223" s="40"/>
      <c r="AS4223" s="40"/>
      <c r="AT4223" s="40"/>
      <c r="AU4223" s="40"/>
      <c r="AV4223" s="40"/>
      <c r="AW4223" s="40"/>
      <c r="AX4223" s="40"/>
      <c r="AY4223" s="40"/>
      <c r="AZ4223" s="40"/>
      <c r="BA4223" s="40"/>
      <c r="BB4223" s="40"/>
      <c r="BC4223" s="40"/>
      <c r="BD4223" s="40"/>
      <c r="BE4223" s="40"/>
      <c r="BF4223" s="40"/>
    </row>
    <row r="4224" spans="1:58" x14ac:dyDescent="0.4">
      <c r="A4224" s="510"/>
      <c r="B4224" s="40"/>
      <c r="C4224" s="40"/>
      <c r="D4224" s="45"/>
      <c r="E4224" s="45"/>
      <c r="F4224" s="64"/>
      <c r="G4224" s="40"/>
      <c r="H4224" s="40"/>
      <c r="I4224" s="40"/>
      <c r="J4224" s="40"/>
      <c r="K4224" s="40"/>
      <c r="L4224" s="40"/>
      <c r="M4224" s="40"/>
      <c r="N4224" s="40"/>
      <c r="O4224" s="40"/>
      <c r="P4224" s="40"/>
      <c r="Q4224" s="40"/>
      <c r="R4224" s="40"/>
      <c r="S4224" s="40"/>
      <c r="T4224" s="40"/>
      <c r="U4224" s="40"/>
      <c r="V4224" s="40"/>
      <c r="W4224" s="40"/>
      <c r="X4224" s="40"/>
      <c r="Y4224" s="40"/>
      <c r="Z4224" s="40"/>
      <c r="AA4224" s="40"/>
      <c r="AB4224" s="40"/>
      <c r="AC4224" s="40"/>
      <c r="AD4224" s="40"/>
      <c r="AE4224" s="40"/>
      <c r="AF4224" s="40"/>
      <c r="AG4224" s="40"/>
      <c r="AH4224" s="40"/>
      <c r="AI4224" s="40"/>
      <c r="AJ4224" s="40"/>
      <c r="AK4224" s="40"/>
      <c r="AL4224" s="40"/>
      <c r="AM4224" s="40"/>
      <c r="AN4224" s="40"/>
      <c r="AO4224" s="40"/>
      <c r="AP4224" s="40"/>
      <c r="AQ4224" s="40"/>
      <c r="AR4224" s="40"/>
      <c r="AS4224" s="40"/>
      <c r="AT4224" s="40"/>
      <c r="AU4224" s="40"/>
      <c r="AV4224" s="40"/>
      <c r="AW4224" s="40"/>
      <c r="AX4224" s="40"/>
      <c r="AY4224" s="40"/>
      <c r="AZ4224" s="40"/>
      <c r="BA4224" s="40"/>
      <c r="BB4224" s="40"/>
      <c r="BC4224" s="40"/>
      <c r="BD4224" s="40"/>
      <c r="BE4224" s="40"/>
      <c r="BF4224" s="40"/>
    </row>
    <row r="4225" spans="1:58" x14ac:dyDescent="0.4">
      <c r="A4225" s="510"/>
      <c r="B4225" s="40"/>
      <c r="C4225" s="40"/>
      <c r="D4225" s="45"/>
      <c r="E4225" s="45"/>
      <c r="F4225" s="64"/>
      <c r="G4225" s="40"/>
      <c r="H4225" s="40"/>
      <c r="I4225" s="40"/>
      <c r="J4225" s="40"/>
      <c r="K4225" s="40"/>
      <c r="L4225" s="40"/>
      <c r="M4225" s="40"/>
      <c r="N4225" s="40"/>
      <c r="O4225" s="40"/>
      <c r="P4225" s="40"/>
      <c r="Q4225" s="40"/>
      <c r="R4225" s="40"/>
      <c r="S4225" s="40"/>
      <c r="T4225" s="40"/>
      <c r="U4225" s="40"/>
      <c r="V4225" s="40"/>
      <c r="W4225" s="40"/>
      <c r="X4225" s="40"/>
      <c r="Y4225" s="40"/>
      <c r="Z4225" s="40"/>
      <c r="AA4225" s="40"/>
      <c r="AB4225" s="40"/>
      <c r="AC4225" s="40"/>
      <c r="AD4225" s="40"/>
      <c r="AE4225" s="40"/>
      <c r="AF4225" s="40"/>
      <c r="AG4225" s="40"/>
      <c r="AH4225" s="40"/>
      <c r="AI4225" s="40"/>
      <c r="AJ4225" s="40"/>
      <c r="AK4225" s="40"/>
      <c r="AL4225" s="40"/>
      <c r="AM4225" s="40"/>
      <c r="AN4225" s="40"/>
      <c r="AO4225" s="40"/>
      <c r="AP4225" s="40"/>
      <c r="AQ4225" s="40"/>
      <c r="AR4225" s="40"/>
      <c r="AS4225" s="40"/>
      <c r="AT4225" s="40"/>
      <c r="AU4225" s="40"/>
      <c r="AV4225" s="40"/>
      <c r="AW4225" s="40"/>
      <c r="AX4225" s="40"/>
      <c r="AY4225" s="40"/>
      <c r="AZ4225" s="40"/>
      <c r="BA4225" s="40"/>
      <c r="BB4225" s="40"/>
      <c r="BC4225" s="40"/>
      <c r="BD4225" s="40"/>
      <c r="BE4225" s="40"/>
      <c r="BF4225" s="40"/>
    </row>
    <row r="4226" spans="1:58" x14ac:dyDescent="0.4">
      <c r="A4226" s="510"/>
      <c r="B4226" s="40"/>
      <c r="C4226" s="40"/>
      <c r="D4226" s="45"/>
      <c r="E4226" s="45"/>
      <c r="F4226" s="64"/>
      <c r="G4226" s="40"/>
      <c r="H4226" s="40"/>
      <c r="I4226" s="40"/>
      <c r="J4226" s="40"/>
      <c r="K4226" s="40"/>
      <c r="L4226" s="40"/>
      <c r="M4226" s="40"/>
      <c r="N4226" s="40"/>
      <c r="O4226" s="40"/>
      <c r="P4226" s="40"/>
      <c r="Q4226" s="40"/>
      <c r="R4226" s="40"/>
      <c r="S4226" s="40"/>
      <c r="T4226" s="40"/>
      <c r="U4226" s="40"/>
      <c r="V4226" s="40"/>
      <c r="W4226" s="40"/>
      <c r="X4226" s="40"/>
      <c r="Y4226" s="40"/>
      <c r="Z4226" s="40"/>
      <c r="AA4226" s="40"/>
      <c r="AB4226" s="40"/>
      <c r="AC4226" s="40"/>
      <c r="AD4226" s="40"/>
      <c r="AE4226" s="40"/>
      <c r="AF4226" s="40"/>
      <c r="AG4226" s="40"/>
      <c r="AH4226" s="40"/>
      <c r="AI4226" s="40"/>
      <c r="AJ4226" s="40"/>
      <c r="AK4226" s="40"/>
      <c r="AL4226" s="40"/>
      <c r="AM4226" s="40"/>
      <c r="AN4226" s="40"/>
      <c r="AO4226" s="40"/>
      <c r="AP4226" s="40"/>
      <c r="AQ4226" s="40"/>
      <c r="AR4226" s="40"/>
      <c r="AS4226" s="40"/>
      <c r="AT4226" s="40"/>
      <c r="AU4226" s="40"/>
      <c r="AV4226" s="40"/>
      <c r="AW4226" s="40"/>
      <c r="AX4226" s="40"/>
      <c r="AY4226" s="40"/>
      <c r="AZ4226" s="40"/>
      <c r="BA4226" s="40"/>
      <c r="BB4226" s="40"/>
      <c r="BC4226" s="40"/>
      <c r="BD4226" s="40"/>
      <c r="BE4226" s="40"/>
      <c r="BF4226" s="40"/>
    </row>
    <row r="4227" spans="1:58" x14ac:dyDescent="0.4">
      <c r="A4227" s="510"/>
      <c r="B4227" s="40"/>
      <c r="C4227" s="40"/>
      <c r="D4227" s="45"/>
      <c r="E4227" s="45"/>
      <c r="F4227" s="64"/>
      <c r="G4227" s="40"/>
      <c r="H4227" s="40"/>
      <c r="I4227" s="40"/>
      <c r="J4227" s="40"/>
      <c r="K4227" s="40"/>
      <c r="L4227" s="40"/>
      <c r="M4227" s="40"/>
      <c r="N4227" s="40"/>
      <c r="O4227" s="40"/>
      <c r="P4227" s="40"/>
      <c r="Q4227" s="40"/>
      <c r="R4227" s="40"/>
      <c r="S4227" s="40"/>
      <c r="T4227" s="40"/>
      <c r="U4227" s="40"/>
      <c r="V4227" s="40"/>
      <c r="W4227" s="40"/>
      <c r="X4227" s="40"/>
      <c r="Y4227" s="40"/>
      <c r="Z4227" s="40"/>
      <c r="AA4227" s="40"/>
      <c r="AB4227" s="40"/>
      <c r="AC4227" s="40"/>
      <c r="AD4227" s="40"/>
      <c r="AE4227" s="40"/>
      <c r="AF4227" s="40"/>
      <c r="AG4227" s="40"/>
      <c r="AH4227" s="40"/>
      <c r="AI4227" s="40"/>
      <c r="AJ4227" s="40"/>
      <c r="AK4227" s="40"/>
      <c r="AL4227" s="40"/>
      <c r="AM4227" s="40"/>
      <c r="AN4227" s="40"/>
      <c r="AO4227" s="40"/>
      <c r="AP4227" s="40"/>
      <c r="AQ4227" s="40"/>
      <c r="AR4227" s="40"/>
      <c r="AS4227" s="40"/>
      <c r="AT4227" s="40"/>
      <c r="AU4227" s="40"/>
      <c r="AV4227" s="40"/>
      <c r="AW4227" s="40"/>
      <c r="AX4227" s="40"/>
      <c r="AY4227" s="40"/>
      <c r="AZ4227" s="40"/>
      <c r="BA4227" s="40"/>
      <c r="BB4227" s="40"/>
      <c r="BC4227" s="40"/>
      <c r="BD4227" s="40"/>
      <c r="BE4227" s="40"/>
      <c r="BF4227" s="40"/>
    </row>
    <row r="4228" spans="1:58" x14ac:dyDescent="0.4">
      <c r="A4228" s="510"/>
      <c r="B4228" s="40"/>
      <c r="C4228" s="40"/>
      <c r="D4228" s="45"/>
      <c r="E4228" s="45"/>
      <c r="F4228" s="64"/>
      <c r="G4228" s="40"/>
      <c r="H4228" s="40"/>
      <c r="I4228" s="40"/>
      <c r="J4228" s="40"/>
      <c r="K4228" s="40"/>
      <c r="L4228" s="40"/>
      <c r="M4228" s="40"/>
      <c r="N4228" s="40"/>
      <c r="O4228" s="40"/>
      <c r="P4228" s="40"/>
      <c r="Q4228" s="40"/>
      <c r="R4228" s="40"/>
      <c r="S4228" s="40"/>
      <c r="T4228" s="40"/>
      <c r="U4228" s="40"/>
      <c r="V4228" s="40"/>
      <c r="W4228" s="40"/>
      <c r="X4228" s="40"/>
      <c r="Y4228" s="40"/>
      <c r="Z4228" s="40"/>
      <c r="AA4228" s="40"/>
      <c r="AB4228" s="40"/>
      <c r="AC4228" s="40"/>
      <c r="AD4228" s="40"/>
      <c r="AE4228" s="40"/>
      <c r="AF4228" s="40"/>
      <c r="AG4228" s="40"/>
      <c r="AH4228" s="40"/>
      <c r="AI4228" s="40"/>
      <c r="AJ4228" s="40"/>
      <c r="AK4228" s="40"/>
      <c r="AL4228" s="40"/>
      <c r="AM4228" s="40"/>
      <c r="AN4228" s="40"/>
      <c r="AO4228" s="40"/>
      <c r="AP4228" s="40"/>
      <c r="AQ4228" s="40"/>
      <c r="AR4228" s="40"/>
      <c r="AS4228" s="40"/>
      <c r="AT4228" s="40"/>
      <c r="AU4228" s="40"/>
      <c r="AV4228" s="40"/>
      <c r="AW4228" s="40"/>
      <c r="AX4228" s="40"/>
      <c r="AY4228" s="40"/>
      <c r="AZ4228" s="40"/>
      <c r="BA4228" s="40"/>
      <c r="BB4228" s="40"/>
      <c r="BC4228" s="40"/>
      <c r="BD4228" s="40"/>
      <c r="BE4228" s="40"/>
      <c r="BF4228" s="40"/>
    </row>
    <row r="4229" spans="1:58" x14ac:dyDescent="0.4">
      <c r="A4229" s="510"/>
      <c r="B4229" s="40"/>
      <c r="C4229" s="40"/>
      <c r="D4229" s="45"/>
      <c r="E4229" s="45"/>
      <c r="F4229" s="64"/>
      <c r="G4229" s="40"/>
      <c r="H4229" s="40"/>
      <c r="I4229" s="40"/>
      <c r="J4229" s="40"/>
      <c r="K4229" s="40"/>
      <c r="L4229" s="40"/>
      <c r="M4229" s="40"/>
      <c r="N4229" s="40"/>
      <c r="O4229" s="40"/>
      <c r="P4229" s="40"/>
      <c r="Q4229" s="40"/>
      <c r="R4229" s="40"/>
      <c r="S4229" s="40"/>
      <c r="T4229" s="40"/>
      <c r="U4229" s="40"/>
      <c r="V4229" s="40"/>
      <c r="W4229" s="40"/>
      <c r="X4229" s="40"/>
      <c r="Y4229" s="40"/>
      <c r="Z4229" s="40"/>
      <c r="AA4229" s="40"/>
      <c r="AB4229" s="40"/>
      <c r="AC4229" s="40"/>
      <c r="AD4229" s="40"/>
      <c r="AE4229" s="40"/>
      <c r="AF4229" s="40"/>
      <c r="AG4229" s="40"/>
      <c r="AH4229" s="40"/>
      <c r="AI4229" s="40"/>
      <c r="AJ4229" s="40"/>
      <c r="AK4229" s="40"/>
      <c r="AL4229" s="40"/>
      <c r="AM4229" s="40"/>
      <c r="AN4229" s="40"/>
      <c r="AO4229" s="40"/>
      <c r="AP4229" s="40"/>
      <c r="AQ4229" s="40"/>
      <c r="AR4229" s="40"/>
      <c r="AS4229" s="40"/>
      <c r="AT4229" s="40"/>
      <c r="AU4229" s="40"/>
      <c r="AV4229" s="40"/>
      <c r="AW4229" s="40"/>
      <c r="AX4229" s="40"/>
      <c r="AY4229" s="40"/>
      <c r="AZ4229" s="40"/>
      <c r="BA4229" s="40"/>
      <c r="BB4229" s="40"/>
      <c r="BC4229" s="40"/>
      <c r="BD4229" s="40"/>
      <c r="BE4229" s="40"/>
      <c r="BF4229" s="40"/>
    </row>
    <row r="4230" spans="1:58" x14ac:dyDescent="0.4">
      <c r="A4230" s="510"/>
      <c r="B4230" s="40"/>
      <c r="C4230" s="40"/>
      <c r="D4230" s="45"/>
      <c r="E4230" s="45"/>
      <c r="F4230" s="64"/>
      <c r="G4230" s="40"/>
      <c r="H4230" s="40"/>
      <c r="I4230" s="40"/>
      <c r="J4230" s="40"/>
      <c r="K4230" s="40"/>
      <c r="L4230" s="40"/>
      <c r="M4230" s="40"/>
      <c r="N4230" s="40"/>
      <c r="O4230" s="40"/>
      <c r="P4230" s="40"/>
      <c r="Q4230" s="40"/>
      <c r="R4230" s="40"/>
      <c r="S4230" s="40"/>
      <c r="T4230" s="40"/>
      <c r="U4230" s="40"/>
      <c r="V4230" s="40"/>
      <c r="W4230" s="40"/>
      <c r="X4230" s="40"/>
      <c r="Y4230" s="40"/>
      <c r="Z4230" s="40"/>
      <c r="AA4230" s="40"/>
      <c r="AB4230" s="40"/>
      <c r="AC4230" s="40"/>
      <c r="AD4230" s="40"/>
      <c r="AE4230" s="40"/>
      <c r="AF4230" s="40"/>
      <c r="AG4230" s="40"/>
      <c r="AH4230" s="40"/>
      <c r="AI4230" s="40"/>
      <c r="AJ4230" s="40"/>
      <c r="AK4230" s="40"/>
      <c r="AL4230" s="40"/>
      <c r="AM4230" s="40"/>
      <c r="AN4230" s="40"/>
      <c r="AO4230" s="40"/>
      <c r="AP4230" s="40"/>
      <c r="AQ4230" s="40"/>
      <c r="AR4230" s="40"/>
      <c r="AS4230" s="40"/>
      <c r="AT4230" s="40"/>
      <c r="AU4230" s="40"/>
      <c r="AV4230" s="40"/>
      <c r="AW4230" s="40"/>
      <c r="AX4230" s="40"/>
      <c r="AY4230" s="40"/>
      <c r="AZ4230" s="40"/>
      <c r="BA4230" s="40"/>
      <c r="BB4230" s="40"/>
      <c r="BC4230" s="40"/>
      <c r="BD4230" s="40"/>
      <c r="BE4230" s="40"/>
      <c r="BF4230" s="40"/>
    </row>
    <row r="4231" spans="1:58" x14ac:dyDescent="0.4">
      <c r="A4231" s="510"/>
      <c r="B4231" s="40"/>
      <c r="C4231" s="40"/>
      <c r="D4231" s="45"/>
      <c r="E4231" s="45"/>
      <c r="F4231" s="64"/>
      <c r="G4231" s="40"/>
      <c r="H4231" s="40"/>
      <c r="I4231" s="40"/>
      <c r="J4231" s="40"/>
      <c r="K4231" s="40"/>
      <c r="L4231" s="40"/>
      <c r="M4231" s="40"/>
      <c r="N4231" s="40"/>
      <c r="O4231" s="40"/>
      <c r="P4231" s="40"/>
      <c r="Q4231" s="40"/>
      <c r="R4231" s="40"/>
      <c r="S4231" s="40"/>
      <c r="T4231" s="40"/>
      <c r="U4231" s="40"/>
      <c r="V4231" s="40"/>
      <c r="W4231" s="40"/>
      <c r="X4231" s="40"/>
      <c r="Y4231" s="40"/>
      <c r="Z4231" s="40"/>
      <c r="AA4231" s="40"/>
      <c r="AB4231" s="40"/>
      <c r="AC4231" s="40"/>
      <c r="AD4231" s="40"/>
      <c r="AE4231" s="40"/>
      <c r="AF4231" s="40"/>
      <c r="AG4231" s="40"/>
      <c r="AH4231" s="40"/>
      <c r="AI4231" s="40"/>
      <c r="AJ4231" s="40"/>
      <c r="AK4231" s="40"/>
      <c r="AL4231" s="40"/>
      <c r="AM4231" s="40"/>
      <c r="AN4231" s="40"/>
      <c r="AO4231" s="40"/>
      <c r="AP4231" s="40"/>
      <c r="AQ4231" s="40"/>
      <c r="AR4231" s="40"/>
      <c r="AS4231" s="40"/>
      <c r="AT4231" s="40"/>
      <c r="AU4231" s="40"/>
      <c r="AV4231" s="40"/>
      <c r="AW4231" s="40"/>
      <c r="AX4231" s="40"/>
      <c r="AY4231" s="40"/>
      <c r="AZ4231" s="40"/>
      <c r="BA4231" s="40"/>
      <c r="BB4231" s="40"/>
      <c r="BC4231" s="40"/>
      <c r="BD4231" s="40"/>
      <c r="BE4231" s="40"/>
      <c r="BF4231" s="40"/>
    </row>
    <row r="4232" spans="1:58" x14ac:dyDescent="0.4">
      <c r="A4232" s="510"/>
      <c r="B4232" s="40"/>
      <c r="C4232" s="40"/>
      <c r="D4232" s="45"/>
      <c r="E4232" s="45"/>
      <c r="F4232" s="64"/>
      <c r="G4232" s="40"/>
      <c r="H4232" s="40"/>
      <c r="I4232" s="40"/>
      <c r="J4232" s="40"/>
      <c r="K4232" s="40"/>
      <c r="L4232" s="40"/>
      <c r="M4232" s="40"/>
      <c r="N4232" s="40"/>
      <c r="O4232" s="40"/>
      <c r="P4232" s="40"/>
      <c r="Q4232" s="40"/>
      <c r="R4232" s="40"/>
      <c r="S4232" s="40"/>
      <c r="T4232" s="40"/>
      <c r="U4232" s="40"/>
      <c r="V4232" s="40"/>
      <c r="W4232" s="40"/>
      <c r="X4232" s="40"/>
      <c r="Y4232" s="40"/>
      <c r="Z4232" s="40"/>
      <c r="AA4232" s="40"/>
      <c r="AB4232" s="40"/>
      <c r="AC4232" s="40"/>
      <c r="AD4232" s="40"/>
      <c r="AE4232" s="40"/>
      <c r="AF4232" s="40"/>
      <c r="AG4232" s="40"/>
      <c r="AH4232" s="40"/>
      <c r="AI4232" s="40"/>
      <c r="AJ4232" s="40"/>
      <c r="AK4232" s="40"/>
      <c r="AL4232" s="40"/>
      <c r="AM4232" s="40"/>
      <c r="AN4232" s="40"/>
      <c r="AO4232" s="40"/>
      <c r="AP4232" s="40"/>
      <c r="AQ4232" s="40"/>
      <c r="AR4232" s="40"/>
      <c r="AS4232" s="40"/>
      <c r="AT4232" s="40"/>
      <c r="AU4232" s="40"/>
      <c r="AV4232" s="40"/>
      <c r="AW4232" s="40"/>
      <c r="AX4232" s="40"/>
      <c r="AY4232" s="40"/>
      <c r="AZ4232" s="40"/>
      <c r="BA4232" s="40"/>
      <c r="BB4232" s="40"/>
      <c r="BC4232" s="40"/>
      <c r="BD4232" s="40"/>
      <c r="BE4232" s="40"/>
      <c r="BF4232" s="40"/>
    </row>
    <row r="4233" spans="1:58" x14ac:dyDescent="0.4">
      <c r="A4233" s="510"/>
      <c r="B4233" s="40"/>
      <c r="C4233" s="40"/>
      <c r="D4233" s="45"/>
      <c r="E4233" s="45"/>
      <c r="F4233" s="64"/>
      <c r="G4233" s="40"/>
      <c r="H4233" s="40"/>
      <c r="I4233" s="40"/>
      <c r="J4233" s="40"/>
      <c r="K4233" s="40"/>
      <c r="L4233" s="40"/>
      <c r="M4233" s="40"/>
      <c r="N4233" s="40"/>
      <c r="O4233" s="40"/>
      <c r="P4233" s="40"/>
      <c r="Q4233" s="40"/>
      <c r="R4233" s="40"/>
      <c r="S4233" s="40"/>
      <c r="T4233" s="40"/>
      <c r="U4233" s="40"/>
      <c r="V4233" s="40"/>
      <c r="W4233" s="40"/>
      <c r="X4233" s="40"/>
      <c r="Y4233" s="40"/>
      <c r="Z4233" s="40"/>
      <c r="AA4233" s="40"/>
      <c r="AB4233" s="40"/>
      <c r="AC4233" s="40"/>
      <c r="AD4233" s="40"/>
      <c r="AE4233" s="40"/>
      <c r="AF4233" s="40"/>
      <c r="AG4233" s="40"/>
      <c r="AH4233" s="40"/>
      <c r="AI4233" s="40"/>
      <c r="AJ4233" s="40"/>
      <c r="AK4233" s="40"/>
      <c r="AL4233" s="40"/>
      <c r="AM4233" s="40"/>
      <c r="AN4233" s="40"/>
      <c r="AO4233" s="40"/>
      <c r="AP4233" s="40"/>
      <c r="AQ4233" s="40"/>
      <c r="AR4233" s="40"/>
      <c r="AS4233" s="40"/>
      <c r="AT4233" s="40"/>
      <c r="AU4233" s="40"/>
      <c r="AV4233" s="40"/>
      <c r="AW4233" s="40"/>
      <c r="AX4233" s="40"/>
      <c r="AY4233" s="40"/>
      <c r="AZ4233" s="40"/>
      <c r="BA4233" s="40"/>
      <c r="BB4233" s="40"/>
      <c r="BC4233" s="40"/>
      <c r="BD4233" s="40"/>
      <c r="BE4233" s="40"/>
      <c r="BF4233" s="40"/>
    </row>
    <row r="4234" spans="1:58" x14ac:dyDescent="0.4">
      <c r="A4234" s="510"/>
      <c r="B4234" s="40"/>
      <c r="C4234" s="40"/>
      <c r="D4234" s="45"/>
      <c r="E4234" s="45"/>
      <c r="F4234" s="64"/>
      <c r="G4234" s="40"/>
      <c r="H4234" s="40"/>
      <c r="I4234" s="40"/>
      <c r="J4234" s="40"/>
      <c r="K4234" s="40"/>
      <c r="L4234" s="40"/>
      <c r="M4234" s="40"/>
      <c r="N4234" s="40"/>
      <c r="O4234" s="40"/>
      <c r="P4234" s="40"/>
      <c r="Q4234" s="40"/>
      <c r="R4234" s="40"/>
      <c r="S4234" s="40"/>
      <c r="T4234" s="40"/>
      <c r="U4234" s="40"/>
      <c r="V4234" s="40"/>
      <c r="W4234" s="40"/>
      <c r="X4234" s="40"/>
      <c r="Y4234" s="40"/>
      <c r="Z4234" s="40"/>
      <c r="AA4234" s="40"/>
      <c r="AB4234" s="40"/>
      <c r="AC4234" s="40"/>
      <c r="AD4234" s="40"/>
      <c r="AE4234" s="40"/>
      <c r="AF4234" s="40"/>
      <c r="AG4234" s="40"/>
      <c r="AH4234" s="40"/>
      <c r="AI4234" s="40"/>
      <c r="AJ4234" s="40"/>
      <c r="AK4234" s="40"/>
      <c r="AL4234" s="40"/>
      <c r="AM4234" s="40"/>
      <c r="AN4234" s="40"/>
      <c r="AO4234" s="40"/>
      <c r="AP4234" s="40"/>
      <c r="AQ4234" s="40"/>
      <c r="AR4234" s="40"/>
      <c r="AS4234" s="40"/>
      <c r="AT4234" s="40"/>
      <c r="AU4234" s="40"/>
      <c r="AV4234" s="40"/>
      <c r="AW4234" s="40"/>
      <c r="AX4234" s="40"/>
      <c r="AY4234" s="40"/>
      <c r="AZ4234" s="40"/>
      <c r="BA4234" s="40"/>
      <c r="BB4234" s="40"/>
      <c r="BC4234" s="40"/>
      <c r="BD4234" s="40"/>
      <c r="BE4234" s="40"/>
      <c r="BF4234" s="40"/>
    </row>
    <row r="4235" spans="1:58" x14ac:dyDescent="0.4">
      <c r="A4235" s="510"/>
      <c r="B4235" s="40"/>
      <c r="C4235" s="40"/>
      <c r="D4235" s="45"/>
      <c r="E4235" s="45"/>
      <c r="F4235" s="64"/>
      <c r="G4235" s="40"/>
      <c r="H4235" s="40"/>
      <c r="I4235" s="40"/>
      <c r="J4235" s="40"/>
      <c r="K4235" s="40"/>
      <c r="L4235" s="40"/>
      <c r="M4235" s="40"/>
      <c r="N4235" s="40"/>
      <c r="O4235" s="40"/>
      <c r="P4235" s="40"/>
      <c r="Q4235" s="40"/>
      <c r="R4235" s="40"/>
      <c r="S4235" s="40"/>
      <c r="T4235" s="40"/>
      <c r="U4235" s="40"/>
      <c r="V4235" s="40"/>
      <c r="W4235" s="40"/>
      <c r="X4235" s="40"/>
      <c r="Y4235" s="40"/>
      <c r="Z4235" s="40"/>
      <c r="AA4235" s="40"/>
      <c r="AB4235" s="40"/>
      <c r="AC4235" s="40"/>
      <c r="AD4235" s="40"/>
      <c r="AE4235" s="40"/>
      <c r="AF4235" s="40"/>
      <c r="AG4235" s="40"/>
      <c r="AH4235" s="40"/>
      <c r="AI4235" s="40"/>
      <c r="AJ4235" s="40"/>
      <c r="AK4235" s="40"/>
      <c r="AL4235" s="40"/>
      <c r="AM4235" s="40"/>
      <c r="AN4235" s="40"/>
      <c r="AO4235" s="40"/>
      <c r="AP4235" s="40"/>
      <c r="AQ4235" s="40"/>
      <c r="AR4235" s="40"/>
      <c r="AS4235" s="40"/>
      <c r="AT4235" s="40"/>
      <c r="AU4235" s="40"/>
      <c r="AV4235" s="40"/>
      <c r="AW4235" s="40"/>
      <c r="AX4235" s="40"/>
      <c r="AY4235" s="40"/>
      <c r="AZ4235" s="40"/>
      <c r="BA4235" s="40"/>
      <c r="BB4235" s="40"/>
      <c r="BC4235" s="40"/>
      <c r="BD4235" s="40"/>
      <c r="BE4235" s="40"/>
      <c r="BF4235" s="40"/>
    </row>
    <row r="4236" spans="1:58" x14ac:dyDescent="0.4">
      <c r="A4236" s="510"/>
      <c r="B4236" s="40"/>
      <c r="C4236" s="40"/>
      <c r="D4236" s="45"/>
      <c r="E4236" s="45"/>
      <c r="F4236" s="64"/>
      <c r="G4236" s="40"/>
      <c r="H4236" s="40"/>
      <c r="I4236" s="40"/>
      <c r="J4236" s="40"/>
      <c r="K4236" s="40"/>
      <c r="L4236" s="40"/>
      <c r="M4236" s="40"/>
      <c r="N4236" s="40"/>
      <c r="O4236" s="40"/>
      <c r="P4236" s="40"/>
      <c r="Q4236" s="40"/>
      <c r="R4236" s="40"/>
      <c r="S4236" s="40"/>
      <c r="T4236" s="40"/>
      <c r="U4236" s="40"/>
      <c r="V4236" s="40"/>
      <c r="W4236" s="40"/>
      <c r="X4236" s="40"/>
      <c r="Y4236" s="40"/>
      <c r="Z4236" s="40"/>
      <c r="AA4236" s="40"/>
      <c r="AB4236" s="40"/>
      <c r="AC4236" s="40"/>
      <c r="AD4236" s="40"/>
      <c r="AE4236" s="40"/>
      <c r="AF4236" s="40"/>
      <c r="AG4236" s="40"/>
      <c r="AH4236" s="40"/>
      <c r="AI4236" s="40"/>
      <c r="AJ4236" s="40"/>
      <c r="AK4236" s="40"/>
      <c r="AL4236" s="40"/>
      <c r="AM4236" s="40"/>
      <c r="AN4236" s="40"/>
      <c r="AO4236" s="40"/>
      <c r="AP4236" s="40"/>
      <c r="AQ4236" s="40"/>
      <c r="AR4236" s="40"/>
      <c r="AS4236" s="40"/>
      <c r="AT4236" s="40"/>
      <c r="AU4236" s="40"/>
      <c r="AV4236" s="40"/>
      <c r="AW4236" s="40"/>
      <c r="AX4236" s="40"/>
      <c r="AY4236" s="40"/>
      <c r="AZ4236" s="40"/>
      <c r="BA4236" s="40"/>
      <c r="BB4236" s="40"/>
      <c r="BC4236" s="40"/>
      <c r="BD4236" s="40"/>
      <c r="BE4236" s="40"/>
      <c r="BF4236" s="40"/>
    </row>
    <row r="4237" spans="1:58" x14ac:dyDescent="0.4">
      <c r="A4237" s="510"/>
      <c r="B4237" s="40"/>
      <c r="C4237" s="40"/>
      <c r="D4237" s="45"/>
      <c r="E4237" s="45"/>
      <c r="F4237" s="64"/>
      <c r="G4237" s="40"/>
      <c r="H4237" s="40"/>
      <c r="I4237" s="40"/>
      <c r="J4237" s="40"/>
      <c r="K4237" s="40"/>
      <c r="L4237" s="40"/>
      <c r="M4237" s="40"/>
      <c r="N4237" s="40"/>
      <c r="O4237" s="40"/>
      <c r="P4237" s="40"/>
      <c r="Q4237" s="40"/>
      <c r="R4237" s="40"/>
      <c r="S4237" s="40"/>
      <c r="T4237" s="40"/>
      <c r="U4237" s="40"/>
      <c r="V4237" s="40"/>
      <c r="W4237" s="40"/>
      <c r="X4237" s="40"/>
      <c r="Y4237" s="40"/>
      <c r="Z4237" s="40"/>
      <c r="AA4237" s="40"/>
      <c r="AB4237" s="40"/>
      <c r="AC4237" s="40"/>
      <c r="AD4237" s="40"/>
      <c r="AE4237" s="40"/>
      <c r="AF4237" s="40"/>
      <c r="AG4237" s="40"/>
      <c r="AH4237" s="40"/>
      <c r="AI4237" s="40"/>
      <c r="AJ4237" s="40"/>
      <c r="AK4237" s="40"/>
      <c r="AL4237" s="40"/>
      <c r="AM4237" s="40"/>
      <c r="AN4237" s="40"/>
      <c r="AO4237" s="40"/>
      <c r="AP4237" s="40"/>
      <c r="AQ4237" s="40"/>
      <c r="AR4237" s="40"/>
      <c r="AS4237" s="40"/>
      <c r="AT4237" s="40"/>
      <c r="AU4237" s="40"/>
      <c r="AV4237" s="40"/>
      <c r="AW4237" s="40"/>
      <c r="AX4237" s="40"/>
      <c r="AY4237" s="40"/>
      <c r="AZ4237" s="40"/>
      <c r="BA4237" s="40"/>
      <c r="BB4237" s="40"/>
      <c r="BC4237" s="40"/>
      <c r="BD4237" s="40"/>
      <c r="BE4237" s="40"/>
      <c r="BF4237" s="40"/>
    </row>
    <row r="4238" spans="1:58" x14ac:dyDescent="0.4">
      <c r="A4238" s="510"/>
      <c r="B4238" s="40"/>
      <c r="C4238" s="40"/>
      <c r="D4238" s="45"/>
      <c r="E4238" s="45"/>
      <c r="F4238" s="64"/>
      <c r="G4238" s="40"/>
      <c r="H4238" s="40"/>
      <c r="I4238" s="40"/>
      <c r="J4238" s="40"/>
      <c r="K4238" s="40"/>
      <c r="L4238" s="40"/>
      <c r="M4238" s="40"/>
      <c r="N4238" s="40"/>
      <c r="O4238" s="40"/>
      <c r="P4238" s="40"/>
      <c r="Q4238" s="40"/>
      <c r="R4238" s="40"/>
      <c r="S4238" s="40"/>
      <c r="T4238" s="40"/>
      <c r="U4238" s="40"/>
      <c r="V4238" s="40"/>
      <c r="W4238" s="40"/>
      <c r="X4238" s="40"/>
      <c r="Y4238" s="40"/>
      <c r="Z4238" s="40"/>
      <c r="AA4238" s="40"/>
      <c r="AB4238" s="40"/>
      <c r="AC4238" s="40"/>
      <c r="AD4238" s="40"/>
      <c r="AE4238" s="40"/>
      <c r="AF4238" s="40"/>
      <c r="AG4238" s="40"/>
      <c r="AH4238" s="40"/>
      <c r="AI4238" s="40"/>
      <c r="AJ4238" s="40"/>
      <c r="AK4238" s="40"/>
      <c r="AL4238" s="40"/>
      <c r="AM4238" s="40"/>
      <c r="AN4238" s="40"/>
      <c r="AO4238" s="40"/>
      <c r="AP4238" s="40"/>
      <c r="AQ4238" s="40"/>
      <c r="AR4238" s="40"/>
      <c r="AS4238" s="40"/>
      <c r="AT4238" s="40"/>
      <c r="AU4238" s="40"/>
      <c r="AV4238" s="40"/>
      <c r="AW4238" s="40"/>
      <c r="AX4238" s="40"/>
      <c r="AY4238" s="40"/>
      <c r="AZ4238" s="40"/>
      <c r="BA4238" s="40"/>
      <c r="BB4238" s="40"/>
      <c r="BC4238" s="40"/>
      <c r="BD4238" s="40"/>
      <c r="BE4238" s="40"/>
      <c r="BF4238" s="40"/>
    </row>
    <row r="4239" spans="1:58" x14ac:dyDescent="0.4">
      <c r="A4239" s="510"/>
      <c r="B4239" s="40"/>
      <c r="C4239" s="40"/>
      <c r="D4239" s="45"/>
      <c r="E4239" s="45"/>
      <c r="F4239" s="64"/>
      <c r="G4239" s="40"/>
      <c r="H4239" s="40"/>
      <c r="I4239" s="40"/>
      <c r="J4239" s="40"/>
      <c r="K4239" s="40"/>
      <c r="L4239" s="40"/>
      <c r="M4239" s="40"/>
      <c r="N4239" s="40"/>
      <c r="O4239" s="40"/>
      <c r="P4239" s="40"/>
      <c r="Q4239" s="40"/>
      <c r="R4239" s="40"/>
      <c r="S4239" s="40"/>
      <c r="T4239" s="40"/>
      <c r="U4239" s="40"/>
      <c r="V4239" s="40"/>
      <c r="W4239" s="40"/>
      <c r="X4239" s="40"/>
      <c r="Y4239" s="40"/>
      <c r="Z4239" s="40"/>
      <c r="AA4239" s="40"/>
      <c r="AB4239" s="40"/>
      <c r="AC4239" s="40"/>
      <c r="AD4239" s="40"/>
      <c r="AE4239" s="40"/>
      <c r="AF4239" s="40"/>
      <c r="AG4239" s="40"/>
      <c r="AH4239" s="40"/>
      <c r="AI4239" s="40"/>
      <c r="AJ4239" s="40"/>
      <c r="AK4239" s="40"/>
      <c r="AL4239" s="40"/>
      <c r="AM4239" s="40"/>
      <c r="AN4239" s="40"/>
      <c r="AO4239" s="40"/>
      <c r="AP4239" s="40"/>
      <c r="AQ4239" s="40"/>
      <c r="AR4239" s="40"/>
      <c r="AS4239" s="40"/>
      <c r="AT4239" s="40"/>
      <c r="AU4239" s="40"/>
      <c r="AV4239" s="40"/>
      <c r="AW4239" s="40"/>
      <c r="AX4239" s="40"/>
      <c r="AY4239" s="40"/>
      <c r="AZ4239" s="40"/>
      <c r="BA4239" s="40"/>
      <c r="BB4239" s="40"/>
      <c r="BC4239" s="40"/>
      <c r="BD4239" s="40"/>
      <c r="BE4239" s="40"/>
      <c r="BF4239" s="40"/>
    </row>
    <row r="4240" spans="1:58" x14ac:dyDescent="0.4">
      <c r="A4240" s="510"/>
      <c r="B4240" s="40"/>
      <c r="C4240" s="40"/>
      <c r="D4240" s="45"/>
      <c r="E4240" s="45"/>
      <c r="F4240" s="64"/>
      <c r="G4240" s="40"/>
      <c r="H4240" s="40"/>
      <c r="I4240" s="40"/>
      <c r="J4240" s="40"/>
      <c r="K4240" s="40"/>
      <c r="L4240" s="40"/>
      <c r="M4240" s="40"/>
      <c r="N4240" s="40"/>
      <c r="O4240" s="40"/>
      <c r="P4240" s="40"/>
      <c r="Q4240" s="40"/>
      <c r="R4240" s="40"/>
      <c r="S4240" s="40"/>
      <c r="T4240" s="40"/>
      <c r="U4240" s="40"/>
      <c r="V4240" s="40"/>
      <c r="W4240" s="40"/>
      <c r="X4240" s="40"/>
      <c r="Y4240" s="40"/>
      <c r="Z4240" s="40"/>
      <c r="AA4240" s="40"/>
      <c r="AB4240" s="40"/>
      <c r="AC4240" s="40"/>
      <c r="AD4240" s="40"/>
      <c r="AE4240" s="40"/>
      <c r="AF4240" s="40"/>
      <c r="AG4240" s="40"/>
      <c r="AH4240" s="40"/>
      <c r="AI4240" s="40"/>
      <c r="AJ4240" s="40"/>
      <c r="AK4240" s="40"/>
      <c r="AL4240" s="40"/>
      <c r="AM4240" s="40"/>
      <c r="AN4240" s="40"/>
      <c r="AO4240" s="40"/>
      <c r="AP4240" s="40"/>
      <c r="AQ4240" s="40"/>
      <c r="AR4240" s="40"/>
      <c r="AS4240" s="40"/>
      <c r="AT4240" s="40"/>
      <c r="AU4240" s="40"/>
      <c r="AV4240" s="40"/>
      <c r="AW4240" s="40"/>
      <c r="AX4240" s="40"/>
      <c r="AY4240" s="40"/>
      <c r="AZ4240" s="40"/>
      <c r="BA4240" s="40"/>
      <c r="BB4240" s="40"/>
      <c r="BC4240" s="40"/>
      <c r="BD4240" s="40"/>
      <c r="BE4240" s="40"/>
      <c r="BF4240" s="40"/>
    </row>
    <row r="4241" spans="1:58" x14ac:dyDescent="0.4">
      <c r="A4241" s="510"/>
      <c r="B4241" s="40"/>
      <c r="C4241" s="40"/>
      <c r="D4241" s="45"/>
      <c r="E4241" s="45"/>
      <c r="F4241" s="64"/>
      <c r="G4241" s="40"/>
      <c r="H4241" s="40"/>
      <c r="I4241" s="40"/>
      <c r="J4241" s="40"/>
      <c r="K4241" s="40"/>
      <c r="L4241" s="40"/>
      <c r="M4241" s="40"/>
      <c r="N4241" s="40"/>
      <c r="O4241" s="40"/>
      <c r="P4241" s="40"/>
      <c r="Q4241" s="40"/>
      <c r="R4241" s="40"/>
      <c r="S4241" s="40"/>
      <c r="T4241" s="40"/>
      <c r="U4241" s="40"/>
      <c r="V4241" s="40"/>
      <c r="W4241" s="40"/>
      <c r="X4241" s="40"/>
      <c r="Y4241" s="40"/>
      <c r="Z4241" s="40"/>
      <c r="AA4241" s="40"/>
      <c r="AB4241" s="40"/>
      <c r="AC4241" s="40"/>
      <c r="AD4241" s="40"/>
      <c r="AE4241" s="40"/>
      <c r="AF4241" s="40"/>
      <c r="AG4241" s="40"/>
      <c r="AH4241" s="40"/>
      <c r="AI4241" s="40"/>
      <c r="AJ4241" s="40"/>
      <c r="AK4241" s="40"/>
      <c r="AL4241" s="40"/>
      <c r="AM4241" s="40"/>
      <c r="AN4241" s="40"/>
      <c r="AO4241" s="40"/>
      <c r="AP4241" s="40"/>
      <c r="AQ4241" s="40"/>
      <c r="AR4241" s="40"/>
      <c r="AS4241" s="40"/>
      <c r="AT4241" s="40"/>
      <c r="AU4241" s="40"/>
      <c r="AV4241" s="40"/>
      <c r="AW4241" s="40"/>
      <c r="AX4241" s="40"/>
      <c r="AY4241" s="40"/>
      <c r="AZ4241" s="40"/>
      <c r="BA4241" s="40"/>
      <c r="BB4241" s="40"/>
      <c r="BC4241" s="40"/>
      <c r="BD4241" s="40"/>
      <c r="BE4241" s="40"/>
      <c r="BF4241" s="40"/>
    </row>
    <row r="4242" spans="1:58" x14ac:dyDescent="0.4">
      <c r="A4242" s="510"/>
      <c r="B4242" s="40"/>
      <c r="C4242" s="40"/>
      <c r="D4242" s="45"/>
      <c r="E4242" s="45"/>
      <c r="F4242" s="64"/>
      <c r="G4242" s="40"/>
      <c r="H4242" s="40"/>
      <c r="I4242" s="40"/>
      <c r="J4242" s="40"/>
      <c r="K4242" s="40"/>
      <c r="L4242" s="40"/>
      <c r="M4242" s="40"/>
      <c r="N4242" s="40"/>
      <c r="O4242" s="40"/>
      <c r="P4242" s="40"/>
      <c r="Q4242" s="40"/>
      <c r="R4242" s="40"/>
      <c r="S4242" s="40"/>
      <c r="T4242" s="40"/>
      <c r="U4242" s="40"/>
      <c r="V4242" s="40"/>
      <c r="W4242" s="40"/>
      <c r="X4242" s="40"/>
      <c r="Y4242" s="40"/>
      <c r="Z4242" s="40"/>
      <c r="AA4242" s="40"/>
      <c r="AB4242" s="40"/>
      <c r="AC4242" s="40"/>
      <c r="AD4242" s="40"/>
      <c r="AE4242" s="40"/>
      <c r="AF4242" s="40"/>
      <c r="AG4242" s="40"/>
      <c r="AH4242" s="40"/>
      <c r="AI4242" s="40"/>
      <c r="AJ4242" s="40"/>
      <c r="AK4242" s="40"/>
      <c r="AL4242" s="40"/>
      <c r="AM4242" s="40"/>
      <c r="AN4242" s="40"/>
      <c r="AO4242" s="40"/>
      <c r="AP4242" s="40"/>
      <c r="AQ4242" s="40"/>
      <c r="AR4242" s="40"/>
      <c r="AS4242" s="40"/>
      <c r="AT4242" s="40"/>
      <c r="AU4242" s="40"/>
      <c r="AV4242" s="40"/>
      <c r="AW4242" s="40"/>
      <c r="AX4242" s="40"/>
      <c r="AY4242" s="40"/>
      <c r="AZ4242" s="40"/>
      <c r="BA4242" s="40"/>
      <c r="BB4242" s="40"/>
      <c r="BC4242" s="40"/>
      <c r="BD4242" s="40"/>
      <c r="BE4242" s="40"/>
      <c r="BF4242" s="40"/>
    </row>
    <row r="4243" spans="1:58" x14ac:dyDescent="0.4">
      <c r="A4243" s="510"/>
      <c r="B4243" s="40"/>
      <c r="C4243" s="40"/>
      <c r="D4243" s="45"/>
      <c r="E4243" s="45"/>
      <c r="F4243" s="64"/>
      <c r="G4243" s="40"/>
      <c r="H4243" s="40"/>
      <c r="I4243" s="40"/>
      <c r="J4243" s="40"/>
      <c r="K4243" s="40"/>
      <c r="L4243" s="40"/>
      <c r="M4243" s="40"/>
      <c r="N4243" s="40"/>
      <c r="O4243" s="40"/>
      <c r="P4243" s="40"/>
      <c r="Q4243" s="40"/>
      <c r="R4243" s="40"/>
      <c r="S4243" s="40"/>
      <c r="T4243" s="40"/>
      <c r="U4243" s="40"/>
      <c r="V4243" s="40"/>
      <c r="W4243" s="40"/>
      <c r="X4243" s="40"/>
      <c r="Y4243" s="40"/>
      <c r="Z4243" s="40"/>
      <c r="AA4243" s="40"/>
      <c r="AB4243" s="40"/>
      <c r="AC4243" s="40"/>
      <c r="AD4243" s="40"/>
      <c r="AE4243" s="40"/>
      <c r="AF4243" s="40"/>
      <c r="AG4243" s="40"/>
      <c r="AH4243" s="40"/>
      <c r="AI4243" s="40"/>
      <c r="AJ4243" s="40"/>
      <c r="AK4243" s="40"/>
      <c r="AL4243" s="40"/>
      <c r="AM4243" s="40"/>
      <c r="AN4243" s="40"/>
      <c r="AO4243" s="40"/>
      <c r="AP4243" s="40"/>
      <c r="AQ4243" s="40"/>
      <c r="AR4243" s="40"/>
      <c r="AS4243" s="40"/>
      <c r="AT4243" s="40"/>
      <c r="AU4243" s="40"/>
      <c r="AV4243" s="40"/>
      <c r="AW4243" s="40"/>
      <c r="AX4243" s="40"/>
      <c r="AY4243" s="40"/>
      <c r="AZ4243" s="40"/>
      <c r="BA4243" s="40"/>
      <c r="BB4243" s="40"/>
      <c r="BC4243" s="40"/>
      <c r="BD4243" s="40"/>
      <c r="BE4243" s="40"/>
      <c r="BF4243" s="40"/>
    </row>
    <row r="4244" spans="1:58" x14ac:dyDescent="0.4">
      <c r="A4244" s="510"/>
      <c r="B4244" s="40"/>
      <c r="C4244" s="40"/>
      <c r="D4244" s="45"/>
      <c r="E4244" s="45"/>
      <c r="F4244" s="64"/>
      <c r="G4244" s="40"/>
      <c r="H4244" s="40"/>
      <c r="I4244" s="40"/>
      <c r="J4244" s="40"/>
      <c r="K4244" s="40"/>
      <c r="L4244" s="40"/>
      <c r="M4244" s="40"/>
      <c r="N4244" s="40"/>
      <c r="O4244" s="40"/>
      <c r="P4244" s="40"/>
      <c r="Q4244" s="40"/>
      <c r="R4244" s="40"/>
      <c r="S4244" s="40"/>
      <c r="T4244" s="40"/>
      <c r="U4244" s="40"/>
      <c r="V4244" s="40"/>
      <c r="W4244" s="40"/>
      <c r="X4244" s="40"/>
      <c r="Y4244" s="40"/>
      <c r="Z4244" s="40"/>
      <c r="AA4244" s="40"/>
      <c r="AB4244" s="40"/>
      <c r="AC4244" s="40"/>
      <c r="AD4244" s="40"/>
      <c r="AE4244" s="40"/>
      <c r="AF4244" s="40"/>
      <c r="AG4244" s="40"/>
      <c r="AH4244" s="40"/>
      <c r="AI4244" s="40"/>
      <c r="AJ4244" s="40"/>
      <c r="AK4244" s="40"/>
      <c r="AL4244" s="40"/>
      <c r="AM4244" s="40"/>
      <c r="AN4244" s="40"/>
      <c r="AO4244" s="40"/>
      <c r="AP4244" s="40"/>
      <c r="AQ4244" s="40"/>
      <c r="AR4244" s="40"/>
      <c r="AS4244" s="40"/>
      <c r="AT4244" s="40"/>
      <c r="AU4244" s="40"/>
      <c r="AV4244" s="40"/>
      <c r="AW4244" s="40"/>
      <c r="AX4244" s="40"/>
      <c r="AY4244" s="40"/>
      <c r="AZ4244" s="40"/>
      <c r="BA4244" s="40"/>
      <c r="BB4244" s="40"/>
      <c r="BC4244" s="40"/>
      <c r="BD4244" s="40"/>
      <c r="BE4244" s="40"/>
      <c r="BF4244" s="40"/>
    </row>
    <row r="4245" spans="1:58" x14ac:dyDescent="0.4">
      <c r="A4245" s="510"/>
      <c r="B4245" s="40"/>
      <c r="C4245" s="40"/>
      <c r="D4245" s="45"/>
      <c r="E4245" s="45"/>
      <c r="F4245" s="64"/>
      <c r="G4245" s="40"/>
      <c r="H4245" s="40"/>
      <c r="I4245" s="40"/>
      <c r="J4245" s="40"/>
      <c r="K4245" s="40"/>
      <c r="L4245" s="40"/>
      <c r="M4245" s="40"/>
      <c r="N4245" s="40"/>
      <c r="O4245" s="40"/>
      <c r="P4245" s="40"/>
      <c r="Q4245" s="40"/>
      <c r="R4245" s="40"/>
      <c r="S4245" s="40"/>
      <c r="T4245" s="40"/>
      <c r="U4245" s="40"/>
      <c r="V4245" s="40"/>
      <c r="W4245" s="40"/>
      <c r="X4245" s="40"/>
      <c r="Y4245" s="40"/>
      <c r="Z4245" s="40"/>
      <c r="AA4245" s="40"/>
      <c r="AB4245" s="40"/>
      <c r="AC4245" s="40"/>
      <c r="AD4245" s="40"/>
      <c r="AE4245" s="40"/>
      <c r="AF4245" s="40"/>
      <c r="AG4245" s="40"/>
      <c r="AH4245" s="40"/>
      <c r="AI4245" s="40"/>
      <c r="AJ4245" s="40"/>
      <c r="AK4245" s="40"/>
      <c r="AL4245" s="40"/>
      <c r="AM4245" s="40"/>
      <c r="AN4245" s="40"/>
      <c r="AO4245" s="40"/>
      <c r="AP4245" s="40"/>
      <c r="AQ4245" s="40"/>
      <c r="AR4245" s="40"/>
      <c r="AS4245" s="40"/>
      <c r="AT4245" s="40"/>
      <c r="AU4245" s="40"/>
      <c r="AV4245" s="40"/>
      <c r="AW4245" s="40"/>
      <c r="AX4245" s="40"/>
      <c r="AY4245" s="40"/>
      <c r="AZ4245" s="40"/>
      <c r="BA4245" s="40"/>
      <c r="BB4245" s="40"/>
      <c r="BC4245" s="40"/>
      <c r="BD4245" s="40"/>
      <c r="BE4245" s="40"/>
      <c r="BF4245" s="40"/>
    </row>
    <row r="4246" spans="1:58" x14ac:dyDescent="0.4">
      <c r="A4246" s="510"/>
      <c r="B4246" s="40"/>
      <c r="C4246" s="40"/>
      <c r="D4246" s="45"/>
      <c r="E4246" s="45"/>
      <c r="F4246" s="64"/>
      <c r="G4246" s="40"/>
      <c r="H4246" s="40"/>
      <c r="I4246" s="40"/>
      <c r="J4246" s="40"/>
      <c r="K4246" s="40"/>
      <c r="L4246" s="40"/>
      <c r="M4246" s="40"/>
      <c r="N4246" s="40"/>
      <c r="O4246" s="40"/>
      <c r="P4246" s="40"/>
      <c r="Q4246" s="40"/>
      <c r="R4246" s="40"/>
      <c r="S4246" s="40"/>
      <c r="T4246" s="40"/>
      <c r="U4246" s="40"/>
      <c r="V4246" s="40"/>
      <c r="W4246" s="40"/>
      <c r="X4246" s="40"/>
      <c r="Y4246" s="40"/>
      <c r="Z4246" s="40"/>
      <c r="AA4246" s="40"/>
      <c r="AB4246" s="40"/>
      <c r="AC4246" s="40"/>
      <c r="AD4246" s="40"/>
      <c r="AE4246" s="40"/>
      <c r="AF4246" s="40"/>
      <c r="AG4246" s="40"/>
      <c r="AH4246" s="40"/>
      <c r="AI4246" s="40"/>
      <c r="AJ4246" s="40"/>
      <c r="AK4246" s="40"/>
      <c r="AL4246" s="40"/>
      <c r="AM4246" s="40"/>
      <c r="AN4246" s="40"/>
      <c r="AO4246" s="40"/>
      <c r="AP4246" s="40"/>
      <c r="AQ4246" s="40"/>
      <c r="AR4246" s="40"/>
      <c r="AS4246" s="40"/>
      <c r="AT4246" s="40"/>
      <c r="AU4246" s="40"/>
      <c r="AV4246" s="40"/>
      <c r="AW4246" s="40"/>
      <c r="AX4246" s="40"/>
      <c r="AY4246" s="40"/>
      <c r="AZ4246" s="40"/>
      <c r="BA4246" s="40"/>
      <c r="BB4246" s="40"/>
      <c r="BC4246" s="40"/>
      <c r="BD4246" s="40"/>
      <c r="BE4246" s="40"/>
      <c r="BF4246" s="40"/>
    </row>
    <row r="4247" spans="1:58" x14ac:dyDescent="0.4">
      <c r="A4247" s="510"/>
      <c r="B4247" s="40"/>
      <c r="C4247" s="40"/>
      <c r="D4247" s="45"/>
      <c r="E4247" s="45"/>
      <c r="F4247" s="64"/>
      <c r="G4247" s="40"/>
      <c r="H4247" s="40"/>
      <c r="I4247" s="40"/>
      <c r="J4247" s="40"/>
      <c r="K4247" s="40"/>
      <c r="L4247" s="40"/>
      <c r="M4247" s="40"/>
      <c r="N4247" s="40"/>
      <c r="O4247" s="40"/>
      <c r="P4247" s="40"/>
      <c r="Q4247" s="40"/>
      <c r="R4247" s="40"/>
      <c r="S4247" s="40"/>
      <c r="T4247" s="40"/>
      <c r="U4247" s="40"/>
      <c r="V4247" s="40"/>
      <c r="W4247" s="40"/>
      <c r="X4247" s="40"/>
      <c r="Y4247" s="40"/>
      <c r="Z4247" s="40"/>
      <c r="AA4247" s="40"/>
      <c r="AB4247" s="40"/>
      <c r="AC4247" s="40"/>
      <c r="AD4247" s="40"/>
      <c r="AE4247" s="40"/>
      <c r="AF4247" s="40"/>
      <c r="AG4247" s="40"/>
      <c r="AH4247" s="40"/>
      <c r="AI4247" s="40"/>
      <c r="AJ4247" s="40"/>
      <c r="AK4247" s="40"/>
      <c r="AL4247" s="40"/>
      <c r="AM4247" s="40"/>
      <c r="AN4247" s="40"/>
      <c r="AO4247" s="40"/>
      <c r="AP4247" s="40"/>
      <c r="AQ4247" s="40"/>
      <c r="AR4247" s="40"/>
      <c r="AS4247" s="40"/>
      <c r="AT4247" s="40"/>
      <c r="AU4247" s="40"/>
      <c r="AV4247" s="40"/>
      <c r="AW4247" s="40"/>
      <c r="AX4247" s="40"/>
      <c r="AY4247" s="40"/>
      <c r="AZ4247" s="40"/>
      <c r="BA4247" s="40"/>
      <c r="BB4247" s="40"/>
      <c r="BC4247" s="40"/>
      <c r="BD4247" s="40"/>
      <c r="BE4247" s="40"/>
      <c r="BF4247" s="40"/>
    </row>
    <row r="4248" spans="1:58" x14ac:dyDescent="0.4">
      <c r="A4248" s="510"/>
      <c r="B4248" s="40"/>
      <c r="C4248" s="40"/>
      <c r="D4248" s="45"/>
      <c r="E4248" s="45"/>
      <c r="F4248" s="64"/>
      <c r="G4248" s="40"/>
      <c r="H4248" s="40"/>
      <c r="I4248" s="40"/>
      <c r="J4248" s="40"/>
      <c r="K4248" s="40"/>
      <c r="L4248" s="40"/>
      <c r="M4248" s="40"/>
      <c r="N4248" s="40"/>
      <c r="O4248" s="40"/>
      <c r="P4248" s="40"/>
      <c r="Q4248" s="40"/>
      <c r="R4248" s="40"/>
      <c r="S4248" s="40"/>
      <c r="T4248" s="40"/>
      <c r="U4248" s="40"/>
      <c r="V4248" s="40"/>
      <c r="W4248" s="40"/>
      <c r="X4248" s="40"/>
      <c r="Y4248" s="40"/>
      <c r="Z4248" s="40"/>
      <c r="AA4248" s="40"/>
      <c r="AB4248" s="40"/>
      <c r="AC4248" s="40"/>
      <c r="AD4248" s="40"/>
      <c r="AE4248" s="40"/>
      <c r="AF4248" s="40"/>
      <c r="AG4248" s="40"/>
      <c r="AH4248" s="40"/>
      <c r="AI4248" s="40"/>
      <c r="AJ4248" s="40"/>
      <c r="AK4248" s="40"/>
      <c r="AL4248" s="40"/>
      <c r="AM4248" s="40"/>
      <c r="AN4248" s="40"/>
      <c r="AO4248" s="40"/>
      <c r="AP4248" s="40"/>
      <c r="AQ4248" s="40"/>
      <c r="AR4248" s="40"/>
      <c r="AS4248" s="40"/>
      <c r="AT4248" s="40"/>
      <c r="AU4248" s="40"/>
      <c r="AV4248" s="40"/>
      <c r="AW4248" s="40"/>
      <c r="AX4248" s="40"/>
      <c r="AY4248" s="40"/>
      <c r="AZ4248" s="40"/>
      <c r="BA4248" s="40"/>
      <c r="BB4248" s="40"/>
      <c r="BC4248" s="40"/>
      <c r="BD4248" s="40"/>
      <c r="BE4248" s="40"/>
      <c r="BF4248" s="40"/>
    </row>
    <row r="4249" spans="1:58" x14ac:dyDescent="0.4">
      <c r="A4249" s="510"/>
      <c r="B4249" s="40"/>
      <c r="C4249" s="40"/>
      <c r="D4249" s="45"/>
      <c r="E4249" s="45"/>
      <c r="F4249" s="64"/>
      <c r="G4249" s="40"/>
      <c r="H4249" s="40"/>
      <c r="I4249" s="40"/>
      <c r="J4249" s="40"/>
      <c r="K4249" s="40"/>
      <c r="L4249" s="40"/>
      <c r="M4249" s="40"/>
      <c r="N4249" s="40"/>
      <c r="O4249" s="40"/>
      <c r="P4249" s="40"/>
      <c r="Q4249" s="40"/>
      <c r="R4249" s="40"/>
      <c r="S4249" s="40"/>
      <c r="T4249" s="40"/>
      <c r="U4249" s="40"/>
      <c r="V4249" s="40"/>
      <c r="W4249" s="40"/>
      <c r="X4249" s="40"/>
      <c r="Y4249" s="40"/>
      <c r="Z4249" s="40"/>
      <c r="AA4249" s="40"/>
      <c r="AB4249" s="40"/>
      <c r="AC4249" s="40"/>
      <c r="AD4249" s="40"/>
      <c r="AE4249" s="40"/>
      <c r="AF4249" s="40"/>
      <c r="AG4249" s="40"/>
      <c r="AH4249" s="40"/>
      <c r="AI4249" s="40"/>
      <c r="AJ4249" s="40"/>
      <c r="AK4249" s="40"/>
      <c r="AL4249" s="40"/>
      <c r="AM4249" s="40"/>
      <c r="AN4249" s="40"/>
      <c r="AO4249" s="40"/>
      <c r="AP4249" s="40"/>
      <c r="AQ4249" s="40"/>
      <c r="AR4249" s="40"/>
      <c r="AS4249" s="40"/>
      <c r="AT4249" s="40"/>
      <c r="AU4249" s="40"/>
      <c r="AV4249" s="40"/>
      <c r="AW4249" s="40"/>
      <c r="AX4249" s="40"/>
      <c r="AY4249" s="40"/>
      <c r="AZ4249" s="40"/>
      <c r="BA4249" s="40"/>
      <c r="BB4249" s="40"/>
      <c r="BC4249" s="40"/>
      <c r="BD4249" s="40"/>
      <c r="BE4249" s="40"/>
      <c r="BF4249" s="40"/>
    </row>
    <row r="4250" spans="1:58" x14ac:dyDescent="0.4">
      <c r="A4250" s="510"/>
      <c r="B4250" s="40"/>
      <c r="C4250" s="40"/>
      <c r="D4250" s="45"/>
      <c r="E4250" s="45"/>
      <c r="F4250" s="64"/>
      <c r="G4250" s="40"/>
      <c r="H4250" s="40"/>
      <c r="I4250" s="40"/>
      <c r="J4250" s="40"/>
      <c r="K4250" s="40"/>
      <c r="L4250" s="40"/>
      <c r="M4250" s="40"/>
      <c r="N4250" s="40"/>
      <c r="O4250" s="40"/>
      <c r="P4250" s="40"/>
      <c r="Q4250" s="40"/>
      <c r="R4250" s="40"/>
      <c r="S4250" s="40"/>
      <c r="T4250" s="40"/>
      <c r="U4250" s="40"/>
      <c r="V4250" s="40"/>
      <c r="W4250" s="40"/>
      <c r="X4250" s="40"/>
      <c r="Y4250" s="40"/>
      <c r="Z4250" s="40"/>
      <c r="AA4250" s="40"/>
      <c r="AB4250" s="40"/>
      <c r="AC4250" s="40"/>
      <c r="AD4250" s="40"/>
      <c r="AE4250" s="40"/>
      <c r="AF4250" s="40"/>
      <c r="AG4250" s="40"/>
      <c r="AH4250" s="40"/>
      <c r="AI4250" s="40"/>
      <c r="AJ4250" s="40"/>
      <c r="AK4250" s="40"/>
      <c r="AL4250" s="40"/>
      <c r="AM4250" s="40"/>
      <c r="AN4250" s="40"/>
      <c r="AO4250" s="40"/>
      <c r="AP4250" s="40"/>
      <c r="AQ4250" s="40"/>
      <c r="AR4250" s="40"/>
      <c r="AS4250" s="40"/>
      <c r="AT4250" s="40"/>
      <c r="AU4250" s="40"/>
      <c r="AV4250" s="40"/>
      <c r="AW4250" s="40"/>
      <c r="AX4250" s="40"/>
      <c r="AY4250" s="40"/>
      <c r="AZ4250" s="40"/>
      <c r="BA4250" s="40"/>
      <c r="BB4250" s="40"/>
      <c r="BC4250" s="40"/>
      <c r="BD4250" s="40"/>
      <c r="BE4250" s="40"/>
      <c r="BF4250" s="40"/>
    </row>
    <row r="4251" spans="1:58" x14ac:dyDescent="0.4">
      <c r="A4251" s="510"/>
      <c r="B4251" s="40"/>
      <c r="C4251" s="40"/>
      <c r="D4251" s="45"/>
      <c r="E4251" s="45"/>
      <c r="F4251" s="64"/>
      <c r="G4251" s="40"/>
      <c r="H4251" s="40"/>
      <c r="I4251" s="40"/>
      <c r="J4251" s="40"/>
      <c r="K4251" s="40"/>
      <c r="L4251" s="40"/>
      <c r="M4251" s="40"/>
      <c r="N4251" s="40"/>
      <c r="O4251" s="40"/>
      <c r="P4251" s="40"/>
      <c r="Q4251" s="40"/>
      <c r="R4251" s="40"/>
      <c r="S4251" s="40"/>
      <c r="T4251" s="40"/>
      <c r="U4251" s="40"/>
      <c r="V4251" s="40"/>
      <c r="W4251" s="40"/>
      <c r="X4251" s="40"/>
      <c r="Y4251" s="40"/>
      <c r="Z4251" s="40"/>
      <c r="AA4251" s="40"/>
      <c r="AB4251" s="40"/>
      <c r="AC4251" s="40"/>
      <c r="AD4251" s="40"/>
      <c r="AE4251" s="40"/>
      <c r="AF4251" s="40"/>
      <c r="AG4251" s="40"/>
      <c r="AH4251" s="40"/>
      <c r="AI4251" s="40"/>
      <c r="AJ4251" s="40"/>
      <c r="AK4251" s="40"/>
      <c r="AL4251" s="40"/>
      <c r="AM4251" s="40"/>
      <c r="AN4251" s="40"/>
      <c r="AO4251" s="40"/>
      <c r="AP4251" s="40"/>
      <c r="AQ4251" s="40"/>
      <c r="AR4251" s="40"/>
      <c r="AS4251" s="40"/>
      <c r="AT4251" s="40"/>
      <c r="AU4251" s="40"/>
      <c r="AV4251" s="40"/>
      <c r="AW4251" s="40"/>
      <c r="AX4251" s="40"/>
      <c r="AY4251" s="40"/>
      <c r="AZ4251" s="40"/>
      <c r="BA4251" s="40"/>
      <c r="BB4251" s="40"/>
      <c r="BC4251" s="40"/>
      <c r="BD4251" s="40"/>
      <c r="BE4251" s="40"/>
      <c r="BF4251" s="40"/>
    </row>
    <row r="4252" spans="1:58" x14ac:dyDescent="0.4">
      <c r="A4252" s="510"/>
      <c r="B4252" s="40"/>
      <c r="C4252" s="40"/>
      <c r="D4252" s="45"/>
      <c r="E4252" s="45"/>
      <c r="F4252" s="64"/>
      <c r="G4252" s="40"/>
      <c r="H4252" s="40"/>
      <c r="I4252" s="40"/>
      <c r="J4252" s="40"/>
      <c r="K4252" s="40"/>
      <c r="L4252" s="40"/>
      <c r="M4252" s="40"/>
      <c r="N4252" s="40"/>
      <c r="O4252" s="40"/>
      <c r="P4252" s="40"/>
      <c r="Q4252" s="40"/>
      <c r="R4252" s="40"/>
      <c r="S4252" s="40"/>
      <c r="T4252" s="40"/>
      <c r="U4252" s="40"/>
      <c r="V4252" s="40"/>
      <c r="W4252" s="40"/>
      <c r="X4252" s="40"/>
      <c r="Y4252" s="40"/>
      <c r="Z4252" s="40"/>
      <c r="AA4252" s="40"/>
      <c r="AB4252" s="40"/>
      <c r="AC4252" s="40"/>
      <c r="AD4252" s="40"/>
      <c r="AE4252" s="40"/>
      <c r="AF4252" s="40"/>
      <c r="AG4252" s="40"/>
      <c r="AH4252" s="40"/>
      <c r="AI4252" s="40"/>
      <c r="AJ4252" s="40"/>
      <c r="AK4252" s="40"/>
      <c r="AL4252" s="40"/>
      <c r="AM4252" s="40"/>
      <c r="AN4252" s="40"/>
      <c r="AO4252" s="40"/>
      <c r="AP4252" s="40"/>
      <c r="AQ4252" s="40"/>
      <c r="AR4252" s="40"/>
      <c r="AS4252" s="40"/>
      <c r="AT4252" s="40"/>
      <c r="AU4252" s="40"/>
      <c r="AV4252" s="40"/>
      <c r="AW4252" s="40"/>
      <c r="AX4252" s="40"/>
      <c r="AY4252" s="40"/>
      <c r="AZ4252" s="40"/>
      <c r="BA4252" s="40"/>
      <c r="BB4252" s="40"/>
      <c r="BC4252" s="40"/>
      <c r="BD4252" s="40"/>
      <c r="BE4252" s="40"/>
      <c r="BF4252" s="40"/>
    </row>
    <row r="4253" spans="1:58" x14ac:dyDescent="0.4">
      <c r="A4253" s="510"/>
      <c r="B4253" s="40"/>
      <c r="C4253" s="40"/>
      <c r="D4253" s="45"/>
      <c r="E4253" s="45"/>
      <c r="F4253" s="64"/>
      <c r="G4253" s="40"/>
      <c r="H4253" s="40"/>
      <c r="I4253" s="40"/>
      <c r="J4253" s="40"/>
      <c r="K4253" s="40"/>
      <c r="L4253" s="40"/>
      <c r="M4253" s="40"/>
      <c r="N4253" s="40"/>
      <c r="O4253" s="40"/>
      <c r="P4253" s="40"/>
      <c r="Q4253" s="40"/>
      <c r="R4253" s="40"/>
      <c r="S4253" s="40"/>
      <c r="T4253" s="40"/>
      <c r="U4253" s="40"/>
      <c r="V4253" s="40"/>
      <c r="W4253" s="40"/>
      <c r="X4253" s="40"/>
      <c r="Y4253" s="40"/>
      <c r="Z4253" s="40"/>
      <c r="AA4253" s="40"/>
      <c r="AB4253" s="40"/>
      <c r="AC4253" s="40"/>
      <c r="AD4253" s="40"/>
      <c r="AE4253" s="40"/>
      <c r="AF4253" s="40"/>
      <c r="AG4253" s="40"/>
      <c r="AH4253" s="40"/>
      <c r="AI4253" s="40"/>
      <c r="AJ4253" s="40"/>
      <c r="AK4253" s="40"/>
      <c r="AL4253" s="40"/>
      <c r="AM4253" s="40"/>
      <c r="AN4253" s="40"/>
      <c r="AO4253" s="40"/>
      <c r="AP4253" s="40"/>
      <c r="AQ4253" s="40"/>
      <c r="AR4253" s="40"/>
      <c r="AS4253" s="40"/>
      <c r="AT4253" s="40"/>
      <c r="AU4253" s="40"/>
      <c r="AV4253" s="40"/>
      <c r="AW4253" s="40"/>
      <c r="AX4253" s="40"/>
      <c r="AY4253" s="40"/>
      <c r="AZ4253" s="40"/>
      <c r="BA4253" s="40"/>
      <c r="BB4253" s="40"/>
      <c r="BC4253" s="40"/>
      <c r="BD4253" s="40"/>
      <c r="BE4253" s="40"/>
      <c r="BF4253" s="40"/>
    </row>
    <row r="4254" spans="1:58" x14ac:dyDescent="0.4">
      <c r="A4254" s="510"/>
      <c r="B4254" s="40"/>
      <c r="C4254" s="40"/>
      <c r="D4254" s="45"/>
      <c r="E4254" s="45"/>
      <c r="F4254" s="64"/>
      <c r="G4254" s="40"/>
      <c r="H4254" s="40"/>
      <c r="I4254" s="40"/>
      <c r="J4254" s="40"/>
      <c r="K4254" s="40"/>
      <c r="L4254" s="40"/>
      <c r="M4254" s="40"/>
      <c r="N4254" s="40"/>
      <c r="O4254" s="40"/>
      <c r="P4254" s="40"/>
      <c r="Q4254" s="40"/>
      <c r="R4254" s="40"/>
      <c r="S4254" s="40"/>
      <c r="T4254" s="40"/>
      <c r="U4254" s="40"/>
      <c r="V4254" s="40"/>
      <c r="W4254" s="40"/>
      <c r="X4254" s="40"/>
      <c r="Y4254" s="40"/>
      <c r="Z4254" s="40"/>
      <c r="AA4254" s="40"/>
      <c r="AB4254" s="40"/>
      <c r="AC4254" s="40"/>
      <c r="AD4254" s="40"/>
      <c r="AE4254" s="40"/>
      <c r="AF4254" s="40"/>
      <c r="AG4254" s="40"/>
      <c r="AH4254" s="40"/>
      <c r="AI4254" s="40"/>
      <c r="AJ4254" s="40"/>
      <c r="AK4254" s="40"/>
      <c r="AL4254" s="40"/>
      <c r="AM4254" s="40"/>
      <c r="AN4254" s="40"/>
      <c r="AO4254" s="40"/>
      <c r="AP4254" s="40"/>
      <c r="AQ4254" s="40"/>
      <c r="AR4254" s="40"/>
      <c r="AS4254" s="40"/>
      <c r="AT4254" s="40"/>
      <c r="AU4254" s="40"/>
      <c r="AV4254" s="40"/>
      <c r="AW4254" s="40"/>
      <c r="AX4254" s="40"/>
      <c r="AY4254" s="40"/>
      <c r="AZ4254" s="40"/>
      <c r="BA4254" s="40"/>
      <c r="BB4254" s="40"/>
      <c r="BC4254" s="40"/>
      <c r="BD4254" s="40"/>
      <c r="BE4254" s="40"/>
      <c r="BF4254" s="40"/>
    </row>
    <row r="4255" spans="1:58" x14ac:dyDescent="0.4">
      <c r="A4255" s="510"/>
      <c r="B4255" s="40"/>
      <c r="C4255" s="40"/>
      <c r="D4255" s="45"/>
      <c r="E4255" s="45"/>
      <c r="F4255" s="64"/>
      <c r="G4255" s="40"/>
      <c r="H4255" s="40"/>
      <c r="I4255" s="40"/>
      <c r="J4255" s="40"/>
      <c r="K4255" s="40"/>
      <c r="L4255" s="40"/>
      <c r="M4255" s="40"/>
      <c r="N4255" s="40"/>
      <c r="O4255" s="40"/>
      <c r="P4255" s="40"/>
      <c r="Q4255" s="40"/>
      <c r="R4255" s="40"/>
      <c r="S4255" s="40"/>
      <c r="T4255" s="40"/>
      <c r="U4255" s="40"/>
      <c r="V4255" s="40"/>
      <c r="W4255" s="40"/>
      <c r="X4255" s="40"/>
      <c r="Y4255" s="40"/>
      <c r="Z4255" s="40"/>
      <c r="AA4255" s="40"/>
      <c r="AB4255" s="40"/>
      <c r="AC4255" s="40"/>
      <c r="AD4255" s="40"/>
      <c r="AE4255" s="40"/>
      <c r="AF4255" s="40"/>
      <c r="AG4255" s="40"/>
      <c r="AH4255" s="40"/>
      <c r="AI4255" s="40"/>
      <c r="AJ4255" s="40"/>
      <c r="AK4255" s="40"/>
      <c r="AL4255" s="40"/>
      <c r="AM4255" s="40"/>
      <c r="AN4255" s="40"/>
      <c r="AO4255" s="40"/>
      <c r="AP4255" s="40"/>
      <c r="AQ4255" s="40"/>
      <c r="AR4255" s="40"/>
      <c r="AS4255" s="40"/>
      <c r="AT4255" s="40"/>
      <c r="AU4255" s="40"/>
      <c r="AV4255" s="40"/>
      <c r="AW4255" s="40"/>
      <c r="AX4255" s="40"/>
      <c r="AY4255" s="40"/>
      <c r="AZ4255" s="40"/>
      <c r="BA4255" s="40"/>
      <c r="BB4255" s="40"/>
      <c r="BC4255" s="40"/>
      <c r="BD4255" s="40"/>
      <c r="BE4255" s="40"/>
      <c r="BF4255" s="40"/>
    </row>
    <row r="4256" spans="1:58" x14ac:dyDescent="0.4">
      <c r="A4256" s="510"/>
      <c r="B4256" s="40"/>
      <c r="C4256" s="40"/>
      <c r="D4256" s="45"/>
      <c r="E4256" s="45"/>
      <c r="F4256" s="64"/>
      <c r="G4256" s="40"/>
      <c r="H4256" s="40"/>
      <c r="I4256" s="40"/>
      <c r="J4256" s="40"/>
      <c r="K4256" s="40"/>
      <c r="L4256" s="40"/>
      <c r="M4256" s="40"/>
      <c r="N4256" s="40"/>
      <c r="O4256" s="40"/>
      <c r="P4256" s="40"/>
      <c r="Q4256" s="40"/>
      <c r="R4256" s="40"/>
      <c r="S4256" s="40"/>
      <c r="T4256" s="40"/>
      <c r="U4256" s="40"/>
      <c r="V4256" s="40"/>
      <c r="W4256" s="40"/>
      <c r="X4256" s="40"/>
      <c r="Y4256" s="40"/>
      <c r="Z4256" s="40"/>
      <c r="AA4256" s="40"/>
      <c r="AB4256" s="40"/>
      <c r="AC4256" s="40"/>
      <c r="AD4256" s="40"/>
      <c r="AE4256" s="40"/>
      <c r="AF4256" s="40"/>
      <c r="AG4256" s="40"/>
      <c r="AH4256" s="40"/>
      <c r="AI4256" s="40"/>
      <c r="AJ4256" s="40"/>
      <c r="AK4256" s="40"/>
      <c r="AL4256" s="40"/>
      <c r="AM4256" s="40"/>
      <c r="AN4256" s="40"/>
      <c r="AO4256" s="40"/>
      <c r="AP4256" s="40"/>
      <c r="AQ4256" s="40"/>
      <c r="AR4256" s="40"/>
      <c r="AS4256" s="40"/>
      <c r="AT4256" s="40"/>
      <c r="AU4256" s="40"/>
      <c r="AV4256" s="40"/>
      <c r="AW4256" s="40"/>
      <c r="AX4256" s="40"/>
      <c r="AY4256" s="40"/>
      <c r="AZ4256" s="40"/>
      <c r="BA4256" s="40"/>
      <c r="BB4256" s="40"/>
      <c r="BC4256" s="40"/>
      <c r="BD4256" s="40"/>
      <c r="BE4256" s="40"/>
      <c r="BF4256" s="40"/>
    </row>
    <row r="4257" spans="1:58" x14ac:dyDescent="0.4">
      <c r="A4257" s="510"/>
      <c r="B4257" s="40"/>
      <c r="C4257" s="40"/>
      <c r="D4257" s="45"/>
      <c r="E4257" s="45"/>
      <c r="F4257" s="64"/>
      <c r="G4257" s="40"/>
      <c r="H4257" s="40"/>
      <c r="I4257" s="40"/>
      <c r="J4257" s="40"/>
      <c r="K4257" s="40"/>
      <c r="L4257" s="40"/>
      <c r="M4257" s="40"/>
      <c r="N4257" s="40"/>
      <c r="O4257" s="40"/>
      <c r="P4257" s="40"/>
      <c r="Q4257" s="40"/>
      <c r="R4257" s="40"/>
      <c r="S4257" s="40"/>
      <c r="T4257" s="40"/>
      <c r="U4257" s="40"/>
      <c r="V4257" s="40"/>
      <c r="W4257" s="40"/>
      <c r="X4257" s="40"/>
      <c r="Y4257" s="40"/>
      <c r="Z4257" s="40"/>
      <c r="AA4257" s="40"/>
      <c r="AB4257" s="40"/>
      <c r="AC4257" s="40"/>
      <c r="AD4257" s="40"/>
      <c r="AE4257" s="40"/>
      <c r="AF4257" s="40"/>
      <c r="AG4257" s="40"/>
      <c r="AH4257" s="40"/>
      <c r="AI4257" s="40"/>
      <c r="AJ4257" s="40"/>
      <c r="AK4257" s="40"/>
      <c r="AL4257" s="40"/>
      <c r="AM4257" s="40"/>
      <c r="AN4257" s="40"/>
      <c r="AO4257" s="40"/>
      <c r="AP4257" s="40"/>
      <c r="AQ4257" s="40"/>
      <c r="AR4257" s="40"/>
      <c r="AS4257" s="40"/>
      <c r="AT4257" s="40"/>
      <c r="AU4257" s="40"/>
      <c r="AV4257" s="40"/>
      <c r="AW4257" s="40"/>
      <c r="AX4257" s="40"/>
      <c r="AY4257" s="40"/>
      <c r="AZ4257" s="40"/>
      <c r="BA4257" s="40"/>
      <c r="BB4257" s="40"/>
      <c r="BC4257" s="40"/>
      <c r="BD4257" s="40"/>
      <c r="BE4257" s="40"/>
      <c r="BF4257" s="40"/>
    </row>
    <row r="4258" spans="1:58" x14ac:dyDescent="0.4">
      <c r="A4258" s="510"/>
      <c r="B4258" s="40"/>
      <c r="C4258" s="40"/>
      <c r="D4258" s="45"/>
      <c r="E4258" s="45"/>
      <c r="F4258" s="64"/>
      <c r="G4258" s="40"/>
      <c r="H4258" s="40"/>
      <c r="I4258" s="40"/>
      <c r="J4258" s="40"/>
      <c r="K4258" s="40"/>
      <c r="L4258" s="40"/>
      <c r="M4258" s="40"/>
      <c r="N4258" s="40"/>
      <c r="O4258" s="40"/>
      <c r="P4258" s="40"/>
      <c r="Q4258" s="40"/>
      <c r="R4258" s="40"/>
      <c r="S4258" s="40"/>
      <c r="T4258" s="40"/>
      <c r="U4258" s="40"/>
      <c r="V4258" s="40"/>
      <c r="W4258" s="40"/>
      <c r="X4258" s="40"/>
      <c r="Y4258" s="40"/>
      <c r="Z4258" s="40"/>
      <c r="AA4258" s="40"/>
      <c r="AB4258" s="40"/>
      <c r="AC4258" s="40"/>
      <c r="AD4258" s="40"/>
      <c r="AE4258" s="40"/>
      <c r="AF4258" s="40"/>
      <c r="AG4258" s="40"/>
      <c r="AH4258" s="40"/>
      <c r="AI4258" s="40"/>
      <c r="AJ4258" s="40"/>
      <c r="AK4258" s="40"/>
      <c r="AL4258" s="40"/>
      <c r="AM4258" s="40"/>
      <c r="AN4258" s="40"/>
      <c r="AO4258" s="40"/>
      <c r="AP4258" s="40"/>
      <c r="AQ4258" s="40"/>
      <c r="AR4258" s="40"/>
      <c r="AS4258" s="40"/>
      <c r="AT4258" s="40"/>
      <c r="AU4258" s="40"/>
      <c r="AV4258" s="40"/>
      <c r="AW4258" s="40"/>
      <c r="AX4258" s="40"/>
      <c r="AY4258" s="40"/>
      <c r="AZ4258" s="40"/>
      <c r="BA4258" s="40"/>
      <c r="BB4258" s="40"/>
      <c r="BC4258" s="40"/>
      <c r="BD4258" s="40"/>
      <c r="BE4258" s="40"/>
      <c r="BF4258" s="40"/>
    </row>
    <row r="4259" spans="1:58" x14ac:dyDescent="0.4">
      <c r="A4259" s="510"/>
      <c r="B4259" s="40"/>
      <c r="C4259" s="40"/>
      <c r="D4259" s="45"/>
      <c r="E4259" s="45"/>
      <c r="F4259" s="64"/>
      <c r="G4259" s="40"/>
      <c r="H4259" s="40"/>
      <c r="I4259" s="40"/>
      <c r="J4259" s="40"/>
      <c r="K4259" s="40"/>
      <c r="L4259" s="40"/>
      <c r="M4259" s="40"/>
      <c r="N4259" s="40"/>
      <c r="O4259" s="40"/>
      <c r="P4259" s="40"/>
      <c r="Q4259" s="40"/>
      <c r="R4259" s="40"/>
      <c r="S4259" s="40"/>
      <c r="T4259" s="40"/>
      <c r="U4259" s="40"/>
      <c r="V4259" s="40"/>
      <c r="W4259" s="40"/>
      <c r="X4259" s="40"/>
      <c r="Y4259" s="40"/>
      <c r="Z4259" s="40"/>
      <c r="AA4259" s="40"/>
      <c r="AB4259" s="40"/>
      <c r="AC4259" s="40"/>
      <c r="AD4259" s="40"/>
      <c r="AE4259" s="40"/>
      <c r="AF4259" s="40"/>
      <c r="AG4259" s="40"/>
      <c r="AH4259" s="40"/>
      <c r="AI4259" s="40"/>
      <c r="AJ4259" s="40"/>
      <c r="AK4259" s="40"/>
      <c r="AL4259" s="40"/>
      <c r="AM4259" s="40"/>
      <c r="AN4259" s="40"/>
      <c r="AO4259" s="40"/>
      <c r="AP4259" s="40"/>
      <c r="AQ4259" s="40"/>
      <c r="AR4259" s="40"/>
      <c r="AS4259" s="40"/>
      <c r="AT4259" s="40"/>
      <c r="AU4259" s="40"/>
      <c r="AV4259" s="40"/>
      <c r="AW4259" s="40"/>
      <c r="AX4259" s="40"/>
      <c r="AY4259" s="40"/>
      <c r="AZ4259" s="40"/>
      <c r="BA4259" s="40"/>
      <c r="BB4259" s="40"/>
      <c r="BC4259" s="40"/>
      <c r="BD4259" s="40"/>
      <c r="BE4259" s="40"/>
      <c r="BF4259" s="40"/>
    </row>
    <row r="4260" spans="1:58" x14ac:dyDescent="0.4">
      <c r="A4260" s="510"/>
      <c r="B4260" s="40"/>
      <c r="C4260" s="40"/>
      <c r="D4260" s="45"/>
      <c r="E4260" s="45"/>
      <c r="F4260" s="64"/>
      <c r="G4260" s="40"/>
      <c r="H4260" s="40"/>
      <c r="I4260" s="40"/>
      <c r="J4260" s="40"/>
      <c r="K4260" s="40"/>
      <c r="L4260" s="40"/>
      <c r="M4260" s="40"/>
      <c r="N4260" s="40"/>
      <c r="O4260" s="40"/>
      <c r="P4260" s="40"/>
      <c r="Q4260" s="40"/>
      <c r="R4260" s="40"/>
      <c r="S4260" s="40"/>
      <c r="T4260" s="40"/>
      <c r="U4260" s="40"/>
      <c r="V4260" s="40"/>
      <c r="W4260" s="40"/>
      <c r="X4260" s="40"/>
      <c r="Y4260" s="40"/>
      <c r="Z4260" s="40"/>
      <c r="AA4260" s="40"/>
      <c r="AB4260" s="40"/>
      <c r="AC4260" s="40"/>
      <c r="AD4260" s="40"/>
      <c r="AE4260" s="40"/>
      <c r="AF4260" s="40"/>
      <c r="AG4260" s="40"/>
      <c r="AH4260" s="40"/>
      <c r="AI4260" s="40"/>
      <c r="AJ4260" s="40"/>
      <c r="AK4260" s="40"/>
      <c r="AL4260" s="40"/>
      <c r="AM4260" s="40"/>
      <c r="AN4260" s="40"/>
      <c r="AO4260" s="40"/>
      <c r="AP4260" s="40"/>
      <c r="AQ4260" s="40"/>
      <c r="AR4260" s="40"/>
      <c r="AS4260" s="40"/>
      <c r="AT4260" s="40"/>
      <c r="AU4260" s="40"/>
      <c r="AV4260" s="40"/>
      <c r="AW4260" s="40"/>
      <c r="AX4260" s="40"/>
      <c r="AY4260" s="40"/>
      <c r="AZ4260" s="40"/>
      <c r="BA4260" s="40"/>
      <c r="BB4260" s="40"/>
      <c r="BC4260" s="40"/>
      <c r="BD4260" s="40"/>
      <c r="BE4260" s="40"/>
      <c r="BF4260" s="40"/>
    </row>
    <row r="4261" spans="1:58" x14ac:dyDescent="0.4">
      <c r="A4261" s="510"/>
      <c r="B4261" s="40"/>
      <c r="C4261" s="40"/>
      <c r="D4261" s="45"/>
      <c r="E4261" s="45"/>
      <c r="F4261" s="64"/>
      <c r="G4261" s="40"/>
      <c r="H4261" s="40"/>
      <c r="I4261" s="40"/>
      <c r="J4261" s="40"/>
      <c r="K4261" s="40"/>
      <c r="L4261" s="40"/>
      <c r="M4261" s="40"/>
      <c r="N4261" s="40"/>
      <c r="O4261" s="40"/>
      <c r="P4261" s="40"/>
      <c r="Q4261" s="40"/>
      <c r="R4261" s="40"/>
      <c r="S4261" s="40"/>
      <c r="T4261" s="40"/>
      <c r="U4261" s="40"/>
      <c r="V4261" s="40"/>
      <c r="W4261" s="40"/>
      <c r="X4261" s="40"/>
      <c r="Y4261" s="40"/>
      <c r="Z4261" s="40"/>
      <c r="AA4261" s="40"/>
      <c r="AB4261" s="40"/>
      <c r="AC4261" s="40"/>
      <c r="AD4261" s="40"/>
      <c r="AE4261" s="40"/>
      <c r="AF4261" s="40"/>
      <c r="AG4261" s="40"/>
      <c r="AH4261" s="40"/>
      <c r="AI4261" s="40"/>
      <c r="AJ4261" s="40"/>
      <c r="AK4261" s="40"/>
      <c r="AL4261" s="40"/>
      <c r="AM4261" s="40"/>
      <c r="AN4261" s="40"/>
      <c r="AO4261" s="40"/>
      <c r="AP4261" s="40"/>
      <c r="AQ4261" s="40"/>
      <c r="AR4261" s="40"/>
      <c r="AS4261" s="40"/>
      <c r="AT4261" s="40"/>
      <c r="AU4261" s="40"/>
      <c r="AV4261" s="40"/>
      <c r="AW4261" s="40"/>
      <c r="AX4261" s="40"/>
      <c r="AY4261" s="40"/>
      <c r="AZ4261" s="40"/>
      <c r="BA4261" s="40"/>
      <c r="BB4261" s="40"/>
      <c r="BC4261" s="40"/>
      <c r="BD4261" s="40"/>
      <c r="BE4261" s="40"/>
      <c r="BF4261" s="40"/>
    </row>
    <row r="4262" spans="1:58" x14ac:dyDescent="0.4">
      <c r="A4262" s="510"/>
      <c r="B4262" s="40"/>
      <c r="C4262" s="40"/>
      <c r="D4262" s="45"/>
      <c r="E4262" s="45"/>
      <c r="F4262" s="64"/>
      <c r="G4262" s="40"/>
      <c r="H4262" s="40"/>
      <c r="I4262" s="40"/>
      <c r="J4262" s="40"/>
      <c r="K4262" s="40"/>
      <c r="L4262" s="40"/>
      <c r="M4262" s="40"/>
      <c r="N4262" s="40"/>
      <c r="O4262" s="40"/>
      <c r="P4262" s="40"/>
      <c r="Q4262" s="40"/>
      <c r="R4262" s="40"/>
      <c r="S4262" s="40"/>
      <c r="T4262" s="40"/>
      <c r="U4262" s="40"/>
      <c r="V4262" s="40"/>
      <c r="W4262" s="40"/>
      <c r="X4262" s="40"/>
      <c r="Y4262" s="40"/>
      <c r="Z4262" s="40"/>
      <c r="AA4262" s="40"/>
      <c r="AB4262" s="40"/>
      <c r="AC4262" s="40"/>
      <c r="AD4262" s="40"/>
      <c r="AE4262" s="40"/>
      <c r="AF4262" s="40"/>
      <c r="AG4262" s="40"/>
      <c r="AH4262" s="40"/>
      <c r="AI4262" s="40"/>
      <c r="AJ4262" s="40"/>
      <c r="AK4262" s="40"/>
      <c r="AL4262" s="40"/>
      <c r="AM4262" s="40"/>
      <c r="AN4262" s="40"/>
      <c r="AO4262" s="40"/>
      <c r="AP4262" s="40"/>
      <c r="AQ4262" s="40"/>
      <c r="AR4262" s="40"/>
      <c r="AS4262" s="40"/>
      <c r="AT4262" s="40"/>
      <c r="AU4262" s="40"/>
      <c r="AV4262" s="40"/>
      <c r="AW4262" s="40"/>
      <c r="AX4262" s="40"/>
      <c r="AY4262" s="40"/>
      <c r="AZ4262" s="40"/>
      <c r="BA4262" s="40"/>
      <c r="BB4262" s="40"/>
      <c r="BC4262" s="40"/>
      <c r="BD4262" s="40"/>
      <c r="BE4262" s="40"/>
      <c r="BF4262" s="40"/>
    </row>
    <row r="4263" spans="1:58" x14ac:dyDescent="0.4">
      <c r="A4263" s="510"/>
      <c r="B4263" s="40"/>
      <c r="C4263" s="40"/>
      <c r="D4263" s="45"/>
      <c r="E4263" s="45"/>
      <c r="F4263" s="64"/>
      <c r="G4263" s="40"/>
      <c r="H4263" s="40"/>
      <c r="I4263" s="40"/>
      <c r="J4263" s="40"/>
      <c r="K4263" s="40"/>
      <c r="L4263" s="40"/>
      <c r="M4263" s="40"/>
      <c r="N4263" s="40"/>
      <c r="O4263" s="40"/>
      <c r="P4263" s="40"/>
      <c r="Q4263" s="40"/>
      <c r="R4263" s="40"/>
      <c r="S4263" s="40"/>
      <c r="T4263" s="40"/>
      <c r="U4263" s="40"/>
      <c r="V4263" s="40"/>
      <c r="W4263" s="40"/>
      <c r="X4263" s="40"/>
      <c r="Y4263" s="40"/>
      <c r="Z4263" s="40"/>
      <c r="AA4263" s="40"/>
      <c r="AB4263" s="40"/>
      <c r="AC4263" s="40"/>
      <c r="AD4263" s="40"/>
      <c r="AE4263" s="40"/>
      <c r="AF4263" s="40"/>
      <c r="AG4263" s="40"/>
      <c r="AH4263" s="40"/>
      <c r="AI4263" s="40"/>
      <c r="AJ4263" s="40"/>
      <c r="AK4263" s="40"/>
      <c r="AL4263" s="40"/>
      <c r="AM4263" s="40"/>
      <c r="AN4263" s="40"/>
      <c r="AO4263" s="40"/>
      <c r="AP4263" s="40"/>
      <c r="AQ4263" s="40"/>
      <c r="AR4263" s="40"/>
      <c r="AS4263" s="40"/>
      <c r="AT4263" s="40"/>
      <c r="AU4263" s="40"/>
      <c r="AV4263" s="40"/>
      <c r="AW4263" s="40"/>
      <c r="AX4263" s="40"/>
      <c r="AY4263" s="40"/>
      <c r="AZ4263" s="40"/>
      <c r="BA4263" s="40"/>
      <c r="BB4263" s="40"/>
      <c r="BC4263" s="40"/>
      <c r="BD4263" s="40"/>
      <c r="BE4263" s="40"/>
      <c r="BF4263" s="40"/>
    </row>
    <row r="4264" spans="1:58" x14ac:dyDescent="0.4">
      <c r="A4264" s="510"/>
      <c r="B4264" s="40"/>
      <c r="C4264" s="40"/>
      <c r="D4264" s="45"/>
      <c r="E4264" s="45"/>
      <c r="F4264" s="64"/>
      <c r="G4264" s="40"/>
      <c r="H4264" s="40"/>
      <c r="I4264" s="40"/>
      <c r="J4264" s="40"/>
      <c r="K4264" s="40"/>
      <c r="L4264" s="40"/>
      <c r="M4264" s="40"/>
      <c r="N4264" s="40"/>
      <c r="O4264" s="40"/>
      <c r="P4264" s="40"/>
      <c r="Q4264" s="40"/>
      <c r="R4264" s="40"/>
      <c r="S4264" s="40"/>
      <c r="T4264" s="40"/>
      <c r="U4264" s="40"/>
      <c r="V4264" s="40"/>
      <c r="W4264" s="40"/>
      <c r="X4264" s="40"/>
      <c r="Y4264" s="40"/>
      <c r="Z4264" s="40"/>
      <c r="AA4264" s="40"/>
      <c r="AB4264" s="40"/>
      <c r="AC4264" s="40"/>
      <c r="AD4264" s="40"/>
      <c r="AE4264" s="40"/>
      <c r="AF4264" s="40"/>
      <c r="AG4264" s="40"/>
      <c r="AH4264" s="40"/>
      <c r="AI4264" s="40"/>
      <c r="AJ4264" s="40"/>
      <c r="AK4264" s="40"/>
      <c r="AL4264" s="40"/>
      <c r="AM4264" s="40"/>
      <c r="AN4264" s="40"/>
      <c r="AO4264" s="40"/>
      <c r="AP4264" s="40"/>
      <c r="AQ4264" s="40"/>
      <c r="AR4264" s="40"/>
      <c r="AS4264" s="40"/>
      <c r="AT4264" s="40"/>
      <c r="AU4264" s="40"/>
      <c r="AV4264" s="40"/>
      <c r="AW4264" s="40"/>
      <c r="AX4264" s="40"/>
      <c r="AY4264" s="40"/>
      <c r="AZ4264" s="40"/>
      <c r="BA4264" s="40"/>
      <c r="BB4264" s="40"/>
      <c r="BC4264" s="40"/>
      <c r="BD4264" s="40"/>
      <c r="BE4264" s="40"/>
      <c r="BF4264" s="40"/>
    </row>
    <row r="4265" spans="1:58" x14ac:dyDescent="0.4">
      <c r="A4265" s="510"/>
      <c r="B4265" s="40"/>
      <c r="C4265" s="40"/>
      <c r="D4265" s="45"/>
      <c r="E4265" s="45"/>
      <c r="F4265" s="64"/>
      <c r="G4265" s="40"/>
      <c r="H4265" s="40"/>
      <c r="I4265" s="40"/>
      <c r="J4265" s="40"/>
      <c r="K4265" s="40"/>
      <c r="L4265" s="40"/>
      <c r="M4265" s="40"/>
      <c r="N4265" s="40"/>
      <c r="O4265" s="40"/>
      <c r="P4265" s="40"/>
      <c r="Q4265" s="40"/>
      <c r="R4265" s="40"/>
      <c r="S4265" s="40"/>
      <c r="T4265" s="40"/>
      <c r="U4265" s="40"/>
      <c r="V4265" s="40"/>
      <c r="W4265" s="40"/>
      <c r="X4265" s="40"/>
      <c r="Y4265" s="40"/>
      <c r="Z4265" s="40"/>
      <c r="AA4265" s="40"/>
      <c r="AB4265" s="40"/>
      <c r="AC4265" s="40"/>
      <c r="AD4265" s="40"/>
      <c r="AE4265" s="40"/>
      <c r="AF4265" s="40"/>
      <c r="AG4265" s="40"/>
      <c r="AH4265" s="40"/>
      <c r="AI4265" s="40"/>
      <c r="AJ4265" s="40"/>
      <c r="AK4265" s="40"/>
      <c r="AL4265" s="40"/>
      <c r="AM4265" s="40"/>
      <c r="AN4265" s="40"/>
      <c r="AO4265" s="40"/>
      <c r="AP4265" s="40"/>
      <c r="AQ4265" s="40"/>
      <c r="AR4265" s="40"/>
      <c r="AS4265" s="40"/>
      <c r="AT4265" s="40"/>
      <c r="AU4265" s="40"/>
      <c r="AV4265" s="40"/>
      <c r="AW4265" s="40"/>
      <c r="AX4265" s="40"/>
      <c r="AY4265" s="40"/>
      <c r="AZ4265" s="40"/>
      <c r="BA4265" s="40"/>
      <c r="BB4265" s="40"/>
      <c r="BC4265" s="40"/>
      <c r="BD4265" s="40"/>
      <c r="BE4265" s="40"/>
      <c r="BF4265" s="40"/>
    </row>
    <row r="4266" spans="1:58" x14ac:dyDescent="0.4">
      <c r="A4266" s="510"/>
      <c r="B4266" s="40"/>
      <c r="C4266" s="40"/>
      <c r="D4266" s="45"/>
      <c r="E4266" s="45"/>
      <c r="F4266" s="64"/>
      <c r="G4266" s="40"/>
      <c r="H4266" s="40"/>
      <c r="I4266" s="40"/>
      <c r="J4266" s="40"/>
      <c r="K4266" s="40"/>
      <c r="L4266" s="40"/>
      <c r="M4266" s="40"/>
      <c r="N4266" s="40"/>
      <c r="O4266" s="40"/>
      <c r="P4266" s="40"/>
      <c r="Q4266" s="40"/>
      <c r="R4266" s="40"/>
      <c r="S4266" s="40"/>
      <c r="T4266" s="40"/>
      <c r="U4266" s="40"/>
      <c r="V4266" s="40"/>
      <c r="W4266" s="40"/>
      <c r="X4266" s="40"/>
      <c r="Y4266" s="40"/>
      <c r="Z4266" s="40"/>
      <c r="AA4266" s="40"/>
      <c r="AB4266" s="40"/>
      <c r="AC4266" s="40"/>
      <c r="AD4266" s="40"/>
      <c r="AE4266" s="40"/>
      <c r="AF4266" s="40"/>
      <c r="AG4266" s="40"/>
      <c r="AH4266" s="40"/>
      <c r="AI4266" s="40"/>
      <c r="AJ4266" s="40"/>
      <c r="AK4266" s="40"/>
      <c r="AL4266" s="40"/>
      <c r="AM4266" s="40"/>
      <c r="AN4266" s="40"/>
      <c r="AO4266" s="40"/>
      <c r="AP4266" s="40"/>
      <c r="AQ4266" s="40"/>
      <c r="AR4266" s="40"/>
      <c r="AS4266" s="40"/>
      <c r="AT4266" s="40"/>
      <c r="AU4266" s="40"/>
      <c r="AV4266" s="40"/>
      <c r="AW4266" s="40"/>
      <c r="AX4266" s="40"/>
      <c r="AY4266" s="40"/>
      <c r="AZ4266" s="40"/>
      <c r="BA4266" s="40"/>
      <c r="BB4266" s="40"/>
      <c r="BC4266" s="40"/>
      <c r="BD4266" s="40"/>
      <c r="BE4266" s="40"/>
      <c r="BF4266" s="40"/>
    </row>
    <row r="4267" spans="1:58" x14ac:dyDescent="0.4">
      <c r="A4267" s="510"/>
      <c r="B4267" s="40"/>
      <c r="C4267" s="40"/>
      <c r="D4267" s="45"/>
      <c r="E4267" s="45"/>
      <c r="F4267" s="64"/>
      <c r="G4267" s="40"/>
      <c r="H4267" s="40"/>
      <c r="I4267" s="40"/>
      <c r="J4267" s="40"/>
      <c r="K4267" s="40"/>
      <c r="L4267" s="40"/>
      <c r="M4267" s="40"/>
      <c r="N4267" s="40"/>
      <c r="O4267" s="40"/>
      <c r="P4267" s="40"/>
      <c r="Q4267" s="40"/>
      <c r="R4267" s="40"/>
      <c r="S4267" s="40"/>
      <c r="T4267" s="40"/>
      <c r="U4267" s="40"/>
      <c r="V4267" s="40"/>
      <c r="W4267" s="40"/>
      <c r="X4267" s="40"/>
      <c r="Y4267" s="40"/>
      <c r="Z4267" s="40"/>
      <c r="AA4267" s="40"/>
      <c r="AB4267" s="40"/>
      <c r="AC4267" s="40"/>
      <c r="AD4267" s="40"/>
      <c r="AE4267" s="40"/>
      <c r="AF4267" s="40"/>
      <c r="AG4267" s="40"/>
      <c r="AH4267" s="40"/>
      <c r="AI4267" s="40"/>
      <c r="AJ4267" s="40"/>
      <c r="AK4267" s="40"/>
      <c r="AL4267" s="40"/>
      <c r="AM4267" s="40"/>
      <c r="AN4267" s="40"/>
      <c r="AO4267" s="40"/>
      <c r="AP4267" s="40"/>
      <c r="AQ4267" s="40"/>
      <c r="AR4267" s="40"/>
      <c r="AS4267" s="40"/>
      <c r="AT4267" s="40"/>
      <c r="AU4267" s="40"/>
      <c r="AV4267" s="40"/>
      <c r="AW4267" s="40"/>
      <c r="AX4267" s="40"/>
      <c r="AY4267" s="40"/>
      <c r="AZ4267" s="40"/>
      <c r="BA4267" s="40"/>
      <c r="BB4267" s="40"/>
      <c r="BC4267" s="40"/>
      <c r="BD4267" s="40"/>
      <c r="BE4267" s="40"/>
      <c r="BF4267" s="40"/>
    </row>
    <row r="4268" spans="1:58" x14ac:dyDescent="0.4">
      <c r="A4268" s="510"/>
      <c r="B4268" s="40"/>
      <c r="C4268" s="40"/>
      <c r="D4268" s="45"/>
      <c r="E4268" s="45"/>
      <c r="F4268" s="64"/>
      <c r="G4268" s="40"/>
      <c r="H4268" s="40"/>
      <c r="I4268" s="40"/>
      <c r="J4268" s="40"/>
      <c r="K4268" s="40"/>
      <c r="L4268" s="40"/>
      <c r="M4268" s="40"/>
      <c r="N4268" s="40"/>
      <c r="O4268" s="40"/>
      <c r="P4268" s="40"/>
      <c r="Q4268" s="40"/>
      <c r="R4268" s="40"/>
      <c r="S4268" s="40"/>
      <c r="T4268" s="40"/>
      <c r="U4268" s="40"/>
      <c r="V4268" s="40"/>
      <c r="W4268" s="40"/>
      <c r="X4268" s="40"/>
      <c r="Y4268" s="40"/>
      <c r="Z4268" s="40"/>
      <c r="AA4268" s="40"/>
      <c r="AB4268" s="40"/>
      <c r="AC4268" s="40"/>
      <c r="AD4268" s="40"/>
      <c r="AE4268" s="40"/>
      <c r="AF4268" s="40"/>
      <c r="AG4268" s="40"/>
      <c r="AH4268" s="40"/>
      <c r="AI4268" s="40"/>
      <c r="AJ4268" s="40"/>
      <c r="AK4268" s="40"/>
      <c r="AL4268" s="40"/>
      <c r="AM4268" s="40"/>
      <c r="AN4268" s="40"/>
      <c r="AO4268" s="40"/>
      <c r="AP4268" s="40"/>
      <c r="AQ4268" s="40"/>
      <c r="AR4268" s="40"/>
      <c r="AS4268" s="40"/>
      <c r="AT4268" s="40"/>
      <c r="AU4268" s="40"/>
      <c r="AV4268" s="40"/>
      <c r="AW4268" s="40"/>
      <c r="AX4268" s="40"/>
      <c r="AY4268" s="40"/>
      <c r="AZ4268" s="40"/>
      <c r="BA4268" s="40"/>
      <c r="BB4268" s="40"/>
      <c r="BC4268" s="40"/>
      <c r="BD4268" s="40"/>
      <c r="BE4268" s="40"/>
      <c r="BF4268" s="40"/>
    </row>
    <row r="4269" spans="1:58" x14ac:dyDescent="0.4">
      <c r="A4269" s="510"/>
      <c r="B4269" s="40"/>
      <c r="C4269" s="40"/>
      <c r="D4269" s="45"/>
      <c r="E4269" s="45"/>
      <c r="F4269" s="64"/>
      <c r="G4269" s="40"/>
      <c r="H4269" s="40"/>
      <c r="I4269" s="40"/>
      <c r="J4269" s="40"/>
      <c r="K4269" s="40"/>
      <c r="L4269" s="40"/>
      <c r="M4269" s="40"/>
      <c r="N4269" s="40"/>
      <c r="O4269" s="40"/>
      <c r="P4269" s="40"/>
      <c r="Q4269" s="40"/>
      <c r="R4269" s="40"/>
      <c r="S4269" s="40"/>
      <c r="T4269" s="40"/>
      <c r="U4269" s="40"/>
      <c r="V4269" s="40"/>
      <c r="W4269" s="40"/>
      <c r="X4269" s="40"/>
      <c r="Y4269" s="40"/>
      <c r="Z4269" s="40"/>
      <c r="AA4269" s="40"/>
      <c r="AB4269" s="40"/>
      <c r="AC4269" s="40"/>
      <c r="AD4269" s="40"/>
      <c r="AE4269" s="40"/>
      <c r="AF4269" s="40"/>
      <c r="AG4269" s="40"/>
      <c r="AH4269" s="40"/>
      <c r="AI4269" s="40"/>
      <c r="AJ4269" s="40"/>
      <c r="AK4269" s="40"/>
      <c r="AL4269" s="40"/>
      <c r="AM4269" s="40"/>
      <c r="AN4269" s="40"/>
      <c r="AO4269" s="40"/>
      <c r="AP4269" s="40"/>
      <c r="AQ4269" s="40"/>
      <c r="AR4269" s="40"/>
      <c r="AS4269" s="40"/>
      <c r="AT4269" s="40"/>
      <c r="AU4269" s="40"/>
      <c r="AV4269" s="40"/>
      <c r="AW4269" s="40"/>
      <c r="AX4269" s="40"/>
      <c r="AY4269" s="40"/>
      <c r="AZ4269" s="40"/>
      <c r="BA4269" s="40"/>
      <c r="BB4269" s="40"/>
      <c r="BC4269" s="40"/>
      <c r="BD4269" s="40"/>
      <c r="BE4269" s="40"/>
      <c r="BF4269" s="40"/>
    </row>
    <row r="4270" spans="1:58" x14ac:dyDescent="0.4">
      <c r="A4270" s="510"/>
      <c r="B4270" s="40"/>
      <c r="C4270" s="40"/>
      <c r="D4270" s="45"/>
      <c r="E4270" s="45"/>
      <c r="F4270" s="64"/>
      <c r="G4270" s="40"/>
      <c r="H4270" s="40"/>
      <c r="I4270" s="40"/>
      <c r="J4270" s="40"/>
      <c r="K4270" s="40"/>
      <c r="L4270" s="40"/>
      <c r="M4270" s="40"/>
      <c r="N4270" s="40"/>
      <c r="O4270" s="40"/>
      <c r="P4270" s="40"/>
      <c r="Q4270" s="40"/>
      <c r="R4270" s="40"/>
      <c r="S4270" s="40"/>
      <c r="T4270" s="40"/>
      <c r="U4270" s="40"/>
      <c r="V4270" s="40"/>
      <c r="W4270" s="40"/>
      <c r="X4270" s="40"/>
      <c r="Y4270" s="40"/>
      <c r="Z4270" s="40"/>
      <c r="AA4270" s="40"/>
      <c r="AB4270" s="40"/>
      <c r="AC4270" s="40"/>
      <c r="AD4270" s="40"/>
      <c r="AE4270" s="40"/>
      <c r="AF4270" s="40"/>
      <c r="AG4270" s="40"/>
      <c r="AH4270" s="40"/>
      <c r="AI4270" s="40"/>
      <c r="AJ4270" s="40"/>
      <c r="AK4270" s="40"/>
      <c r="AL4270" s="40"/>
      <c r="AM4270" s="40"/>
      <c r="AN4270" s="40"/>
      <c r="AO4270" s="40"/>
      <c r="AP4270" s="40"/>
      <c r="AQ4270" s="40"/>
      <c r="AR4270" s="40"/>
      <c r="AS4270" s="40"/>
      <c r="AT4270" s="40"/>
      <c r="AU4270" s="40"/>
      <c r="AV4270" s="40"/>
      <c r="AW4270" s="40"/>
      <c r="AX4270" s="40"/>
      <c r="AY4270" s="40"/>
      <c r="AZ4270" s="40"/>
      <c r="BA4270" s="40"/>
      <c r="BB4270" s="40"/>
      <c r="BC4270" s="40"/>
      <c r="BD4270" s="40"/>
      <c r="BE4270" s="40"/>
      <c r="BF4270" s="40"/>
    </row>
    <row r="4271" spans="1:58" x14ac:dyDescent="0.4">
      <c r="A4271" s="510"/>
      <c r="B4271" s="40"/>
      <c r="C4271" s="40"/>
      <c r="D4271" s="45"/>
      <c r="E4271" s="45"/>
      <c r="F4271" s="64"/>
      <c r="G4271" s="40"/>
      <c r="H4271" s="40"/>
      <c r="I4271" s="40"/>
      <c r="J4271" s="40"/>
      <c r="K4271" s="40"/>
      <c r="L4271" s="40"/>
      <c r="M4271" s="40"/>
      <c r="N4271" s="40"/>
      <c r="O4271" s="40"/>
      <c r="P4271" s="40"/>
      <c r="Q4271" s="40"/>
      <c r="R4271" s="40"/>
      <c r="S4271" s="40"/>
      <c r="T4271" s="40"/>
      <c r="U4271" s="40"/>
      <c r="V4271" s="40"/>
      <c r="W4271" s="40"/>
      <c r="X4271" s="40"/>
      <c r="Y4271" s="40"/>
      <c r="Z4271" s="40"/>
      <c r="AA4271" s="40"/>
      <c r="AB4271" s="40"/>
      <c r="AC4271" s="40"/>
      <c r="AD4271" s="40"/>
      <c r="AE4271" s="40"/>
      <c r="AF4271" s="40"/>
      <c r="AG4271" s="40"/>
      <c r="AH4271" s="40"/>
      <c r="AI4271" s="40"/>
      <c r="AJ4271" s="40"/>
      <c r="AK4271" s="40"/>
      <c r="AL4271" s="40"/>
      <c r="AM4271" s="40"/>
      <c r="AN4271" s="40"/>
      <c r="AO4271" s="40"/>
      <c r="AP4271" s="40"/>
      <c r="AQ4271" s="40"/>
      <c r="AR4271" s="40"/>
      <c r="AS4271" s="40"/>
      <c r="AT4271" s="40"/>
      <c r="AU4271" s="40"/>
      <c r="AV4271" s="40"/>
      <c r="AW4271" s="40"/>
      <c r="AX4271" s="40"/>
      <c r="AY4271" s="40"/>
      <c r="AZ4271" s="40"/>
      <c r="BA4271" s="40"/>
      <c r="BB4271" s="40"/>
      <c r="BC4271" s="40"/>
      <c r="BD4271" s="40"/>
      <c r="BE4271" s="40"/>
      <c r="BF4271" s="40"/>
    </row>
    <row r="4272" spans="1:58" x14ac:dyDescent="0.4">
      <c r="A4272" s="510"/>
      <c r="B4272" s="40"/>
      <c r="C4272" s="40"/>
      <c r="D4272" s="45"/>
      <c r="E4272" s="45"/>
      <c r="F4272" s="64"/>
      <c r="G4272" s="40"/>
      <c r="H4272" s="40"/>
      <c r="I4272" s="40"/>
      <c r="J4272" s="40"/>
      <c r="K4272" s="40"/>
      <c r="L4272" s="40"/>
      <c r="M4272" s="40"/>
      <c r="N4272" s="40"/>
      <c r="O4272" s="40"/>
      <c r="P4272" s="40"/>
      <c r="Q4272" s="40"/>
      <c r="R4272" s="40"/>
      <c r="S4272" s="40"/>
      <c r="T4272" s="40"/>
      <c r="U4272" s="40"/>
      <c r="V4272" s="40"/>
      <c r="W4272" s="40"/>
      <c r="X4272" s="40"/>
      <c r="Y4272" s="40"/>
      <c r="Z4272" s="40"/>
      <c r="AA4272" s="40"/>
      <c r="AB4272" s="40"/>
      <c r="AC4272" s="40"/>
      <c r="AD4272" s="40"/>
      <c r="AE4272" s="40"/>
      <c r="AF4272" s="40"/>
      <c r="AG4272" s="40"/>
      <c r="AH4272" s="40"/>
      <c r="AI4272" s="40"/>
      <c r="AJ4272" s="40"/>
      <c r="AK4272" s="40"/>
      <c r="AL4272" s="40"/>
      <c r="AM4272" s="40"/>
      <c r="AN4272" s="40"/>
      <c r="AO4272" s="40"/>
      <c r="AP4272" s="40"/>
      <c r="AQ4272" s="40"/>
      <c r="AR4272" s="40"/>
      <c r="AS4272" s="40"/>
      <c r="AT4272" s="40"/>
      <c r="AU4272" s="40"/>
      <c r="AV4272" s="40"/>
      <c r="AW4272" s="40"/>
      <c r="AX4272" s="40"/>
      <c r="AY4272" s="40"/>
      <c r="AZ4272" s="40"/>
      <c r="BA4272" s="40"/>
      <c r="BB4272" s="40"/>
      <c r="BC4272" s="40"/>
      <c r="BD4272" s="40"/>
      <c r="BE4272" s="40"/>
      <c r="BF4272" s="40"/>
    </row>
    <row r="4273" spans="1:58" x14ac:dyDescent="0.4">
      <c r="A4273" s="510"/>
      <c r="B4273" s="40"/>
      <c r="C4273" s="40"/>
      <c r="D4273" s="45"/>
      <c r="E4273" s="45"/>
      <c r="F4273" s="64"/>
      <c r="G4273" s="40"/>
      <c r="H4273" s="40"/>
      <c r="I4273" s="40"/>
      <c r="J4273" s="40"/>
      <c r="K4273" s="40"/>
      <c r="L4273" s="40"/>
      <c r="M4273" s="40"/>
      <c r="N4273" s="40"/>
      <c r="O4273" s="40"/>
      <c r="P4273" s="40"/>
      <c r="Q4273" s="40"/>
      <c r="R4273" s="40"/>
      <c r="S4273" s="40"/>
      <c r="T4273" s="40"/>
      <c r="U4273" s="40"/>
      <c r="V4273" s="40"/>
      <c r="W4273" s="40"/>
      <c r="X4273" s="40"/>
      <c r="Y4273" s="40"/>
      <c r="Z4273" s="40"/>
      <c r="AA4273" s="40"/>
      <c r="AB4273" s="40"/>
      <c r="AC4273" s="40"/>
      <c r="AD4273" s="40"/>
      <c r="AE4273" s="40"/>
      <c r="AF4273" s="40"/>
      <c r="AG4273" s="40"/>
      <c r="AH4273" s="40"/>
      <c r="AI4273" s="40"/>
      <c r="AJ4273" s="40"/>
      <c r="AK4273" s="40"/>
      <c r="AL4273" s="40"/>
      <c r="AM4273" s="40"/>
      <c r="AN4273" s="40"/>
      <c r="AO4273" s="40"/>
      <c r="AP4273" s="40"/>
      <c r="AQ4273" s="40"/>
      <c r="AR4273" s="40"/>
      <c r="AS4273" s="40"/>
      <c r="AT4273" s="40"/>
      <c r="AU4273" s="40"/>
      <c r="AV4273" s="40"/>
      <c r="AW4273" s="40"/>
      <c r="AX4273" s="40"/>
      <c r="AY4273" s="40"/>
      <c r="AZ4273" s="40"/>
      <c r="BA4273" s="40"/>
      <c r="BB4273" s="40"/>
      <c r="BC4273" s="40"/>
      <c r="BD4273" s="40"/>
      <c r="BE4273" s="40"/>
      <c r="BF4273" s="40"/>
    </row>
    <row r="4274" spans="1:58" x14ac:dyDescent="0.4">
      <c r="A4274" s="510"/>
      <c r="B4274" s="40"/>
      <c r="C4274" s="40"/>
      <c r="D4274" s="45"/>
      <c r="E4274" s="45"/>
      <c r="F4274" s="64"/>
      <c r="G4274" s="40"/>
      <c r="H4274" s="40"/>
      <c r="I4274" s="40"/>
      <c r="J4274" s="40"/>
      <c r="K4274" s="40"/>
      <c r="L4274" s="40"/>
      <c r="M4274" s="40"/>
      <c r="N4274" s="40"/>
      <c r="O4274" s="40"/>
      <c r="P4274" s="40"/>
      <c r="Q4274" s="40"/>
      <c r="R4274" s="40"/>
      <c r="S4274" s="40"/>
      <c r="T4274" s="40"/>
      <c r="U4274" s="40"/>
      <c r="V4274" s="40"/>
      <c r="W4274" s="40"/>
      <c r="X4274" s="40"/>
      <c r="Y4274" s="40"/>
      <c r="Z4274" s="40"/>
      <c r="AA4274" s="40"/>
      <c r="AB4274" s="40"/>
      <c r="AC4274" s="40"/>
      <c r="AD4274" s="40"/>
      <c r="AE4274" s="40"/>
      <c r="AF4274" s="40"/>
      <c r="AG4274" s="40"/>
      <c r="AH4274" s="40"/>
      <c r="AI4274" s="40"/>
      <c r="AJ4274" s="40"/>
      <c r="AK4274" s="40"/>
      <c r="AL4274" s="40"/>
      <c r="AM4274" s="40"/>
      <c r="AN4274" s="40"/>
      <c r="AO4274" s="40"/>
      <c r="AP4274" s="40"/>
      <c r="AQ4274" s="40"/>
      <c r="AR4274" s="40"/>
      <c r="AS4274" s="40"/>
      <c r="AT4274" s="40"/>
      <c r="AU4274" s="40"/>
      <c r="AV4274" s="40"/>
      <c r="AW4274" s="40"/>
      <c r="AX4274" s="40"/>
      <c r="AY4274" s="40"/>
      <c r="AZ4274" s="40"/>
      <c r="BA4274" s="40"/>
      <c r="BB4274" s="40"/>
      <c r="BC4274" s="40"/>
      <c r="BD4274" s="40"/>
      <c r="BE4274" s="40"/>
      <c r="BF4274" s="40"/>
    </row>
    <row r="4275" spans="1:58" x14ac:dyDescent="0.4">
      <c r="A4275" s="510"/>
      <c r="B4275" s="40"/>
      <c r="C4275" s="40"/>
      <c r="D4275" s="45"/>
      <c r="E4275" s="45"/>
      <c r="F4275" s="64"/>
      <c r="G4275" s="40"/>
      <c r="H4275" s="40"/>
      <c r="I4275" s="40"/>
      <c r="J4275" s="40"/>
      <c r="K4275" s="40"/>
      <c r="L4275" s="40"/>
      <c r="M4275" s="40"/>
      <c r="N4275" s="40"/>
      <c r="O4275" s="40"/>
      <c r="P4275" s="40"/>
      <c r="Q4275" s="40"/>
      <c r="R4275" s="40"/>
      <c r="S4275" s="40"/>
      <c r="T4275" s="40"/>
      <c r="U4275" s="40"/>
      <c r="V4275" s="40"/>
      <c r="W4275" s="40"/>
      <c r="X4275" s="40"/>
      <c r="Y4275" s="40"/>
      <c r="Z4275" s="40"/>
      <c r="AA4275" s="40"/>
      <c r="AB4275" s="40"/>
      <c r="AC4275" s="40"/>
      <c r="AD4275" s="40"/>
      <c r="AE4275" s="40"/>
      <c r="AF4275" s="40"/>
      <c r="AG4275" s="40"/>
      <c r="AH4275" s="40"/>
      <c r="AI4275" s="40"/>
      <c r="AJ4275" s="40"/>
      <c r="AK4275" s="40"/>
      <c r="AL4275" s="40"/>
      <c r="AM4275" s="40"/>
      <c r="AN4275" s="40"/>
      <c r="AO4275" s="40"/>
      <c r="AP4275" s="40"/>
      <c r="AQ4275" s="40"/>
      <c r="AR4275" s="40"/>
      <c r="AS4275" s="40"/>
      <c r="AT4275" s="40"/>
      <c r="AU4275" s="40"/>
      <c r="AV4275" s="40"/>
      <c r="AW4275" s="40"/>
      <c r="AX4275" s="40"/>
      <c r="AY4275" s="40"/>
      <c r="AZ4275" s="40"/>
      <c r="BA4275" s="40"/>
      <c r="BB4275" s="40"/>
      <c r="BC4275" s="40"/>
      <c r="BD4275" s="40"/>
      <c r="BE4275" s="40"/>
      <c r="BF4275" s="40"/>
    </row>
    <row r="4276" spans="1:58" x14ac:dyDescent="0.4">
      <c r="A4276" s="510"/>
      <c r="B4276" s="40"/>
      <c r="C4276" s="40"/>
      <c r="D4276" s="45"/>
      <c r="E4276" s="45"/>
      <c r="F4276" s="64"/>
      <c r="G4276" s="40"/>
      <c r="H4276" s="40"/>
      <c r="I4276" s="40"/>
      <c r="J4276" s="40"/>
      <c r="K4276" s="40"/>
      <c r="L4276" s="40"/>
      <c r="M4276" s="40"/>
      <c r="N4276" s="40"/>
      <c r="O4276" s="40"/>
      <c r="P4276" s="40"/>
      <c r="Q4276" s="40"/>
      <c r="R4276" s="40"/>
      <c r="S4276" s="40"/>
      <c r="T4276" s="40"/>
      <c r="U4276" s="40"/>
      <c r="V4276" s="40"/>
      <c r="W4276" s="40"/>
      <c r="X4276" s="40"/>
      <c r="Y4276" s="40"/>
      <c r="Z4276" s="40"/>
      <c r="AA4276" s="40"/>
      <c r="AB4276" s="40"/>
      <c r="AC4276" s="40"/>
      <c r="AD4276" s="40"/>
      <c r="AE4276" s="40"/>
      <c r="AF4276" s="40"/>
      <c r="AG4276" s="40"/>
      <c r="AH4276" s="40"/>
      <c r="AI4276" s="40"/>
      <c r="AJ4276" s="40"/>
      <c r="AK4276" s="40"/>
      <c r="AL4276" s="40"/>
      <c r="AM4276" s="40"/>
      <c r="AN4276" s="40"/>
      <c r="AO4276" s="40"/>
      <c r="AP4276" s="40"/>
      <c r="AQ4276" s="40"/>
      <c r="AR4276" s="40"/>
      <c r="AS4276" s="40"/>
      <c r="AT4276" s="40"/>
      <c r="AU4276" s="40"/>
      <c r="AV4276" s="40"/>
      <c r="AW4276" s="40"/>
      <c r="AX4276" s="40"/>
      <c r="AY4276" s="40"/>
      <c r="AZ4276" s="40"/>
      <c r="BA4276" s="40"/>
      <c r="BB4276" s="40"/>
      <c r="BC4276" s="40"/>
      <c r="BD4276" s="40"/>
      <c r="BE4276" s="40"/>
      <c r="BF4276" s="40"/>
    </row>
    <row r="4277" spans="1:58" x14ac:dyDescent="0.4">
      <c r="A4277" s="510"/>
      <c r="B4277" s="40"/>
      <c r="C4277" s="40"/>
      <c r="D4277" s="45"/>
      <c r="E4277" s="45"/>
      <c r="F4277" s="64"/>
      <c r="G4277" s="40"/>
      <c r="H4277" s="40"/>
      <c r="I4277" s="40"/>
      <c r="J4277" s="40"/>
      <c r="K4277" s="40"/>
      <c r="L4277" s="40"/>
      <c r="M4277" s="40"/>
      <c r="N4277" s="40"/>
      <c r="O4277" s="40"/>
      <c r="P4277" s="40"/>
      <c r="Q4277" s="40"/>
      <c r="R4277" s="40"/>
      <c r="S4277" s="40"/>
      <c r="T4277" s="40"/>
      <c r="U4277" s="40"/>
      <c r="V4277" s="40"/>
      <c r="W4277" s="40"/>
      <c r="X4277" s="40"/>
      <c r="Y4277" s="40"/>
      <c r="Z4277" s="40"/>
      <c r="AA4277" s="40"/>
      <c r="AB4277" s="40"/>
      <c r="AC4277" s="40"/>
      <c r="AD4277" s="40"/>
      <c r="AE4277" s="40"/>
      <c r="AF4277" s="40"/>
      <c r="AG4277" s="40"/>
      <c r="AH4277" s="40"/>
      <c r="AI4277" s="40"/>
      <c r="AJ4277" s="40"/>
      <c r="AK4277" s="40"/>
      <c r="AL4277" s="40"/>
      <c r="AM4277" s="40"/>
      <c r="AN4277" s="40"/>
      <c r="AO4277" s="40"/>
      <c r="AP4277" s="40"/>
      <c r="AQ4277" s="40"/>
      <c r="AR4277" s="40"/>
      <c r="AS4277" s="40"/>
      <c r="AT4277" s="40"/>
      <c r="AU4277" s="40"/>
      <c r="AV4277" s="40"/>
      <c r="AW4277" s="40"/>
      <c r="AX4277" s="40"/>
      <c r="AY4277" s="40"/>
      <c r="AZ4277" s="40"/>
      <c r="BA4277" s="40"/>
      <c r="BB4277" s="40"/>
      <c r="BC4277" s="40"/>
      <c r="BD4277" s="40"/>
      <c r="BE4277" s="40"/>
      <c r="BF4277" s="40"/>
    </row>
    <row r="4278" spans="1:58" x14ac:dyDescent="0.4">
      <c r="A4278" s="510"/>
      <c r="B4278" s="40"/>
      <c r="C4278" s="40"/>
      <c r="D4278" s="45"/>
      <c r="E4278" s="45"/>
      <c r="F4278" s="64"/>
      <c r="G4278" s="40"/>
      <c r="H4278" s="40"/>
      <c r="I4278" s="40"/>
      <c r="J4278" s="40"/>
      <c r="K4278" s="40"/>
      <c r="L4278" s="40"/>
      <c r="M4278" s="40"/>
      <c r="N4278" s="40"/>
      <c r="O4278" s="40"/>
      <c r="P4278" s="40"/>
      <c r="Q4278" s="40"/>
      <c r="R4278" s="40"/>
      <c r="S4278" s="40"/>
      <c r="T4278" s="40"/>
      <c r="U4278" s="40"/>
      <c r="V4278" s="40"/>
      <c r="W4278" s="40"/>
      <c r="X4278" s="40"/>
      <c r="Y4278" s="40"/>
      <c r="Z4278" s="40"/>
      <c r="AA4278" s="40"/>
      <c r="AB4278" s="40"/>
      <c r="AC4278" s="40"/>
      <c r="AD4278" s="40"/>
      <c r="AE4278" s="40"/>
      <c r="AF4278" s="40"/>
      <c r="AG4278" s="40"/>
      <c r="AH4278" s="40"/>
      <c r="AI4278" s="40"/>
      <c r="AJ4278" s="40"/>
      <c r="AK4278" s="40"/>
      <c r="AL4278" s="40"/>
      <c r="AM4278" s="40"/>
      <c r="AN4278" s="40"/>
      <c r="AO4278" s="40"/>
      <c r="AP4278" s="40"/>
      <c r="AQ4278" s="40"/>
      <c r="AR4278" s="40"/>
      <c r="AS4278" s="40"/>
      <c r="AT4278" s="40"/>
      <c r="AU4278" s="40"/>
      <c r="AV4278" s="40"/>
      <c r="AW4278" s="40"/>
      <c r="AX4278" s="40"/>
      <c r="AY4278" s="40"/>
      <c r="AZ4278" s="40"/>
      <c r="BA4278" s="40"/>
      <c r="BB4278" s="40"/>
      <c r="BC4278" s="40"/>
      <c r="BD4278" s="40"/>
      <c r="BE4278" s="40"/>
      <c r="BF4278" s="40"/>
    </row>
    <row r="4279" spans="1:58" x14ac:dyDescent="0.4">
      <c r="A4279" s="510"/>
      <c r="B4279" s="40"/>
      <c r="C4279" s="40"/>
      <c r="D4279" s="45"/>
      <c r="E4279" s="45"/>
      <c r="F4279" s="64"/>
      <c r="G4279" s="40"/>
      <c r="H4279" s="40"/>
      <c r="I4279" s="40"/>
      <c r="J4279" s="40"/>
      <c r="K4279" s="40"/>
      <c r="L4279" s="40"/>
      <c r="M4279" s="40"/>
      <c r="N4279" s="40"/>
      <c r="O4279" s="40"/>
      <c r="P4279" s="40"/>
      <c r="Q4279" s="40"/>
      <c r="R4279" s="40"/>
      <c r="S4279" s="40"/>
      <c r="T4279" s="40"/>
      <c r="U4279" s="40"/>
      <c r="V4279" s="40"/>
      <c r="W4279" s="40"/>
      <c r="X4279" s="40"/>
      <c r="Y4279" s="40"/>
      <c r="Z4279" s="40"/>
      <c r="AA4279" s="40"/>
      <c r="AB4279" s="40"/>
      <c r="AC4279" s="40"/>
      <c r="AD4279" s="40"/>
      <c r="AE4279" s="40"/>
      <c r="AF4279" s="40"/>
      <c r="AG4279" s="40"/>
      <c r="AH4279" s="40"/>
      <c r="AI4279" s="40"/>
      <c r="AJ4279" s="40"/>
      <c r="AK4279" s="40"/>
      <c r="AL4279" s="40"/>
      <c r="AM4279" s="40"/>
      <c r="AN4279" s="40"/>
      <c r="AO4279" s="40"/>
      <c r="AP4279" s="40"/>
      <c r="AQ4279" s="40"/>
      <c r="AR4279" s="40"/>
      <c r="AS4279" s="40"/>
      <c r="AT4279" s="40"/>
      <c r="AU4279" s="40"/>
      <c r="AV4279" s="40"/>
      <c r="AW4279" s="40"/>
      <c r="AX4279" s="40"/>
      <c r="AY4279" s="40"/>
      <c r="AZ4279" s="40"/>
      <c r="BA4279" s="40"/>
      <c r="BB4279" s="40"/>
      <c r="BC4279" s="40"/>
      <c r="BD4279" s="40"/>
      <c r="BE4279" s="40"/>
      <c r="BF4279" s="40"/>
    </row>
    <row r="4280" spans="1:58" x14ac:dyDescent="0.4">
      <c r="A4280" s="510"/>
      <c r="B4280" s="40"/>
      <c r="C4280" s="40"/>
      <c r="D4280" s="45"/>
      <c r="E4280" s="45"/>
      <c r="F4280" s="64"/>
      <c r="G4280" s="40"/>
      <c r="H4280" s="40"/>
      <c r="I4280" s="40"/>
      <c r="J4280" s="40"/>
      <c r="K4280" s="40"/>
      <c r="L4280" s="40"/>
      <c r="M4280" s="40"/>
      <c r="N4280" s="40"/>
      <c r="O4280" s="40"/>
      <c r="P4280" s="40"/>
      <c r="Q4280" s="40"/>
      <c r="R4280" s="40"/>
      <c r="S4280" s="40"/>
      <c r="T4280" s="40"/>
      <c r="U4280" s="40"/>
      <c r="V4280" s="40"/>
      <c r="W4280" s="40"/>
      <c r="X4280" s="40"/>
      <c r="Y4280" s="40"/>
      <c r="Z4280" s="40"/>
      <c r="AA4280" s="40"/>
      <c r="AB4280" s="40"/>
      <c r="AC4280" s="40"/>
      <c r="AD4280" s="40"/>
      <c r="AE4280" s="40"/>
      <c r="AF4280" s="40"/>
      <c r="AG4280" s="40"/>
      <c r="AH4280" s="40"/>
      <c r="AI4280" s="40"/>
      <c r="AJ4280" s="40"/>
      <c r="AK4280" s="40"/>
      <c r="AL4280" s="40"/>
      <c r="AM4280" s="40"/>
      <c r="AN4280" s="40"/>
      <c r="AO4280" s="40"/>
      <c r="AP4280" s="40"/>
      <c r="AQ4280" s="40"/>
      <c r="AR4280" s="40"/>
      <c r="AS4280" s="40"/>
      <c r="AT4280" s="40"/>
      <c r="AU4280" s="40"/>
      <c r="AV4280" s="40"/>
      <c r="AW4280" s="40"/>
      <c r="AX4280" s="40"/>
      <c r="AY4280" s="40"/>
      <c r="AZ4280" s="40"/>
      <c r="BA4280" s="40"/>
      <c r="BB4280" s="40"/>
      <c r="BC4280" s="40"/>
      <c r="BD4280" s="40"/>
      <c r="BE4280" s="40"/>
      <c r="BF4280" s="40"/>
    </row>
    <row r="4281" spans="1:58" x14ac:dyDescent="0.4">
      <c r="A4281" s="510"/>
      <c r="B4281" s="40"/>
      <c r="C4281" s="40"/>
      <c r="D4281" s="45"/>
      <c r="E4281" s="45"/>
      <c r="F4281" s="64"/>
      <c r="G4281" s="40"/>
      <c r="H4281" s="40"/>
      <c r="I4281" s="40"/>
      <c r="J4281" s="40"/>
      <c r="K4281" s="40"/>
      <c r="L4281" s="40"/>
      <c r="M4281" s="40"/>
      <c r="N4281" s="40"/>
      <c r="O4281" s="40"/>
      <c r="P4281" s="40"/>
      <c r="Q4281" s="40"/>
      <c r="R4281" s="40"/>
      <c r="S4281" s="40"/>
      <c r="T4281" s="40"/>
      <c r="U4281" s="40"/>
      <c r="V4281" s="40"/>
      <c r="W4281" s="40"/>
      <c r="X4281" s="40"/>
      <c r="Y4281" s="40"/>
      <c r="Z4281" s="40"/>
      <c r="AA4281" s="40"/>
      <c r="AB4281" s="40"/>
      <c r="AC4281" s="40"/>
      <c r="AD4281" s="40"/>
      <c r="AE4281" s="40"/>
      <c r="AF4281" s="40"/>
      <c r="AG4281" s="40"/>
      <c r="AH4281" s="40"/>
      <c r="AI4281" s="40"/>
      <c r="AJ4281" s="40"/>
      <c r="AK4281" s="40"/>
      <c r="AL4281" s="40"/>
      <c r="AM4281" s="40"/>
      <c r="AN4281" s="40"/>
      <c r="AO4281" s="40"/>
      <c r="AP4281" s="40"/>
      <c r="AQ4281" s="40"/>
      <c r="AR4281" s="40"/>
      <c r="AS4281" s="40"/>
      <c r="AT4281" s="40"/>
      <c r="AU4281" s="40"/>
      <c r="AV4281" s="40"/>
      <c r="AW4281" s="40"/>
      <c r="AX4281" s="40"/>
      <c r="AY4281" s="40"/>
      <c r="AZ4281" s="40"/>
      <c r="BA4281" s="40"/>
      <c r="BB4281" s="40"/>
      <c r="BC4281" s="40"/>
      <c r="BD4281" s="40"/>
      <c r="BE4281" s="40"/>
      <c r="BF4281" s="40"/>
    </row>
    <row r="4282" spans="1:58" x14ac:dyDescent="0.4">
      <c r="A4282" s="510"/>
      <c r="B4282" s="40"/>
      <c r="C4282" s="40"/>
      <c r="D4282" s="45"/>
      <c r="E4282" s="45"/>
      <c r="F4282" s="64"/>
      <c r="G4282" s="40"/>
      <c r="H4282" s="40"/>
      <c r="I4282" s="40"/>
      <c r="J4282" s="40"/>
      <c r="K4282" s="40"/>
      <c r="L4282" s="40"/>
      <c r="M4282" s="40"/>
      <c r="N4282" s="40"/>
      <c r="O4282" s="40"/>
      <c r="P4282" s="40"/>
      <c r="Q4282" s="40"/>
      <c r="R4282" s="40"/>
      <c r="S4282" s="40"/>
      <c r="T4282" s="40"/>
      <c r="U4282" s="40"/>
      <c r="V4282" s="40"/>
      <c r="W4282" s="40"/>
      <c r="X4282" s="40"/>
      <c r="Y4282" s="40"/>
      <c r="Z4282" s="40"/>
      <c r="AA4282" s="40"/>
      <c r="AB4282" s="40"/>
      <c r="AC4282" s="40"/>
      <c r="AD4282" s="40"/>
      <c r="AE4282" s="40"/>
      <c r="AF4282" s="40"/>
      <c r="AG4282" s="40"/>
      <c r="AH4282" s="40"/>
      <c r="AI4282" s="40"/>
      <c r="AJ4282" s="40"/>
      <c r="AK4282" s="40"/>
      <c r="AL4282" s="40"/>
      <c r="AM4282" s="40"/>
      <c r="AN4282" s="40"/>
      <c r="AO4282" s="40"/>
      <c r="AP4282" s="40"/>
      <c r="AQ4282" s="40"/>
      <c r="AR4282" s="40"/>
      <c r="AS4282" s="40"/>
      <c r="AT4282" s="40"/>
      <c r="AU4282" s="40"/>
      <c r="AV4282" s="40"/>
      <c r="AW4282" s="40"/>
      <c r="AX4282" s="40"/>
      <c r="AY4282" s="40"/>
      <c r="AZ4282" s="40"/>
      <c r="BA4282" s="40"/>
      <c r="BB4282" s="40"/>
      <c r="BC4282" s="40"/>
      <c r="BD4282" s="40"/>
      <c r="BE4282" s="40"/>
      <c r="BF4282" s="40"/>
    </row>
    <row r="4283" spans="1:58" x14ac:dyDescent="0.4">
      <c r="A4283" s="510"/>
      <c r="B4283" s="40"/>
      <c r="C4283" s="40"/>
      <c r="D4283" s="45"/>
      <c r="E4283" s="45"/>
      <c r="F4283" s="64"/>
      <c r="G4283" s="40"/>
      <c r="H4283" s="40"/>
      <c r="I4283" s="40"/>
      <c r="J4283" s="40"/>
      <c r="K4283" s="40"/>
      <c r="L4283" s="40"/>
      <c r="M4283" s="40"/>
      <c r="N4283" s="40"/>
      <c r="O4283" s="40"/>
      <c r="P4283" s="40"/>
      <c r="Q4283" s="40"/>
      <c r="R4283" s="40"/>
      <c r="S4283" s="40"/>
      <c r="T4283" s="40"/>
      <c r="U4283" s="40"/>
      <c r="V4283" s="40"/>
      <c r="W4283" s="40"/>
      <c r="X4283" s="40"/>
      <c r="Y4283" s="40"/>
      <c r="Z4283" s="40"/>
      <c r="AA4283" s="40"/>
      <c r="AB4283" s="40"/>
      <c r="AC4283" s="40"/>
      <c r="AD4283" s="40"/>
      <c r="AE4283" s="40"/>
      <c r="AF4283" s="40"/>
      <c r="AG4283" s="40"/>
      <c r="AH4283" s="40"/>
      <c r="AI4283" s="40"/>
      <c r="AJ4283" s="40"/>
      <c r="AK4283" s="40"/>
      <c r="AL4283" s="40"/>
      <c r="AM4283" s="40"/>
      <c r="AN4283" s="40"/>
      <c r="AO4283" s="40"/>
      <c r="AP4283" s="40"/>
      <c r="AQ4283" s="40"/>
      <c r="AR4283" s="40"/>
      <c r="AS4283" s="40"/>
      <c r="AT4283" s="40"/>
      <c r="AU4283" s="40"/>
      <c r="AV4283" s="40"/>
      <c r="AW4283" s="40"/>
      <c r="AX4283" s="40"/>
      <c r="AY4283" s="40"/>
      <c r="AZ4283" s="40"/>
      <c r="BA4283" s="40"/>
      <c r="BB4283" s="40"/>
      <c r="BC4283" s="40"/>
      <c r="BD4283" s="40"/>
      <c r="BE4283" s="40"/>
      <c r="BF4283" s="40"/>
    </row>
    <row r="4284" spans="1:58" x14ac:dyDescent="0.4">
      <c r="A4284" s="510"/>
      <c r="B4284" s="40"/>
      <c r="C4284" s="40"/>
      <c r="D4284" s="45"/>
      <c r="E4284" s="45"/>
      <c r="F4284" s="64"/>
      <c r="G4284" s="40"/>
      <c r="H4284" s="40"/>
      <c r="I4284" s="40"/>
      <c r="J4284" s="40"/>
      <c r="K4284" s="40"/>
      <c r="L4284" s="40"/>
      <c r="M4284" s="40"/>
      <c r="N4284" s="40"/>
      <c r="O4284" s="40"/>
      <c r="P4284" s="40"/>
      <c r="Q4284" s="40"/>
      <c r="R4284" s="40"/>
      <c r="S4284" s="40"/>
      <c r="T4284" s="40"/>
      <c r="U4284" s="40"/>
      <c r="V4284" s="40"/>
      <c r="W4284" s="40"/>
      <c r="X4284" s="40"/>
      <c r="Y4284" s="40"/>
      <c r="Z4284" s="40"/>
      <c r="AA4284" s="40"/>
      <c r="AB4284" s="40"/>
      <c r="AC4284" s="40"/>
      <c r="AD4284" s="40"/>
      <c r="AE4284" s="40"/>
      <c r="AF4284" s="40"/>
      <c r="AG4284" s="40"/>
      <c r="AH4284" s="40"/>
      <c r="AI4284" s="40"/>
      <c r="AJ4284" s="40"/>
      <c r="AK4284" s="40"/>
      <c r="AL4284" s="40"/>
      <c r="AM4284" s="40"/>
      <c r="AN4284" s="40"/>
      <c r="AO4284" s="40"/>
      <c r="AP4284" s="40"/>
      <c r="AQ4284" s="40"/>
      <c r="AR4284" s="40"/>
      <c r="AS4284" s="40"/>
      <c r="AT4284" s="40"/>
      <c r="AU4284" s="40"/>
      <c r="AV4284" s="40"/>
      <c r="AW4284" s="40"/>
      <c r="AX4284" s="40"/>
      <c r="AY4284" s="40"/>
      <c r="AZ4284" s="40"/>
      <c r="BA4284" s="40"/>
      <c r="BB4284" s="40"/>
      <c r="BC4284" s="40"/>
      <c r="BD4284" s="40"/>
      <c r="BE4284" s="40"/>
      <c r="BF4284" s="40"/>
    </row>
    <row r="4285" spans="1:58" x14ac:dyDescent="0.4">
      <c r="A4285" s="510"/>
      <c r="B4285" s="40"/>
      <c r="C4285" s="40"/>
      <c r="D4285" s="45"/>
      <c r="E4285" s="45"/>
      <c r="F4285" s="64"/>
      <c r="G4285" s="40"/>
      <c r="H4285" s="40"/>
      <c r="I4285" s="40"/>
      <c r="J4285" s="40"/>
      <c r="K4285" s="40"/>
      <c r="L4285" s="40"/>
      <c r="M4285" s="40"/>
      <c r="N4285" s="40"/>
      <c r="O4285" s="40"/>
      <c r="P4285" s="40"/>
      <c r="Q4285" s="40"/>
      <c r="R4285" s="40"/>
      <c r="S4285" s="40"/>
      <c r="T4285" s="40"/>
      <c r="U4285" s="40"/>
      <c r="V4285" s="40"/>
      <c r="W4285" s="40"/>
      <c r="X4285" s="40"/>
      <c r="Y4285" s="40"/>
      <c r="Z4285" s="40"/>
      <c r="AA4285" s="40"/>
      <c r="AB4285" s="40"/>
      <c r="AC4285" s="40"/>
      <c r="AD4285" s="40"/>
      <c r="AE4285" s="40"/>
      <c r="AF4285" s="40"/>
      <c r="AG4285" s="40"/>
      <c r="AH4285" s="40"/>
      <c r="AI4285" s="40"/>
      <c r="AJ4285" s="40"/>
      <c r="AK4285" s="40"/>
      <c r="AL4285" s="40"/>
      <c r="AM4285" s="40"/>
      <c r="AN4285" s="40"/>
      <c r="AO4285" s="40"/>
      <c r="AP4285" s="40"/>
      <c r="AQ4285" s="40"/>
      <c r="AR4285" s="40"/>
      <c r="AS4285" s="40"/>
      <c r="AT4285" s="40"/>
      <c r="AU4285" s="40"/>
      <c r="AV4285" s="40"/>
      <c r="AW4285" s="40"/>
      <c r="AX4285" s="40"/>
      <c r="AY4285" s="40"/>
      <c r="AZ4285" s="40"/>
      <c r="BA4285" s="40"/>
      <c r="BB4285" s="40"/>
      <c r="BC4285" s="40"/>
      <c r="BD4285" s="40"/>
      <c r="BE4285" s="40"/>
      <c r="BF4285" s="40"/>
    </row>
    <row r="4286" spans="1:58" x14ac:dyDescent="0.4">
      <c r="A4286" s="510"/>
      <c r="B4286" s="40"/>
      <c r="C4286" s="40"/>
      <c r="D4286" s="45"/>
      <c r="E4286" s="45"/>
      <c r="F4286" s="64"/>
      <c r="G4286" s="40"/>
      <c r="H4286" s="40"/>
      <c r="I4286" s="40"/>
      <c r="J4286" s="40"/>
      <c r="K4286" s="40"/>
      <c r="L4286" s="40"/>
      <c r="M4286" s="40"/>
      <c r="N4286" s="40"/>
      <c r="O4286" s="40"/>
      <c r="P4286" s="40"/>
      <c r="Q4286" s="40"/>
      <c r="R4286" s="40"/>
      <c r="S4286" s="40"/>
      <c r="T4286" s="40"/>
      <c r="U4286" s="40"/>
      <c r="V4286" s="40"/>
      <c r="W4286" s="40"/>
      <c r="X4286" s="40"/>
      <c r="Y4286" s="40"/>
      <c r="Z4286" s="40"/>
      <c r="AA4286" s="40"/>
      <c r="AB4286" s="40"/>
      <c r="AC4286" s="40"/>
      <c r="AD4286" s="40"/>
      <c r="AE4286" s="40"/>
      <c r="AF4286" s="40"/>
      <c r="AG4286" s="40"/>
      <c r="AH4286" s="40"/>
      <c r="AI4286" s="40"/>
      <c r="AJ4286" s="40"/>
      <c r="AK4286" s="40"/>
      <c r="AL4286" s="40"/>
      <c r="AM4286" s="40"/>
      <c r="AN4286" s="40"/>
      <c r="AO4286" s="40"/>
      <c r="AP4286" s="40"/>
      <c r="AQ4286" s="40"/>
      <c r="AR4286" s="40"/>
      <c r="AS4286" s="40"/>
      <c r="AT4286" s="40"/>
      <c r="AU4286" s="40"/>
      <c r="AV4286" s="40"/>
      <c r="AW4286" s="40"/>
      <c r="AX4286" s="40"/>
      <c r="AY4286" s="40"/>
      <c r="AZ4286" s="40"/>
      <c r="BA4286" s="40"/>
      <c r="BB4286" s="40"/>
      <c r="BC4286" s="40"/>
      <c r="BD4286" s="40"/>
      <c r="BE4286" s="40"/>
      <c r="BF4286" s="40"/>
    </row>
    <row r="4287" spans="1:58" x14ac:dyDescent="0.4">
      <c r="A4287" s="510"/>
      <c r="B4287" s="40"/>
      <c r="C4287" s="40"/>
      <c r="D4287" s="45"/>
      <c r="E4287" s="45"/>
      <c r="F4287" s="64"/>
      <c r="G4287" s="40"/>
      <c r="H4287" s="40"/>
      <c r="I4287" s="40"/>
      <c r="J4287" s="40"/>
      <c r="K4287" s="40"/>
      <c r="L4287" s="40"/>
      <c r="M4287" s="40"/>
      <c r="N4287" s="40"/>
      <c r="O4287" s="40"/>
      <c r="P4287" s="40"/>
      <c r="Q4287" s="40"/>
      <c r="R4287" s="40"/>
      <c r="S4287" s="40"/>
      <c r="T4287" s="40"/>
      <c r="U4287" s="40"/>
      <c r="V4287" s="40"/>
      <c r="W4287" s="40"/>
      <c r="X4287" s="40"/>
      <c r="Y4287" s="40"/>
      <c r="Z4287" s="40"/>
      <c r="AA4287" s="40"/>
      <c r="AB4287" s="40"/>
      <c r="AC4287" s="40"/>
      <c r="AD4287" s="40"/>
      <c r="AE4287" s="40"/>
      <c r="AF4287" s="40"/>
      <c r="AG4287" s="40"/>
      <c r="AH4287" s="40"/>
      <c r="AI4287" s="40"/>
      <c r="AJ4287" s="40"/>
      <c r="AK4287" s="40"/>
      <c r="AL4287" s="40"/>
      <c r="AM4287" s="40"/>
      <c r="AN4287" s="40"/>
      <c r="AO4287" s="40"/>
      <c r="AP4287" s="40"/>
      <c r="AQ4287" s="40"/>
      <c r="AR4287" s="40"/>
      <c r="AS4287" s="40"/>
      <c r="AT4287" s="40"/>
      <c r="AU4287" s="40"/>
      <c r="AV4287" s="40"/>
      <c r="AW4287" s="40"/>
      <c r="AX4287" s="40"/>
      <c r="AY4287" s="40"/>
      <c r="AZ4287" s="40"/>
      <c r="BA4287" s="40"/>
      <c r="BB4287" s="40"/>
      <c r="BC4287" s="40"/>
      <c r="BD4287" s="40"/>
      <c r="BE4287" s="40"/>
      <c r="BF4287" s="40"/>
    </row>
    <row r="4288" spans="1:58" x14ac:dyDescent="0.4">
      <c r="A4288" s="510"/>
      <c r="B4288" s="40"/>
      <c r="C4288" s="40"/>
      <c r="D4288" s="45"/>
      <c r="E4288" s="45"/>
      <c r="F4288" s="64"/>
      <c r="G4288" s="40"/>
      <c r="H4288" s="40"/>
      <c r="I4288" s="40"/>
      <c r="J4288" s="40"/>
      <c r="K4288" s="40"/>
      <c r="L4288" s="40"/>
      <c r="M4288" s="40"/>
      <c r="N4288" s="40"/>
      <c r="O4288" s="40"/>
      <c r="P4288" s="40"/>
      <c r="Q4288" s="40"/>
      <c r="R4288" s="40"/>
      <c r="S4288" s="40"/>
      <c r="T4288" s="40"/>
      <c r="U4288" s="40"/>
      <c r="V4288" s="40"/>
      <c r="W4288" s="40"/>
      <c r="X4288" s="40"/>
      <c r="Y4288" s="40"/>
      <c r="Z4288" s="40"/>
      <c r="AA4288" s="40"/>
      <c r="AB4288" s="40"/>
      <c r="AC4288" s="40"/>
      <c r="AD4288" s="40"/>
      <c r="AE4288" s="40"/>
      <c r="AF4288" s="40"/>
      <c r="AG4288" s="40"/>
      <c r="AH4288" s="40"/>
      <c r="AI4288" s="40"/>
      <c r="AJ4288" s="40"/>
      <c r="AK4288" s="40"/>
      <c r="AL4288" s="40"/>
      <c r="AM4288" s="40"/>
      <c r="AN4288" s="40"/>
      <c r="AO4288" s="40"/>
      <c r="AP4288" s="40"/>
      <c r="AQ4288" s="40"/>
      <c r="AR4288" s="40"/>
      <c r="AS4288" s="40"/>
      <c r="AT4288" s="40"/>
      <c r="AU4288" s="40"/>
      <c r="AV4288" s="40"/>
      <c r="AW4288" s="40"/>
      <c r="AX4288" s="40"/>
      <c r="AY4288" s="40"/>
      <c r="AZ4288" s="40"/>
      <c r="BA4288" s="40"/>
      <c r="BB4288" s="40"/>
      <c r="BC4288" s="40"/>
      <c r="BD4288" s="40"/>
      <c r="BE4288" s="40"/>
      <c r="BF4288" s="40"/>
    </row>
    <row r="4289" spans="1:58" x14ac:dyDescent="0.4">
      <c r="A4289" s="510"/>
      <c r="B4289" s="40"/>
      <c r="C4289" s="40"/>
      <c r="D4289" s="45"/>
      <c r="E4289" s="45"/>
      <c r="F4289" s="64"/>
      <c r="G4289" s="40"/>
      <c r="H4289" s="40"/>
      <c r="I4289" s="40"/>
      <c r="J4289" s="40"/>
      <c r="K4289" s="40"/>
      <c r="L4289" s="40"/>
      <c r="M4289" s="40"/>
      <c r="N4289" s="40"/>
      <c r="O4289" s="40"/>
      <c r="P4289" s="40"/>
      <c r="Q4289" s="40"/>
      <c r="R4289" s="40"/>
      <c r="S4289" s="40"/>
      <c r="T4289" s="40"/>
      <c r="U4289" s="40"/>
      <c r="V4289" s="40"/>
      <c r="W4289" s="40"/>
      <c r="X4289" s="40"/>
      <c r="Y4289" s="40"/>
      <c r="Z4289" s="40"/>
      <c r="AA4289" s="40"/>
      <c r="AB4289" s="40"/>
      <c r="AC4289" s="40"/>
      <c r="AD4289" s="40"/>
      <c r="AE4289" s="40"/>
      <c r="AF4289" s="40"/>
      <c r="AG4289" s="40"/>
      <c r="AH4289" s="40"/>
      <c r="AI4289" s="40"/>
      <c r="AJ4289" s="40"/>
      <c r="AK4289" s="40"/>
      <c r="AL4289" s="40"/>
      <c r="AM4289" s="40"/>
      <c r="AN4289" s="40"/>
      <c r="AO4289" s="40"/>
      <c r="AP4289" s="40"/>
      <c r="AQ4289" s="40"/>
      <c r="AR4289" s="40"/>
      <c r="AS4289" s="40"/>
      <c r="AT4289" s="40"/>
      <c r="AU4289" s="40"/>
      <c r="AV4289" s="40"/>
      <c r="AW4289" s="40"/>
      <c r="AX4289" s="40"/>
      <c r="AY4289" s="40"/>
      <c r="AZ4289" s="40"/>
      <c r="BA4289" s="40"/>
      <c r="BB4289" s="40"/>
      <c r="BC4289" s="40"/>
      <c r="BD4289" s="40"/>
      <c r="BE4289" s="40"/>
      <c r="BF4289" s="40"/>
    </row>
    <row r="4290" spans="1:58" x14ac:dyDescent="0.4">
      <c r="A4290" s="510"/>
      <c r="B4290" s="40"/>
      <c r="C4290" s="40"/>
      <c r="D4290" s="45"/>
      <c r="E4290" s="45"/>
      <c r="F4290" s="64"/>
      <c r="G4290" s="40"/>
      <c r="H4290" s="40"/>
      <c r="I4290" s="40"/>
      <c r="J4290" s="40"/>
      <c r="K4290" s="40"/>
      <c r="L4290" s="40"/>
      <c r="M4290" s="40"/>
      <c r="N4290" s="40"/>
      <c r="O4290" s="40"/>
      <c r="P4290" s="40"/>
      <c r="Q4290" s="40"/>
      <c r="R4290" s="40"/>
      <c r="S4290" s="40"/>
      <c r="T4290" s="40"/>
      <c r="U4290" s="40"/>
      <c r="V4290" s="40"/>
      <c r="W4290" s="40"/>
      <c r="X4290" s="40"/>
      <c r="Y4290" s="40"/>
      <c r="Z4290" s="40"/>
      <c r="AA4290" s="40"/>
      <c r="AB4290" s="40"/>
      <c r="AC4290" s="40"/>
      <c r="AD4290" s="40"/>
      <c r="AE4290" s="40"/>
      <c r="AF4290" s="40"/>
      <c r="AG4290" s="40"/>
      <c r="AH4290" s="40"/>
      <c r="AI4290" s="40"/>
      <c r="AJ4290" s="40"/>
      <c r="AK4290" s="40"/>
      <c r="AL4290" s="40"/>
      <c r="AM4290" s="40"/>
      <c r="AN4290" s="40"/>
      <c r="AO4290" s="40"/>
      <c r="AP4290" s="40"/>
      <c r="AQ4290" s="40"/>
      <c r="AR4290" s="40"/>
      <c r="AS4290" s="40"/>
      <c r="AT4290" s="40"/>
      <c r="AU4290" s="40"/>
      <c r="AV4290" s="40"/>
      <c r="AW4290" s="40"/>
      <c r="AX4290" s="40"/>
      <c r="AY4290" s="40"/>
      <c r="AZ4290" s="40"/>
      <c r="BA4290" s="40"/>
      <c r="BB4290" s="40"/>
      <c r="BC4290" s="40"/>
      <c r="BD4290" s="40"/>
      <c r="BE4290" s="40"/>
      <c r="BF4290" s="40"/>
    </row>
    <row r="4291" spans="1:58" x14ac:dyDescent="0.4">
      <c r="A4291" s="510"/>
      <c r="B4291" s="40"/>
      <c r="C4291" s="40"/>
      <c r="D4291" s="45"/>
      <c r="E4291" s="45"/>
      <c r="F4291" s="64"/>
      <c r="G4291" s="40"/>
      <c r="H4291" s="40"/>
      <c r="I4291" s="40"/>
      <c r="J4291" s="40"/>
      <c r="K4291" s="40"/>
      <c r="L4291" s="40"/>
      <c r="M4291" s="40"/>
      <c r="N4291" s="40"/>
      <c r="O4291" s="40"/>
      <c r="P4291" s="40"/>
      <c r="Q4291" s="40"/>
      <c r="R4291" s="40"/>
      <c r="S4291" s="40"/>
      <c r="T4291" s="40"/>
      <c r="U4291" s="40"/>
      <c r="V4291" s="40"/>
      <c r="W4291" s="40"/>
      <c r="X4291" s="40"/>
      <c r="Y4291" s="40"/>
      <c r="Z4291" s="40"/>
      <c r="AA4291" s="40"/>
      <c r="AB4291" s="40"/>
      <c r="AC4291" s="40"/>
      <c r="AD4291" s="40"/>
      <c r="AE4291" s="40"/>
      <c r="AF4291" s="40"/>
      <c r="AG4291" s="40"/>
      <c r="AH4291" s="40"/>
      <c r="AI4291" s="40"/>
      <c r="AJ4291" s="40"/>
      <c r="AK4291" s="40"/>
      <c r="AL4291" s="40"/>
      <c r="AM4291" s="40"/>
      <c r="AN4291" s="40"/>
      <c r="AO4291" s="40"/>
      <c r="AP4291" s="40"/>
      <c r="AQ4291" s="40"/>
      <c r="AR4291" s="40"/>
      <c r="AS4291" s="40"/>
      <c r="AT4291" s="40"/>
      <c r="AU4291" s="40"/>
      <c r="AV4291" s="40"/>
      <c r="AW4291" s="40"/>
      <c r="AX4291" s="40"/>
      <c r="AY4291" s="40"/>
      <c r="AZ4291" s="40"/>
      <c r="BA4291" s="40"/>
      <c r="BB4291" s="40"/>
      <c r="BC4291" s="40"/>
      <c r="BD4291" s="40"/>
      <c r="BE4291" s="40"/>
      <c r="BF4291" s="40"/>
    </row>
    <row r="4292" spans="1:58" x14ac:dyDescent="0.4">
      <c r="A4292" s="510"/>
      <c r="B4292" s="40"/>
      <c r="C4292" s="40"/>
      <c r="D4292" s="45"/>
      <c r="E4292" s="45"/>
      <c r="F4292" s="64"/>
      <c r="G4292" s="40"/>
      <c r="H4292" s="40"/>
      <c r="I4292" s="40"/>
      <c r="J4292" s="40"/>
      <c r="K4292" s="40"/>
      <c r="L4292" s="40"/>
      <c r="M4292" s="40"/>
      <c r="N4292" s="40"/>
      <c r="O4292" s="40"/>
      <c r="P4292" s="40"/>
      <c r="Q4292" s="40"/>
      <c r="R4292" s="40"/>
      <c r="S4292" s="40"/>
      <c r="T4292" s="40"/>
      <c r="U4292" s="40"/>
      <c r="V4292" s="40"/>
      <c r="W4292" s="40"/>
      <c r="X4292" s="40"/>
      <c r="Y4292" s="40"/>
      <c r="Z4292" s="40"/>
      <c r="AA4292" s="40"/>
      <c r="AB4292" s="40"/>
      <c r="AC4292" s="40"/>
      <c r="AD4292" s="40"/>
      <c r="AE4292" s="40"/>
      <c r="AF4292" s="40"/>
      <c r="AG4292" s="40"/>
      <c r="AH4292" s="40"/>
      <c r="AI4292" s="40"/>
      <c r="AJ4292" s="40"/>
      <c r="AK4292" s="40"/>
      <c r="AL4292" s="40"/>
      <c r="AM4292" s="40"/>
      <c r="AN4292" s="40"/>
      <c r="AO4292" s="40"/>
      <c r="AP4292" s="40"/>
      <c r="AQ4292" s="40"/>
      <c r="AR4292" s="40"/>
      <c r="AS4292" s="40"/>
      <c r="AT4292" s="40"/>
      <c r="AU4292" s="40"/>
      <c r="AV4292" s="40"/>
      <c r="AW4292" s="40"/>
      <c r="AX4292" s="40"/>
      <c r="AY4292" s="40"/>
      <c r="AZ4292" s="40"/>
      <c r="BA4292" s="40"/>
      <c r="BB4292" s="40"/>
      <c r="BC4292" s="40"/>
      <c r="BD4292" s="40"/>
      <c r="BE4292" s="40"/>
      <c r="BF4292" s="40"/>
    </row>
    <row r="4293" spans="1:58" x14ac:dyDescent="0.4">
      <c r="A4293" s="510"/>
      <c r="B4293" s="40"/>
      <c r="C4293" s="40"/>
      <c r="D4293" s="45"/>
      <c r="E4293" s="45"/>
      <c r="F4293" s="64"/>
      <c r="G4293" s="40"/>
      <c r="H4293" s="40"/>
      <c r="I4293" s="40"/>
      <c r="J4293" s="40"/>
      <c r="K4293" s="40"/>
      <c r="L4293" s="40"/>
      <c r="M4293" s="40"/>
      <c r="N4293" s="40"/>
      <c r="O4293" s="40"/>
      <c r="P4293" s="40"/>
      <c r="Q4293" s="40"/>
      <c r="R4293" s="40"/>
      <c r="S4293" s="40"/>
      <c r="T4293" s="40"/>
      <c r="U4293" s="40"/>
      <c r="V4293" s="40"/>
      <c r="W4293" s="40"/>
      <c r="X4293" s="40"/>
      <c r="Y4293" s="40"/>
      <c r="Z4293" s="40"/>
      <c r="AA4293" s="40"/>
      <c r="AB4293" s="40"/>
      <c r="AC4293" s="40"/>
      <c r="AD4293" s="40"/>
      <c r="AE4293" s="40"/>
      <c r="AF4293" s="40"/>
      <c r="AG4293" s="40"/>
      <c r="AH4293" s="40"/>
      <c r="AI4293" s="40"/>
      <c r="AJ4293" s="40"/>
      <c r="AK4293" s="40"/>
      <c r="AL4293" s="40"/>
      <c r="AM4293" s="40"/>
      <c r="AN4293" s="40"/>
      <c r="AO4293" s="40"/>
      <c r="AP4293" s="40"/>
      <c r="AQ4293" s="40"/>
      <c r="AR4293" s="40"/>
      <c r="AS4293" s="40"/>
      <c r="AT4293" s="40"/>
      <c r="AU4293" s="40"/>
      <c r="AV4293" s="40"/>
      <c r="AW4293" s="40"/>
      <c r="AX4293" s="40"/>
      <c r="AY4293" s="40"/>
      <c r="AZ4293" s="40"/>
      <c r="BA4293" s="40"/>
      <c r="BB4293" s="40"/>
      <c r="BC4293" s="40"/>
      <c r="BD4293" s="40"/>
      <c r="BE4293" s="40"/>
      <c r="BF4293" s="40"/>
    </row>
    <row r="4294" spans="1:58" x14ac:dyDescent="0.4">
      <c r="A4294" s="510"/>
      <c r="B4294" s="40"/>
      <c r="C4294" s="40"/>
      <c r="D4294" s="45"/>
      <c r="E4294" s="45"/>
      <c r="F4294" s="64"/>
      <c r="G4294" s="40"/>
      <c r="H4294" s="40"/>
      <c r="I4294" s="40"/>
      <c r="J4294" s="40"/>
      <c r="K4294" s="40"/>
      <c r="L4294" s="40"/>
      <c r="M4294" s="40"/>
      <c r="N4294" s="40"/>
      <c r="O4294" s="40"/>
      <c r="P4294" s="40"/>
      <c r="Q4294" s="40"/>
      <c r="R4294" s="40"/>
      <c r="S4294" s="40"/>
      <c r="T4294" s="40"/>
      <c r="U4294" s="40"/>
      <c r="V4294" s="40"/>
      <c r="W4294" s="40"/>
      <c r="X4294" s="40"/>
      <c r="Y4294" s="40"/>
      <c r="Z4294" s="40"/>
      <c r="AA4294" s="40"/>
      <c r="AB4294" s="40"/>
      <c r="AC4294" s="40"/>
      <c r="AD4294" s="40"/>
      <c r="AE4294" s="40"/>
      <c r="AF4294" s="40"/>
      <c r="AG4294" s="40"/>
      <c r="AH4294" s="40"/>
      <c r="AI4294" s="40"/>
      <c r="AJ4294" s="40"/>
      <c r="AK4294" s="40"/>
      <c r="AL4294" s="40"/>
      <c r="AM4294" s="40"/>
      <c r="AN4294" s="40"/>
      <c r="AO4294" s="40"/>
      <c r="AP4294" s="40"/>
      <c r="AQ4294" s="40"/>
      <c r="AR4294" s="40"/>
      <c r="AS4294" s="40"/>
      <c r="AT4294" s="40"/>
      <c r="AU4294" s="40"/>
      <c r="AV4294" s="40"/>
      <c r="AW4294" s="40"/>
      <c r="AX4294" s="40"/>
      <c r="AY4294" s="40"/>
      <c r="AZ4294" s="40"/>
      <c r="BA4294" s="40"/>
      <c r="BB4294" s="40"/>
      <c r="BC4294" s="40"/>
      <c r="BD4294" s="40"/>
      <c r="BE4294" s="40"/>
      <c r="BF4294" s="40"/>
    </row>
    <row r="4295" spans="1:58" x14ac:dyDescent="0.4">
      <c r="A4295" s="510"/>
      <c r="B4295" s="40"/>
      <c r="C4295" s="40"/>
      <c r="D4295" s="45"/>
      <c r="E4295" s="45"/>
      <c r="F4295" s="64"/>
      <c r="G4295" s="40"/>
      <c r="H4295" s="40"/>
      <c r="I4295" s="40"/>
      <c r="J4295" s="40"/>
      <c r="K4295" s="40"/>
      <c r="L4295" s="40"/>
      <c r="M4295" s="40"/>
      <c r="N4295" s="40"/>
      <c r="O4295" s="40"/>
      <c r="P4295" s="40"/>
      <c r="Q4295" s="40"/>
      <c r="R4295" s="40"/>
      <c r="S4295" s="40"/>
      <c r="T4295" s="40"/>
      <c r="U4295" s="40"/>
      <c r="V4295" s="40"/>
      <c r="W4295" s="40"/>
      <c r="X4295" s="40"/>
      <c r="Y4295" s="40"/>
      <c r="Z4295" s="40"/>
      <c r="AA4295" s="40"/>
      <c r="AB4295" s="40"/>
      <c r="AC4295" s="40"/>
      <c r="AD4295" s="40"/>
      <c r="AE4295" s="40"/>
      <c r="AF4295" s="40"/>
      <c r="AG4295" s="40"/>
      <c r="AH4295" s="40"/>
      <c r="AI4295" s="40"/>
      <c r="AJ4295" s="40"/>
      <c r="AK4295" s="40"/>
      <c r="AL4295" s="40"/>
      <c r="AM4295" s="40"/>
      <c r="AN4295" s="40"/>
      <c r="AO4295" s="40"/>
      <c r="AP4295" s="40"/>
      <c r="AQ4295" s="40"/>
      <c r="AR4295" s="40"/>
      <c r="AS4295" s="40"/>
      <c r="AT4295" s="40"/>
      <c r="AU4295" s="40"/>
      <c r="AV4295" s="40"/>
      <c r="AW4295" s="40"/>
      <c r="AX4295" s="40"/>
      <c r="AY4295" s="40"/>
      <c r="AZ4295" s="40"/>
      <c r="BA4295" s="40"/>
      <c r="BB4295" s="40"/>
      <c r="BC4295" s="40"/>
      <c r="BD4295" s="40"/>
      <c r="BE4295" s="40"/>
      <c r="BF4295" s="40"/>
    </row>
    <row r="4296" spans="1:58" x14ac:dyDescent="0.4">
      <c r="A4296" s="510"/>
      <c r="B4296" s="40"/>
      <c r="C4296" s="40"/>
      <c r="D4296" s="45"/>
      <c r="E4296" s="45"/>
      <c r="F4296" s="64"/>
      <c r="G4296" s="40"/>
      <c r="H4296" s="40"/>
      <c r="I4296" s="40"/>
      <c r="J4296" s="40"/>
      <c r="K4296" s="40"/>
      <c r="L4296" s="40"/>
      <c r="M4296" s="40"/>
      <c r="N4296" s="40"/>
      <c r="O4296" s="40"/>
      <c r="P4296" s="40"/>
      <c r="Q4296" s="40"/>
      <c r="R4296" s="40"/>
      <c r="S4296" s="40"/>
      <c r="T4296" s="40"/>
      <c r="U4296" s="40"/>
      <c r="V4296" s="40"/>
      <c r="W4296" s="40"/>
      <c r="X4296" s="40"/>
      <c r="Y4296" s="40"/>
      <c r="Z4296" s="40"/>
      <c r="AA4296" s="40"/>
      <c r="AB4296" s="40"/>
      <c r="AC4296" s="40"/>
      <c r="AD4296" s="40"/>
      <c r="AE4296" s="40"/>
      <c r="AF4296" s="40"/>
      <c r="AG4296" s="40"/>
      <c r="AH4296" s="40"/>
      <c r="AI4296" s="40"/>
      <c r="AJ4296" s="40"/>
      <c r="AK4296" s="40"/>
      <c r="AL4296" s="40"/>
      <c r="AM4296" s="40"/>
      <c r="AN4296" s="40"/>
      <c r="AO4296" s="40"/>
      <c r="AP4296" s="40"/>
      <c r="AQ4296" s="40"/>
      <c r="AR4296" s="40"/>
      <c r="AS4296" s="40"/>
      <c r="AT4296" s="40"/>
      <c r="AU4296" s="40"/>
      <c r="AV4296" s="40"/>
      <c r="AW4296" s="40"/>
      <c r="AX4296" s="40"/>
      <c r="AY4296" s="40"/>
      <c r="AZ4296" s="40"/>
      <c r="BA4296" s="40"/>
      <c r="BB4296" s="40"/>
      <c r="BC4296" s="40"/>
      <c r="BD4296" s="40"/>
      <c r="BE4296" s="40"/>
      <c r="BF4296" s="40"/>
    </row>
    <row r="4297" spans="1:58" x14ac:dyDescent="0.4">
      <c r="A4297" s="510"/>
      <c r="B4297" s="40"/>
      <c r="C4297" s="40"/>
      <c r="D4297" s="45"/>
      <c r="E4297" s="45"/>
      <c r="F4297" s="64"/>
      <c r="G4297" s="40"/>
      <c r="H4297" s="40"/>
      <c r="I4297" s="40"/>
      <c r="J4297" s="40"/>
      <c r="K4297" s="40"/>
      <c r="L4297" s="40"/>
      <c r="M4297" s="40"/>
      <c r="N4297" s="40"/>
      <c r="O4297" s="40"/>
      <c r="P4297" s="40"/>
      <c r="Q4297" s="40"/>
      <c r="R4297" s="40"/>
      <c r="S4297" s="40"/>
      <c r="T4297" s="40"/>
      <c r="U4297" s="40"/>
      <c r="V4297" s="40"/>
      <c r="W4297" s="40"/>
      <c r="X4297" s="40"/>
      <c r="Y4297" s="40"/>
      <c r="Z4297" s="40"/>
      <c r="AA4297" s="40"/>
      <c r="AB4297" s="40"/>
      <c r="AC4297" s="40"/>
      <c r="AD4297" s="40"/>
      <c r="AE4297" s="40"/>
      <c r="AF4297" s="40"/>
      <c r="AG4297" s="40"/>
      <c r="AH4297" s="40"/>
      <c r="AI4297" s="40"/>
      <c r="AJ4297" s="40"/>
      <c r="AK4297" s="40"/>
      <c r="AL4297" s="40"/>
      <c r="AM4297" s="40"/>
      <c r="AN4297" s="40"/>
      <c r="AO4297" s="40"/>
      <c r="AP4297" s="40"/>
      <c r="AQ4297" s="40"/>
      <c r="AR4297" s="40"/>
      <c r="AS4297" s="40"/>
      <c r="AT4297" s="40"/>
      <c r="AU4297" s="40"/>
      <c r="AV4297" s="40"/>
      <c r="AW4297" s="40"/>
      <c r="AX4297" s="40"/>
      <c r="AY4297" s="40"/>
      <c r="AZ4297" s="40"/>
      <c r="BA4297" s="40"/>
      <c r="BB4297" s="40"/>
      <c r="BC4297" s="40"/>
      <c r="BD4297" s="40"/>
      <c r="BE4297" s="40"/>
      <c r="BF4297" s="40"/>
    </row>
    <row r="4298" spans="1:58" x14ac:dyDescent="0.4">
      <c r="A4298" s="510"/>
      <c r="B4298" s="40"/>
      <c r="C4298" s="40"/>
      <c r="D4298" s="45"/>
      <c r="E4298" s="45"/>
      <c r="F4298" s="64"/>
      <c r="G4298" s="40"/>
      <c r="H4298" s="40"/>
      <c r="I4298" s="40"/>
      <c r="J4298" s="40"/>
      <c r="K4298" s="40"/>
      <c r="L4298" s="40"/>
      <c r="M4298" s="40"/>
      <c r="N4298" s="40"/>
      <c r="O4298" s="40"/>
      <c r="P4298" s="40"/>
      <c r="Q4298" s="40"/>
      <c r="R4298" s="40"/>
      <c r="S4298" s="40"/>
      <c r="T4298" s="40"/>
      <c r="U4298" s="40"/>
      <c r="V4298" s="40"/>
      <c r="W4298" s="40"/>
      <c r="X4298" s="40"/>
      <c r="Y4298" s="40"/>
      <c r="Z4298" s="40"/>
      <c r="AA4298" s="40"/>
      <c r="AB4298" s="40"/>
      <c r="AC4298" s="40"/>
      <c r="AD4298" s="40"/>
      <c r="AE4298" s="40"/>
      <c r="AF4298" s="40"/>
      <c r="AG4298" s="40"/>
      <c r="AH4298" s="40"/>
      <c r="AI4298" s="40"/>
      <c r="AJ4298" s="40"/>
      <c r="AK4298" s="40"/>
      <c r="AL4298" s="40"/>
      <c r="AM4298" s="40"/>
      <c r="AN4298" s="40"/>
      <c r="AO4298" s="40"/>
      <c r="AP4298" s="40"/>
      <c r="AQ4298" s="40"/>
      <c r="AR4298" s="40"/>
      <c r="AS4298" s="40"/>
      <c r="AT4298" s="40"/>
      <c r="AU4298" s="40"/>
      <c r="AV4298" s="40"/>
      <c r="AW4298" s="40"/>
      <c r="AX4298" s="40"/>
      <c r="AY4298" s="40"/>
      <c r="AZ4298" s="40"/>
      <c r="BA4298" s="40"/>
      <c r="BB4298" s="40"/>
      <c r="BC4298" s="40"/>
      <c r="BD4298" s="40"/>
      <c r="BE4298" s="40"/>
      <c r="BF4298" s="40"/>
    </row>
    <row r="4299" spans="1:58" x14ac:dyDescent="0.4">
      <c r="A4299" s="510"/>
      <c r="B4299" s="40"/>
      <c r="C4299" s="40"/>
      <c r="D4299" s="45"/>
      <c r="E4299" s="45"/>
      <c r="F4299" s="64"/>
      <c r="G4299" s="40"/>
      <c r="H4299" s="40"/>
      <c r="I4299" s="40"/>
      <c r="J4299" s="40"/>
      <c r="K4299" s="40"/>
      <c r="L4299" s="40"/>
      <c r="M4299" s="40"/>
      <c r="N4299" s="40"/>
      <c r="O4299" s="40"/>
      <c r="P4299" s="40"/>
      <c r="Q4299" s="40"/>
      <c r="R4299" s="40"/>
      <c r="S4299" s="40"/>
      <c r="T4299" s="40"/>
      <c r="U4299" s="40"/>
      <c r="V4299" s="40"/>
      <c r="W4299" s="40"/>
      <c r="X4299" s="40"/>
      <c r="Y4299" s="40"/>
      <c r="Z4299" s="40"/>
      <c r="AA4299" s="40"/>
      <c r="AB4299" s="40"/>
      <c r="AC4299" s="40"/>
      <c r="AD4299" s="40"/>
      <c r="AE4299" s="40"/>
      <c r="AF4299" s="40"/>
      <c r="AG4299" s="40"/>
      <c r="AH4299" s="40"/>
      <c r="AI4299" s="40"/>
      <c r="AJ4299" s="40"/>
      <c r="AK4299" s="40"/>
      <c r="AL4299" s="40"/>
      <c r="AM4299" s="40"/>
      <c r="AN4299" s="40"/>
      <c r="AO4299" s="40"/>
      <c r="AP4299" s="40"/>
      <c r="AQ4299" s="40"/>
      <c r="AR4299" s="40"/>
      <c r="AS4299" s="40"/>
      <c r="AT4299" s="40"/>
      <c r="AU4299" s="40"/>
      <c r="AV4299" s="40"/>
      <c r="AW4299" s="40"/>
      <c r="AX4299" s="40"/>
      <c r="AY4299" s="40"/>
      <c r="AZ4299" s="40"/>
      <c r="BA4299" s="40"/>
      <c r="BB4299" s="40"/>
      <c r="BC4299" s="40"/>
      <c r="BD4299" s="40"/>
      <c r="BE4299" s="40"/>
      <c r="BF4299" s="40"/>
    </row>
    <row r="4300" spans="1:58" x14ac:dyDescent="0.4">
      <c r="A4300" s="510"/>
      <c r="B4300" s="40"/>
      <c r="C4300" s="40"/>
      <c r="D4300" s="45"/>
      <c r="E4300" s="45"/>
      <c r="F4300" s="64"/>
      <c r="G4300" s="40"/>
      <c r="H4300" s="40"/>
      <c r="I4300" s="40"/>
      <c r="J4300" s="40"/>
      <c r="K4300" s="40"/>
      <c r="L4300" s="40"/>
      <c r="M4300" s="40"/>
      <c r="N4300" s="40"/>
      <c r="O4300" s="40"/>
      <c r="P4300" s="40"/>
      <c r="Q4300" s="40"/>
      <c r="R4300" s="40"/>
      <c r="S4300" s="40"/>
      <c r="T4300" s="40"/>
      <c r="U4300" s="40"/>
      <c r="V4300" s="40"/>
      <c r="W4300" s="40"/>
      <c r="X4300" s="40"/>
      <c r="Y4300" s="40"/>
      <c r="Z4300" s="40"/>
      <c r="AA4300" s="40"/>
      <c r="AB4300" s="40"/>
      <c r="AC4300" s="40"/>
      <c r="AD4300" s="40"/>
      <c r="AE4300" s="40"/>
      <c r="AF4300" s="40"/>
      <c r="AG4300" s="40"/>
      <c r="AH4300" s="40"/>
      <c r="AI4300" s="40"/>
      <c r="AJ4300" s="40"/>
      <c r="AK4300" s="40"/>
      <c r="AL4300" s="40"/>
      <c r="AM4300" s="40"/>
      <c r="AN4300" s="40"/>
      <c r="AO4300" s="40"/>
      <c r="AP4300" s="40"/>
      <c r="AQ4300" s="40"/>
      <c r="AR4300" s="40"/>
      <c r="AS4300" s="40"/>
      <c r="AT4300" s="40"/>
      <c r="AU4300" s="40"/>
      <c r="AV4300" s="40"/>
      <c r="AW4300" s="40"/>
      <c r="AX4300" s="40"/>
      <c r="AY4300" s="40"/>
      <c r="AZ4300" s="40"/>
      <c r="BA4300" s="40"/>
      <c r="BB4300" s="40"/>
      <c r="BC4300" s="40"/>
      <c r="BD4300" s="40"/>
      <c r="BE4300" s="40"/>
      <c r="BF4300" s="40"/>
    </row>
    <row r="4301" spans="1:58" x14ac:dyDescent="0.4">
      <c r="A4301" s="510"/>
      <c r="B4301" s="40"/>
      <c r="C4301" s="40"/>
      <c r="D4301" s="45"/>
      <c r="E4301" s="45"/>
      <c r="F4301" s="64"/>
      <c r="G4301" s="40"/>
      <c r="H4301" s="40"/>
      <c r="I4301" s="40"/>
      <c r="J4301" s="40"/>
      <c r="K4301" s="40"/>
      <c r="L4301" s="40"/>
      <c r="M4301" s="40"/>
      <c r="N4301" s="40"/>
      <c r="O4301" s="40"/>
      <c r="P4301" s="40"/>
      <c r="Q4301" s="40"/>
      <c r="R4301" s="40"/>
      <c r="S4301" s="40"/>
      <c r="T4301" s="40"/>
      <c r="U4301" s="40"/>
      <c r="V4301" s="40"/>
      <c r="W4301" s="40"/>
      <c r="X4301" s="40"/>
      <c r="Y4301" s="40"/>
      <c r="Z4301" s="40"/>
      <c r="AA4301" s="40"/>
      <c r="AB4301" s="40"/>
      <c r="AC4301" s="40"/>
      <c r="AD4301" s="40"/>
      <c r="AE4301" s="40"/>
      <c r="AF4301" s="40"/>
      <c r="AG4301" s="40"/>
      <c r="AH4301" s="40"/>
      <c r="AI4301" s="40"/>
      <c r="AJ4301" s="40"/>
      <c r="AK4301" s="40"/>
      <c r="AL4301" s="40"/>
      <c r="AM4301" s="40"/>
      <c r="AN4301" s="40"/>
      <c r="AO4301" s="40"/>
      <c r="AP4301" s="40"/>
      <c r="AQ4301" s="40"/>
      <c r="AR4301" s="40"/>
      <c r="AS4301" s="40"/>
      <c r="AT4301" s="40"/>
      <c r="AU4301" s="40"/>
      <c r="AV4301" s="40"/>
      <c r="AW4301" s="40"/>
      <c r="AX4301" s="40"/>
      <c r="AY4301" s="40"/>
      <c r="AZ4301" s="40"/>
      <c r="BA4301" s="40"/>
      <c r="BB4301" s="40"/>
      <c r="BC4301" s="40"/>
      <c r="BD4301" s="40"/>
      <c r="BE4301" s="40"/>
      <c r="BF4301" s="40"/>
    </row>
    <row r="4302" spans="1:58" x14ac:dyDescent="0.4">
      <c r="A4302" s="510"/>
      <c r="B4302" s="40"/>
      <c r="C4302" s="40"/>
      <c r="D4302" s="45"/>
      <c r="E4302" s="45"/>
      <c r="F4302" s="64"/>
      <c r="G4302" s="40"/>
      <c r="H4302" s="40"/>
      <c r="I4302" s="40"/>
      <c r="J4302" s="40"/>
      <c r="K4302" s="40"/>
      <c r="L4302" s="40"/>
      <c r="M4302" s="40"/>
      <c r="N4302" s="40"/>
      <c r="O4302" s="40"/>
      <c r="P4302" s="40"/>
      <c r="Q4302" s="40"/>
      <c r="R4302" s="40"/>
      <c r="S4302" s="40"/>
      <c r="T4302" s="40"/>
      <c r="U4302" s="40"/>
      <c r="V4302" s="40"/>
      <c r="W4302" s="40"/>
      <c r="X4302" s="40"/>
      <c r="Y4302" s="40"/>
      <c r="Z4302" s="40"/>
      <c r="AA4302" s="40"/>
      <c r="AB4302" s="40"/>
      <c r="AC4302" s="40"/>
      <c r="AD4302" s="40"/>
      <c r="AE4302" s="40"/>
      <c r="AF4302" s="40"/>
      <c r="AG4302" s="40"/>
      <c r="AH4302" s="40"/>
      <c r="AI4302" s="40"/>
      <c r="AJ4302" s="40"/>
      <c r="AK4302" s="40"/>
      <c r="AL4302" s="40"/>
      <c r="AM4302" s="40"/>
      <c r="AN4302" s="40"/>
      <c r="AO4302" s="40"/>
      <c r="AP4302" s="40"/>
      <c r="AQ4302" s="40"/>
      <c r="AR4302" s="40"/>
      <c r="AS4302" s="40"/>
      <c r="AT4302" s="40"/>
      <c r="AU4302" s="40"/>
      <c r="AV4302" s="40"/>
      <c r="AW4302" s="40"/>
      <c r="AX4302" s="40"/>
      <c r="AY4302" s="40"/>
      <c r="AZ4302" s="40"/>
      <c r="BA4302" s="40"/>
      <c r="BB4302" s="40"/>
      <c r="BC4302" s="40"/>
      <c r="BD4302" s="40"/>
      <c r="BE4302" s="40"/>
      <c r="BF4302" s="40"/>
    </row>
    <row r="4303" spans="1:58" x14ac:dyDescent="0.4">
      <c r="A4303" s="510"/>
      <c r="B4303" s="40"/>
      <c r="C4303" s="40"/>
      <c r="D4303" s="45"/>
      <c r="E4303" s="45"/>
      <c r="F4303" s="64"/>
      <c r="G4303" s="40"/>
      <c r="H4303" s="40"/>
      <c r="I4303" s="40"/>
      <c r="J4303" s="40"/>
      <c r="K4303" s="40"/>
      <c r="L4303" s="40"/>
      <c r="M4303" s="40"/>
      <c r="N4303" s="40"/>
      <c r="O4303" s="40"/>
      <c r="P4303" s="40"/>
      <c r="Q4303" s="40"/>
      <c r="R4303" s="40"/>
      <c r="S4303" s="40"/>
      <c r="T4303" s="40"/>
      <c r="U4303" s="40"/>
      <c r="V4303" s="40"/>
      <c r="W4303" s="40"/>
      <c r="X4303" s="40"/>
      <c r="Y4303" s="40"/>
      <c r="Z4303" s="40"/>
      <c r="AA4303" s="40"/>
      <c r="AB4303" s="40"/>
      <c r="AC4303" s="40"/>
      <c r="AD4303" s="40"/>
      <c r="AE4303" s="40"/>
      <c r="AF4303" s="40"/>
      <c r="AG4303" s="40"/>
      <c r="AH4303" s="40"/>
      <c r="AI4303" s="40"/>
      <c r="AJ4303" s="40"/>
      <c r="AK4303" s="40"/>
      <c r="AL4303" s="40"/>
      <c r="AM4303" s="40"/>
      <c r="AN4303" s="40"/>
      <c r="AO4303" s="40"/>
      <c r="AP4303" s="40"/>
      <c r="AQ4303" s="40"/>
      <c r="AR4303" s="40"/>
      <c r="AS4303" s="40"/>
      <c r="AT4303" s="40"/>
      <c r="AU4303" s="40"/>
      <c r="AV4303" s="40"/>
      <c r="AW4303" s="40"/>
      <c r="AX4303" s="40"/>
      <c r="AY4303" s="40"/>
      <c r="AZ4303" s="40"/>
      <c r="BA4303" s="40"/>
      <c r="BB4303" s="40"/>
      <c r="BC4303" s="40"/>
      <c r="BD4303" s="40"/>
      <c r="BE4303" s="40"/>
      <c r="BF4303" s="40"/>
    </row>
    <row r="4304" spans="1:58" x14ac:dyDescent="0.4">
      <c r="A4304" s="510"/>
      <c r="B4304" s="40"/>
      <c r="C4304" s="40"/>
      <c r="D4304" s="45"/>
      <c r="E4304" s="45"/>
      <c r="F4304" s="64"/>
      <c r="G4304" s="40"/>
      <c r="H4304" s="40"/>
      <c r="I4304" s="40"/>
      <c r="J4304" s="40"/>
      <c r="K4304" s="40"/>
      <c r="L4304" s="40"/>
      <c r="M4304" s="40"/>
      <c r="N4304" s="40"/>
      <c r="O4304" s="40"/>
      <c r="P4304" s="40"/>
      <c r="Q4304" s="40"/>
      <c r="R4304" s="40"/>
      <c r="S4304" s="40"/>
      <c r="T4304" s="40"/>
      <c r="U4304" s="40"/>
      <c r="V4304" s="40"/>
      <c r="W4304" s="40"/>
      <c r="X4304" s="40"/>
      <c r="Y4304" s="40"/>
      <c r="Z4304" s="40"/>
      <c r="AA4304" s="40"/>
      <c r="AB4304" s="40"/>
      <c r="AC4304" s="40"/>
      <c r="AD4304" s="40"/>
      <c r="AE4304" s="40"/>
      <c r="AF4304" s="40"/>
      <c r="AG4304" s="40"/>
      <c r="AH4304" s="40"/>
      <c r="AI4304" s="40"/>
      <c r="AJ4304" s="40"/>
      <c r="AK4304" s="40"/>
      <c r="AL4304" s="40"/>
      <c r="AM4304" s="40"/>
      <c r="AN4304" s="40"/>
      <c r="AO4304" s="40"/>
      <c r="AP4304" s="40"/>
      <c r="AQ4304" s="40"/>
      <c r="AR4304" s="40"/>
      <c r="AS4304" s="40"/>
      <c r="AT4304" s="40"/>
      <c r="AU4304" s="40"/>
      <c r="AV4304" s="40"/>
      <c r="AW4304" s="40"/>
      <c r="AX4304" s="40"/>
      <c r="AY4304" s="40"/>
      <c r="AZ4304" s="40"/>
      <c r="BA4304" s="40"/>
      <c r="BB4304" s="40"/>
      <c r="BC4304" s="40"/>
      <c r="BD4304" s="40"/>
      <c r="BE4304" s="40"/>
      <c r="BF4304" s="40"/>
    </row>
    <row r="4305" spans="1:58" x14ac:dyDescent="0.4">
      <c r="A4305" s="510"/>
      <c r="B4305" s="40"/>
      <c r="C4305" s="40"/>
      <c r="D4305" s="45"/>
      <c r="E4305" s="45"/>
      <c r="F4305" s="64"/>
      <c r="G4305" s="40"/>
      <c r="H4305" s="40"/>
      <c r="I4305" s="40"/>
      <c r="J4305" s="40"/>
      <c r="K4305" s="40"/>
      <c r="L4305" s="40"/>
      <c r="M4305" s="40"/>
      <c r="N4305" s="40"/>
      <c r="O4305" s="40"/>
      <c r="P4305" s="40"/>
      <c r="Q4305" s="40"/>
      <c r="R4305" s="40"/>
      <c r="S4305" s="40"/>
      <c r="T4305" s="40"/>
      <c r="U4305" s="40"/>
      <c r="V4305" s="40"/>
      <c r="W4305" s="40"/>
      <c r="X4305" s="40"/>
      <c r="Y4305" s="40"/>
      <c r="Z4305" s="40"/>
      <c r="AA4305" s="40"/>
      <c r="AB4305" s="40"/>
      <c r="AC4305" s="40"/>
      <c r="AD4305" s="40"/>
      <c r="AE4305" s="40"/>
      <c r="AF4305" s="40"/>
      <c r="AG4305" s="40"/>
      <c r="AH4305" s="40"/>
      <c r="AI4305" s="40"/>
      <c r="AJ4305" s="40"/>
      <c r="AK4305" s="40"/>
      <c r="AL4305" s="40"/>
      <c r="AM4305" s="40"/>
      <c r="AN4305" s="40"/>
      <c r="AO4305" s="40"/>
      <c r="AP4305" s="40"/>
      <c r="AQ4305" s="40"/>
      <c r="AR4305" s="40"/>
      <c r="AS4305" s="40"/>
      <c r="AT4305" s="40"/>
      <c r="AU4305" s="40"/>
      <c r="AV4305" s="40"/>
      <c r="AW4305" s="40"/>
      <c r="AX4305" s="40"/>
      <c r="AY4305" s="40"/>
      <c r="AZ4305" s="40"/>
      <c r="BA4305" s="40"/>
      <c r="BB4305" s="40"/>
      <c r="BC4305" s="40"/>
      <c r="BD4305" s="40"/>
      <c r="BE4305" s="40"/>
      <c r="BF4305" s="40"/>
    </row>
    <row r="4306" spans="1:58" x14ac:dyDescent="0.4">
      <c r="A4306" s="510"/>
      <c r="B4306" s="40"/>
      <c r="C4306" s="40"/>
      <c r="D4306" s="45"/>
      <c r="E4306" s="45"/>
      <c r="F4306" s="64"/>
      <c r="G4306" s="40"/>
      <c r="H4306" s="40"/>
      <c r="I4306" s="40"/>
      <c r="J4306" s="40"/>
      <c r="K4306" s="40"/>
      <c r="L4306" s="40"/>
      <c r="M4306" s="40"/>
      <c r="N4306" s="40"/>
      <c r="O4306" s="40"/>
      <c r="P4306" s="40"/>
      <c r="Q4306" s="40"/>
      <c r="R4306" s="40"/>
      <c r="S4306" s="40"/>
      <c r="T4306" s="40"/>
      <c r="U4306" s="40"/>
      <c r="V4306" s="40"/>
      <c r="W4306" s="40"/>
      <c r="X4306" s="40"/>
      <c r="Y4306" s="40"/>
      <c r="Z4306" s="40"/>
      <c r="AA4306" s="40"/>
      <c r="AB4306" s="40"/>
      <c r="AC4306" s="40"/>
      <c r="AD4306" s="40"/>
      <c r="AE4306" s="40"/>
      <c r="AF4306" s="40"/>
      <c r="AG4306" s="40"/>
      <c r="AH4306" s="40"/>
      <c r="AI4306" s="40"/>
      <c r="AJ4306" s="40"/>
      <c r="AK4306" s="40"/>
      <c r="AL4306" s="40"/>
      <c r="AM4306" s="40"/>
      <c r="AN4306" s="40"/>
      <c r="AO4306" s="40"/>
      <c r="AP4306" s="40"/>
      <c r="AQ4306" s="40"/>
      <c r="AR4306" s="40"/>
      <c r="AS4306" s="40"/>
      <c r="AT4306" s="40"/>
      <c r="AU4306" s="40"/>
      <c r="AV4306" s="40"/>
      <c r="AW4306" s="40"/>
      <c r="AX4306" s="40"/>
      <c r="AY4306" s="40"/>
      <c r="AZ4306" s="40"/>
      <c r="BA4306" s="40"/>
      <c r="BB4306" s="40"/>
      <c r="BC4306" s="40"/>
      <c r="BD4306" s="40"/>
      <c r="BE4306" s="40"/>
      <c r="BF4306" s="40"/>
    </row>
    <row r="4307" spans="1:58" x14ac:dyDescent="0.4">
      <c r="A4307" s="510"/>
      <c r="B4307" s="40"/>
      <c r="C4307" s="40"/>
      <c r="D4307" s="45"/>
      <c r="E4307" s="45"/>
      <c r="F4307" s="64"/>
      <c r="G4307" s="40"/>
      <c r="H4307" s="40"/>
      <c r="I4307" s="40"/>
      <c r="J4307" s="40"/>
      <c r="K4307" s="40"/>
      <c r="L4307" s="40"/>
      <c r="M4307" s="40"/>
      <c r="N4307" s="40"/>
      <c r="O4307" s="40"/>
      <c r="P4307" s="40"/>
      <c r="Q4307" s="40"/>
      <c r="R4307" s="40"/>
      <c r="S4307" s="40"/>
      <c r="T4307" s="40"/>
      <c r="U4307" s="40"/>
      <c r="V4307" s="40"/>
      <c r="W4307" s="40"/>
      <c r="X4307" s="40"/>
      <c r="Y4307" s="40"/>
      <c r="Z4307" s="40"/>
      <c r="AA4307" s="40"/>
      <c r="AB4307" s="40"/>
      <c r="AC4307" s="40"/>
      <c r="AD4307" s="40"/>
      <c r="AE4307" s="40"/>
      <c r="AF4307" s="40"/>
      <c r="AG4307" s="40"/>
      <c r="AH4307" s="40"/>
      <c r="AI4307" s="40"/>
      <c r="AJ4307" s="40"/>
      <c r="AK4307" s="40"/>
      <c r="AL4307" s="40"/>
      <c r="AM4307" s="40"/>
      <c r="AN4307" s="40"/>
      <c r="AO4307" s="40"/>
      <c r="AP4307" s="40"/>
      <c r="AQ4307" s="40"/>
      <c r="AR4307" s="40"/>
      <c r="AS4307" s="40"/>
      <c r="AT4307" s="40"/>
      <c r="AU4307" s="40"/>
      <c r="AV4307" s="40"/>
      <c r="AW4307" s="40"/>
      <c r="AX4307" s="40"/>
      <c r="AY4307" s="40"/>
      <c r="AZ4307" s="40"/>
      <c r="BA4307" s="40"/>
      <c r="BB4307" s="40"/>
      <c r="BC4307" s="40"/>
      <c r="BD4307" s="40"/>
      <c r="BE4307" s="40"/>
      <c r="BF4307" s="40"/>
    </row>
    <row r="4308" spans="1:58" x14ac:dyDescent="0.4">
      <c r="A4308" s="510"/>
      <c r="B4308" s="40"/>
      <c r="C4308" s="40"/>
      <c r="D4308" s="45"/>
      <c r="E4308" s="45"/>
      <c r="F4308" s="64"/>
      <c r="G4308" s="40"/>
      <c r="H4308" s="40"/>
      <c r="I4308" s="40"/>
      <c r="J4308" s="40"/>
      <c r="K4308" s="40"/>
      <c r="L4308" s="40"/>
      <c r="M4308" s="40"/>
      <c r="N4308" s="40"/>
      <c r="O4308" s="40"/>
      <c r="P4308" s="40"/>
      <c r="Q4308" s="40"/>
      <c r="R4308" s="40"/>
      <c r="S4308" s="40"/>
      <c r="T4308" s="40"/>
      <c r="U4308" s="40"/>
      <c r="V4308" s="40"/>
      <c r="W4308" s="40"/>
      <c r="X4308" s="40"/>
      <c r="Y4308" s="40"/>
      <c r="Z4308" s="40"/>
      <c r="AA4308" s="40"/>
      <c r="AB4308" s="40"/>
      <c r="AC4308" s="40"/>
      <c r="AD4308" s="40"/>
      <c r="AE4308" s="40"/>
      <c r="AF4308" s="40"/>
      <c r="AG4308" s="40"/>
      <c r="AH4308" s="40"/>
      <c r="AI4308" s="40"/>
      <c r="AJ4308" s="40"/>
      <c r="AK4308" s="40"/>
      <c r="AL4308" s="40"/>
      <c r="AM4308" s="40"/>
      <c r="AN4308" s="40"/>
      <c r="AO4308" s="40"/>
      <c r="AP4308" s="40"/>
      <c r="AQ4308" s="40"/>
      <c r="AR4308" s="40"/>
      <c r="AS4308" s="40"/>
      <c r="AT4308" s="40"/>
      <c r="AU4308" s="40"/>
      <c r="AV4308" s="40"/>
      <c r="AW4308" s="40"/>
      <c r="AX4308" s="40"/>
      <c r="AY4308" s="40"/>
      <c r="AZ4308" s="40"/>
      <c r="BA4308" s="40"/>
      <c r="BB4308" s="40"/>
      <c r="BC4308" s="40"/>
      <c r="BD4308" s="40"/>
      <c r="BE4308" s="40"/>
      <c r="BF4308" s="40"/>
    </row>
    <row r="4309" spans="1:58" x14ac:dyDescent="0.4">
      <c r="A4309" s="510"/>
      <c r="B4309" s="40"/>
      <c r="C4309" s="40"/>
      <c r="D4309" s="45"/>
      <c r="E4309" s="45"/>
      <c r="F4309" s="64"/>
      <c r="G4309" s="40"/>
      <c r="H4309" s="40"/>
      <c r="I4309" s="40"/>
      <c r="J4309" s="40"/>
      <c r="K4309" s="40"/>
      <c r="L4309" s="40"/>
      <c r="M4309" s="40"/>
      <c r="N4309" s="40"/>
      <c r="O4309" s="40"/>
      <c r="P4309" s="40"/>
      <c r="Q4309" s="40"/>
      <c r="R4309" s="40"/>
      <c r="S4309" s="40"/>
      <c r="T4309" s="40"/>
      <c r="U4309" s="40"/>
      <c r="V4309" s="40"/>
      <c r="W4309" s="40"/>
      <c r="X4309" s="40"/>
      <c r="Y4309" s="40"/>
      <c r="Z4309" s="40"/>
      <c r="AA4309" s="40"/>
      <c r="AB4309" s="40"/>
      <c r="AC4309" s="40"/>
      <c r="AD4309" s="40"/>
      <c r="AE4309" s="40"/>
      <c r="AF4309" s="40"/>
      <c r="AG4309" s="40"/>
      <c r="AH4309" s="40"/>
      <c r="AI4309" s="40"/>
      <c r="AJ4309" s="40"/>
      <c r="AK4309" s="40"/>
      <c r="AL4309" s="40"/>
      <c r="AM4309" s="40"/>
      <c r="AN4309" s="40"/>
      <c r="AO4309" s="40"/>
      <c r="AP4309" s="40"/>
      <c r="AQ4309" s="40"/>
      <c r="AR4309" s="40"/>
      <c r="AS4309" s="40"/>
      <c r="AT4309" s="40"/>
      <c r="AU4309" s="40"/>
      <c r="AV4309" s="40"/>
      <c r="AW4309" s="40"/>
      <c r="AX4309" s="40"/>
      <c r="AY4309" s="40"/>
      <c r="AZ4309" s="40"/>
      <c r="BA4309" s="40"/>
      <c r="BB4309" s="40"/>
      <c r="BC4309" s="40"/>
      <c r="BD4309" s="40"/>
      <c r="BE4309" s="40"/>
      <c r="BF4309" s="40"/>
    </row>
    <row r="4310" spans="1:58" x14ac:dyDescent="0.4">
      <c r="A4310" s="510"/>
      <c r="B4310" s="40"/>
      <c r="C4310" s="40"/>
      <c r="D4310" s="45"/>
      <c r="E4310" s="45"/>
      <c r="F4310" s="64"/>
      <c r="G4310" s="40"/>
      <c r="H4310" s="40"/>
      <c r="I4310" s="40"/>
      <c r="J4310" s="40"/>
      <c r="K4310" s="40"/>
      <c r="L4310" s="40"/>
      <c r="M4310" s="40"/>
      <c r="N4310" s="40"/>
      <c r="O4310" s="40"/>
      <c r="P4310" s="40"/>
      <c r="Q4310" s="40"/>
      <c r="R4310" s="40"/>
      <c r="S4310" s="40"/>
      <c r="T4310" s="40"/>
      <c r="U4310" s="40"/>
      <c r="V4310" s="40"/>
      <c r="W4310" s="40"/>
      <c r="X4310" s="40"/>
      <c r="Y4310" s="40"/>
      <c r="Z4310" s="40"/>
      <c r="AA4310" s="40"/>
      <c r="AB4310" s="40"/>
      <c r="AC4310" s="40"/>
      <c r="AD4310" s="40"/>
      <c r="AE4310" s="40"/>
      <c r="AF4310" s="40"/>
      <c r="AG4310" s="40"/>
      <c r="AH4310" s="40"/>
      <c r="AI4310" s="40"/>
      <c r="AJ4310" s="40"/>
      <c r="AK4310" s="40"/>
      <c r="AL4310" s="40"/>
      <c r="AM4310" s="40"/>
      <c r="AN4310" s="40"/>
      <c r="AO4310" s="40"/>
      <c r="AP4310" s="40"/>
      <c r="AQ4310" s="40"/>
      <c r="AR4310" s="40"/>
      <c r="AS4310" s="40"/>
      <c r="AT4310" s="40"/>
      <c r="AU4310" s="40"/>
      <c r="AV4310" s="40"/>
      <c r="AW4310" s="40"/>
      <c r="AX4310" s="40"/>
      <c r="AY4310" s="40"/>
      <c r="AZ4310" s="40"/>
      <c r="BA4310" s="40"/>
      <c r="BB4310" s="40"/>
      <c r="BC4310" s="40"/>
      <c r="BD4310" s="40"/>
      <c r="BE4310" s="40"/>
      <c r="BF4310" s="40"/>
    </row>
    <row r="4311" spans="1:58" x14ac:dyDescent="0.4">
      <c r="A4311" s="510"/>
      <c r="B4311" s="40"/>
      <c r="C4311" s="40"/>
      <c r="D4311" s="45"/>
      <c r="E4311" s="45"/>
      <c r="F4311" s="64"/>
      <c r="G4311" s="40"/>
      <c r="H4311" s="40"/>
      <c r="I4311" s="40"/>
      <c r="J4311" s="40"/>
      <c r="K4311" s="40"/>
      <c r="L4311" s="40"/>
      <c r="M4311" s="40"/>
      <c r="N4311" s="40"/>
      <c r="O4311" s="40"/>
      <c r="P4311" s="40"/>
      <c r="Q4311" s="40"/>
      <c r="R4311" s="40"/>
      <c r="S4311" s="40"/>
      <c r="T4311" s="40"/>
      <c r="U4311" s="40"/>
      <c r="V4311" s="40"/>
      <c r="W4311" s="40"/>
      <c r="X4311" s="40"/>
      <c r="Y4311" s="40"/>
      <c r="Z4311" s="40"/>
      <c r="AA4311" s="40"/>
      <c r="AB4311" s="40"/>
      <c r="AC4311" s="40"/>
      <c r="AD4311" s="40"/>
      <c r="AE4311" s="40"/>
      <c r="AF4311" s="40"/>
      <c r="AG4311" s="40"/>
      <c r="AH4311" s="40"/>
      <c r="AI4311" s="40"/>
      <c r="AJ4311" s="40"/>
      <c r="AK4311" s="40"/>
      <c r="AL4311" s="40"/>
      <c r="AM4311" s="40"/>
      <c r="AN4311" s="40"/>
      <c r="AO4311" s="40"/>
      <c r="AP4311" s="40"/>
      <c r="AQ4311" s="40"/>
      <c r="AR4311" s="40"/>
      <c r="AS4311" s="40"/>
      <c r="AT4311" s="40"/>
      <c r="AU4311" s="40"/>
      <c r="AV4311" s="40"/>
      <c r="AW4311" s="40"/>
      <c r="AX4311" s="40"/>
      <c r="AY4311" s="40"/>
      <c r="AZ4311" s="40"/>
      <c r="BA4311" s="40"/>
      <c r="BB4311" s="40"/>
      <c r="BC4311" s="40"/>
      <c r="BD4311" s="40"/>
      <c r="BE4311" s="40"/>
      <c r="BF4311" s="40"/>
    </row>
    <row r="4312" spans="1:58" x14ac:dyDescent="0.4">
      <c r="A4312" s="510"/>
      <c r="B4312" s="40"/>
      <c r="C4312" s="40"/>
      <c r="D4312" s="45"/>
      <c r="E4312" s="45"/>
      <c r="F4312" s="64"/>
      <c r="G4312" s="40"/>
      <c r="H4312" s="40"/>
      <c r="I4312" s="40"/>
      <c r="J4312" s="40"/>
      <c r="K4312" s="40"/>
      <c r="L4312" s="40"/>
      <c r="M4312" s="40"/>
      <c r="N4312" s="40"/>
      <c r="O4312" s="40"/>
      <c r="P4312" s="40"/>
      <c r="Q4312" s="40"/>
      <c r="R4312" s="40"/>
      <c r="S4312" s="40"/>
      <c r="T4312" s="40"/>
      <c r="U4312" s="40"/>
      <c r="V4312" s="40"/>
      <c r="W4312" s="40"/>
      <c r="X4312" s="40"/>
      <c r="Y4312" s="40"/>
      <c r="Z4312" s="40"/>
      <c r="AA4312" s="40"/>
      <c r="AB4312" s="40"/>
      <c r="AC4312" s="40"/>
      <c r="AD4312" s="40"/>
      <c r="AE4312" s="40"/>
      <c r="AF4312" s="40"/>
      <c r="AG4312" s="40"/>
      <c r="AH4312" s="40"/>
      <c r="AI4312" s="40"/>
      <c r="AJ4312" s="40"/>
      <c r="AK4312" s="40"/>
      <c r="AL4312" s="40"/>
      <c r="AM4312" s="40"/>
      <c r="AN4312" s="40"/>
      <c r="AO4312" s="40"/>
      <c r="AP4312" s="40"/>
      <c r="AQ4312" s="40"/>
      <c r="AR4312" s="40"/>
      <c r="AS4312" s="40"/>
      <c r="AT4312" s="40"/>
      <c r="AU4312" s="40"/>
      <c r="AV4312" s="40"/>
      <c r="AW4312" s="40"/>
      <c r="AX4312" s="40"/>
      <c r="AY4312" s="40"/>
      <c r="AZ4312" s="40"/>
      <c r="BA4312" s="40"/>
      <c r="BB4312" s="40"/>
      <c r="BC4312" s="40"/>
      <c r="BD4312" s="40"/>
      <c r="BE4312" s="40"/>
      <c r="BF4312" s="40"/>
    </row>
    <row r="4313" spans="1:58" x14ac:dyDescent="0.4">
      <c r="A4313" s="510"/>
      <c r="B4313" s="40"/>
      <c r="C4313" s="40"/>
      <c r="D4313" s="45"/>
      <c r="E4313" s="45"/>
      <c r="F4313" s="64"/>
      <c r="G4313" s="40"/>
      <c r="H4313" s="40"/>
      <c r="I4313" s="40"/>
      <c r="J4313" s="40"/>
      <c r="K4313" s="40"/>
      <c r="L4313" s="40"/>
      <c r="M4313" s="40"/>
      <c r="N4313" s="40"/>
      <c r="O4313" s="40"/>
      <c r="P4313" s="40"/>
      <c r="Q4313" s="40"/>
      <c r="R4313" s="40"/>
      <c r="S4313" s="40"/>
      <c r="T4313" s="40"/>
      <c r="U4313" s="40"/>
      <c r="V4313" s="40"/>
      <c r="W4313" s="40"/>
      <c r="X4313" s="40"/>
      <c r="Y4313" s="40"/>
      <c r="Z4313" s="40"/>
      <c r="AA4313" s="40"/>
      <c r="AB4313" s="40"/>
      <c r="AC4313" s="40"/>
      <c r="AD4313" s="40"/>
      <c r="AE4313" s="40"/>
      <c r="AF4313" s="40"/>
      <c r="AG4313" s="40"/>
      <c r="AH4313" s="40"/>
      <c r="AI4313" s="40"/>
      <c r="AJ4313" s="40"/>
      <c r="AK4313" s="40"/>
      <c r="AL4313" s="40"/>
      <c r="AM4313" s="40"/>
      <c r="AN4313" s="40"/>
      <c r="AO4313" s="40"/>
      <c r="AP4313" s="40"/>
      <c r="AQ4313" s="40"/>
      <c r="AR4313" s="40"/>
      <c r="AS4313" s="40"/>
      <c r="AT4313" s="40"/>
      <c r="AU4313" s="40"/>
      <c r="AV4313" s="40"/>
      <c r="AW4313" s="40"/>
      <c r="AX4313" s="40"/>
      <c r="AY4313" s="40"/>
      <c r="AZ4313" s="40"/>
      <c r="BA4313" s="40"/>
      <c r="BB4313" s="40"/>
      <c r="BC4313" s="40"/>
      <c r="BD4313" s="40"/>
      <c r="BE4313" s="40"/>
      <c r="BF4313" s="40"/>
    </row>
    <row r="4314" spans="1:58" x14ac:dyDescent="0.4">
      <c r="A4314" s="510"/>
      <c r="B4314" s="40"/>
      <c r="C4314" s="40"/>
      <c r="D4314" s="45"/>
      <c r="E4314" s="45"/>
      <c r="F4314" s="64"/>
      <c r="G4314" s="40"/>
      <c r="H4314" s="40"/>
      <c r="I4314" s="40"/>
      <c r="J4314" s="40"/>
      <c r="K4314" s="40"/>
      <c r="L4314" s="40"/>
      <c r="M4314" s="40"/>
      <c r="N4314" s="40"/>
      <c r="O4314" s="40"/>
      <c r="P4314" s="40"/>
      <c r="Q4314" s="40"/>
      <c r="R4314" s="40"/>
      <c r="S4314" s="40"/>
      <c r="T4314" s="40"/>
      <c r="U4314" s="40"/>
      <c r="V4314" s="40"/>
      <c r="W4314" s="40"/>
      <c r="X4314" s="40"/>
      <c r="Y4314" s="40"/>
      <c r="Z4314" s="40"/>
      <c r="AA4314" s="40"/>
      <c r="AB4314" s="40"/>
      <c r="AC4314" s="40"/>
      <c r="AD4314" s="40"/>
      <c r="AE4314" s="40"/>
      <c r="AF4314" s="40"/>
      <c r="AG4314" s="40"/>
      <c r="AH4314" s="40"/>
      <c r="AI4314" s="40"/>
      <c r="AJ4314" s="40"/>
      <c r="AK4314" s="40"/>
      <c r="AL4314" s="40"/>
      <c r="AM4314" s="40"/>
      <c r="AN4314" s="40"/>
      <c r="AO4314" s="40"/>
      <c r="AP4314" s="40"/>
      <c r="AQ4314" s="40"/>
      <c r="AR4314" s="40"/>
      <c r="AS4314" s="40"/>
      <c r="AT4314" s="40"/>
      <c r="AU4314" s="40"/>
      <c r="AV4314" s="40"/>
      <c r="AW4314" s="40"/>
      <c r="AX4314" s="40"/>
      <c r="AY4314" s="40"/>
      <c r="AZ4314" s="40"/>
      <c r="BA4314" s="40"/>
      <c r="BB4314" s="40"/>
      <c r="BC4314" s="40"/>
      <c r="BD4314" s="40"/>
      <c r="BE4314" s="40"/>
      <c r="BF4314" s="40"/>
    </row>
    <row r="4315" spans="1:58" x14ac:dyDescent="0.4">
      <c r="A4315" s="510"/>
      <c r="B4315" s="40"/>
      <c r="C4315" s="40"/>
      <c r="D4315" s="45"/>
      <c r="E4315" s="45"/>
      <c r="F4315" s="64"/>
      <c r="G4315" s="40"/>
      <c r="H4315" s="40"/>
      <c r="I4315" s="40"/>
      <c r="J4315" s="40"/>
      <c r="K4315" s="40"/>
      <c r="L4315" s="40"/>
      <c r="M4315" s="40"/>
      <c r="N4315" s="40"/>
      <c r="O4315" s="40"/>
      <c r="P4315" s="40"/>
      <c r="Q4315" s="40"/>
      <c r="R4315" s="40"/>
      <c r="S4315" s="40"/>
      <c r="T4315" s="40"/>
      <c r="U4315" s="40"/>
      <c r="V4315" s="40"/>
      <c r="W4315" s="40"/>
      <c r="X4315" s="40"/>
      <c r="Y4315" s="40"/>
      <c r="Z4315" s="40"/>
      <c r="AA4315" s="40"/>
      <c r="AB4315" s="40"/>
      <c r="AC4315" s="40"/>
      <c r="AD4315" s="40"/>
      <c r="AE4315" s="40"/>
      <c r="AF4315" s="40"/>
      <c r="AG4315" s="40"/>
      <c r="AH4315" s="40"/>
      <c r="AI4315" s="40"/>
      <c r="AJ4315" s="40"/>
      <c r="AK4315" s="40"/>
      <c r="AL4315" s="40"/>
      <c r="AM4315" s="40"/>
      <c r="AN4315" s="40"/>
      <c r="AO4315" s="40"/>
      <c r="AP4315" s="40"/>
      <c r="AQ4315" s="40"/>
      <c r="AR4315" s="40"/>
      <c r="AS4315" s="40"/>
      <c r="AT4315" s="40"/>
      <c r="AU4315" s="40"/>
      <c r="AV4315" s="40"/>
      <c r="AW4315" s="40"/>
      <c r="AX4315" s="40"/>
      <c r="AY4315" s="40"/>
      <c r="AZ4315" s="40"/>
      <c r="BA4315" s="40"/>
      <c r="BB4315" s="40"/>
      <c r="BC4315" s="40"/>
      <c r="BD4315" s="40"/>
      <c r="BE4315" s="40"/>
      <c r="BF4315" s="40"/>
    </row>
    <row r="4316" spans="1:58" x14ac:dyDescent="0.4">
      <c r="A4316" s="510"/>
      <c r="B4316" s="40"/>
      <c r="C4316" s="40"/>
      <c r="D4316" s="45"/>
      <c r="E4316" s="45"/>
      <c r="F4316" s="64"/>
      <c r="G4316" s="40"/>
      <c r="H4316" s="40"/>
      <c r="I4316" s="40"/>
      <c r="J4316" s="40"/>
      <c r="K4316" s="40"/>
      <c r="L4316" s="40"/>
      <c r="M4316" s="40"/>
      <c r="N4316" s="40"/>
      <c r="O4316" s="40"/>
      <c r="P4316" s="40"/>
      <c r="Q4316" s="40"/>
      <c r="R4316" s="40"/>
      <c r="S4316" s="40"/>
      <c r="T4316" s="40"/>
      <c r="U4316" s="40"/>
      <c r="V4316" s="40"/>
      <c r="W4316" s="40"/>
      <c r="X4316" s="40"/>
      <c r="Y4316" s="40"/>
      <c r="Z4316" s="40"/>
      <c r="AA4316" s="40"/>
      <c r="AB4316" s="40"/>
      <c r="AC4316" s="40"/>
      <c r="AD4316" s="40"/>
      <c r="AE4316" s="40"/>
      <c r="AF4316" s="40"/>
      <c r="AG4316" s="40"/>
      <c r="AH4316" s="40"/>
      <c r="AI4316" s="40"/>
      <c r="AJ4316" s="40"/>
      <c r="AK4316" s="40"/>
      <c r="AL4316" s="40"/>
      <c r="AM4316" s="40"/>
      <c r="AN4316" s="40"/>
      <c r="AO4316" s="40"/>
      <c r="AP4316" s="40"/>
      <c r="AQ4316" s="40"/>
      <c r="AR4316" s="40"/>
      <c r="AS4316" s="40"/>
      <c r="AT4316" s="40"/>
      <c r="AU4316" s="40"/>
      <c r="AV4316" s="40"/>
      <c r="AW4316" s="40"/>
      <c r="AX4316" s="40"/>
      <c r="AY4316" s="40"/>
      <c r="AZ4316" s="40"/>
      <c r="BA4316" s="40"/>
      <c r="BB4316" s="40"/>
      <c r="BC4316" s="40"/>
      <c r="BD4316" s="40"/>
      <c r="BE4316" s="40"/>
      <c r="BF4316" s="40"/>
    </row>
    <row r="4317" spans="1:58" x14ac:dyDescent="0.4">
      <c r="A4317" s="510"/>
      <c r="B4317" s="40"/>
      <c r="C4317" s="40"/>
      <c r="D4317" s="45"/>
      <c r="E4317" s="45"/>
      <c r="F4317" s="64"/>
      <c r="G4317" s="40"/>
      <c r="H4317" s="40"/>
      <c r="I4317" s="40"/>
      <c r="J4317" s="40"/>
      <c r="K4317" s="40"/>
      <c r="L4317" s="40"/>
      <c r="M4317" s="40"/>
      <c r="N4317" s="40"/>
      <c r="O4317" s="40"/>
      <c r="P4317" s="40"/>
      <c r="Q4317" s="40"/>
      <c r="R4317" s="40"/>
      <c r="S4317" s="40"/>
      <c r="T4317" s="40"/>
      <c r="U4317" s="40"/>
      <c r="V4317" s="40"/>
      <c r="W4317" s="40"/>
      <c r="X4317" s="40"/>
      <c r="Y4317" s="40"/>
      <c r="Z4317" s="40"/>
      <c r="AA4317" s="40"/>
      <c r="AB4317" s="40"/>
      <c r="AC4317" s="40"/>
      <c r="AD4317" s="40"/>
      <c r="AE4317" s="40"/>
      <c r="AF4317" s="40"/>
      <c r="AG4317" s="40"/>
      <c r="AH4317" s="40"/>
      <c r="AI4317" s="40"/>
      <c r="AJ4317" s="40"/>
      <c r="AK4317" s="40"/>
      <c r="AL4317" s="40"/>
      <c r="AM4317" s="40"/>
      <c r="AN4317" s="40"/>
      <c r="AO4317" s="40"/>
      <c r="AP4317" s="40"/>
      <c r="AQ4317" s="40"/>
      <c r="AR4317" s="40"/>
      <c r="AS4317" s="40"/>
      <c r="AT4317" s="40"/>
      <c r="AU4317" s="40"/>
      <c r="AV4317" s="40"/>
      <c r="AW4317" s="40"/>
      <c r="AX4317" s="40"/>
      <c r="AY4317" s="40"/>
      <c r="AZ4317" s="40"/>
      <c r="BA4317" s="40"/>
      <c r="BB4317" s="40"/>
      <c r="BC4317" s="40"/>
      <c r="BD4317" s="40"/>
      <c r="BE4317" s="40"/>
      <c r="BF4317" s="40"/>
    </row>
    <row r="4318" spans="1:58" x14ac:dyDescent="0.4">
      <c r="A4318" s="510"/>
      <c r="B4318" s="40"/>
      <c r="C4318" s="40"/>
      <c r="D4318" s="45"/>
      <c r="E4318" s="45"/>
      <c r="F4318" s="64"/>
      <c r="G4318" s="40"/>
      <c r="H4318" s="40"/>
      <c r="I4318" s="40"/>
      <c r="J4318" s="40"/>
      <c r="K4318" s="40"/>
      <c r="L4318" s="40"/>
      <c r="M4318" s="40"/>
      <c r="N4318" s="40"/>
      <c r="O4318" s="40"/>
      <c r="P4318" s="40"/>
      <c r="Q4318" s="40"/>
      <c r="R4318" s="40"/>
      <c r="S4318" s="40"/>
      <c r="T4318" s="40"/>
      <c r="U4318" s="40"/>
      <c r="V4318" s="40"/>
      <c r="W4318" s="40"/>
      <c r="X4318" s="40"/>
      <c r="Y4318" s="40"/>
      <c r="Z4318" s="40"/>
      <c r="AA4318" s="40"/>
      <c r="AB4318" s="40"/>
      <c r="AC4318" s="40"/>
      <c r="AD4318" s="40"/>
      <c r="AE4318" s="40"/>
      <c r="AF4318" s="40"/>
      <c r="AG4318" s="40"/>
      <c r="AH4318" s="40"/>
      <c r="AI4318" s="40"/>
      <c r="AJ4318" s="40"/>
      <c r="AK4318" s="40"/>
      <c r="AL4318" s="40"/>
      <c r="AM4318" s="40"/>
      <c r="AN4318" s="40"/>
      <c r="AO4318" s="40"/>
      <c r="AP4318" s="40"/>
      <c r="AQ4318" s="40"/>
      <c r="AR4318" s="40"/>
      <c r="AS4318" s="40"/>
      <c r="AT4318" s="40"/>
      <c r="AU4318" s="40"/>
      <c r="AV4318" s="40"/>
      <c r="AW4318" s="40"/>
      <c r="AX4318" s="40"/>
      <c r="AY4318" s="40"/>
      <c r="AZ4318" s="40"/>
      <c r="BA4318" s="40"/>
      <c r="BB4318" s="40"/>
      <c r="BC4318" s="40"/>
      <c r="BD4318" s="40"/>
      <c r="BE4318" s="40"/>
      <c r="BF4318" s="40"/>
    </row>
    <row r="4319" spans="1:58" x14ac:dyDescent="0.4">
      <c r="A4319" s="510"/>
      <c r="B4319" s="40"/>
      <c r="C4319" s="40"/>
      <c r="D4319" s="45"/>
      <c r="E4319" s="45"/>
      <c r="F4319" s="64"/>
      <c r="G4319" s="40"/>
      <c r="H4319" s="40"/>
      <c r="I4319" s="40"/>
      <c r="J4319" s="40"/>
      <c r="K4319" s="40"/>
      <c r="L4319" s="40"/>
      <c r="M4319" s="40"/>
      <c r="N4319" s="40"/>
      <c r="O4319" s="40"/>
      <c r="P4319" s="40"/>
      <c r="Q4319" s="40"/>
      <c r="R4319" s="40"/>
      <c r="S4319" s="40"/>
      <c r="T4319" s="40"/>
      <c r="U4319" s="40"/>
      <c r="V4319" s="40"/>
      <c r="W4319" s="40"/>
      <c r="X4319" s="40"/>
      <c r="Y4319" s="40"/>
      <c r="Z4319" s="40"/>
      <c r="AA4319" s="40"/>
      <c r="AB4319" s="40"/>
      <c r="AC4319" s="40"/>
      <c r="AD4319" s="40"/>
      <c r="AE4319" s="40"/>
      <c r="AF4319" s="40"/>
      <c r="AG4319" s="40"/>
      <c r="AH4319" s="40"/>
      <c r="AI4319" s="40"/>
      <c r="AJ4319" s="40"/>
      <c r="AK4319" s="40"/>
      <c r="AL4319" s="40"/>
      <c r="AM4319" s="40"/>
      <c r="AN4319" s="40"/>
      <c r="AO4319" s="40"/>
      <c r="AP4319" s="40"/>
      <c r="AQ4319" s="40"/>
      <c r="AR4319" s="40"/>
      <c r="AS4319" s="40"/>
      <c r="AT4319" s="40"/>
      <c r="AU4319" s="40"/>
      <c r="AV4319" s="40"/>
      <c r="AW4319" s="40"/>
      <c r="AX4319" s="40"/>
      <c r="AY4319" s="40"/>
      <c r="AZ4319" s="40"/>
      <c r="BA4319" s="40"/>
      <c r="BB4319" s="40"/>
      <c r="BC4319" s="40"/>
      <c r="BD4319" s="40"/>
      <c r="BE4319" s="40"/>
      <c r="BF4319" s="40"/>
    </row>
    <row r="4320" spans="1:58" x14ac:dyDescent="0.4">
      <c r="A4320" s="510"/>
      <c r="B4320" s="40"/>
      <c r="C4320" s="40"/>
      <c r="D4320" s="45"/>
      <c r="E4320" s="45"/>
      <c r="F4320" s="64"/>
      <c r="G4320" s="40"/>
      <c r="H4320" s="40"/>
      <c r="I4320" s="40"/>
      <c r="J4320" s="40"/>
      <c r="K4320" s="40"/>
      <c r="L4320" s="40"/>
      <c r="M4320" s="40"/>
      <c r="N4320" s="40"/>
      <c r="O4320" s="40"/>
      <c r="P4320" s="40"/>
      <c r="Q4320" s="40"/>
      <c r="R4320" s="40"/>
      <c r="S4320" s="40"/>
      <c r="T4320" s="40"/>
      <c r="U4320" s="40"/>
      <c r="V4320" s="40"/>
      <c r="W4320" s="40"/>
      <c r="X4320" s="40"/>
      <c r="Y4320" s="40"/>
      <c r="Z4320" s="40"/>
      <c r="AA4320" s="40"/>
      <c r="AB4320" s="40"/>
      <c r="AC4320" s="40"/>
      <c r="AD4320" s="40"/>
      <c r="AE4320" s="40"/>
      <c r="AF4320" s="40"/>
      <c r="AG4320" s="40"/>
      <c r="AH4320" s="40"/>
      <c r="AI4320" s="40"/>
      <c r="AJ4320" s="40"/>
      <c r="AK4320" s="40"/>
      <c r="AL4320" s="40"/>
      <c r="AM4320" s="40"/>
      <c r="AN4320" s="40"/>
      <c r="AO4320" s="40"/>
      <c r="AP4320" s="40"/>
      <c r="AQ4320" s="40"/>
      <c r="AR4320" s="40"/>
      <c r="AS4320" s="40"/>
      <c r="AT4320" s="40"/>
      <c r="AU4320" s="40"/>
      <c r="AV4320" s="40"/>
      <c r="AW4320" s="40"/>
      <c r="AX4320" s="40"/>
      <c r="AY4320" s="40"/>
      <c r="AZ4320" s="40"/>
      <c r="BA4320" s="40"/>
      <c r="BB4320" s="40"/>
      <c r="BC4320" s="40"/>
      <c r="BD4320" s="40"/>
      <c r="BE4320" s="40"/>
      <c r="BF4320" s="40"/>
    </row>
    <row r="4321" spans="1:58" x14ac:dyDescent="0.4">
      <c r="A4321" s="510"/>
      <c r="B4321" s="40"/>
      <c r="C4321" s="40"/>
      <c r="D4321" s="45"/>
      <c r="E4321" s="45"/>
      <c r="F4321" s="64"/>
      <c r="G4321" s="40"/>
      <c r="H4321" s="40"/>
      <c r="I4321" s="40"/>
      <c r="J4321" s="40"/>
      <c r="K4321" s="40"/>
      <c r="L4321" s="40"/>
      <c r="M4321" s="40"/>
      <c r="N4321" s="40"/>
      <c r="O4321" s="40"/>
      <c r="P4321" s="40"/>
      <c r="Q4321" s="40"/>
      <c r="R4321" s="40"/>
      <c r="S4321" s="40"/>
      <c r="T4321" s="40"/>
      <c r="U4321" s="40"/>
      <c r="V4321" s="40"/>
      <c r="W4321" s="40"/>
      <c r="X4321" s="40"/>
      <c r="Y4321" s="40"/>
      <c r="Z4321" s="40"/>
      <c r="AA4321" s="40"/>
      <c r="AB4321" s="40"/>
      <c r="AC4321" s="40"/>
      <c r="AD4321" s="40"/>
      <c r="AE4321" s="40"/>
      <c r="AF4321" s="40"/>
      <c r="AG4321" s="40"/>
      <c r="AH4321" s="40"/>
      <c r="AI4321" s="40"/>
      <c r="AJ4321" s="40"/>
      <c r="AK4321" s="40"/>
      <c r="AL4321" s="40"/>
      <c r="AM4321" s="40"/>
      <c r="AN4321" s="40"/>
      <c r="AO4321" s="40"/>
      <c r="AP4321" s="40"/>
      <c r="AQ4321" s="40"/>
      <c r="AR4321" s="40"/>
      <c r="AS4321" s="40"/>
      <c r="AT4321" s="40"/>
      <c r="AU4321" s="40"/>
      <c r="AV4321" s="40"/>
      <c r="AW4321" s="40"/>
      <c r="AX4321" s="40"/>
      <c r="AY4321" s="40"/>
      <c r="AZ4321" s="40"/>
      <c r="BA4321" s="40"/>
      <c r="BB4321" s="40"/>
      <c r="BC4321" s="40"/>
      <c r="BD4321" s="40"/>
      <c r="BE4321" s="40"/>
      <c r="BF4321" s="40"/>
    </row>
    <row r="4322" spans="1:58" x14ac:dyDescent="0.4">
      <c r="A4322" s="510"/>
      <c r="B4322" s="40"/>
      <c r="C4322" s="40"/>
      <c r="D4322" s="45"/>
      <c r="E4322" s="45"/>
      <c r="F4322" s="64"/>
      <c r="G4322" s="40"/>
      <c r="H4322" s="40"/>
      <c r="I4322" s="40"/>
      <c r="J4322" s="40"/>
      <c r="K4322" s="40"/>
      <c r="L4322" s="40"/>
      <c r="M4322" s="40"/>
      <c r="N4322" s="40"/>
      <c r="O4322" s="40"/>
      <c r="P4322" s="40"/>
      <c r="Q4322" s="40"/>
      <c r="R4322" s="40"/>
      <c r="S4322" s="40"/>
      <c r="T4322" s="40"/>
      <c r="U4322" s="40"/>
      <c r="V4322" s="40"/>
      <c r="W4322" s="40"/>
      <c r="X4322" s="40"/>
      <c r="Y4322" s="40"/>
      <c r="Z4322" s="40"/>
      <c r="AA4322" s="40"/>
      <c r="AB4322" s="40"/>
      <c r="AC4322" s="40"/>
      <c r="AD4322" s="40"/>
      <c r="AE4322" s="40"/>
      <c r="AF4322" s="40"/>
      <c r="AG4322" s="40"/>
      <c r="AH4322" s="40"/>
      <c r="AI4322" s="40"/>
      <c r="AJ4322" s="40"/>
      <c r="AK4322" s="40"/>
      <c r="AL4322" s="40"/>
      <c r="AM4322" s="40"/>
      <c r="AN4322" s="40"/>
      <c r="AO4322" s="40"/>
      <c r="AP4322" s="40"/>
      <c r="AQ4322" s="40"/>
      <c r="AR4322" s="40"/>
      <c r="AS4322" s="40"/>
      <c r="AT4322" s="40"/>
      <c r="AU4322" s="40"/>
      <c r="AV4322" s="40"/>
      <c r="AW4322" s="40"/>
      <c r="AX4322" s="40"/>
      <c r="AY4322" s="40"/>
      <c r="AZ4322" s="40"/>
      <c r="BA4322" s="40"/>
      <c r="BB4322" s="40"/>
      <c r="BC4322" s="40"/>
      <c r="BD4322" s="40"/>
      <c r="BE4322" s="40"/>
      <c r="BF4322" s="40"/>
    </row>
    <row r="4323" spans="1:58" x14ac:dyDescent="0.4">
      <c r="A4323" s="510"/>
      <c r="B4323" s="40"/>
      <c r="C4323" s="40"/>
      <c r="D4323" s="45"/>
      <c r="E4323" s="45"/>
      <c r="F4323" s="64"/>
      <c r="G4323" s="40"/>
      <c r="H4323" s="40"/>
      <c r="I4323" s="40"/>
      <c r="J4323" s="40"/>
      <c r="K4323" s="40"/>
      <c r="L4323" s="40"/>
      <c r="M4323" s="40"/>
      <c r="N4323" s="40"/>
      <c r="O4323" s="40"/>
      <c r="P4323" s="40"/>
      <c r="Q4323" s="40"/>
      <c r="R4323" s="40"/>
      <c r="S4323" s="40"/>
      <c r="T4323" s="40"/>
      <c r="U4323" s="40"/>
      <c r="V4323" s="40"/>
      <c r="W4323" s="40"/>
      <c r="X4323" s="40"/>
      <c r="Y4323" s="40"/>
      <c r="Z4323" s="40"/>
      <c r="AA4323" s="40"/>
      <c r="AB4323" s="40"/>
      <c r="AC4323" s="40"/>
      <c r="AD4323" s="40"/>
      <c r="AE4323" s="40"/>
      <c r="AF4323" s="40"/>
      <c r="AG4323" s="40"/>
      <c r="AH4323" s="40"/>
      <c r="AI4323" s="40"/>
      <c r="AJ4323" s="40"/>
      <c r="AK4323" s="40"/>
      <c r="AL4323" s="40"/>
      <c r="AM4323" s="40"/>
      <c r="AN4323" s="40"/>
      <c r="AO4323" s="40"/>
      <c r="AP4323" s="40"/>
      <c r="AQ4323" s="40"/>
      <c r="AR4323" s="40"/>
      <c r="AS4323" s="40"/>
      <c r="AT4323" s="40"/>
      <c r="AU4323" s="40"/>
      <c r="AV4323" s="40"/>
      <c r="AW4323" s="40"/>
      <c r="AX4323" s="40"/>
      <c r="AY4323" s="40"/>
      <c r="AZ4323" s="40"/>
      <c r="BA4323" s="40"/>
      <c r="BB4323" s="40"/>
      <c r="BC4323" s="40"/>
      <c r="BD4323" s="40"/>
      <c r="BE4323" s="40"/>
      <c r="BF4323" s="40"/>
    </row>
    <row r="4324" spans="1:58" x14ac:dyDescent="0.4">
      <c r="A4324" s="510"/>
      <c r="B4324" s="40"/>
      <c r="C4324" s="40"/>
      <c r="D4324" s="45"/>
      <c r="E4324" s="45"/>
      <c r="F4324" s="64"/>
      <c r="G4324" s="40"/>
      <c r="H4324" s="40"/>
      <c r="I4324" s="40"/>
      <c r="J4324" s="40"/>
      <c r="K4324" s="40"/>
      <c r="L4324" s="40"/>
      <c r="M4324" s="40"/>
      <c r="N4324" s="40"/>
      <c r="O4324" s="40"/>
      <c r="P4324" s="40"/>
      <c r="Q4324" s="40"/>
      <c r="R4324" s="40"/>
      <c r="S4324" s="40"/>
      <c r="T4324" s="40"/>
      <c r="U4324" s="40"/>
      <c r="V4324" s="40"/>
      <c r="W4324" s="40"/>
      <c r="X4324" s="40"/>
      <c r="Y4324" s="40"/>
      <c r="Z4324" s="40"/>
      <c r="AA4324" s="40"/>
      <c r="AB4324" s="40"/>
      <c r="AC4324" s="40"/>
      <c r="AD4324" s="40"/>
      <c r="AE4324" s="40"/>
      <c r="AF4324" s="40"/>
      <c r="AG4324" s="40"/>
      <c r="AH4324" s="40"/>
      <c r="AI4324" s="40"/>
      <c r="AJ4324" s="40"/>
      <c r="AK4324" s="40"/>
      <c r="AL4324" s="40"/>
      <c r="AM4324" s="40"/>
      <c r="AN4324" s="40"/>
      <c r="AO4324" s="40"/>
      <c r="AP4324" s="40"/>
      <c r="AQ4324" s="40"/>
      <c r="AR4324" s="40"/>
      <c r="AS4324" s="40"/>
      <c r="AT4324" s="40"/>
      <c r="AU4324" s="40"/>
      <c r="AV4324" s="40"/>
      <c r="AW4324" s="40"/>
      <c r="AX4324" s="40"/>
      <c r="AY4324" s="40"/>
      <c r="AZ4324" s="40"/>
      <c r="BA4324" s="40"/>
      <c r="BB4324" s="40"/>
      <c r="BC4324" s="40"/>
      <c r="BD4324" s="40"/>
      <c r="BE4324" s="40"/>
      <c r="BF4324" s="40"/>
    </row>
    <row r="4325" spans="1:58" x14ac:dyDescent="0.4">
      <c r="A4325" s="510"/>
      <c r="B4325" s="40"/>
      <c r="C4325" s="40"/>
      <c r="D4325" s="45"/>
      <c r="E4325" s="45"/>
      <c r="F4325" s="64"/>
      <c r="G4325" s="40"/>
      <c r="H4325" s="40"/>
      <c r="I4325" s="40"/>
      <c r="J4325" s="40"/>
      <c r="K4325" s="40"/>
      <c r="L4325" s="40"/>
      <c r="M4325" s="40"/>
      <c r="N4325" s="40"/>
      <c r="O4325" s="40"/>
      <c r="P4325" s="40"/>
      <c r="Q4325" s="40"/>
      <c r="R4325" s="40"/>
      <c r="S4325" s="40"/>
      <c r="T4325" s="40"/>
      <c r="U4325" s="40"/>
      <c r="V4325" s="40"/>
      <c r="W4325" s="40"/>
      <c r="X4325" s="40"/>
      <c r="Y4325" s="40"/>
      <c r="Z4325" s="40"/>
      <c r="AA4325" s="40"/>
      <c r="AB4325" s="40"/>
      <c r="AC4325" s="40"/>
      <c r="AD4325" s="40"/>
      <c r="AE4325" s="40"/>
      <c r="AF4325" s="40"/>
      <c r="AG4325" s="40"/>
      <c r="AH4325" s="40"/>
      <c r="AI4325" s="40"/>
      <c r="AJ4325" s="40"/>
      <c r="AK4325" s="40"/>
      <c r="AL4325" s="40"/>
      <c r="AM4325" s="40"/>
      <c r="AN4325" s="40"/>
      <c r="AO4325" s="40"/>
      <c r="AP4325" s="40"/>
      <c r="AQ4325" s="40"/>
      <c r="AR4325" s="40"/>
      <c r="AS4325" s="40"/>
      <c r="AT4325" s="40"/>
      <c r="AU4325" s="40"/>
      <c r="AV4325" s="40"/>
      <c r="AW4325" s="40"/>
      <c r="AX4325" s="40"/>
      <c r="AY4325" s="40"/>
      <c r="AZ4325" s="40"/>
      <c r="BA4325" s="40"/>
      <c r="BB4325" s="40"/>
      <c r="BC4325" s="40"/>
      <c r="BD4325" s="40"/>
      <c r="BE4325" s="40"/>
      <c r="BF4325" s="40"/>
    </row>
    <row r="4326" spans="1:58" x14ac:dyDescent="0.4">
      <c r="A4326" s="510"/>
      <c r="B4326" s="40"/>
      <c r="C4326" s="40"/>
      <c r="D4326" s="45"/>
      <c r="E4326" s="45"/>
      <c r="F4326" s="64"/>
      <c r="G4326" s="40"/>
      <c r="H4326" s="40"/>
      <c r="I4326" s="40"/>
      <c r="J4326" s="40"/>
      <c r="K4326" s="40"/>
      <c r="L4326" s="40"/>
      <c r="M4326" s="40"/>
      <c r="N4326" s="40"/>
      <c r="O4326" s="40"/>
      <c r="P4326" s="40"/>
      <c r="Q4326" s="40"/>
      <c r="R4326" s="40"/>
      <c r="S4326" s="40"/>
      <c r="T4326" s="40"/>
      <c r="U4326" s="40"/>
      <c r="V4326" s="40"/>
      <c r="W4326" s="40"/>
      <c r="X4326" s="40"/>
      <c r="Y4326" s="40"/>
      <c r="Z4326" s="40"/>
      <c r="AA4326" s="40"/>
      <c r="AB4326" s="40"/>
      <c r="AC4326" s="40"/>
      <c r="AD4326" s="40"/>
      <c r="AE4326" s="40"/>
      <c r="AF4326" s="40"/>
      <c r="AG4326" s="40"/>
      <c r="AH4326" s="40"/>
      <c r="AI4326" s="40"/>
      <c r="AJ4326" s="40"/>
      <c r="AK4326" s="40"/>
      <c r="AL4326" s="40"/>
      <c r="AM4326" s="40"/>
      <c r="AN4326" s="40"/>
      <c r="AO4326" s="40"/>
      <c r="AP4326" s="40"/>
      <c r="AQ4326" s="40"/>
      <c r="AR4326" s="40"/>
      <c r="AS4326" s="40"/>
      <c r="AT4326" s="40"/>
      <c r="AU4326" s="40"/>
      <c r="AV4326" s="40"/>
      <c r="AW4326" s="40"/>
      <c r="AX4326" s="40"/>
      <c r="AY4326" s="40"/>
      <c r="AZ4326" s="40"/>
      <c r="BA4326" s="40"/>
      <c r="BB4326" s="40"/>
      <c r="BC4326" s="40"/>
      <c r="BD4326" s="40"/>
      <c r="BE4326" s="40"/>
      <c r="BF4326" s="40"/>
    </row>
    <row r="4327" spans="1:58" x14ac:dyDescent="0.4">
      <c r="A4327" s="510"/>
      <c r="B4327" s="40"/>
      <c r="C4327" s="40"/>
      <c r="D4327" s="45"/>
      <c r="E4327" s="45"/>
      <c r="F4327" s="64"/>
      <c r="G4327" s="40"/>
      <c r="H4327" s="40"/>
      <c r="I4327" s="40"/>
      <c r="J4327" s="40"/>
      <c r="K4327" s="40"/>
      <c r="L4327" s="40"/>
      <c r="M4327" s="40"/>
      <c r="N4327" s="40"/>
      <c r="O4327" s="40"/>
      <c r="P4327" s="40"/>
      <c r="Q4327" s="40"/>
      <c r="R4327" s="40"/>
      <c r="S4327" s="40"/>
      <c r="T4327" s="40"/>
      <c r="U4327" s="40"/>
      <c r="V4327" s="40"/>
      <c r="W4327" s="40"/>
      <c r="X4327" s="40"/>
      <c r="Y4327" s="40"/>
      <c r="Z4327" s="40"/>
      <c r="AA4327" s="40"/>
      <c r="AB4327" s="40"/>
      <c r="AC4327" s="40"/>
      <c r="AD4327" s="40"/>
      <c r="AE4327" s="40"/>
      <c r="AF4327" s="40"/>
      <c r="AG4327" s="40"/>
      <c r="AH4327" s="40"/>
      <c r="AI4327" s="40"/>
      <c r="AJ4327" s="40"/>
      <c r="AK4327" s="40"/>
      <c r="AL4327" s="40"/>
      <c r="AM4327" s="40"/>
      <c r="AN4327" s="40"/>
      <c r="AO4327" s="40"/>
      <c r="AP4327" s="40"/>
      <c r="AQ4327" s="40"/>
      <c r="AR4327" s="40"/>
      <c r="AS4327" s="40"/>
      <c r="AT4327" s="40"/>
      <c r="AU4327" s="40"/>
      <c r="AV4327" s="40"/>
      <c r="AW4327" s="40"/>
      <c r="AX4327" s="40"/>
      <c r="AY4327" s="40"/>
      <c r="AZ4327" s="40"/>
      <c r="BA4327" s="40"/>
      <c r="BB4327" s="40"/>
      <c r="BC4327" s="40"/>
      <c r="BD4327" s="40"/>
      <c r="BE4327" s="40"/>
      <c r="BF4327" s="40"/>
    </row>
    <row r="4328" spans="1:58" x14ac:dyDescent="0.4">
      <c r="A4328" s="510"/>
      <c r="B4328" s="40"/>
      <c r="C4328" s="40"/>
      <c r="D4328" s="45"/>
      <c r="E4328" s="45"/>
      <c r="F4328" s="64"/>
      <c r="G4328" s="40"/>
      <c r="H4328" s="40"/>
      <c r="I4328" s="40"/>
      <c r="J4328" s="40"/>
      <c r="K4328" s="40"/>
      <c r="L4328" s="40"/>
      <c r="M4328" s="40"/>
      <c r="N4328" s="40"/>
      <c r="O4328" s="40"/>
      <c r="P4328" s="40"/>
      <c r="Q4328" s="40"/>
      <c r="R4328" s="40"/>
      <c r="S4328" s="40"/>
      <c r="T4328" s="40"/>
      <c r="U4328" s="40"/>
      <c r="V4328" s="40"/>
      <c r="W4328" s="40"/>
      <c r="X4328" s="40"/>
      <c r="Y4328" s="40"/>
      <c r="Z4328" s="40"/>
      <c r="AA4328" s="40"/>
      <c r="AB4328" s="40"/>
      <c r="AC4328" s="40"/>
      <c r="AD4328" s="40"/>
      <c r="AE4328" s="40"/>
      <c r="AF4328" s="40"/>
      <c r="AG4328" s="40"/>
      <c r="AH4328" s="40"/>
      <c r="AI4328" s="40"/>
      <c r="AJ4328" s="40"/>
      <c r="AK4328" s="40"/>
      <c r="AL4328" s="40"/>
      <c r="AM4328" s="40"/>
      <c r="AN4328" s="40"/>
      <c r="AO4328" s="40"/>
      <c r="AP4328" s="40"/>
      <c r="AQ4328" s="40"/>
      <c r="AR4328" s="40"/>
      <c r="AS4328" s="40"/>
      <c r="AT4328" s="40"/>
      <c r="AU4328" s="40"/>
      <c r="AV4328" s="40"/>
      <c r="AW4328" s="40"/>
      <c r="AX4328" s="40"/>
      <c r="AY4328" s="40"/>
      <c r="AZ4328" s="40"/>
      <c r="BA4328" s="40"/>
      <c r="BB4328" s="40"/>
      <c r="BC4328" s="40"/>
      <c r="BD4328" s="40"/>
      <c r="BE4328" s="40"/>
      <c r="BF4328" s="40"/>
    </row>
    <row r="4329" spans="1:58" x14ac:dyDescent="0.4">
      <c r="A4329" s="510"/>
      <c r="B4329" s="40"/>
      <c r="C4329" s="40"/>
      <c r="D4329" s="45"/>
      <c r="E4329" s="45"/>
      <c r="F4329" s="64"/>
      <c r="G4329" s="40"/>
      <c r="H4329" s="40"/>
      <c r="I4329" s="40"/>
      <c r="J4329" s="40"/>
      <c r="K4329" s="40"/>
      <c r="L4329" s="40"/>
      <c r="M4329" s="40"/>
      <c r="N4329" s="40"/>
      <c r="O4329" s="40"/>
      <c r="P4329" s="40"/>
      <c r="Q4329" s="40"/>
      <c r="R4329" s="40"/>
      <c r="S4329" s="40"/>
      <c r="T4329" s="40"/>
      <c r="U4329" s="40"/>
      <c r="V4329" s="40"/>
      <c r="W4329" s="40"/>
      <c r="X4329" s="40"/>
      <c r="Y4329" s="40"/>
      <c r="Z4329" s="40"/>
      <c r="AA4329" s="40"/>
      <c r="AB4329" s="40"/>
      <c r="AC4329" s="40"/>
      <c r="AD4329" s="40"/>
      <c r="AE4329" s="40"/>
      <c r="AF4329" s="40"/>
      <c r="AG4329" s="40"/>
      <c r="AH4329" s="40"/>
      <c r="AI4329" s="40"/>
      <c r="AJ4329" s="40"/>
      <c r="AK4329" s="40"/>
      <c r="AL4329" s="40"/>
      <c r="AM4329" s="40"/>
      <c r="AN4329" s="40"/>
      <c r="AO4329" s="40"/>
      <c r="AP4329" s="40"/>
      <c r="AQ4329" s="40"/>
      <c r="AR4329" s="40"/>
      <c r="AS4329" s="40"/>
      <c r="AT4329" s="40"/>
      <c r="AU4329" s="40"/>
      <c r="AV4329" s="40"/>
      <c r="AW4329" s="40"/>
      <c r="AX4329" s="40"/>
      <c r="AY4329" s="40"/>
      <c r="AZ4329" s="40"/>
      <c r="BA4329" s="40"/>
      <c r="BB4329" s="40"/>
      <c r="BC4329" s="40"/>
      <c r="BD4329" s="40"/>
      <c r="BE4329" s="40"/>
      <c r="BF4329" s="40"/>
    </row>
    <row r="4330" spans="1:58" x14ac:dyDescent="0.4">
      <c r="A4330" s="510"/>
      <c r="B4330" s="40"/>
      <c r="C4330" s="40"/>
      <c r="D4330" s="45"/>
      <c r="E4330" s="45"/>
      <c r="F4330" s="64"/>
      <c r="G4330" s="40"/>
      <c r="H4330" s="40"/>
      <c r="I4330" s="40"/>
      <c r="J4330" s="40"/>
      <c r="K4330" s="40"/>
      <c r="L4330" s="40"/>
      <c r="M4330" s="40"/>
      <c r="N4330" s="40"/>
      <c r="O4330" s="40"/>
      <c r="P4330" s="40"/>
      <c r="Q4330" s="40"/>
      <c r="R4330" s="40"/>
      <c r="S4330" s="40"/>
      <c r="T4330" s="40"/>
      <c r="U4330" s="40"/>
      <c r="V4330" s="40"/>
      <c r="W4330" s="40"/>
      <c r="X4330" s="40"/>
      <c r="Y4330" s="40"/>
      <c r="Z4330" s="40"/>
      <c r="AA4330" s="40"/>
      <c r="AB4330" s="40"/>
      <c r="AC4330" s="40"/>
      <c r="AD4330" s="40"/>
      <c r="AE4330" s="40"/>
      <c r="AF4330" s="40"/>
      <c r="AG4330" s="40"/>
      <c r="AH4330" s="40"/>
      <c r="AI4330" s="40"/>
      <c r="AJ4330" s="40"/>
      <c r="AK4330" s="40"/>
      <c r="AL4330" s="40"/>
      <c r="AM4330" s="40"/>
      <c r="AN4330" s="40"/>
      <c r="AO4330" s="40"/>
      <c r="AP4330" s="40"/>
      <c r="AQ4330" s="40"/>
      <c r="AR4330" s="40"/>
      <c r="AS4330" s="40"/>
      <c r="AT4330" s="40"/>
      <c r="AU4330" s="40"/>
      <c r="AV4330" s="40"/>
      <c r="AW4330" s="40"/>
      <c r="AX4330" s="40"/>
      <c r="AY4330" s="40"/>
      <c r="AZ4330" s="40"/>
      <c r="BA4330" s="40"/>
      <c r="BB4330" s="40"/>
      <c r="BC4330" s="40"/>
      <c r="BD4330" s="40"/>
      <c r="BE4330" s="40"/>
      <c r="BF4330" s="40"/>
    </row>
    <row r="4331" spans="1:58" x14ac:dyDescent="0.4">
      <c r="A4331" s="510"/>
      <c r="B4331" s="40"/>
      <c r="C4331" s="40"/>
      <c r="D4331" s="45"/>
      <c r="E4331" s="45"/>
      <c r="F4331" s="64"/>
      <c r="G4331" s="40"/>
      <c r="H4331" s="40"/>
      <c r="I4331" s="40"/>
      <c r="J4331" s="40"/>
      <c r="K4331" s="40"/>
      <c r="L4331" s="40"/>
      <c r="M4331" s="40"/>
      <c r="N4331" s="40"/>
      <c r="O4331" s="40"/>
      <c r="P4331" s="40"/>
      <c r="Q4331" s="40"/>
      <c r="R4331" s="40"/>
      <c r="S4331" s="40"/>
      <c r="T4331" s="40"/>
      <c r="U4331" s="40"/>
      <c r="V4331" s="40"/>
      <c r="W4331" s="40"/>
      <c r="X4331" s="40"/>
      <c r="Y4331" s="40"/>
      <c r="Z4331" s="40"/>
      <c r="AA4331" s="40"/>
      <c r="AB4331" s="40"/>
      <c r="AC4331" s="40"/>
      <c r="AD4331" s="40"/>
      <c r="AE4331" s="40"/>
      <c r="AF4331" s="40"/>
      <c r="AG4331" s="40"/>
      <c r="AH4331" s="40"/>
      <c r="AI4331" s="40"/>
      <c r="AJ4331" s="40"/>
      <c r="AK4331" s="40"/>
      <c r="AL4331" s="40"/>
      <c r="AM4331" s="40"/>
      <c r="AN4331" s="40"/>
      <c r="AO4331" s="40"/>
      <c r="AP4331" s="40"/>
      <c r="AQ4331" s="40"/>
      <c r="AR4331" s="40"/>
      <c r="AS4331" s="40"/>
      <c r="AT4331" s="40"/>
      <c r="AU4331" s="40"/>
      <c r="AV4331" s="40"/>
      <c r="AW4331" s="40"/>
      <c r="AX4331" s="40"/>
      <c r="AY4331" s="40"/>
      <c r="AZ4331" s="40"/>
      <c r="BA4331" s="40"/>
      <c r="BB4331" s="40"/>
      <c r="BC4331" s="40"/>
      <c r="BD4331" s="40"/>
      <c r="BE4331" s="40"/>
      <c r="BF4331" s="40"/>
    </row>
    <row r="4332" spans="1:58" x14ac:dyDescent="0.4">
      <c r="A4332" s="510"/>
      <c r="B4332" s="40"/>
      <c r="C4332" s="40"/>
      <c r="D4332" s="45"/>
      <c r="E4332" s="45"/>
      <c r="F4332" s="64"/>
      <c r="G4332" s="40"/>
      <c r="H4332" s="40"/>
      <c r="I4332" s="40"/>
      <c r="J4332" s="40"/>
      <c r="K4332" s="40"/>
      <c r="L4332" s="40"/>
      <c r="M4332" s="40"/>
      <c r="N4332" s="40"/>
      <c r="O4332" s="40"/>
      <c r="P4332" s="40"/>
      <c r="Q4332" s="40"/>
      <c r="R4332" s="40"/>
      <c r="S4332" s="40"/>
      <c r="T4332" s="40"/>
      <c r="U4332" s="40"/>
      <c r="V4332" s="40"/>
      <c r="W4332" s="40"/>
      <c r="X4332" s="40"/>
      <c r="Y4332" s="40"/>
      <c r="Z4332" s="40"/>
      <c r="AA4332" s="40"/>
      <c r="AB4332" s="40"/>
      <c r="AC4332" s="40"/>
      <c r="AD4332" s="40"/>
      <c r="AE4332" s="40"/>
      <c r="AF4332" s="40"/>
      <c r="AG4332" s="40"/>
      <c r="AH4332" s="40"/>
      <c r="AI4332" s="40"/>
      <c r="AJ4332" s="40"/>
      <c r="AK4332" s="40"/>
      <c r="AL4332" s="40"/>
      <c r="AM4332" s="40"/>
      <c r="AN4332" s="40"/>
      <c r="AO4332" s="40"/>
      <c r="AP4332" s="40"/>
      <c r="AQ4332" s="40"/>
      <c r="AR4332" s="40"/>
      <c r="AS4332" s="40"/>
      <c r="AT4332" s="40"/>
      <c r="AU4332" s="40"/>
      <c r="AV4332" s="40"/>
      <c r="AW4332" s="40"/>
      <c r="AX4332" s="40"/>
      <c r="AY4332" s="40"/>
      <c r="AZ4332" s="40"/>
      <c r="BA4332" s="40"/>
      <c r="BB4332" s="40"/>
      <c r="BC4332" s="40"/>
      <c r="BD4332" s="40"/>
      <c r="BE4332" s="40"/>
      <c r="BF4332" s="40"/>
    </row>
    <row r="4333" spans="1:58" x14ac:dyDescent="0.4">
      <c r="A4333" s="510"/>
      <c r="B4333" s="40"/>
      <c r="C4333" s="40"/>
      <c r="D4333" s="45"/>
      <c r="E4333" s="45"/>
      <c r="F4333" s="64"/>
      <c r="G4333" s="40"/>
      <c r="H4333" s="40"/>
      <c r="I4333" s="40"/>
      <c r="J4333" s="40"/>
      <c r="K4333" s="40"/>
      <c r="L4333" s="40"/>
      <c r="M4333" s="40"/>
      <c r="N4333" s="40"/>
      <c r="O4333" s="40"/>
      <c r="P4333" s="40"/>
      <c r="Q4333" s="40"/>
      <c r="R4333" s="40"/>
      <c r="S4333" s="40"/>
      <c r="T4333" s="40"/>
      <c r="U4333" s="40"/>
      <c r="V4333" s="40"/>
      <c r="W4333" s="40"/>
      <c r="X4333" s="40"/>
      <c r="Y4333" s="40"/>
      <c r="Z4333" s="40"/>
      <c r="AA4333" s="40"/>
      <c r="AB4333" s="40"/>
      <c r="AC4333" s="40"/>
      <c r="AD4333" s="40"/>
      <c r="AE4333" s="40"/>
      <c r="AF4333" s="40"/>
      <c r="AG4333" s="40"/>
      <c r="AH4333" s="40"/>
      <c r="AI4333" s="40"/>
      <c r="AJ4333" s="40"/>
      <c r="AK4333" s="40"/>
      <c r="AL4333" s="40"/>
      <c r="AM4333" s="40"/>
      <c r="AN4333" s="40"/>
      <c r="AO4333" s="40"/>
      <c r="AP4333" s="40"/>
      <c r="AQ4333" s="40"/>
      <c r="AR4333" s="40"/>
      <c r="AS4333" s="40"/>
      <c r="AT4333" s="40"/>
      <c r="AU4333" s="40"/>
      <c r="AV4333" s="40"/>
      <c r="AW4333" s="40"/>
      <c r="AX4333" s="40"/>
      <c r="AY4333" s="40"/>
      <c r="AZ4333" s="40"/>
      <c r="BA4333" s="40"/>
      <c r="BB4333" s="40"/>
      <c r="BC4333" s="40"/>
      <c r="BD4333" s="40"/>
      <c r="BE4333" s="40"/>
      <c r="BF4333" s="40"/>
    </row>
    <row r="4334" spans="1:58" x14ac:dyDescent="0.4">
      <c r="A4334" s="510"/>
      <c r="B4334" s="40"/>
      <c r="C4334" s="40"/>
      <c r="D4334" s="45"/>
      <c r="E4334" s="45"/>
      <c r="F4334" s="64"/>
      <c r="G4334" s="40"/>
      <c r="H4334" s="40"/>
      <c r="I4334" s="40"/>
      <c r="J4334" s="40"/>
      <c r="K4334" s="40"/>
      <c r="L4334" s="40"/>
      <c r="M4334" s="40"/>
      <c r="N4334" s="40"/>
      <c r="O4334" s="40"/>
      <c r="P4334" s="40"/>
      <c r="Q4334" s="40"/>
      <c r="R4334" s="40"/>
      <c r="S4334" s="40"/>
      <c r="T4334" s="40"/>
      <c r="U4334" s="40"/>
      <c r="V4334" s="40"/>
      <c r="W4334" s="40"/>
      <c r="X4334" s="40"/>
      <c r="Y4334" s="40"/>
      <c r="Z4334" s="40"/>
      <c r="AA4334" s="40"/>
      <c r="AB4334" s="40"/>
      <c r="AC4334" s="40"/>
      <c r="AD4334" s="40"/>
      <c r="AE4334" s="40"/>
      <c r="AF4334" s="40"/>
      <c r="AG4334" s="40"/>
      <c r="AH4334" s="40"/>
      <c r="AI4334" s="40"/>
      <c r="AJ4334" s="40"/>
      <c r="AK4334" s="40"/>
      <c r="AL4334" s="40"/>
      <c r="AM4334" s="40"/>
      <c r="AN4334" s="40"/>
      <c r="AO4334" s="40"/>
      <c r="AP4334" s="40"/>
      <c r="AQ4334" s="40"/>
      <c r="AR4334" s="40"/>
      <c r="AS4334" s="40"/>
      <c r="AT4334" s="40"/>
      <c r="AU4334" s="40"/>
      <c r="AV4334" s="40"/>
      <c r="AW4334" s="40"/>
      <c r="AX4334" s="40"/>
      <c r="AY4334" s="40"/>
      <c r="AZ4334" s="40"/>
      <c r="BA4334" s="40"/>
      <c r="BB4334" s="40"/>
      <c r="BC4334" s="40"/>
      <c r="BD4334" s="40"/>
      <c r="BE4334" s="40"/>
      <c r="BF4334" s="40"/>
    </row>
    <row r="4335" spans="1:58" x14ac:dyDescent="0.4">
      <c r="A4335" s="510"/>
      <c r="B4335" s="40"/>
      <c r="C4335" s="40"/>
      <c r="D4335" s="45"/>
      <c r="E4335" s="45"/>
      <c r="F4335" s="64"/>
      <c r="G4335" s="40"/>
      <c r="H4335" s="40"/>
      <c r="I4335" s="40"/>
      <c r="J4335" s="40"/>
      <c r="K4335" s="40"/>
      <c r="L4335" s="40"/>
      <c r="M4335" s="40"/>
      <c r="N4335" s="40"/>
      <c r="O4335" s="40"/>
      <c r="P4335" s="40"/>
      <c r="Q4335" s="40"/>
      <c r="R4335" s="40"/>
      <c r="S4335" s="40"/>
      <c r="T4335" s="40"/>
      <c r="U4335" s="40"/>
      <c r="V4335" s="40"/>
      <c r="W4335" s="40"/>
      <c r="X4335" s="40"/>
      <c r="Y4335" s="40"/>
      <c r="Z4335" s="40"/>
      <c r="AA4335" s="40"/>
      <c r="AB4335" s="40"/>
      <c r="AC4335" s="40"/>
      <c r="AD4335" s="40"/>
      <c r="AE4335" s="40"/>
      <c r="AF4335" s="40"/>
      <c r="AG4335" s="40"/>
      <c r="AH4335" s="40"/>
      <c r="AI4335" s="40"/>
      <c r="AJ4335" s="40"/>
      <c r="AK4335" s="40"/>
      <c r="AL4335" s="40"/>
      <c r="AM4335" s="40"/>
      <c r="AN4335" s="40"/>
      <c r="AO4335" s="40"/>
      <c r="AP4335" s="40"/>
      <c r="AQ4335" s="40"/>
      <c r="AR4335" s="40"/>
      <c r="AS4335" s="40"/>
      <c r="AT4335" s="40"/>
      <c r="AU4335" s="40"/>
      <c r="AV4335" s="40"/>
      <c r="AW4335" s="40"/>
      <c r="AX4335" s="40"/>
      <c r="AY4335" s="40"/>
      <c r="AZ4335" s="40"/>
      <c r="BA4335" s="40"/>
      <c r="BB4335" s="40"/>
      <c r="BC4335" s="40"/>
      <c r="BD4335" s="40"/>
      <c r="BE4335" s="40"/>
      <c r="BF4335" s="40"/>
    </row>
    <row r="4336" spans="1:58" x14ac:dyDescent="0.4">
      <c r="A4336" s="510"/>
      <c r="B4336" s="40"/>
      <c r="C4336" s="40"/>
      <c r="D4336" s="45"/>
      <c r="E4336" s="45"/>
      <c r="F4336" s="64"/>
      <c r="G4336" s="40"/>
      <c r="H4336" s="40"/>
      <c r="I4336" s="40"/>
      <c r="J4336" s="40"/>
      <c r="K4336" s="40"/>
      <c r="L4336" s="40"/>
      <c r="M4336" s="40"/>
      <c r="N4336" s="40"/>
      <c r="O4336" s="40"/>
      <c r="P4336" s="40"/>
      <c r="Q4336" s="40"/>
      <c r="R4336" s="40"/>
      <c r="S4336" s="40"/>
      <c r="T4336" s="40"/>
      <c r="U4336" s="40"/>
      <c r="V4336" s="40"/>
      <c r="W4336" s="40"/>
      <c r="X4336" s="40"/>
      <c r="Y4336" s="40"/>
      <c r="Z4336" s="40"/>
      <c r="AA4336" s="40"/>
      <c r="AB4336" s="40"/>
      <c r="AC4336" s="40"/>
      <c r="AD4336" s="40"/>
      <c r="AE4336" s="40"/>
      <c r="AF4336" s="40"/>
      <c r="AG4336" s="40"/>
      <c r="AH4336" s="40"/>
      <c r="AI4336" s="40"/>
      <c r="AJ4336" s="40"/>
      <c r="AK4336" s="40"/>
      <c r="AL4336" s="40"/>
      <c r="AM4336" s="40"/>
      <c r="AN4336" s="40"/>
      <c r="AO4336" s="40"/>
      <c r="AP4336" s="40"/>
      <c r="AQ4336" s="40"/>
      <c r="AR4336" s="40"/>
      <c r="AS4336" s="40"/>
      <c r="AT4336" s="40"/>
      <c r="AU4336" s="40"/>
      <c r="AV4336" s="40"/>
      <c r="AW4336" s="40"/>
      <c r="AX4336" s="40"/>
      <c r="AY4336" s="40"/>
      <c r="AZ4336" s="40"/>
      <c r="BA4336" s="40"/>
      <c r="BB4336" s="40"/>
      <c r="BC4336" s="40"/>
      <c r="BD4336" s="40"/>
      <c r="BE4336" s="40"/>
      <c r="BF4336" s="40"/>
    </row>
    <row r="4337" spans="1:58" x14ac:dyDescent="0.4">
      <c r="A4337" s="510"/>
      <c r="B4337" s="40"/>
      <c r="C4337" s="40"/>
      <c r="D4337" s="45"/>
      <c r="E4337" s="45"/>
      <c r="F4337" s="64"/>
      <c r="G4337" s="40"/>
      <c r="H4337" s="40"/>
      <c r="I4337" s="40"/>
      <c r="J4337" s="40"/>
      <c r="K4337" s="40"/>
      <c r="L4337" s="40"/>
      <c r="M4337" s="40"/>
      <c r="N4337" s="40"/>
      <c r="O4337" s="40"/>
      <c r="P4337" s="40"/>
      <c r="Q4337" s="40"/>
      <c r="R4337" s="40"/>
      <c r="S4337" s="40"/>
      <c r="T4337" s="40"/>
      <c r="U4337" s="40"/>
      <c r="V4337" s="40"/>
      <c r="W4337" s="40"/>
      <c r="X4337" s="40"/>
      <c r="Y4337" s="40"/>
      <c r="Z4337" s="40"/>
      <c r="AA4337" s="40"/>
      <c r="AB4337" s="40"/>
      <c r="AC4337" s="40"/>
      <c r="AD4337" s="40"/>
      <c r="AE4337" s="40"/>
      <c r="AF4337" s="40"/>
      <c r="AG4337" s="40"/>
      <c r="AH4337" s="40"/>
      <c r="AI4337" s="40"/>
      <c r="AJ4337" s="40"/>
      <c r="AK4337" s="40"/>
      <c r="AL4337" s="40"/>
      <c r="AM4337" s="40"/>
      <c r="AN4337" s="40"/>
      <c r="AO4337" s="40"/>
      <c r="AP4337" s="40"/>
      <c r="AQ4337" s="40"/>
      <c r="AR4337" s="40"/>
      <c r="AS4337" s="40"/>
      <c r="AT4337" s="40"/>
      <c r="AU4337" s="40"/>
      <c r="AV4337" s="40"/>
      <c r="AW4337" s="40"/>
      <c r="AX4337" s="40"/>
      <c r="AY4337" s="40"/>
      <c r="AZ4337" s="40"/>
      <c r="BA4337" s="40"/>
      <c r="BB4337" s="40"/>
      <c r="BC4337" s="40"/>
      <c r="BD4337" s="40"/>
      <c r="BE4337" s="40"/>
      <c r="BF4337" s="40"/>
    </row>
    <row r="4338" spans="1:58" x14ac:dyDescent="0.4">
      <c r="A4338" s="510"/>
      <c r="B4338" s="40"/>
      <c r="C4338" s="40"/>
      <c r="D4338" s="45"/>
      <c r="E4338" s="45"/>
      <c r="F4338" s="64"/>
      <c r="G4338" s="40"/>
      <c r="H4338" s="40"/>
      <c r="I4338" s="40"/>
      <c r="J4338" s="40"/>
      <c r="K4338" s="40"/>
      <c r="L4338" s="40"/>
      <c r="M4338" s="40"/>
      <c r="N4338" s="40"/>
      <c r="O4338" s="40"/>
      <c r="P4338" s="40"/>
      <c r="Q4338" s="40"/>
      <c r="R4338" s="40"/>
      <c r="S4338" s="40"/>
      <c r="T4338" s="40"/>
      <c r="U4338" s="40"/>
      <c r="V4338" s="40"/>
      <c r="W4338" s="40"/>
      <c r="X4338" s="40"/>
      <c r="Y4338" s="40"/>
      <c r="Z4338" s="40"/>
      <c r="AA4338" s="40"/>
      <c r="AB4338" s="40"/>
      <c r="AC4338" s="40"/>
      <c r="AD4338" s="40"/>
      <c r="AE4338" s="40"/>
      <c r="AF4338" s="40"/>
      <c r="AG4338" s="40"/>
      <c r="AH4338" s="40"/>
      <c r="AI4338" s="40"/>
      <c r="AJ4338" s="40"/>
      <c r="AK4338" s="40"/>
      <c r="AL4338" s="40"/>
      <c r="AM4338" s="40"/>
      <c r="AN4338" s="40"/>
      <c r="AO4338" s="40"/>
      <c r="AP4338" s="40"/>
      <c r="AQ4338" s="40"/>
      <c r="AR4338" s="40"/>
      <c r="AS4338" s="40"/>
      <c r="AT4338" s="40"/>
      <c r="AU4338" s="40"/>
      <c r="AV4338" s="40"/>
      <c r="AW4338" s="40"/>
      <c r="AX4338" s="40"/>
      <c r="AY4338" s="40"/>
      <c r="AZ4338" s="40"/>
      <c r="BA4338" s="40"/>
      <c r="BB4338" s="40"/>
      <c r="BC4338" s="40"/>
      <c r="BD4338" s="40"/>
      <c r="BE4338" s="40"/>
      <c r="BF4338" s="40"/>
    </row>
    <row r="4339" spans="1:58" x14ac:dyDescent="0.4">
      <c r="A4339" s="510"/>
      <c r="B4339" s="40"/>
      <c r="C4339" s="40"/>
      <c r="D4339" s="45"/>
      <c r="E4339" s="45"/>
      <c r="F4339" s="64"/>
      <c r="G4339" s="40"/>
      <c r="H4339" s="40"/>
      <c r="I4339" s="40"/>
      <c r="J4339" s="40"/>
      <c r="K4339" s="40"/>
      <c r="L4339" s="40"/>
      <c r="M4339" s="40"/>
      <c r="N4339" s="40"/>
      <c r="O4339" s="40"/>
      <c r="P4339" s="40"/>
      <c r="Q4339" s="40"/>
      <c r="R4339" s="40"/>
      <c r="S4339" s="40"/>
      <c r="T4339" s="40"/>
      <c r="U4339" s="40"/>
      <c r="V4339" s="40"/>
      <c r="W4339" s="40"/>
      <c r="X4339" s="40"/>
      <c r="Y4339" s="40"/>
      <c r="Z4339" s="40"/>
      <c r="AA4339" s="40"/>
      <c r="AB4339" s="40"/>
      <c r="AC4339" s="40"/>
      <c r="AD4339" s="40"/>
      <c r="AE4339" s="40"/>
      <c r="AF4339" s="40"/>
      <c r="AG4339" s="40"/>
      <c r="AH4339" s="40"/>
      <c r="AI4339" s="40"/>
      <c r="AJ4339" s="40"/>
      <c r="AK4339" s="40"/>
      <c r="AL4339" s="40"/>
      <c r="AM4339" s="40"/>
      <c r="AN4339" s="40"/>
      <c r="AO4339" s="40"/>
      <c r="AP4339" s="40"/>
      <c r="AQ4339" s="40"/>
      <c r="AR4339" s="40"/>
      <c r="AS4339" s="40"/>
      <c r="AT4339" s="40"/>
      <c r="AU4339" s="40"/>
      <c r="AV4339" s="40"/>
      <c r="AW4339" s="40"/>
      <c r="AX4339" s="40"/>
      <c r="AY4339" s="40"/>
      <c r="AZ4339" s="40"/>
      <c r="BA4339" s="40"/>
      <c r="BB4339" s="40"/>
      <c r="BC4339" s="40"/>
      <c r="BD4339" s="40"/>
      <c r="BE4339" s="40"/>
      <c r="BF4339" s="40"/>
    </row>
    <row r="4340" spans="1:58" x14ac:dyDescent="0.4">
      <c r="A4340" s="510"/>
      <c r="B4340" s="40"/>
      <c r="C4340" s="40"/>
      <c r="D4340" s="45"/>
      <c r="E4340" s="45"/>
      <c r="F4340" s="64"/>
      <c r="G4340" s="40"/>
      <c r="H4340" s="40"/>
      <c r="I4340" s="40"/>
      <c r="J4340" s="40"/>
      <c r="K4340" s="40"/>
      <c r="L4340" s="40"/>
      <c r="M4340" s="40"/>
      <c r="N4340" s="40"/>
      <c r="O4340" s="40"/>
      <c r="P4340" s="40"/>
      <c r="Q4340" s="40"/>
      <c r="R4340" s="40"/>
      <c r="S4340" s="40"/>
      <c r="T4340" s="40"/>
      <c r="U4340" s="40"/>
      <c r="V4340" s="40"/>
      <c r="W4340" s="40"/>
      <c r="X4340" s="40"/>
      <c r="Y4340" s="40"/>
      <c r="Z4340" s="40"/>
      <c r="AA4340" s="40"/>
      <c r="AB4340" s="40"/>
      <c r="AC4340" s="40"/>
      <c r="AD4340" s="40"/>
      <c r="AE4340" s="40"/>
      <c r="AF4340" s="40"/>
      <c r="AG4340" s="40"/>
      <c r="AH4340" s="40"/>
      <c r="AI4340" s="40"/>
      <c r="AJ4340" s="40"/>
      <c r="AK4340" s="40"/>
      <c r="AL4340" s="40"/>
      <c r="AM4340" s="40"/>
      <c r="AN4340" s="40"/>
      <c r="AO4340" s="40"/>
      <c r="AP4340" s="40"/>
      <c r="AQ4340" s="40"/>
      <c r="AR4340" s="40"/>
      <c r="AS4340" s="40"/>
      <c r="AT4340" s="40"/>
      <c r="AU4340" s="40"/>
      <c r="AV4340" s="40"/>
      <c r="AW4340" s="40"/>
      <c r="AX4340" s="40"/>
      <c r="AY4340" s="40"/>
      <c r="AZ4340" s="40"/>
      <c r="BA4340" s="40"/>
      <c r="BB4340" s="40"/>
      <c r="BC4340" s="40"/>
      <c r="BD4340" s="40"/>
      <c r="BE4340" s="40"/>
      <c r="BF4340" s="40"/>
    </row>
    <row r="4341" spans="1:58" x14ac:dyDescent="0.4">
      <c r="A4341" s="510"/>
      <c r="B4341" s="40"/>
      <c r="C4341" s="40"/>
      <c r="D4341" s="45"/>
      <c r="E4341" s="45"/>
      <c r="F4341" s="64"/>
      <c r="G4341" s="40"/>
      <c r="H4341" s="40"/>
      <c r="I4341" s="40"/>
      <c r="J4341" s="40"/>
      <c r="K4341" s="40"/>
      <c r="L4341" s="40"/>
      <c r="M4341" s="40"/>
      <c r="N4341" s="40"/>
      <c r="O4341" s="40"/>
      <c r="P4341" s="40"/>
      <c r="Q4341" s="40"/>
      <c r="R4341" s="40"/>
      <c r="S4341" s="40"/>
      <c r="T4341" s="40"/>
      <c r="U4341" s="40"/>
      <c r="V4341" s="40"/>
      <c r="W4341" s="40"/>
      <c r="X4341" s="40"/>
      <c r="Y4341" s="40"/>
      <c r="Z4341" s="40"/>
      <c r="AA4341" s="40"/>
      <c r="AB4341" s="40"/>
      <c r="AC4341" s="40"/>
      <c r="AD4341" s="40"/>
      <c r="AE4341" s="40"/>
      <c r="AF4341" s="40"/>
      <c r="AG4341" s="40"/>
      <c r="AH4341" s="40"/>
      <c r="AI4341" s="40"/>
      <c r="AJ4341" s="40"/>
      <c r="AK4341" s="40"/>
      <c r="AL4341" s="40"/>
      <c r="AM4341" s="40"/>
      <c r="AN4341" s="40"/>
      <c r="AO4341" s="40"/>
      <c r="AP4341" s="40"/>
      <c r="AQ4341" s="40"/>
      <c r="AR4341" s="40"/>
      <c r="AS4341" s="40"/>
      <c r="AT4341" s="40"/>
      <c r="AU4341" s="40"/>
      <c r="AV4341" s="40"/>
      <c r="AW4341" s="40"/>
      <c r="AX4341" s="40"/>
      <c r="AY4341" s="40"/>
      <c r="AZ4341" s="40"/>
      <c r="BA4341" s="40"/>
      <c r="BB4341" s="40"/>
      <c r="BC4341" s="40"/>
      <c r="BD4341" s="40"/>
      <c r="BE4341" s="40"/>
      <c r="BF4341" s="40"/>
    </row>
    <row r="4342" spans="1:58" x14ac:dyDescent="0.4">
      <c r="A4342" s="510"/>
      <c r="B4342" s="40"/>
      <c r="C4342" s="40"/>
      <c r="D4342" s="45"/>
      <c r="E4342" s="45"/>
      <c r="F4342" s="64"/>
      <c r="G4342" s="40"/>
      <c r="H4342" s="40"/>
      <c r="I4342" s="40"/>
      <c r="J4342" s="40"/>
      <c r="K4342" s="40"/>
      <c r="L4342" s="40"/>
      <c r="M4342" s="40"/>
      <c r="N4342" s="40"/>
      <c r="O4342" s="40"/>
      <c r="P4342" s="40"/>
      <c r="Q4342" s="40"/>
      <c r="R4342" s="40"/>
      <c r="S4342" s="40"/>
      <c r="T4342" s="40"/>
      <c r="U4342" s="40"/>
      <c r="V4342" s="40"/>
      <c r="W4342" s="40"/>
      <c r="X4342" s="40"/>
      <c r="Y4342" s="40"/>
      <c r="Z4342" s="40"/>
      <c r="AA4342" s="40"/>
      <c r="AB4342" s="40"/>
      <c r="AC4342" s="40"/>
      <c r="AD4342" s="40"/>
      <c r="AE4342" s="40"/>
      <c r="AF4342" s="40"/>
      <c r="AG4342" s="40"/>
      <c r="AH4342" s="40"/>
      <c r="AI4342" s="40"/>
      <c r="AJ4342" s="40"/>
      <c r="AK4342" s="40"/>
      <c r="AL4342" s="40"/>
      <c r="AM4342" s="40"/>
      <c r="AN4342" s="40"/>
      <c r="AO4342" s="40"/>
      <c r="AP4342" s="40"/>
      <c r="AQ4342" s="40"/>
      <c r="AR4342" s="40"/>
      <c r="AS4342" s="40"/>
      <c r="AT4342" s="40"/>
      <c r="AU4342" s="40"/>
      <c r="AV4342" s="40"/>
      <c r="AW4342" s="40"/>
      <c r="AX4342" s="40"/>
      <c r="AY4342" s="40"/>
      <c r="AZ4342" s="40"/>
      <c r="BA4342" s="40"/>
      <c r="BB4342" s="40"/>
      <c r="BC4342" s="40"/>
      <c r="BD4342" s="40"/>
      <c r="BE4342" s="40"/>
      <c r="BF4342" s="40"/>
    </row>
    <row r="4343" spans="1:58" x14ac:dyDescent="0.4">
      <c r="A4343" s="510"/>
      <c r="B4343" s="40"/>
      <c r="C4343" s="40"/>
      <c r="D4343" s="45"/>
      <c r="E4343" s="45"/>
      <c r="F4343" s="64"/>
      <c r="G4343" s="40"/>
      <c r="H4343" s="40"/>
      <c r="I4343" s="40"/>
      <c r="J4343" s="40"/>
      <c r="K4343" s="40"/>
      <c r="L4343" s="40"/>
      <c r="M4343" s="40"/>
      <c r="N4343" s="40"/>
      <c r="O4343" s="40"/>
      <c r="P4343" s="40"/>
      <c r="Q4343" s="40"/>
      <c r="R4343" s="40"/>
      <c r="S4343" s="40"/>
      <c r="T4343" s="40"/>
      <c r="U4343" s="40"/>
      <c r="V4343" s="40"/>
      <c r="W4343" s="40"/>
      <c r="X4343" s="40"/>
      <c r="Y4343" s="40"/>
      <c r="Z4343" s="40"/>
      <c r="AA4343" s="40"/>
      <c r="AB4343" s="40"/>
      <c r="AC4343" s="40"/>
      <c r="AD4343" s="40"/>
      <c r="AE4343" s="40"/>
      <c r="AF4343" s="40"/>
      <c r="AG4343" s="40"/>
      <c r="AH4343" s="40"/>
      <c r="AI4343" s="40"/>
      <c r="AJ4343" s="40"/>
      <c r="AK4343" s="40"/>
      <c r="AL4343" s="40"/>
      <c r="AM4343" s="40"/>
      <c r="AN4343" s="40"/>
      <c r="AO4343" s="40"/>
      <c r="AP4343" s="40"/>
      <c r="AQ4343" s="40"/>
      <c r="AR4343" s="40"/>
      <c r="AS4343" s="40"/>
      <c r="AT4343" s="40"/>
      <c r="AU4343" s="40"/>
      <c r="AV4343" s="40"/>
      <c r="AW4343" s="40"/>
      <c r="AX4343" s="40"/>
      <c r="AY4343" s="40"/>
      <c r="AZ4343" s="40"/>
      <c r="BA4343" s="40"/>
      <c r="BB4343" s="40"/>
      <c r="BC4343" s="40"/>
      <c r="BD4343" s="40"/>
      <c r="BE4343" s="40"/>
      <c r="BF4343" s="40"/>
    </row>
    <row r="4344" spans="1:58" x14ac:dyDescent="0.4">
      <c r="A4344" s="510"/>
      <c r="B4344" s="40"/>
      <c r="C4344" s="40"/>
      <c r="D4344" s="45"/>
      <c r="E4344" s="45"/>
      <c r="F4344" s="64"/>
      <c r="G4344" s="40"/>
      <c r="H4344" s="40"/>
      <c r="I4344" s="40"/>
      <c r="J4344" s="40"/>
      <c r="K4344" s="40"/>
      <c r="L4344" s="40"/>
      <c r="M4344" s="40"/>
      <c r="N4344" s="40"/>
      <c r="O4344" s="40"/>
      <c r="P4344" s="40"/>
      <c r="Q4344" s="40"/>
      <c r="R4344" s="40"/>
      <c r="S4344" s="40"/>
      <c r="T4344" s="40"/>
      <c r="U4344" s="40"/>
      <c r="V4344" s="40"/>
      <c r="W4344" s="40"/>
      <c r="X4344" s="40"/>
      <c r="Y4344" s="40"/>
      <c r="Z4344" s="40"/>
      <c r="AA4344" s="40"/>
      <c r="AB4344" s="40"/>
      <c r="AC4344" s="40"/>
      <c r="AD4344" s="40"/>
      <c r="AE4344" s="40"/>
      <c r="AF4344" s="40"/>
      <c r="AG4344" s="40"/>
      <c r="AH4344" s="40"/>
      <c r="AI4344" s="40"/>
      <c r="AJ4344" s="40"/>
      <c r="AK4344" s="40"/>
      <c r="AL4344" s="40"/>
      <c r="AM4344" s="40"/>
      <c r="AN4344" s="40"/>
      <c r="AO4344" s="40"/>
      <c r="AP4344" s="40"/>
      <c r="AQ4344" s="40"/>
      <c r="AR4344" s="40"/>
      <c r="AS4344" s="40"/>
      <c r="AT4344" s="40"/>
      <c r="AU4344" s="40"/>
      <c r="AV4344" s="40"/>
      <c r="AW4344" s="40"/>
      <c r="AX4344" s="40"/>
      <c r="AY4344" s="40"/>
      <c r="AZ4344" s="40"/>
      <c r="BA4344" s="40"/>
      <c r="BB4344" s="40"/>
      <c r="BC4344" s="40"/>
      <c r="BD4344" s="40"/>
      <c r="BE4344" s="40"/>
      <c r="BF4344" s="40"/>
    </row>
    <row r="4345" spans="1:58" x14ac:dyDescent="0.4">
      <c r="A4345" s="510"/>
      <c r="B4345" s="40"/>
      <c r="C4345" s="40"/>
      <c r="D4345" s="45"/>
      <c r="E4345" s="45"/>
      <c r="F4345" s="64"/>
      <c r="G4345" s="40"/>
      <c r="H4345" s="40"/>
      <c r="I4345" s="40"/>
      <c r="J4345" s="40"/>
      <c r="K4345" s="40"/>
      <c r="L4345" s="40"/>
      <c r="M4345" s="40"/>
      <c r="N4345" s="40"/>
      <c r="O4345" s="40"/>
      <c r="P4345" s="40"/>
      <c r="Q4345" s="40"/>
      <c r="R4345" s="40"/>
      <c r="S4345" s="40"/>
      <c r="T4345" s="40"/>
      <c r="U4345" s="40"/>
      <c r="V4345" s="40"/>
      <c r="W4345" s="40"/>
      <c r="X4345" s="40"/>
      <c r="Y4345" s="40"/>
      <c r="Z4345" s="40"/>
      <c r="AA4345" s="40"/>
      <c r="AB4345" s="40"/>
      <c r="AC4345" s="40"/>
      <c r="AD4345" s="40"/>
      <c r="AE4345" s="40"/>
      <c r="AF4345" s="40"/>
      <c r="AG4345" s="40"/>
      <c r="AH4345" s="40"/>
      <c r="AI4345" s="40"/>
      <c r="AJ4345" s="40"/>
      <c r="AK4345" s="40"/>
      <c r="AL4345" s="40"/>
      <c r="AM4345" s="40"/>
      <c r="AN4345" s="40"/>
      <c r="AO4345" s="40"/>
      <c r="AP4345" s="40"/>
      <c r="AQ4345" s="40"/>
      <c r="AR4345" s="40"/>
      <c r="AS4345" s="40"/>
      <c r="AT4345" s="40"/>
      <c r="AU4345" s="40"/>
      <c r="AV4345" s="40"/>
      <c r="AW4345" s="40"/>
      <c r="AX4345" s="40"/>
      <c r="AY4345" s="40"/>
      <c r="AZ4345" s="40"/>
      <c r="BA4345" s="40"/>
      <c r="BB4345" s="40"/>
      <c r="BC4345" s="40"/>
      <c r="BD4345" s="40"/>
      <c r="BE4345" s="40"/>
      <c r="BF4345" s="40"/>
    </row>
    <row r="4346" spans="1:58" x14ac:dyDescent="0.4">
      <c r="A4346" s="510"/>
      <c r="B4346" s="40"/>
      <c r="C4346" s="40"/>
      <c r="D4346" s="45"/>
      <c r="E4346" s="45"/>
      <c r="F4346" s="64"/>
      <c r="G4346" s="40"/>
      <c r="H4346" s="40"/>
      <c r="I4346" s="40"/>
      <c r="J4346" s="40"/>
      <c r="K4346" s="40"/>
      <c r="L4346" s="40"/>
      <c r="M4346" s="40"/>
      <c r="N4346" s="40"/>
      <c r="O4346" s="40"/>
      <c r="P4346" s="40"/>
      <c r="Q4346" s="40"/>
      <c r="R4346" s="40"/>
      <c r="S4346" s="40"/>
      <c r="T4346" s="40"/>
      <c r="U4346" s="40"/>
      <c r="V4346" s="40"/>
      <c r="W4346" s="40"/>
      <c r="X4346" s="40"/>
      <c r="Y4346" s="40"/>
      <c r="Z4346" s="40"/>
      <c r="AA4346" s="40"/>
      <c r="AB4346" s="40"/>
      <c r="AC4346" s="40"/>
      <c r="AD4346" s="40"/>
      <c r="AE4346" s="40"/>
      <c r="AF4346" s="40"/>
      <c r="AG4346" s="40"/>
      <c r="AH4346" s="40"/>
      <c r="AI4346" s="40"/>
      <c r="AJ4346" s="40"/>
      <c r="AK4346" s="40"/>
      <c r="AL4346" s="40"/>
      <c r="AM4346" s="40"/>
      <c r="AN4346" s="40"/>
      <c r="AO4346" s="40"/>
      <c r="AP4346" s="40"/>
      <c r="AQ4346" s="40"/>
      <c r="AR4346" s="40"/>
      <c r="AS4346" s="40"/>
      <c r="AT4346" s="40"/>
      <c r="AU4346" s="40"/>
      <c r="AV4346" s="40"/>
      <c r="AW4346" s="40"/>
      <c r="AX4346" s="40"/>
      <c r="AY4346" s="40"/>
      <c r="AZ4346" s="40"/>
      <c r="BA4346" s="40"/>
      <c r="BB4346" s="40"/>
      <c r="BC4346" s="40"/>
      <c r="BD4346" s="40"/>
      <c r="BE4346" s="40"/>
      <c r="BF4346" s="40"/>
    </row>
    <row r="4347" spans="1:58" x14ac:dyDescent="0.4">
      <c r="A4347" s="510"/>
      <c r="B4347" s="40"/>
      <c r="C4347" s="40"/>
      <c r="D4347" s="45"/>
      <c r="E4347" s="45"/>
      <c r="F4347" s="64"/>
      <c r="G4347" s="40"/>
      <c r="H4347" s="40"/>
      <c r="I4347" s="40"/>
      <c r="J4347" s="40"/>
      <c r="K4347" s="40"/>
      <c r="L4347" s="40"/>
      <c r="M4347" s="40"/>
      <c r="N4347" s="40"/>
      <c r="O4347" s="40"/>
      <c r="P4347" s="40"/>
      <c r="Q4347" s="40"/>
      <c r="R4347" s="40"/>
      <c r="S4347" s="40"/>
      <c r="T4347" s="40"/>
      <c r="U4347" s="40"/>
      <c r="V4347" s="40"/>
      <c r="W4347" s="40"/>
      <c r="X4347" s="40"/>
      <c r="Y4347" s="40"/>
      <c r="Z4347" s="40"/>
      <c r="AA4347" s="40"/>
      <c r="AB4347" s="40"/>
      <c r="AC4347" s="40"/>
      <c r="AD4347" s="40"/>
      <c r="AE4347" s="40"/>
      <c r="AF4347" s="40"/>
      <c r="AG4347" s="40"/>
      <c r="AH4347" s="40"/>
      <c r="AI4347" s="40"/>
      <c r="AJ4347" s="40"/>
      <c r="AK4347" s="40"/>
      <c r="AL4347" s="40"/>
      <c r="AM4347" s="40"/>
      <c r="AN4347" s="40"/>
      <c r="AO4347" s="40"/>
      <c r="AP4347" s="40"/>
      <c r="AQ4347" s="40"/>
      <c r="AR4347" s="40"/>
      <c r="AS4347" s="40"/>
      <c r="AT4347" s="40"/>
      <c r="AU4347" s="40"/>
      <c r="AV4347" s="40"/>
      <c r="AW4347" s="40"/>
      <c r="AX4347" s="40"/>
      <c r="AY4347" s="40"/>
      <c r="AZ4347" s="40"/>
      <c r="BA4347" s="40"/>
      <c r="BB4347" s="40"/>
      <c r="BC4347" s="40"/>
      <c r="BD4347" s="40"/>
      <c r="BE4347" s="40"/>
      <c r="BF4347" s="40"/>
    </row>
    <row r="4348" spans="1:58" x14ac:dyDescent="0.4">
      <c r="A4348" s="510"/>
      <c r="B4348" s="40"/>
      <c r="C4348" s="40"/>
      <c r="D4348" s="45"/>
      <c r="E4348" s="45"/>
      <c r="F4348" s="64"/>
      <c r="G4348" s="40"/>
      <c r="H4348" s="40"/>
      <c r="I4348" s="40"/>
      <c r="J4348" s="40"/>
      <c r="K4348" s="40"/>
      <c r="L4348" s="40"/>
      <c r="M4348" s="40"/>
      <c r="N4348" s="40"/>
      <c r="O4348" s="40"/>
      <c r="P4348" s="40"/>
      <c r="Q4348" s="40"/>
      <c r="R4348" s="40"/>
      <c r="S4348" s="40"/>
      <c r="T4348" s="40"/>
      <c r="U4348" s="40"/>
      <c r="V4348" s="40"/>
      <c r="W4348" s="40"/>
      <c r="X4348" s="40"/>
      <c r="Y4348" s="40"/>
      <c r="Z4348" s="40"/>
      <c r="AA4348" s="40"/>
      <c r="AB4348" s="40"/>
      <c r="AC4348" s="40"/>
      <c r="AD4348" s="40"/>
      <c r="AE4348" s="40"/>
      <c r="AF4348" s="40"/>
      <c r="AG4348" s="40"/>
      <c r="AH4348" s="40"/>
      <c r="AI4348" s="40"/>
      <c r="AJ4348" s="40"/>
      <c r="AK4348" s="40"/>
      <c r="AL4348" s="40"/>
      <c r="AM4348" s="40"/>
      <c r="AN4348" s="40"/>
      <c r="AO4348" s="40"/>
      <c r="AP4348" s="40"/>
      <c r="AQ4348" s="40"/>
      <c r="AR4348" s="40"/>
      <c r="AS4348" s="40"/>
      <c r="AT4348" s="40"/>
      <c r="AU4348" s="40"/>
      <c r="AV4348" s="40"/>
      <c r="AW4348" s="40"/>
      <c r="AX4348" s="40"/>
      <c r="AY4348" s="40"/>
      <c r="AZ4348" s="40"/>
      <c r="BA4348" s="40"/>
      <c r="BB4348" s="40"/>
      <c r="BC4348" s="40"/>
      <c r="BD4348" s="40"/>
      <c r="BE4348" s="40"/>
      <c r="BF4348" s="40"/>
    </row>
    <row r="4349" spans="1:58" x14ac:dyDescent="0.4">
      <c r="A4349" s="510"/>
      <c r="B4349" s="40"/>
      <c r="C4349" s="40"/>
      <c r="D4349" s="45"/>
      <c r="E4349" s="45"/>
      <c r="F4349" s="64"/>
      <c r="G4349" s="40"/>
      <c r="H4349" s="40"/>
      <c r="I4349" s="40"/>
      <c r="J4349" s="40"/>
      <c r="K4349" s="40"/>
      <c r="L4349" s="40"/>
      <c r="M4349" s="40"/>
      <c r="N4349" s="40"/>
      <c r="O4349" s="40"/>
      <c r="P4349" s="40"/>
      <c r="Q4349" s="40"/>
      <c r="R4349" s="40"/>
      <c r="S4349" s="40"/>
      <c r="T4349" s="40"/>
      <c r="U4349" s="40"/>
      <c r="V4349" s="40"/>
      <c r="W4349" s="40"/>
      <c r="X4349" s="40"/>
      <c r="Y4349" s="40"/>
      <c r="Z4349" s="40"/>
      <c r="AA4349" s="40"/>
      <c r="AB4349" s="40"/>
      <c r="AC4349" s="40"/>
      <c r="AD4349" s="40"/>
      <c r="AE4349" s="40"/>
      <c r="AF4349" s="40"/>
      <c r="AG4349" s="40"/>
      <c r="AH4349" s="40"/>
      <c r="AI4349" s="40"/>
      <c r="AJ4349" s="40"/>
      <c r="AK4349" s="40"/>
      <c r="AL4349" s="40"/>
      <c r="AM4349" s="40"/>
      <c r="AN4349" s="40"/>
      <c r="AO4349" s="40"/>
      <c r="AP4349" s="40"/>
      <c r="AQ4349" s="40"/>
      <c r="AR4349" s="40"/>
      <c r="AS4349" s="40"/>
      <c r="AT4349" s="40"/>
      <c r="AU4349" s="40"/>
      <c r="AV4349" s="40"/>
      <c r="AW4349" s="40"/>
      <c r="AX4349" s="40"/>
      <c r="AY4349" s="40"/>
      <c r="AZ4349" s="40"/>
      <c r="BA4349" s="40"/>
      <c r="BB4349" s="40"/>
      <c r="BC4349" s="40"/>
      <c r="BD4349" s="40"/>
      <c r="BE4349" s="40"/>
      <c r="BF4349" s="40"/>
    </row>
    <row r="4350" spans="1:58" x14ac:dyDescent="0.4">
      <c r="A4350" s="510"/>
      <c r="B4350" s="40"/>
      <c r="C4350" s="40"/>
      <c r="D4350" s="45"/>
      <c r="E4350" s="45"/>
      <c r="F4350" s="64"/>
      <c r="G4350" s="40"/>
      <c r="H4350" s="40"/>
      <c r="I4350" s="40"/>
      <c r="J4350" s="40"/>
      <c r="K4350" s="40"/>
      <c r="L4350" s="40"/>
      <c r="M4350" s="40"/>
      <c r="N4350" s="40"/>
      <c r="O4350" s="40"/>
      <c r="P4350" s="40"/>
      <c r="Q4350" s="40"/>
      <c r="R4350" s="40"/>
      <c r="S4350" s="40"/>
      <c r="T4350" s="40"/>
      <c r="U4350" s="40"/>
      <c r="V4350" s="40"/>
      <c r="W4350" s="40"/>
      <c r="X4350" s="40"/>
      <c r="Y4350" s="40"/>
      <c r="Z4350" s="40"/>
      <c r="AA4350" s="40"/>
      <c r="AB4350" s="40"/>
      <c r="AC4350" s="40"/>
      <c r="AD4350" s="40"/>
      <c r="AE4350" s="40"/>
      <c r="AF4350" s="40"/>
      <c r="AG4350" s="40"/>
      <c r="AH4350" s="40"/>
      <c r="AI4350" s="40"/>
      <c r="AJ4350" s="40"/>
      <c r="AK4350" s="40"/>
      <c r="AL4350" s="40"/>
      <c r="AM4350" s="40"/>
      <c r="AN4350" s="40"/>
      <c r="AO4350" s="40"/>
      <c r="AP4350" s="40"/>
      <c r="AQ4350" s="40"/>
      <c r="AR4350" s="40"/>
      <c r="AS4350" s="40"/>
      <c r="AT4350" s="40"/>
      <c r="AU4350" s="40"/>
      <c r="AV4350" s="40"/>
      <c r="AW4350" s="40"/>
      <c r="AX4350" s="40"/>
      <c r="AY4350" s="40"/>
      <c r="AZ4350" s="40"/>
      <c r="BA4350" s="40"/>
      <c r="BB4350" s="40"/>
      <c r="BC4350" s="40"/>
      <c r="BD4350" s="40"/>
      <c r="BE4350" s="40"/>
      <c r="BF4350" s="40"/>
    </row>
    <row r="4351" spans="1:58" x14ac:dyDescent="0.4">
      <c r="A4351" s="510"/>
      <c r="B4351" s="40"/>
      <c r="C4351" s="40"/>
      <c r="D4351" s="45"/>
      <c r="E4351" s="45"/>
      <c r="F4351" s="64"/>
      <c r="G4351" s="40"/>
      <c r="H4351" s="40"/>
      <c r="I4351" s="40"/>
      <c r="J4351" s="40"/>
      <c r="K4351" s="40"/>
      <c r="L4351" s="40"/>
      <c r="M4351" s="40"/>
      <c r="N4351" s="40"/>
      <c r="O4351" s="40"/>
      <c r="P4351" s="40"/>
      <c r="Q4351" s="40"/>
      <c r="R4351" s="40"/>
      <c r="S4351" s="40"/>
      <c r="T4351" s="40"/>
      <c r="U4351" s="40"/>
      <c r="V4351" s="40"/>
      <c r="W4351" s="40"/>
      <c r="X4351" s="40"/>
      <c r="Y4351" s="40"/>
      <c r="Z4351" s="40"/>
      <c r="AA4351" s="40"/>
      <c r="AB4351" s="40"/>
      <c r="AC4351" s="40"/>
      <c r="AD4351" s="40"/>
      <c r="AE4351" s="40"/>
      <c r="AF4351" s="40"/>
      <c r="AG4351" s="40"/>
      <c r="AH4351" s="40"/>
      <c r="AI4351" s="40"/>
      <c r="AJ4351" s="40"/>
      <c r="AK4351" s="40"/>
      <c r="AL4351" s="40"/>
      <c r="AM4351" s="40"/>
      <c r="AN4351" s="40"/>
      <c r="AO4351" s="40"/>
      <c r="AP4351" s="40"/>
      <c r="AQ4351" s="40"/>
      <c r="AR4351" s="40"/>
      <c r="AS4351" s="40"/>
      <c r="AT4351" s="40"/>
      <c r="AU4351" s="40"/>
      <c r="AV4351" s="40"/>
      <c r="AW4351" s="40"/>
      <c r="AX4351" s="40"/>
      <c r="AY4351" s="40"/>
      <c r="AZ4351" s="40"/>
      <c r="BA4351" s="40"/>
      <c r="BB4351" s="40"/>
      <c r="BC4351" s="40"/>
      <c r="BD4351" s="40"/>
      <c r="BE4351" s="40"/>
      <c r="BF4351" s="40"/>
    </row>
    <row r="4352" spans="1:58" x14ac:dyDescent="0.4">
      <c r="A4352" s="510"/>
      <c r="B4352" s="40"/>
      <c r="C4352" s="40"/>
      <c r="D4352" s="45"/>
      <c r="E4352" s="45"/>
      <c r="F4352" s="64"/>
      <c r="G4352" s="40"/>
      <c r="H4352" s="40"/>
      <c r="I4352" s="40"/>
      <c r="J4352" s="40"/>
      <c r="K4352" s="40"/>
      <c r="L4352" s="40"/>
      <c r="M4352" s="40"/>
      <c r="N4352" s="40"/>
      <c r="O4352" s="40"/>
      <c r="P4352" s="40"/>
      <c r="Q4352" s="40"/>
      <c r="R4352" s="40"/>
      <c r="S4352" s="40"/>
      <c r="T4352" s="40"/>
      <c r="U4352" s="40"/>
      <c r="V4352" s="40"/>
      <c r="W4352" s="40"/>
      <c r="X4352" s="40"/>
      <c r="Y4352" s="40"/>
      <c r="Z4352" s="40"/>
      <c r="AA4352" s="40"/>
      <c r="AB4352" s="40"/>
      <c r="AC4352" s="40"/>
      <c r="AD4352" s="40"/>
      <c r="AE4352" s="40"/>
      <c r="AF4352" s="40"/>
      <c r="AG4352" s="40"/>
      <c r="AH4352" s="40"/>
      <c r="AI4352" s="40"/>
      <c r="AJ4352" s="40"/>
      <c r="AK4352" s="40"/>
      <c r="AL4352" s="40"/>
      <c r="AM4352" s="40"/>
      <c r="AN4352" s="40"/>
      <c r="AO4352" s="40"/>
      <c r="AP4352" s="40"/>
      <c r="AQ4352" s="40"/>
      <c r="AR4352" s="40"/>
      <c r="AS4352" s="40"/>
      <c r="AT4352" s="40"/>
      <c r="AU4352" s="40"/>
      <c r="AV4352" s="40"/>
      <c r="AW4352" s="40"/>
      <c r="AX4352" s="40"/>
      <c r="AY4352" s="40"/>
      <c r="AZ4352" s="40"/>
      <c r="BA4352" s="40"/>
      <c r="BB4352" s="40"/>
      <c r="BC4352" s="40"/>
      <c r="BD4352" s="40"/>
      <c r="BE4352" s="40"/>
      <c r="BF4352" s="40"/>
    </row>
    <row r="4353" spans="1:58" x14ac:dyDescent="0.4">
      <c r="A4353" s="510"/>
      <c r="B4353" s="40"/>
      <c r="C4353" s="40"/>
      <c r="D4353" s="45"/>
      <c r="E4353" s="45"/>
      <c r="F4353" s="64"/>
      <c r="G4353" s="40"/>
      <c r="H4353" s="40"/>
      <c r="I4353" s="40"/>
      <c r="J4353" s="40"/>
      <c r="K4353" s="40"/>
      <c r="L4353" s="40"/>
      <c r="M4353" s="40"/>
      <c r="N4353" s="40"/>
      <c r="O4353" s="40"/>
      <c r="P4353" s="40"/>
      <c r="Q4353" s="40"/>
      <c r="R4353" s="40"/>
      <c r="S4353" s="40"/>
      <c r="T4353" s="40"/>
      <c r="U4353" s="40"/>
      <c r="V4353" s="40"/>
      <c r="W4353" s="40"/>
      <c r="X4353" s="40"/>
      <c r="Y4353" s="40"/>
      <c r="Z4353" s="40"/>
      <c r="AA4353" s="40"/>
      <c r="AB4353" s="40"/>
      <c r="AC4353" s="40"/>
      <c r="AD4353" s="40"/>
      <c r="AE4353" s="40"/>
      <c r="AF4353" s="40"/>
      <c r="AG4353" s="40"/>
      <c r="AH4353" s="40"/>
      <c r="AI4353" s="40"/>
      <c r="AJ4353" s="40"/>
      <c r="AK4353" s="40"/>
      <c r="AL4353" s="40"/>
      <c r="AM4353" s="40"/>
      <c r="AN4353" s="40"/>
      <c r="AO4353" s="40"/>
      <c r="AP4353" s="40"/>
      <c r="AQ4353" s="40"/>
      <c r="AR4353" s="40"/>
      <c r="AS4353" s="40"/>
      <c r="AT4353" s="40"/>
      <c r="AU4353" s="40"/>
      <c r="AV4353" s="40"/>
      <c r="AW4353" s="40"/>
      <c r="AX4353" s="40"/>
      <c r="AY4353" s="40"/>
      <c r="AZ4353" s="40"/>
      <c r="BA4353" s="40"/>
      <c r="BB4353" s="40"/>
      <c r="BC4353" s="40"/>
      <c r="BD4353" s="40"/>
      <c r="BE4353" s="40"/>
      <c r="BF4353" s="40"/>
    </row>
    <row r="4354" spans="1:58" x14ac:dyDescent="0.4">
      <c r="A4354" s="510"/>
      <c r="B4354" s="40"/>
      <c r="C4354" s="40"/>
      <c r="D4354" s="45"/>
      <c r="E4354" s="45"/>
      <c r="F4354" s="64"/>
      <c r="G4354" s="40"/>
      <c r="H4354" s="40"/>
      <c r="I4354" s="40"/>
      <c r="J4354" s="40"/>
      <c r="K4354" s="40"/>
      <c r="L4354" s="40"/>
      <c r="M4354" s="40"/>
      <c r="N4354" s="40"/>
      <c r="O4354" s="40"/>
      <c r="P4354" s="40"/>
      <c r="Q4354" s="40"/>
      <c r="R4354" s="40"/>
      <c r="S4354" s="40"/>
      <c r="T4354" s="40"/>
      <c r="U4354" s="40"/>
      <c r="V4354" s="40"/>
      <c r="W4354" s="40"/>
      <c r="X4354" s="40"/>
      <c r="Y4354" s="40"/>
      <c r="Z4354" s="40"/>
      <c r="AA4354" s="40"/>
      <c r="AB4354" s="40"/>
      <c r="AC4354" s="40"/>
      <c r="AD4354" s="40"/>
      <c r="AE4354" s="40"/>
      <c r="AF4354" s="40"/>
      <c r="AG4354" s="40"/>
      <c r="AH4354" s="40"/>
      <c r="AI4354" s="40"/>
      <c r="AJ4354" s="40"/>
      <c r="AK4354" s="40"/>
      <c r="AL4354" s="40"/>
      <c r="AM4354" s="40"/>
      <c r="AN4354" s="40"/>
      <c r="AO4354" s="40"/>
      <c r="AP4354" s="40"/>
      <c r="AQ4354" s="40"/>
      <c r="AR4354" s="40"/>
      <c r="AS4354" s="40"/>
      <c r="AT4354" s="40"/>
      <c r="AU4354" s="40"/>
      <c r="AV4354" s="40"/>
      <c r="AW4354" s="40"/>
      <c r="AX4354" s="40"/>
      <c r="AY4354" s="40"/>
      <c r="AZ4354" s="40"/>
      <c r="BA4354" s="40"/>
      <c r="BB4354" s="40"/>
      <c r="BC4354" s="40"/>
      <c r="BD4354" s="40"/>
      <c r="BE4354" s="40"/>
      <c r="BF4354" s="40"/>
    </row>
    <row r="4355" spans="1:58" x14ac:dyDescent="0.4">
      <c r="A4355" s="510"/>
      <c r="B4355" s="40"/>
      <c r="C4355" s="40"/>
      <c r="D4355" s="45"/>
      <c r="E4355" s="45"/>
      <c r="F4355" s="64"/>
      <c r="G4355" s="40"/>
      <c r="H4355" s="40"/>
      <c r="I4355" s="40"/>
      <c r="J4355" s="40"/>
      <c r="K4355" s="40"/>
      <c r="L4355" s="40"/>
      <c r="M4355" s="40"/>
      <c r="N4355" s="40"/>
      <c r="O4355" s="40"/>
      <c r="P4355" s="40"/>
      <c r="Q4355" s="40"/>
      <c r="R4355" s="40"/>
      <c r="S4355" s="40"/>
      <c r="T4355" s="40"/>
      <c r="U4355" s="40"/>
      <c r="V4355" s="40"/>
      <c r="W4355" s="40"/>
      <c r="X4355" s="40"/>
      <c r="Y4355" s="40"/>
      <c r="Z4355" s="40"/>
      <c r="AA4355" s="40"/>
      <c r="AB4355" s="40"/>
      <c r="AC4355" s="40"/>
      <c r="AD4355" s="40"/>
      <c r="AE4355" s="40"/>
      <c r="AF4355" s="40"/>
      <c r="AG4355" s="40"/>
      <c r="AH4355" s="40"/>
      <c r="AI4355" s="40"/>
      <c r="AJ4355" s="40"/>
      <c r="AK4355" s="40"/>
      <c r="AL4355" s="40"/>
      <c r="AM4355" s="40"/>
      <c r="AN4355" s="40"/>
      <c r="AO4355" s="40"/>
      <c r="AP4355" s="40"/>
      <c r="AQ4355" s="40"/>
      <c r="AR4355" s="40"/>
      <c r="AS4355" s="40"/>
      <c r="AT4355" s="40"/>
      <c r="AU4355" s="40"/>
      <c r="AV4355" s="40"/>
      <c r="AW4355" s="40"/>
      <c r="AX4355" s="40"/>
      <c r="AY4355" s="40"/>
      <c r="AZ4355" s="40"/>
      <c r="BA4355" s="40"/>
      <c r="BB4355" s="40"/>
      <c r="BC4355" s="40"/>
      <c r="BD4355" s="40"/>
      <c r="BE4355" s="40"/>
      <c r="BF4355" s="40"/>
    </row>
    <row r="4356" spans="1:58" x14ac:dyDescent="0.4">
      <c r="A4356" s="510"/>
      <c r="B4356" s="40"/>
      <c r="C4356" s="40"/>
      <c r="D4356" s="45"/>
      <c r="E4356" s="45"/>
      <c r="F4356" s="64"/>
      <c r="G4356" s="40"/>
      <c r="H4356" s="40"/>
      <c r="I4356" s="40"/>
      <c r="J4356" s="40"/>
      <c r="K4356" s="40"/>
      <c r="L4356" s="40"/>
      <c r="M4356" s="40"/>
      <c r="N4356" s="40"/>
      <c r="O4356" s="40"/>
      <c r="P4356" s="40"/>
      <c r="Q4356" s="40"/>
      <c r="R4356" s="40"/>
      <c r="S4356" s="40"/>
      <c r="T4356" s="40"/>
      <c r="U4356" s="40"/>
      <c r="V4356" s="40"/>
      <c r="W4356" s="40"/>
      <c r="X4356" s="40"/>
      <c r="Y4356" s="40"/>
      <c r="Z4356" s="40"/>
      <c r="AA4356" s="40"/>
      <c r="AB4356" s="40"/>
      <c r="AC4356" s="40"/>
      <c r="AD4356" s="40"/>
      <c r="AE4356" s="40"/>
      <c r="AF4356" s="40"/>
      <c r="AG4356" s="40"/>
      <c r="AH4356" s="40"/>
      <c r="AI4356" s="40"/>
      <c r="AJ4356" s="40"/>
      <c r="AK4356" s="40"/>
      <c r="AL4356" s="40"/>
      <c r="AM4356" s="40"/>
      <c r="AN4356" s="40"/>
      <c r="AO4356" s="40"/>
      <c r="AP4356" s="40"/>
      <c r="AQ4356" s="40"/>
      <c r="AR4356" s="40"/>
      <c r="AS4356" s="40"/>
      <c r="AT4356" s="40"/>
      <c r="AU4356" s="40"/>
      <c r="AV4356" s="40"/>
      <c r="AW4356" s="40"/>
      <c r="AX4356" s="40"/>
      <c r="AY4356" s="40"/>
      <c r="AZ4356" s="40"/>
      <c r="BA4356" s="40"/>
      <c r="BB4356" s="40"/>
      <c r="BC4356" s="40"/>
      <c r="BD4356" s="40"/>
      <c r="BE4356" s="40"/>
      <c r="BF4356" s="40"/>
    </row>
    <row r="4357" spans="1:58" x14ac:dyDescent="0.4">
      <c r="A4357" s="510"/>
      <c r="B4357" s="40"/>
      <c r="C4357" s="40"/>
      <c r="D4357" s="45"/>
      <c r="E4357" s="45"/>
      <c r="F4357" s="64"/>
      <c r="G4357" s="40"/>
      <c r="H4357" s="40"/>
      <c r="I4357" s="40"/>
      <c r="J4357" s="40"/>
      <c r="K4357" s="40"/>
      <c r="L4357" s="40"/>
      <c r="M4357" s="40"/>
      <c r="N4357" s="40"/>
      <c r="O4357" s="40"/>
      <c r="P4357" s="40"/>
      <c r="Q4357" s="40"/>
      <c r="R4357" s="40"/>
      <c r="S4357" s="40"/>
      <c r="T4357" s="40"/>
      <c r="U4357" s="40"/>
      <c r="V4357" s="40"/>
      <c r="W4357" s="40"/>
      <c r="X4357" s="40"/>
      <c r="Y4357" s="40"/>
      <c r="Z4357" s="40"/>
      <c r="AA4357" s="40"/>
      <c r="AB4357" s="40"/>
      <c r="AC4357" s="40"/>
      <c r="AD4357" s="40"/>
      <c r="AE4357" s="40"/>
      <c r="AF4357" s="40"/>
      <c r="AG4357" s="40"/>
      <c r="AH4357" s="40"/>
      <c r="AI4357" s="40"/>
      <c r="AJ4357" s="40"/>
      <c r="AK4357" s="40"/>
      <c r="AL4357" s="40"/>
      <c r="AM4357" s="40"/>
      <c r="AN4357" s="40"/>
      <c r="AO4357" s="40"/>
      <c r="AP4357" s="40"/>
      <c r="AQ4357" s="40"/>
      <c r="AR4357" s="40"/>
      <c r="AS4357" s="40"/>
      <c r="AT4357" s="40"/>
      <c r="AU4357" s="40"/>
      <c r="AV4357" s="40"/>
      <c r="AW4357" s="40"/>
      <c r="AX4357" s="40"/>
      <c r="AY4357" s="40"/>
      <c r="AZ4357" s="40"/>
      <c r="BA4357" s="40"/>
      <c r="BB4357" s="40"/>
      <c r="BC4357" s="40"/>
      <c r="BD4357" s="40"/>
      <c r="BE4357" s="40"/>
      <c r="BF4357" s="40"/>
    </row>
    <row r="4358" spans="1:58" x14ac:dyDescent="0.4">
      <c r="A4358" s="510"/>
      <c r="B4358" s="40"/>
      <c r="C4358" s="40"/>
      <c r="D4358" s="45"/>
      <c r="E4358" s="45"/>
      <c r="F4358" s="64"/>
      <c r="G4358" s="40"/>
      <c r="H4358" s="40"/>
      <c r="I4358" s="40"/>
      <c r="J4358" s="40"/>
      <c r="K4358" s="40"/>
      <c r="L4358" s="40"/>
      <c r="M4358" s="40"/>
      <c r="N4358" s="40"/>
      <c r="O4358" s="40"/>
      <c r="P4358" s="40"/>
      <c r="Q4358" s="40"/>
      <c r="R4358" s="40"/>
      <c r="S4358" s="40"/>
      <c r="T4358" s="40"/>
      <c r="U4358" s="40"/>
      <c r="V4358" s="40"/>
      <c r="W4358" s="40"/>
      <c r="X4358" s="40"/>
      <c r="Y4358" s="40"/>
      <c r="Z4358" s="40"/>
      <c r="AA4358" s="40"/>
      <c r="AB4358" s="40"/>
      <c r="AC4358" s="40"/>
      <c r="AD4358" s="40"/>
      <c r="AE4358" s="40"/>
      <c r="AF4358" s="40"/>
      <c r="AG4358" s="40"/>
      <c r="AH4358" s="40"/>
      <c r="AI4358" s="40"/>
      <c r="AJ4358" s="40"/>
      <c r="AK4358" s="40"/>
      <c r="AL4358" s="40"/>
      <c r="AM4358" s="40"/>
      <c r="AN4358" s="40"/>
      <c r="AO4358" s="40"/>
      <c r="AP4358" s="40"/>
      <c r="AQ4358" s="40"/>
      <c r="AR4358" s="40"/>
      <c r="AS4358" s="40"/>
      <c r="AT4358" s="40"/>
      <c r="AU4358" s="40"/>
      <c r="AV4358" s="40"/>
      <c r="AW4358" s="40"/>
      <c r="AX4358" s="40"/>
      <c r="AY4358" s="40"/>
      <c r="AZ4358" s="40"/>
      <c r="BA4358" s="40"/>
      <c r="BB4358" s="40"/>
      <c r="BC4358" s="40"/>
      <c r="BD4358" s="40"/>
      <c r="BE4358" s="40"/>
      <c r="BF4358" s="40"/>
    </row>
    <row r="4359" spans="1:58" x14ac:dyDescent="0.4">
      <c r="A4359" s="510"/>
      <c r="B4359" s="40"/>
      <c r="C4359" s="40"/>
      <c r="D4359" s="45"/>
      <c r="E4359" s="45"/>
      <c r="F4359" s="64"/>
      <c r="G4359" s="40"/>
      <c r="H4359" s="40"/>
      <c r="I4359" s="40"/>
      <c r="J4359" s="40"/>
      <c r="K4359" s="40"/>
      <c r="L4359" s="40"/>
      <c r="M4359" s="40"/>
      <c r="N4359" s="40"/>
      <c r="O4359" s="40"/>
      <c r="P4359" s="40"/>
      <c r="Q4359" s="40"/>
      <c r="R4359" s="40"/>
      <c r="S4359" s="40"/>
      <c r="T4359" s="40"/>
      <c r="U4359" s="40"/>
      <c r="V4359" s="40"/>
      <c r="W4359" s="40"/>
      <c r="X4359" s="40"/>
      <c r="Y4359" s="40"/>
      <c r="Z4359" s="40"/>
      <c r="AA4359" s="40"/>
      <c r="AB4359" s="40"/>
      <c r="AC4359" s="40"/>
      <c r="AD4359" s="40"/>
      <c r="AE4359" s="40"/>
      <c r="AF4359" s="40"/>
      <c r="AG4359" s="40"/>
      <c r="AH4359" s="40"/>
      <c r="AI4359" s="40"/>
      <c r="AJ4359" s="40"/>
      <c r="AK4359" s="40"/>
      <c r="AL4359" s="40"/>
      <c r="AM4359" s="40"/>
      <c r="AN4359" s="40"/>
      <c r="AO4359" s="40"/>
      <c r="AP4359" s="40"/>
      <c r="AQ4359" s="40"/>
      <c r="AR4359" s="40"/>
      <c r="AS4359" s="40"/>
      <c r="AT4359" s="40"/>
      <c r="AU4359" s="40"/>
      <c r="AV4359" s="40"/>
      <c r="AW4359" s="40"/>
      <c r="AX4359" s="40"/>
      <c r="AY4359" s="40"/>
      <c r="AZ4359" s="40"/>
      <c r="BA4359" s="40"/>
      <c r="BB4359" s="40"/>
      <c r="BC4359" s="40"/>
      <c r="BD4359" s="40"/>
      <c r="BE4359" s="40"/>
      <c r="BF4359" s="40"/>
    </row>
    <row r="4360" spans="1:58" x14ac:dyDescent="0.4">
      <c r="A4360" s="510"/>
      <c r="B4360" s="40"/>
      <c r="C4360" s="40"/>
      <c r="D4360" s="45"/>
      <c r="E4360" s="45"/>
      <c r="F4360" s="64"/>
      <c r="G4360" s="40"/>
      <c r="H4360" s="40"/>
      <c r="I4360" s="40"/>
      <c r="J4360" s="40"/>
      <c r="K4360" s="40"/>
      <c r="L4360" s="40"/>
      <c r="M4360" s="40"/>
      <c r="N4360" s="40"/>
      <c r="O4360" s="40"/>
      <c r="P4360" s="40"/>
      <c r="Q4360" s="40"/>
      <c r="R4360" s="40"/>
      <c r="S4360" s="40"/>
      <c r="T4360" s="40"/>
      <c r="U4360" s="40"/>
      <c r="V4360" s="40"/>
      <c r="W4360" s="40"/>
      <c r="X4360" s="40"/>
      <c r="Y4360" s="40"/>
      <c r="Z4360" s="40"/>
      <c r="AA4360" s="40"/>
      <c r="AB4360" s="40"/>
      <c r="AC4360" s="40"/>
      <c r="AD4360" s="40"/>
      <c r="AE4360" s="40"/>
      <c r="AF4360" s="40"/>
      <c r="AG4360" s="40"/>
      <c r="AH4360" s="40"/>
      <c r="AI4360" s="40"/>
      <c r="AJ4360" s="40"/>
      <c r="AK4360" s="40"/>
      <c r="AL4360" s="40"/>
      <c r="AM4360" s="40"/>
      <c r="AN4360" s="40"/>
      <c r="AO4360" s="40"/>
      <c r="AP4360" s="40"/>
      <c r="AQ4360" s="40"/>
      <c r="AR4360" s="40"/>
      <c r="AS4360" s="40"/>
      <c r="AT4360" s="40"/>
      <c r="AU4360" s="40"/>
      <c r="AV4360" s="40"/>
      <c r="AW4360" s="40"/>
      <c r="AX4360" s="40"/>
      <c r="AY4360" s="40"/>
      <c r="AZ4360" s="40"/>
      <c r="BA4360" s="40"/>
      <c r="BB4360" s="40"/>
      <c r="BC4360" s="40"/>
      <c r="BD4360" s="40"/>
      <c r="BE4360" s="40"/>
      <c r="BF4360" s="40"/>
    </row>
    <row r="4361" spans="1:58" x14ac:dyDescent="0.4">
      <c r="A4361" s="510"/>
      <c r="B4361" s="40"/>
      <c r="C4361" s="40"/>
      <c r="D4361" s="45"/>
      <c r="E4361" s="45"/>
      <c r="F4361" s="64"/>
      <c r="G4361" s="40"/>
      <c r="H4361" s="40"/>
      <c r="I4361" s="40"/>
      <c r="J4361" s="40"/>
      <c r="K4361" s="40"/>
      <c r="L4361" s="40"/>
      <c r="M4361" s="40"/>
      <c r="N4361" s="40"/>
      <c r="O4361" s="40"/>
      <c r="P4361" s="40"/>
      <c r="Q4361" s="40"/>
      <c r="R4361" s="40"/>
      <c r="S4361" s="40"/>
      <c r="T4361" s="40"/>
      <c r="U4361" s="40"/>
      <c r="V4361" s="40"/>
      <c r="W4361" s="40"/>
      <c r="X4361" s="40"/>
      <c r="Y4361" s="40"/>
      <c r="Z4361" s="40"/>
      <c r="AA4361" s="40"/>
      <c r="AB4361" s="40"/>
      <c r="AC4361" s="40"/>
      <c r="AD4361" s="40"/>
      <c r="AE4361" s="40"/>
      <c r="AF4361" s="40"/>
      <c r="AG4361" s="40"/>
      <c r="AH4361" s="40"/>
      <c r="AI4361" s="40"/>
      <c r="AJ4361" s="40"/>
      <c r="AK4361" s="40"/>
      <c r="AL4361" s="40"/>
      <c r="AM4361" s="40"/>
      <c r="AN4361" s="40"/>
      <c r="AO4361" s="40"/>
      <c r="AP4361" s="40"/>
      <c r="AQ4361" s="40"/>
      <c r="AR4361" s="40"/>
      <c r="AS4361" s="40"/>
      <c r="AT4361" s="40"/>
      <c r="AU4361" s="40"/>
      <c r="AV4361" s="40"/>
      <c r="AW4361" s="40"/>
      <c r="AX4361" s="40"/>
      <c r="AY4361" s="40"/>
      <c r="AZ4361" s="40"/>
      <c r="BA4361" s="40"/>
      <c r="BB4361" s="40"/>
      <c r="BC4361" s="40"/>
      <c r="BD4361" s="40"/>
      <c r="BE4361" s="40"/>
      <c r="BF4361" s="40"/>
    </row>
    <row r="4362" spans="1:58" x14ac:dyDescent="0.4">
      <c r="A4362" s="510"/>
      <c r="B4362" s="40"/>
      <c r="C4362" s="40"/>
      <c r="D4362" s="45"/>
      <c r="E4362" s="45"/>
      <c r="F4362" s="64"/>
      <c r="G4362" s="40"/>
      <c r="H4362" s="40"/>
      <c r="I4362" s="40"/>
      <c r="J4362" s="40"/>
      <c r="K4362" s="40"/>
      <c r="L4362" s="40"/>
      <c r="M4362" s="40"/>
      <c r="N4362" s="40"/>
      <c r="O4362" s="40"/>
      <c r="P4362" s="40"/>
      <c r="Q4362" s="40"/>
      <c r="R4362" s="40"/>
      <c r="S4362" s="40"/>
      <c r="T4362" s="40"/>
      <c r="U4362" s="40"/>
      <c r="V4362" s="40"/>
      <c r="W4362" s="40"/>
      <c r="X4362" s="40"/>
      <c r="Y4362" s="40"/>
      <c r="Z4362" s="40"/>
      <c r="AA4362" s="40"/>
      <c r="AB4362" s="40"/>
      <c r="AC4362" s="40"/>
      <c r="AD4362" s="40"/>
      <c r="AE4362" s="40"/>
      <c r="AF4362" s="40"/>
      <c r="AG4362" s="40"/>
      <c r="AH4362" s="40"/>
      <c r="AI4362" s="40"/>
      <c r="AJ4362" s="40"/>
      <c r="AK4362" s="40"/>
      <c r="AL4362" s="40"/>
      <c r="AM4362" s="40"/>
      <c r="AN4362" s="40"/>
      <c r="AO4362" s="40"/>
      <c r="AP4362" s="40"/>
      <c r="AQ4362" s="40"/>
      <c r="AR4362" s="40"/>
      <c r="AS4362" s="40"/>
      <c r="AT4362" s="40"/>
      <c r="AU4362" s="40"/>
      <c r="AV4362" s="40"/>
      <c r="AW4362" s="40"/>
      <c r="AX4362" s="40"/>
      <c r="AY4362" s="40"/>
      <c r="AZ4362" s="40"/>
      <c r="BA4362" s="40"/>
      <c r="BB4362" s="40"/>
      <c r="BC4362" s="40"/>
      <c r="BD4362" s="40"/>
      <c r="BE4362" s="40"/>
      <c r="BF4362" s="40"/>
    </row>
    <row r="4363" spans="1:58" x14ac:dyDescent="0.4">
      <c r="A4363" s="510"/>
      <c r="B4363" s="40"/>
      <c r="C4363" s="40"/>
      <c r="D4363" s="45"/>
      <c r="E4363" s="45"/>
      <c r="F4363" s="64"/>
      <c r="G4363" s="40"/>
      <c r="H4363" s="40"/>
      <c r="I4363" s="40"/>
      <c r="J4363" s="40"/>
      <c r="K4363" s="40"/>
      <c r="L4363" s="40"/>
      <c r="M4363" s="40"/>
      <c r="N4363" s="40"/>
      <c r="O4363" s="40"/>
      <c r="P4363" s="40"/>
      <c r="Q4363" s="40"/>
      <c r="R4363" s="40"/>
      <c r="S4363" s="40"/>
      <c r="T4363" s="40"/>
      <c r="U4363" s="40"/>
      <c r="V4363" s="40"/>
      <c r="W4363" s="40"/>
      <c r="X4363" s="40"/>
      <c r="Y4363" s="40"/>
      <c r="Z4363" s="40"/>
      <c r="AA4363" s="40"/>
      <c r="AB4363" s="40"/>
      <c r="AC4363" s="40"/>
      <c r="AD4363" s="40"/>
      <c r="AE4363" s="40"/>
      <c r="AF4363" s="40"/>
      <c r="AG4363" s="40"/>
      <c r="AH4363" s="40"/>
      <c r="AI4363" s="40"/>
      <c r="AJ4363" s="40"/>
      <c r="AK4363" s="40"/>
      <c r="AL4363" s="40"/>
      <c r="AM4363" s="40"/>
      <c r="AN4363" s="40"/>
      <c r="AO4363" s="40"/>
      <c r="AP4363" s="40"/>
      <c r="AQ4363" s="40"/>
      <c r="AR4363" s="40"/>
      <c r="AS4363" s="40"/>
      <c r="AT4363" s="40"/>
      <c r="AU4363" s="40"/>
      <c r="AV4363" s="40"/>
      <c r="AW4363" s="40"/>
      <c r="AX4363" s="40"/>
      <c r="AY4363" s="40"/>
      <c r="AZ4363" s="40"/>
      <c r="BA4363" s="40"/>
      <c r="BB4363" s="40"/>
      <c r="BC4363" s="40"/>
      <c r="BD4363" s="40"/>
      <c r="BE4363" s="40"/>
      <c r="BF4363" s="40"/>
    </row>
    <row r="4364" spans="1:58" x14ac:dyDescent="0.4">
      <c r="A4364" s="510"/>
      <c r="B4364" s="40"/>
      <c r="C4364" s="40"/>
      <c r="D4364" s="45"/>
      <c r="E4364" s="45"/>
      <c r="F4364" s="64"/>
      <c r="G4364" s="40"/>
      <c r="H4364" s="40"/>
      <c r="I4364" s="40"/>
      <c r="J4364" s="40"/>
      <c r="K4364" s="40"/>
      <c r="L4364" s="40"/>
      <c r="M4364" s="40"/>
      <c r="N4364" s="40"/>
      <c r="O4364" s="40"/>
      <c r="P4364" s="40"/>
      <c r="Q4364" s="40"/>
      <c r="R4364" s="40"/>
      <c r="S4364" s="40"/>
      <c r="T4364" s="40"/>
      <c r="U4364" s="40"/>
      <c r="V4364" s="40"/>
      <c r="W4364" s="40"/>
      <c r="X4364" s="40"/>
      <c r="Y4364" s="40"/>
      <c r="Z4364" s="40"/>
      <c r="AA4364" s="40"/>
      <c r="AB4364" s="40"/>
      <c r="AC4364" s="40"/>
      <c r="AD4364" s="40"/>
      <c r="AE4364" s="40"/>
      <c r="AF4364" s="40"/>
      <c r="AG4364" s="40"/>
      <c r="AH4364" s="40"/>
      <c r="AI4364" s="40"/>
      <c r="AJ4364" s="40"/>
      <c r="AK4364" s="40"/>
      <c r="AL4364" s="40"/>
      <c r="AM4364" s="40"/>
      <c r="AN4364" s="40"/>
      <c r="AO4364" s="40"/>
      <c r="AP4364" s="40"/>
      <c r="AQ4364" s="40"/>
      <c r="AR4364" s="40"/>
      <c r="AS4364" s="40"/>
      <c r="AT4364" s="40"/>
      <c r="AU4364" s="40"/>
      <c r="AV4364" s="40"/>
      <c r="AW4364" s="40"/>
      <c r="AX4364" s="40"/>
      <c r="AY4364" s="40"/>
      <c r="AZ4364" s="40"/>
      <c r="BA4364" s="40"/>
      <c r="BB4364" s="40"/>
      <c r="BC4364" s="40"/>
      <c r="BD4364" s="40"/>
      <c r="BE4364" s="40"/>
      <c r="BF4364" s="40"/>
    </row>
    <row r="4365" spans="1:58" x14ac:dyDescent="0.4">
      <c r="A4365" s="510"/>
      <c r="B4365" s="40"/>
      <c r="C4365" s="40"/>
      <c r="D4365" s="45"/>
      <c r="E4365" s="45"/>
      <c r="F4365" s="64"/>
      <c r="G4365" s="40"/>
      <c r="H4365" s="40"/>
      <c r="I4365" s="40"/>
      <c r="J4365" s="40"/>
      <c r="K4365" s="40"/>
      <c r="L4365" s="40"/>
      <c r="M4365" s="40"/>
      <c r="N4365" s="40"/>
      <c r="O4365" s="40"/>
      <c r="P4365" s="40"/>
      <c r="Q4365" s="40"/>
      <c r="R4365" s="40"/>
      <c r="S4365" s="40"/>
      <c r="T4365" s="40"/>
      <c r="U4365" s="40"/>
      <c r="V4365" s="40"/>
      <c r="W4365" s="40"/>
      <c r="X4365" s="40"/>
      <c r="Y4365" s="40"/>
      <c r="Z4365" s="40"/>
      <c r="AA4365" s="40"/>
      <c r="AB4365" s="40"/>
      <c r="AC4365" s="40"/>
      <c r="AD4365" s="40"/>
      <c r="AE4365" s="40"/>
      <c r="AF4365" s="40"/>
      <c r="AG4365" s="40"/>
      <c r="AH4365" s="40"/>
      <c r="AI4365" s="40"/>
      <c r="AJ4365" s="40"/>
      <c r="AK4365" s="40"/>
      <c r="AL4365" s="40"/>
      <c r="AM4365" s="40"/>
      <c r="AN4365" s="40"/>
      <c r="AO4365" s="40"/>
      <c r="AP4365" s="40"/>
      <c r="AQ4365" s="40"/>
      <c r="AR4365" s="40"/>
      <c r="AS4365" s="40"/>
      <c r="AT4365" s="40"/>
      <c r="AU4365" s="40"/>
      <c r="AV4365" s="40"/>
      <c r="AW4365" s="40"/>
      <c r="AX4365" s="40"/>
      <c r="AY4365" s="40"/>
      <c r="AZ4365" s="40"/>
      <c r="BA4365" s="40"/>
      <c r="BB4365" s="40"/>
      <c r="BC4365" s="40"/>
      <c r="BD4365" s="40"/>
      <c r="BE4365" s="40"/>
      <c r="BF4365" s="40"/>
    </row>
    <row r="4366" spans="1:58" x14ac:dyDescent="0.4">
      <c r="A4366" s="510"/>
      <c r="B4366" s="40"/>
      <c r="C4366" s="40"/>
      <c r="D4366" s="45"/>
      <c r="E4366" s="45"/>
      <c r="F4366" s="64"/>
      <c r="G4366" s="40"/>
      <c r="H4366" s="40"/>
      <c r="I4366" s="40"/>
      <c r="J4366" s="40"/>
      <c r="K4366" s="40"/>
      <c r="L4366" s="40"/>
      <c r="M4366" s="40"/>
      <c r="N4366" s="40"/>
      <c r="O4366" s="40"/>
      <c r="P4366" s="40"/>
      <c r="Q4366" s="40"/>
      <c r="R4366" s="40"/>
      <c r="S4366" s="40"/>
      <c r="T4366" s="40"/>
      <c r="U4366" s="40"/>
      <c r="V4366" s="40"/>
      <c r="W4366" s="40"/>
      <c r="X4366" s="40"/>
      <c r="Y4366" s="40"/>
      <c r="Z4366" s="40"/>
      <c r="AA4366" s="40"/>
      <c r="AB4366" s="40"/>
      <c r="AC4366" s="40"/>
      <c r="AD4366" s="40"/>
      <c r="AE4366" s="40"/>
      <c r="AF4366" s="40"/>
      <c r="AG4366" s="40"/>
      <c r="AH4366" s="40"/>
      <c r="AI4366" s="40"/>
      <c r="AJ4366" s="40"/>
      <c r="AK4366" s="40"/>
      <c r="AL4366" s="40"/>
      <c r="AM4366" s="40"/>
      <c r="AN4366" s="40"/>
      <c r="AO4366" s="40"/>
      <c r="AP4366" s="40"/>
      <c r="AQ4366" s="40"/>
      <c r="AR4366" s="40"/>
      <c r="AS4366" s="40"/>
      <c r="AT4366" s="40"/>
      <c r="AU4366" s="40"/>
      <c r="AV4366" s="40"/>
      <c r="AW4366" s="40"/>
      <c r="AX4366" s="40"/>
      <c r="AY4366" s="40"/>
      <c r="AZ4366" s="40"/>
      <c r="BA4366" s="40"/>
      <c r="BB4366" s="40"/>
      <c r="BC4366" s="40"/>
      <c r="BD4366" s="40"/>
      <c r="BE4366" s="40"/>
      <c r="BF4366" s="40"/>
    </row>
    <row r="4367" spans="1:58" x14ac:dyDescent="0.4">
      <c r="A4367" s="510"/>
      <c r="B4367" s="40"/>
      <c r="C4367" s="40"/>
      <c r="D4367" s="45"/>
      <c r="E4367" s="45"/>
      <c r="F4367" s="64"/>
      <c r="G4367" s="40"/>
      <c r="H4367" s="40"/>
      <c r="I4367" s="40"/>
      <c r="J4367" s="40"/>
      <c r="K4367" s="40"/>
      <c r="L4367" s="40"/>
      <c r="M4367" s="40"/>
      <c r="N4367" s="40"/>
      <c r="O4367" s="40"/>
      <c r="P4367" s="40"/>
      <c r="Q4367" s="40"/>
      <c r="R4367" s="40"/>
      <c r="S4367" s="40"/>
      <c r="T4367" s="40"/>
      <c r="U4367" s="40"/>
      <c r="V4367" s="40"/>
      <c r="W4367" s="40"/>
      <c r="X4367" s="40"/>
      <c r="Y4367" s="40"/>
      <c r="Z4367" s="40"/>
      <c r="AA4367" s="40"/>
      <c r="AB4367" s="40"/>
      <c r="AC4367" s="40"/>
      <c r="AD4367" s="40"/>
      <c r="AE4367" s="40"/>
      <c r="AF4367" s="40"/>
      <c r="AG4367" s="40"/>
      <c r="AH4367" s="40"/>
      <c r="AI4367" s="40"/>
      <c r="AJ4367" s="40"/>
      <c r="AK4367" s="40"/>
      <c r="AL4367" s="40"/>
      <c r="AM4367" s="40"/>
      <c r="AN4367" s="40"/>
      <c r="AO4367" s="40"/>
      <c r="AP4367" s="40"/>
      <c r="AQ4367" s="40"/>
      <c r="AR4367" s="40"/>
      <c r="AS4367" s="40"/>
      <c r="AT4367" s="40"/>
      <c r="AU4367" s="40"/>
      <c r="AV4367" s="40"/>
      <c r="AW4367" s="40"/>
      <c r="AX4367" s="40"/>
      <c r="AY4367" s="40"/>
      <c r="AZ4367" s="40"/>
      <c r="BA4367" s="40"/>
      <c r="BB4367" s="40"/>
      <c r="BC4367" s="40"/>
      <c r="BD4367" s="40"/>
      <c r="BE4367" s="40"/>
      <c r="BF4367" s="40"/>
    </row>
    <row r="4368" spans="1:58" x14ac:dyDescent="0.4">
      <c r="A4368" s="510"/>
      <c r="B4368" s="40"/>
      <c r="C4368" s="40"/>
      <c r="D4368" s="45"/>
      <c r="E4368" s="45"/>
      <c r="F4368" s="64"/>
      <c r="G4368" s="40"/>
      <c r="H4368" s="40"/>
      <c r="I4368" s="40"/>
      <c r="J4368" s="40"/>
      <c r="K4368" s="40"/>
      <c r="L4368" s="40"/>
      <c r="M4368" s="40"/>
      <c r="N4368" s="40"/>
      <c r="O4368" s="40"/>
      <c r="P4368" s="40"/>
      <c r="Q4368" s="40"/>
      <c r="R4368" s="40"/>
      <c r="S4368" s="40"/>
      <c r="T4368" s="40"/>
      <c r="U4368" s="40"/>
      <c r="V4368" s="40"/>
      <c r="W4368" s="40"/>
      <c r="X4368" s="40"/>
      <c r="Y4368" s="40"/>
      <c r="Z4368" s="40"/>
      <c r="AA4368" s="40"/>
      <c r="AB4368" s="40"/>
      <c r="AC4368" s="40"/>
      <c r="AD4368" s="40"/>
      <c r="AE4368" s="40"/>
      <c r="AF4368" s="40"/>
      <c r="AG4368" s="40"/>
      <c r="AH4368" s="40"/>
      <c r="AI4368" s="40"/>
      <c r="AJ4368" s="40"/>
      <c r="AK4368" s="40"/>
      <c r="AL4368" s="40"/>
      <c r="AM4368" s="40"/>
      <c r="AN4368" s="40"/>
      <c r="AO4368" s="40"/>
      <c r="AP4368" s="40"/>
      <c r="AQ4368" s="40"/>
      <c r="AR4368" s="40"/>
      <c r="AS4368" s="40"/>
      <c r="AT4368" s="40"/>
      <c r="AU4368" s="40"/>
      <c r="AV4368" s="40"/>
      <c r="AW4368" s="40"/>
      <c r="AX4368" s="40"/>
      <c r="AY4368" s="40"/>
      <c r="AZ4368" s="40"/>
      <c r="BA4368" s="40"/>
      <c r="BB4368" s="40"/>
      <c r="BC4368" s="40"/>
      <c r="BD4368" s="40"/>
      <c r="BE4368" s="40"/>
      <c r="BF4368" s="40"/>
    </row>
    <row r="4369" spans="1:58" x14ac:dyDescent="0.4">
      <c r="A4369" s="510"/>
      <c r="B4369" s="40"/>
      <c r="C4369" s="40"/>
      <c r="D4369" s="45"/>
      <c r="E4369" s="45"/>
      <c r="F4369" s="64"/>
      <c r="G4369" s="40"/>
      <c r="H4369" s="40"/>
      <c r="I4369" s="40"/>
      <c r="J4369" s="40"/>
      <c r="K4369" s="40"/>
      <c r="L4369" s="40"/>
      <c r="M4369" s="40"/>
      <c r="N4369" s="40"/>
      <c r="O4369" s="40"/>
      <c r="P4369" s="40"/>
      <c r="Q4369" s="40"/>
      <c r="R4369" s="40"/>
      <c r="S4369" s="40"/>
      <c r="T4369" s="40"/>
      <c r="U4369" s="40"/>
      <c r="V4369" s="40"/>
      <c r="W4369" s="40"/>
      <c r="X4369" s="40"/>
      <c r="Y4369" s="40"/>
      <c r="Z4369" s="40"/>
      <c r="AA4369" s="40"/>
      <c r="AB4369" s="40"/>
      <c r="AC4369" s="40"/>
      <c r="AD4369" s="40"/>
      <c r="AE4369" s="40"/>
      <c r="AF4369" s="40"/>
      <c r="AG4369" s="40"/>
      <c r="AH4369" s="40"/>
      <c r="AI4369" s="40"/>
      <c r="AJ4369" s="40"/>
      <c r="AK4369" s="40"/>
      <c r="AL4369" s="40"/>
      <c r="AM4369" s="40"/>
      <c r="AN4369" s="40"/>
      <c r="AO4369" s="40"/>
      <c r="AP4369" s="40"/>
      <c r="AQ4369" s="40"/>
      <c r="AR4369" s="40"/>
      <c r="AS4369" s="40"/>
      <c r="AT4369" s="40"/>
      <c r="AU4369" s="40"/>
      <c r="AV4369" s="40"/>
      <c r="AW4369" s="40"/>
      <c r="AX4369" s="40"/>
      <c r="AY4369" s="40"/>
      <c r="AZ4369" s="40"/>
      <c r="BA4369" s="40"/>
      <c r="BB4369" s="40"/>
      <c r="BC4369" s="40"/>
      <c r="BD4369" s="40"/>
      <c r="BE4369" s="40"/>
      <c r="BF4369" s="40"/>
    </row>
    <row r="4370" spans="1:58" x14ac:dyDescent="0.4">
      <c r="A4370" s="510"/>
      <c r="B4370" s="40"/>
      <c r="C4370" s="40"/>
      <c r="D4370" s="45"/>
      <c r="E4370" s="45"/>
      <c r="F4370" s="64"/>
      <c r="G4370" s="40"/>
      <c r="H4370" s="40"/>
      <c r="I4370" s="40"/>
      <c r="J4370" s="40"/>
      <c r="K4370" s="40"/>
      <c r="L4370" s="40"/>
      <c r="M4370" s="40"/>
      <c r="N4370" s="40"/>
      <c r="O4370" s="40"/>
      <c r="P4370" s="40"/>
      <c r="Q4370" s="40"/>
      <c r="R4370" s="40"/>
      <c r="S4370" s="40"/>
      <c r="T4370" s="40"/>
      <c r="U4370" s="40"/>
      <c r="V4370" s="40"/>
      <c r="W4370" s="40"/>
      <c r="X4370" s="40"/>
      <c r="Y4370" s="40"/>
      <c r="Z4370" s="40"/>
      <c r="AA4370" s="40"/>
      <c r="AB4370" s="40"/>
      <c r="AC4370" s="40"/>
      <c r="AD4370" s="40"/>
      <c r="AE4370" s="40"/>
      <c r="AF4370" s="40"/>
      <c r="AG4370" s="40"/>
      <c r="AH4370" s="40"/>
      <c r="AI4370" s="40"/>
      <c r="AJ4370" s="40"/>
      <c r="AK4370" s="40"/>
      <c r="AL4370" s="40"/>
      <c r="AM4370" s="40"/>
      <c r="AN4370" s="40"/>
      <c r="AO4370" s="40"/>
      <c r="AP4370" s="40"/>
      <c r="AQ4370" s="40"/>
      <c r="AR4370" s="40"/>
      <c r="AS4370" s="40"/>
      <c r="AT4370" s="40"/>
      <c r="AU4370" s="40"/>
      <c r="AV4370" s="40"/>
      <c r="AW4370" s="40"/>
      <c r="AX4370" s="40"/>
      <c r="AY4370" s="40"/>
      <c r="AZ4370" s="40"/>
      <c r="BA4370" s="40"/>
      <c r="BB4370" s="40"/>
      <c r="BC4370" s="40"/>
      <c r="BD4370" s="40"/>
      <c r="BE4370" s="40"/>
      <c r="BF4370" s="40"/>
    </row>
    <row r="4371" spans="1:58" x14ac:dyDescent="0.4">
      <c r="A4371" s="510"/>
      <c r="B4371" s="40"/>
      <c r="C4371" s="40"/>
      <c r="D4371" s="45"/>
      <c r="E4371" s="45"/>
      <c r="F4371" s="64"/>
      <c r="G4371" s="40"/>
      <c r="H4371" s="40"/>
      <c r="I4371" s="40"/>
      <c r="J4371" s="40"/>
      <c r="K4371" s="40"/>
      <c r="L4371" s="40"/>
      <c r="M4371" s="40"/>
      <c r="N4371" s="40"/>
      <c r="O4371" s="40"/>
      <c r="P4371" s="40"/>
      <c r="Q4371" s="40"/>
      <c r="R4371" s="40"/>
      <c r="S4371" s="40"/>
      <c r="T4371" s="40"/>
      <c r="U4371" s="40"/>
      <c r="V4371" s="40"/>
      <c r="W4371" s="40"/>
      <c r="X4371" s="40"/>
      <c r="Y4371" s="40"/>
      <c r="Z4371" s="40"/>
      <c r="AA4371" s="40"/>
      <c r="AB4371" s="40"/>
      <c r="AC4371" s="40"/>
      <c r="AD4371" s="40"/>
      <c r="AE4371" s="40"/>
      <c r="AF4371" s="40"/>
      <c r="AG4371" s="40"/>
      <c r="AH4371" s="40"/>
      <c r="AI4371" s="40"/>
      <c r="AJ4371" s="40"/>
      <c r="AK4371" s="40"/>
      <c r="AL4371" s="40"/>
      <c r="AM4371" s="40"/>
      <c r="AN4371" s="40"/>
      <c r="AO4371" s="40"/>
      <c r="AP4371" s="40"/>
      <c r="AQ4371" s="40"/>
      <c r="AR4371" s="40"/>
      <c r="AS4371" s="40"/>
      <c r="AT4371" s="40"/>
      <c r="AU4371" s="40"/>
      <c r="AV4371" s="40"/>
      <c r="AW4371" s="40"/>
      <c r="AX4371" s="40"/>
      <c r="AY4371" s="40"/>
      <c r="AZ4371" s="40"/>
      <c r="BA4371" s="40"/>
      <c r="BB4371" s="40"/>
      <c r="BC4371" s="40"/>
      <c r="BD4371" s="40"/>
      <c r="BE4371" s="40"/>
      <c r="BF4371" s="40"/>
    </row>
    <row r="4372" spans="1:58" x14ac:dyDescent="0.4">
      <c r="A4372" s="510"/>
      <c r="B4372" s="40"/>
      <c r="C4372" s="40"/>
      <c r="D4372" s="45"/>
      <c r="E4372" s="45"/>
      <c r="F4372" s="64"/>
      <c r="G4372" s="40"/>
      <c r="H4372" s="40"/>
      <c r="I4372" s="40"/>
      <c r="J4372" s="40"/>
      <c r="K4372" s="40"/>
      <c r="L4372" s="40"/>
      <c r="M4372" s="40"/>
      <c r="N4372" s="40"/>
      <c r="O4372" s="40"/>
      <c r="P4372" s="40"/>
      <c r="Q4372" s="40"/>
      <c r="R4372" s="40"/>
      <c r="S4372" s="40"/>
      <c r="T4372" s="40"/>
      <c r="U4372" s="40"/>
      <c r="V4372" s="40"/>
      <c r="W4372" s="40"/>
      <c r="X4372" s="40"/>
      <c r="Y4372" s="40"/>
      <c r="Z4372" s="40"/>
      <c r="AA4372" s="40"/>
      <c r="AB4372" s="40"/>
      <c r="AC4372" s="40"/>
      <c r="AD4372" s="40"/>
      <c r="AE4372" s="40"/>
      <c r="AF4372" s="40"/>
      <c r="AG4372" s="40"/>
      <c r="AH4372" s="40"/>
      <c r="AI4372" s="40"/>
      <c r="AJ4372" s="40"/>
      <c r="AK4372" s="40"/>
      <c r="AL4372" s="40"/>
      <c r="AM4372" s="40"/>
      <c r="AN4372" s="40"/>
      <c r="AO4372" s="40"/>
      <c r="AP4372" s="40"/>
      <c r="AQ4372" s="40"/>
      <c r="AR4372" s="40"/>
      <c r="AS4372" s="40"/>
      <c r="AT4372" s="40"/>
      <c r="AU4372" s="40"/>
      <c r="AV4372" s="40"/>
      <c r="AW4372" s="40"/>
      <c r="AX4372" s="40"/>
      <c r="AY4372" s="40"/>
      <c r="AZ4372" s="40"/>
      <c r="BA4372" s="40"/>
      <c r="BB4372" s="40"/>
      <c r="BC4372" s="40"/>
      <c r="BD4372" s="40"/>
      <c r="BE4372" s="40"/>
      <c r="BF4372" s="40"/>
    </row>
    <row r="4373" spans="1:58" x14ac:dyDescent="0.4">
      <c r="A4373" s="510"/>
      <c r="B4373" s="40"/>
      <c r="C4373" s="40"/>
      <c r="D4373" s="45"/>
      <c r="E4373" s="45"/>
      <c r="F4373" s="64"/>
      <c r="G4373" s="40"/>
      <c r="H4373" s="40"/>
      <c r="I4373" s="40"/>
      <c r="J4373" s="40"/>
      <c r="K4373" s="40"/>
      <c r="L4373" s="40"/>
      <c r="M4373" s="40"/>
      <c r="N4373" s="40"/>
      <c r="O4373" s="40"/>
      <c r="P4373" s="40"/>
      <c r="Q4373" s="40"/>
      <c r="R4373" s="40"/>
      <c r="S4373" s="40"/>
      <c r="T4373" s="40"/>
      <c r="U4373" s="40"/>
      <c r="V4373" s="40"/>
      <c r="W4373" s="40"/>
      <c r="X4373" s="40"/>
      <c r="Y4373" s="40"/>
      <c r="Z4373" s="40"/>
      <c r="AA4373" s="40"/>
      <c r="AB4373" s="40"/>
      <c r="AC4373" s="40"/>
      <c r="AD4373" s="40"/>
      <c r="AE4373" s="40"/>
      <c r="AF4373" s="40"/>
      <c r="AG4373" s="40"/>
      <c r="AH4373" s="40"/>
      <c r="AI4373" s="40"/>
      <c r="AJ4373" s="40"/>
      <c r="AK4373" s="40"/>
      <c r="AL4373" s="40"/>
      <c r="AM4373" s="40"/>
      <c r="AN4373" s="40"/>
      <c r="AO4373" s="40"/>
      <c r="AP4373" s="40"/>
      <c r="AQ4373" s="40"/>
      <c r="AR4373" s="40"/>
      <c r="AS4373" s="40"/>
      <c r="AT4373" s="40"/>
      <c r="AU4373" s="40"/>
      <c r="AV4373" s="40"/>
      <c r="AW4373" s="40"/>
      <c r="AX4373" s="40"/>
      <c r="AY4373" s="40"/>
      <c r="AZ4373" s="40"/>
      <c r="BA4373" s="40"/>
      <c r="BB4373" s="40"/>
      <c r="BC4373" s="40"/>
      <c r="BD4373" s="40"/>
      <c r="BE4373" s="40"/>
      <c r="BF4373" s="40"/>
    </row>
    <row r="4374" spans="1:58" x14ac:dyDescent="0.4">
      <c r="A4374" s="510"/>
      <c r="B4374" s="40"/>
      <c r="C4374" s="40"/>
      <c r="D4374" s="45"/>
      <c r="E4374" s="45"/>
      <c r="F4374" s="64"/>
      <c r="G4374" s="40"/>
      <c r="H4374" s="40"/>
      <c r="I4374" s="40"/>
      <c r="J4374" s="40"/>
      <c r="K4374" s="40"/>
      <c r="L4374" s="40"/>
      <c r="M4374" s="40"/>
      <c r="N4374" s="40"/>
      <c r="O4374" s="40"/>
      <c r="P4374" s="40"/>
      <c r="Q4374" s="40"/>
      <c r="R4374" s="40"/>
      <c r="S4374" s="40"/>
      <c r="T4374" s="40"/>
      <c r="U4374" s="40"/>
      <c r="V4374" s="40"/>
      <c r="W4374" s="40"/>
      <c r="X4374" s="40"/>
      <c r="Y4374" s="40"/>
      <c r="Z4374" s="40"/>
      <c r="AA4374" s="40"/>
      <c r="AB4374" s="40"/>
      <c r="AC4374" s="40"/>
      <c r="AD4374" s="40"/>
      <c r="AE4374" s="40"/>
      <c r="AF4374" s="40"/>
      <c r="AG4374" s="40"/>
      <c r="AH4374" s="40"/>
      <c r="AI4374" s="40"/>
      <c r="AJ4374" s="40"/>
      <c r="AK4374" s="40"/>
      <c r="AL4374" s="40"/>
      <c r="AM4374" s="40"/>
      <c r="AN4374" s="40"/>
      <c r="AO4374" s="40"/>
      <c r="AP4374" s="40"/>
      <c r="AQ4374" s="40"/>
      <c r="AR4374" s="40"/>
      <c r="AS4374" s="40"/>
      <c r="AT4374" s="40"/>
      <c r="AU4374" s="40"/>
      <c r="AV4374" s="40"/>
      <c r="AW4374" s="40"/>
      <c r="AX4374" s="40"/>
      <c r="AY4374" s="40"/>
      <c r="AZ4374" s="40"/>
      <c r="BA4374" s="40"/>
      <c r="BB4374" s="40"/>
      <c r="BC4374" s="40"/>
      <c r="BD4374" s="40"/>
      <c r="BE4374" s="40"/>
      <c r="BF4374" s="40"/>
    </row>
    <row r="4375" spans="1:58" x14ac:dyDescent="0.4">
      <c r="A4375" s="510"/>
      <c r="B4375" s="40"/>
      <c r="C4375" s="40"/>
      <c r="D4375" s="45"/>
      <c r="E4375" s="45"/>
      <c r="F4375" s="64"/>
      <c r="G4375" s="40"/>
      <c r="H4375" s="40"/>
      <c r="I4375" s="40"/>
      <c r="J4375" s="40"/>
      <c r="K4375" s="40"/>
      <c r="L4375" s="40"/>
      <c r="M4375" s="40"/>
      <c r="N4375" s="40"/>
      <c r="O4375" s="40"/>
      <c r="P4375" s="40"/>
      <c r="Q4375" s="40"/>
      <c r="R4375" s="40"/>
      <c r="S4375" s="40"/>
      <c r="T4375" s="40"/>
      <c r="U4375" s="40"/>
      <c r="V4375" s="40"/>
      <c r="W4375" s="40"/>
      <c r="X4375" s="40"/>
      <c r="Y4375" s="40"/>
      <c r="Z4375" s="40"/>
      <c r="AA4375" s="40"/>
      <c r="AB4375" s="40"/>
      <c r="AC4375" s="40"/>
      <c r="AD4375" s="40"/>
      <c r="AE4375" s="40"/>
      <c r="AF4375" s="40"/>
      <c r="AG4375" s="40"/>
      <c r="AH4375" s="40"/>
      <c r="AI4375" s="40"/>
      <c r="AJ4375" s="40"/>
      <c r="AK4375" s="40"/>
      <c r="AL4375" s="40"/>
      <c r="AM4375" s="40"/>
      <c r="AN4375" s="40"/>
      <c r="AO4375" s="40"/>
      <c r="AP4375" s="40"/>
      <c r="AQ4375" s="40"/>
      <c r="AR4375" s="40"/>
      <c r="AS4375" s="40"/>
      <c r="AT4375" s="40"/>
      <c r="AU4375" s="40"/>
      <c r="AV4375" s="40"/>
      <c r="AW4375" s="40"/>
      <c r="AX4375" s="40"/>
      <c r="AY4375" s="40"/>
      <c r="AZ4375" s="40"/>
      <c r="BA4375" s="40"/>
      <c r="BB4375" s="40"/>
      <c r="BC4375" s="40"/>
      <c r="BD4375" s="40"/>
      <c r="BE4375" s="40"/>
      <c r="BF4375" s="40"/>
    </row>
    <row r="4376" spans="1:58" x14ac:dyDescent="0.4">
      <c r="A4376" s="510"/>
      <c r="B4376" s="40"/>
      <c r="C4376" s="40"/>
      <c r="D4376" s="45"/>
      <c r="E4376" s="45"/>
      <c r="F4376" s="64"/>
      <c r="G4376" s="40"/>
      <c r="H4376" s="40"/>
      <c r="I4376" s="40"/>
      <c r="J4376" s="40"/>
      <c r="K4376" s="40"/>
      <c r="L4376" s="40"/>
      <c r="M4376" s="40"/>
      <c r="N4376" s="40"/>
      <c r="O4376" s="40"/>
      <c r="P4376" s="40"/>
      <c r="Q4376" s="40"/>
      <c r="R4376" s="40"/>
      <c r="S4376" s="40"/>
      <c r="T4376" s="40"/>
      <c r="U4376" s="40"/>
      <c r="V4376" s="40"/>
      <c r="W4376" s="40"/>
      <c r="X4376" s="40"/>
      <c r="Y4376" s="40"/>
      <c r="Z4376" s="40"/>
      <c r="AA4376" s="40"/>
      <c r="AB4376" s="40"/>
      <c r="AC4376" s="40"/>
      <c r="AD4376" s="40"/>
      <c r="AE4376" s="40"/>
      <c r="AF4376" s="40"/>
      <c r="AG4376" s="40"/>
      <c r="AH4376" s="40"/>
      <c r="AI4376" s="40"/>
      <c r="AJ4376" s="40"/>
      <c r="AK4376" s="40"/>
      <c r="AL4376" s="40"/>
      <c r="AM4376" s="40"/>
      <c r="AN4376" s="40"/>
      <c r="AO4376" s="40"/>
      <c r="AP4376" s="40"/>
      <c r="AQ4376" s="40"/>
      <c r="AR4376" s="40"/>
      <c r="AS4376" s="40"/>
      <c r="AT4376" s="40"/>
      <c r="AU4376" s="40"/>
      <c r="AV4376" s="40"/>
      <c r="AW4376" s="40"/>
      <c r="AX4376" s="40"/>
      <c r="AY4376" s="40"/>
      <c r="AZ4376" s="40"/>
      <c r="BA4376" s="40"/>
      <c r="BB4376" s="40"/>
      <c r="BC4376" s="40"/>
      <c r="BD4376" s="40"/>
      <c r="BE4376" s="40"/>
      <c r="BF4376" s="40"/>
    </row>
    <row r="4377" spans="1:58" x14ac:dyDescent="0.4">
      <c r="A4377" s="510"/>
      <c r="B4377" s="40"/>
      <c r="C4377" s="40"/>
      <c r="D4377" s="45"/>
      <c r="E4377" s="45"/>
      <c r="F4377" s="64"/>
      <c r="G4377" s="40"/>
      <c r="H4377" s="40"/>
      <c r="I4377" s="40"/>
      <c r="J4377" s="40"/>
      <c r="K4377" s="40"/>
      <c r="L4377" s="40"/>
      <c r="M4377" s="40"/>
      <c r="N4377" s="40"/>
      <c r="O4377" s="40"/>
      <c r="P4377" s="40"/>
      <c r="Q4377" s="40"/>
      <c r="R4377" s="40"/>
      <c r="S4377" s="40"/>
      <c r="T4377" s="40"/>
      <c r="U4377" s="40"/>
      <c r="V4377" s="40"/>
      <c r="W4377" s="40"/>
      <c r="X4377" s="40"/>
      <c r="Y4377" s="40"/>
      <c r="Z4377" s="40"/>
      <c r="AA4377" s="40"/>
      <c r="AB4377" s="40"/>
      <c r="AC4377" s="40"/>
      <c r="AD4377" s="40"/>
      <c r="AE4377" s="40"/>
      <c r="AF4377" s="40"/>
      <c r="AG4377" s="40"/>
      <c r="AH4377" s="40"/>
      <c r="AI4377" s="40"/>
      <c r="AJ4377" s="40"/>
      <c r="AK4377" s="40"/>
      <c r="AL4377" s="40"/>
      <c r="AM4377" s="40"/>
      <c r="AN4377" s="40"/>
      <c r="AO4377" s="40"/>
      <c r="AP4377" s="40"/>
      <c r="AQ4377" s="40"/>
      <c r="AR4377" s="40"/>
      <c r="AS4377" s="40"/>
      <c r="AT4377" s="40"/>
      <c r="AU4377" s="40"/>
      <c r="AV4377" s="40"/>
      <c r="AW4377" s="40"/>
      <c r="AX4377" s="40"/>
      <c r="AY4377" s="40"/>
      <c r="AZ4377" s="40"/>
      <c r="BA4377" s="40"/>
      <c r="BB4377" s="40"/>
      <c r="BC4377" s="40"/>
      <c r="BD4377" s="40"/>
      <c r="BE4377" s="40"/>
      <c r="BF4377" s="40"/>
    </row>
    <row r="4378" spans="1:58" x14ac:dyDescent="0.4">
      <c r="A4378" s="510"/>
      <c r="B4378" s="40"/>
      <c r="C4378" s="40"/>
      <c r="D4378" s="45"/>
      <c r="E4378" s="45"/>
      <c r="F4378" s="64"/>
      <c r="G4378" s="40"/>
      <c r="H4378" s="40"/>
      <c r="I4378" s="40"/>
      <c r="J4378" s="40"/>
      <c r="K4378" s="40"/>
      <c r="L4378" s="40"/>
      <c r="M4378" s="40"/>
      <c r="N4378" s="40"/>
      <c r="O4378" s="40"/>
      <c r="P4378" s="40"/>
      <c r="Q4378" s="40"/>
      <c r="R4378" s="40"/>
      <c r="S4378" s="40"/>
      <c r="T4378" s="40"/>
      <c r="U4378" s="40"/>
      <c r="V4378" s="40"/>
      <c r="W4378" s="40"/>
      <c r="X4378" s="40"/>
      <c r="Y4378" s="40"/>
      <c r="Z4378" s="40"/>
      <c r="AA4378" s="40"/>
      <c r="AB4378" s="40"/>
      <c r="AC4378" s="40"/>
      <c r="AD4378" s="40"/>
      <c r="AE4378" s="40"/>
      <c r="AF4378" s="40"/>
      <c r="AG4378" s="40"/>
      <c r="AH4378" s="40"/>
      <c r="AI4378" s="40"/>
      <c r="AJ4378" s="40"/>
      <c r="AK4378" s="40"/>
      <c r="AL4378" s="40"/>
      <c r="AM4378" s="40"/>
      <c r="AN4378" s="40"/>
      <c r="AO4378" s="40"/>
      <c r="AP4378" s="40"/>
      <c r="AQ4378" s="40"/>
      <c r="AR4378" s="40"/>
      <c r="AS4378" s="40"/>
      <c r="AT4378" s="40"/>
      <c r="AU4378" s="40"/>
      <c r="AV4378" s="40"/>
      <c r="AW4378" s="40"/>
      <c r="AX4378" s="40"/>
      <c r="AY4378" s="40"/>
      <c r="AZ4378" s="40"/>
      <c r="BA4378" s="40"/>
      <c r="BB4378" s="40"/>
      <c r="BC4378" s="40"/>
      <c r="BD4378" s="40"/>
      <c r="BE4378" s="40"/>
      <c r="BF4378" s="40"/>
    </row>
    <row r="4379" spans="1:58" x14ac:dyDescent="0.4">
      <c r="A4379" s="510"/>
      <c r="B4379" s="40"/>
      <c r="C4379" s="40"/>
      <c r="D4379" s="45"/>
      <c r="E4379" s="45"/>
      <c r="F4379" s="64"/>
      <c r="G4379" s="40"/>
      <c r="H4379" s="40"/>
      <c r="I4379" s="40"/>
      <c r="J4379" s="40"/>
      <c r="K4379" s="40"/>
      <c r="L4379" s="40"/>
      <c r="M4379" s="40"/>
      <c r="N4379" s="40"/>
      <c r="O4379" s="40"/>
      <c r="P4379" s="40"/>
      <c r="Q4379" s="40"/>
      <c r="R4379" s="40"/>
      <c r="S4379" s="40"/>
      <c r="T4379" s="40"/>
      <c r="U4379" s="40"/>
      <c r="V4379" s="40"/>
      <c r="W4379" s="40"/>
      <c r="X4379" s="40"/>
      <c r="Y4379" s="40"/>
      <c r="Z4379" s="40"/>
      <c r="AA4379" s="40"/>
      <c r="AB4379" s="40"/>
      <c r="AC4379" s="40"/>
      <c r="AD4379" s="40"/>
      <c r="AE4379" s="40"/>
      <c r="AF4379" s="40"/>
      <c r="AG4379" s="40"/>
      <c r="AH4379" s="40"/>
      <c r="AI4379" s="40"/>
      <c r="AJ4379" s="40"/>
      <c r="AK4379" s="40"/>
      <c r="AL4379" s="40"/>
      <c r="AM4379" s="40"/>
      <c r="AN4379" s="40"/>
      <c r="AO4379" s="40"/>
      <c r="AP4379" s="40"/>
      <c r="AQ4379" s="40"/>
      <c r="AR4379" s="40"/>
      <c r="AS4379" s="40"/>
      <c r="AT4379" s="40"/>
      <c r="AU4379" s="40"/>
      <c r="AV4379" s="40"/>
      <c r="AW4379" s="40"/>
      <c r="AX4379" s="40"/>
      <c r="AY4379" s="40"/>
      <c r="AZ4379" s="40"/>
      <c r="BA4379" s="40"/>
      <c r="BB4379" s="40"/>
      <c r="BC4379" s="40"/>
      <c r="BD4379" s="40"/>
      <c r="BE4379" s="40"/>
      <c r="BF4379" s="40"/>
    </row>
    <row r="4380" spans="1:58" x14ac:dyDescent="0.4">
      <c r="A4380" s="510"/>
      <c r="B4380" s="40"/>
      <c r="C4380" s="40"/>
      <c r="D4380" s="45"/>
      <c r="E4380" s="45"/>
      <c r="F4380" s="64"/>
      <c r="G4380" s="40"/>
      <c r="H4380" s="40"/>
      <c r="I4380" s="40"/>
      <c r="J4380" s="40"/>
      <c r="K4380" s="40"/>
      <c r="L4380" s="40"/>
      <c r="M4380" s="40"/>
      <c r="N4380" s="40"/>
      <c r="O4380" s="40"/>
      <c r="P4380" s="40"/>
      <c r="Q4380" s="40"/>
      <c r="R4380" s="40"/>
      <c r="S4380" s="40"/>
      <c r="T4380" s="40"/>
      <c r="U4380" s="40"/>
      <c r="V4380" s="40"/>
      <c r="W4380" s="40"/>
      <c r="X4380" s="40"/>
      <c r="Y4380" s="40"/>
      <c r="Z4380" s="40"/>
      <c r="AA4380" s="40"/>
      <c r="AB4380" s="40"/>
      <c r="AC4380" s="40"/>
      <c r="AD4380" s="40"/>
      <c r="AE4380" s="40"/>
      <c r="AF4380" s="40"/>
      <c r="AG4380" s="40"/>
      <c r="AH4380" s="40"/>
      <c r="AI4380" s="40"/>
      <c r="AJ4380" s="40"/>
      <c r="AK4380" s="40"/>
      <c r="AL4380" s="40"/>
      <c r="AM4380" s="40"/>
      <c r="AN4380" s="40"/>
      <c r="AO4380" s="40"/>
      <c r="AP4380" s="40"/>
      <c r="AQ4380" s="40"/>
      <c r="AR4380" s="40"/>
      <c r="AS4380" s="40"/>
      <c r="AT4380" s="40"/>
      <c r="AU4380" s="40"/>
      <c r="AV4380" s="40"/>
      <c r="AW4380" s="40"/>
      <c r="AX4380" s="40"/>
      <c r="AY4380" s="40"/>
      <c r="AZ4380" s="40"/>
      <c r="BA4380" s="40"/>
      <c r="BB4380" s="40"/>
      <c r="BC4380" s="40"/>
      <c r="BD4380" s="40"/>
      <c r="BE4380" s="40"/>
      <c r="BF4380" s="40"/>
    </row>
    <row r="4381" spans="1:58" x14ac:dyDescent="0.4">
      <c r="A4381" s="510"/>
      <c r="B4381" s="40"/>
      <c r="C4381" s="40"/>
      <c r="D4381" s="45"/>
      <c r="E4381" s="45"/>
      <c r="F4381" s="64"/>
      <c r="G4381" s="40"/>
      <c r="H4381" s="40"/>
      <c r="I4381" s="40"/>
      <c r="J4381" s="40"/>
      <c r="K4381" s="40"/>
      <c r="L4381" s="40"/>
      <c r="M4381" s="40"/>
      <c r="N4381" s="40"/>
      <c r="O4381" s="40"/>
      <c r="P4381" s="40"/>
      <c r="Q4381" s="40"/>
      <c r="R4381" s="40"/>
      <c r="S4381" s="40"/>
      <c r="T4381" s="40"/>
      <c r="U4381" s="40"/>
      <c r="V4381" s="40"/>
      <c r="W4381" s="40"/>
      <c r="X4381" s="40"/>
      <c r="Y4381" s="40"/>
      <c r="Z4381" s="40"/>
      <c r="AA4381" s="40"/>
      <c r="AB4381" s="40"/>
      <c r="AC4381" s="40"/>
      <c r="AD4381" s="40"/>
      <c r="AE4381" s="40"/>
      <c r="AF4381" s="40"/>
      <c r="AG4381" s="40"/>
      <c r="AH4381" s="40"/>
      <c r="AI4381" s="40"/>
      <c r="AJ4381" s="40"/>
      <c r="AK4381" s="40"/>
      <c r="AL4381" s="40"/>
      <c r="AM4381" s="40"/>
      <c r="AN4381" s="40"/>
      <c r="AO4381" s="40"/>
      <c r="AP4381" s="40"/>
      <c r="AQ4381" s="40"/>
      <c r="AR4381" s="40"/>
      <c r="AS4381" s="40"/>
      <c r="AT4381" s="40"/>
      <c r="AU4381" s="40"/>
      <c r="AV4381" s="40"/>
      <c r="AW4381" s="40"/>
      <c r="AX4381" s="40"/>
      <c r="AY4381" s="40"/>
      <c r="AZ4381" s="40"/>
      <c r="BA4381" s="40"/>
      <c r="BB4381" s="40"/>
      <c r="BC4381" s="40"/>
      <c r="BD4381" s="40"/>
      <c r="BE4381" s="40"/>
      <c r="BF4381" s="40"/>
    </row>
    <row r="4382" spans="1:58" x14ac:dyDescent="0.4">
      <c r="A4382" s="510"/>
      <c r="B4382" s="40"/>
      <c r="C4382" s="40"/>
      <c r="D4382" s="45"/>
      <c r="E4382" s="45"/>
      <c r="F4382" s="64"/>
      <c r="G4382" s="40"/>
      <c r="H4382" s="40"/>
      <c r="I4382" s="40"/>
      <c r="J4382" s="40"/>
      <c r="K4382" s="40"/>
      <c r="L4382" s="40"/>
      <c r="M4382" s="40"/>
      <c r="N4382" s="40"/>
      <c r="O4382" s="40"/>
      <c r="P4382" s="40"/>
      <c r="Q4382" s="40"/>
      <c r="R4382" s="40"/>
      <c r="S4382" s="40"/>
      <c r="T4382" s="40"/>
      <c r="U4382" s="40"/>
      <c r="V4382" s="40"/>
      <c r="W4382" s="40"/>
      <c r="X4382" s="40"/>
      <c r="Y4382" s="40"/>
      <c r="Z4382" s="40"/>
      <c r="AA4382" s="40"/>
      <c r="AB4382" s="40"/>
      <c r="AC4382" s="40"/>
      <c r="AD4382" s="40"/>
      <c r="AE4382" s="40"/>
      <c r="AF4382" s="40"/>
      <c r="AG4382" s="40"/>
      <c r="AH4382" s="40"/>
      <c r="AI4382" s="40"/>
      <c r="AJ4382" s="40"/>
      <c r="AK4382" s="40"/>
      <c r="AL4382" s="40"/>
      <c r="AM4382" s="40"/>
      <c r="AN4382" s="40"/>
      <c r="AO4382" s="40"/>
      <c r="AP4382" s="40"/>
      <c r="AQ4382" s="40"/>
      <c r="AR4382" s="40"/>
      <c r="AS4382" s="40"/>
      <c r="AT4382" s="40"/>
      <c r="AU4382" s="40"/>
      <c r="AV4382" s="40"/>
      <c r="AW4382" s="40"/>
      <c r="AX4382" s="40"/>
      <c r="AY4382" s="40"/>
      <c r="AZ4382" s="40"/>
      <c r="BA4382" s="40"/>
      <c r="BB4382" s="40"/>
      <c r="BC4382" s="40"/>
      <c r="BD4382" s="40"/>
      <c r="BE4382" s="40"/>
      <c r="BF4382" s="40"/>
    </row>
    <row r="4383" spans="1:58" x14ac:dyDescent="0.4">
      <c r="A4383" s="510"/>
      <c r="B4383" s="40"/>
      <c r="C4383" s="40"/>
      <c r="D4383" s="45"/>
      <c r="E4383" s="45"/>
      <c r="F4383" s="64"/>
      <c r="G4383" s="40"/>
      <c r="H4383" s="40"/>
      <c r="I4383" s="40"/>
      <c r="J4383" s="40"/>
      <c r="K4383" s="40"/>
      <c r="L4383" s="40"/>
      <c r="M4383" s="40"/>
      <c r="N4383" s="40"/>
      <c r="O4383" s="40"/>
      <c r="P4383" s="40"/>
      <c r="Q4383" s="40"/>
      <c r="R4383" s="40"/>
      <c r="S4383" s="40"/>
      <c r="T4383" s="40"/>
      <c r="U4383" s="40"/>
      <c r="V4383" s="40"/>
      <c r="W4383" s="40"/>
      <c r="X4383" s="40"/>
      <c r="Y4383" s="40"/>
      <c r="Z4383" s="40"/>
      <c r="AA4383" s="40"/>
      <c r="AB4383" s="40"/>
      <c r="AC4383" s="40"/>
      <c r="AD4383" s="40"/>
      <c r="AE4383" s="40"/>
      <c r="AF4383" s="40"/>
      <c r="AG4383" s="40"/>
      <c r="AH4383" s="40"/>
      <c r="AI4383" s="40"/>
      <c r="AJ4383" s="40"/>
      <c r="AK4383" s="40"/>
      <c r="AL4383" s="40"/>
      <c r="AM4383" s="40"/>
      <c r="AN4383" s="40"/>
      <c r="AO4383" s="40"/>
      <c r="AP4383" s="40"/>
      <c r="AQ4383" s="40"/>
      <c r="AR4383" s="40"/>
      <c r="AS4383" s="40"/>
      <c r="AT4383" s="40"/>
      <c r="AU4383" s="40"/>
      <c r="AV4383" s="40"/>
      <c r="AW4383" s="40"/>
      <c r="AX4383" s="40"/>
      <c r="AY4383" s="40"/>
      <c r="AZ4383" s="40"/>
      <c r="BA4383" s="40"/>
      <c r="BB4383" s="40"/>
      <c r="BC4383" s="40"/>
      <c r="BD4383" s="40"/>
      <c r="BE4383" s="40"/>
      <c r="BF4383" s="40"/>
    </row>
    <row r="4384" spans="1:58" x14ac:dyDescent="0.4">
      <c r="A4384" s="510"/>
      <c r="B4384" s="40"/>
      <c r="C4384" s="40"/>
      <c r="D4384" s="45"/>
      <c r="E4384" s="45"/>
      <c r="F4384" s="64"/>
      <c r="G4384" s="40"/>
      <c r="H4384" s="40"/>
      <c r="I4384" s="40"/>
      <c r="J4384" s="40"/>
      <c r="K4384" s="40"/>
      <c r="L4384" s="40"/>
      <c r="M4384" s="40"/>
      <c r="N4384" s="40"/>
      <c r="O4384" s="40"/>
      <c r="P4384" s="40"/>
      <c r="Q4384" s="40"/>
      <c r="R4384" s="40"/>
      <c r="S4384" s="40"/>
      <c r="T4384" s="40"/>
      <c r="U4384" s="40"/>
      <c r="V4384" s="40"/>
      <c r="W4384" s="40"/>
      <c r="X4384" s="40"/>
      <c r="Y4384" s="40"/>
      <c r="Z4384" s="40"/>
      <c r="AA4384" s="40"/>
      <c r="AB4384" s="40"/>
      <c r="AC4384" s="40"/>
      <c r="AD4384" s="40"/>
      <c r="AE4384" s="40"/>
      <c r="AF4384" s="40"/>
      <c r="AG4384" s="40"/>
      <c r="AH4384" s="40"/>
      <c r="AI4384" s="40"/>
      <c r="AJ4384" s="40"/>
      <c r="AK4384" s="40"/>
      <c r="AL4384" s="40"/>
      <c r="AM4384" s="40"/>
      <c r="AN4384" s="40"/>
      <c r="AO4384" s="40"/>
      <c r="AP4384" s="40"/>
      <c r="AQ4384" s="40"/>
      <c r="AR4384" s="40"/>
      <c r="AS4384" s="40"/>
      <c r="AT4384" s="40"/>
      <c r="AU4384" s="40"/>
      <c r="AV4384" s="40"/>
      <c r="AW4384" s="40"/>
      <c r="AX4384" s="40"/>
      <c r="AY4384" s="40"/>
      <c r="AZ4384" s="40"/>
      <c r="BA4384" s="40"/>
      <c r="BB4384" s="40"/>
      <c r="BC4384" s="40"/>
      <c r="BD4384" s="40"/>
      <c r="BE4384" s="40"/>
      <c r="BF4384" s="40"/>
    </row>
    <row r="4385" spans="1:58" x14ac:dyDescent="0.4">
      <c r="A4385" s="510"/>
      <c r="B4385" s="40"/>
      <c r="C4385" s="40"/>
      <c r="D4385" s="45"/>
      <c r="E4385" s="45"/>
      <c r="F4385" s="64"/>
      <c r="G4385" s="40"/>
      <c r="H4385" s="40"/>
      <c r="I4385" s="40"/>
      <c r="J4385" s="40"/>
      <c r="K4385" s="40"/>
      <c r="L4385" s="40"/>
      <c r="M4385" s="40"/>
      <c r="N4385" s="40"/>
      <c r="O4385" s="40"/>
      <c r="P4385" s="40"/>
      <c r="Q4385" s="40"/>
      <c r="R4385" s="40"/>
      <c r="S4385" s="40"/>
      <c r="T4385" s="40"/>
      <c r="U4385" s="40"/>
      <c r="V4385" s="40"/>
      <c r="W4385" s="40"/>
      <c r="X4385" s="40"/>
      <c r="Y4385" s="40"/>
      <c r="Z4385" s="40"/>
      <c r="AA4385" s="40"/>
      <c r="AB4385" s="40"/>
      <c r="AC4385" s="40"/>
      <c r="AD4385" s="40"/>
      <c r="AE4385" s="40"/>
      <c r="AF4385" s="40"/>
      <c r="AG4385" s="40"/>
      <c r="AH4385" s="40"/>
      <c r="AI4385" s="40"/>
      <c r="AJ4385" s="40"/>
      <c r="AK4385" s="40"/>
      <c r="AL4385" s="40"/>
      <c r="AM4385" s="40"/>
      <c r="AN4385" s="40"/>
      <c r="AO4385" s="40"/>
      <c r="AP4385" s="40"/>
      <c r="AQ4385" s="40"/>
      <c r="AR4385" s="40"/>
      <c r="AS4385" s="40"/>
      <c r="AT4385" s="40"/>
      <c r="AU4385" s="40"/>
      <c r="AV4385" s="40"/>
      <c r="AW4385" s="40"/>
      <c r="AX4385" s="40"/>
      <c r="AY4385" s="40"/>
      <c r="AZ4385" s="40"/>
      <c r="BA4385" s="40"/>
      <c r="BB4385" s="40"/>
      <c r="BC4385" s="40"/>
      <c r="BD4385" s="40"/>
      <c r="BE4385" s="40"/>
      <c r="BF4385" s="40"/>
    </row>
    <row r="4386" spans="1:58" x14ac:dyDescent="0.4">
      <c r="A4386" s="510"/>
      <c r="B4386" s="40"/>
      <c r="C4386" s="40"/>
      <c r="D4386" s="45"/>
      <c r="E4386" s="45"/>
      <c r="F4386" s="64"/>
      <c r="G4386" s="40"/>
      <c r="H4386" s="40"/>
      <c r="I4386" s="40"/>
      <c r="J4386" s="40"/>
      <c r="K4386" s="40"/>
      <c r="L4386" s="40"/>
      <c r="M4386" s="40"/>
      <c r="N4386" s="40"/>
      <c r="O4386" s="40"/>
      <c r="P4386" s="40"/>
      <c r="Q4386" s="40"/>
      <c r="R4386" s="40"/>
      <c r="S4386" s="40"/>
      <c r="T4386" s="40"/>
      <c r="U4386" s="40"/>
      <c r="V4386" s="40"/>
      <c r="W4386" s="40"/>
      <c r="X4386" s="40"/>
      <c r="Y4386" s="40"/>
      <c r="Z4386" s="40"/>
      <c r="AA4386" s="40"/>
      <c r="AB4386" s="40"/>
      <c r="AC4386" s="40"/>
      <c r="AD4386" s="40"/>
      <c r="AE4386" s="40"/>
      <c r="AF4386" s="40"/>
      <c r="AG4386" s="40"/>
      <c r="AH4386" s="40"/>
      <c r="AI4386" s="40"/>
      <c r="AJ4386" s="40"/>
      <c r="AK4386" s="40"/>
      <c r="AL4386" s="40"/>
      <c r="AM4386" s="40"/>
      <c r="AN4386" s="40"/>
      <c r="AO4386" s="40"/>
      <c r="AP4386" s="40"/>
      <c r="AQ4386" s="40"/>
      <c r="AR4386" s="40"/>
      <c r="AS4386" s="40"/>
      <c r="AT4386" s="40"/>
      <c r="AU4386" s="40"/>
      <c r="AV4386" s="40"/>
      <c r="AW4386" s="40"/>
      <c r="AX4386" s="40"/>
      <c r="AY4386" s="40"/>
      <c r="AZ4386" s="40"/>
      <c r="BA4386" s="40"/>
      <c r="BB4386" s="40"/>
      <c r="BC4386" s="40"/>
      <c r="BD4386" s="40"/>
      <c r="BE4386" s="40"/>
      <c r="BF4386" s="40"/>
    </row>
    <row r="4387" spans="1:58" x14ac:dyDescent="0.4">
      <c r="A4387" s="510"/>
      <c r="B4387" s="40"/>
      <c r="C4387" s="40"/>
      <c r="D4387" s="45"/>
      <c r="E4387" s="45"/>
      <c r="F4387" s="64"/>
      <c r="G4387" s="40"/>
      <c r="H4387" s="40"/>
      <c r="I4387" s="40"/>
      <c r="J4387" s="40"/>
      <c r="K4387" s="40"/>
      <c r="L4387" s="40"/>
      <c r="M4387" s="40"/>
      <c r="N4387" s="40"/>
      <c r="O4387" s="40"/>
      <c r="P4387" s="40"/>
      <c r="Q4387" s="40"/>
      <c r="R4387" s="40"/>
      <c r="S4387" s="40"/>
      <c r="T4387" s="40"/>
      <c r="U4387" s="40"/>
      <c r="V4387" s="40"/>
      <c r="W4387" s="40"/>
      <c r="X4387" s="40"/>
      <c r="Y4387" s="40"/>
      <c r="Z4387" s="40"/>
      <c r="AA4387" s="40"/>
      <c r="AB4387" s="40"/>
      <c r="AC4387" s="40"/>
      <c r="AD4387" s="40"/>
      <c r="AE4387" s="40"/>
      <c r="AF4387" s="40"/>
      <c r="AG4387" s="40"/>
      <c r="AH4387" s="40"/>
      <c r="AI4387" s="40"/>
      <c r="AJ4387" s="40"/>
      <c r="AK4387" s="40"/>
      <c r="AL4387" s="40"/>
      <c r="AM4387" s="40"/>
      <c r="AN4387" s="40"/>
      <c r="AO4387" s="40"/>
      <c r="AP4387" s="40"/>
      <c r="AQ4387" s="40"/>
      <c r="AR4387" s="40"/>
      <c r="AS4387" s="40"/>
      <c r="AT4387" s="40"/>
      <c r="AU4387" s="40"/>
      <c r="AV4387" s="40"/>
      <c r="AW4387" s="40"/>
      <c r="AX4387" s="40"/>
      <c r="AY4387" s="40"/>
      <c r="AZ4387" s="40"/>
      <c r="BA4387" s="40"/>
      <c r="BB4387" s="40"/>
      <c r="BC4387" s="40"/>
      <c r="BD4387" s="40"/>
      <c r="BE4387" s="40"/>
      <c r="BF4387" s="40"/>
    </row>
    <row r="4388" spans="1:58" x14ac:dyDescent="0.4">
      <c r="A4388" s="510"/>
      <c r="B4388" s="40"/>
      <c r="C4388" s="40"/>
      <c r="D4388" s="45"/>
      <c r="E4388" s="45"/>
      <c r="F4388" s="64"/>
      <c r="G4388" s="40"/>
      <c r="H4388" s="40"/>
      <c r="I4388" s="40"/>
      <c r="J4388" s="40"/>
      <c r="K4388" s="40"/>
      <c r="L4388" s="40"/>
      <c r="M4388" s="40"/>
      <c r="N4388" s="40"/>
      <c r="O4388" s="40"/>
      <c r="P4388" s="40"/>
      <c r="Q4388" s="40"/>
      <c r="R4388" s="40"/>
      <c r="S4388" s="40"/>
      <c r="T4388" s="40"/>
      <c r="U4388" s="40"/>
      <c r="V4388" s="40"/>
      <c r="W4388" s="40"/>
      <c r="X4388" s="40"/>
      <c r="Y4388" s="40"/>
      <c r="Z4388" s="40"/>
      <c r="AA4388" s="40"/>
      <c r="AB4388" s="40"/>
      <c r="AC4388" s="40"/>
      <c r="AD4388" s="40"/>
      <c r="AE4388" s="40"/>
      <c r="AF4388" s="40"/>
      <c r="AG4388" s="40"/>
      <c r="AH4388" s="40"/>
      <c r="AI4388" s="40"/>
      <c r="AJ4388" s="40"/>
      <c r="AK4388" s="40"/>
      <c r="AL4388" s="40"/>
      <c r="AM4388" s="40"/>
      <c r="AN4388" s="40"/>
      <c r="AO4388" s="40"/>
      <c r="AP4388" s="40"/>
      <c r="AQ4388" s="40"/>
      <c r="AR4388" s="40"/>
      <c r="AS4388" s="40"/>
      <c r="AT4388" s="40"/>
      <c r="AU4388" s="40"/>
      <c r="AV4388" s="40"/>
      <c r="AW4388" s="40"/>
      <c r="AX4388" s="40"/>
      <c r="AY4388" s="40"/>
      <c r="AZ4388" s="40"/>
      <c r="BA4388" s="40"/>
      <c r="BB4388" s="40"/>
      <c r="BC4388" s="40"/>
      <c r="BD4388" s="40"/>
      <c r="BE4388" s="40"/>
      <c r="BF4388" s="40"/>
    </row>
    <row r="4389" spans="1:58" x14ac:dyDescent="0.4">
      <c r="A4389" s="510"/>
      <c r="B4389" s="40"/>
      <c r="C4389" s="40"/>
      <c r="D4389" s="45"/>
      <c r="E4389" s="45"/>
      <c r="F4389" s="64"/>
      <c r="G4389" s="40"/>
      <c r="H4389" s="40"/>
      <c r="I4389" s="40"/>
      <c r="J4389" s="40"/>
      <c r="K4389" s="40"/>
      <c r="L4389" s="40"/>
      <c r="M4389" s="40"/>
      <c r="N4389" s="40"/>
      <c r="O4389" s="40"/>
      <c r="P4389" s="40"/>
      <c r="Q4389" s="40"/>
      <c r="R4389" s="40"/>
      <c r="S4389" s="40"/>
      <c r="T4389" s="40"/>
      <c r="U4389" s="40"/>
      <c r="V4389" s="40"/>
      <c r="W4389" s="40"/>
      <c r="X4389" s="40"/>
      <c r="Y4389" s="40"/>
      <c r="Z4389" s="40"/>
      <c r="AA4389" s="40"/>
      <c r="AB4389" s="40"/>
      <c r="AC4389" s="40"/>
      <c r="AD4389" s="40"/>
      <c r="AE4389" s="40"/>
      <c r="AF4389" s="40"/>
      <c r="AG4389" s="40"/>
      <c r="AH4389" s="40"/>
      <c r="AI4389" s="40"/>
      <c r="AJ4389" s="40"/>
      <c r="AK4389" s="40"/>
      <c r="AL4389" s="40"/>
      <c r="AM4389" s="40"/>
      <c r="AN4389" s="40"/>
      <c r="AO4389" s="40"/>
      <c r="AP4389" s="40"/>
      <c r="AQ4389" s="40"/>
      <c r="AR4389" s="40"/>
      <c r="AS4389" s="40"/>
      <c r="AT4389" s="40"/>
      <c r="AU4389" s="40"/>
      <c r="AV4389" s="40"/>
      <c r="AW4389" s="40"/>
      <c r="AX4389" s="40"/>
      <c r="AY4389" s="40"/>
      <c r="AZ4389" s="40"/>
      <c r="BA4389" s="40"/>
      <c r="BB4389" s="40"/>
      <c r="BC4389" s="40"/>
      <c r="BD4389" s="40"/>
      <c r="BE4389" s="40"/>
      <c r="BF4389" s="40"/>
    </row>
    <row r="4390" spans="1:58" x14ac:dyDescent="0.4">
      <c r="A4390" s="510"/>
      <c r="B4390" s="40"/>
      <c r="C4390" s="40"/>
      <c r="D4390" s="45"/>
      <c r="E4390" s="45"/>
      <c r="F4390" s="64"/>
      <c r="G4390" s="40"/>
      <c r="H4390" s="40"/>
      <c r="I4390" s="40"/>
      <c r="J4390" s="40"/>
      <c r="K4390" s="40"/>
      <c r="L4390" s="40"/>
      <c r="M4390" s="40"/>
      <c r="N4390" s="40"/>
      <c r="O4390" s="40"/>
      <c r="P4390" s="40"/>
      <c r="Q4390" s="40"/>
      <c r="R4390" s="40"/>
      <c r="S4390" s="40"/>
      <c r="T4390" s="40"/>
      <c r="U4390" s="40"/>
      <c r="V4390" s="40"/>
      <c r="W4390" s="40"/>
      <c r="X4390" s="40"/>
      <c r="Y4390" s="40"/>
      <c r="Z4390" s="40"/>
      <c r="AA4390" s="40"/>
      <c r="AB4390" s="40"/>
      <c r="AC4390" s="40"/>
      <c r="AD4390" s="40"/>
      <c r="AE4390" s="40"/>
      <c r="AF4390" s="40"/>
      <c r="AG4390" s="40"/>
      <c r="AH4390" s="40"/>
      <c r="AI4390" s="40"/>
      <c r="AJ4390" s="40"/>
      <c r="AK4390" s="40"/>
      <c r="AL4390" s="40"/>
      <c r="AM4390" s="40"/>
      <c r="AN4390" s="40"/>
      <c r="AO4390" s="40"/>
      <c r="AP4390" s="40"/>
      <c r="AQ4390" s="40"/>
      <c r="AR4390" s="40"/>
      <c r="AS4390" s="40"/>
      <c r="AT4390" s="40"/>
      <c r="AU4390" s="40"/>
      <c r="AV4390" s="40"/>
      <c r="AW4390" s="40"/>
      <c r="AX4390" s="40"/>
      <c r="AY4390" s="40"/>
      <c r="AZ4390" s="40"/>
      <c r="BA4390" s="40"/>
      <c r="BB4390" s="40"/>
      <c r="BC4390" s="40"/>
      <c r="BD4390" s="40"/>
      <c r="BE4390" s="40"/>
      <c r="BF4390" s="40"/>
    </row>
    <row r="4391" spans="1:58" x14ac:dyDescent="0.4">
      <c r="A4391" s="510"/>
      <c r="B4391" s="40"/>
      <c r="C4391" s="40"/>
      <c r="D4391" s="45"/>
      <c r="E4391" s="45"/>
      <c r="F4391" s="64"/>
      <c r="G4391" s="40"/>
      <c r="H4391" s="40"/>
      <c r="I4391" s="40"/>
      <c r="J4391" s="40"/>
      <c r="K4391" s="40"/>
      <c r="L4391" s="40"/>
      <c r="M4391" s="40"/>
      <c r="N4391" s="40"/>
      <c r="O4391" s="40"/>
      <c r="P4391" s="40"/>
      <c r="Q4391" s="40"/>
      <c r="R4391" s="40"/>
      <c r="S4391" s="40"/>
      <c r="T4391" s="40"/>
      <c r="U4391" s="40"/>
      <c r="V4391" s="40"/>
      <c r="W4391" s="40"/>
      <c r="X4391" s="40"/>
      <c r="Y4391" s="40"/>
      <c r="Z4391" s="40"/>
      <c r="AA4391" s="40"/>
      <c r="AB4391" s="40"/>
      <c r="AC4391" s="40"/>
      <c r="AD4391" s="40"/>
      <c r="AE4391" s="40"/>
      <c r="AF4391" s="40"/>
      <c r="AG4391" s="40"/>
      <c r="AH4391" s="40"/>
      <c r="AI4391" s="40"/>
      <c r="AJ4391" s="40"/>
      <c r="AK4391" s="40"/>
      <c r="AL4391" s="40"/>
      <c r="AM4391" s="40"/>
      <c r="AN4391" s="40"/>
      <c r="AO4391" s="40"/>
      <c r="AP4391" s="40"/>
      <c r="AQ4391" s="40"/>
      <c r="AR4391" s="40"/>
      <c r="AS4391" s="40"/>
      <c r="AT4391" s="40"/>
      <c r="AU4391" s="40"/>
      <c r="AV4391" s="40"/>
      <c r="AW4391" s="40"/>
      <c r="AX4391" s="40"/>
      <c r="AY4391" s="40"/>
      <c r="AZ4391" s="40"/>
      <c r="BA4391" s="40"/>
      <c r="BB4391" s="40"/>
      <c r="BC4391" s="40"/>
      <c r="BD4391" s="40"/>
      <c r="BE4391" s="40"/>
      <c r="BF4391" s="40"/>
    </row>
    <row r="4392" spans="1:58" x14ac:dyDescent="0.4">
      <c r="A4392" s="510"/>
      <c r="B4392" s="40"/>
      <c r="C4392" s="40"/>
      <c r="D4392" s="45"/>
      <c r="E4392" s="45"/>
      <c r="F4392" s="64"/>
      <c r="G4392" s="40"/>
      <c r="H4392" s="40"/>
      <c r="I4392" s="40"/>
      <c r="J4392" s="40"/>
      <c r="K4392" s="40"/>
      <c r="L4392" s="40"/>
      <c r="M4392" s="40"/>
      <c r="N4392" s="40"/>
      <c r="O4392" s="40"/>
      <c r="P4392" s="40"/>
      <c r="Q4392" s="40"/>
      <c r="R4392" s="40"/>
      <c r="S4392" s="40"/>
      <c r="T4392" s="40"/>
      <c r="U4392" s="40"/>
      <c r="V4392" s="40"/>
      <c r="W4392" s="40"/>
      <c r="X4392" s="40"/>
      <c r="Y4392" s="40"/>
      <c r="Z4392" s="40"/>
      <c r="AA4392" s="40"/>
      <c r="AB4392" s="40"/>
      <c r="AC4392" s="40"/>
      <c r="AD4392" s="40"/>
      <c r="AE4392" s="40"/>
      <c r="AF4392" s="40"/>
      <c r="AG4392" s="40"/>
      <c r="AH4392" s="40"/>
      <c r="AI4392" s="40"/>
      <c r="AJ4392" s="40"/>
      <c r="AK4392" s="40"/>
      <c r="AL4392" s="40"/>
      <c r="AM4392" s="40"/>
      <c r="AN4392" s="40"/>
      <c r="AO4392" s="40"/>
      <c r="AP4392" s="40"/>
      <c r="AQ4392" s="40"/>
      <c r="AR4392" s="40"/>
      <c r="AS4392" s="40"/>
      <c r="AT4392" s="40"/>
      <c r="AU4392" s="40"/>
      <c r="AV4392" s="40"/>
      <c r="AW4392" s="40"/>
      <c r="AX4392" s="40"/>
      <c r="AY4392" s="40"/>
      <c r="AZ4392" s="40"/>
      <c r="BA4392" s="40"/>
      <c r="BB4392" s="40"/>
      <c r="BC4392" s="40"/>
      <c r="BD4392" s="40"/>
      <c r="BE4392" s="40"/>
      <c r="BF4392" s="40"/>
    </row>
    <row r="4393" spans="1:58" x14ac:dyDescent="0.4">
      <c r="A4393" s="510"/>
      <c r="B4393" s="40"/>
      <c r="C4393" s="40"/>
      <c r="D4393" s="45"/>
      <c r="E4393" s="45"/>
      <c r="F4393" s="64"/>
      <c r="G4393" s="40"/>
      <c r="H4393" s="40"/>
      <c r="I4393" s="40"/>
      <c r="J4393" s="40"/>
      <c r="K4393" s="40"/>
      <c r="L4393" s="40"/>
      <c r="M4393" s="40"/>
      <c r="N4393" s="40"/>
      <c r="O4393" s="40"/>
      <c r="P4393" s="40"/>
      <c r="Q4393" s="40"/>
      <c r="R4393" s="40"/>
      <c r="S4393" s="40"/>
      <c r="T4393" s="40"/>
      <c r="U4393" s="40"/>
      <c r="V4393" s="40"/>
      <c r="W4393" s="40"/>
      <c r="X4393" s="40"/>
      <c r="Y4393" s="40"/>
      <c r="Z4393" s="40"/>
      <c r="AA4393" s="40"/>
      <c r="AB4393" s="40"/>
      <c r="AC4393" s="40"/>
      <c r="AD4393" s="40"/>
      <c r="AE4393" s="40"/>
      <c r="AF4393" s="40"/>
      <c r="AG4393" s="40"/>
      <c r="AH4393" s="40"/>
      <c r="AI4393" s="40"/>
      <c r="AJ4393" s="40"/>
      <c r="AK4393" s="40"/>
      <c r="AL4393" s="40"/>
      <c r="AM4393" s="40"/>
      <c r="AN4393" s="40"/>
      <c r="AO4393" s="40"/>
      <c r="AP4393" s="40"/>
      <c r="AQ4393" s="40"/>
      <c r="AR4393" s="40"/>
      <c r="AS4393" s="40"/>
      <c r="AT4393" s="40"/>
      <c r="AU4393" s="40"/>
      <c r="AV4393" s="40"/>
      <c r="AW4393" s="40"/>
      <c r="AX4393" s="40"/>
      <c r="AY4393" s="40"/>
      <c r="AZ4393" s="40"/>
      <c r="BA4393" s="40"/>
      <c r="BB4393" s="40"/>
      <c r="BC4393" s="40"/>
      <c r="BD4393" s="40"/>
      <c r="BE4393" s="40"/>
      <c r="BF4393" s="40"/>
    </row>
    <row r="4394" spans="1:58" x14ac:dyDescent="0.4">
      <c r="A4394" s="510"/>
      <c r="B4394" s="40"/>
      <c r="C4394" s="40"/>
      <c r="D4394" s="45"/>
      <c r="E4394" s="45"/>
      <c r="F4394" s="64"/>
      <c r="G4394" s="40"/>
      <c r="H4394" s="40"/>
      <c r="I4394" s="40"/>
      <c r="J4394" s="40"/>
      <c r="K4394" s="40"/>
      <c r="L4394" s="40"/>
      <c r="M4394" s="40"/>
      <c r="N4394" s="40"/>
      <c r="O4394" s="40"/>
      <c r="P4394" s="40"/>
      <c r="Q4394" s="40"/>
      <c r="R4394" s="40"/>
      <c r="S4394" s="40"/>
      <c r="T4394" s="40"/>
      <c r="U4394" s="40"/>
      <c r="V4394" s="40"/>
      <c r="W4394" s="40"/>
      <c r="X4394" s="40"/>
      <c r="Y4394" s="40"/>
      <c r="Z4394" s="40"/>
      <c r="AA4394" s="40"/>
      <c r="AB4394" s="40"/>
      <c r="AC4394" s="40"/>
      <c r="AD4394" s="40"/>
      <c r="AE4394" s="40"/>
      <c r="AF4394" s="40"/>
      <c r="AG4394" s="40"/>
      <c r="AH4394" s="40"/>
      <c r="AI4394" s="40"/>
      <c r="AJ4394" s="40"/>
      <c r="AK4394" s="40"/>
      <c r="AL4394" s="40"/>
      <c r="AM4394" s="40"/>
      <c r="AN4394" s="40"/>
      <c r="AO4394" s="40"/>
      <c r="AP4394" s="40"/>
      <c r="AQ4394" s="40"/>
      <c r="AR4394" s="40"/>
      <c r="AS4394" s="40"/>
      <c r="AT4394" s="40"/>
      <c r="AU4394" s="40"/>
      <c r="AV4394" s="40"/>
      <c r="AW4394" s="40"/>
      <c r="AX4394" s="40"/>
      <c r="AY4394" s="40"/>
      <c r="AZ4394" s="40"/>
      <c r="BA4394" s="40"/>
      <c r="BB4394" s="40"/>
      <c r="BC4394" s="40"/>
      <c r="BD4394" s="40"/>
      <c r="BE4394" s="40"/>
      <c r="BF4394" s="40"/>
    </row>
    <row r="4395" spans="1:58" x14ac:dyDescent="0.4">
      <c r="A4395" s="510"/>
      <c r="B4395" s="40"/>
      <c r="C4395" s="40"/>
      <c r="D4395" s="45"/>
      <c r="E4395" s="45"/>
      <c r="F4395" s="64"/>
      <c r="G4395" s="40"/>
      <c r="H4395" s="40"/>
      <c r="I4395" s="40"/>
      <c r="J4395" s="40"/>
      <c r="K4395" s="40"/>
      <c r="L4395" s="40"/>
      <c r="M4395" s="40"/>
      <c r="N4395" s="40"/>
      <c r="O4395" s="40"/>
      <c r="P4395" s="40"/>
      <c r="Q4395" s="40"/>
      <c r="R4395" s="40"/>
      <c r="S4395" s="40"/>
      <c r="T4395" s="40"/>
      <c r="U4395" s="40"/>
      <c r="V4395" s="40"/>
      <c r="W4395" s="40"/>
      <c r="X4395" s="40"/>
      <c r="Y4395" s="40"/>
      <c r="Z4395" s="40"/>
      <c r="AA4395" s="40"/>
      <c r="AB4395" s="40"/>
      <c r="AC4395" s="40"/>
      <c r="AD4395" s="40"/>
      <c r="AE4395" s="40"/>
      <c r="AF4395" s="40"/>
      <c r="AG4395" s="40"/>
      <c r="AH4395" s="40"/>
      <c r="AI4395" s="40"/>
      <c r="AJ4395" s="40"/>
      <c r="AK4395" s="40"/>
      <c r="AL4395" s="40"/>
      <c r="AM4395" s="40"/>
      <c r="AN4395" s="40"/>
      <c r="AO4395" s="40"/>
      <c r="AP4395" s="40"/>
      <c r="AQ4395" s="40"/>
      <c r="AR4395" s="40"/>
      <c r="AS4395" s="40"/>
      <c r="AT4395" s="40"/>
      <c r="AU4395" s="40"/>
      <c r="AV4395" s="40"/>
      <c r="AW4395" s="40"/>
      <c r="AX4395" s="40"/>
      <c r="AY4395" s="40"/>
      <c r="AZ4395" s="40"/>
      <c r="BA4395" s="40"/>
      <c r="BB4395" s="40"/>
      <c r="BC4395" s="40"/>
      <c r="BD4395" s="40"/>
      <c r="BE4395" s="40"/>
      <c r="BF4395" s="40"/>
    </row>
    <row r="4396" spans="1:58" x14ac:dyDescent="0.4">
      <c r="A4396" s="510"/>
      <c r="B4396" s="40"/>
      <c r="C4396" s="40"/>
      <c r="D4396" s="45"/>
      <c r="E4396" s="45"/>
      <c r="F4396" s="64"/>
      <c r="G4396" s="40"/>
      <c r="H4396" s="40"/>
      <c r="I4396" s="40"/>
      <c r="J4396" s="40"/>
      <c r="K4396" s="40"/>
      <c r="L4396" s="40"/>
      <c r="M4396" s="40"/>
      <c r="N4396" s="40"/>
      <c r="O4396" s="40"/>
      <c r="P4396" s="40"/>
      <c r="Q4396" s="40"/>
      <c r="R4396" s="40"/>
      <c r="S4396" s="40"/>
      <c r="T4396" s="40"/>
      <c r="U4396" s="40"/>
      <c r="V4396" s="40"/>
      <c r="W4396" s="40"/>
      <c r="X4396" s="40"/>
      <c r="Y4396" s="40"/>
      <c r="Z4396" s="40"/>
      <c r="AA4396" s="40"/>
      <c r="AB4396" s="40"/>
      <c r="AC4396" s="40"/>
      <c r="AD4396" s="40"/>
      <c r="AE4396" s="40"/>
      <c r="AF4396" s="40"/>
      <c r="AG4396" s="40"/>
      <c r="AH4396" s="40"/>
      <c r="AI4396" s="40"/>
      <c r="AJ4396" s="40"/>
      <c r="AK4396" s="40"/>
      <c r="AL4396" s="40"/>
      <c r="AM4396" s="40"/>
      <c r="AN4396" s="40"/>
      <c r="AO4396" s="40"/>
      <c r="AP4396" s="40"/>
      <c r="AQ4396" s="40"/>
      <c r="AR4396" s="40"/>
      <c r="AS4396" s="40"/>
      <c r="AT4396" s="40"/>
      <c r="AU4396" s="40"/>
      <c r="AV4396" s="40"/>
      <c r="AW4396" s="40"/>
      <c r="AX4396" s="40"/>
      <c r="AY4396" s="40"/>
      <c r="AZ4396" s="40"/>
      <c r="BA4396" s="40"/>
      <c r="BB4396" s="40"/>
      <c r="BC4396" s="40"/>
      <c r="BD4396" s="40"/>
      <c r="BE4396" s="40"/>
      <c r="BF4396" s="40"/>
    </row>
    <row r="4397" spans="1:58" x14ac:dyDescent="0.4">
      <c r="A4397" s="510"/>
      <c r="B4397" s="40"/>
      <c r="C4397" s="40"/>
      <c r="D4397" s="45"/>
      <c r="E4397" s="45"/>
      <c r="F4397" s="64"/>
      <c r="G4397" s="40"/>
      <c r="H4397" s="40"/>
      <c r="I4397" s="40"/>
      <c r="J4397" s="40"/>
      <c r="K4397" s="40"/>
      <c r="L4397" s="40"/>
      <c r="M4397" s="40"/>
      <c r="N4397" s="40"/>
      <c r="O4397" s="40"/>
      <c r="P4397" s="40"/>
      <c r="Q4397" s="40"/>
      <c r="R4397" s="40"/>
      <c r="S4397" s="40"/>
      <c r="T4397" s="40"/>
      <c r="U4397" s="40"/>
      <c r="V4397" s="40"/>
      <c r="W4397" s="40"/>
      <c r="X4397" s="40"/>
      <c r="Y4397" s="40"/>
      <c r="Z4397" s="40"/>
      <c r="AA4397" s="40"/>
      <c r="AB4397" s="40"/>
      <c r="AC4397" s="40"/>
      <c r="AD4397" s="40"/>
      <c r="AE4397" s="40"/>
      <c r="AF4397" s="40"/>
      <c r="AG4397" s="40"/>
      <c r="AH4397" s="40"/>
      <c r="AI4397" s="40"/>
      <c r="AJ4397" s="40"/>
      <c r="AK4397" s="40"/>
      <c r="AL4397" s="40"/>
      <c r="AM4397" s="40"/>
      <c r="AN4397" s="40"/>
      <c r="AO4397" s="40"/>
      <c r="AP4397" s="40"/>
      <c r="AQ4397" s="40"/>
      <c r="AR4397" s="40"/>
      <c r="AS4397" s="40"/>
      <c r="AT4397" s="40"/>
      <c r="AU4397" s="40"/>
      <c r="AV4397" s="40"/>
      <c r="AW4397" s="40"/>
      <c r="AX4397" s="40"/>
      <c r="AY4397" s="40"/>
      <c r="AZ4397" s="40"/>
      <c r="BA4397" s="40"/>
      <c r="BB4397" s="40"/>
      <c r="BC4397" s="40"/>
      <c r="BD4397" s="40"/>
      <c r="BE4397" s="40"/>
      <c r="BF4397" s="40"/>
    </row>
    <row r="4398" spans="1:58" x14ac:dyDescent="0.4">
      <c r="A4398" s="510"/>
      <c r="B4398" s="40"/>
      <c r="C4398" s="40"/>
      <c r="D4398" s="45"/>
      <c r="E4398" s="45"/>
      <c r="F4398" s="64"/>
      <c r="G4398" s="40"/>
      <c r="H4398" s="40"/>
      <c r="I4398" s="40"/>
      <c r="J4398" s="40"/>
      <c r="K4398" s="40"/>
      <c r="L4398" s="40"/>
      <c r="M4398" s="40"/>
      <c r="N4398" s="40"/>
      <c r="O4398" s="40"/>
      <c r="P4398" s="40"/>
      <c r="Q4398" s="40"/>
      <c r="R4398" s="40"/>
      <c r="S4398" s="40"/>
      <c r="T4398" s="40"/>
      <c r="U4398" s="40"/>
      <c r="V4398" s="40"/>
      <c r="W4398" s="40"/>
      <c r="X4398" s="40"/>
      <c r="Y4398" s="40"/>
      <c r="Z4398" s="40"/>
      <c r="AA4398" s="40"/>
      <c r="AB4398" s="40"/>
      <c r="AC4398" s="40"/>
      <c r="AD4398" s="40"/>
      <c r="AE4398" s="40"/>
      <c r="AF4398" s="40"/>
      <c r="AG4398" s="40"/>
      <c r="AH4398" s="40"/>
      <c r="AI4398" s="40"/>
      <c r="AJ4398" s="40"/>
      <c r="AK4398" s="40"/>
      <c r="AL4398" s="40"/>
      <c r="AM4398" s="40"/>
      <c r="AN4398" s="40"/>
      <c r="AO4398" s="40"/>
      <c r="AP4398" s="40"/>
      <c r="AQ4398" s="40"/>
      <c r="AR4398" s="40"/>
      <c r="AS4398" s="40"/>
      <c r="AT4398" s="40"/>
      <c r="AU4398" s="40"/>
      <c r="AV4398" s="40"/>
      <c r="AW4398" s="40"/>
      <c r="AX4398" s="40"/>
      <c r="AY4398" s="40"/>
      <c r="AZ4398" s="40"/>
      <c r="BA4398" s="40"/>
      <c r="BB4398" s="40"/>
      <c r="BC4398" s="40"/>
      <c r="BD4398" s="40"/>
      <c r="BE4398" s="40"/>
      <c r="BF4398" s="40"/>
    </row>
    <row r="4399" spans="1:58" x14ac:dyDescent="0.4">
      <c r="A4399" s="510"/>
      <c r="B4399" s="40"/>
      <c r="C4399" s="40"/>
      <c r="D4399" s="45"/>
      <c r="E4399" s="45"/>
      <c r="F4399" s="64"/>
      <c r="G4399" s="40"/>
      <c r="H4399" s="40"/>
      <c r="I4399" s="40"/>
      <c r="J4399" s="40"/>
      <c r="K4399" s="40"/>
      <c r="L4399" s="40"/>
      <c r="M4399" s="40"/>
      <c r="N4399" s="40"/>
      <c r="O4399" s="40"/>
      <c r="P4399" s="40"/>
      <c r="Q4399" s="40"/>
      <c r="R4399" s="40"/>
      <c r="S4399" s="40"/>
      <c r="T4399" s="40"/>
      <c r="U4399" s="40"/>
      <c r="V4399" s="40"/>
      <c r="W4399" s="40"/>
      <c r="X4399" s="40"/>
      <c r="Y4399" s="40"/>
      <c r="Z4399" s="40"/>
      <c r="AA4399" s="40"/>
      <c r="AB4399" s="40"/>
      <c r="AC4399" s="40"/>
      <c r="AD4399" s="40"/>
      <c r="AE4399" s="40"/>
      <c r="AF4399" s="40"/>
      <c r="AG4399" s="40"/>
      <c r="AH4399" s="40"/>
      <c r="AI4399" s="40"/>
      <c r="AJ4399" s="40"/>
      <c r="AK4399" s="40"/>
      <c r="AL4399" s="40"/>
      <c r="AM4399" s="40"/>
      <c r="AN4399" s="40"/>
      <c r="AO4399" s="40"/>
      <c r="AP4399" s="40"/>
      <c r="AQ4399" s="40"/>
      <c r="AR4399" s="40"/>
      <c r="AS4399" s="40"/>
      <c r="AT4399" s="40"/>
      <c r="AU4399" s="40"/>
      <c r="AV4399" s="40"/>
      <c r="AW4399" s="40"/>
      <c r="AX4399" s="40"/>
      <c r="AY4399" s="40"/>
      <c r="AZ4399" s="40"/>
      <c r="BA4399" s="40"/>
      <c r="BB4399" s="40"/>
      <c r="BC4399" s="40"/>
      <c r="BD4399" s="40"/>
      <c r="BE4399" s="40"/>
      <c r="BF4399" s="40"/>
    </row>
    <row r="4400" spans="1:58" x14ac:dyDescent="0.4">
      <c r="A4400" s="510"/>
      <c r="B4400" s="40"/>
      <c r="C4400" s="40"/>
      <c r="D4400" s="45"/>
      <c r="E4400" s="45"/>
      <c r="F4400" s="64"/>
      <c r="G4400" s="40"/>
      <c r="H4400" s="40"/>
      <c r="I4400" s="40"/>
      <c r="J4400" s="40"/>
      <c r="K4400" s="40"/>
      <c r="L4400" s="40"/>
      <c r="M4400" s="40"/>
      <c r="N4400" s="40"/>
      <c r="O4400" s="40"/>
      <c r="P4400" s="40"/>
      <c r="Q4400" s="40"/>
      <c r="R4400" s="40"/>
      <c r="S4400" s="40"/>
      <c r="T4400" s="40"/>
      <c r="U4400" s="40"/>
      <c r="V4400" s="40"/>
      <c r="W4400" s="40"/>
      <c r="X4400" s="40"/>
      <c r="Y4400" s="40"/>
      <c r="Z4400" s="40"/>
      <c r="AA4400" s="40"/>
      <c r="AB4400" s="40"/>
      <c r="AC4400" s="40"/>
      <c r="AD4400" s="40"/>
      <c r="AE4400" s="40"/>
      <c r="AF4400" s="40"/>
      <c r="AG4400" s="40"/>
      <c r="AH4400" s="40"/>
      <c r="AI4400" s="40"/>
      <c r="AJ4400" s="40"/>
      <c r="AK4400" s="40"/>
      <c r="AL4400" s="40"/>
      <c r="AM4400" s="40"/>
      <c r="AN4400" s="40"/>
      <c r="AO4400" s="40"/>
      <c r="AP4400" s="40"/>
      <c r="AQ4400" s="40"/>
      <c r="AR4400" s="40"/>
      <c r="AS4400" s="40"/>
      <c r="AT4400" s="40"/>
      <c r="AU4400" s="40"/>
      <c r="AV4400" s="40"/>
      <c r="AW4400" s="40"/>
      <c r="AX4400" s="40"/>
      <c r="AY4400" s="40"/>
      <c r="AZ4400" s="40"/>
      <c r="BA4400" s="40"/>
      <c r="BB4400" s="40"/>
      <c r="BC4400" s="40"/>
      <c r="BD4400" s="40"/>
      <c r="BE4400" s="40"/>
      <c r="BF4400" s="40"/>
    </row>
    <row r="4401" spans="1:58" x14ac:dyDescent="0.4">
      <c r="A4401" s="510"/>
      <c r="B4401" s="40"/>
      <c r="C4401" s="40"/>
      <c r="D4401" s="45"/>
      <c r="E4401" s="45"/>
      <c r="F4401" s="64"/>
      <c r="G4401" s="40"/>
      <c r="H4401" s="40"/>
      <c r="I4401" s="40"/>
      <c r="J4401" s="40"/>
      <c r="K4401" s="40"/>
      <c r="L4401" s="40"/>
      <c r="M4401" s="40"/>
      <c r="N4401" s="40"/>
      <c r="O4401" s="40"/>
      <c r="P4401" s="40"/>
      <c r="Q4401" s="40"/>
      <c r="R4401" s="40"/>
      <c r="S4401" s="40"/>
      <c r="T4401" s="40"/>
      <c r="U4401" s="40"/>
      <c r="V4401" s="40"/>
      <c r="W4401" s="40"/>
      <c r="X4401" s="40"/>
      <c r="Y4401" s="40"/>
      <c r="Z4401" s="40"/>
      <c r="AA4401" s="40"/>
      <c r="AB4401" s="40"/>
      <c r="AC4401" s="40"/>
      <c r="AD4401" s="40"/>
      <c r="AE4401" s="40"/>
      <c r="AF4401" s="40"/>
      <c r="AG4401" s="40"/>
      <c r="AH4401" s="40"/>
      <c r="AI4401" s="40"/>
      <c r="AJ4401" s="40"/>
      <c r="AK4401" s="40"/>
      <c r="AL4401" s="40"/>
      <c r="AM4401" s="40"/>
      <c r="AN4401" s="40"/>
      <c r="AO4401" s="40"/>
      <c r="AP4401" s="40"/>
      <c r="AQ4401" s="40"/>
      <c r="AR4401" s="40"/>
      <c r="AS4401" s="40"/>
      <c r="AT4401" s="40"/>
      <c r="AU4401" s="40"/>
      <c r="AV4401" s="40"/>
      <c r="AW4401" s="40"/>
      <c r="AX4401" s="40"/>
      <c r="AY4401" s="40"/>
      <c r="AZ4401" s="40"/>
      <c r="BA4401" s="40"/>
      <c r="BB4401" s="40"/>
      <c r="BC4401" s="40"/>
      <c r="BD4401" s="40"/>
      <c r="BE4401" s="40"/>
      <c r="BF4401" s="40"/>
    </row>
    <row r="4402" spans="1:58" x14ac:dyDescent="0.4">
      <c r="A4402" s="510"/>
      <c r="B4402" s="40"/>
      <c r="C4402" s="40"/>
      <c r="D4402" s="45"/>
      <c r="E4402" s="45"/>
      <c r="F4402" s="64"/>
      <c r="G4402" s="40"/>
      <c r="H4402" s="40"/>
      <c r="I4402" s="40"/>
      <c r="J4402" s="40"/>
      <c r="K4402" s="40"/>
      <c r="L4402" s="40"/>
      <c r="M4402" s="40"/>
      <c r="N4402" s="40"/>
      <c r="O4402" s="40"/>
      <c r="P4402" s="40"/>
      <c r="Q4402" s="40"/>
      <c r="R4402" s="40"/>
      <c r="S4402" s="40"/>
      <c r="T4402" s="40"/>
      <c r="U4402" s="40"/>
      <c r="V4402" s="40"/>
      <c r="W4402" s="40"/>
      <c r="X4402" s="40"/>
      <c r="Y4402" s="40"/>
      <c r="Z4402" s="40"/>
      <c r="AA4402" s="40"/>
      <c r="AB4402" s="40"/>
      <c r="AC4402" s="40"/>
      <c r="AD4402" s="40"/>
      <c r="AE4402" s="40"/>
      <c r="AF4402" s="40"/>
      <c r="AG4402" s="40"/>
      <c r="AH4402" s="40"/>
      <c r="AI4402" s="40"/>
      <c r="AJ4402" s="40"/>
      <c r="AK4402" s="40"/>
      <c r="AL4402" s="40"/>
      <c r="AM4402" s="40"/>
      <c r="AN4402" s="40"/>
      <c r="AO4402" s="40"/>
      <c r="AP4402" s="40"/>
      <c r="AQ4402" s="40"/>
      <c r="AR4402" s="40"/>
      <c r="AS4402" s="40"/>
      <c r="AT4402" s="40"/>
      <c r="AU4402" s="40"/>
      <c r="AV4402" s="40"/>
      <c r="AW4402" s="40"/>
      <c r="AX4402" s="40"/>
      <c r="AY4402" s="40"/>
      <c r="AZ4402" s="40"/>
      <c r="BA4402" s="40"/>
      <c r="BB4402" s="40"/>
      <c r="BC4402" s="40"/>
      <c r="BD4402" s="40"/>
      <c r="BE4402" s="40"/>
      <c r="BF4402" s="40"/>
    </row>
    <row r="4403" spans="1:58" x14ac:dyDescent="0.4">
      <c r="A4403" s="510"/>
      <c r="B4403" s="40"/>
      <c r="C4403" s="40"/>
      <c r="D4403" s="45"/>
      <c r="E4403" s="45"/>
      <c r="F4403" s="64"/>
      <c r="G4403" s="40"/>
      <c r="H4403" s="40"/>
      <c r="I4403" s="40"/>
      <c r="J4403" s="40"/>
      <c r="K4403" s="40"/>
      <c r="L4403" s="40"/>
      <c r="M4403" s="40"/>
      <c r="N4403" s="40"/>
      <c r="O4403" s="40"/>
      <c r="P4403" s="40"/>
      <c r="Q4403" s="40"/>
      <c r="R4403" s="40"/>
      <c r="S4403" s="40"/>
      <c r="T4403" s="40"/>
      <c r="U4403" s="40"/>
      <c r="V4403" s="40"/>
      <c r="W4403" s="40"/>
      <c r="X4403" s="40"/>
      <c r="Y4403" s="40"/>
      <c r="Z4403" s="40"/>
      <c r="AA4403" s="40"/>
      <c r="AB4403" s="40"/>
      <c r="AC4403" s="40"/>
      <c r="AD4403" s="40"/>
      <c r="AE4403" s="40"/>
      <c r="AF4403" s="40"/>
      <c r="AG4403" s="40"/>
      <c r="AH4403" s="40"/>
      <c r="AI4403" s="40"/>
      <c r="AJ4403" s="40"/>
      <c r="AK4403" s="40"/>
      <c r="AL4403" s="40"/>
      <c r="AM4403" s="40"/>
      <c r="AN4403" s="40"/>
      <c r="AO4403" s="40"/>
      <c r="AP4403" s="40"/>
      <c r="AQ4403" s="40"/>
      <c r="AR4403" s="40"/>
      <c r="AS4403" s="40"/>
      <c r="AT4403" s="40"/>
      <c r="AU4403" s="40"/>
      <c r="AV4403" s="40"/>
      <c r="AW4403" s="40"/>
      <c r="AX4403" s="40"/>
      <c r="AY4403" s="40"/>
      <c r="AZ4403" s="40"/>
      <c r="BA4403" s="40"/>
      <c r="BB4403" s="40"/>
      <c r="BC4403" s="40"/>
      <c r="BD4403" s="40"/>
      <c r="BE4403" s="40"/>
      <c r="BF4403" s="40"/>
    </row>
    <row r="4404" spans="1:58" x14ac:dyDescent="0.4">
      <c r="A4404" s="510"/>
      <c r="B4404" s="40"/>
      <c r="C4404" s="40"/>
      <c r="D4404" s="45"/>
      <c r="E4404" s="45"/>
      <c r="F4404" s="64"/>
      <c r="G4404" s="40"/>
      <c r="H4404" s="40"/>
      <c r="I4404" s="40"/>
      <c r="J4404" s="40"/>
      <c r="K4404" s="40"/>
      <c r="L4404" s="40"/>
      <c r="M4404" s="40"/>
      <c r="N4404" s="40"/>
      <c r="O4404" s="40"/>
      <c r="P4404" s="40"/>
      <c r="Q4404" s="40"/>
      <c r="R4404" s="40"/>
      <c r="S4404" s="40"/>
      <c r="T4404" s="40"/>
      <c r="U4404" s="40"/>
      <c r="V4404" s="40"/>
      <c r="W4404" s="40"/>
      <c r="X4404" s="40"/>
      <c r="Y4404" s="40"/>
      <c r="Z4404" s="40"/>
      <c r="AA4404" s="40"/>
      <c r="AB4404" s="40"/>
      <c r="AC4404" s="40"/>
      <c r="AD4404" s="40"/>
      <c r="AE4404" s="40"/>
      <c r="AF4404" s="40"/>
      <c r="AG4404" s="40"/>
      <c r="AH4404" s="40"/>
      <c r="AI4404" s="40"/>
      <c r="AJ4404" s="40"/>
      <c r="AK4404" s="40"/>
      <c r="AL4404" s="40"/>
      <c r="AM4404" s="40"/>
      <c r="AN4404" s="40"/>
      <c r="AO4404" s="40"/>
      <c r="AP4404" s="40"/>
      <c r="AQ4404" s="40"/>
      <c r="AR4404" s="40"/>
      <c r="AS4404" s="40"/>
      <c r="AT4404" s="40"/>
      <c r="AU4404" s="40"/>
      <c r="AV4404" s="40"/>
      <c r="AW4404" s="40"/>
      <c r="AX4404" s="40"/>
      <c r="AY4404" s="40"/>
      <c r="AZ4404" s="40"/>
      <c r="BA4404" s="40"/>
      <c r="BB4404" s="40"/>
      <c r="BC4404" s="40"/>
      <c r="BD4404" s="40"/>
      <c r="BE4404" s="40"/>
      <c r="BF4404" s="40"/>
    </row>
    <row r="4405" spans="1:58" x14ac:dyDescent="0.4">
      <c r="A4405" s="510"/>
      <c r="B4405" s="40"/>
      <c r="C4405" s="40"/>
      <c r="D4405" s="45"/>
      <c r="E4405" s="45"/>
      <c r="F4405" s="64"/>
      <c r="G4405" s="40"/>
      <c r="H4405" s="40"/>
      <c r="I4405" s="40"/>
      <c r="J4405" s="40"/>
      <c r="K4405" s="40"/>
      <c r="L4405" s="40"/>
      <c r="M4405" s="40"/>
      <c r="N4405" s="40"/>
      <c r="O4405" s="40"/>
      <c r="P4405" s="40"/>
      <c r="Q4405" s="40"/>
      <c r="R4405" s="40"/>
      <c r="S4405" s="40"/>
      <c r="T4405" s="40"/>
      <c r="U4405" s="40"/>
      <c r="V4405" s="40"/>
      <c r="W4405" s="40"/>
      <c r="X4405" s="40"/>
      <c r="Y4405" s="40"/>
      <c r="Z4405" s="40"/>
      <c r="AA4405" s="40"/>
      <c r="AB4405" s="40"/>
      <c r="AC4405" s="40"/>
      <c r="AD4405" s="40"/>
      <c r="AE4405" s="40"/>
      <c r="AF4405" s="40"/>
      <c r="AG4405" s="40"/>
      <c r="AH4405" s="40"/>
      <c r="AI4405" s="40"/>
      <c r="AJ4405" s="40"/>
      <c r="AK4405" s="40"/>
      <c r="AL4405" s="40"/>
      <c r="AM4405" s="40"/>
      <c r="AN4405" s="40"/>
      <c r="AO4405" s="40"/>
      <c r="AP4405" s="40"/>
      <c r="AQ4405" s="40"/>
      <c r="AR4405" s="40"/>
      <c r="AS4405" s="40"/>
      <c r="AT4405" s="40"/>
      <c r="AU4405" s="40"/>
      <c r="AV4405" s="40"/>
      <c r="AW4405" s="40"/>
      <c r="AX4405" s="40"/>
      <c r="AY4405" s="40"/>
      <c r="AZ4405" s="40"/>
      <c r="BA4405" s="40"/>
      <c r="BB4405" s="40"/>
      <c r="BC4405" s="40"/>
      <c r="BD4405" s="40"/>
      <c r="BE4405" s="40"/>
      <c r="BF4405" s="40"/>
    </row>
    <row r="4406" spans="1:58" x14ac:dyDescent="0.4">
      <c r="A4406" s="510"/>
      <c r="B4406" s="40"/>
      <c r="C4406" s="40"/>
      <c r="D4406" s="45"/>
      <c r="E4406" s="45"/>
      <c r="F4406" s="64"/>
      <c r="G4406" s="40"/>
      <c r="H4406" s="40"/>
      <c r="I4406" s="40"/>
      <c r="J4406" s="40"/>
      <c r="K4406" s="40"/>
      <c r="L4406" s="40"/>
      <c r="M4406" s="40"/>
      <c r="N4406" s="40"/>
      <c r="O4406" s="40"/>
      <c r="P4406" s="40"/>
      <c r="Q4406" s="40"/>
      <c r="R4406" s="40"/>
      <c r="S4406" s="40"/>
      <c r="T4406" s="40"/>
      <c r="U4406" s="40"/>
      <c r="V4406" s="40"/>
      <c r="W4406" s="40"/>
      <c r="X4406" s="40"/>
      <c r="Y4406" s="40"/>
      <c r="Z4406" s="40"/>
      <c r="AA4406" s="40"/>
      <c r="AB4406" s="40"/>
      <c r="AC4406" s="40"/>
      <c r="AD4406" s="40"/>
      <c r="AE4406" s="40"/>
      <c r="AF4406" s="40"/>
      <c r="AG4406" s="40"/>
      <c r="AH4406" s="40"/>
      <c r="AI4406" s="40"/>
      <c r="AJ4406" s="40"/>
      <c r="AK4406" s="40"/>
      <c r="AL4406" s="40"/>
      <c r="AM4406" s="40"/>
      <c r="AN4406" s="40"/>
      <c r="AO4406" s="40"/>
      <c r="AP4406" s="40"/>
      <c r="AQ4406" s="40"/>
      <c r="AR4406" s="40"/>
      <c r="AS4406" s="40"/>
      <c r="AT4406" s="40"/>
      <c r="AU4406" s="40"/>
      <c r="AV4406" s="40"/>
      <c r="AW4406" s="40"/>
      <c r="AX4406" s="40"/>
      <c r="AY4406" s="40"/>
      <c r="AZ4406" s="40"/>
      <c r="BA4406" s="40"/>
      <c r="BB4406" s="40"/>
      <c r="BC4406" s="40"/>
      <c r="BD4406" s="40"/>
      <c r="BE4406" s="40"/>
      <c r="BF4406" s="40"/>
    </row>
    <row r="4407" spans="1:58" x14ac:dyDescent="0.4">
      <c r="A4407" s="510"/>
      <c r="B4407" s="40"/>
      <c r="C4407" s="40"/>
      <c r="D4407" s="45"/>
      <c r="E4407" s="45"/>
      <c r="F4407" s="64"/>
      <c r="G4407" s="40"/>
      <c r="H4407" s="40"/>
      <c r="I4407" s="40"/>
      <c r="J4407" s="40"/>
      <c r="K4407" s="40"/>
      <c r="L4407" s="40"/>
      <c r="M4407" s="40"/>
      <c r="N4407" s="40"/>
      <c r="O4407" s="40"/>
      <c r="P4407" s="40"/>
      <c r="Q4407" s="40"/>
      <c r="R4407" s="40"/>
      <c r="S4407" s="40"/>
      <c r="T4407" s="40"/>
      <c r="U4407" s="40"/>
      <c r="V4407" s="40"/>
      <c r="W4407" s="40"/>
      <c r="X4407" s="40"/>
      <c r="Y4407" s="40"/>
      <c r="Z4407" s="40"/>
      <c r="AA4407" s="40"/>
      <c r="AB4407" s="40"/>
      <c r="AC4407" s="40"/>
      <c r="AD4407" s="40"/>
      <c r="AE4407" s="40"/>
      <c r="AF4407" s="40"/>
      <c r="AG4407" s="40"/>
      <c r="AH4407" s="40"/>
      <c r="AI4407" s="40"/>
      <c r="AJ4407" s="40"/>
      <c r="AK4407" s="40"/>
      <c r="AL4407" s="40"/>
      <c r="AM4407" s="40"/>
      <c r="AN4407" s="40"/>
      <c r="AO4407" s="40"/>
      <c r="AP4407" s="40"/>
      <c r="AQ4407" s="40"/>
      <c r="AR4407" s="40"/>
      <c r="AS4407" s="40"/>
      <c r="AT4407" s="40"/>
      <c r="AU4407" s="40"/>
      <c r="AV4407" s="40"/>
      <c r="AW4407" s="40"/>
      <c r="AX4407" s="40"/>
      <c r="AY4407" s="40"/>
      <c r="AZ4407" s="40"/>
      <c r="BA4407" s="40"/>
      <c r="BB4407" s="40"/>
      <c r="BC4407" s="40"/>
      <c r="BD4407" s="40"/>
      <c r="BE4407" s="40"/>
      <c r="BF4407" s="40"/>
    </row>
    <row r="4408" spans="1:58" x14ac:dyDescent="0.4">
      <c r="A4408" s="510"/>
      <c r="B4408" s="40"/>
      <c r="C4408" s="40"/>
      <c r="D4408" s="45"/>
      <c r="E4408" s="45"/>
      <c r="F4408" s="64"/>
      <c r="G4408" s="40"/>
      <c r="H4408" s="40"/>
      <c r="I4408" s="40"/>
      <c r="J4408" s="40"/>
      <c r="K4408" s="40"/>
      <c r="L4408" s="40"/>
      <c r="M4408" s="40"/>
      <c r="N4408" s="40"/>
      <c r="O4408" s="40"/>
      <c r="P4408" s="40"/>
      <c r="Q4408" s="40"/>
      <c r="R4408" s="40"/>
      <c r="S4408" s="40"/>
      <c r="T4408" s="40"/>
      <c r="U4408" s="40"/>
      <c r="V4408" s="40"/>
      <c r="W4408" s="40"/>
      <c r="X4408" s="40"/>
      <c r="Y4408" s="40"/>
      <c r="Z4408" s="40"/>
      <c r="AA4408" s="40"/>
      <c r="AB4408" s="40"/>
      <c r="AC4408" s="40"/>
      <c r="AD4408" s="40"/>
      <c r="AE4408" s="40"/>
      <c r="AF4408" s="40"/>
      <c r="AG4408" s="40"/>
      <c r="AH4408" s="40"/>
      <c r="AI4408" s="40"/>
      <c r="AJ4408" s="40"/>
      <c r="AK4408" s="40"/>
      <c r="AL4408" s="40"/>
      <c r="AM4408" s="40"/>
      <c r="AN4408" s="40"/>
      <c r="AO4408" s="40"/>
      <c r="AP4408" s="40"/>
      <c r="AQ4408" s="40"/>
      <c r="AR4408" s="40"/>
      <c r="AS4408" s="40"/>
      <c r="AT4408" s="40"/>
      <c r="AU4408" s="40"/>
      <c r="AV4408" s="40"/>
      <c r="AW4408" s="40"/>
      <c r="AX4408" s="40"/>
      <c r="AY4408" s="40"/>
      <c r="AZ4408" s="40"/>
      <c r="BA4408" s="40"/>
      <c r="BB4408" s="40"/>
      <c r="BC4408" s="40"/>
      <c r="BD4408" s="40"/>
      <c r="BE4408" s="40"/>
      <c r="BF4408" s="40"/>
    </row>
    <row r="4409" spans="1:58" x14ac:dyDescent="0.4">
      <c r="A4409" s="510"/>
      <c r="B4409" s="40"/>
      <c r="C4409" s="40"/>
      <c r="D4409" s="45"/>
      <c r="E4409" s="45"/>
      <c r="F4409" s="64"/>
      <c r="G4409" s="40"/>
      <c r="H4409" s="40"/>
      <c r="I4409" s="40"/>
      <c r="J4409" s="40"/>
      <c r="K4409" s="40"/>
      <c r="L4409" s="40"/>
      <c r="M4409" s="40"/>
      <c r="N4409" s="40"/>
      <c r="O4409" s="40"/>
      <c r="P4409" s="40"/>
      <c r="Q4409" s="40"/>
      <c r="R4409" s="40"/>
      <c r="S4409" s="40"/>
      <c r="T4409" s="40"/>
      <c r="U4409" s="40"/>
      <c r="V4409" s="40"/>
      <c r="W4409" s="40"/>
      <c r="X4409" s="40"/>
      <c r="Y4409" s="40"/>
      <c r="Z4409" s="40"/>
      <c r="AA4409" s="40"/>
      <c r="AB4409" s="40"/>
      <c r="AC4409" s="40"/>
      <c r="AD4409" s="40"/>
      <c r="AE4409" s="40"/>
      <c r="AF4409" s="40"/>
      <c r="AG4409" s="40"/>
      <c r="AH4409" s="40"/>
      <c r="AI4409" s="40"/>
      <c r="AJ4409" s="40"/>
      <c r="AK4409" s="40"/>
      <c r="AL4409" s="40"/>
      <c r="AM4409" s="40"/>
      <c r="AN4409" s="40"/>
      <c r="AO4409" s="40"/>
      <c r="AP4409" s="40"/>
      <c r="AQ4409" s="40"/>
      <c r="AR4409" s="40"/>
      <c r="AS4409" s="40"/>
      <c r="AT4409" s="40"/>
      <c r="AU4409" s="40"/>
      <c r="AV4409" s="40"/>
      <c r="AW4409" s="40"/>
      <c r="AX4409" s="40"/>
      <c r="AY4409" s="40"/>
      <c r="AZ4409" s="40"/>
      <c r="BA4409" s="40"/>
      <c r="BB4409" s="40"/>
      <c r="BC4409" s="40"/>
      <c r="BD4409" s="40"/>
      <c r="BE4409" s="40"/>
      <c r="BF4409" s="40"/>
    </row>
    <row r="4410" spans="1:58" x14ac:dyDescent="0.4">
      <c r="A4410" s="510"/>
      <c r="B4410" s="40"/>
      <c r="C4410" s="40"/>
      <c r="D4410" s="45"/>
      <c r="E4410" s="45"/>
      <c r="F4410" s="64"/>
      <c r="G4410" s="40"/>
      <c r="H4410" s="40"/>
      <c r="I4410" s="40"/>
      <c r="J4410" s="40"/>
      <c r="K4410" s="40"/>
      <c r="L4410" s="40"/>
      <c r="M4410" s="40"/>
      <c r="N4410" s="40"/>
      <c r="O4410" s="40"/>
      <c r="P4410" s="40"/>
      <c r="Q4410" s="40"/>
      <c r="R4410" s="40"/>
      <c r="S4410" s="40"/>
      <c r="T4410" s="40"/>
      <c r="U4410" s="40"/>
      <c r="V4410" s="40"/>
      <c r="W4410" s="40"/>
      <c r="X4410" s="40"/>
      <c r="Y4410" s="40"/>
      <c r="Z4410" s="40"/>
      <c r="AA4410" s="40"/>
      <c r="AB4410" s="40"/>
      <c r="AC4410" s="40"/>
      <c r="AD4410" s="40"/>
      <c r="AE4410" s="40"/>
      <c r="AF4410" s="40"/>
      <c r="AG4410" s="40"/>
      <c r="AH4410" s="40"/>
      <c r="AI4410" s="40"/>
      <c r="AJ4410" s="40"/>
      <c r="AK4410" s="40"/>
      <c r="AL4410" s="40"/>
      <c r="AM4410" s="40"/>
      <c r="AN4410" s="40"/>
      <c r="AO4410" s="40"/>
      <c r="AP4410" s="40"/>
      <c r="AQ4410" s="40"/>
      <c r="AR4410" s="40"/>
      <c r="AS4410" s="40"/>
      <c r="AT4410" s="40"/>
      <c r="AU4410" s="40"/>
      <c r="AV4410" s="40"/>
      <c r="AW4410" s="40"/>
      <c r="AX4410" s="40"/>
      <c r="AY4410" s="40"/>
      <c r="AZ4410" s="40"/>
      <c r="BA4410" s="40"/>
      <c r="BB4410" s="40"/>
      <c r="BC4410" s="40"/>
      <c r="BD4410" s="40"/>
      <c r="BE4410" s="40"/>
      <c r="BF4410" s="40"/>
    </row>
    <row r="4411" spans="1:58" x14ac:dyDescent="0.4">
      <c r="A4411" s="510"/>
      <c r="B4411" s="40"/>
      <c r="C4411" s="40"/>
      <c r="D4411" s="45"/>
      <c r="E4411" s="45"/>
      <c r="F4411" s="64"/>
      <c r="G4411" s="40"/>
      <c r="H4411" s="40"/>
      <c r="I4411" s="40"/>
      <c r="J4411" s="40"/>
      <c r="K4411" s="40"/>
      <c r="L4411" s="40"/>
      <c r="M4411" s="40"/>
      <c r="N4411" s="40"/>
      <c r="O4411" s="40"/>
      <c r="P4411" s="40"/>
      <c r="Q4411" s="40"/>
      <c r="R4411" s="40"/>
      <c r="S4411" s="40"/>
      <c r="T4411" s="40"/>
      <c r="U4411" s="40"/>
      <c r="V4411" s="40"/>
      <c r="W4411" s="40"/>
      <c r="X4411" s="40"/>
      <c r="Y4411" s="40"/>
      <c r="Z4411" s="40"/>
      <c r="AA4411" s="40"/>
      <c r="AB4411" s="40"/>
      <c r="AC4411" s="40"/>
      <c r="AD4411" s="40"/>
      <c r="AE4411" s="40"/>
      <c r="AF4411" s="40"/>
      <c r="AG4411" s="40"/>
      <c r="AH4411" s="40"/>
      <c r="AI4411" s="40"/>
      <c r="AJ4411" s="40"/>
      <c r="AK4411" s="40"/>
      <c r="AL4411" s="40"/>
      <c r="AM4411" s="40"/>
      <c r="AN4411" s="40"/>
      <c r="AO4411" s="40"/>
      <c r="AP4411" s="40"/>
      <c r="AQ4411" s="40"/>
      <c r="AR4411" s="40"/>
      <c r="AS4411" s="40"/>
      <c r="AT4411" s="40"/>
      <c r="AU4411" s="40"/>
      <c r="AV4411" s="40"/>
      <c r="AW4411" s="40"/>
      <c r="AX4411" s="40"/>
      <c r="AY4411" s="40"/>
      <c r="AZ4411" s="40"/>
      <c r="BA4411" s="40"/>
      <c r="BB4411" s="40"/>
      <c r="BC4411" s="40"/>
      <c r="BD4411" s="40"/>
      <c r="BE4411" s="40"/>
      <c r="BF4411" s="40"/>
    </row>
    <row r="4412" spans="1:58" x14ac:dyDescent="0.4">
      <c r="A4412" s="510"/>
      <c r="B4412" s="40"/>
      <c r="C4412" s="40"/>
      <c r="D4412" s="45"/>
      <c r="E4412" s="45"/>
      <c r="F4412" s="64"/>
      <c r="G4412" s="40"/>
      <c r="H4412" s="40"/>
      <c r="I4412" s="40"/>
      <c r="J4412" s="40"/>
      <c r="K4412" s="40"/>
      <c r="L4412" s="40"/>
      <c r="M4412" s="40"/>
      <c r="N4412" s="40"/>
      <c r="O4412" s="40"/>
      <c r="P4412" s="40"/>
      <c r="Q4412" s="40"/>
      <c r="R4412" s="40"/>
      <c r="S4412" s="40"/>
      <c r="T4412" s="40"/>
      <c r="U4412" s="40"/>
      <c r="V4412" s="40"/>
      <c r="W4412" s="40"/>
      <c r="X4412" s="40"/>
      <c r="Y4412" s="40"/>
      <c r="Z4412" s="40"/>
      <c r="AA4412" s="40"/>
      <c r="AB4412" s="40"/>
      <c r="AC4412" s="40"/>
      <c r="AD4412" s="40"/>
      <c r="AE4412" s="40"/>
      <c r="AF4412" s="40"/>
      <c r="AG4412" s="40"/>
      <c r="AH4412" s="40"/>
      <c r="AI4412" s="40"/>
      <c r="AJ4412" s="40"/>
      <c r="AK4412" s="40"/>
      <c r="AL4412" s="40"/>
      <c r="AM4412" s="40"/>
      <c r="AN4412" s="40"/>
      <c r="AO4412" s="40"/>
      <c r="AP4412" s="40"/>
      <c r="AQ4412" s="40"/>
      <c r="AR4412" s="40"/>
      <c r="AS4412" s="40"/>
      <c r="AT4412" s="40"/>
      <c r="AU4412" s="40"/>
      <c r="AV4412" s="40"/>
      <c r="AW4412" s="40"/>
      <c r="AX4412" s="40"/>
      <c r="AY4412" s="40"/>
      <c r="AZ4412" s="40"/>
      <c r="BA4412" s="40"/>
      <c r="BB4412" s="40"/>
      <c r="BC4412" s="40"/>
      <c r="BD4412" s="40"/>
      <c r="BE4412" s="40"/>
      <c r="BF4412" s="40"/>
    </row>
    <row r="4413" spans="1:58" x14ac:dyDescent="0.4">
      <c r="A4413" s="510"/>
      <c r="B4413" s="40"/>
      <c r="C4413" s="40"/>
      <c r="D4413" s="45"/>
      <c r="E4413" s="45"/>
      <c r="F4413" s="64"/>
      <c r="G4413" s="40"/>
      <c r="H4413" s="40"/>
      <c r="I4413" s="40"/>
      <c r="J4413" s="40"/>
      <c r="K4413" s="40"/>
      <c r="L4413" s="40"/>
      <c r="M4413" s="40"/>
      <c r="N4413" s="40"/>
      <c r="O4413" s="40"/>
      <c r="P4413" s="40"/>
      <c r="Q4413" s="40"/>
      <c r="R4413" s="40"/>
      <c r="S4413" s="40"/>
      <c r="T4413" s="40"/>
      <c r="U4413" s="40"/>
      <c r="V4413" s="40"/>
      <c r="W4413" s="40"/>
      <c r="X4413" s="40"/>
      <c r="Y4413" s="40"/>
      <c r="Z4413" s="40"/>
      <c r="AA4413" s="40"/>
      <c r="AB4413" s="40"/>
      <c r="AC4413" s="40"/>
      <c r="AD4413" s="40"/>
      <c r="AE4413" s="40"/>
      <c r="AF4413" s="40"/>
      <c r="AG4413" s="40"/>
      <c r="AH4413" s="40"/>
      <c r="AI4413" s="40"/>
      <c r="AJ4413" s="40"/>
      <c r="AK4413" s="40"/>
      <c r="AL4413" s="40"/>
      <c r="AM4413" s="40"/>
      <c r="AN4413" s="40"/>
      <c r="AO4413" s="40"/>
      <c r="AP4413" s="40"/>
      <c r="AQ4413" s="40"/>
      <c r="AR4413" s="40"/>
      <c r="AS4413" s="40"/>
      <c r="AT4413" s="40"/>
      <c r="AU4413" s="40"/>
      <c r="AV4413" s="40"/>
      <c r="AW4413" s="40"/>
      <c r="AX4413" s="40"/>
      <c r="AY4413" s="40"/>
      <c r="AZ4413" s="40"/>
      <c r="BA4413" s="40"/>
      <c r="BB4413" s="40"/>
      <c r="BC4413" s="40"/>
      <c r="BD4413" s="40"/>
      <c r="BE4413" s="40"/>
      <c r="BF4413" s="40"/>
    </row>
    <row r="4414" spans="1:58" x14ac:dyDescent="0.4">
      <c r="A4414" s="510"/>
      <c r="B4414" s="40"/>
      <c r="C4414" s="40"/>
      <c r="D4414" s="45"/>
      <c r="E4414" s="45"/>
      <c r="F4414" s="64"/>
      <c r="G4414" s="40"/>
      <c r="H4414" s="40"/>
      <c r="I4414" s="40"/>
      <c r="J4414" s="40"/>
      <c r="K4414" s="40"/>
      <c r="L4414" s="40"/>
      <c r="M4414" s="40"/>
      <c r="N4414" s="40"/>
      <c r="O4414" s="40"/>
      <c r="P4414" s="40"/>
      <c r="Q4414" s="40"/>
      <c r="R4414" s="40"/>
      <c r="S4414" s="40"/>
      <c r="T4414" s="40"/>
      <c r="U4414" s="40"/>
      <c r="V4414" s="40"/>
      <c r="W4414" s="40"/>
      <c r="X4414" s="40"/>
      <c r="Y4414" s="40"/>
      <c r="Z4414" s="40"/>
      <c r="AA4414" s="40"/>
      <c r="AB4414" s="40"/>
      <c r="AC4414" s="40"/>
      <c r="AD4414" s="40"/>
      <c r="AE4414" s="40"/>
      <c r="AF4414" s="40"/>
      <c r="AG4414" s="40"/>
      <c r="AH4414" s="40"/>
      <c r="AI4414" s="40"/>
      <c r="AJ4414" s="40"/>
      <c r="AK4414" s="40"/>
      <c r="AL4414" s="40"/>
      <c r="AM4414" s="40"/>
      <c r="AN4414" s="40"/>
      <c r="AO4414" s="40"/>
      <c r="AP4414" s="40"/>
      <c r="AQ4414" s="40"/>
      <c r="AR4414" s="40"/>
      <c r="AS4414" s="40"/>
      <c r="AT4414" s="40"/>
      <c r="AU4414" s="40"/>
      <c r="AV4414" s="40"/>
      <c r="AW4414" s="40"/>
      <c r="AX4414" s="40"/>
      <c r="AY4414" s="40"/>
      <c r="AZ4414" s="40"/>
      <c r="BA4414" s="40"/>
      <c r="BB4414" s="40"/>
      <c r="BC4414" s="40"/>
      <c r="BD4414" s="40"/>
      <c r="BE4414" s="40"/>
      <c r="BF4414" s="40"/>
    </row>
    <row r="4415" spans="1:58" x14ac:dyDescent="0.4">
      <c r="A4415" s="510"/>
      <c r="B4415" s="40"/>
      <c r="C4415" s="40"/>
      <c r="D4415" s="45"/>
      <c r="E4415" s="45"/>
      <c r="F4415" s="64"/>
      <c r="G4415" s="40"/>
      <c r="H4415" s="40"/>
      <c r="I4415" s="40"/>
      <c r="J4415" s="40"/>
      <c r="K4415" s="40"/>
      <c r="L4415" s="40"/>
      <c r="M4415" s="40"/>
      <c r="N4415" s="40"/>
      <c r="O4415" s="40"/>
      <c r="P4415" s="40"/>
      <c r="Q4415" s="40"/>
      <c r="R4415" s="40"/>
      <c r="S4415" s="40"/>
      <c r="T4415" s="40"/>
      <c r="U4415" s="40"/>
      <c r="V4415" s="40"/>
      <c r="W4415" s="40"/>
      <c r="X4415" s="40"/>
      <c r="Y4415" s="40"/>
      <c r="Z4415" s="40"/>
      <c r="AA4415" s="40"/>
      <c r="AB4415" s="40"/>
      <c r="AC4415" s="40"/>
      <c r="AD4415" s="40"/>
      <c r="AE4415" s="40"/>
      <c r="AF4415" s="40"/>
      <c r="AG4415" s="40"/>
      <c r="AH4415" s="40"/>
      <c r="AI4415" s="40"/>
      <c r="AJ4415" s="40"/>
      <c r="AK4415" s="40"/>
      <c r="AL4415" s="40"/>
      <c r="AM4415" s="40"/>
      <c r="AN4415" s="40"/>
      <c r="AO4415" s="40"/>
      <c r="AP4415" s="40"/>
      <c r="AQ4415" s="40"/>
      <c r="AR4415" s="40"/>
      <c r="AS4415" s="40"/>
      <c r="AT4415" s="40"/>
      <c r="AU4415" s="40"/>
      <c r="AV4415" s="40"/>
      <c r="AW4415" s="40"/>
      <c r="AX4415" s="40"/>
      <c r="AY4415" s="40"/>
      <c r="AZ4415" s="40"/>
      <c r="BA4415" s="40"/>
      <c r="BB4415" s="40"/>
      <c r="BC4415" s="40"/>
      <c r="BD4415" s="40"/>
      <c r="BE4415" s="40"/>
      <c r="BF4415" s="40"/>
    </row>
    <row r="4416" spans="1:58" x14ac:dyDescent="0.4">
      <c r="A4416" s="510"/>
      <c r="B4416" s="40"/>
      <c r="C4416" s="40"/>
      <c r="D4416" s="45"/>
      <c r="E4416" s="45"/>
      <c r="F4416" s="64"/>
      <c r="G4416" s="40"/>
      <c r="H4416" s="40"/>
      <c r="I4416" s="40"/>
      <c r="J4416" s="40"/>
      <c r="K4416" s="40"/>
      <c r="L4416" s="40"/>
      <c r="M4416" s="40"/>
      <c r="N4416" s="40"/>
      <c r="O4416" s="40"/>
      <c r="P4416" s="40"/>
      <c r="Q4416" s="40"/>
      <c r="R4416" s="40"/>
      <c r="S4416" s="40"/>
      <c r="T4416" s="40"/>
      <c r="U4416" s="40"/>
      <c r="V4416" s="40"/>
      <c r="W4416" s="40"/>
      <c r="X4416" s="40"/>
      <c r="Y4416" s="40"/>
      <c r="Z4416" s="40"/>
      <c r="AA4416" s="40"/>
      <c r="AB4416" s="40"/>
      <c r="AC4416" s="40"/>
      <c r="AD4416" s="40"/>
      <c r="AE4416" s="40"/>
      <c r="AF4416" s="40"/>
      <c r="AG4416" s="40"/>
      <c r="AH4416" s="40"/>
      <c r="AI4416" s="40"/>
      <c r="AJ4416" s="40"/>
      <c r="AK4416" s="40"/>
      <c r="AL4416" s="40"/>
      <c r="AM4416" s="40"/>
      <c r="AN4416" s="40"/>
      <c r="AO4416" s="40"/>
      <c r="AP4416" s="40"/>
      <c r="AQ4416" s="40"/>
      <c r="AR4416" s="40"/>
      <c r="AS4416" s="40"/>
      <c r="AT4416" s="40"/>
      <c r="AU4416" s="40"/>
      <c r="AV4416" s="40"/>
      <c r="AW4416" s="40"/>
      <c r="AX4416" s="40"/>
      <c r="AY4416" s="40"/>
      <c r="AZ4416" s="40"/>
      <c r="BA4416" s="40"/>
      <c r="BB4416" s="40"/>
      <c r="BC4416" s="40"/>
      <c r="BD4416" s="40"/>
      <c r="BE4416" s="40"/>
      <c r="BF4416" s="40"/>
    </row>
    <row r="4417" spans="1:58" x14ac:dyDescent="0.4">
      <c r="A4417" s="510"/>
      <c r="B4417" s="40"/>
      <c r="C4417" s="40"/>
      <c r="D4417" s="45"/>
      <c r="E4417" s="45"/>
      <c r="F4417" s="64"/>
      <c r="G4417" s="40"/>
      <c r="H4417" s="40"/>
      <c r="I4417" s="40"/>
      <c r="J4417" s="40"/>
      <c r="K4417" s="40"/>
      <c r="L4417" s="40"/>
      <c r="M4417" s="40"/>
      <c r="N4417" s="40"/>
      <c r="O4417" s="40"/>
      <c r="P4417" s="40"/>
      <c r="Q4417" s="40"/>
      <c r="R4417" s="40"/>
      <c r="S4417" s="40"/>
      <c r="T4417" s="40"/>
      <c r="U4417" s="40"/>
      <c r="V4417" s="40"/>
      <c r="W4417" s="40"/>
      <c r="X4417" s="40"/>
      <c r="Y4417" s="40"/>
      <c r="Z4417" s="40"/>
      <c r="AA4417" s="40"/>
      <c r="AB4417" s="40"/>
      <c r="AC4417" s="40"/>
      <c r="AD4417" s="40"/>
      <c r="AE4417" s="40"/>
      <c r="AF4417" s="40"/>
      <c r="AG4417" s="40"/>
      <c r="AH4417" s="40"/>
      <c r="AI4417" s="40"/>
      <c r="AJ4417" s="40"/>
      <c r="AK4417" s="40"/>
      <c r="AL4417" s="40"/>
      <c r="AM4417" s="40"/>
      <c r="AN4417" s="40"/>
      <c r="AO4417" s="40"/>
      <c r="AP4417" s="40"/>
      <c r="AQ4417" s="40"/>
      <c r="AR4417" s="40"/>
      <c r="AS4417" s="40"/>
      <c r="AT4417" s="40"/>
      <c r="AU4417" s="40"/>
      <c r="AV4417" s="40"/>
      <c r="AW4417" s="40"/>
      <c r="AX4417" s="40"/>
      <c r="AY4417" s="40"/>
      <c r="AZ4417" s="40"/>
      <c r="BA4417" s="40"/>
      <c r="BB4417" s="40"/>
      <c r="BC4417" s="40"/>
      <c r="BD4417" s="40"/>
      <c r="BE4417" s="40"/>
      <c r="BF4417" s="40"/>
    </row>
    <row r="4418" spans="1:58" x14ac:dyDescent="0.4">
      <c r="A4418" s="510"/>
      <c r="B4418" s="40"/>
      <c r="C4418" s="40"/>
      <c r="D4418" s="45"/>
      <c r="E4418" s="45"/>
      <c r="F4418" s="64"/>
      <c r="G4418" s="40"/>
      <c r="H4418" s="40"/>
      <c r="I4418" s="40"/>
      <c r="J4418" s="40"/>
      <c r="K4418" s="40"/>
      <c r="L4418" s="40"/>
      <c r="M4418" s="40"/>
      <c r="N4418" s="40"/>
      <c r="O4418" s="40"/>
      <c r="P4418" s="40"/>
      <c r="Q4418" s="40"/>
      <c r="R4418" s="40"/>
      <c r="S4418" s="40"/>
      <c r="T4418" s="40"/>
      <c r="U4418" s="40"/>
      <c r="V4418" s="40"/>
      <c r="W4418" s="40"/>
      <c r="X4418" s="40"/>
      <c r="Y4418" s="40"/>
      <c r="Z4418" s="40"/>
      <c r="AA4418" s="40"/>
      <c r="AB4418" s="40"/>
      <c r="AC4418" s="40"/>
      <c r="AD4418" s="40"/>
      <c r="AE4418" s="40"/>
      <c r="AF4418" s="40"/>
      <c r="AG4418" s="40"/>
      <c r="AH4418" s="40"/>
      <c r="AI4418" s="40"/>
      <c r="AJ4418" s="40"/>
      <c r="AK4418" s="40"/>
      <c r="AL4418" s="40"/>
      <c r="AM4418" s="40"/>
      <c r="AN4418" s="40"/>
      <c r="AO4418" s="40"/>
      <c r="AP4418" s="40"/>
      <c r="AQ4418" s="40"/>
      <c r="AR4418" s="40"/>
      <c r="AS4418" s="40"/>
      <c r="AT4418" s="40"/>
      <c r="AU4418" s="40"/>
      <c r="AV4418" s="40"/>
      <c r="AW4418" s="40"/>
      <c r="AX4418" s="40"/>
      <c r="AY4418" s="40"/>
      <c r="AZ4418" s="40"/>
      <c r="BA4418" s="40"/>
      <c r="BB4418" s="40"/>
      <c r="BC4418" s="40"/>
      <c r="BD4418" s="40"/>
      <c r="BE4418" s="40"/>
      <c r="BF4418" s="40"/>
    </row>
    <row r="4419" spans="1:58" x14ac:dyDescent="0.4">
      <c r="A4419" s="510"/>
      <c r="B4419" s="40"/>
      <c r="C4419" s="40"/>
      <c r="D4419" s="45"/>
      <c r="E4419" s="45"/>
      <c r="F4419" s="64"/>
      <c r="G4419" s="40"/>
      <c r="H4419" s="40"/>
      <c r="I4419" s="40"/>
      <c r="J4419" s="40"/>
      <c r="K4419" s="40"/>
      <c r="L4419" s="40"/>
      <c r="M4419" s="40"/>
      <c r="N4419" s="40"/>
      <c r="O4419" s="40"/>
      <c r="P4419" s="40"/>
      <c r="Q4419" s="40"/>
      <c r="R4419" s="40"/>
      <c r="S4419" s="40"/>
      <c r="T4419" s="40"/>
      <c r="U4419" s="40"/>
      <c r="V4419" s="40"/>
      <c r="W4419" s="40"/>
      <c r="X4419" s="40"/>
      <c r="Y4419" s="40"/>
      <c r="Z4419" s="40"/>
      <c r="AA4419" s="40"/>
      <c r="AB4419" s="40"/>
      <c r="AC4419" s="40"/>
      <c r="AD4419" s="40"/>
      <c r="AE4419" s="40"/>
      <c r="AF4419" s="40"/>
      <c r="AG4419" s="40"/>
      <c r="AH4419" s="40"/>
      <c r="AI4419" s="40"/>
      <c r="AJ4419" s="40"/>
      <c r="AK4419" s="40"/>
      <c r="AL4419" s="40"/>
      <c r="AM4419" s="40"/>
      <c r="AN4419" s="40"/>
      <c r="AO4419" s="40"/>
      <c r="AP4419" s="40"/>
      <c r="AQ4419" s="40"/>
      <c r="AR4419" s="40"/>
      <c r="AS4419" s="40"/>
      <c r="AT4419" s="40"/>
      <c r="AU4419" s="40"/>
      <c r="AV4419" s="40"/>
      <c r="AW4419" s="40"/>
      <c r="AX4419" s="40"/>
      <c r="AY4419" s="40"/>
      <c r="AZ4419" s="40"/>
      <c r="BA4419" s="40"/>
      <c r="BB4419" s="40"/>
      <c r="BC4419" s="40"/>
      <c r="BD4419" s="40"/>
      <c r="BE4419" s="40"/>
      <c r="BF4419" s="40"/>
    </row>
    <row r="4420" spans="1:58" x14ac:dyDescent="0.4">
      <c r="A4420" s="510"/>
      <c r="B4420" s="40"/>
      <c r="C4420" s="40"/>
      <c r="D4420" s="45"/>
      <c r="E4420" s="45"/>
      <c r="F4420" s="64"/>
      <c r="G4420" s="40"/>
      <c r="H4420" s="40"/>
      <c r="I4420" s="40"/>
      <c r="J4420" s="40"/>
      <c r="K4420" s="40"/>
      <c r="L4420" s="40"/>
      <c r="M4420" s="40"/>
      <c r="N4420" s="40"/>
      <c r="O4420" s="40"/>
      <c r="P4420" s="40"/>
      <c r="Q4420" s="40"/>
      <c r="R4420" s="40"/>
      <c r="S4420" s="40"/>
      <c r="T4420" s="40"/>
      <c r="U4420" s="40"/>
      <c r="V4420" s="40"/>
      <c r="W4420" s="40"/>
      <c r="X4420" s="40"/>
      <c r="Y4420" s="40"/>
      <c r="Z4420" s="40"/>
      <c r="AA4420" s="40"/>
      <c r="AB4420" s="40"/>
      <c r="AC4420" s="40"/>
      <c r="AD4420" s="40"/>
      <c r="AE4420" s="40"/>
      <c r="AF4420" s="40"/>
      <c r="AG4420" s="40"/>
      <c r="AH4420" s="40"/>
      <c r="AI4420" s="40"/>
      <c r="AJ4420" s="40"/>
      <c r="AK4420" s="40"/>
      <c r="AL4420" s="40"/>
      <c r="AM4420" s="40"/>
      <c r="AN4420" s="40"/>
      <c r="AO4420" s="40"/>
      <c r="AP4420" s="40"/>
      <c r="AQ4420" s="40"/>
      <c r="AR4420" s="40"/>
      <c r="AS4420" s="40"/>
      <c r="AT4420" s="40"/>
      <c r="AU4420" s="40"/>
      <c r="AV4420" s="40"/>
      <c r="AW4420" s="40"/>
      <c r="AX4420" s="40"/>
      <c r="AY4420" s="40"/>
      <c r="AZ4420" s="40"/>
      <c r="BA4420" s="40"/>
      <c r="BB4420" s="40"/>
      <c r="BC4420" s="40"/>
      <c r="BD4420" s="40"/>
      <c r="BE4420" s="40"/>
      <c r="BF4420" s="40"/>
    </row>
    <row r="4421" spans="1:58" x14ac:dyDescent="0.4">
      <c r="A4421" s="510"/>
      <c r="B4421" s="40"/>
      <c r="C4421" s="40"/>
      <c r="D4421" s="45"/>
      <c r="E4421" s="45"/>
      <c r="F4421" s="64"/>
      <c r="G4421" s="40"/>
      <c r="H4421" s="40"/>
      <c r="I4421" s="40"/>
      <c r="J4421" s="40"/>
      <c r="K4421" s="40"/>
      <c r="L4421" s="40"/>
      <c r="M4421" s="40"/>
      <c r="N4421" s="40"/>
      <c r="O4421" s="40"/>
      <c r="P4421" s="40"/>
      <c r="Q4421" s="40"/>
      <c r="R4421" s="40"/>
      <c r="S4421" s="40"/>
      <c r="T4421" s="40"/>
      <c r="U4421" s="40"/>
      <c r="V4421" s="40"/>
      <c r="W4421" s="40"/>
      <c r="X4421" s="40"/>
      <c r="Y4421" s="40"/>
      <c r="Z4421" s="40"/>
      <c r="AA4421" s="40"/>
      <c r="AB4421" s="40"/>
      <c r="AC4421" s="40"/>
      <c r="AD4421" s="40"/>
      <c r="AE4421" s="40"/>
      <c r="AF4421" s="40"/>
      <c r="AG4421" s="40"/>
      <c r="AH4421" s="40"/>
      <c r="AI4421" s="40"/>
      <c r="AJ4421" s="40"/>
      <c r="AK4421" s="40"/>
      <c r="AL4421" s="40"/>
      <c r="AM4421" s="40"/>
      <c r="AN4421" s="40"/>
      <c r="AO4421" s="40"/>
      <c r="AP4421" s="40"/>
      <c r="AQ4421" s="40"/>
      <c r="AR4421" s="40"/>
      <c r="AS4421" s="40"/>
      <c r="AT4421" s="40"/>
      <c r="AU4421" s="40"/>
      <c r="AV4421" s="40"/>
      <c r="AW4421" s="40"/>
      <c r="AX4421" s="40"/>
      <c r="AY4421" s="40"/>
      <c r="AZ4421" s="40"/>
      <c r="BA4421" s="40"/>
      <c r="BB4421" s="40"/>
      <c r="BC4421" s="40"/>
      <c r="BD4421" s="40"/>
      <c r="BE4421" s="40"/>
      <c r="BF4421" s="40"/>
    </row>
    <row r="4422" spans="1:58" x14ac:dyDescent="0.4">
      <c r="A4422" s="510"/>
      <c r="B4422" s="40"/>
      <c r="C4422" s="40"/>
      <c r="D4422" s="45"/>
      <c r="E4422" s="45"/>
      <c r="F4422" s="64"/>
      <c r="G4422" s="40"/>
      <c r="H4422" s="40"/>
      <c r="I4422" s="40"/>
      <c r="J4422" s="40"/>
      <c r="K4422" s="40"/>
      <c r="L4422" s="40"/>
      <c r="M4422" s="40"/>
      <c r="N4422" s="40"/>
      <c r="O4422" s="40"/>
      <c r="P4422" s="40"/>
      <c r="Q4422" s="40"/>
      <c r="R4422" s="40"/>
      <c r="S4422" s="40"/>
      <c r="T4422" s="40"/>
      <c r="U4422" s="40"/>
      <c r="V4422" s="40"/>
      <c r="W4422" s="40"/>
      <c r="X4422" s="40"/>
      <c r="Y4422" s="40"/>
      <c r="Z4422" s="40"/>
      <c r="AA4422" s="40"/>
      <c r="AB4422" s="40"/>
      <c r="AC4422" s="40"/>
      <c r="AD4422" s="40"/>
      <c r="AE4422" s="40"/>
      <c r="AF4422" s="40"/>
      <c r="AG4422" s="40"/>
      <c r="AH4422" s="40"/>
      <c r="AI4422" s="40"/>
      <c r="AJ4422" s="40"/>
      <c r="AK4422" s="40"/>
      <c r="AL4422" s="40"/>
      <c r="AM4422" s="40"/>
      <c r="AN4422" s="40"/>
      <c r="AO4422" s="40"/>
      <c r="AP4422" s="40"/>
      <c r="AQ4422" s="40"/>
      <c r="AR4422" s="40"/>
      <c r="AS4422" s="40"/>
      <c r="AT4422" s="40"/>
      <c r="AU4422" s="40"/>
      <c r="AV4422" s="40"/>
      <c r="AW4422" s="40"/>
      <c r="AX4422" s="40"/>
      <c r="AY4422" s="40"/>
      <c r="AZ4422" s="40"/>
      <c r="BA4422" s="40"/>
      <c r="BB4422" s="40"/>
      <c r="BC4422" s="40"/>
      <c r="BD4422" s="40"/>
      <c r="BE4422" s="40"/>
      <c r="BF4422" s="40"/>
    </row>
    <row r="4423" spans="1:58" x14ac:dyDescent="0.4">
      <c r="A4423" s="510"/>
      <c r="B4423" s="40"/>
      <c r="C4423" s="40"/>
      <c r="D4423" s="45"/>
      <c r="E4423" s="45"/>
      <c r="F4423" s="64"/>
      <c r="G4423" s="40"/>
      <c r="H4423" s="40"/>
      <c r="I4423" s="40"/>
      <c r="J4423" s="40"/>
      <c r="K4423" s="40"/>
      <c r="L4423" s="40"/>
      <c r="M4423" s="40"/>
      <c r="N4423" s="40"/>
      <c r="O4423" s="40"/>
      <c r="P4423" s="40"/>
      <c r="Q4423" s="40"/>
      <c r="R4423" s="40"/>
      <c r="S4423" s="40"/>
      <c r="T4423" s="40"/>
      <c r="U4423" s="40"/>
      <c r="V4423" s="40"/>
      <c r="W4423" s="40"/>
      <c r="X4423" s="40"/>
      <c r="Y4423" s="40"/>
      <c r="Z4423" s="40"/>
      <c r="AA4423" s="40"/>
      <c r="AB4423" s="40"/>
      <c r="AC4423" s="40"/>
      <c r="AD4423" s="40"/>
      <c r="AE4423" s="40"/>
      <c r="AF4423" s="40"/>
      <c r="AG4423" s="40"/>
      <c r="AH4423" s="40"/>
      <c r="AI4423" s="40"/>
      <c r="AJ4423" s="40"/>
      <c r="AK4423" s="40"/>
      <c r="AL4423" s="40"/>
      <c r="AM4423" s="40"/>
      <c r="AN4423" s="40"/>
      <c r="AO4423" s="40"/>
      <c r="AP4423" s="40"/>
      <c r="AQ4423" s="40"/>
      <c r="AR4423" s="40"/>
      <c r="AS4423" s="40"/>
      <c r="AT4423" s="40"/>
      <c r="AU4423" s="40"/>
      <c r="AV4423" s="40"/>
      <c r="AW4423" s="40"/>
      <c r="AX4423" s="40"/>
      <c r="AY4423" s="40"/>
      <c r="AZ4423" s="40"/>
      <c r="BA4423" s="40"/>
      <c r="BB4423" s="40"/>
      <c r="BC4423" s="40"/>
      <c r="BD4423" s="40"/>
      <c r="BE4423" s="40"/>
      <c r="BF4423" s="40"/>
    </row>
    <row r="4424" spans="1:58" x14ac:dyDescent="0.4">
      <c r="A4424" s="510"/>
      <c r="B4424" s="40"/>
      <c r="C4424" s="40"/>
      <c r="D4424" s="45"/>
      <c r="E4424" s="45"/>
      <c r="F4424" s="64"/>
      <c r="G4424" s="40"/>
      <c r="H4424" s="40"/>
      <c r="I4424" s="40"/>
      <c r="J4424" s="40"/>
      <c r="K4424" s="40"/>
      <c r="L4424" s="40"/>
      <c r="M4424" s="40"/>
      <c r="N4424" s="40"/>
      <c r="O4424" s="40"/>
      <c r="P4424" s="40"/>
      <c r="Q4424" s="40"/>
      <c r="R4424" s="40"/>
      <c r="S4424" s="40"/>
      <c r="T4424" s="40"/>
      <c r="U4424" s="40"/>
      <c r="V4424" s="40"/>
      <c r="W4424" s="40"/>
      <c r="X4424" s="40"/>
      <c r="Y4424" s="40"/>
      <c r="Z4424" s="40"/>
      <c r="AA4424" s="40"/>
      <c r="AB4424" s="40"/>
      <c r="AC4424" s="40"/>
      <c r="AD4424" s="40"/>
      <c r="AE4424" s="40"/>
      <c r="AF4424" s="40"/>
      <c r="AG4424" s="40"/>
      <c r="AH4424" s="40"/>
      <c r="AI4424" s="40"/>
      <c r="AJ4424" s="40"/>
      <c r="AK4424" s="40"/>
      <c r="AL4424" s="40"/>
      <c r="AM4424" s="40"/>
      <c r="AN4424" s="40"/>
      <c r="AO4424" s="40"/>
      <c r="AP4424" s="40"/>
      <c r="AQ4424" s="40"/>
      <c r="AR4424" s="40"/>
      <c r="AS4424" s="40"/>
      <c r="AT4424" s="40"/>
      <c r="AU4424" s="40"/>
      <c r="AV4424" s="40"/>
      <c r="AW4424" s="40"/>
      <c r="AX4424" s="40"/>
      <c r="AY4424" s="40"/>
      <c r="AZ4424" s="40"/>
      <c r="BA4424" s="40"/>
      <c r="BB4424" s="40"/>
      <c r="BC4424" s="40"/>
      <c r="BD4424" s="40"/>
      <c r="BE4424" s="40"/>
      <c r="BF4424" s="40"/>
    </row>
    <row r="4425" spans="1:58" x14ac:dyDescent="0.4">
      <c r="A4425" s="510"/>
      <c r="B4425" s="40"/>
      <c r="C4425" s="40"/>
      <c r="D4425" s="45"/>
      <c r="E4425" s="45"/>
      <c r="F4425" s="64"/>
      <c r="G4425" s="40"/>
      <c r="H4425" s="40"/>
      <c r="I4425" s="40"/>
      <c r="J4425" s="40"/>
      <c r="K4425" s="40"/>
      <c r="L4425" s="40"/>
      <c r="M4425" s="40"/>
      <c r="N4425" s="40"/>
      <c r="O4425" s="40"/>
      <c r="P4425" s="40"/>
      <c r="Q4425" s="40"/>
      <c r="R4425" s="40"/>
      <c r="S4425" s="40"/>
      <c r="T4425" s="40"/>
      <c r="U4425" s="40"/>
      <c r="V4425" s="40"/>
      <c r="W4425" s="40"/>
      <c r="X4425" s="40"/>
      <c r="Y4425" s="40"/>
      <c r="Z4425" s="40"/>
      <c r="AA4425" s="40"/>
      <c r="AB4425" s="40"/>
      <c r="AC4425" s="40"/>
      <c r="AD4425" s="40"/>
      <c r="AE4425" s="40"/>
      <c r="AF4425" s="40"/>
      <c r="AG4425" s="40"/>
      <c r="AH4425" s="40"/>
      <c r="AI4425" s="40"/>
      <c r="AJ4425" s="40"/>
      <c r="AK4425" s="40"/>
      <c r="AL4425" s="40"/>
      <c r="AM4425" s="40"/>
      <c r="AN4425" s="40"/>
      <c r="AO4425" s="40"/>
      <c r="AP4425" s="40"/>
      <c r="AQ4425" s="40"/>
      <c r="AR4425" s="40"/>
      <c r="AS4425" s="40"/>
      <c r="AT4425" s="40"/>
      <c r="AU4425" s="40"/>
      <c r="AV4425" s="40"/>
      <c r="AW4425" s="40"/>
      <c r="AX4425" s="40"/>
      <c r="AY4425" s="40"/>
      <c r="AZ4425" s="40"/>
      <c r="BA4425" s="40"/>
      <c r="BB4425" s="40"/>
      <c r="BC4425" s="40"/>
      <c r="BD4425" s="40"/>
      <c r="BE4425" s="40"/>
      <c r="BF4425" s="40"/>
    </row>
    <row r="4426" spans="1:58" x14ac:dyDescent="0.4">
      <c r="A4426" s="510"/>
      <c r="B4426" s="40"/>
      <c r="C4426" s="40"/>
      <c r="D4426" s="45"/>
      <c r="E4426" s="45"/>
      <c r="F4426" s="64"/>
      <c r="G4426" s="40"/>
      <c r="H4426" s="40"/>
      <c r="I4426" s="40"/>
      <c r="J4426" s="40"/>
      <c r="K4426" s="40"/>
      <c r="L4426" s="40"/>
      <c r="M4426" s="40"/>
      <c r="N4426" s="40"/>
      <c r="O4426" s="40"/>
      <c r="P4426" s="40"/>
      <c r="Q4426" s="40"/>
      <c r="R4426" s="40"/>
      <c r="S4426" s="40"/>
      <c r="T4426" s="40"/>
      <c r="U4426" s="40"/>
      <c r="V4426" s="40"/>
      <c r="W4426" s="40"/>
      <c r="X4426" s="40"/>
      <c r="Y4426" s="40"/>
      <c r="Z4426" s="40"/>
      <c r="AA4426" s="40"/>
      <c r="AB4426" s="40"/>
      <c r="AC4426" s="40"/>
      <c r="AD4426" s="40"/>
      <c r="AE4426" s="40"/>
      <c r="AF4426" s="40"/>
      <c r="AG4426" s="40"/>
      <c r="AH4426" s="40"/>
      <c r="AI4426" s="40"/>
      <c r="AJ4426" s="40"/>
      <c r="AK4426" s="40"/>
      <c r="AL4426" s="40"/>
      <c r="AM4426" s="40"/>
      <c r="AN4426" s="40"/>
      <c r="AO4426" s="40"/>
      <c r="AP4426" s="40"/>
      <c r="AQ4426" s="40"/>
      <c r="AR4426" s="40"/>
      <c r="AS4426" s="40"/>
      <c r="AT4426" s="40"/>
      <c r="AU4426" s="40"/>
      <c r="AV4426" s="40"/>
      <c r="AW4426" s="40"/>
      <c r="AX4426" s="40"/>
      <c r="AY4426" s="40"/>
      <c r="AZ4426" s="40"/>
      <c r="BA4426" s="40"/>
      <c r="BB4426" s="40"/>
      <c r="BC4426" s="40"/>
      <c r="BD4426" s="40"/>
      <c r="BE4426" s="40"/>
      <c r="BF4426" s="40"/>
    </row>
    <row r="4427" spans="1:58" x14ac:dyDescent="0.4">
      <c r="A4427" s="510"/>
      <c r="B4427" s="40"/>
      <c r="C4427" s="40"/>
      <c r="D4427" s="45"/>
      <c r="E4427" s="45"/>
      <c r="F4427" s="64"/>
      <c r="G4427" s="40"/>
      <c r="H4427" s="40"/>
      <c r="I4427" s="40"/>
      <c r="J4427" s="40"/>
      <c r="K4427" s="40"/>
      <c r="L4427" s="40"/>
      <c r="M4427" s="40"/>
      <c r="N4427" s="40"/>
      <c r="O4427" s="40"/>
      <c r="P4427" s="40"/>
      <c r="Q4427" s="40"/>
      <c r="R4427" s="40"/>
      <c r="S4427" s="40"/>
      <c r="T4427" s="40"/>
      <c r="U4427" s="40"/>
      <c r="V4427" s="40"/>
      <c r="W4427" s="40"/>
      <c r="X4427" s="40"/>
      <c r="Y4427" s="40"/>
      <c r="Z4427" s="40"/>
      <c r="AA4427" s="40"/>
      <c r="AB4427" s="40"/>
      <c r="AC4427" s="40"/>
      <c r="AD4427" s="40"/>
      <c r="AE4427" s="40"/>
      <c r="AF4427" s="40"/>
      <c r="AG4427" s="40"/>
      <c r="AH4427" s="40"/>
      <c r="AI4427" s="40"/>
      <c r="AJ4427" s="40"/>
      <c r="AK4427" s="40"/>
      <c r="AL4427" s="40"/>
      <c r="AM4427" s="40"/>
      <c r="AN4427" s="40"/>
      <c r="AO4427" s="40"/>
      <c r="AP4427" s="40"/>
      <c r="AQ4427" s="40"/>
      <c r="AR4427" s="40"/>
      <c r="AS4427" s="40"/>
      <c r="AT4427" s="40"/>
      <c r="AU4427" s="40"/>
      <c r="AV4427" s="40"/>
      <c r="AW4427" s="40"/>
      <c r="AX4427" s="40"/>
      <c r="AY4427" s="40"/>
      <c r="AZ4427" s="40"/>
      <c r="BA4427" s="40"/>
      <c r="BB4427" s="40"/>
      <c r="BC4427" s="40"/>
      <c r="BD4427" s="40"/>
      <c r="BE4427" s="40"/>
      <c r="BF4427" s="40"/>
    </row>
    <row r="4428" spans="1:58" x14ac:dyDescent="0.4">
      <c r="A4428" s="510"/>
      <c r="B4428" s="40"/>
      <c r="C4428" s="40"/>
      <c r="D4428" s="45"/>
      <c r="E4428" s="45"/>
      <c r="F4428" s="64"/>
      <c r="G4428" s="40"/>
      <c r="H4428" s="40"/>
      <c r="I4428" s="40"/>
      <c r="J4428" s="40"/>
      <c r="K4428" s="40"/>
      <c r="L4428" s="40"/>
      <c r="M4428" s="40"/>
      <c r="N4428" s="40"/>
      <c r="O4428" s="40"/>
      <c r="P4428" s="40"/>
      <c r="Q4428" s="40"/>
      <c r="R4428" s="40"/>
      <c r="S4428" s="40"/>
      <c r="T4428" s="40"/>
      <c r="U4428" s="40"/>
      <c r="V4428" s="40"/>
      <c r="W4428" s="40"/>
      <c r="X4428" s="40"/>
      <c r="Y4428" s="40"/>
      <c r="Z4428" s="40"/>
      <c r="AA4428" s="40"/>
      <c r="AB4428" s="40"/>
      <c r="AC4428" s="40"/>
      <c r="AD4428" s="40"/>
      <c r="AE4428" s="40"/>
      <c r="AF4428" s="40"/>
      <c r="AG4428" s="40"/>
      <c r="AH4428" s="40"/>
      <c r="AI4428" s="40"/>
      <c r="AJ4428" s="40"/>
      <c r="AK4428" s="40"/>
      <c r="AL4428" s="40"/>
      <c r="AM4428" s="40"/>
      <c r="AN4428" s="40"/>
      <c r="AO4428" s="40"/>
      <c r="AP4428" s="40"/>
      <c r="AQ4428" s="40"/>
      <c r="AR4428" s="40"/>
      <c r="AS4428" s="40"/>
      <c r="AT4428" s="40"/>
      <c r="AU4428" s="40"/>
      <c r="AV4428" s="40"/>
      <c r="AW4428" s="40"/>
      <c r="AX4428" s="40"/>
      <c r="AY4428" s="40"/>
      <c r="AZ4428" s="40"/>
      <c r="BA4428" s="40"/>
      <c r="BB4428" s="40"/>
      <c r="BC4428" s="40"/>
      <c r="BD4428" s="40"/>
      <c r="BE4428" s="40"/>
      <c r="BF4428" s="40"/>
    </row>
    <row r="4429" spans="1:58" x14ac:dyDescent="0.4">
      <c r="A4429" s="510"/>
      <c r="B4429" s="40"/>
      <c r="C4429" s="40"/>
      <c r="D4429" s="45"/>
      <c r="E4429" s="45"/>
      <c r="F4429" s="64"/>
      <c r="G4429" s="40"/>
      <c r="H4429" s="40"/>
      <c r="I4429" s="40"/>
      <c r="J4429" s="40"/>
      <c r="K4429" s="40"/>
      <c r="L4429" s="40"/>
      <c r="M4429" s="40"/>
      <c r="N4429" s="40"/>
      <c r="O4429" s="40"/>
      <c r="P4429" s="40"/>
      <c r="Q4429" s="40"/>
      <c r="R4429" s="40"/>
      <c r="S4429" s="40"/>
      <c r="T4429" s="40"/>
      <c r="U4429" s="40"/>
      <c r="V4429" s="40"/>
      <c r="W4429" s="40"/>
      <c r="X4429" s="40"/>
      <c r="Y4429" s="40"/>
      <c r="Z4429" s="40"/>
      <c r="AA4429" s="40"/>
      <c r="AB4429" s="40"/>
      <c r="AC4429" s="40"/>
      <c r="AD4429" s="40"/>
      <c r="AE4429" s="40"/>
      <c r="AF4429" s="40"/>
      <c r="AG4429" s="40"/>
      <c r="AH4429" s="40"/>
      <c r="AI4429" s="40"/>
      <c r="AJ4429" s="40"/>
      <c r="AK4429" s="40"/>
      <c r="AL4429" s="40"/>
      <c r="AM4429" s="40"/>
      <c r="AN4429" s="40"/>
      <c r="AO4429" s="40"/>
      <c r="AP4429" s="40"/>
      <c r="AQ4429" s="40"/>
      <c r="AR4429" s="40"/>
      <c r="AS4429" s="40"/>
      <c r="AT4429" s="40"/>
      <c r="AU4429" s="40"/>
      <c r="AV4429" s="40"/>
      <c r="AW4429" s="40"/>
      <c r="AX4429" s="40"/>
      <c r="AY4429" s="40"/>
      <c r="AZ4429" s="40"/>
      <c r="BA4429" s="40"/>
      <c r="BB4429" s="40"/>
      <c r="BC4429" s="40"/>
      <c r="BD4429" s="40"/>
      <c r="BE4429" s="40"/>
      <c r="BF4429" s="40"/>
    </row>
    <row r="4430" spans="1:58" x14ac:dyDescent="0.4">
      <c r="A4430" s="510"/>
      <c r="B4430" s="40"/>
      <c r="C4430" s="40"/>
      <c r="D4430" s="45"/>
      <c r="E4430" s="45"/>
      <c r="F4430" s="64"/>
      <c r="G4430" s="40"/>
      <c r="H4430" s="40"/>
      <c r="I4430" s="40"/>
      <c r="J4430" s="40"/>
      <c r="K4430" s="40"/>
      <c r="L4430" s="40"/>
      <c r="M4430" s="40"/>
      <c r="N4430" s="40"/>
      <c r="O4430" s="40"/>
      <c r="P4430" s="40"/>
      <c r="Q4430" s="40"/>
      <c r="R4430" s="40"/>
      <c r="S4430" s="40"/>
      <c r="T4430" s="40"/>
      <c r="U4430" s="40"/>
      <c r="V4430" s="40"/>
      <c r="W4430" s="40"/>
      <c r="X4430" s="40"/>
      <c r="Y4430" s="40"/>
      <c r="Z4430" s="40"/>
      <c r="AA4430" s="40"/>
      <c r="AB4430" s="40"/>
      <c r="AC4430" s="40"/>
      <c r="AD4430" s="40"/>
      <c r="AE4430" s="40"/>
      <c r="AF4430" s="40"/>
      <c r="AG4430" s="40"/>
      <c r="AH4430" s="40"/>
      <c r="AI4430" s="40"/>
      <c r="AJ4430" s="40"/>
      <c r="AK4430" s="40"/>
      <c r="AL4430" s="40"/>
      <c r="AM4430" s="40"/>
      <c r="AN4430" s="40"/>
      <c r="AO4430" s="40"/>
      <c r="AP4430" s="40"/>
      <c r="AQ4430" s="40"/>
      <c r="AR4430" s="40"/>
      <c r="AS4430" s="40"/>
      <c r="AT4430" s="40"/>
      <c r="AU4430" s="40"/>
      <c r="AV4430" s="40"/>
      <c r="AW4430" s="40"/>
      <c r="AX4430" s="40"/>
      <c r="AY4430" s="40"/>
      <c r="AZ4430" s="40"/>
      <c r="BA4430" s="40"/>
      <c r="BB4430" s="40"/>
      <c r="BC4430" s="40"/>
      <c r="BD4430" s="40"/>
      <c r="BE4430" s="40"/>
      <c r="BF4430" s="40"/>
    </row>
    <row r="4431" spans="1:58" x14ac:dyDescent="0.4">
      <c r="A4431" s="510"/>
      <c r="B4431" s="40"/>
      <c r="C4431" s="40"/>
      <c r="D4431" s="45"/>
      <c r="E4431" s="45"/>
      <c r="F4431" s="64"/>
      <c r="G4431" s="40"/>
      <c r="H4431" s="40"/>
      <c r="I4431" s="40"/>
      <c r="J4431" s="40"/>
      <c r="K4431" s="40"/>
      <c r="L4431" s="40"/>
      <c r="M4431" s="40"/>
      <c r="N4431" s="40"/>
      <c r="O4431" s="40"/>
      <c r="P4431" s="40"/>
      <c r="Q4431" s="40"/>
      <c r="R4431" s="40"/>
      <c r="S4431" s="40"/>
      <c r="T4431" s="40"/>
      <c r="U4431" s="40"/>
      <c r="V4431" s="40"/>
      <c r="W4431" s="40"/>
      <c r="X4431" s="40"/>
      <c r="Y4431" s="40"/>
      <c r="Z4431" s="40"/>
      <c r="AA4431" s="40"/>
      <c r="AB4431" s="40"/>
      <c r="AC4431" s="40"/>
      <c r="AD4431" s="40"/>
      <c r="AE4431" s="40"/>
      <c r="AF4431" s="40"/>
      <c r="AG4431" s="40"/>
      <c r="AH4431" s="40"/>
      <c r="AI4431" s="40"/>
      <c r="AJ4431" s="40"/>
      <c r="AK4431" s="40"/>
      <c r="AL4431" s="40"/>
      <c r="AM4431" s="40"/>
      <c r="AN4431" s="40"/>
      <c r="AO4431" s="40"/>
      <c r="AP4431" s="40"/>
      <c r="AQ4431" s="40"/>
      <c r="AR4431" s="40"/>
      <c r="AS4431" s="40"/>
      <c r="AT4431" s="40"/>
      <c r="AU4431" s="40"/>
      <c r="AV4431" s="40"/>
      <c r="AW4431" s="40"/>
      <c r="AX4431" s="40"/>
      <c r="AY4431" s="40"/>
      <c r="AZ4431" s="40"/>
      <c r="BA4431" s="40"/>
      <c r="BB4431" s="40"/>
      <c r="BC4431" s="40"/>
      <c r="BD4431" s="40"/>
      <c r="BE4431" s="40"/>
      <c r="BF4431" s="40"/>
    </row>
    <row r="4432" spans="1:58" x14ac:dyDescent="0.4">
      <c r="A4432" s="510"/>
      <c r="B4432" s="40"/>
      <c r="C4432" s="40"/>
      <c r="D4432" s="45"/>
      <c r="E4432" s="45"/>
      <c r="F4432" s="64"/>
      <c r="G4432" s="40"/>
      <c r="H4432" s="40"/>
      <c r="I4432" s="40"/>
      <c r="J4432" s="40"/>
      <c r="K4432" s="40"/>
      <c r="L4432" s="40"/>
      <c r="M4432" s="40"/>
      <c r="N4432" s="40"/>
      <c r="O4432" s="40"/>
      <c r="P4432" s="40"/>
      <c r="Q4432" s="40"/>
      <c r="R4432" s="40"/>
      <c r="S4432" s="40"/>
      <c r="T4432" s="40"/>
      <c r="U4432" s="40"/>
      <c r="V4432" s="40"/>
      <c r="W4432" s="40"/>
      <c r="X4432" s="40"/>
      <c r="Y4432" s="40"/>
      <c r="Z4432" s="40"/>
      <c r="AA4432" s="40"/>
      <c r="AB4432" s="40"/>
      <c r="AC4432" s="40"/>
      <c r="AD4432" s="40"/>
      <c r="AE4432" s="40"/>
      <c r="AF4432" s="40"/>
      <c r="AG4432" s="40"/>
      <c r="AH4432" s="40"/>
      <c r="AI4432" s="40"/>
      <c r="AJ4432" s="40"/>
      <c r="AK4432" s="40"/>
      <c r="AL4432" s="40"/>
      <c r="AM4432" s="40"/>
      <c r="AN4432" s="40"/>
      <c r="AO4432" s="40"/>
      <c r="AP4432" s="40"/>
      <c r="AQ4432" s="40"/>
      <c r="AR4432" s="40"/>
      <c r="AS4432" s="40"/>
      <c r="AT4432" s="40"/>
      <c r="AU4432" s="40"/>
      <c r="AV4432" s="40"/>
      <c r="AW4432" s="40"/>
      <c r="AX4432" s="40"/>
      <c r="AY4432" s="40"/>
      <c r="AZ4432" s="40"/>
      <c r="BA4432" s="40"/>
      <c r="BB4432" s="40"/>
      <c r="BC4432" s="40"/>
      <c r="BD4432" s="40"/>
      <c r="BE4432" s="40"/>
      <c r="BF4432" s="40"/>
    </row>
    <row r="4433" spans="1:58" x14ac:dyDescent="0.4">
      <c r="A4433" s="510"/>
      <c r="B4433" s="40"/>
      <c r="C4433" s="40"/>
      <c r="D4433" s="45"/>
      <c r="E4433" s="45"/>
      <c r="F4433" s="64"/>
      <c r="G4433" s="40"/>
      <c r="H4433" s="40"/>
      <c r="I4433" s="40"/>
      <c r="J4433" s="40"/>
      <c r="K4433" s="40"/>
      <c r="L4433" s="40"/>
      <c r="M4433" s="40"/>
      <c r="N4433" s="40"/>
      <c r="O4433" s="40"/>
      <c r="P4433" s="40"/>
      <c r="Q4433" s="40"/>
      <c r="R4433" s="40"/>
      <c r="S4433" s="40"/>
      <c r="T4433" s="40"/>
      <c r="U4433" s="40"/>
      <c r="V4433" s="40"/>
      <c r="W4433" s="40"/>
      <c r="X4433" s="40"/>
      <c r="Y4433" s="40"/>
      <c r="Z4433" s="40"/>
      <c r="AA4433" s="40"/>
      <c r="AB4433" s="40"/>
      <c r="AC4433" s="40"/>
      <c r="AD4433" s="40"/>
      <c r="AE4433" s="40"/>
      <c r="AF4433" s="40"/>
      <c r="AG4433" s="40"/>
      <c r="AH4433" s="40"/>
      <c r="AI4433" s="40"/>
      <c r="AJ4433" s="40"/>
      <c r="AK4433" s="40"/>
      <c r="AL4433" s="40"/>
      <c r="AM4433" s="40"/>
      <c r="AN4433" s="40"/>
      <c r="AO4433" s="40"/>
      <c r="AP4433" s="40"/>
      <c r="AQ4433" s="40"/>
      <c r="AR4433" s="40"/>
      <c r="AS4433" s="40"/>
      <c r="AT4433" s="40"/>
      <c r="AU4433" s="40"/>
      <c r="AV4433" s="40"/>
      <c r="AW4433" s="40"/>
      <c r="AX4433" s="40"/>
      <c r="AY4433" s="40"/>
      <c r="AZ4433" s="40"/>
      <c r="BA4433" s="40"/>
      <c r="BB4433" s="40"/>
      <c r="BC4433" s="40"/>
      <c r="BD4433" s="40"/>
      <c r="BE4433" s="40"/>
      <c r="BF4433" s="40"/>
    </row>
    <row r="4434" spans="1:58" x14ac:dyDescent="0.4">
      <c r="A4434" s="510"/>
      <c r="B4434" s="40"/>
      <c r="C4434" s="40"/>
      <c r="D4434" s="45"/>
      <c r="E4434" s="45"/>
      <c r="F4434" s="64"/>
      <c r="G4434" s="40"/>
      <c r="H4434" s="40"/>
      <c r="I4434" s="40"/>
      <c r="J4434" s="40"/>
      <c r="K4434" s="40"/>
      <c r="L4434" s="40"/>
      <c r="M4434" s="40"/>
      <c r="N4434" s="40"/>
      <c r="O4434" s="40"/>
      <c r="P4434" s="40"/>
      <c r="Q4434" s="40"/>
      <c r="R4434" s="40"/>
      <c r="S4434" s="40"/>
      <c r="T4434" s="40"/>
      <c r="U4434" s="40"/>
      <c r="V4434" s="40"/>
      <c r="W4434" s="40"/>
      <c r="X4434" s="40"/>
      <c r="Y4434" s="40"/>
      <c r="Z4434" s="40"/>
      <c r="AA4434" s="40"/>
      <c r="AB4434" s="40"/>
      <c r="AC4434" s="40"/>
      <c r="AD4434" s="40"/>
      <c r="AE4434" s="40"/>
      <c r="AF4434" s="40"/>
      <c r="AG4434" s="40"/>
      <c r="AH4434" s="40"/>
      <c r="AI4434" s="40"/>
      <c r="AJ4434" s="40"/>
      <c r="AK4434" s="40"/>
      <c r="AL4434" s="40"/>
      <c r="AM4434" s="40"/>
      <c r="AN4434" s="40"/>
      <c r="AO4434" s="40"/>
      <c r="AP4434" s="40"/>
      <c r="AQ4434" s="40"/>
      <c r="AR4434" s="40"/>
      <c r="AS4434" s="40"/>
      <c r="AT4434" s="40"/>
      <c r="AU4434" s="40"/>
      <c r="AV4434" s="40"/>
      <c r="AW4434" s="40"/>
      <c r="AX4434" s="40"/>
      <c r="AY4434" s="40"/>
      <c r="AZ4434" s="40"/>
      <c r="BA4434" s="40"/>
      <c r="BB4434" s="40"/>
      <c r="BC4434" s="40"/>
      <c r="BD4434" s="40"/>
      <c r="BE4434" s="40"/>
      <c r="BF4434" s="40"/>
    </row>
    <row r="4435" spans="1:58" x14ac:dyDescent="0.4">
      <c r="A4435" s="510"/>
      <c r="B4435" s="40"/>
      <c r="C4435" s="40"/>
      <c r="D4435" s="45"/>
      <c r="E4435" s="45"/>
      <c r="F4435" s="64"/>
      <c r="G4435" s="40"/>
      <c r="H4435" s="40"/>
      <c r="I4435" s="40"/>
      <c r="J4435" s="40"/>
      <c r="K4435" s="40"/>
      <c r="L4435" s="40"/>
      <c r="M4435" s="40"/>
      <c r="N4435" s="40"/>
      <c r="O4435" s="40"/>
      <c r="P4435" s="40"/>
      <c r="Q4435" s="40"/>
      <c r="R4435" s="40"/>
      <c r="S4435" s="40"/>
      <c r="T4435" s="40"/>
      <c r="U4435" s="40"/>
      <c r="V4435" s="40"/>
      <c r="W4435" s="40"/>
      <c r="X4435" s="40"/>
      <c r="Y4435" s="40"/>
      <c r="Z4435" s="40"/>
      <c r="AA4435" s="40"/>
      <c r="AB4435" s="40"/>
      <c r="AC4435" s="40"/>
      <c r="AD4435" s="40"/>
      <c r="AE4435" s="40"/>
      <c r="AF4435" s="40"/>
      <c r="AG4435" s="40"/>
      <c r="AH4435" s="40"/>
      <c r="AI4435" s="40"/>
      <c r="AJ4435" s="40"/>
      <c r="AK4435" s="40"/>
      <c r="AL4435" s="40"/>
      <c r="AM4435" s="40"/>
      <c r="AN4435" s="40"/>
      <c r="AO4435" s="40"/>
      <c r="AP4435" s="40"/>
      <c r="AQ4435" s="40"/>
      <c r="AR4435" s="40"/>
      <c r="AS4435" s="40"/>
      <c r="AT4435" s="40"/>
      <c r="AU4435" s="40"/>
      <c r="AV4435" s="40"/>
      <c r="AW4435" s="40"/>
      <c r="AX4435" s="40"/>
      <c r="AY4435" s="40"/>
      <c r="AZ4435" s="40"/>
      <c r="BA4435" s="40"/>
      <c r="BB4435" s="40"/>
      <c r="BC4435" s="40"/>
      <c r="BD4435" s="40"/>
      <c r="BE4435" s="40"/>
      <c r="BF4435" s="40"/>
    </row>
    <row r="4436" spans="1:58" x14ac:dyDescent="0.4">
      <c r="A4436" s="510"/>
      <c r="B4436" s="40"/>
      <c r="C4436" s="40"/>
      <c r="D4436" s="45"/>
      <c r="E4436" s="45"/>
      <c r="F4436" s="64"/>
      <c r="G4436" s="40"/>
      <c r="H4436" s="40"/>
      <c r="I4436" s="40"/>
      <c r="J4436" s="40"/>
      <c r="K4436" s="40"/>
      <c r="L4436" s="40"/>
      <c r="M4436" s="40"/>
      <c r="N4436" s="40"/>
      <c r="O4436" s="40"/>
      <c r="P4436" s="40"/>
      <c r="Q4436" s="40"/>
      <c r="R4436" s="40"/>
      <c r="S4436" s="40"/>
      <c r="T4436" s="40"/>
      <c r="U4436" s="40"/>
      <c r="V4436" s="40"/>
      <c r="W4436" s="40"/>
      <c r="X4436" s="40"/>
      <c r="Y4436" s="40"/>
      <c r="Z4436" s="40"/>
      <c r="AA4436" s="40"/>
      <c r="AB4436" s="40"/>
      <c r="AC4436" s="40"/>
      <c r="AD4436" s="40"/>
      <c r="AE4436" s="40"/>
      <c r="AF4436" s="40"/>
      <c r="AG4436" s="40"/>
      <c r="AH4436" s="40"/>
      <c r="AI4436" s="40"/>
      <c r="AJ4436" s="40"/>
      <c r="AK4436" s="40"/>
      <c r="AL4436" s="40"/>
      <c r="AM4436" s="40"/>
      <c r="AN4436" s="40"/>
      <c r="AO4436" s="40"/>
      <c r="AP4436" s="40"/>
      <c r="AQ4436" s="40"/>
      <c r="AR4436" s="40"/>
      <c r="AS4436" s="40"/>
      <c r="AT4436" s="40"/>
      <c r="AU4436" s="40"/>
      <c r="AV4436" s="40"/>
      <c r="AW4436" s="40"/>
      <c r="AX4436" s="40"/>
      <c r="AY4436" s="40"/>
      <c r="AZ4436" s="40"/>
      <c r="BA4436" s="40"/>
      <c r="BB4436" s="40"/>
      <c r="BC4436" s="40"/>
      <c r="BD4436" s="40"/>
      <c r="BE4436" s="40"/>
      <c r="BF4436" s="40"/>
    </row>
    <row r="4437" spans="1:58" x14ac:dyDescent="0.4">
      <c r="A4437" s="510"/>
      <c r="B4437" s="40"/>
      <c r="C4437" s="40"/>
      <c r="D4437" s="45"/>
      <c r="E4437" s="45"/>
      <c r="F4437" s="64"/>
      <c r="G4437" s="40"/>
      <c r="H4437" s="40"/>
      <c r="I4437" s="40"/>
      <c r="J4437" s="40"/>
      <c r="K4437" s="40"/>
      <c r="L4437" s="40"/>
      <c r="M4437" s="40"/>
      <c r="N4437" s="40"/>
      <c r="O4437" s="40"/>
      <c r="P4437" s="40"/>
      <c r="Q4437" s="40"/>
      <c r="R4437" s="40"/>
      <c r="S4437" s="40"/>
      <c r="T4437" s="40"/>
      <c r="U4437" s="40"/>
      <c r="V4437" s="40"/>
      <c r="W4437" s="40"/>
      <c r="X4437" s="40"/>
      <c r="Y4437" s="40"/>
      <c r="Z4437" s="40"/>
      <c r="AA4437" s="40"/>
      <c r="AB4437" s="40"/>
      <c r="AC4437" s="40"/>
      <c r="AD4437" s="40"/>
      <c r="AE4437" s="40"/>
      <c r="AF4437" s="40"/>
      <c r="AG4437" s="40"/>
      <c r="AH4437" s="40"/>
      <c r="AI4437" s="40"/>
      <c r="AJ4437" s="40"/>
      <c r="AK4437" s="40"/>
      <c r="AL4437" s="40"/>
      <c r="AM4437" s="40"/>
      <c r="AN4437" s="40"/>
      <c r="AO4437" s="40"/>
      <c r="AP4437" s="40"/>
      <c r="AQ4437" s="40"/>
      <c r="AR4437" s="40"/>
      <c r="AS4437" s="40"/>
      <c r="AT4437" s="40"/>
      <c r="AU4437" s="40"/>
      <c r="AV4437" s="40"/>
      <c r="AW4437" s="40"/>
      <c r="AX4437" s="40"/>
      <c r="AY4437" s="40"/>
      <c r="AZ4437" s="40"/>
      <c r="BA4437" s="40"/>
      <c r="BB4437" s="40"/>
      <c r="BC4437" s="40"/>
      <c r="BD4437" s="40"/>
      <c r="BE4437" s="40"/>
      <c r="BF4437" s="40"/>
    </row>
    <row r="4438" spans="1:58" x14ac:dyDescent="0.4">
      <c r="A4438" s="510"/>
      <c r="B4438" s="40"/>
      <c r="C4438" s="40"/>
      <c r="D4438" s="45"/>
      <c r="E4438" s="45"/>
      <c r="F4438" s="64"/>
      <c r="G4438" s="40"/>
      <c r="H4438" s="40"/>
      <c r="I4438" s="40"/>
      <c r="J4438" s="40"/>
      <c r="K4438" s="40"/>
      <c r="L4438" s="40"/>
      <c r="M4438" s="40"/>
      <c r="N4438" s="40"/>
      <c r="O4438" s="40"/>
      <c r="P4438" s="40"/>
      <c r="Q4438" s="40"/>
      <c r="R4438" s="40"/>
      <c r="S4438" s="40"/>
      <c r="T4438" s="40"/>
      <c r="U4438" s="40"/>
      <c r="V4438" s="40"/>
      <c r="W4438" s="40"/>
      <c r="X4438" s="40"/>
      <c r="Y4438" s="40"/>
      <c r="Z4438" s="40"/>
      <c r="AA4438" s="40"/>
      <c r="AB4438" s="40"/>
      <c r="AC4438" s="40"/>
      <c r="AD4438" s="40"/>
      <c r="AE4438" s="40"/>
      <c r="AF4438" s="40"/>
      <c r="AG4438" s="40"/>
      <c r="AH4438" s="40"/>
      <c r="AI4438" s="40"/>
      <c r="AJ4438" s="40"/>
      <c r="AK4438" s="40"/>
      <c r="AL4438" s="40"/>
      <c r="AM4438" s="40"/>
      <c r="AN4438" s="40"/>
      <c r="AO4438" s="40"/>
      <c r="AP4438" s="40"/>
      <c r="AQ4438" s="40"/>
      <c r="AR4438" s="40"/>
      <c r="AS4438" s="40"/>
      <c r="AT4438" s="40"/>
      <c r="AU4438" s="40"/>
      <c r="AV4438" s="40"/>
      <c r="AW4438" s="40"/>
      <c r="AX4438" s="40"/>
      <c r="AY4438" s="40"/>
      <c r="AZ4438" s="40"/>
      <c r="BA4438" s="40"/>
      <c r="BB4438" s="40"/>
      <c r="BC4438" s="40"/>
      <c r="BD4438" s="40"/>
      <c r="BE4438" s="40"/>
      <c r="BF4438" s="40"/>
    </row>
    <row r="4439" spans="1:58" x14ac:dyDescent="0.4">
      <c r="A4439" s="510"/>
      <c r="B4439" s="40"/>
      <c r="C4439" s="40"/>
      <c r="D4439" s="45"/>
      <c r="E4439" s="45"/>
      <c r="F4439" s="64"/>
      <c r="G4439" s="40"/>
      <c r="H4439" s="40"/>
      <c r="I4439" s="40"/>
      <c r="J4439" s="40"/>
      <c r="K4439" s="40"/>
      <c r="L4439" s="40"/>
      <c r="M4439" s="40"/>
      <c r="N4439" s="40"/>
      <c r="O4439" s="40"/>
      <c r="P4439" s="40"/>
      <c r="Q4439" s="40"/>
      <c r="R4439" s="40"/>
      <c r="S4439" s="40"/>
      <c r="T4439" s="40"/>
      <c r="U4439" s="40"/>
      <c r="V4439" s="40"/>
      <c r="W4439" s="40"/>
      <c r="X4439" s="40"/>
      <c r="Y4439" s="40"/>
      <c r="Z4439" s="40"/>
      <c r="AA4439" s="40"/>
      <c r="AB4439" s="40"/>
      <c r="AC4439" s="40"/>
      <c r="AD4439" s="40"/>
      <c r="AE4439" s="40"/>
      <c r="AF4439" s="40"/>
      <c r="AG4439" s="40"/>
      <c r="AH4439" s="40"/>
      <c r="AI4439" s="40"/>
      <c r="AJ4439" s="40"/>
      <c r="AK4439" s="40"/>
      <c r="AL4439" s="40"/>
      <c r="AM4439" s="40"/>
      <c r="AN4439" s="40"/>
      <c r="AO4439" s="40"/>
      <c r="AP4439" s="40"/>
      <c r="AQ4439" s="40"/>
      <c r="AR4439" s="40"/>
      <c r="AS4439" s="40"/>
      <c r="AT4439" s="40"/>
      <c r="AU4439" s="40"/>
      <c r="AV4439" s="40"/>
      <c r="AW4439" s="40"/>
      <c r="AX4439" s="40"/>
      <c r="AY4439" s="40"/>
      <c r="AZ4439" s="40"/>
      <c r="BA4439" s="40"/>
      <c r="BB4439" s="40"/>
      <c r="BC4439" s="40"/>
      <c r="BD4439" s="40"/>
      <c r="BE4439" s="40"/>
      <c r="BF4439" s="40"/>
    </row>
    <row r="4440" spans="1:58" x14ac:dyDescent="0.4">
      <c r="A4440" s="510"/>
      <c r="B4440" s="40"/>
      <c r="C4440" s="40"/>
      <c r="D4440" s="45"/>
      <c r="E4440" s="45"/>
      <c r="F4440" s="64"/>
      <c r="G4440" s="40"/>
      <c r="H4440" s="40"/>
      <c r="I4440" s="40"/>
      <c r="J4440" s="40"/>
      <c r="K4440" s="40"/>
      <c r="L4440" s="40"/>
      <c r="M4440" s="40"/>
      <c r="N4440" s="40"/>
      <c r="O4440" s="40"/>
      <c r="P4440" s="40"/>
      <c r="Q4440" s="40"/>
      <c r="R4440" s="40"/>
      <c r="S4440" s="40"/>
      <c r="T4440" s="40"/>
      <c r="U4440" s="40"/>
      <c r="V4440" s="40"/>
      <c r="W4440" s="40"/>
      <c r="X4440" s="40"/>
      <c r="Y4440" s="40"/>
      <c r="Z4440" s="40"/>
      <c r="AA4440" s="40"/>
      <c r="AB4440" s="40"/>
      <c r="AC4440" s="40"/>
      <c r="AD4440" s="40"/>
      <c r="AE4440" s="40"/>
      <c r="AF4440" s="40"/>
      <c r="AG4440" s="40"/>
      <c r="AH4440" s="40"/>
      <c r="AI4440" s="40"/>
      <c r="AJ4440" s="40"/>
      <c r="AK4440" s="40"/>
      <c r="AL4440" s="40"/>
      <c r="AM4440" s="40"/>
      <c r="AN4440" s="40"/>
      <c r="AO4440" s="40"/>
      <c r="AP4440" s="40"/>
      <c r="AQ4440" s="40"/>
      <c r="AR4440" s="40"/>
      <c r="AS4440" s="40"/>
      <c r="AT4440" s="40"/>
      <c r="AU4440" s="40"/>
      <c r="AV4440" s="40"/>
      <c r="AW4440" s="40"/>
      <c r="AX4440" s="40"/>
      <c r="AY4440" s="40"/>
      <c r="AZ4440" s="40"/>
      <c r="BA4440" s="40"/>
      <c r="BB4440" s="40"/>
      <c r="BC4440" s="40"/>
      <c r="BD4440" s="40"/>
      <c r="BE4440" s="40"/>
      <c r="BF4440" s="40"/>
    </row>
    <row r="4441" spans="1:58" x14ac:dyDescent="0.4">
      <c r="A4441" s="510"/>
      <c r="B4441" s="40"/>
      <c r="C4441" s="40"/>
      <c r="D4441" s="45"/>
      <c r="E4441" s="45"/>
      <c r="F4441" s="64"/>
      <c r="G4441" s="40"/>
      <c r="H4441" s="40"/>
      <c r="I4441" s="40"/>
      <c r="J4441" s="40"/>
      <c r="K4441" s="40"/>
      <c r="L4441" s="40"/>
      <c r="M4441" s="40"/>
      <c r="N4441" s="40"/>
      <c r="O4441" s="40"/>
      <c r="P4441" s="40"/>
      <c r="Q4441" s="40"/>
      <c r="R4441" s="40"/>
      <c r="S4441" s="40"/>
      <c r="T4441" s="40"/>
      <c r="U4441" s="40"/>
      <c r="V4441" s="40"/>
      <c r="W4441" s="40"/>
      <c r="X4441" s="40"/>
      <c r="Y4441" s="40"/>
      <c r="Z4441" s="40"/>
      <c r="AA4441" s="40"/>
      <c r="AB4441" s="40"/>
      <c r="AC4441" s="40"/>
      <c r="AD4441" s="40"/>
      <c r="AE4441" s="40"/>
      <c r="AF4441" s="40"/>
      <c r="AG4441" s="40"/>
      <c r="AH4441" s="40"/>
      <c r="AI4441" s="40"/>
      <c r="AJ4441" s="40"/>
      <c r="AK4441" s="40"/>
      <c r="AL4441" s="40"/>
      <c r="AM4441" s="40"/>
      <c r="AN4441" s="40"/>
      <c r="AO4441" s="40"/>
      <c r="AP4441" s="40"/>
      <c r="AQ4441" s="40"/>
      <c r="AR4441" s="40"/>
      <c r="AS4441" s="40"/>
      <c r="AT4441" s="40"/>
      <c r="AU4441" s="40"/>
      <c r="AV4441" s="40"/>
      <c r="AW4441" s="40"/>
      <c r="AX4441" s="40"/>
      <c r="AY4441" s="40"/>
      <c r="AZ4441" s="40"/>
      <c r="BA4441" s="40"/>
      <c r="BB4441" s="40"/>
      <c r="BC4441" s="40"/>
      <c r="BD4441" s="40"/>
      <c r="BE4441" s="40"/>
      <c r="BF4441" s="40"/>
    </row>
    <row r="4442" spans="1:58" x14ac:dyDescent="0.4">
      <c r="A4442" s="510"/>
      <c r="B4442" s="40"/>
      <c r="C4442" s="40"/>
      <c r="D4442" s="45"/>
      <c r="E4442" s="45"/>
      <c r="F4442" s="64"/>
      <c r="G4442" s="40"/>
      <c r="H4442" s="40"/>
      <c r="I4442" s="40"/>
      <c r="J4442" s="40"/>
      <c r="K4442" s="40"/>
      <c r="L4442" s="40"/>
      <c r="M4442" s="40"/>
      <c r="N4442" s="40"/>
      <c r="O4442" s="40"/>
      <c r="P4442" s="40"/>
      <c r="Q4442" s="40"/>
      <c r="R4442" s="40"/>
      <c r="S4442" s="40"/>
      <c r="T4442" s="40"/>
      <c r="U4442" s="40"/>
      <c r="V4442" s="40"/>
      <c r="W4442" s="40"/>
      <c r="X4442" s="40"/>
      <c r="Y4442" s="40"/>
      <c r="Z4442" s="40"/>
      <c r="AA4442" s="40"/>
      <c r="AB4442" s="40"/>
      <c r="AC4442" s="40"/>
      <c r="AD4442" s="40"/>
      <c r="AE4442" s="40"/>
      <c r="AF4442" s="40"/>
      <c r="AG4442" s="40"/>
      <c r="AH4442" s="40"/>
      <c r="AI4442" s="40"/>
      <c r="AJ4442" s="40"/>
      <c r="AK4442" s="40"/>
      <c r="AL4442" s="40"/>
      <c r="AM4442" s="40"/>
      <c r="AN4442" s="40"/>
      <c r="AO4442" s="40"/>
      <c r="AP4442" s="40"/>
      <c r="AQ4442" s="40"/>
      <c r="AR4442" s="40"/>
      <c r="AS4442" s="40"/>
      <c r="AT4442" s="40"/>
      <c r="AU4442" s="40"/>
      <c r="AV4442" s="40"/>
      <c r="AW4442" s="40"/>
      <c r="AX4442" s="40"/>
      <c r="AY4442" s="40"/>
      <c r="AZ4442" s="40"/>
      <c r="BA4442" s="40"/>
      <c r="BB4442" s="40"/>
      <c r="BC4442" s="40"/>
      <c r="BD4442" s="40"/>
      <c r="BE4442" s="40"/>
      <c r="BF4442" s="40"/>
    </row>
    <row r="4443" spans="1:58" x14ac:dyDescent="0.4">
      <c r="A4443" s="510"/>
      <c r="B4443" s="40"/>
      <c r="C4443" s="40"/>
      <c r="D4443" s="45"/>
      <c r="E4443" s="45"/>
      <c r="F4443" s="64"/>
      <c r="G4443" s="40"/>
      <c r="H4443" s="40"/>
      <c r="I4443" s="40"/>
      <c r="J4443" s="40"/>
      <c r="K4443" s="40"/>
      <c r="L4443" s="40"/>
      <c r="M4443" s="40"/>
      <c r="N4443" s="40"/>
      <c r="O4443" s="40"/>
      <c r="P4443" s="40"/>
      <c r="Q4443" s="40"/>
      <c r="R4443" s="40"/>
      <c r="S4443" s="40"/>
      <c r="T4443" s="40"/>
      <c r="U4443" s="40"/>
      <c r="V4443" s="40"/>
      <c r="W4443" s="40"/>
      <c r="X4443" s="40"/>
      <c r="Y4443" s="40"/>
      <c r="Z4443" s="40"/>
      <c r="AA4443" s="40"/>
      <c r="AB4443" s="40"/>
      <c r="AC4443" s="40"/>
      <c r="AD4443" s="40"/>
      <c r="AE4443" s="40"/>
      <c r="AF4443" s="40"/>
      <c r="AG4443" s="40"/>
      <c r="AH4443" s="40"/>
      <c r="AI4443" s="40"/>
      <c r="AJ4443" s="40"/>
      <c r="AK4443" s="40"/>
      <c r="AL4443" s="40"/>
      <c r="AM4443" s="40"/>
      <c r="AN4443" s="40"/>
      <c r="AO4443" s="40"/>
      <c r="AP4443" s="40"/>
      <c r="AQ4443" s="40"/>
      <c r="AR4443" s="40"/>
      <c r="AS4443" s="40"/>
      <c r="AT4443" s="40"/>
      <c r="AU4443" s="40"/>
      <c r="AV4443" s="40"/>
      <c r="AW4443" s="40"/>
      <c r="AX4443" s="40"/>
      <c r="AY4443" s="40"/>
      <c r="AZ4443" s="40"/>
      <c r="BA4443" s="40"/>
      <c r="BB4443" s="40"/>
      <c r="BC4443" s="40"/>
      <c r="BD4443" s="40"/>
      <c r="BE4443" s="40"/>
      <c r="BF4443" s="40"/>
    </row>
    <row r="4444" spans="1:58" x14ac:dyDescent="0.4">
      <c r="A4444" s="510"/>
      <c r="B4444" s="40"/>
      <c r="C4444" s="40"/>
      <c r="D4444" s="45"/>
      <c r="E4444" s="45"/>
      <c r="F4444" s="64"/>
      <c r="G4444" s="40"/>
      <c r="H4444" s="40"/>
      <c r="I4444" s="40"/>
      <c r="J4444" s="40"/>
      <c r="K4444" s="40"/>
      <c r="L4444" s="40"/>
      <c r="M4444" s="40"/>
      <c r="N4444" s="40"/>
      <c r="O4444" s="40"/>
      <c r="P4444" s="40"/>
      <c r="Q4444" s="40"/>
      <c r="R4444" s="40"/>
      <c r="S4444" s="40"/>
      <c r="T4444" s="40"/>
      <c r="U4444" s="40"/>
      <c r="V4444" s="40"/>
      <c r="W4444" s="40"/>
      <c r="X4444" s="40"/>
      <c r="Y4444" s="40"/>
      <c r="Z4444" s="40"/>
      <c r="AA4444" s="40"/>
      <c r="AB4444" s="40"/>
      <c r="AC4444" s="40"/>
      <c r="AD4444" s="40"/>
      <c r="AE4444" s="40"/>
      <c r="AF4444" s="40"/>
      <c r="AG4444" s="40"/>
      <c r="AH4444" s="40"/>
      <c r="AI4444" s="40"/>
      <c r="AJ4444" s="40"/>
      <c r="AK4444" s="40"/>
      <c r="AL4444" s="40"/>
      <c r="AM4444" s="40"/>
      <c r="AN4444" s="40"/>
      <c r="AO4444" s="40"/>
      <c r="AP4444" s="40"/>
      <c r="AQ4444" s="40"/>
      <c r="AR4444" s="40"/>
      <c r="AS4444" s="40"/>
      <c r="AT4444" s="40"/>
      <c r="AU4444" s="40"/>
      <c r="AV4444" s="40"/>
      <c r="AW4444" s="40"/>
      <c r="AX4444" s="40"/>
      <c r="AY4444" s="40"/>
      <c r="AZ4444" s="40"/>
      <c r="BA4444" s="40"/>
      <c r="BB4444" s="40"/>
      <c r="BC4444" s="40"/>
      <c r="BD4444" s="40"/>
      <c r="BE4444" s="40"/>
      <c r="BF4444" s="40"/>
    </row>
    <row r="4445" spans="1:58" x14ac:dyDescent="0.4">
      <c r="A4445" s="510"/>
      <c r="B4445" s="40"/>
      <c r="C4445" s="40"/>
      <c r="D4445" s="45"/>
      <c r="E4445" s="45"/>
      <c r="F4445" s="64"/>
      <c r="G4445" s="40"/>
      <c r="H4445" s="40"/>
      <c r="I4445" s="40"/>
      <c r="J4445" s="40"/>
      <c r="K4445" s="40"/>
      <c r="L4445" s="40"/>
      <c r="M4445" s="40"/>
      <c r="N4445" s="40"/>
      <c r="O4445" s="40"/>
      <c r="P4445" s="40"/>
      <c r="Q4445" s="40"/>
      <c r="R4445" s="40"/>
      <c r="S4445" s="40"/>
      <c r="T4445" s="40"/>
      <c r="U4445" s="40"/>
      <c r="V4445" s="40"/>
      <c r="W4445" s="40"/>
      <c r="X4445" s="40"/>
      <c r="Y4445" s="40"/>
      <c r="Z4445" s="40"/>
      <c r="AA4445" s="40"/>
      <c r="AB4445" s="40"/>
      <c r="AC4445" s="40"/>
      <c r="AD4445" s="40"/>
      <c r="AE4445" s="40"/>
      <c r="AF4445" s="40"/>
      <c r="AG4445" s="40"/>
      <c r="AH4445" s="40"/>
      <c r="AI4445" s="40"/>
      <c r="AJ4445" s="40"/>
      <c r="AK4445" s="40"/>
      <c r="AL4445" s="40"/>
      <c r="AM4445" s="40"/>
      <c r="AN4445" s="40"/>
      <c r="AO4445" s="40"/>
      <c r="AP4445" s="40"/>
      <c r="AQ4445" s="40"/>
      <c r="AR4445" s="40"/>
      <c r="AS4445" s="40"/>
      <c r="AT4445" s="40"/>
      <c r="AU4445" s="40"/>
      <c r="AV4445" s="40"/>
      <c r="AW4445" s="40"/>
      <c r="AX4445" s="40"/>
      <c r="AY4445" s="40"/>
      <c r="AZ4445" s="40"/>
      <c r="BA4445" s="40"/>
      <c r="BB4445" s="40"/>
      <c r="BC4445" s="40"/>
      <c r="BD4445" s="40"/>
      <c r="BE4445" s="40"/>
      <c r="BF4445" s="40"/>
    </row>
    <row r="4446" spans="1:58" x14ac:dyDescent="0.4">
      <c r="A4446" s="510"/>
      <c r="B4446" s="40"/>
      <c r="C4446" s="40"/>
      <c r="D4446" s="45"/>
      <c r="E4446" s="45"/>
      <c r="F4446" s="64"/>
      <c r="G4446" s="40"/>
      <c r="H4446" s="40"/>
      <c r="I4446" s="40"/>
      <c r="J4446" s="40"/>
      <c r="K4446" s="40"/>
      <c r="L4446" s="40"/>
      <c r="M4446" s="40"/>
      <c r="N4446" s="40"/>
      <c r="O4446" s="40"/>
      <c r="P4446" s="40"/>
      <c r="Q4446" s="40"/>
      <c r="R4446" s="40"/>
      <c r="S4446" s="40"/>
      <c r="T4446" s="40"/>
      <c r="U4446" s="40"/>
      <c r="V4446" s="40"/>
      <c r="W4446" s="40"/>
      <c r="X4446" s="40"/>
      <c r="Y4446" s="40"/>
      <c r="Z4446" s="40"/>
      <c r="AA4446" s="40"/>
      <c r="AB4446" s="40"/>
      <c r="AC4446" s="40"/>
      <c r="AD4446" s="40"/>
      <c r="AE4446" s="40"/>
      <c r="AF4446" s="40"/>
      <c r="AG4446" s="40"/>
      <c r="AH4446" s="40"/>
      <c r="AI4446" s="40"/>
      <c r="AJ4446" s="40"/>
      <c r="AK4446" s="40"/>
      <c r="AL4446" s="40"/>
      <c r="AM4446" s="40"/>
      <c r="AN4446" s="40"/>
      <c r="AO4446" s="40"/>
      <c r="AP4446" s="40"/>
      <c r="AQ4446" s="40"/>
      <c r="AR4446" s="40"/>
      <c r="AS4446" s="40"/>
      <c r="AT4446" s="40"/>
      <c r="AU4446" s="40"/>
      <c r="AV4446" s="40"/>
      <c r="AW4446" s="40"/>
      <c r="AX4446" s="40"/>
      <c r="AY4446" s="40"/>
      <c r="AZ4446" s="40"/>
      <c r="BA4446" s="40"/>
      <c r="BB4446" s="40"/>
      <c r="BC4446" s="40"/>
      <c r="BD4446" s="40"/>
      <c r="BE4446" s="40"/>
      <c r="BF4446" s="40"/>
    </row>
    <row r="4447" spans="1:58" x14ac:dyDescent="0.4">
      <c r="A4447" s="510"/>
      <c r="B4447" s="40"/>
      <c r="C4447" s="40"/>
      <c r="D4447" s="45"/>
      <c r="E4447" s="45"/>
      <c r="F4447" s="64"/>
      <c r="G4447" s="40"/>
      <c r="H4447" s="40"/>
      <c r="I4447" s="40"/>
      <c r="J4447" s="40"/>
      <c r="K4447" s="40"/>
      <c r="L4447" s="40"/>
      <c r="M4447" s="40"/>
      <c r="N4447" s="40"/>
      <c r="O4447" s="40"/>
      <c r="P4447" s="40"/>
      <c r="Q4447" s="40"/>
      <c r="R4447" s="40"/>
      <c r="S4447" s="40"/>
      <c r="T4447" s="40"/>
      <c r="U4447" s="40"/>
      <c r="V4447" s="40"/>
      <c r="W4447" s="40"/>
      <c r="X4447" s="40"/>
      <c r="Y4447" s="40"/>
      <c r="Z4447" s="40"/>
      <c r="AA4447" s="40"/>
      <c r="AB4447" s="40"/>
      <c r="AC4447" s="40"/>
      <c r="AD4447" s="40"/>
      <c r="AE4447" s="40"/>
      <c r="AF4447" s="40"/>
      <c r="AG4447" s="40"/>
      <c r="AH4447" s="40"/>
      <c r="AI4447" s="40"/>
      <c r="AJ4447" s="40"/>
      <c r="AK4447" s="40"/>
      <c r="AL4447" s="40"/>
      <c r="AM4447" s="40"/>
      <c r="AN4447" s="40"/>
      <c r="AO4447" s="40"/>
      <c r="AP4447" s="40"/>
      <c r="AQ4447" s="40"/>
      <c r="AR4447" s="40"/>
      <c r="AS4447" s="40"/>
      <c r="AT4447" s="40"/>
      <c r="AU4447" s="40"/>
      <c r="AV4447" s="40"/>
      <c r="AW4447" s="40"/>
      <c r="AX4447" s="40"/>
      <c r="AY4447" s="40"/>
      <c r="AZ4447" s="40"/>
      <c r="BA4447" s="40"/>
      <c r="BB4447" s="40"/>
      <c r="BC4447" s="40"/>
      <c r="BD4447" s="40"/>
      <c r="BE4447" s="40"/>
      <c r="BF4447" s="40"/>
    </row>
    <row r="4448" spans="1:58" x14ac:dyDescent="0.4">
      <c r="A4448" s="510"/>
      <c r="B4448" s="40"/>
      <c r="C4448" s="40"/>
      <c r="D4448" s="45"/>
      <c r="E4448" s="45"/>
      <c r="F4448" s="64"/>
      <c r="G4448" s="40"/>
      <c r="H4448" s="40"/>
      <c r="I4448" s="40"/>
      <c r="J4448" s="40"/>
      <c r="K4448" s="40"/>
      <c r="L4448" s="40"/>
      <c r="M4448" s="40"/>
      <c r="N4448" s="40"/>
      <c r="O4448" s="40"/>
      <c r="P4448" s="40"/>
      <c r="Q4448" s="40"/>
      <c r="R4448" s="40"/>
      <c r="S4448" s="40"/>
      <c r="T4448" s="40"/>
      <c r="U4448" s="40"/>
      <c r="V4448" s="40"/>
      <c r="W4448" s="40"/>
      <c r="X4448" s="40"/>
      <c r="Y4448" s="40"/>
      <c r="Z4448" s="40"/>
      <c r="AA4448" s="40"/>
      <c r="AB4448" s="40"/>
      <c r="AC4448" s="40"/>
      <c r="AD4448" s="40"/>
      <c r="AE4448" s="40"/>
      <c r="AF4448" s="40"/>
      <c r="AG4448" s="40"/>
      <c r="AH4448" s="40"/>
      <c r="AI4448" s="40"/>
      <c r="AJ4448" s="40"/>
      <c r="AK4448" s="40"/>
      <c r="AL4448" s="40"/>
      <c r="AM4448" s="40"/>
      <c r="AN4448" s="40"/>
      <c r="AO4448" s="40"/>
      <c r="AP4448" s="40"/>
      <c r="AQ4448" s="40"/>
      <c r="AR4448" s="40"/>
      <c r="AS4448" s="40"/>
      <c r="AT4448" s="40"/>
      <c r="AU4448" s="40"/>
      <c r="AV4448" s="40"/>
      <c r="AW4448" s="40"/>
      <c r="AX4448" s="40"/>
      <c r="AY4448" s="40"/>
      <c r="AZ4448" s="40"/>
      <c r="BA4448" s="40"/>
      <c r="BB4448" s="40"/>
      <c r="BC4448" s="40"/>
      <c r="BD4448" s="40"/>
      <c r="BE4448" s="40"/>
      <c r="BF4448" s="40"/>
    </row>
    <row r="4449" spans="1:58" x14ac:dyDescent="0.4">
      <c r="A4449" s="510"/>
      <c r="B4449" s="40"/>
      <c r="C4449" s="40"/>
      <c r="D4449" s="45"/>
      <c r="E4449" s="45"/>
      <c r="F4449" s="64"/>
      <c r="G4449" s="40"/>
      <c r="H4449" s="40"/>
      <c r="I4449" s="40"/>
      <c r="J4449" s="40"/>
      <c r="K4449" s="40"/>
      <c r="L4449" s="40"/>
      <c r="M4449" s="40"/>
      <c r="N4449" s="40"/>
      <c r="O4449" s="40"/>
      <c r="P4449" s="40"/>
      <c r="Q4449" s="40"/>
      <c r="R4449" s="40"/>
      <c r="S4449" s="40"/>
      <c r="T4449" s="40"/>
      <c r="U4449" s="40"/>
      <c r="V4449" s="40"/>
      <c r="W4449" s="40"/>
      <c r="X4449" s="40"/>
      <c r="Y4449" s="40"/>
      <c r="Z4449" s="40"/>
      <c r="AA4449" s="40"/>
      <c r="AB4449" s="40"/>
      <c r="AC4449" s="40"/>
      <c r="AD4449" s="40"/>
      <c r="AE4449" s="40"/>
      <c r="AF4449" s="40"/>
      <c r="AG4449" s="40"/>
      <c r="AH4449" s="40"/>
      <c r="AI4449" s="40"/>
      <c r="AJ4449" s="40"/>
      <c r="AK4449" s="40"/>
      <c r="AL4449" s="40"/>
      <c r="AM4449" s="40"/>
      <c r="AN4449" s="40"/>
      <c r="AO4449" s="40"/>
      <c r="AP4449" s="40"/>
      <c r="AQ4449" s="40"/>
      <c r="AR4449" s="40"/>
      <c r="AS4449" s="40"/>
      <c r="AT4449" s="40"/>
      <c r="AU4449" s="40"/>
      <c r="AV4449" s="40"/>
      <c r="AW4449" s="40"/>
      <c r="AX4449" s="40"/>
      <c r="AY4449" s="40"/>
      <c r="AZ4449" s="40"/>
      <c r="BA4449" s="40"/>
      <c r="BB4449" s="40"/>
      <c r="BC4449" s="40"/>
      <c r="BD4449" s="40"/>
      <c r="BE4449" s="40"/>
      <c r="BF4449" s="40"/>
    </row>
    <row r="4450" spans="1:58" x14ac:dyDescent="0.4">
      <c r="A4450" s="510"/>
      <c r="B4450" s="40"/>
      <c r="C4450" s="40"/>
      <c r="D4450" s="45"/>
      <c r="E4450" s="45"/>
      <c r="F4450" s="64"/>
      <c r="G4450" s="40"/>
      <c r="H4450" s="40"/>
      <c r="I4450" s="40"/>
      <c r="J4450" s="40"/>
      <c r="K4450" s="40"/>
      <c r="L4450" s="40"/>
      <c r="M4450" s="40"/>
      <c r="N4450" s="40"/>
      <c r="O4450" s="40"/>
      <c r="P4450" s="40"/>
      <c r="Q4450" s="40"/>
      <c r="R4450" s="40"/>
      <c r="S4450" s="40"/>
      <c r="T4450" s="40"/>
      <c r="U4450" s="40"/>
      <c r="V4450" s="40"/>
      <c r="W4450" s="40"/>
      <c r="X4450" s="40"/>
      <c r="Y4450" s="40"/>
      <c r="Z4450" s="40"/>
      <c r="AA4450" s="40"/>
      <c r="AB4450" s="40"/>
      <c r="AC4450" s="40"/>
      <c r="AD4450" s="40"/>
      <c r="AE4450" s="40"/>
      <c r="AF4450" s="40"/>
      <c r="AG4450" s="40"/>
      <c r="AH4450" s="40"/>
      <c r="AI4450" s="40"/>
      <c r="AJ4450" s="40"/>
      <c r="AK4450" s="40"/>
      <c r="AL4450" s="40"/>
      <c r="AM4450" s="40"/>
      <c r="AN4450" s="40"/>
      <c r="AO4450" s="40"/>
      <c r="AP4450" s="40"/>
      <c r="AQ4450" s="40"/>
      <c r="AR4450" s="40"/>
      <c r="AS4450" s="40"/>
      <c r="AT4450" s="40"/>
      <c r="AU4450" s="40"/>
      <c r="AV4450" s="40"/>
      <c r="AW4450" s="40"/>
      <c r="AX4450" s="40"/>
      <c r="AY4450" s="40"/>
      <c r="AZ4450" s="40"/>
      <c r="BA4450" s="40"/>
      <c r="BB4450" s="40"/>
      <c r="BC4450" s="40"/>
      <c r="BD4450" s="40"/>
      <c r="BE4450" s="40"/>
      <c r="BF4450" s="40"/>
    </row>
    <row r="4451" spans="1:58" x14ac:dyDescent="0.4">
      <c r="A4451" s="510"/>
      <c r="B4451" s="40"/>
      <c r="C4451" s="40"/>
      <c r="D4451" s="45"/>
      <c r="E4451" s="45"/>
      <c r="F4451" s="64"/>
      <c r="G4451" s="40"/>
      <c r="H4451" s="40"/>
      <c r="I4451" s="40"/>
      <c r="J4451" s="40"/>
      <c r="K4451" s="40"/>
      <c r="L4451" s="40"/>
      <c r="M4451" s="40"/>
      <c r="N4451" s="40"/>
      <c r="O4451" s="40"/>
      <c r="P4451" s="40"/>
      <c r="Q4451" s="40"/>
      <c r="R4451" s="40"/>
      <c r="S4451" s="40"/>
      <c r="T4451" s="40"/>
      <c r="U4451" s="40"/>
      <c r="V4451" s="40"/>
      <c r="W4451" s="40"/>
      <c r="X4451" s="40"/>
      <c r="Y4451" s="40"/>
      <c r="Z4451" s="40"/>
      <c r="AA4451" s="40"/>
      <c r="AB4451" s="40"/>
      <c r="AC4451" s="40"/>
      <c r="AD4451" s="40"/>
      <c r="AE4451" s="40"/>
      <c r="AF4451" s="40"/>
      <c r="AG4451" s="40"/>
      <c r="AH4451" s="40"/>
      <c r="AI4451" s="40"/>
      <c r="AJ4451" s="40"/>
      <c r="AK4451" s="40"/>
      <c r="AL4451" s="40"/>
      <c r="AM4451" s="40"/>
      <c r="AN4451" s="40"/>
      <c r="AO4451" s="40"/>
      <c r="AP4451" s="40"/>
      <c r="AQ4451" s="40"/>
      <c r="AR4451" s="40"/>
      <c r="AS4451" s="40"/>
      <c r="AT4451" s="40"/>
      <c r="AU4451" s="40"/>
      <c r="AV4451" s="40"/>
      <c r="AW4451" s="40"/>
      <c r="AX4451" s="40"/>
      <c r="AY4451" s="40"/>
      <c r="AZ4451" s="40"/>
      <c r="BA4451" s="40"/>
      <c r="BB4451" s="40"/>
      <c r="BC4451" s="40"/>
      <c r="BD4451" s="40"/>
      <c r="BE4451" s="40"/>
      <c r="BF4451" s="40"/>
    </row>
    <row r="4452" spans="1:58" x14ac:dyDescent="0.4">
      <c r="A4452" s="510"/>
      <c r="B4452" s="40"/>
      <c r="C4452" s="40"/>
      <c r="D4452" s="45"/>
      <c r="E4452" s="45"/>
      <c r="F4452" s="64"/>
      <c r="G4452" s="40"/>
      <c r="H4452" s="40"/>
      <c r="I4452" s="40"/>
      <c r="J4452" s="40"/>
      <c r="K4452" s="40"/>
      <c r="L4452" s="40"/>
      <c r="M4452" s="40"/>
      <c r="N4452" s="40"/>
      <c r="O4452" s="40"/>
      <c r="P4452" s="40"/>
      <c r="Q4452" s="40"/>
      <c r="R4452" s="40"/>
      <c r="S4452" s="40"/>
      <c r="T4452" s="40"/>
      <c r="U4452" s="40"/>
      <c r="V4452" s="40"/>
      <c r="W4452" s="40"/>
      <c r="X4452" s="40"/>
      <c r="Y4452" s="40"/>
      <c r="Z4452" s="40"/>
      <c r="AA4452" s="40"/>
      <c r="AB4452" s="40"/>
      <c r="AC4452" s="40"/>
      <c r="AD4452" s="40"/>
      <c r="AE4452" s="40"/>
      <c r="AF4452" s="40"/>
      <c r="AG4452" s="40"/>
      <c r="AH4452" s="40"/>
      <c r="AI4452" s="40"/>
      <c r="AJ4452" s="40"/>
      <c r="AK4452" s="40"/>
      <c r="AL4452" s="40"/>
      <c r="AM4452" s="40"/>
      <c r="AN4452" s="40"/>
      <c r="AO4452" s="40"/>
      <c r="AP4452" s="40"/>
      <c r="AQ4452" s="40"/>
      <c r="AR4452" s="40"/>
      <c r="AS4452" s="40"/>
      <c r="AT4452" s="40"/>
      <c r="AU4452" s="40"/>
      <c r="AV4452" s="40"/>
      <c r="AW4452" s="40"/>
      <c r="AX4452" s="40"/>
      <c r="AY4452" s="40"/>
      <c r="AZ4452" s="40"/>
      <c r="BA4452" s="40"/>
      <c r="BB4452" s="40"/>
      <c r="BC4452" s="40"/>
      <c r="BD4452" s="40"/>
      <c r="BE4452" s="40"/>
      <c r="BF4452" s="40"/>
    </row>
    <row r="4453" spans="1:58" x14ac:dyDescent="0.4">
      <c r="A4453" s="510"/>
      <c r="B4453" s="40"/>
      <c r="C4453" s="40"/>
      <c r="D4453" s="45"/>
      <c r="E4453" s="45"/>
      <c r="F4453" s="64"/>
      <c r="G4453" s="40"/>
      <c r="H4453" s="40"/>
      <c r="I4453" s="40"/>
      <c r="J4453" s="40"/>
      <c r="K4453" s="40"/>
      <c r="L4453" s="40"/>
      <c r="M4453" s="40"/>
      <c r="N4453" s="40"/>
      <c r="O4453" s="40"/>
      <c r="P4453" s="40"/>
      <c r="Q4453" s="40"/>
      <c r="R4453" s="40"/>
      <c r="S4453" s="40"/>
      <c r="T4453" s="40"/>
      <c r="U4453" s="40"/>
      <c r="V4453" s="40"/>
      <c r="W4453" s="40"/>
      <c r="X4453" s="40"/>
      <c r="Y4453" s="40"/>
      <c r="Z4453" s="40"/>
      <c r="AA4453" s="40"/>
      <c r="AB4453" s="40"/>
      <c r="AC4453" s="40"/>
      <c r="AD4453" s="40"/>
      <c r="AE4453" s="40"/>
      <c r="AF4453" s="40"/>
      <c r="AG4453" s="40"/>
      <c r="AH4453" s="40"/>
      <c r="AI4453" s="40"/>
      <c r="AJ4453" s="40"/>
      <c r="AK4453" s="40"/>
      <c r="AL4453" s="40"/>
      <c r="AM4453" s="40"/>
      <c r="AN4453" s="40"/>
      <c r="AO4453" s="40"/>
      <c r="AP4453" s="40"/>
      <c r="AQ4453" s="40"/>
      <c r="AR4453" s="40"/>
      <c r="AS4453" s="40"/>
      <c r="AT4453" s="40"/>
      <c r="AU4453" s="40"/>
      <c r="AV4453" s="40"/>
      <c r="AW4453" s="40"/>
      <c r="AX4453" s="40"/>
      <c r="AY4453" s="40"/>
      <c r="AZ4453" s="40"/>
      <c r="BA4453" s="40"/>
      <c r="BB4453" s="40"/>
      <c r="BC4453" s="40"/>
      <c r="BD4453" s="40"/>
      <c r="BE4453" s="40"/>
      <c r="BF4453" s="40"/>
    </row>
    <row r="4454" spans="1:58" x14ac:dyDescent="0.4">
      <c r="A4454" s="510"/>
      <c r="B4454" s="40"/>
      <c r="C4454" s="40"/>
      <c r="D4454" s="45"/>
      <c r="E4454" s="45"/>
      <c r="F4454" s="64"/>
      <c r="G4454" s="40"/>
      <c r="H4454" s="40"/>
      <c r="I4454" s="40"/>
      <c r="J4454" s="40"/>
      <c r="K4454" s="40"/>
      <c r="L4454" s="40"/>
      <c r="M4454" s="40"/>
      <c r="N4454" s="40"/>
      <c r="O4454" s="40"/>
      <c r="P4454" s="40"/>
      <c r="Q4454" s="40"/>
      <c r="R4454" s="40"/>
      <c r="S4454" s="40"/>
      <c r="T4454" s="40"/>
      <c r="U4454" s="40"/>
      <c r="V4454" s="40"/>
      <c r="W4454" s="40"/>
      <c r="X4454" s="40"/>
      <c r="Y4454" s="40"/>
      <c r="Z4454" s="40"/>
      <c r="AA4454" s="40"/>
      <c r="AB4454" s="40"/>
      <c r="AC4454" s="40"/>
      <c r="AD4454" s="40"/>
      <c r="AE4454" s="40"/>
      <c r="AF4454" s="40"/>
      <c r="AG4454" s="40"/>
      <c r="AH4454" s="40"/>
      <c r="AI4454" s="40"/>
      <c r="AJ4454" s="40"/>
      <c r="AK4454" s="40"/>
      <c r="AL4454" s="40"/>
      <c r="AM4454" s="40"/>
      <c r="AN4454" s="40"/>
      <c r="AO4454" s="40"/>
      <c r="AP4454" s="40"/>
      <c r="AQ4454" s="40"/>
      <c r="AR4454" s="40"/>
      <c r="AS4454" s="40"/>
      <c r="AT4454" s="40"/>
      <c r="AU4454" s="40"/>
      <c r="AV4454" s="40"/>
      <c r="AW4454" s="40"/>
      <c r="AX4454" s="40"/>
      <c r="AY4454" s="40"/>
      <c r="AZ4454" s="40"/>
      <c r="BA4454" s="40"/>
      <c r="BB4454" s="40"/>
      <c r="BC4454" s="40"/>
      <c r="BD4454" s="40"/>
      <c r="BE4454" s="40"/>
      <c r="BF4454" s="40"/>
    </row>
    <row r="4455" spans="1:58" x14ac:dyDescent="0.4">
      <c r="A4455" s="510"/>
      <c r="B4455" s="40"/>
      <c r="C4455" s="40"/>
      <c r="D4455" s="45"/>
      <c r="E4455" s="45"/>
      <c r="F4455" s="64"/>
      <c r="G4455" s="40"/>
      <c r="H4455" s="40"/>
      <c r="I4455" s="40"/>
      <c r="J4455" s="40"/>
      <c r="K4455" s="40"/>
      <c r="L4455" s="40"/>
      <c r="M4455" s="40"/>
      <c r="N4455" s="40"/>
      <c r="O4455" s="40"/>
      <c r="P4455" s="40"/>
      <c r="Q4455" s="40"/>
      <c r="R4455" s="40"/>
      <c r="S4455" s="40"/>
      <c r="T4455" s="40"/>
      <c r="U4455" s="40"/>
      <c r="V4455" s="40"/>
      <c r="W4455" s="40"/>
      <c r="X4455" s="40"/>
      <c r="Y4455" s="40"/>
      <c r="Z4455" s="40"/>
      <c r="AA4455" s="40"/>
      <c r="AB4455" s="40"/>
      <c r="AC4455" s="40"/>
      <c r="AD4455" s="40"/>
      <c r="AE4455" s="40"/>
      <c r="AF4455" s="40"/>
      <c r="AG4455" s="40"/>
      <c r="AH4455" s="40"/>
      <c r="AI4455" s="40"/>
      <c r="AJ4455" s="40"/>
      <c r="AK4455" s="40"/>
      <c r="AL4455" s="40"/>
      <c r="AM4455" s="40"/>
      <c r="AN4455" s="40"/>
      <c r="AO4455" s="40"/>
      <c r="AP4455" s="40"/>
      <c r="AQ4455" s="40"/>
      <c r="AR4455" s="40"/>
      <c r="AS4455" s="40"/>
      <c r="AT4455" s="40"/>
      <c r="AU4455" s="40"/>
      <c r="AV4455" s="40"/>
      <c r="AW4455" s="40"/>
      <c r="AX4455" s="40"/>
      <c r="AY4455" s="40"/>
      <c r="AZ4455" s="40"/>
      <c r="BA4455" s="40"/>
      <c r="BB4455" s="40"/>
      <c r="BC4455" s="40"/>
      <c r="BD4455" s="40"/>
      <c r="BE4455" s="40"/>
      <c r="BF4455" s="40"/>
    </row>
    <row r="4456" spans="1:58" x14ac:dyDescent="0.4">
      <c r="A4456" s="510"/>
      <c r="B4456" s="40"/>
      <c r="C4456" s="40"/>
      <c r="D4456" s="45"/>
      <c r="E4456" s="45"/>
      <c r="F4456" s="64"/>
      <c r="G4456" s="40"/>
      <c r="H4456" s="40"/>
      <c r="I4456" s="40"/>
      <c r="J4456" s="40"/>
      <c r="K4456" s="40"/>
      <c r="L4456" s="40"/>
      <c r="M4456" s="40"/>
      <c r="N4456" s="40"/>
      <c r="O4456" s="40"/>
      <c r="P4456" s="40"/>
      <c r="Q4456" s="40"/>
      <c r="R4456" s="40"/>
      <c r="S4456" s="40"/>
      <c r="T4456" s="40"/>
      <c r="U4456" s="40"/>
      <c r="V4456" s="40"/>
      <c r="W4456" s="40"/>
      <c r="X4456" s="40"/>
      <c r="Y4456" s="40"/>
      <c r="Z4456" s="40"/>
      <c r="AA4456" s="40"/>
      <c r="AB4456" s="40"/>
      <c r="AC4456" s="40"/>
      <c r="AD4456" s="40"/>
      <c r="AE4456" s="40"/>
      <c r="AF4456" s="40"/>
      <c r="AG4456" s="40"/>
      <c r="AH4456" s="40"/>
      <c r="AI4456" s="40"/>
      <c r="AJ4456" s="40"/>
      <c r="AK4456" s="40"/>
      <c r="AL4456" s="40"/>
      <c r="AM4456" s="40"/>
      <c r="AN4456" s="40"/>
      <c r="AO4456" s="40"/>
      <c r="AP4456" s="40"/>
      <c r="AQ4456" s="40"/>
      <c r="AR4456" s="40"/>
      <c r="AS4456" s="40"/>
      <c r="AT4456" s="40"/>
      <c r="AU4456" s="40"/>
      <c r="AV4456" s="40"/>
      <c r="AW4456" s="40"/>
      <c r="AX4456" s="40"/>
      <c r="AY4456" s="40"/>
      <c r="AZ4456" s="40"/>
      <c r="BA4456" s="40"/>
      <c r="BB4456" s="40"/>
      <c r="BC4456" s="40"/>
      <c r="BD4456" s="40"/>
      <c r="BE4456" s="40"/>
      <c r="BF4456" s="40"/>
    </row>
    <row r="4457" spans="1:58" x14ac:dyDescent="0.4">
      <c r="A4457" s="510"/>
      <c r="B4457" s="40"/>
      <c r="C4457" s="40"/>
      <c r="D4457" s="45"/>
      <c r="E4457" s="45"/>
      <c r="F4457" s="64"/>
      <c r="G4457" s="40"/>
      <c r="H4457" s="40"/>
      <c r="I4457" s="40"/>
      <c r="J4457" s="40"/>
      <c r="K4457" s="40"/>
      <c r="L4457" s="40"/>
      <c r="M4457" s="40"/>
      <c r="N4457" s="40"/>
      <c r="O4457" s="40"/>
      <c r="P4457" s="40"/>
      <c r="Q4457" s="40"/>
      <c r="R4457" s="40"/>
      <c r="S4457" s="40"/>
      <c r="T4457" s="40"/>
      <c r="U4457" s="40"/>
      <c r="V4457" s="40"/>
      <c r="W4457" s="40"/>
      <c r="X4457" s="40"/>
      <c r="Y4457" s="40"/>
      <c r="Z4457" s="40"/>
      <c r="AA4457" s="40"/>
      <c r="AB4457" s="40"/>
      <c r="AC4457" s="40"/>
      <c r="AD4457" s="40"/>
      <c r="AE4457" s="40"/>
      <c r="AF4457" s="40"/>
      <c r="AG4457" s="40"/>
      <c r="AH4457" s="40"/>
      <c r="AI4457" s="40"/>
      <c r="AJ4457" s="40"/>
      <c r="AK4457" s="40"/>
      <c r="AL4457" s="40"/>
      <c r="AM4457" s="40"/>
      <c r="AN4457" s="40"/>
      <c r="AO4457" s="40"/>
      <c r="AP4457" s="40"/>
      <c r="AQ4457" s="40"/>
      <c r="AR4457" s="40"/>
      <c r="AS4457" s="40"/>
      <c r="AT4457" s="40"/>
      <c r="AU4457" s="40"/>
      <c r="AV4457" s="40"/>
      <c r="AW4457" s="40"/>
      <c r="AX4457" s="40"/>
      <c r="AY4457" s="40"/>
      <c r="AZ4457" s="40"/>
      <c r="BA4457" s="40"/>
      <c r="BB4457" s="40"/>
      <c r="BC4457" s="40"/>
      <c r="BD4457" s="40"/>
      <c r="BE4457" s="40"/>
      <c r="BF4457" s="40"/>
    </row>
    <row r="4458" spans="1:58" x14ac:dyDescent="0.4">
      <c r="A4458" s="510"/>
      <c r="B4458" s="40"/>
      <c r="C4458" s="40"/>
      <c r="D4458" s="45"/>
      <c r="E4458" s="45"/>
      <c r="F4458" s="64"/>
      <c r="G4458" s="40"/>
      <c r="H4458" s="40"/>
      <c r="I4458" s="40"/>
      <c r="J4458" s="40"/>
      <c r="K4458" s="40"/>
      <c r="L4458" s="40"/>
      <c r="M4458" s="40"/>
      <c r="N4458" s="40"/>
      <c r="O4458" s="40"/>
      <c r="P4458" s="40"/>
      <c r="Q4458" s="40"/>
      <c r="R4458" s="40"/>
      <c r="S4458" s="40"/>
      <c r="T4458" s="40"/>
      <c r="U4458" s="40"/>
      <c r="V4458" s="40"/>
      <c r="W4458" s="40"/>
      <c r="X4458" s="40"/>
      <c r="Y4458" s="40"/>
      <c r="Z4458" s="40"/>
      <c r="AA4458" s="40"/>
      <c r="AB4458" s="40"/>
      <c r="AC4458" s="40"/>
      <c r="AD4458" s="40"/>
      <c r="AE4458" s="40"/>
      <c r="AF4458" s="40"/>
      <c r="AG4458" s="40"/>
      <c r="AH4458" s="40"/>
      <c r="AI4458" s="40"/>
      <c r="AJ4458" s="40"/>
      <c r="AK4458" s="40"/>
      <c r="AL4458" s="40"/>
      <c r="AM4458" s="40"/>
      <c r="AN4458" s="40"/>
      <c r="AO4458" s="40"/>
      <c r="AP4458" s="40"/>
      <c r="AQ4458" s="40"/>
      <c r="AR4458" s="40"/>
      <c r="AS4458" s="40"/>
      <c r="AT4458" s="40"/>
      <c r="AU4458" s="40"/>
      <c r="AV4458" s="40"/>
      <c r="AW4458" s="40"/>
      <c r="AX4458" s="40"/>
      <c r="AY4458" s="40"/>
      <c r="AZ4458" s="40"/>
      <c r="BA4458" s="40"/>
      <c r="BB4458" s="40"/>
      <c r="BC4458" s="40"/>
      <c r="BD4458" s="40"/>
      <c r="BE4458" s="40"/>
      <c r="BF4458" s="40"/>
    </row>
    <row r="4459" spans="1:58" x14ac:dyDescent="0.4">
      <c r="A4459" s="510"/>
      <c r="B4459" s="40"/>
      <c r="C4459" s="40"/>
      <c r="D4459" s="45"/>
      <c r="E4459" s="45"/>
      <c r="F4459" s="64"/>
      <c r="G4459" s="40"/>
      <c r="H4459" s="40"/>
      <c r="I4459" s="40"/>
      <c r="J4459" s="40"/>
      <c r="K4459" s="40"/>
      <c r="L4459" s="40"/>
      <c r="M4459" s="40"/>
      <c r="N4459" s="40"/>
      <c r="O4459" s="40"/>
      <c r="P4459" s="40"/>
      <c r="Q4459" s="40"/>
      <c r="R4459" s="40"/>
      <c r="S4459" s="40"/>
      <c r="T4459" s="40"/>
      <c r="U4459" s="40"/>
      <c r="V4459" s="40"/>
      <c r="W4459" s="40"/>
      <c r="X4459" s="40"/>
      <c r="Y4459" s="40"/>
      <c r="Z4459" s="40"/>
      <c r="AA4459" s="40"/>
      <c r="AB4459" s="40"/>
      <c r="AC4459" s="40"/>
      <c r="AD4459" s="40"/>
      <c r="AE4459" s="40"/>
      <c r="AF4459" s="40"/>
      <c r="AG4459" s="40"/>
      <c r="AH4459" s="40"/>
      <c r="AI4459" s="40"/>
      <c r="AJ4459" s="40"/>
      <c r="AK4459" s="40"/>
      <c r="AL4459" s="40"/>
      <c r="AM4459" s="40"/>
      <c r="AN4459" s="40"/>
      <c r="AO4459" s="40"/>
      <c r="AP4459" s="40"/>
      <c r="AQ4459" s="40"/>
      <c r="AR4459" s="40"/>
      <c r="AS4459" s="40"/>
      <c r="AT4459" s="40"/>
      <c r="AU4459" s="40"/>
      <c r="AV4459" s="40"/>
      <c r="AW4459" s="40"/>
      <c r="AX4459" s="40"/>
      <c r="AY4459" s="40"/>
      <c r="AZ4459" s="40"/>
      <c r="BA4459" s="40"/>
      <c r="BB4459" s="40"/>
      <c r="BC4459" s="40"/>
      <c r="BD4459" s="40"/>
      <c r="BE4459" s="40"/>
      <c r="BF4459" s="40"/>
    </row>
    <row r="4460" spans="1:58" x14ac:dyDescent="0.4">
      <c r="A4460" s="510"/>
      <c r="B4460" s="40"/>
      <c r="C4460" s="40"/>
      <c r="D4460" s="45"/>
      <c r="E4460" s="45"/>
      <c r="F4460" s="64"/>
      <c r="G4460" s="40"/>
      <c r="H4460" s="40"/>
      <c r="I4460" s="40"/>
      <c r="J4460" s="40"/>
      <c r="K4460" s="40"/>
      <c r="L4460" s="40"/>
      <c r="M4460" s="40"/>
      <c r="N4460" s="40"/>
      <c r="O4460" s="40"/>
      <c r="P4460" s="40"/>
      <c r="Q4460" s="40"/>
      <c r="R4460" s="40"/>
      <c r="S4460" s="40"/>
      <c r="T4460" s="40"/>
      <c r="U4460" s="40"/>
      <c r="V4460" s="40"/>
      <c r="W4460" s="40"/>
      <c r="X4460" s="40"/>
      <c r="Y4460" s="40"/>
      <c r="Z4460" s="40"/>
      <c r="AA4460" s="40"/>
      <c r="AB4460" s="40"/>
      <c r="AC4460" s="40"/>
      <c r="AD4460" s="40"/>
      <c r="AE4460" s="40"/>
      <c r="AF4460" s="40"/>
      <c r="AG4460" s="40"/>
      <c r="AH4460" s="40"/>
      <c r="AI4460" s="40"/>
      <c r="AJ4460" s="40"/>
      <c r="AK4460" s="40"/>
      <c r="AL4460" s="40"/>
      <c r="AM4460" s="40"/>
      <c r="AN4460" s="40"/>
      <c r="AO4460" s="40"/>
      <c r="AP4460" s="40"/>
      <c r="AQ4460" s="40"/>
      <c r="AR4460" s="40"/>
      <c r="AS4460" s="40"/>
      <c r="AT4460" s="40"/>
      <c r="AU4460" s="40"/>
      <c r="AV4460" s="40"/>
      <c r="AW4460" s="40"/>
      <c r="AX4460" s="40"/>
      <c r="AY4460" s="40"/>
      <c r="AZ4460" s="40"/>
      <c r="BA4460" s="40"/>
      <c r="BB4460" s="40"/>
      <c r="BC4460" s="40"/>
      <c r="BD4460" s="40"/>
      <c r="BE4460" s="40"/>
      <c r="BF4460" s="40"/>
    </row>
    <row r="4461" spans="1:58" x14ac:dyDescent="0.4">
      <c r="A4461" s="510"/>
      <c r="B4461" s="40"/>
      <c r="C4461" s="40"/>
      <c r="D4461" s="45"/>
      <c r="E4461" s="45"/>
      <c r="F4461" s="64"/>
      <c r="G4461" s="40"/>
      <c r="H4461" s="40"/>
      <c r="I4461" s="40"/>
      <c r="J4461" s="40"/>
      <c r="K4461" s="40"/>
      <c r="L4461" s="40"/>
      <c r="M4461" s="40"/>
      <c r="N4461" s="40"/>
      <c r="O4461" s="40"/>
      <c r="P4461" s="40"/>
      <c r="Q4461" s="40"/>
      <c r="R4461" s="40"/>
      <c r="S4461" s="40"/>
      <c r="T4461" s="40"/>
      <c r="U4461" s="40"/>
      <c r="V4461" s="40"/>
      <c r="W4461" s="40"/>
      <c r="X4461" s="40"/>
      <c r="Y4461" s="40"/>
      <c r="Z4461" s="40"/>
      <c r="AA4461" s="40"/>
      <c r="AB4461" s="40"/>
      <c r="AC4461" s="40"/>
      <c r="AD4461" s="40"/>
      <c r="AE4461" s="40"/>
      <c r="AF4461" s="40"/>
      <c r="AG4461" s="40"/>
      <c r="AH4461" s="40"/>
      <c r="AI4461" s="40"/>
      <c r="AJ4461" s="40"/>
      <c r="AK4461" s="40"/>
      <c r="AL4461" s="40"/>
      <c r="AM4461" s="40"/>
      <c r="AN4461" s="40"/>
      <c r="AO4461" s="40"/>
      <c r="AP4461" s="40"/>
      <c r="AQ4461" s="40"/>
      <c r="AR4461" s="40"/>
      <c r="AS4461" s="40"/>
      <c r="AT4461" s="40"/>
      <c r="AU4461" s="40"/>
      <c r="AV4461" s="40"/>
      <c r="AW4461" s="40"/>
      <c r="AX4461" s="40"/>
      <c r="AY4461" s="40"/>
      <c r="AZ4461" s="40"/>
      <c r="BA4461" s="40"/>
      <c r="BB4461" s="40"/>
      <c r="BC4461" s="40"/>
      <c r="BD4461" s="40"/>
      <c r="BE4461" s="40"/>
      <c r="BF4461" s="40"/>
    </row>
    <row r="4462" spans="1:58" x14ac:dyDescent="0.4">
      <c r="A4462" s="510"/>
      <c r="B4462" s="40"/>
      <c r="C4462" s="40"/>
      <c r="D4462" s="45"/>
      <c r="E4462" s="45"/>
      <c r="F4462" s="64"/>
      <c r="G4462" s="40"/>
      <c r="H4462" s="40"/>
      <c r="I4462" s="40"/>
      <c r="J4462" s="40"/>
      <c r="K4462" s="40"/>
      <c r="L4462" s="40"/>
      <c r="M4462" s="40"/>
      <c r="N4462" s="40"/>
      <c r="O4462" s="40"/>
      <c r="P4462" s="40"/>
      <c r="Q4462" s="40"/>
      <c r="R4462" s="40"/>
      <c r="S4462" s="40"/>
      <c r="T4462" s="40"/>
      <c r="U4462" s="40"/>
      <c r="V4462" s="40"/>
      <c r="W4462" s="40"/>
      <c r="X4462" s="40"/>
      <c r="Y4462" s="40"/>
      <c r="Z4462" s="40"/>
      <c r="AA4462" s="40"/>
      <c r="AB4462" s="40"/>
      <c r="AC4462" s="40"/>
      <c r="AD4462" s="40"/>
      <c r="AE4462" s="40"/>
      <c r="AF4462" s="40"/>
      <c r="AG4462" s="40"/>
      <c r="AH4462" s="40"/>
      <c r="AI4462" s="40"/>
      <c r="AJ4462" s="40"/>
      <c r="AK4462" s="40"/>
      <c r="AL4462" s="40"/>
      <c r="AM4462" s="40"/>
      <c r="AN4462" s="40"/>
      <c r="AO4462" s="40"/>
      <c r="AP4462" s="40"/>
      <c r="AQ4462" s="40"/>
      <c r="AR4462" s="40"/>
      <c r="AS4462" s="40"/>
      <c r="AT4462" s="40"/>
      <c r="AU4462" s="40"/>
      <c r="AV4462" s="40"/>
      <c r="AW4462" s="40"/>
      <c r="AX4462" s="40"/>
      <c r="AY4462" s="40"/>
      <c r="AZ4462" s="40"/>
      <c r="BA4462" s="40"/>
      <c r="BB4462" s="40"/>
      <c r="BC4462" s="40"/>
      <c r="BD4462" s="40"/>
      <c r="BE4462" s="40"/>
      <c r="BF4462" s="40"/>
    </row>
    <row r="4463" spans="1:58" x14ac:dyDescent="0.4">
      <c r="A4463" s="510"/>
      <c r="B4463" s="40"/>
      <c r="C4463" s="40"/>
      <c r="D4463" s="45"/>
      <c r="E4463" s="45"/>
      <c r="F4463" s="64"/>
      <c r="G4463" s="40"/>
      <c r="H4463" s="40"/>
      <c r="I4463" s="40"/>
      <c r="J4463" s="40"/>
      <c r="K4463" s="40"/>
      <c r="L4463" s="40"/>
      <c r="M4463" s="40"/>
      <c r="N4463" s="40"/>
      <c r="O4463" s="40"/>
      <c r="P4463" s="40"/>
      <c r="Q4463" s="40"/>
      <c r="R4463" s="40"/>
      <c r="S4463" s="40"/>
      <c r="T4463" s="40"/>
      <c r="U4463" s="40"/>
      <c r="V4463" s="40"/>
      <c r="W4463" s="40"/>
      <c r="X4463" s="40"/>
      <c r="Y4463" s="40"/>
      <c r="Z4463" s="40"/>
      <c r="AA4463" s="40"/>
      <c r="AB4463" s="40"/>
      <c r="AC4463" s="40"/>
      <c r="AD4463" s="40"/>
      <c r="AE4463" s="40"/>
      <c r="AF4463" s="40"/>
      <c r="AG4463" s="40"/>
      <c r="AH4463" s="40"/>
      <c r="AI4463" s="40"/>
      <c r="AJ4463" s="40"/>
      <c r="AK4463" s="40"/>
      <c r="AL4463" s="40"/>
      <c r="AM4463" s="40"/>
      <c r="AN4463" s="40"/>
      <c r="AO4463" s="40"/>
      <c r="AP4463" s="40"/>
      <c r="AQ4463" s="40"/>
      <c r="AR4463" s="40"/>
      <c r="AS4463" s="40"/>
      <c r="AT4463" s="40"/>
      <c r="AU4463" s="40"/>
      <c r="AV4463" s="40"/>
      <c r="AW4463" s="40"/>
      <c r="AX4463" s="40"/>
      <c r="AY4463" s="40"/>
      <c r="AZ4463" s="40"/>
      <c r="BA4463" s="40"/>
      <c r="BB4463" s="40"/>
      <c r="BC4463" s="40"/>
      <c r="BD4463" s="40"/>
      <c r="BE4463" s="40"/>
      <c r="BF4463" s="40"/>
    </row>
    <row r="4464" spans="1:58" x14ac:dyDescent="0.4">
      <c r="A4464" s="510"/>
      <c r="B4464" s="40"/>
      <c r="C4464" s="40"/>
      <c r="D4464" s="45"/>
      <c r="E4464" s="45"/>
      <c r="F4464" s="64"/>
      <c r="G4464" s="40"/>
      <c r="H4464" s="40"/>
      <c r="I4464" s="40"/>
      <c r="J4464" s="40"/>
      <c r="K4464" s="40"/>
      <c r="L4464" s="40"/>
      <c r="M4464" s="40"/>
      <c r="N4464" s="40"/>
      <c r="O4464" s="40"/>
      <c r="P4464" s="40"/>
      <c r="Q4464" s="40"/>
      <c r="R4464" s="40"/>
      <c r="S4464" s="40"/>
      <c r="T4464" s="40"/>
      <c r="U4464" s="40"/>
      <c r="V4464" s="40"/>
      <c r="W4464" s="40"/>
      <c r="X4464" s="40"/>
      <c r="Y4464" s="40"/>
      <c r="Z4464" s="40"/>
      <c r="AA4464" s="40"/>
      <c r="AB4464" s="40"/>
      <c r="AC4464" s="40"/>
      <c r="AD4464" s="40"/>
      <c r="AE4464" s="40"/>
      <c r="AF4464" s="40"/>
      <c r="AG4464" s="40"/>
      <c r="AH4464" s="40"/>
      <c r="AI4464" s="40"/>
      <c r="AJ4464" s="40"/>
      <c r="AK4464" s="40"/>
      <c r="AL4464" s="40"/>
      <c r="AM4464" s="40"/>
      <c r="AN4464" s="40"/>
      <c r="AO4464" s="40"/>
      <c r="AP4464" s="40"/>
      <c r="AQ4464" s="40"/>
      <c r="AR4464" s="40"/>
      <c r="AS4464" s="40"/>
      <c r="AT4464" s="40"/>
      <c r="AU4464" s="40"/>
      <c r="AV4464" s="40"/>
      <c r="AW4464" s="40"/>
      <c r="AX4464" s="40"/>
      <c r="AY4464" s="40"/>
      <c r="AZ4464" s="40"/>
      <c r="BA4464" s="40"/>
      <c r="BB4464" s="40"/>
      <c r="BC4464" s="40"/>
      <c r="BD4464" s="40"/>
      <c r="BE4464" s="40"/>
      <c r="BF4464" s="40"/>
    </row>
    <row r="4465" spans="1:58" x14ac:dyDescent="0.4">
      <c r="A4465" s="510"/>
      <c r="B4465" s="40"/>
      <c r="C4465" s="40"/>
      <c r="D4465" s="45"/>
      <c r="E4465" s="45"/>
      <c r="F4465" s="64"/>
      <c r="G4465" s="40"/>
      <c r="H4465" s="40"/>
      <c r="I4465" s="40"/>
      <c r="J4465" s="40"/>
      <c r="K4465" s="40"/>
      <c r="L4465" s="40"/>
      <c r="M4465" s="40"/>
      <c r="N4465" s="40"/>
      <c r="O4465" s="40"/>
      <c r="P4465" s="40"/>
      <c r="Q4465" s="40"/>
      <c r="R4465" s="40"/>
      <c r="S4465" s="40"/>
      <c r="T4465" s="40"/>
      <c r="U4465" s="40"/>
      <c r="V4465" s="40"/>
      <c r="W4465" s="40"/>
      <c r="X4465" s="40"/>
      <c r="Y4465" s="40"/>
      <c r="Z4465" s="40"/>
      <c r="AA4465" s="40"/>
      <c r="AB4465" s="40"/>
      <c r="AC4465" s="40"/>
      <c r="AD4465" s="40"/>
      <c r="AE4465" s="40"/>
      <c r="AF4465" s="40"/>
      <c r="AG4465" s="40"/>
      <c r="AH4465" s="40"/>
      <c r="AI4465" s="40"/>
      <c r="AJ4465" s="40"/>
      <c r="AK4465" s="40"/>
      <c r="AL4465" s="40"/>
      <c r="AM4465" s="40"/>
      <c r="AN4465" s="40"/>
      <c r="AO4465" s="40"/>
      <c r="AP4465" s="40"/>
      <c r="AQ4465" s="40"/>
      <c r="AR4465" s="40"/>
      <c r="AS4465" s="40"/>
      <c r="AT4465" s="40"/>
      <c r="AU4465" s="40"/>
      <c r="AV4465" s="40"/>
      <c r="AW4465" s="40"/>
      <c r="AX4465" s="40"/>
      <c r="AY4465" s="40"/>
      <c r="AZ4465" s="40"/>
      <c r="BA4465" s="40"/>
      <c r="BB4465" s="40"/>
      <c r="BC4465" s="40"/>
      <c r="BD4465" s="40"/>
      <c r="BE4465" s="40"/>
      <c r="BF4465" s="40"/>
    </row>
    <row r="4466" spans="1:58" x14ac:dyDescent="0.4">
      <c r="A4466" s="510"/>
      <c r="B4466" s="40"/>
      <c r="C4466" s="40"/>
      <c r="D4466" s="45"/>
      <c r="E4466" s="45"/>
      <c r="F4466" s="64"/>
      <c r="G4466" s="40"/>
      <c r="H4466" s="40"/>
      <c r="I4466" s="40"/>
      <c r="J4466" s="40"/>
      <c r="K4466" s="40"/>
      <c r="L4466" s="40"/>
      <c r="M4466" s="40"/>
      <c r="N4466" s="40"/>
      <c r="O4466" s="40"/>
      <c r="P4466" s="40"/>
      <c r="Q4466" s="40"/>
      <c r="R4466" s="40"/>
      <c r="S4466" s="40"/>
      <c r="T4466" s="40"/>
      <c r="U4466" s="40"/>
      <c r="V4466" s="40"/>
      <c r="W4466" s="40"/>
      <c r="X4466" s="40"/>
      <c r="Y4466" s="40"/>
      <c r="Z4466" s="40"/>
      <c r="AA4466" s="40"/>
      <c r="AB4466" s="40"/>
      <c r="AC4466" s="40"/>
      <c r="AD4466" s="40"/>
      <c r="AE4466" s="40"/>
      <c r="AF4466" s="40"/>
      <c r="AG4466" s="40"/>
      <c r="AH4466" s="40"/>
      <c r="AI4466" s="40"/>
      <c r="AJ4466" s="40"/>
      <c r="AK4466" s="40"/>
      <c r="AL4466" s="40"/>
      <c r="AM4466" s="40"/>
      <c r="AN4466" s="40"/>
      <c r="AO4466" s="40"/>
      <c r="AP4466" s="40"/>
      <c r="AQ4466" s="40"/>
      <c r="AR4466" s="40"/>
      <c r="AS4466" s="40"/>
      <c r="AT4466" s="40"/>
      <c r="AU4466" s="40"/>
      <c r="AV4466" s="40"/>
      <c r="AW4466" s="40"/>
      <c r="AX4466" s="40"/>
      <c r="AY4466" s="40"/>
      <c r="AZ4466" s="40"/>
      <c r="BA4466" s="40"/>
      <c r="BB4466" s="40"/>
      <c r="BC4466" s="40"/>
      <c r="BD4466" s="40"/>
      <c r="BE4466" s="40"/>
      <c r="BF4466" s="40"/>
    </row>
    <row r="4467" spans="1:58" x14ac:dyDescent="0.4">
      <c r="A4467" s="510"/>
      <c r="B4467" s="40"/>
      <c r="C4467" s="40"/>
      <c r="D4467" s="45"/>
      <c r="E4467" s="45"/>
      <c r="F4467" s="64"/>
      <c r="G4467" s="40"/>
      <c r="H4467" s="40"/>
      <c r="I4467" s="40"/>
      <c r="J4467" s="40"/>
      <c r="K4467" s="40"/>
      <c r="L4467" s="40"/>
      <c r="M4467" s="40"/>
      <c r="N4467" s="40"/>
      <c r="O4467" s="40"/>
      <c r="P4467" s="40"/>
      <c r="Q4467" s="40"/>
      <c r="R4467" s="40"/>
      <c r="S4467" s="40"/>
      <c r="T4467" s="40"/>
      <c r="U4467" s="40"/>
      <c r="V4467" s="40"/>
      <c r="W4467" s="40"/>
      <c r="X4467" s="40"/>
      <c r="Y4467" s="40"/>
      <c r="Z4467" s="40"/>
      <c r="AA4467" s="40"/>
      <c r="AB4467" s="40"/>
      <c r="AC4467" s="40"/>
      <c r="AD4467" s="40"/>
      <c r="AE4467" s="40"/>
      <c r="AF4467" s="40"/>
      <c r="AG4467" s="40"/>
      <c r="AH4467" s="40"/>
      <c r="AI4467" s="40"/>
      <c r="AJ4467" s="40"/>
      <c r="AK4467" s="40"/>
      <c r="AL4467" s="40"/>
      <c r="AM4467" s="40"/>
      <c r="AN4467" s="40"/>
      <c r="AO4467" s="40"/>
      <c r="AP4467" s="40"/>
      <c r="AQ4467" s="40"/>
      <c r="AR4467" s="40"/>
      <c r="AS4467" s="40"/>
      <c r="AT4467" s="40"/>
      <c r="AU4467" s="40"/>
      <c r="AV4467" s="40"/>
      <c r="AW4467" s="40"/>
      <c r="AX4467" s="40"/>
      <c r="AY4467" s="40"/>
      <c r="AZ4467" s="40"/>
      <c r="BA4467" s="40"/>
      <c r="BB4467" s="40"/>
      <c r="BC4467" s="40"/>
      <c r="BD4467" s="40"/>
      <c r="BE4467" s="40"/>
      <c r="BF4467" s="40"/>
    </row>
    <row r="4468" spans="1:58" x14ac:dyDescent="0.4">
      <c r="A4468" s="510"/>
      <c r="B4468" s="40"/>
      <c r="C4468" s="40"/>
      <c r="D4468" s="45"/>
      <c r="E4468" s="45"/>
      <c r="F4468" s="64"/>
      <c r="G4468" s="40"/>
      <c r="H4468" s="40"/>
      <c r="I4468" s="40"/>
      <c r="J4468" s="40"/>
      <c r="K4468" s="40"/>
      <c r="L4468" s="40"/>
      <c r="M4468" s="40"/>
      <c r="N4468" s="40"/>
      <c r="O4468" s="40"/>
      <c r="P4468" s="40"/>
      <c r="Q4468" s="40"/>
      <c r="R4468" s="40"/>
      <c r="S4468" s="40"/>
      <c r="T4468" s="40"/>
      <c r="U4468" s="40"/>
      <c r="V4468" s="40"/>
      <c r="W4468" s="40"/>
      <c r="X4468" s="40"/>
      <c r="Y4468" s="40"/>
      <c r="Z4468" s="40"/>
      <c r="AA4468" s="40"/>
      <c r="AB4468" s="40"/>
      <c r="AC4468" s="40"/>
      <c r="AD4468" s="40"/>
      <c r="AE4468" s="40"/>
      <c r="AF4468" s="40"/>
      <c r="AG4468" s="40"/>
      <c r="AH4468" s="40"/>
      <c r="AI4468" s="40"/>
      <c r="AJ4468" s="40"/>
      <c r="AK4468" s="40"/>
      <c r="AL4468" s="40"/>
      <c r="AM4468" s="40"/>
      <c r="AN4468" s="40"/>
      <c r="AO4468" s="40"/>
      <c r="AP4468" s="40"/>
      <c r="AQ4468" s="40"/>
      <c r="AR4468" s="40"/>
      <c r="AS4468" s="40"/>
      <c r="AT4468" s="40"/>
      <c r="AU4468" s="40"/>
      <c r="AV4468" s="40"/>
      <c r="AW4468" s="40"/>
      <c r="AX4468" s="40"/>
      <c r="AY4468" s="40"/>
      <c r="AZ4468" s="40"/>
      <c r="BA4468" s="40"/>
      <c r="BB4468" s="40"/>
      <c r="BC4468" s="40"/>
      <c r="BD4468" s="40"/>
      <c r="BE4468" s="40"/>
      <c r="BF4468" s="40"/>
    </row>
    <row r="4469" spans="1:58" x14ac:dyDescent="0.4">
      <c r="A4469" s="510"/>
      <c r="B4469" s="40"/>
      <c r="C4469" s="40"/>
      <c r="D4469" s="45"/>
      <c r="E4469" s="45"/>
      <c r="F4469" s="64"/>
      <c r="G4469" s="40"/>
      <c r="H4469" s="40"/>
      <c r="I4469" s="40"/>
      <c r="J4469" s="40"/>
      <c r="K4469" s="40"/>
      <c r="L4469" s="40"/>
      <c r="M4469" s="40"/>
      <c r="N4469" s="40"/>
      <c r="O4469" s="40"/>
      <c r="P4469" s="40"/>
      <c r="Q4469" s="40"/>
      <c r="R4469" s="40"/>
      <c r="S4469" s="40"/>
      <c r="T4469" s="40"/>
      <c r="U4469" s="40"/>
      <c r="V4469" s="40"/>
      <c r="W4469" s="40"/>
      <c r="X4469" s="40"/>
      <c r="Y4469" s="40"/>
      <c r="Z4469" s="40"/>
      <c r="AA4469" s="40"/>
      <c r="AB4469" s="40"/>
      <c r="AC4469" s="40"/>
      <c r="AD4469" s="40"/>
      <c r="AE4469" s="40"/>
      <c r="AF4469" s="40"/>
      <c r="AG4469" s="40"/>
      <c r="AH4469" s="40"/>
      <c r="AI4469" s="40"/>
      <c r="AJ4469" s="40"/>
      <c r="AK4469" s="40"/>
      <c r="AL4469" s="40"/>
      <c r="AM4469" s="40"/>
      <c r="AN4469" s="40"/>
      <c r="AO4469" s="40"/>
      <c r="AP4469" s="40"/>
      <c r="AQ4469" s="40"/>
      <c r="AR4469" s="40"/>
      <c r="AS4469" s="40"/>
      <c r="AT4469" s="40"/>
      <c r="AU4469" s="40"/>
      <c r="AV4469" s="40"/>
      <c r="AW4469" s="40"/>
      <c r="AX4469" s="40"/>
      <c r="AY4469" s="40"/>
      <c r="AZ4469" s="40"/>
      <c r="BA4469" s="40"/>
      <c r="BB4469" s="40"/>
      <c r="BC4469" s="40"/>
      <c r="BD4469" s="40"/>
      <c r="BE4469" s="40"/>
      <c r="BF4469" s="40"/>
    </row>
    <row r="4470" spans="1:58" x14ac:dyDescent="0.4">
      <c r="A4470" s="510"/>
      <c r="B4470" s="40"/>
      <c r="C4470" s="40"/>
      <c r="D4470" s="45"/>
      <c r="E4470" s="45"/>
      <c r="F4470" s="64"/>
      <c r="G4470" s="40"/>
      <c r="H4470" s="40"/>
      <c r="I4470" s="40"/>
      <c r="J4470" s="40"/>
      <c r="K4470" s="40"/>
      <c r="L4470" s="40"/>
      <c r="M4470" s="40"/>
      <c r="N4470" s="40"/>
      <c r="O4470" s="40"/>
      <c r="P4470" s="40"/>
      <c r="Q4470" s="40"/>
      <c r="R4470" s="40"/>
      <c r="S4470" s="40"/>
      <c r="T4470" s="40"/>
      <c r="U4470" s="40"/>
      <c r="V4470" s="40"/>
      <c r="W4470" s="40"/>
      <c r="X4470" s="40"/>
      <c r="Y4470" s="40"/>
      <c r="Z4470" s="40"/>
      <c r="AA4470" s="40"/>
      <c r="AB4470" s="40"/>
      <c r="AC4470" s="40"/>
      <c r="AD4470" s="40"/>
      <c r="AE4470" s="40"/>
      <c r="AF4470" s="40"/>
      <c r="AG4470" s="40"/>
      <c r="AH4470" s="40"/>
      <c r="AI4470" s="40"/>
      <c r="AJ4470" s="40"/>
      <c r="AK4470" s="40"/>
      <c r="AL4470" s="40"/>
      <c r="AM4470" s="40"/>
      <c r="AN4470" s="40"/>
      <c r="AO4470" s="40"/>
      <c r="AP4470" s="40"/>
      <c r="AQ4470" s="40"/>
      <c r="AR4470" s="40"/>
      <c r="AS4470" s="40"/>
      <c r="AT4470" s="40"/>
      <c r="AU4470" s="40"/>
      <c r="AV4470" s="40"/>
      <c r="AW4470" s="40"/>
      <c r="AX4470" s="40"/>
      <c r="AY4470" s="40"/>
      <c r="AZ4470" s="40"/>
      <c r="BA4470" s="40"/>
      <c r="BB4470" s="40"/>
      <c r="BC4470" s="40"/>
      <c r="BD4470" s="40"/>
      <c r="BE4470" s="40"/>
      <c r="BF4470" s="40"/>
    </row>
    <row r="4471" spans="1:58" x14ac:dyDescent="0.4">
      <c r="A4471" s="510"/>
      <c r="B4471" s="40"/>
      <c r="C4471" s="40"/>
      <c r="D4471" s="45"/>
      <c r="E4471" s="45"/>
      <c r="F4471" s="64"/>
      <c r="G4471" s="40"/>
      <c r="H4471" s="40"/>
      <c r="I4471" s="40"/>
      <c r="J4471" s="40"/>
      <c r="K4471" s="40"/>
      <c r="L4471" s="40"/>
      <c r="M4471" s="40"/>
      <c r="N4471" s="40"/>
      <c r="O4471" s="40"/>
      <c r="P4471" s="40"/>
      <c r="Q4471" s="40"/>
      <c r="R4471" s="40"/>
      <c r="S4471" s="40"/>
      <c r="T4471" s="40"/>
      <c r="U4471" s="40"/>
      <c r="V4471" s="40"/>
      <c r="W4471" s="40"/>
      <c r="X4471" s="40"/>
      <c r="Y4471" s="40"/>
      <c r="Z4471" s="40"/>
      <c r="AA4471" s="40"/>
      <c r="AB4471" s="40"/>
      <c r="AC4471" s="40"/>
      <c r="AD4471" s="40"/>
      <c r="AE4471" s="40"/>
      <c r="AF4471" s="40"/>
      <c r="AG4471" s="40"/>
      <c r="AH4471" s="40"/>
      <c r="AI4471" s="40"/>
      <c r="AJ4471" s="40"/>
      <c r="AK4471" s="40"/>
      <c r="AL4471" s="40"/>
      <c r="AM4471" s="40"/>
      <c r="AN4471" s="40"/>
      <c r="AO4471" s="40"/>
      <c r="AP4471" s="40"/>
      <c r="AQ4471" s="40"/>
      <c r="AR4471" s="40"/>
      <c r="AS4471" s="40"/>
      <c r="AT4471" s="40"/>
      <c r="AU4471" s="40"/>
      <c r="AV4471" s="40"/>
      <c r="AW4471" s="40"/>
      <c r="AX4471" s="40"/>
      <c r="AY4471" s="40"/>
      <c r="AZ4471" s="40"/>
      <c r="BA4471" s="40"/>
      <c r="BB4471" s="40"/>
      <c r="BC4471" s="40"/>
      <c r="BD4471" s="40"/>
      <c r="BE4471" s="40"/>
      <c r="BF4471" s="40"/>
    </row>
    <row r="4472" spans="1:58" x14ac:dyDescent="0.4">
      <c r="A4472" s="510"/>
      <c r="B4472" s="40"/>
      <c r="C4472" s="40"/>
      <c r="D4472" s="45"/>
      <c r="E4472" s="45"/>
      <c r="F4472" s="64"/>
      <c r="G4472" s="40"/>
      <c r="H4472" s="40"/>
      <c r="I4472" s="40"/>
      <c r="J4472" s="40"/>
      <c r="K4472" s="40"/>
      <c r="L4472" s="40"/>
      <c r="M4472" s="40"/>
      <c r="N4472" s="40"/>
      <c r="O4472" s="40"/>
      <c r="P4472" s="40"/>
      <c r="Q4472" s="40"/>
      <c r="R4472" s="40"/>
      <c r="S4472" s="40"/>
      <c r="T4472" s="40"/>
      <c r="U4472" s="40"/>
      <c r="V4472" s="40"/>
      <c r="W4472" s="40"/>
      <c r="X4472" s="40"/>
      <c r="Y4472" s="40"/>
      <c r="Z4472" s="40"/>
      <c r="AA4472" s="40"/>
      <c r="AB4472" s="40"/>
      <c r="AC4472" s="40"/>
      <c r="AD4472" s="40"/>
      <c r="AE4472" s="40"/>
      <c r="AF4472" s="40"/>
      <c r="AG4472" s="40"/>
      <c r="AH4472" s="40"/>
      <c r="AI4472" s="40"/>
      <c r="AJ4472" s="40"/>
      <c r="AK4472" s="40"/>
      <c r="AL4472" s="40"/>
      <c r="AM4472" s="40"/>
      <c r="AN4472" s="40"/>
      <c r="AO4472" s="40"/>
      <c r="AP4472" s="40"/>
      <c r="AQ4472" s="40"/>
      <c r="AR4472" s="40"/>
      <c r="AS4472" s="40"/>
      <c r="AT4472" s="40"/>
      <c r="AU4472" s="40"/>
      <c r="AV4472" s="40"/>
      <c r="AW4472" s="40"/>
      <c r="AX4472" s="40"/>
      <c r="AY4472" s="40"/>
      <c r="AZ4472" s="40"/>
      <c r="BA4472" s="40"/>
      <c r="BB4472" s="40"/>
      <c r="BC4472" s="40"/>
      <c r="BD4472" s="40"/>
      <c r="BE4472" s="40"/>
      <c r="BF4472" s="40"/>
    </row>
    <row r="4473" spans="1:58" x14ac:dyDescent="0.4">
      <c r="A4473" s="510"/>
      <c r="B4473" s="40"/>
      <c r="C4473" s="40"/>
      <c r="D4473" s="45"/>
      <c r="E4473" s="45"/>
      <c r="F4473" s="64"/>
      <c r="G4473" s="40"/>
      <c r="H4473" s="40"/>
      <c r="I4473" s="40"/>
      <c r="J4473" s="40"/>
      <c r="K4473" s="40"/>
      <c r="L4473" s="40"/>
      <c r="M4473" s="40"/>
      <c r="N4473" s="40"/>
      <c r="O4473" s="40"/>
      <c r="P4473" s="40"/>
      <c r="Q4473" s="40"/>
      <c r="R4473" s="40"/>
      <c r="S4473" s="40"/>
      <c r="T4473" s="40"/>
      <c r="U4473" s="40"/>
      <c r="V4473" s="40"/>
      <c r="W4473" s="40"/>
      <c r="X4473" s="40"/>
      <c r="Y4473" s="40"/>
      <c r="Z4473" s="40"/>
      <c r="AA4473" s="40"/>
      <c r="AB4473" s="40"/>
      <c r="AC4473" s="40"/>
      <c r="AD4473" s="40"/>
      <c r="AE4473" s="40"/>
      <c r="AF4473" s="40"/>
      <c r="AG4473" s="40"/>
      <c r="AH4473" s="40"/>
      <c r="AI4473" s="40"/>
      <c r="AJ4473" s="40"/>
      <c r="AK4473" s="40"/>
      <c r="AL4473" s="40"/>
      <c r="AM4473" s="40"/>
      <c r="AN4473" s="40"/>
      <c r="AO4473" s="40"/>
      <c r="AP4473" s="40"/>
      <c r="AQ4473" s="40"/>
      <c r="AR4473" s="40"/>
      <c r="AS4473" s="40"/>
      <c r="AT4473" s="40"/>
      <c r="AU4473" s="40"/>
      <c r="AV4473" s="40"/>
      <c r="AW4473" s="40"/>
      <c r="AX4473" s="40"/>
      <c r="AY4473" s="40"/>
      <c r="AZ4473" s="40"/>
      <c r="BA4473" s="40"/>
      <c r="BB4473" s="40"/>
      <c r="BC4473" s="40"/>
      <c r="BD4473" s="40"/>
      <c r="BE4473" s="40"/>
      <c r="BF4473" s="40"/>
    </row>
    <row r="4474" spans="1:58" x14ac:dyDescent="0.4">
      <c r="A4474" s="510"/>
      <c r="B4474" s="40"/>
      <c r="C4474" s="40"/>
      <c r="D4474" s="45"/>
      <c r="E4474" s="45"/>
      <c r="F4474" s="64"/>
      <c r="G4474" s="40"/>
      <c r="H4474" s="40"/>
      <c r="I4474" s="40"/>
      <c r="J4474" s="40"/>
      <c r="K4474" s="40"/>
      <c r="L4474" s="40"/>
      <c r="M4474" s="40"/>
      <c r="N4474" s="40"/>
      <c r="O4474" s="40"/>
      <c r="P4474" s="40"/>
      <c r="Q4474" s="40"/>
      <c r="R4474" s="40"/>
      <c r="S4474" s="40"/>
      <c r="T4474" s="40"/>
      <c r="U4474" s="40"/>
      <c r="V4474" s="40"/>
      <c r="W4474" s="40"/>
      <c r="X4474" s="40"/>
      <c r="Y4474" s="40"/>
      <c r="Z4474" s="40"/>
      <c r="AA4474" s="40"/>
      <c r="AB4474" s="40"/>
      <c r="AC4474" s="40"/>
      <c r="AD4474" s="40"/>
      <c r="AE4474" s="40"/>
      <c r="AF4474" s="40"/>
      <c r="AG4474" s="40"/>
      <c r="AH4474" s="40"/>
      <c r="AI4474" s="40"/>
      <c r="AJ4474" s="40"/>
      <c r="AK4474" s="40"/>
      <c r="AL4474" s="40"/>
      <c r="AM4474" s="40"/>
      <c r="AN4474" s="40"/>
      <c r="AO4474" s="40"/>
      <c r="AP4474" s="40"/>
      <c r="AQ4474" s="40"/>
      <c r="AR4474" s="40"/>
      <c r="AS4474" s="40"/>
      <c r="AT4474" s="40"/>
      <c r="AU4474" s="40"/>
      <c r="AV4474" s="40"/>
      <c r="AW4474" s="40"/>
      <c r="AX4474" s="40"/>
      <c r="AY4474" s="40"/>
      <c r="AZ4474" s="40"/>
      <c r="BA4474" s="40"/>
      <c r="BB4474" s="40"/>
      <c r="BC4474" s="40"/>
      <c r="BD4474" s="40"/>
      <c r="BE4474" s="40"/>
      <c r="BF4474" s="40"/>
    </row>
    <row r="4475" spans="1:58" x14ac:dyDescent="0.4">
      <c r="A4475" s="510"/>
      <c r="B4475" s="40"/>
      <c r="C4475" s="40"/>
      <c r="D4475" s="45"/>
      <c r="E4475" s="45"/>
      <c r="F4475" s="64"/>
      <c r="G4475" s="40"/>
      <c r="H4475" s="40"/>
      <c r="I4475" s="40"/>
      <c r="J4475" s="40"/>
      <c r="K4475" s="40"/>
      <c r="L4475" s="40"/>
      <c r="M4475" s="40"/>
      <c r="N4475" s="40"/>
      <c r="O4475" s="40"/>
      <c r="P4475" s="40"/>
      <c r="Q4475" s="40"/>
      <c r="R4475" s="40"/>
      <c r="S4475" s="40"/>
      <c r="T4475" s="40"/>
      <c r="U4475" s="40"/>
      <c r="V4475" s="40"/>
      <c r="W4475" s="40"/>
      <c r="X4475" s="40"/>
      <c r="Y4475" s="40"/>
      <c r="Z4475" s="40"/>
      <c r="AA4475" s="40"/>
      <c r="AB4475" s="40"/>
      <c r="AC4475" s="40"/>
      <c r="AD4475" s="40"/>
      <c r="AE4475" s="40"/>
      <c r="AF4475" s="40"/>
      <c r="AG4475" s="40"/>
      <c r="AH4475" s="40"/>
      <c r="AI4475" s="40"/>
      <c r="AJ4475" s="40"/>
      <c r="AK4475" s="40"/>
      <c r="AL4475" s="40"/>
      <c r="AM4475" s="40"/>
      <c r="AN4475" s="40"/>
      <c r="AO4475" s="40"/>
      <c r="AP4475" s="40"/>
      <c r="AQ4475" s="40"/>
      <c r="AR4475" s="40"/>
      <c r="AS4475" s="40"/>
      <c r="AT4475" s="40"/>
      <c r="AU4475" s="40"/>
      <c r="AV4475" s="40"/>
      <c r="AW4475" s="40"/>
      <c r="AX4475" s="40"/>
      <c r="AY4475" s="40"/>
      <c r="AZ4475" s="40"/>
      <c r="BA4475" s="40"/>
      <c r="BB4475" s="40"/>
      <c r="BC4475" s="40"/>
      <c r="BD4475" s="40"/>
      <c r="BE4475" s="40"/>
      <c r="BF4475" s="40"/>
    </row>
    <row r="4476" spans="1:58" x14ac:dyDescent="0.4">
      <c r="A4476" s="510"/>
      <c r="B4476" s="40"/>
      <c r="C4476" s="40"/>
      <c r="D4476" s="45"/>
      <c r="E4476" s="45"/>
      <c r="F4476" s="64"/>
      <c r="G4476" s="40"/>
      <c r="H4476" s="40"/>
      <c r="I4476" s="40"/>
      <c r="J4476" s="40"/>
      <c r="K4476" s="40"/>
      <c r="L4476" s="40"/>
      <c r="M4476" s="40"/>
      <c r="N4476" s="40"/>
      <c r="O4476" s="40"/>
      <c r="P4476" s="40"/>
      <c r="Q4476" s="40"/>
      <c r="R4476" s="40"/>
      <c r="S4476" s="40"/>
      <c r="T4476" s="40"/>
      <c r="U4476" s="40"/>
      <c r="V4476" s="40"/>
      <c r="W4476" s="40"/>
      <c r="X4476" s="40"/>
      <c r="Y4476" s="40"/>
      <c r="Z4476" s="40"/>
      <c r="AA4476" s="40"/>
      <c r="AB4476" s="40"/>
      <c r="AC4476" s="40"/>
      <c r="AD4476" s="40"/>
      <c r="AE4476" s="40"/>
      <c r="AF4476" s="40"/>
      <c r="AG4476" s="40"/>
      <c r="AH4476" s="40"/>
      <c r="AI4476" s="40"/>
      <c r="AJ4476" s="40"/>
      <c r="AK4476" s="40"/>
      <c r="AL4476" s="40"/>
      <c r="AM4476" s="40"/>
      <c r="AN4476" s="40"/>
      <c r="AO4476" s="40"/>
      <c r="AP4476" s="40"/>
      <c r="AQ4476" s="40"/>
      <c r="AR4476" s="40"/>
      <c r="AS4476" s="40"/>
      <c r="AT4476" s="40"/>
      <c r="AU4476" s="40"/>
      <c r="AV4476" s="40"/>
      <c r="AW4476" s="40"/>
      <c r="AX4476" s="40"/>
      <c r="AY4476" s="40"/>
      <c r="AZ4476" s="40"/>
      <c r="BA4476" s="40"/>
      <c r="BB4476" s="40"/>
      <c r="BC4476" s="40"/>
      <c r="BD4476" s="40"/>
      <c r="BE4476" s="40"/>
      <c r="BF4476" s="40"/>
    </row>
    <row r="4477" spans="1:58" x14ac:dyDescent="0.4">
      <c r="A4477" s="510"/>
      <c r="B4477" s="40"/>
      <c r="C4477" s="40"/>
      <c r="D4477" s="45"/>
      <c r="E4477" s="45"/>
      <c r="F4477" s="64"/>
      <c r="G4477" s="40"/>
      <c r="H4477" s="40"/>
      <c r="I4477" s="40"/>
      <c r="J4477" s="40"/>
      <c r="K4477" s="40"/>
      <c r="L4477" s="40"/>
      <c r="M4477" s="40"/>
      <c r="N4477" s="40"/>
      <c r="O4477" s="40"/>
      <c r="P4477" s="40"/>
      <c r="Q4477" s="40"/>
      <c r="R4477" s="40"/>
      <c r="S4477" s="40"/>
      <c r="T4477" s="40"/>
      <c r="U4477" s="40"/>
      <c r="V4477" s="40"/>
      <c r="W4477" s="40"/>
      <c r="X4477" s="40"/>
      <c r="Y4477" s="40"/>
      <c r="Z4477" s="40"/>
      <c r="AA4477" s="40"/>
      <c r="AB4477" s="40"/>
      <c r="AC4477" s="40"/>
      <c r="AD4477" s="40"/>
      <c r="AE4477" s="40"/>
      <c r="AF4477" s="40"/>
      <c r="AG4477" s="40"/>
      <c r="AH4477" s="40"/>
      <c r="AI4477" s="40"/>
      <c r="AJ4477" s="40"/>
      <c r="AK4477" s="40"/>
      <c r="AL4477" s="40"/>
      <c r="AM4477" s="40"/>
      <c r="AN4477" s="40"/>
      <c r="AO4477" s="40"/>
      <c r="AP4477" s="40"/>
      <c r="AQ4477" s="40"/>
      <c r="AR4477" s="40"/>
      <c r="AS4477" s="40"/>
      <c r="AT4477" s="40"/>
      <c r="AU4477" s="40"/>
      <c r="AV4477" s="40"/>
      <c r="AW4477" s="40"/>
      <c r="AX4477" s="40"/>
      <c r="AY4477" s="40"/>
      <c r="AZ4477" s="40"/>
      <c r="BA4477" s="40"/>
      <c r="BB4477" s="40"/>
      <c r="BC4477" s="40"/>
      <c r="BD4477" s="40"/>
      <c r="BE4477" s="40"/>
      <c r="BF4477" s="40"/>
    </row>
    <row r="4478" spans="1:58" x14ac:dyDescent="0.4">
      <c r="A4478" s="510"/>
      <c r="B4478" s="40"/>
      <c r="C4478" s="40"/>
      <c r="D4478" s="45"/>
      <c r="E4478" s="45"/>
      <c r="F4478" s="64"/>
      <c r="G4478" s="40"/>
      <c r="H4478" s="40"/>
      <c r="I4478" s="40"/>
      <c r="J4478" s="40"/>
      <c r="K4478" s="40"/>
      <c r="L4478" s="40"/>
      <c r="M4478" s="40"/>
      <c r="N4478" s="40"/>
      <c r="O4478" s="40"/>
      <c r="P4478" s="40"/>
      <c r="Q4478" s="40"/>
      <c r="R4478" s="40"/>
      <c r="S4478" s="40"/>
      <c r="T4478" s="40"/>
      <c r="U4478" s="40"/>
      <c r="V4478" s="40"/>
      <c r="W4478" s="40"/>
      <c r="X4478" s="40"/>
      <c r="Y4478" s="40"/>
      <c r="Z4478" s="40"/>
      <c r="AA4478" s="40"/>
      <c r="AB4478" s="40"/>
      <c r="AC4478" s="40"/>
      <c r="AD4478" s="40"/>
      <c r="AE4478" s="40"/>
      <c r="AF4478" s="40"/>
      <c r="AG4478" s="40"/>
      <c r="AH4478" s="40"/>
      <c r="AI4478" s="40"/>
      <c r="AJ4478" s="40"/>
      <c r="AK4478" s="40"/>
      <c r="AL4478" s="40"/>
      <c r="AM4478" s="40"/>
      <c r="AN4478" s="40"/>
      <c r="AO4478" s="40"/>
      <c r="AP4478" s="40"/>
      <c r="AQ4478" s="40"/>
      <c r="AR4478" s="40"/>
      <c r="AS4478" s="40"/>
      <c r="AT4478" s="40"/>
      <c r="AU4478" s="40"/>
      <c r="AV4478" s="40"/>
      <c r="AW4478" s="40"/>
      <c r="AX4478" s="40"/>
      <c r="AY4478" s="40"/>
      <c r="AZ4478" s="40"/>
      <c r="BA4478" s="40"/>
      <c r="BB4478" s="40"/>
      <c r="BC4478" s="40"/>
      <c r="BD4478" s="40"/>
      <c r="BE4478" s="40"/>
      <c r="BF4478" s="40"/>
    </row>
    <row r="4479" spans="1:58" x14ac:dyDescent="0.4">
      <c r="A4479" s="510"/>
      <c r="B4479" s="40"/>
      <c r="C4479" s="40"/>
      <c r="D4479" s="45"/>
      <c r="E4479" s="45"/>
      <c r="F4479" s="64"/>
      <c r="G4479" s="40"/>
      <c r="H4479" s="40"/>
      <c r="I4479" s="40"/>
      <c r="J4479" s="40"/>
      <c r="K4479" s="40"/>
      <c r="L4479" s="40"/>
      <c r="M4479" s="40"/>
      <c r="N4479" s="40"/>
      <c r="O4479" s="40"/>
      <c r="P4479" s="40"/>
      <c r="Q4479" s="40"/>
      <c r="R4479" s="40"/>
      <c r="S4479" s="40"/>
      <c r="T4479" s="40"/>
      <c r="U4479" s="40"/>
      <c r="V4479" s="40"/>
      <c r="W4479" s="40"/>
      <c r="X4479" s="40"/>
      <c r="Y4479" s="40"/>
      <c r="Z4479" s="40"/>
      <c r="AA4479" s="40"/>
      <c r="AB4479" s="40"/>
      <c r="AC4479" s="40"/>
      <c r="AD4479" s="40"/>
      <c r="AE4479" s="40"/>
      <c r="AF4479" s="40"/>
      <c r="AG4479" s="40"/>
      <c r="AH4479" s="40"/>
      <c r="AI4479" s="40"/>
      <c r="AJ4479" s="40"/>
      <c r="AK4479" s="40"/>
      <c r="AL4479" s="40"/>
      <c r="AM4479" s="40"/>
      <c r="AN4479" s="40"/>
      <c r="AO4479" s="40"/>
      <c r="AP4479" s="40"/>
      <c r="AQ4479" s="40"/>
      <c r="AR4479" s="40"/>
      <c r="AS4479" s="40"/>
      <c r="AT4479" s="40"/>
      <c r="AU4479" s="40"/>
      <c r="AV4479" s="40"/>
      <c r="AW4479" s="40"/>
      <c r="AX4479" s="40"/>
      <c r="AY4479" s="40"/>
      <c r="AZ4479" s="40"/>
      <c r="BA4479" s="40"/>
      <c r="BB4479" s="40"/>
      <c r="BC4479" s="40"/>
      <c r="BD4479" s="40"/>
      <c r="BE4479" s="40"/>
      <c r="BF4479" s="40"/>
    </row>
    <row r="4480" spans="1:58" x14ac:dyDescent="0.4">
      <c r="A4480" s="510"/>
      <c r="B4480" s="40"/>
      <c r="C4480" s="40"/>
      <c r="D4480" s="45"/>
      <c r="E4480" s="45"/>
      <c r="F4480" s="64"/>
      <c r="G4480" s="40"/>
      <c r="H4480" s="40"/>
      <c r="I4480" s="40"/>
      <c r="J4480" s="40"/>
      <c r="K4480" s="40"/>
      <c r="L4480" s="40"/>
      <c r="M4480" s="40"/>
      <c r="N4480" s="40"/>
      <c r="O4480" s="40"/>
      <c r="P4480" s="40"/>
      <c r="Q4480" s="40"/>
      <c r="R4480" s="40"/>
      <c r="S4480" s="40"/>
      <c r="T4480" s="40"/>
      <c r="U4480" s="40"/>
      <c r="V4480" s="40"/>
      <c r="W4480" s="40"/>
      <c r="X4480" s="40"/>
      <c r="Y4480" s="40"/>
      <c r="Z4480" s="40"/>
      <c r="AA4480" s="40"/>
      <c r="AB4480" s="40"/>
      <c r="AC4480" s="40"/>
      <c r="AD4480" s="40"/>
      <c r="AE4480" s="40"/>
      <c r="AF4480" s="40"/>
      <c r="AG4480" s="40"/>
      <c r="AH4480" s="40"/>
      <c r="AI4480" s="40"/>
      <c r="AJ4480" s="40"/>
      <c r="AK4480" s="40"/>
      <c r="AL4480" s="40"/>
      <c r="AM4480" s="40"/>
      <c r="AN4480" s="40"/>
      <c r="AO4480" s="40"/>
      <c r="AP4480" s="40"/>
      <c r="AQ4480" s="40"/>
      <c r="AR4480" s="40"/>
      <c r="AS4480" s="40"/>
      <c r="AT4480" s="40"/>
      <c r="AU4480" s="40"/>
      <c r="AV4480" s="40"/>
      <c r="AW4480" s="40"/>
      <c r="AX4480" s="40"/>
      <c r="AY4480" s="40"/>
      <c r="AZ4480" s="40"/>
      <c r="BA4480" s="40"/>
      <c r="BB4480" s="40"/>
      <c r="BC4480" s="40"/>
      <c r="BD4480" s="40"/>
      <c r="BE4480" s="40"/>
      <c r="BF4480" s="40"/>
    </row>
    <row r="4481" spans="1:58" x14ac:dyDescent="0.4">
      <c r="A4481" s="510"/>
      <c r="B4481" s="40"/>
      <c r="C4481" s="40"/>
      <c r="D4481" s="45"/>
      <c r="E4481" s="45"/>
      <c r="F4481" s="64"/>
      <c r="G4481" s="40"/>
      <c r="H4481" s="40"/>
      <c r="I4481" s="40"/>
      <c r="J4481" s="40"/>
      <c r="K4481" s="40"/>
      <c r="L4481" s="40"/>
      <c r="M4481" s="40"/>
      <c r="N4481" s="40"/>
      <c r="O4481" s="40"/>
      <c r="P4481" s="40"/>
      <c r="Q4481" s="40"/>
      <c r="R4481" s="40"/>
      <c r="S4481" s="40"/>
      <c r="T4481" s="40"/>
      <c r="U4481" s="40"/>
      <c r="V4481" s="40"/>
      <c r="W4481" s="40"/>
      <c r="X4481" s="40"/>
      <c r="Y4481" s="40"/>
      <c r="Z4481" s="40"/>
      <c r="AA4481" s="40"/>
      <c r="AB4481" s="40"/>
      <c r="AC4481" s="40"/>
      <c r="AD4481" s="40"/>
      <c r="AE4481" s="40"/>
      <c r="AF4481" s="40"/>
      <c r="AG4481" s="40"/>
      <c r="AH4481" s="40"/>
      <c r="AI4481" s="40"/>
      <c r="AJ4481" s="40"/>
      <c r="AK4481" s="40"/>
      <c r="AL4481" s="40"/>
      <c r="AM4481" s="40"/>
      <c r="AN4481" s="40"/>
      <c r="AO4481" s="40"/>
      <c r="AP4481" s="40"/>
      <c r="AQ4481" s="40"/>
      <c r="AR4481" s="40"/>
      <c r="AS4481" s="40"/>
      <c r="AT4481" s="40"/>
      <c r="AU4481" s="40"/>
      <c r="AV4481" s="40"/>
      <c r="AW4481" s="40"/>
      <c r="AX4481" s="40"/>
      <c r="AY4481" s="40"/>
      <c r="AZ4481" s="40"/>
      <c r="BA4481" s="40"/>
      <c r="BB4481" s="40"/>
      <c r="BC4481" s="40"/>
      <c r="BD4481" s="40"/>
      <c r="BE4481" s="40"/>
      <c r="BF4481" s="40"/>
    </row>
    <row r="4482" spans="1:58" x14ac:dyDescent="0.4">
      <c r="A4482" s="510"/>
      <c r="B4482" s="40"/>
      <c r="C4482" s="40"/>
      <c r="D4482" s="45"/>
      <c r="E4482" s="45"/>
      <c r="F4482" s="64"/>
      <c r="G4482" s="40"/>
      <c r="H4482" s="40"/>
      <c r="I4482" s="40"/>
      <c r="J4482" s="40"/>
      <c r="K4482" s="40"/>
      <c r="L4482" s="40"/>
      <c r="M4482" s="40"/>
      <c r="N4482" s="40"/>
      <c r="O4482" s="40"/>
      <c r="P4482" s="40"/>
      <c r="Q4482" s="40"/>
      <c r="R4482" s="40"/>
      <c r="S4482" s="40"/>
      <c r="T4482" s="40"/>
      <c r="U4482" s="40"/>
      <c r="V4482" s="40"/>
      <c r="W4482" s="40"/>
      <c r="X4482" s="40"/>
      <c r="Y4482" s="40"/>
      <c r="Z4482" s="40"/>
      <c r="AA4482" s="40"/>
      <c r="AB4482" s="40"/>
      <c r="AC4482" s="40"/>
      <c r="AD4482" s="40"/>
      <c r="AE4482" s="40"/>
      <c r="AF4482" s="40"/>
      <c r="AG4482" s="40"/>
      <c r="AH4482" s="40"/>
      <c r="AI4482" s="40"/>
      <c r="AJ4482" s="40"/>
      <c r="AK4482" s="40"/>
      <c r="AL4482" s="40"/>
      <c r="AM4482" s="40"/>
      <c r="AN4482" s="40"/>
      <c r="AO4482" s="40"/>
      <c r="AP4482" s="40"/>
      <c r="AQ4482" s="40"/>
      <c r="AR4482" s="40"/>
      <c r="AS4482" s="40"/>
      <c r="AT4482" s="40"/>
      <c r="AU4482" s="40"/>
      <c r="AV4482" s="40"/>
      <c r="AW4482" s="40"/>
      <c r="AX4482" s="40"/>
      <c r="AY4482" s="40"/>
      <c r="AZ4482" s="40"/>
      <c r="BA4482" s="40"/>
      <c r="BB4482" s="40"/>
      <c r="BC4482" s="40"/>
      <c r="BD4482" s="40"/>
      <c r="BE4482" s="40"/>
      <c r="BF4482" s="40"/>
    </row>
    <row r="4483" spans="1:58" x14ac:dyDescent="0.4">
      <c r="A4483" s="510"/>
      <c r="B4483" s="40"/>
      <c r="C4483" s="40"/>
      <c r="D4483" s="45"/>
      <c r="E4483" s="45"/>
      <c r="F4483" s="64"/>
      <c r="G4483" s="40"/>
      <c r="H4483" s="40"/>
      <c r="I4483" s="40"/>
      <c r="J4483" s="40"/>
      <c r="K4483" s="40"/>
      <c r="L4483" s="40"/>
      <c r="M4483" s="40"/>
      <c r="N4483" s="40"/>
      <c r="O4483" s="40"/>
      <c r="P4483" s="40"/>
      <c r="Q4483" s="40"/>
      <c r="R4483" s="40"/>
      <c r="S4483" s="40"/>
      <c r="T4483" s="40"/>
      <c r="U4483" s="40"/>
      <c r="V4483" s="40"/>
      <c r="W4483" s="40"/>
      <c r="X4483" s="40"/>
      <c r="Y4483" s="40"/>
      <c r="Z4483" s="40"/>
      <c r="AA4483" s="40"/>
      <c r="AB4483" s="40"/>
      <c r="AC4483" s="40"/>
      <c r="AD4483" s="40"/>
      <c r="AE4483" s="40"/>
      <c r="AF4483" s="40"/>
      <c r="AG4483" s="40"/>
      <c r="AH4483" s="40"/>
      <c r="AI4483" s="40"/>
      <c r="AJ4483" s="40"/>
      <c r="AK4483" s="40"/>
      <c r="AL4483" s="40"/>
      <c r="AM4483" s="40"/>
      <c r="AN4483" s="40"/>
      <c r="AO4483" s="40"/>
      <c r="AP4483" s="40"/>
      <c r="AQ4483" s="40"/>
      <c r="AR4483" s="40"/>
      <c r="AS4483" s="40"/>
      <c r="AT4483" s="40"/>
      <c r="AU4483" s="40"/>
      <c r="AV4483" s="40"/>
      <c r="AW4483" s="40"/>
      <c r="AX4483" s="40"/>
      <c r="AY4483" s="40"/>
      <c r="AZ4483" s="40"/>
      <c r="BA4483" s="40"/>
      <c r="BB4483" s="40"/>
      <c r="BC4483" s="40"/>
      <c r="BD4483" s="40"/>
      <c r="BE4483" s="40"/>
      <c r="BF4483" s="40"/>
    </row>
    <row r="4484" spans="1:58" x14ac:dyDescent="0.4">
      <c r="A4484" s="510"/>
      <c r="B4484" s="40"/>
      <c r="C4484" s="40"/>
      <c r="D4484" s="45"/>
      <c r="E4484" s="45"/>
      <c r="F4484" s="64"/>
      <c r="G4484" s="40"/>
      <c r="H4484" s="40"/>
      <c r="I4484" s="40"/>
      <c r="J4484" s="40"/>
      <c r="K4484" s="40"/>
      <c r="L4484" s="40"/>
      <c r="M4484" s="40"/>
      <c r="N4484" s="40"/>
      <c r="O4484" s="40"/>
      <c r="P4484" s="40"/>
      <c r="Q4484" s="40"/>
      <c r="R4484" s="40"/>
      <c r="S4484" s="40"/>
      <c r="T4484" s="40"/>
      <c r="U4484" s="40"/>
      <c r="V4484" s="40"/>
      <c r="W4484" s="40"/>
      <c r="X4484" s="40"/>
      <c r="Y4484" s="40"/>
      <c r="Z4484" s="40"/>
      <c r="AA4484" s="40"/>
      <c r="AB4484" s="40"/>
      <c r="AC4484" s="40"/>
      <c r="AD4484" s="40"/>
      <c r="AE4484" s="40"/>
      <c r="AF4484" s="40"/>
      <c r="AG4484" s="40"/>
      <c r="AH4484" s="40"/>
      <c r="AI4484" s="40"/>
      <c r="AJ4484" s="40"/>
      <c r="AK4484" s="40"/>
      <c r="AL4484" s="40"/>
      <c r="AM4484" s="40"/>
      <c r="AN4484" s="40"/>
      <c r="AO4484" s="40"/>
      <c r="AP4484" s="40"/>
      <c r="AQ4484" s="40"/>
      <c r="AR4484" s="40"/>
      <c r="AS4484" s="40"/>
      <c r="AT4484" s="40"/>
      <c r="AU4484" s="40"/>
      <c r="AV4484" s="40"/>
      <c r="AW4484" s="40"/>
      <c r="AX4484" s="40"/>
      <c r="AY4484" s="40"/>
      <c r="AZ4484" s="40"/>
      <c r="BA4484" s="40"/>
      <c r="BB4484" s="40"/>
      <c r="BC4484" s="40"/>
      <c r="BD4484" s="40"/>
      <c r="BE4484" s="40"/>
      <c r="BF4484" s="40"/>
    </row>
    <row r="4485" spans="1:58" x14ac:dyDescent="0.4">
      <c r="A4485" s="510"/>
      <c r="B4485" s="40"/>
      <c r="C4485" s="40"/>
      <c r="D4485" s="45"/>
      <c r="E4485" s="45"/>
      <c r="F4485" s="64"/>
      <c r="G4485" s="40"/>
      <c r="H4485" s="40"/>
      <c r="I4485" s="40"/>
      <c r="J4485" s="40"/>
      <c r="K4485" s="40"/>
      <c r="L4485" s="40"/>
      <c r="M4485" s="40"/>
      <c r="N4485" s="40"/>
      <c r="O4485" s="40"/>
      <c r="P4485" s="40"/>
      <c r="Q4485" s="40"/>
      <c r="R4485" s="40"/>
      <c r="S4485" s="40"/>
      <c r="T4485" s="40"/>
      <c r="U4485" s="40"/>
      <c r="V4485" s="40"/>
      <c r="W4485" s="40"/>
      <c r="X4485" s="40"/>
      <c r="Y4485" s="40"/>
      <c r="Z4485" s="40"/>
      <c r="AA4485" s="40"/>
      <c r="AB4485" s="40"/>
      <c r="AC4485" s="40"/>
      <c r="AD4485" s="40"/>
      <c r="AE4485" s="40"/>
      <c r="AF4485" s="40"/>
      <c r="AG4485" s="40"/>
      <c r="AH4485" s="40"/>
      <c r="AI4485" s="40"/>
      <c r="AJ4485" s="40"/>
      <c r="AK4485" s="40"/>
      <c r="AL4485" s="40"/>
      <c r="AM4485" s="40"/>
      <c r="AN4485" s="40"/>
      <c r="AO4485" s="40"/>
      <c r="AP4485" s="40"/>
      <c r="AQ4485" s="40"/>
      <c r="AR4485" s="40"/>
      <c r="AS4485" s="40"/>
      <c r="AT4485" s="40"/>
      <c r="AU4485" s="40"/>
      <c r="AV4485" s="40"/>
      <c r="AW4485" s="40"/>
      <c r="AX4485" s="40"/>
      <c r="AY4485" s="40"/>
      <c r="AZ4485" s="40"/>
      <c r="BA4485" s="40"/>
      <c r="BB4485" s="40"/>
      <c r="BC4485" s="40"/>
      <c r="BD4485" s="40"/>
      <c r="BE4485" s="40"/>
      <c r="BF4485" s="40"/>
    </row>
    <row r="4486" spans="1:58" x14ac:dyDescent="0.4">
      <c r="A4486" s="510"/>
      <c r="B4486" s="40"/>
      <c r="C4486" s="40"/>
      <c r="D4486" s="45"/>
      <c r="E4486" s="45"/>
      <c r="F4486" s="64"/>
      <c r="G4486" s="40"/>
      <c r="H4486" s="40"/>
      <c r="I4486" s="40"/>
      <c r="J4486" s="40"/>
      <c r="K4486" s="40"/>
      <c r="L4486" s="40"/>
      <c r="M4486" s="40"/>
      <c r="N4486" s="40"/>
      <c r="O4486" s="40"/>
      <c r="P4486" s="40"/>
      <c r="Q4486" s="40"/>
      <c r="R4486" s="40"/>
      <c r="S4486" s="40"/>
      <c r="T4486" s="40"/>
      <c r="U4486" s="40"/>
      <c r="V4486" s="40"/>
      <c r="W4486" s="40"/>
      <c r="X4486" s="40"/>
      <c r="Y4486" s="40"/>
      <c r="Z4486" s="40"/>
      <c r="AA4486" s="40"/>
      <c r="AB4486" s="40"/>
      <c r="AC4486" s="40"/>
      <c r="AD4486" s="40"/>
      <c r="AE4486" s="40"/>
      <c r="AF4486" s="40"/>
      <c r="AG4486" s="40"/>
      <c r="AH4486" s="40"/>
      <c r="AI4486" s="40"/>
      <c r="AJ4486" s="40"/>
      <c r="AK4486" s="40"/>
      <c r="AL4486" s="40"/>
      <c r="AM4486" s="40"/>
      <c r="AN4486" s="40"/>
      <c r="AO4486" s="40"/>
      <c r="AP4486" s="40"/>
      <c r="AQ4486" s="40"/>
      <c r="AR4486" s="40"/>
      <c r="AS4486" s="40"/>
      <c r="AT4486" s="40"/>
      <c r="AU4486" s="40"/>
      <c r="AV4486" s="40"/>
      <c r="AW4486" s="40"/>
      <c r="AX4486" s="40"/>
      <c r="AY4486" s="40"/>
      <c r="AZ4486" s="40"/>
      <c r="BA4486" s="40"/>
      <c r="BB4486" s="40"/>
      <c r="BC4486" s="40"/>
      <c r="BD4486" s="40"/>
      <c r="BE4486" s="40"/>
      <c r="BF4486" s="40"/>
    </row>
    <row r="4487" spans="1:58" x14ac:dyDescent="0.4">
      <c r="A4487" s="510"/>
      <c r="B4487" s="40"/>
      <c r="C4487" s="40"/>
      <c r="D4487" s="45"/>
      <c r="E4487" s="45"/>
      <c r="F4487" s="64"/>
      <c r="G4487" s="40"/>
      <c r="H4487" s="40"/>
      <c r="I4487" s="40"/>
      <c r="J4487" s="40"/>
      <c r="K4487" s="40"/>
      <c r="L4487" s="40"/>
      <c r="M4487" s="40"/>
      <c r="N4487" s="40"/>
      <c r="O4487" s="40"/>
      <c r="P4487" s="40"/>
      <c r="Q4487" s="40"/>
      <c r="R4487" s="40"/>
      <c r="S4487" s="40"/>
      <c r="T4487" s="40"/>
      <c r="U4487" s="40"/>
      <c r="V4487" s="40"/>
      <c r="W4487" s="40"/>
      <c r="X4487" s="40"/>
      <c r="Y4487" s="40"/>
      <c r="Z4487" s="40"/>
      <c r="AA4487" s="40"/>
      <c r="AB4487" s="40"/>
      <c r="AC4487" s="40"/>
      <c r="AD4487" s="40"/>
      <c r="AE4487" s="40"/>
      <c r="AF4487" s="40"/>
      <c r="AG4487" s="40"/>
      <c r="AH4487" s="40"/>
      <c r="AI4487" s="40"/>
      <c r="AJ4487" s="40"/>
      <c r="AK4487" s="40"/>
      <c r="AL4487" s="40"/>
      <c r="AM4487" s="40"/>
      <c r="AN4487" s="40"/>
      <c r="AO4487" s="40"/>
      <c r="AP4487" s="40"/>
      <c r="AQ4487" s="40"/>
      <c r="AR4487" s="40"/>
      <c r="AS4487" s="40"/>
      <c r="AT4487" s="40"/>
      <c r="AU4487" s="40"/>
      <c r="AV4487" s="40"/>
      <c r="AW4487" s="40"/>
      <c r="AX4487" s="40"/>
      <c r="AY4487" s="40"/>
      <c r="AZ4487" s="40"/>
      <c r="BA4487" s="40"/>
      <c r="BB4487" s="40"/>
      <c r="BC4487" s="40"/>
      <c r="BD4487" s="40"/>
      <c r="BE4487" s="40"/>
      <c r="BF4487" s="40"/>
    </row>
    <row r="4488" spans="1:58" x14ac:dyDescent="0.4">
      <c r="A4488" s="510"/>
      <c r="B4488" s="40"/>
      <c r="C4488" s="40"/>
      <c r="D4488" s="45"/>
      <c r="E4488" s="45"/>
      <c r="F4488" s="64"/>
      <c r="G4488" s="40"/>
      <c r="H4488" s="40"/>
      <c r="I4488" s="40"/>
      <c r="J4488" s="40"/>
      <c r="K4488" s="40"/>
      <c r="L4488" s="40"/>
      <c r="M4488" s="40"/>
      <c r="N4488" s="40"/>
      <c r="O4488" s="40"/>
      <c r="P4488" s="40"/>
      <c r="Q4488" s="40"/>
      <c r="R4488" s="40"/>
      <c r="S4488" s="40"/>
      <c r="T4488" s="40"/>
      <c r="U4488" s="40"/>
      <c r="V4488" s="40"/>
      <c r="W4488" s="40"/>
      <c r="X4488" s="40"/>
      <c r="Y4488" s="40"/>
      <c r="Z4488" s="40"/>
      <c r="AA4488" s="40"/>
      <c r="AB4488" s="40"/>
      <c r="AC4488" s="40"/>
      <c r="AD4488" s="40"/>
      <c r="AE4488" s="40"/>
      <c r="AF4488" s="40"/>
      <c r="AG4488" s="40"/>
      <c r="AH4488" s="40"/>
      <c r="AI4488" s="40"/>
      <c r="AJ4488" s="40"/>
      <c r="AK4488" s="40"/>
      <c r="AL4488" s="40"/>
      <c r="AM4488" s="40"/>
      <c r="AN4488" s="40"/>
      <c r="AO4488" s="40"/>
      <c r="AP4488" s="40"/>
      <c r="AQ4488" s="40"/>
      <c r="AR4488" s="40"/>
      <c r="AS4488" s="40"/>
      <c r="AT4488" s="40"/>
      <c r="AU4488" s="40"/>
      <c r="AV4488" s="40"/>
      <c r="AW4488" s="40"/>
      <c r="AX4488" s="40"/>
      <c r="AY4488" s="40"/>
      <c r="AZ4488" s="40"/>
      <c r="BA4488" s="40"/>
      <c r="BB4488" s="40"/>
      <c r="BC4488" s="40"/>
      <c r="BD4488" s="40"/>
      <c r="BE4488" s="40"/>
      <c r="BF4488" s="40"/>
    </row>
    <row r="4489" spans="1:58" x14ac:dyDescent="0.4">
      <c r="A4489" s="510"/>
      <c r="B4489" s="40"/>
      <c r="C4489" s="40"/>
      <c r="D4489" s="45"/>
      <c r="E4489" s="45"/>
      <c r="F4489" s="64"/>
      <c r="G4489" s="40"/>
      <c r="H4489" s="40"/>
      <c r="I4489" s="40"/>
      <c r="J4489" s="40"/>
      <c r="K4489" s="40"/>
      <c r="L4489" s="40"/>
      <c r="M4489" s="40"/>
      <c r="N4489" s="40"/>
      <c r="O4489" s="40"/>
      <c r="P4489" s="40"/>
      <c r="Q4489" s="40"/>
      <c r="R4489" s="40"/>
      <c r="S4489" s="40"/>
      <c r="T4489" s="40"/>
      <c r="U4489" s="40"/>
      <c r="V4489" s="40"/>
      <c r="W4489" s="40"/>
      <c r="X4489" s="40"/>
      <c r="Y4489" s="40"/>
      <c r="Z4489" s="40"/>
      <c r="AA4489" s="40"/>
      <c r="AB4489" s="40"/>
      <c r="AC4489" s="40"/>
      <c r="AD4489" s="40"/>
      <c r="AE4489" s="40"/>
      <c r="AF4489" s="40"/>
      <c r="AG4489" s="40"/>
      <c r="AH4489" s="40"/>
      <c r="AI4489" s="40"/>
      <c r="AJ4489" s="40"/>
      <c r="AK4489" s="40"/>
      <c r="AL4489" s="40"/>
      <c r="AM4489" s="40"/>
      <c r="AN4489" s="40"/>
      <c r="AO4489" s="40"/>
      <c r="AP4489" s="40"/>
      <c r="AQ4489" s="40"/>
      <c r="AR4489" s="40"/>
      <c r="AS4489" s="40"/>
      <c r="AT4489" s="40"/>
      <c r="AU4489" s="40"/>
      <c r="AV4489" s="40"/>
      <c r="AW4489" s="40"/>
      <c r="AX4489" s="40"/>
      <c r="AY4489" s="40"/>
      <c r="AZ4489" s="40"/>
      <c r="BA4489" s="40"/>
      <c r="BB4489" s="40"/>
      <c r="BC4489" s="40"/>
      <c r="BD4489" s="40"/>
      <c r="BE4489" s="40"/>
      <c r="BF4489" s="40"/>
    </row>
    <row r="4490" spans="1:58" x14ac:dyDescent="0.4">
      <c r="A4490" s="510"/>
      <c r="B4490" s="40"/>
      <c r="C4490" s="40"/>
      <c r="D4490" s="45"/>
      <c r="E4490" s="45"/>
      <c r="F4490" s="64"/>
      <c r="G4490" s="40"/>
      <c r="H4490" s="40"/>
      <c r="I4490" s="40"/>
      <c r="J4490" s="40"/>
      <c r="K4490" s="40"/>
      <c r="L4490" s="40"/>
      <c r="M4490" s="40"/>
      <c r="N4490" s="40"/>
      <c r="O4490" s="40"/>
      <c r="P4490" s="40"/>
      <c r="Q4490" s="40"/>
      <c r="R4490" s="40"/>
      <c r="S4490" s="40"/>
      <c r="T4490" s="40"/>
      <c r="U4490" s="40"/>
      <c r="V4490" s="40"/>
      <c r="W4490" s="40"/>
      <c r="X4490" s="40"/>
      <c r="Y4490" s="40"/>
      <c r="Z4490" s="40"/>
      <c r="AA4490" s="40"/>
      <c r="AB4490" s="40"/>
      <c r="AC4490" s="40"/>
      <c r="AD4490" s="40"/>
      <c r="AE4490" s="40"/>
      <c r="AF4490" s="40"/>
      <c r="AG4490" s="40"/>
      <c r="AH4490" s="40"/>
      <c r="AI4490" s="40"/>
      <c r="AJ4490" s="40"/>
      <c r="AK4490" s="40"/>
      <c r="AL4490" s="40"/>
      <c r="AM4490" s="40"/>
      <c r="AN4490" s="40"/>
      <c r="AO4490" s="40"/>
      <c r="AP4490" s="40"/>
      <c r="AQ4490" s="40"/>
      <c r="AR4490" s="40"/>
      <c r="AS4490" s="40"/>
      <c r="AT4490" s="40"/>
      <c r="AU4490" s="40"/>
      <c r="AV4490" s="40"/>
      <c r="AW4490" s="40"/>
      <c r="AX4490" s="40"/>
      <c r="AY4490" s="40"/>
      <c r="AZ4490" s="40"/>
      <c r="BA4490" s="40"/>
      <c r="BB4490" s="40"/>
      <c r="BC4490" s="40"/>
      <c r="BD4490" s="40"/>
      <c r="BE4490" s="40"/>
      <c r="BF4490" s="40"/>
    </row>
    <row r="4491" spans="1:58" x14ac:dyDescent="0.4">
      <c r="A4491" s="510"/>
      <c r="B4491" s="40"/>
      <c r="C4491" s="40"/>
      <c r="D4491" s="45"/>
      <c r="E4491" s="45"/>
      <c r="F4491" s="64"/>
      <c r="G4491" s="40"/>
      <c r="H4491" s="40"/>
      <c r="I4491" s="40"/>
      <c r="J4491" s="40"/>
      <c r="K4491" s="40"/>
      <c r="L4491" s="40"/>
      <c r="M4491" s="40"/>
      <c r="N4491" s="40"/>
      <c r="O4491" s="40"/>
      <c r="P4491" s="40"/>
      <c r="Q4491" s="40"/>
      <c r="R4491" s="40"/>
      <c r="S4491" s="40"/>
      <c r="T4491" s="40"/>
      <c r="U4491" s="40"/>
      <c r="V4491" s="40"/>
      <c r="W4491" s="40"/>
      <c r="X4491" s="40"/>
      <c r="Y4491" s="40"/>
      <c r="Z4491" s="40"/>
      <c r="AA4491" s="40"/>
      <c r="AB4491" s="40"/>
      <c r="AC4491" s="40"/>
      <c r="AD4491" s="40"/>
      <c r="AE4491" s="40"/>
      <c r="AF4491" s="40"/>
      <c r="AG4491" s="40"/>
      <c r="AH4491" s="40"/>
      <c r="AI4491" s="40"/>
      <c r="AJ4491" s="40"/>
      <c r="AK4491" s="40"/>
      <c r="AL4491" s="40"/>
      <c r="AM4491" s="40"/>
      <c r="AN4491" s="40"/>
      <c r="AO4491" s="40"/>
      <c r="AP4491" s="40"/>
      <c r="AQ4491" s="40"/>
      <c r="AR4491" s="40"/>
      <c r="AS4491" s="40"/>
      <c r="AT4491" s="40"/>
      <c r="AU4491" s="40"/>
      <c r="AV4491" s="40"/>
      <c r="AW4491" s="40"/>
      <c r="AX4491" s="40"/>
      <c r="AY4491" s="40"/>
      <c r="AZ4491" s="40"/>
      <c r="BA4491" s="40"/>
      <c r="BB4491" s="40"/>
      <c r="BC4491" s="40"/>
      <c r="BD4491" s="40"/>
      <c r="BE4491" s="40"/>
      <c r="BF4491" s="40"/>
    </row>
    <row r="4492" spans="1:58" x14ac:dyDescent="0.4">
      <c r="A4492" s="510"/>
      <c r="B4492" s="40"/>
      <c r="C4492" s="40"/>
      <c r="D4492" s="45"/>
      <c r="E4492" s="45"/>
      <c r="F4492" s="64"/>
      <c r="G4492" s="40"/>
      <c r="H4492" s="40"/>
      <c r="I4492" s="40"/>
      <c r="J4492" s="40"/>
      <c r="K4492" s="40"/>
      <c r="L4492" s="40"/>
      <c r="M4492" s="40"/>
      <c r="N4492" s="40"/>
      <c r="O4492" s="40"/>
      <c r="P4492" s="40"/>
      <c r="Q4492" s="40"/>
      <c r="R4492" s="40"/>
      <c r="S4492" s="40"/>
      <c r="T4492" s="40"/>
      <c r="U4492" s="40"/>
      <c r="V4492" s="40"/>
      <c r="W4492" s="40"/>
      <c r="X4492" s="40"/>
      <c r="Y4492" s="40"/>
      <c r="Z4492" s="40"/>
      <c r="AA4492" s="40"/>
      <c r="AB4492" s="40"/>
      <c r="AC4492" s="40"/>
      <c r="AD4492" s="40"/>
      <c r="AE4492" s="40"/>
      <c r="AF4492" s="40"/>
      <c r="AG4492" s="40"/>
      <c r="AH4492" s="40"/>
      <c r="AI4492" s="40"/>
      <c r="AJ4492" s="40"/>
      <c r="AK4492" s="40"/>
      <c r="AL4492" s="40"/>
      <c r="AM4492" s="40"/>
      <c r="AN4492" s="40"/>
      <c r="AO4492" s="40"/>
      <c r="AP4492" s="40"/>
      <c r="AQ4492" s="40"/>
      <c r="AR4492" s="40"/>
      <c r="AS4492" s="40"/>
      <c r="AT4492" s="40"/>
      <c r="AU4492" s="40"/>
      <c r="AV4492" s="40"/>
      <c r="AW4492" s="40"/>
      <c r="AX4492" s="40"/>
      <c r="AY4492" s="40"/>
      <c r="AZ4492" s="40"/>
      <c r="BA4492" s="40"/>
      <c r="BB4492" s="40"/>
      <c r="BC4492" s="40"/>
      <c r="BD4492" s="40"/>
      <c r="BE4492" s="40"/>
      <c r="BF4492" s="40"/>
    </row>
    <row r="4493" spans="1:58" x14ac:dyDescent="0.4">
      <c r="A4493" s="510"/>
      <c r="B4493" s="40"/>
      <c r="C4493" s="40"/>
      <c r="D4493" s="45"/>
      <c r="E4493" s="45"/>
      <c r="F4493" s="64"/>
      <c r="G4493" s="40"/>
      <c r="H4493" s="40"/>
      <c r="I4493" s="40"/>
      <c r="J4493" s="40"/>
      <c r="K4493" s="40"/>
      <c r="L4493" s="40"/>
      <c r="M4493" s="40"/>
      <c r="N4493" s="40"/>
      <c r="O4493" s="40"/>
      <c r="P4493" s="40"/>
      <c r="Q4493" s="40"/>
      <c r="R4493" s="40"/>
      <c r="S4493" s="40"/>
      <c r="T4493" s="40"/>
      <c r="U4493" s="40"/>
      <c r="V4493" s="40"/>
      <c r="W4493" s="40"/>
      <c r="X4493" s="40"/>
      <c r="Y4493" s="40"/>
      <c r="Z4493" s="40"/>
      <c r="AA4493" s="40"/>
      <c r="AB4493" s="40"/>
      <c r="AC4493" s="40"/>
      <c r="AD4493" s="40"/>
      <c r="AE4493" s="40"/>
      <c r="AF4493" s="40"/>
      <c r="AG4493" s="40"/>
      <c r="AH4493" s="40"/>
      <c r="AI4493" s="40"/>
      <c r="AJ4493" s="40"/>
      <c r="AK4493" s="40"/>
      <c r="AL4493" s="40"/>
      <c r="AM4493" s="40"/>
      <c r="AN4493" s="40"/>
      <c r="AO4493" s="40"/>
      <c r="AP4493" s="40"/>
      <c r="AQ4493" s="40"/>
      <c r="AR4493" s="40"/>
      <c r="AS4493" s="40"/>
      <c r="AT4493" s="40"/>
      <c r="AU4493" s="40"/>
      <c r="AV4493" s="40"/>
      <c r="AW4493" s="40"/>
      <c r="AX4493" s="40"/>
      <c r="AY4493" s="40"/>
      <c r="AZ4493" s="40"/>
      <c r="BA4493" s="40"/>
      <c r="BB4493" s="40"/>
      <c r="BC4493" s="40"/>
      <c r="BD4493" s="40"/>
      <c r="BE4493" s="40"/>
      <c r="BF4493" s="40"/>
    </row>
    <row r="4494" spans="1:58" x14ac:dyDescent="0.4">
      <c r="A4494" s="510"/>
      <c r="B4494" s="40"/>
      <c r="C4494" s="40"/>
      <c r="D4494" s="45"/>
      <c r="E4494" s="45"/>
      <c r="F4494" s="64"/>
      <c r="G4494" s="40"/>
      <c r="H4494" s="40"/>
      <c r="I4494" s="40"/>
      <c r="J4494" s="40"/>
      <c r="K4494" s="40"/>
      <c r="L4494" s="40"/>
      <c r="M4494" s="40"/>
      <c r="N4494" s="40"/>
      <c r="O4494" s="40"/>
      <c r="P4494" s="40"/>
      <c r="Q4494" s="40"/>
      <c r="R4494" s="40"/>
      <c r="S4494" s="40"/>
      <c r="T4494" s="40"/>
      <c r="U4494" s="40"/>
      <c r="V4494" s="40"/>
      <c r="W4494" s="40"/>
      <c r="X4494" s="40"/>
      <c r="Y4494" s="40"/>
      <c r="Z4494" s="40"/>
      <c r="AA4494" s="40"/>
      <c r="AB4494" s="40"/>
      <c r="AC4494" s="40"/>
      <c r="AD4494" s="40"/>
      <c r="AE4494" s="40"/>
      <c r="AF4494" s="40"/>
      <c r="AG4494" s="40"/>
      <c r="AH4494" s="40"/>
      <c r="AI4494" s="40"/>
      <c r="AJ4494" s="40"/>
      <c r="AK4494" s="40"/>
      <c r="AL4494" s="40"/>
      <c r="AM4494" s="40"/>
      <c r="AN4494" s="40"/>
      <c r="AO4494" s="40"/>
      <c r="AP4494" s="40"/>
      <c r="AQ4494" s="40"/>
      <c r="AR4494" s="40"/>
      <c r="AS4494" s="40"/>
      <c r="AT4494" s="40"/>
      <c r="AU4494" s="40"/>
      <c r="AV4494" s="40"/>
      <c r="AW4494" s="40"/>
      <c r="AX4494" s="40"/>
      <c r="AY4494" s="40"/>
      <c r="AZ4494" s="40"/>
      <c r="BA4494" s="40"/>
      <c r="BB4494" s="40"/>
      <c r="BC4494" s="40"/>
      <c r="BD4494" s="40"/>
      <c r="BE4494" s="40"/>
      <c r="BF4494" s="40"/>
    </row>
    <row r="4495" spans="1:58" x14ac:dyDescent="0.4">
      <c r="A4495" s="510"/>
      <c r="B4495" s="40"/>
      <c r="C4495" s="40"/>
      <c r="D4495" s="45"/>
      <c r="E4495" s="45"/>
      <c r="F4495" s="64"/>
      <c r="G4495" s="40"/>
      <c r="H4495" s="40"/>
      <c r="I4495" s="40"/>
      <c r="J4495" s="40"/>
      <c r="K4495" s="40"/>
      <c r="L4495" s="40"/>
      <c r="M4495" s="40"/>
      <c r="N4495" s="40"/>
      <c r="O4495" s="40"/>
      <c r="P4495" s="40"/>
      <c r="Q4495" s="40"/>
      <c r="R4495" s="40"/>
      <c r="S4495" s="40"/>
      <c r="T4495" s="40"/>
      <c r="U4495" s="40"/>
      <c r="V4495" s="40"/>
      <c r="W4495" s="40"/>
      <c r="X4495" s="40"/>
      <c r="Y4495" s="40"/>
      <c r="Z4495" s="40"/>
      <c r="AA4495" s="40"/>
      <c r="AB4495" s="40"/>
      <c r="AC4495" s="40"/>
      <c r="AD4495" s="40"/>
      <c r="AE4495" s="40"/>
      <c r="AF4495" s="40"/>
      <c r="AG4495" s="40"/>
      <c r="AH4495" s="40"/>
      <c r="AI4495" s="40"/>
      <c r="AJ4495" s="40"/>
      <c r="AK4495" s="40"/>
      <c r="AL4495" s="40"/>
      <c r="AM4495" s="40"/>
      <c r="AN4495" s="40"/>
      <c r="AO4495" s="40"/>
      <c r="AP4495" s="40"/>
      <c r="AQ4495" s="40"/>
      <c r="AR4495" s="40"/>
      <c r="AS4495" s="40"/>
      <c r="AT4495" s="40"/>
      <c r="AU4495" s="40"/>
      <c r="AV4495" s="40"/>
      <c r="AW4495" s="40"/>
      <c r="AX4495" s="40"/>
      <c r="AY4495" s="40"/>
      <c r="AZ4495" s="40"/>
      <c r="BA4495" s="40"/>
      <c r="BB4495" s="40"/>
      <c r="BC4495" s="40"/>
      <c r="BD4495" s="40"/>
      <c r="BE4495" s="40"/>
      <c r="BF4495" s="40"/>
    </row>
    <row r="4496" spans="1:58" x14ac:dyDescent="0.4">
      <c r="A4496" s="510"/>
      <c r="B4496" s="40"/>
      <c r="C4496" s="40"/>
      <c r="D4496" s="45"/>
      <c r="E4496" s="45"/>
      <c r="F4496" s="64"/>
      <c r="G4496" s="40"/>
      <c r="H4496" s="40"/>
      <c r="I4496" s="40"/>
      <c r="J4496" s="40"/>
      <c r="K4496" s="40"/>
      <c r="L4496" s="40"/>
      <c r="M4496" s="40"/>
      <c r="N4496" s="40"/>
      <c r="O4496" s="40"/>
      <c r="P4496" s="40"/>
      <c r="Q4496" s="40"/>
      <c r="R4496" s="40"/>
      <c r="S4496" s="40"/>
      <c r="T4496" s="40"/>
      <c r="U4496" s="40"/>
      <c r="V4496" s="40"/>
      <c r="W4496" s="40"/>
      <c r="X4496" s="40"/>
      <c r="Y4496" s="40"/>
      <c r="Z4496" s="40"/>
      <c r="AA4496" s="40"/>
      <c r="AB4496" s="40"/>
      <c r="AC4496" s="40"/>
      <c r="AD4496" s="40"/>
      <c r="AE4496" s="40"/>
      <c r="AF4496" s="40"/>
      <c r="AG4496" s="40"/>
      <c r="AH4496" s="40"/>
      <c r="AI4496" s="40"/>
      <c r="AJ4496" s="40"/>
      <c r="AK4496" s="40"/>
      <c r="AL4496" s="40"/>
      <c r="AM4496" s="40"/>
      <c r="AN4496" s="40"/>
      <c r="AO4496" s="40"/>
      <c r="AP4496" s="40"/>
      <c r="AQ4496" s="40"/>
      <c r="AR4496" s="40"/>
      <c r="AS4496" s="40"/>
      <c r="AT4496" s="40"/>
      <c r="AU4496" s="40"/>
      <c r="AV4496" s="40"/>
      <c r="AW4496" s="40"/>
      <c r="AX4496" s="40"/>
      <c r="AY4496" s="40"/>
      <c r="AZ4496" s="40"/>
      <c r="BA4496" s="40"/>
      <c r="BB4496" s="40"/>
      <c r="BC4496" s="40"/>
      <c r="BD4496" s="40"/>
      <c r="BE4496" s="40"/>
      <c r="BF4496" s="40"/>
    </row>
    <row r="4497" spans="1:58" x14ac:dyDescent="0.4">
      <c r="A4497" s="510"/>
      <c r="B4497" s="40"/>
      <c r="C4497" s="40"/>
      <c r="D4497" s="45"/>
      <c r="E4497" s="45"/>
      <c r="F4497" s="64"/>
      <c r="G4497" s="40"/>
      <c r="H4497" s="40"/>
      <c r="I4497" s="40"/>
      <c r="J4497" s="40"/>
      <c r="K4497" s="40"/>
      <c r="L4497" s="40"/>
      <c r="M4497" s="40"/>
      <c r="N4497" s="40"/>
      <c r="O4497" s="40"/>
      <c r="P4497" s="40"/>
      <c r="Q4497" s="40"/>
      <c r="R4497" s="40"/>
      <c r="S4497" s="40"/>
      <c r="T4497" s="40"/>
      <c r="U4497" s="40"/>
      <c r="V4497" s="40"/>
      <c r="W4497" s="40"/>
      <c r="X4497" s="40"/>
      <c r="Y4497" s="40"/>
      <c r="Z4497" s="40"/>
      <c r="AA4497" s="40"/>
      <c r="AB4497" s="40"/>
      <c r="AC4497" s="40"/>
      <c r="AD4497" s="40"/>
      <c r="AE4497" s="40"/>
      <c r="AF4497" s="40"/>
      <c r="AG4497" s="40"/>
      <c r="AH4497" s="40"/>
      <c r="AI4497" s="40"/>
      <c r="AJ4497" s="40"/>
      <c r="AK4497" s="40"/>
      <c r="AL4497" s="40"/>
      <c r="AM4497" s="40"/>
      <c r="AN4497" s="40"/>
      <c r="AO4497" s="40"/>
      <c r="AP4497" s="40"/>
      <c r="AQ4497" s="40"/>
      <c r="AR4497" s="40"/>
      <c r="AS4497" s="40"/>
      <c r="AT4497" s="40"/>
      <c r="AU4497" s="40"/>
      <c r="AV4497" s="40"/>
      <c r="AW4497" s="40"/>
      <c r="AX4497" s="40"/>
      <c r="AY4497" s="40"/>
      <c r="AZ4497" s="40"/>
      <c r="BA4497" s="40"/>
      <c r="BB4497" s="40"/>
      <c r="BC4497" s="40"/>
      <c r="BD4497" s="40"/>
      <c r="BE4497" s="40"/>
      <c r="BF4497" s="40"/>
    </row>
    <row r="4498" spans="1:58" x14ac:dyDescent="0.4">
      <c r="A4498" s="510"/>
      <c r="B4498" s="40"/>
      <c r="C4498" s="40"/>
      <c r="D4498" s="45"/>
      <c r="E4498" s="45"/>
      <c r="F4498" s="64"/>
      <c r="G4498" s="40"/>
      <c r="H4498" s="40"/>
      <c r="I4498" s="40"/>
      <c r="J4498" s="40"/>
      <c r="K4498" s="40"/>
      <c r="L4498" s="40"/>
      <c r="M4498" s="40"/>
      <c r="N4498" s="40"/>
      <c r="O4498" s="40"/>
      <c r="P4498" s="40"/>
      <c r="Q4498" s="40"/>
      <c r="R4498" s="40"/>
      <c r="S4498" s="40"/>
      <c r="T4498" s="40"/>
      <c r="U4498" s="40"/>
      <c r="V4498" s="40"/>
      <c r="W4498" s="40"/>
      <c r="X4498" s="40"/>
      <c r="Y4498" s="40"/>
      <c r="Z4498" s="40"/>
      <c r="AA4498" s="40"/>
      <c r="AB4498" s="40"/>
      <c r="AC4498" s="40"/>
      <c r="AD4498" s="40"/>
      <c r="AE4498" s="40"/>
      <c r="AF4498" s="40"/>
      <c r="AG4498" s="40"/>
      <c r="AH4498" s="40"/>
      <c r="AI4498" s="40"/>
      <c r="AJ4498" s="40"/>
      <c r="AK4498" s="40"/>
      <c r="AL4498" s="40"/>
      <c r="AM4498" s="40"/>
      <c r="AN4498" s="40"/>
      <c r="AO4498" s="40"/>
      <c r="AP4498" s="40"/>
      <c r="AQ4498" s="40"/>
      <c r="AR4498" s="40"/>
      <c r="AS4498" s="40"/>
      <c r="AT4498" s="40"/>
      <c r="AU4498" s="40"/>
      <c r="AV4498" s="40"/>
      <c r="AW4498" s="40"/>
      <c r="AX4498" s="40"/>
      <c r="AY4498" s="40"/>
      <c r="AZ4498" s="40"/>
      <c r="BA4498" s="40"/>
      <c r="BB4498" s="40"/>
      <c r="BC4498" s="40"/>
      <c r="BD4498" s="40"/>
      <c r="BE4498" s="40"/>
      <c r="BF4498" s="40"/>
    </row>
    <row r="4499" spans="1:58" x14ac:dyDescent="0.4">
      <c r="A4499" s="510"/>
      <c r="B4499" s="40"/>
      <c r="C4499" s="40"/>
      <c r="D4499" s="45"/>
      <c r="E4499" s="45"/>
      <c r="F4499" s="64"/>
      <c r="G4499" s="40"/>
      <c r="H4499" s="40"/>
      <c r="I4499" s="40"/>
      <c r="J4499" s="40"/>
      <c r="K4499" s="40"/>
      <c r="L4499" s="40"/>
      <c r="M4499" s="40"/>
      <c r="N4499" s="40"/>
      <c r="O4499" s="40"/>
      <c r="P4499" s="40"/>
      <c r="Q4499" s="40"/>
      <c r="R4499" s="40"/>
      <c r="S4499" s="40"/>
      <c r="T4499" s="40"/>
      <c r="U4499" s="40"/>
      <c r="V4499" s="40"/>
      <c r="W4499" s="40"/>
      <c r="X4499" s="40"/>
      <c r="Y4499" s="40"/>
      <c r="Z4499" s="40"/>
      <c r="AA4499" s="40"/>
      <c r="AB4499" s="40"/>
      <c r="AC4499" s="40"/>
      <c r="AD4499" s="40"/>
      <c r="AE4499" s="40"/>
      <c r="AF4499" s="40"/>
      <c r="AG4499" s="40"/>
      <c r="AH4499" s="40"/>
      <c r="AI4499" s="40"/>
      <c r="AJ4499" s="40"/>
      <c r="AK4499" s="40"/>
      <c r="AL4499" s="40"/>
      <c r="AM4499" s="40"/>
      <c r="AN4499" s="40"/>
      <c r="AO4499" s="40"/>
      <c r="AP4499" s="40"/>
      <c r="AQ4499" s="40"/>
      <c r="AR4499" s="40"/>
      <c r="AS4499" s="40"/>
      <c r="AT4499" s="40"/>
      <c r="AU4499" s="40"/>
      <c r="AV4499" s="40"/>
      <c r="AW4499" s="40"/>
      <c r="AX4499" s="40"/>
      <c r="AY4499" s="40"/>
      <c r="AZ4499" s="40"/>
      <c r="BA4499" s="40"/>
      <c r="BB4499" s="40"/>
      <c r="BC4499" s="40"/>
      <c r="BD4499" s="40"/>
      <c r="BE4499" s="40"/>
      <c r="BF4499" s="40"/>
    </row>
    <row r="4500" spans="1:58" x14ac:dyDescent="0.4">
      <c r="A4500" s="510"/>
      <c r="B4500" s="40"/>
      <c r="C4500" s="40"/>
      <c r="D4500" s="45"/>
      <c r="E4500" s="45"/>
      <c r="F4500" s="64"/>
      <c r="G4500" s="40"/>
      <c r="H4500" s="40"/>
      <c r="I4500" s="40"/>
      <c r="J4500" s="40"/>
      <c r="K4500" s="40"/>
      <c r="L4500" s="40"/>
      <c r="M4500" s="40"/>
      <c r="N4500" s="40"/>
      <c r="O4500" s="40"/>
      <c r="P4500" s="40"/>
      <c r="Q4500" s="40"/>
      <c r="R4500" s="40"/>
      <c r="S4500" s="40"/>
      <c r="T4500" s="40"/>
      <c r="U4500" s="40"/>
      <c r="V4500" s="40"/>
      <c r="W4500" s="40"/>
      <c r="X4500" s="40"/>
      <c r="Y4500" s="40"/>
      <c r="Z4500" s="40"/>
      <c r="AA4500" s="40"/>
      <c r="AB4500" s="40"/>
      <c r="AC4500" s="40"/>
      <c r="AD4500" s="40"/>
      <c r="AE4500" s="40"/>
      <c r="AF4500" s="40"/>
      <c r="AG4500" s="40"/>
      <c r="AH4500" s="40"/>
      <c r="AI4500" s="40"/>
      <c r="AJ4500" s="40"/>
      <c r="AK4500" s="40"/>
      <c r="AL4500" s="40"/>
      <c r="AM4500" s="40"/>
      <c r="AN4500" s="40"/>
      <c r="AO4500" s="40"/>
      <c r="AP4500" s="40"/>
      <c r="AQ4500" s="40"/>
      <c r="AR4500" s="40"/>
      <c r="AS4500" s="40"/>
      <c r="AT4500" s="40"/>
      <c r="AU4500" s="40"/>
      <c r="AV4500" s="40"/>
      <c r="AW4500" s="40"/>
      <c r="AX4500" s="40"/>
      <c r="AY4500" s="40"/>
      <c r="AZ4500" s="40"/>
      <c r="BA4500" s="40"/>
      <c r="BB4500" s="40"/>
      <c r="BC4500" s="40"/>
      <c r="BD4500" s="40"/>
      <c r="BE4500" s="40"/>
      <c r="BF4500" s="40"/>
    </row>
    <row r="4501" spans="1:58" x14ac:dyDescent="0.4">
      <c r="A4501" s="510"/>
      <c r="B4501" s="40"/>
      <c r="C4501" s="40"/>
      <c r="D4501" s="45"/>
      <c r="E4501" s="45"/>
      <c r="F4501" s="64"/>
      <c r="G4501" s="40"/>
      <c r="H4501" s="40"/>
      <c r="I4501" s="40"/>
      <c r="J4501" s="40"/>
      <c r="K4501" s="40"/>
      <c r="L4501" s="40"/>
      <c r="M4501" s="40"/>
      <c r="N4501" s="40"/>
      <c r="O4501" s="40"/>
      <c r="P4501" s="40"/>
      <c r="Q4501" s="40"/>
      <c r="R4501" s="40"/>
      <c r="S4501" s="40"/>
      <c r="T4501" s="40"/>
      <c r="U4501" s="40"/>
      <c r="V4501" s="40"/>
      <c r="W4501" s="40"/>
      <c r="X4501" s="40"/>
      <c r="Y4501" s="40"/>
      <c r="Z4501" s="40"/>
      <c r="AA4501" s="40"/>
      <c r="AB4501" s="40"/>
      <c r="AC4501" s="40"/>
      <c r="AD4501" s="40"/>
      <c r="AE4501" s="40"/>
      <c r="AF4501" s="40"/>
      <c r="AG4501" s="40"/>
      <c r="AH4501" s="40"/>
      <c r="AI4501" s="40"/>
      <c r="AJ4501" s="40"/>
      <c r="AK4501" s="40"/>
      <c r="AL4501" s="40"/>
      <c r="AM4501" s="40"/>
      <c r="AN4501" s="40"/>
      <c r="AO4501" s="40"/>
      <c r="AP4501" s="40"/>
      <c r="AQ4501" s="40"/>
      <c r="AR4501" s="40"/>
      <c r="AS4501" s="40"/>
      <c r="AT4501" s="40"/>
      <c r="AU4501" s="40"/>
      <c r="AV4501" s="40"/>
      <c r="AW4501" s="40"/>
      <c r="AX4501" s="40"/>
      <c r="AY4501" s="40"/>
      <c r="AZ4501" s="40"/>
      <c r="BA4501" s="40"/>
      <c r="BB4501" s="40"/>
      <c r="BC4501" s="40"/>
      <c r="BD4501" s="40"/>
      <c r="BE4501" s="40"/>
      <c r="BF4501" s="40"/>
    </row>
    <row r="4502" spans="1:58" x14ac:dyDescent="0.4">
      <c r="A4502" s="510"/>
      <c r="B4502" s="40"/>
      <c r="C4502" s="40"/>
      <c r="D4502" s="45"/>
      <c r="E4502" s="45"/>
      <c r="F4502" s="64"/>
      <c r="G4502" s="40"/>
      <c r="H4502" s="40"/>
      <c r="I4502" s="40"/>
      <c r="J4502" s="40"/>
      <c r="K4502" s="40"/>
      <c r="L4502" s="40"/>
      <c r="M4502" s="40"/>
      <c r="N4502" s="40"/>
      <c r="O4502" s="40"/>
      <c r="P4502" s="40"/>
      <c r="Q4502" s="40"/>
      <c r="R4502" s="40"/>
      <c r="S4502" s="40"/>
      <c r="T4502" s="40"/>
      <c r="U4502" s="40"/>
      <c r="V4502" s="40"/>
      <c r="W4502" s="40"/>
      <c r="X4502" s="40"/>
      <c r="Y4502" s="40"/>
      <c r="Z4502" s="40"/>
      <c r="AA4502" s="40"/>
      <c r="AB4502" s="40"/>
      <c r="AC4502" s="40"/>
      <c r="AD4502" s="40"/>
      <c r="AE4502" s="40"/>
      <c r="AF4502" s="40"/>
      <c r="AG4502" s="40"/>
      <c r="AH4502" s="40"/>
      <c r="AI4502" s="40"/>
      <c r="AJ4502" s="40"/>
      <c r="AK4502" s="40"/>
      <c r="AL4502" s="40"/>
      <c r="AM4502" s="40"/>
      <c r="AN4502" s="40"/>
      <c r="AO4502" s="40"/>
      <c r="AP4502" s="40"/>
      <c r="AQ4502" s="40"/>
      <c r="AR4502" s="40"/>
      <c r="AS4502" s="40"/>
      <c r="AT4502" s="40"/>
      <c r="AU4502" s="40"/>
      <c r="AV4502" s="40"/>
      <c r="AW4502" s="40"/>
      <c r="AX4502" s="40"/>
      <c r="AY4502" s="40"/>
      <c r="AZ4502" s="40"/>
      <c r="BA4502" s="40"/>
      <c r="BB4502" s="40"/>
      <c r="BC4502" s="40"/>
      <c r="BD4502" s="40"/>
      <c r="BE4502" s="40"/>
      <c r="BF4502" s="40"/>
    </row>
    <row r="4503" spans="1:58" x14ac:dyDescent="0.4">
      <c r="A4503" s="510"/>
      <c r="B4503" s="40"/>
      <c r="C4503" s="40"/>
      <c r="D4503" s="45"/>
      <c r="E4503" s="45"/>
      <c r="F4503" s="64"/>
      <c r="G4503" s="40"/>
      <c r="H4503" s="40"/>
      <c r="I4503" s="40"/>
      <c r="J4503" s="40"/>
      <c r="K4503" s="40"/>
      <c r="L4503" s="40"/>
      <c r="M4503" s="40"/>
      <c r="N4503" s="40"/>
      <c r="O4503" s="40"/>
      <c r="P4503" s="40"/>
      <c r="Q4503" s="40"/>
      <c r="R4503" s="40"/>
      <c r="S4503" s="40"/>
      <c r="T4503" s="40"/>
      <c r="U4503" s="40"/>
      <c r="V4503" s="40"/>
      <c r="W4503" s="40"/>
      <c r="X4503" s="40"/>
      <c r="Y4503" s="40"/>
      <c r="Z4503" s="40"/>
      <c r="AA4503" s="40"/>
      <c r="AB4503" s="40"/>
      <c r="AC4503" s="40"/>
      <c r="AD4503" s="40"/>
      <c r="AE4503" s="40"/>
      <c r="AF4503" s="40"/>
      <c r="AG4503" s="40"/>
      <c r="AH4503" s="40"/>
      <c r="AI4503" s="40"/>
      <c r="AJ4503" s="40"/>
      <c r="AK4503" s="40"/>
      <c r="AL4503" s="40"/>
      <c r="AM4503" s="40"/>
      <c r="AN4503" s="40"/>
      <c r="AO4503" s="40"/>
      <c r="AP4503" s="40"/>
      <c r="AQ4503" s="40"/>
      <c r="AR4503" s="40"/>
      <c r="AS4503" s="40"/>
      <c r="AT4503" s="40"/>
      <c r="AU4503" s="40"/>
      <c r="AV4503" s="40"/>
      <c r="AW4503" s="40"/>
      <c r="AX4503" s="40"/>
      <c r="AY4503" s="40"/>
      <c r="AZ4503" s="40"/>
      <c r="BA4503" s="40"/>
      <c r="BB4503" s="40"/>
      <c r="BC4503" s="40"/>
      <c r="BD4503" s="40"/>
      <c r="BE4503" s="40"/>
      <c r="BF4503" s="40"/>
    </row>
    <row r="4504" spans="1:58" x14ac:dyDescent="0.4">
      <c r="A4504" s="510"/>
      <c r="B4504" s="40"/>
      <c r="C4504" s="40"/>
      <c r="D4504" s="45"/>
      <c r="E4504" s="45"/>
      <c r="F4504" s="64"/>
      <c r="G4504" s="40"/>
      <c r="H4504" s="40"/>
      <c r="I4504" s="40"/>
      <c r="J4504" s="40"/>
      <c r="K4504" s="40"/>
      <c r="L4504" s="40"/>
      <c r="M4504" s="40"/>
      <c r="N4504" s="40"/>
      <c r="O4504" s="40"/>
      <c r="P4504" s="40"/>
      <c r="Q4504" s="40"/>
      <c r="R4504" s="40"/>
      <c r="S4504" s="40"/>
      <c r="T4504" s="40"/>
      <c r="U4504" s="40"/>
      <c r="V4504" s="40"/>
      <c r="W4504" s="40"/>
      <c r="X4504" s="40"/>
      <c r="Y4504" s="40"/>
      <c r="Z4504" s="40"/>
      <c r="AA4504" s="40"/>
      <c r="AB4504" s="40"/>
      <c r="AC4504" s="40"/>
      <c r="AD4504" s="40"/>
      <c r="AE4504" s="40"/>
      <c r="AF4504" s="40"/>
      <c r="AG4504" s="40"/>
      <c r="AH4504" s="40"/>
      <c r="AI4504" s="40"/>
      <c r="AJ4504" s="40"/>
      <c r="AK4504" s="40"/>
      <c r="AL4504" s="40"/>
      <c r="AM4504" s="40"/>
      <c r="AN4504" s="40"/>
      <c r="AO4504" s="40"/>
      <c r="AP4504" s="40"/>
      <c r="AQ4504" s="40"/>
      <c r="AR4504" s="40"/>
      <c r="AS4504" s="40"/>
      <c r="AT4504" s="40"/>
      <c r="AU4504" s="40"/>
      <c r="AV4504" s="40"/>
      <c r="AW4504" s="40"/>
      <c r="AX4504" s="40"/>
      <c r="AY4504" s="40"/>
      <c r="AZ4504" s="40"/>
      <c r="BA4504" s="40"/>
      <c r="BB4504" s="40"/>
      <c r="BC4504" s="40"/>
      <c r="BD4504" s="40"/>
      <c r="BE4504" s="40"/>
      <c r="BF4504" s="40"/>
    </row>
    <row r="4505" spans="1:58" x14ac:dyDescent="0.4">
      <c r="A4505" s="510"/>
      <c r="B4505" s="40"/>
      <c r="C4505" s="40"/>
      <c r="D4505" s="45"/>
      <c r="E4505" s="45"/>
      <c r="F4505" s="64"/>
      <c r="G4505" s="40"/>
      <c r="H4505" s="40"/>
      <c r="I4505" s="40"/>
      <c r="J4505" s="40"/>
      <c r="K4505" s="40"/>
      <c r="L4505" s="40"/>
      <c r="M4505" s="40"/>
      <c r="N4505" s="40"/>
      <c r="O4505" s="40"/>
      <c r="P4505" s="40"/>
      <c r="Q4505" s="40"/>
      <c r="R4505" s="40"/>
      <c r="S4505" s="40"/>
      <c r="T4505" s="40"/>
      <c r="U4505" s="40"/>
      <c r="V4505" s="40"/>
      <c r="W4505" s="40"/>
      <c r="X4505" s="40"/>
      <c r="Y4505" s="40"/>
      <c r="Z4505" s="40"/>
      <c r="AA4505" s="40"/>
      <c r="AB4505" s="40"/>
      <c r="AC4505" s="40"/>
      <c r="AD4505" s="40"/>
      <c r="AE4505" s="40"/>
      <c r="AF4505" s="40"/>
      <c r="AG4505" s="40"/>
      <c r="AH4505" s="40"/>
      <c r="AI4505" s="40"/>
      <c r="AJ4505" s="40"/>
      <c r="AK4505" s="40"/>
      <c r="AL4505" s="40"/>
      <c r="AM4505" s="40"/>
      <c r="AN4505" s="40"/>
      <c r="AO4505" s="40"/>
      <c r="AP4505" s="40"/>
      <c r="AQ4505" s="40"/>
      <c r="AR4505" s="40"/>
      <c r="AS4505" s="40"/>
      <c r="AT4505" s="40"/>
      <c r="AU4505" s="40"/>
      <c r="AV4505" s="40"/>
      <c r="AW4505" s="40"/>
      <c r="AX4505" s="40"/>
      <c r="AY4505" s="40"/>
      <c r="AZ4505" s="40"/>
      <c r="BA4505" s="40"/>
      <c r="BB4505" s="40"/>
      <c r="BC4505" s="40"/>
      <c r="BD4505" s="40"/>
      <c r="BE4505" s="40"/>
      <c r="BF4505" s="40"/>
    </row>
    <row r="4506" spans="1:58" x14ac:dyDescent="0.4">
      <c r="A4506" s="510"/>
      <c r="B4506" s="40"/>
      <c r="C4506" s="40"/>
      <c r="D4506" s="45"/>
      <c r="E4506" s="45"/>
      <c r="F4506" s="64"/>
      <c r="G4506" s="40"/>
      <c r="H4506" s="40"/>
      <c r="I4506" s="40"/>
      <c r="J4506" s="40"/>
      <c r="K4506" s="40"/>
      <c r="L4506" s="40"/>
      <c r="M4506" s="40"/>
      <c r="N4506" s="40"/>
      <c r="O4506" s="40"/>
      <c r="P4506" s="40"/>
      <c r="Q4506" s="40"/>
      <c r="R4506" s="40"/>
      <c r="S4506" s="40"/>
      <c r="T4506" s="40"/>
      <c r="U4506" s="40"/>
      <c r="V4506" s="40"/>
      <c r="W4506" s="40"/>
      <c r="X4506" s="40"/>
      <c r="Y4506" s="40"/>
      <c r="Z4506" s="40"/>
      <c r="AA4506" s="40"/>
      <c r="AB4506" s="40"/>
      <c r="AC4506" s="40"/>
      <c r="AD4506" s="40"/>
      <c r="AE4506" s="40"/>
      <c r="AF4506" s="40"/>
      <c r="AG4506" s="40"/>
      <c r="AH4506" s="40"/>
      <c r="AI4506" s="40"/>
      <c r="AJ4506" s="40"/>
      <c r="AK4506" s="40"/>
      <c r="AL4506" s="40"/>
      <c r="AM4506" s="40"/>
      <c r="AN4506" s="40"/>
      <c r="AO4506" s="40"/>
      <c r="AP4506" s="40"/>
      <c r="AQ4506" s="40"/>
      <c r="AR4506" s="40"/>
      <c r="AS4506" s="40"/>
      <c r="AT4506" s="40"/>
      <c r="AU4506" s="40"/>
      <c r="AV4506" s="40"/>
      <c r="AW4506" s="40"/>
      <c r="AX4506" s="40"/>
      <c r="AY4506" s="40"/>
      <c r="AZ4506" s="40"/>
      <c r="BA4506" s="40"/>
      <c r="BB4506" s="40"/>
      <c r="BC4506" s="40"/>
      <c r="BD4506" s="40"/>
      <c r="BE4506" s="40"/>
      <c r="BF4506" s="40"/>
    </row>
    <row r="4507" spans="1:58" x14ac:dyDescent="0.4">
      <c r="A4507" s="510"/>
      <c r="B4507" s="40"/>
      <c r="C4507" s="40"/>
      <c r="D4507" s="45"/>
      <c r="E4507" s="45"/>
      <c r="F4507" s="64"/>
      <c r="G4507" s="40"/>
      <c r="H4507" s="40"/>
      <c r="I4507" s="40"/>
      <c r="J4507" s="40"/>
      <c r="K4507" s="40"/>
      <c r="L4507" s="40"/>
      <c r="M4507" s="40"/>
      <c r="N4507" s="40"/>
      <c r="O4507" s="40"/>
      <c r="P4507" s="40"/>
      <c r="Q4507" s="40"/>
      <c r="R4507" s="40"/>
      <c r="S4507" s="40"/>
      <c r="T4507" s="40"/>
      <c r="U4507" s="40"/>
      <c r="V4507" s="40"/>
      <c r="W4507" s="40"/>
      <c r="X4507" s="40"/>
      <c r="Y4507" s="40"/>
      <c r="Z4507" s="40"/>
      <c r="AA4507" s="40"/>
      <c r="AB4507" s="40"/>
      <c r="AC4507" s="40"/>
      <c r="AD4507" s="40"/>
      <c r="AE4507" s="40"/>
      <c r="AF4507" s="40"/>
      <c r="AG4507" s="40"/>
      <c r="AH4507" s="40"/>
      <c r="AI4507" s="40"/>
      <c r="AJ4507" s="40"/>
      <c r="AK4507" s="40"/>
      <c r="AL4507" s="40"/>
      <c r="AM4507" s="40"/>
      <c r="AN4507" s="40"/>
      <c r="AO4507" s="40"/>
      <c r="AP4507" s="40"/>
      <c r="AQ4507" s="40"/>
      <c r="AR4507" s="40"/>
      <c r="AS4507" s="40"/>
      <c r="AT4507" s="40"/>
      <c r="AU4507" s="40"/>
      <c r="AV4507" s="40"/>
      <c r="AW4507" s="40"/>
      <c r="AX4507" s="40"/>
      <c r="AY4507" s="40"/>
      <c r="AZ4507" s="40"/>
      <c r="BA4507" s="40"/>
      <c r="BB4507" s="40"/>
      <c r="BC4507" s="40"/>
      <c r="BD4507" s="40"/>
      <c r="BE4507" s="40"/>
      <c r="BF4507" s="40"/>
    </row>
    <row r="4508" spans="1:58" x14ac:dyDescent="0.4">
      <c r="A4508" s="510"/>
      <c r="B4508" s="40"/>
      <c r="C4508" s="40"/>
      <c r="D4508" s="45"/>
      <c r="E4508" s="45"/>
      <c r="F4508" s="64"/>
      <c r="G4508" s="40"/>
      <c r="H4508" s="40"/>
      <c r="I4508" s="40"/>
      <c r="J4508" s="40"/>
      <c r="K4508" s="40"/>
      <c r="L4508" s="40"/>
      <c r="M4508" s="40"/>
      <c r="N4508" s="40"/>
      <c r="O4508" s="40"/>
      <c r="P4508" s="40"/>
      <c r="Q4508" s="40"/>
      <c r="R4508" s="40"/>
      <c r="S4508" s="40"/>
      <c r="T4508" s="40"/>
      <c r="U4508" s="40"/>
      <c r="V4508" s="40"/>
      <c r="W4508" s="40"/>
      <c r="X4508" s="40"/>
      <c r="Y4508" s="40"/>
      <c r="Z4508" s="40"/>
      <c r="AA4508" s="40"/>
      <c r="AB4508" s="40"/>
      <c r="AC4508" s="40"/>
      <c r="AD4508" s="40"/>
      <c r="AE4508" s="40"/>
      <c r="AF4508" s="40"/>
      <c r="AG4508" s="40"/>
      <c r="AH4508" s="40"/>
      <c r="AI4508" s="40"/>
      <c r="AJ4508" s="40"/>
      <c r="AK4508" s="40"/>
      <c r="AL4508" s="40"/>
      <c r="AM4508" s="40"/>
      <c r="AN4508" s="40"/>
      <c r="AO4508" s="40"/>
      <c r="AP4508" s="40"/>
      <c r="AQ4508" s="40"/>
      <c r="AR4508" s="40"/>
      <c r="AS4508" s="40"/>
      <c r="AT4508" s="40"/>
      <c r="AU4508" s="40"/>
      <c r="AV4508" s="40"/>
      <c r="AW4508" s="40"/>
      <c r="AX4508" s="40"/>
      <c r="AY4508" s="40"/>
      <c r="AZ4508" s="40"/>
      <c r="BA4508" s="40"/>
      <c r="BB4508" s="40"/>
      <c r="BC4508" s="40"/>
      <c r="BD4508" s="40"/>
      <c r="BE4508" s="40"/>
      <c r="BF4508" s="40"/>
    </row>
    <row r="4509" spans="1:58" x14ac:dyDescent="0.4">
      <c r="A4509" s="510"/>
      <c r="B4509" s="40"/>
      <c r="C4509" s="40"/>
      <c r="D4509" s="45"/>
      <c r="E4509" s="45"/>
      <c r="F4509" s="64"/>
      <c r="G4509" s="40"/>
      <c r="H4509" s="40"/>
      <c r="I4509" s="40"/>
      <c r="J4509" s="40"/>
      <c r="K4509" s="40"/>
      <c r="L4509" s="40"/>
      <c r="M4509" s="40"/>
      <c r="N4509" s="40"/>
      <c r="O4509" s="40"/>
      <c r="P4509" s="40"/>
      <c r="Q4509" s="40"/>
      <c r="R4509" s="40"/>
      <c r="S4509" s="40"/>
      <c r="T4509" s="40"/>
      <c r="U4509" s="40"/>
      <c r="V4509" s="40"/>
      <c r="W4509" s="40"/>
      <c r="X4509" s="40"/>
      <c r="Y4509" s="40"/>
      <c r="Z4509" s="40"/>
      <c r="AA4509" s="40"/>
      <c r="AB4509" s="40"/>
      <c r="AC4509" s="40"/>
      <c r="AD4509" s="40"/>
      <c r="AE4509" s="40"/>
      <c r="AF4509" s="40"/>
      <c r="AG4509" s="40"/>
      <c r="AH4509" s="40"/>
      <c r="AI4509" s="40"/>
      <c r="AJ4509" s="40"/>
      <c r="AK4509" s="40"/>
      <c r="AL4509" s="40"/>
      <c r="AM4509" s="40"/>
      <c r="AN4509" s="40"/>
      <c r="AO4509" s="40"/>
      <c r="AP4509" s="40"/>
      <c r="AQ4509" s="40"/>
      <c r="AR4509" s="40"/>
      <c r="AS4509" s="40"/>
      <c r="AT4509" s="40"/>
      <c r="AU4509" s="40"/>
      <c r="AV4509" s="40"/>
      <c r="AW4509" s="40"/>
      <c r="AX4509" s="40"/>
      <c r="AY4509" s="40"/>
      <c r="AZ4509" s="40"/>
      <c r="BA4509" s="40"/>
      <c r="BB4509" s="40"/>
      <c r="BC4509" s="40"/>
      <c r="BD4509" s="40"/>
      <c r="BE4509" s="40"/>
      <c r="BF4509" s="40"/>
    </row>
    <row r="4510" spans="1:58" x14ac:dyDescent="0.4">
      <c r="A4510" s="510"/>
      <c r="B4510" s="40"/>
      <c r="C4510" s="40"/>
      <c r="D4510" s="45"/>
      <c r="E4510" s="45"/>
      <c r="F4510" s="64"/>
      <c r="G4510" s="40"/>
      <c r="H4510" s="40"/>
      <c r="I4510" s="40"/>
      <c r="J4510" s="40"/>
      <c r="K4510" s="40"/>
      <c r="L4510" s="40"/>
      <c r="M4510" s="40"/>
      <c r="N4510" s="40"/>
      <c r="O4510" s="40"/>
      <c r="P4510" s="40"/>
      <c r="Q4510" s="40"/>
      <c r="R4510" s="40"/>
      <c r="S4510" s="40"/>
      <c r="T4510" s="40"/>
      <c r="U4510" s="40"/>
      <c r="V4510" s="40"/>
      <c r="W4510" s="40"/>
      <c r="X4510" s="40"/>
      <c r="Y4510" s="40"/>
      <c r="Z4510" s="40"/>
      <c r="AA4510" s="40"/>
      <c r="AB4510" s="40"/>
      <c r="AC4510" s="40"/>
      <c r="AD4510" s="40"/>
      <c r="AE4510" s="40"/>
      <c r="AF4510" s="40"/>
      <c r="AG4510" s="40"/>
      <c r="AH4510" s="40"/>
      <c r="AI4510" s="40"/>
      <c r="AJ4510" s="40"/>
      <c r="AK4510" s="40"/>
      <c r="AL4510" s="40"/>
      <c r="AM4510" s="40"/>
      <c r="AN4510" s="40"/>
      <c r="AO4510" s="40"/>
      <c r="AP4510" s="40"/>
      <c r="AQ4510" s="40"/>
      <c r="AR4510" s="40"/>
      <c r="AS4510" s="40"/>
      <c r="AT4510" s="40"/>
      <c r="AU4510" s="40"/>
      <c r="AV4510" s="40"/>
      <c r="AW4510" s="40"/>
      <c r="AX4510" s="40"/>
      <c r="AY4510" s="40"/>
      <c r="AZ4510" s="40"/>
      <c r="BA4510" s="40"/>
      <c r="BB4510" s="40"/>
      <c r="BC4510" s="40"/>
      <c r="BD4510" s="40"/>
      <c r="BE4510" s="40"/>
      <c r="BF4510" s="40"/>
    </row>
    <row r="4511" spans="1:58" x14ac:dyDescent="0.4">
      <c r="A4511" s="510"/>
      <c r="B4511" s="40"/>
      <c r="C4511" s="40"/>
      <c r="D4511" s="45"/>
      <c r="E4511" s="45"/>
      <c r="F4511" s="64"/>
      <c r="G4511" s="40"/>
      <c r="H4511" s="40"/>
      <c r="I4511" s="40"/>
      <c r="J4511" s="40"/>
      <c r="K4511" s="40"/>
      <c r="L4511" s="40"/>
      <c r="M4511" s="40"/>
      <c r="N4511" s="40"/>
      <c r="O4511" s="40"/>
      <c r="P4511" s="40"/>
      <c r="Q4511" s="40"/>
      <c r="R4511" s="40"/>
      <c r="S4511" s="40"/>
      <c r="T4511" s="40"/>
      <c r="U4511" s="40"/>
      <c r="V4511" s="40"/>
      <c r="W4511" s="40"/>
      <c r="X4511" s="40"/>
      <c r="Y4511" s="40"/>
      <c r="Z4511" s="40"/>
      <c r="AA4511" s="40"/>
      <c r="AB4511" s="40"/>
      <c r="AC4511" s="40"/>
      <c r="AD4511" s="40"/>
      <c r="AE4511" s="40"/>
      <c r="AF4511" s="40"/>
      <c r="AG4511" s="40"/>
      <c r="AH4511" s="40"/>
      <c r="AI4511" s="40"/>
      <c r="AJ4511" s="40"/>
      <c r="AK4511" s="40"/>
      <c r="AL4511" s="40"/>
      <c r="AM4511" s="40"/>
      <c r="AN4511" s="40"/>
      <c r="AO4511" s="40"/>
      <c r="AP4511" s="40"/>
      <c r="AQ4511" s="40"/>
      <c r="AR4511" s="40"/>
      <c r="AS4511" s="40"/>
      <c r="AT4511" s="40"/>
      <c r="AU4511" s="40"/>
      <c r="AV4511" s="40"/>
      <c r="AW4511" s="40"/>
      <c r="AX4511" s="40"/>
      <c r="AY4511" s="40"/>
      <c r="AZ4511" s="40"/>
      <c r="BA4511" s="40"/>
      <c r="BB4511" s="40"/>
      <c r="BC4511" s="40"/>
      <c r="BD4511" s="40"/>
      <c r="BE4511" s="40"/>
      <c r="BF4511" s="40"/>
    </row>
    <row r="4512" spans="1:58" x14ac:dyDescent="0.4">
      <c r="A4512" s="510"/>
      <c r="B4512" s="40"/>
      <c r="C4512" s="40"/>
      <c r="D4512" s="45"/>
      <c r="E4512" s="45"/>
      <c r="F4512" s="64"/>
      <c r="G4512" s="40"/>
      <c r="H4512" s="40"/>
      <c r="I4512" s="40"/>
      <c r="J4512" s="40"/>
      <c r="K4512" s="40"/>
      <c r="L4512" s="40"/>
      <c r="M4512" s="40"/>
      <c r="N4512" s="40"/>
      <c r="O4512" s="40"/>
      <c r="P4512" s="40"/>
      <c r="Q4512" s="40"/>
      <c r="R4512" s="40"/>
      <c r="S4512" s="40"/>
      <c r="T4512" s="40"/>
      <c r="U4512" s="40"/>
      <c r="V4512" s="40"/>
      <c r="W4512" s="40"/>
      <c r="X4512" s="40"/>
      <c r="Y4512" s="40"/>
      <c r="Z4512" s="40"/>
      <c r="AA4512" s="40"/>
      <c r="AB4512" s="40"/>
      <c r="AC4512" s="40"/>
      <c r="AD4512" s="40"/>
      <c r="AE4512" s="40"/>
      <c r="AF4512" s="40"/>
      <c r="AG4512" s="40"/>
      <c r="AH4512" s="40"/>
      <c r="AI4512" s="40"/>
      <c r="AJ4512" s="40"/>
      <c r="AK4512" s="40"/>
      <c r="AL4512" s="40"/>
      <c r="AM4512" s="40"/>
      <c r="AN4512" s="40"/>
      <c r="AO4512" s="40"/>
      <c r="AP4512" s="40"/>
      <c r="AQ4512" s="40"/>
      <c r="AR4512" s="40"/>
      <c r="AS4512" s="40"/>
      <c r="AT4512" s="40"/>
      <c r="AU4512" s="40"/>
      <c r="AV4512" s="40"/>
      <c r="AW4512" s="40"/>
      <c r="AX4512" s="40"/>
      <c r="AY4512" s="40"/>
      <c r="AZ4512" s="40"/>
      <c r="BA4512" s="40"/>
      <c r="BB4512" s="40"/>
      <c r="BC4512" s="40"/>
      <c r="BD4512" s="40"/>
      <c r="BE4512" s="40"/>
      <c r="BF4512" s="40"/>
    </row>
    <row r="4513" spans="1:58" x14ac:dyDescent="0.4">
      <c r="A4513" s="510"/>
      <c r="B4513" s="40"/>
      <c r="C4513" s="40"/>
      <c r="D4513" s="45"/>
      <c r="E4513" s="45"/>
      <c r="F4513" s="64"/>
      <c r="G4513" s="40"/>
      <c r="H4513" s="40"/>
      <c r="I4513" s="40"/>
      <c r="J4513" s="40"/>
      <c r="K4513" s="40"/>
      <c r="L4513" s="40"/>
      <c r="M4513" s="40"/>
      <c r="N4513" s="40"/>
      <c r="O4513" s="40"/>
      <c r="P4513" s="40"/>
      <c r="Q4513" s="40"/>
      <c r="R4513" s="40"/>
      <c r="S4513" s="40"/>
      <c r="T4513" s="40"/>
      <c r="U4513" s="40"/>
      <c r="V4513" s="40"/>
      <c r="W4513" s="40"/>
      <c r="X4513" s="40"/>
      <c r="Y4513" s="40"/>
      <c r="Z4513" s="40"/>
      <c r="AA4513" s="40"/>
      <c r="AB4513" s="40"/>
      <c r="AC4513" s="40"/>
      <c r="AD4513" s="40"/>
      <c r="AE4513" s="40"/>
      <c r="AF4513" s="40"/>
      <c r="AG4513" s="40"/>
      <c r="AH4513" s="40"/>
      <c r="AI4513" s="40"/>
      <c r="AJ4513" s="40"/>
      <c r="AK4513" s="40"/>
      <c r="AL4513" s="40"/>
      <c r="AM4513" s="40"/>
      <c r="AN4513" s="40"/>
      <c r="AO4513" s="40"/>
      <c r="AP4513" s="40"/>
      <c r="AQ4513" s="40"/>
      <c r="AR4513" s="40"/>
      <c r="AS4513" s="40"/>
      <c r="AT4513" s="40"/>
      <c r="AU4513" s="40"/>
      <c r="AV4513" s="40"/>
      <c r="AW4513" s="40"/>
      <c r="AX4513" s="40"/>
      <c r="AY4513" s="40"/>
      <c r="AZ4513" s="40"/>
      <c r="BA4513" s="40"/>
      <c r="BB4513" s="40"/>
      <c r="BC4513" s="40"/>
      <c r="BD4513" s="40"/>
      <c r="BE4513" s="40"/>
      <c r="BF4513" s="40"/>
    </row>
    <row r="4514" spans="1:58" x14ac:dyDescent="0.4">
      <c r="A4514" s="510"/>
      <c r="B4514" s="40"/>
      <c r="C4514" s="40"/>
      <c r="D4514" s="45"/>
      <c r="E4514" s="45"/>
      <c r="F4514" s="64"/>
      <c r="G4514" s="40"/>
      <c r="H4514" s="40"/>
      <c r="I4514" s="40"/>
      <c r="J4514" s="40"/>
      <c r="K4514" s="40"/>
      <c r="L4514" s="40"/>
      <c r="M4514" s="40"/>
      <c r="N4514" s="40"/>
      <c r="O4514" s="40"/>
      <c r="P4514" s="40"/>
      <c r="Q4514" s="40"/>
      <c r="R4514" s="40"/>
      <c r="S4514" s="40"/>
      <c r="T4514" s="40"/>
      <c r="U4514" s="40"/>
      <c r="V4514" s="40"/>
      <c r="W4514" s="40"/>
      <c r="X4514" s="40"/>
      <c r="Y4514" s="40"/>
      <c r="Z4514" s="40"/>
      <c r="AA4514" s="40"/>
      <c r="AB4514" s="40"/>
      <c r="AC4514" s="40"/>
      <c r="AD4514" s="40"/>
      <c r="AE4514" s="40"/>
      <c r="AF4514" s="40"/>
      <c r="AG4514" s="40"/>
      <c r="AH4514" s="40"/>
      <c r="AI4514" s="40"/>
      <c r="AJ4514" s="40"/>
      <c r="AK4514" s="40"/>
      <c r="AL4514" s="40"/>
      <c r="AM4514" s="40"/>
      <c r="AN4514" s="40"/>
      <c r="AO4514" s="40"/>
      <c r="AP4514" s="40"/>
      <c r="AQ4514" s="40"/>
      <c r="AR4514" s="40"/>
      <c r="AS4514" s="40"/>
      <c r="AT4514" s="40"/>
      <c r="AU4514" s="40"/>
      <c r="AV4514" s="40"/>
      <c r="AW4514" s="40"/>
      <c r="AX4514" s="40"/>
      <c r="AY4514" s="40"/>
      <c r="AZ4514" s="40"/>
      <c r="BA4514" s="40"/>
      <c r="BB4514" s="40"/>
      <c r="BC4514" s="40"/>
      <c r="BD4514" s="40"/>
      <c r="BE4514" s="40"/>
      <c r="BF4514" s="40"/>
    </row>
    <row r="4515" spans="1:58" x14ac:dyDescent="0.4">
      <c r="A4515" s="510"/>
      <c r="B4515" s="40"/>
      <c r="C4515" s="40"/>
      <c r="D4515" s="45"/>
      <c r="E4515" s="45"/>
      <c r="F4515" s="64"/>
      <c r="G4515" s="40"/>
      <c r="H4515" s="40"/>
      <c r="I4515" s="40"/>
      <c r="J4515" s="40"/>
      <c r="K4515" s="40"/>
      <c r="L4515" s="40"/>
      <c r="M4515" s="40"/>
      <c r="N4515" s="40"/>
      <c r="O4515" s="40"/>
      <c r="P4515" s="40"/>
      <c r="Q4515" s="40"/>
      <c r="R4515" s="40"/>
      <c r="S4515" s="40"/>
      <c r="T4515" s="40"/>
      <c r="U4515" s="40"/>
      <c r="V4515" s="40"/>
      <c r="W4515" s="40"/>
      <c r="X4515" s="40"/>
      <c r="Y4515" s="40"/>
      <c r="Z4515" s="40"/>
      <c r="AA4515" s="40"/>
      <c r="AB4515" s="40"/>
      <c r="AC4515" s="40"/>
      <c r="AD4515" s="40"/>
      <c r="AE4515" s="40"/>
      <c r="AF4515" s="40"/>
      <c r="AG4515" s="40"/>
      <c r="AH4515" s="40"/>
      <c r="AI4515" s="40"/>
      <c r="AJ4515" s="40"/>
      <c r="AK4515" s="40"/>
      <c r="AL4515" s="40"/>
      <c r="AM4515" s="40"/>
      <c r="AN4515" s="40"/>
      <c r="AO4515" s="40"/>
      <c r="AP4515" s="40"/>
      <c r="AQ4515" s="40"/>
      <c r="AR4515" s="40"/>
      <c r="AS4515" s="40"/>
      <c r="AT4515" s="40"/>
      <c r="AU4515" s="40"/>
      <c r="AV4515" s="40"/>
      <c r="AW4515" s="40"/>
      <c r="AX4515" s="40"/>
      <c r="AY4515" s="40"/>
      <c r="AZ4515" s="40"/>
      <c r="BA4515" s="40"/>
      <c r="BB4515" s="40"/>
      <c r="BC4515" s="40"/>
      <c r="BD4515" s="40"/>
      <c r="BE4515" s="40"/>
      <c r="BF4515" s="40"/>
    </row>
    <row r="4516" spans="1:58" x14ac:dyDescent="0.4">
      <c r="A4516" s="510"/>
      <c r="B4516" s="40"/>
      <c r="C4516" s="40"/>
      <c r="D4516" s="45"/>
      <c r="E4516" s="45"/>
      <c r="F4516" s="64"/>
      <c r="G4516" s="40"/>
      <c r="H4516" s="40"/>
      <c r="I4516" s="40"/>
      <c r="J4516" s="40"/>
      <c r="K4516" s="40"/>
      <c r="L4516" s="40"/>
      <c r="M4516" s="40"/>
      <c r="N4516" s="40"/>
      <c r="O4516" s="40"/>
      <c r="P4516" s="40"/>
      <c r="Q4516" s="40"/>
      <c r="R4516" s="40"/>
      <c r="S4516" s="40"/>
      <c r="T4516" s="40"/>
      <c r="U4516" s="40"/>
      <c r="V4516" s="40"/>
      <c r="W4516" s="40"/>
      <c r="X4516" s="40"/>
      <c r="Y4516" s="40"/>
      <c r="Z4516" s="40"/>
      <c r="AA4516" s="40"/>
      <c r="AB4516" s="40"/>
      <c r="AC4516" s="40"/>
      <c r="AD4516" s="40"/>
      <c r="AE4516" s="40"/>
      <c r="AF4516" s="40"/>
      <c r="AG4516" s="40"/>
      <c r="AH4516" s="40"/>
      <c r="AI4516" s="40"/>
      <c r="AJ4516" s="40"/>
      <c r="AK4516" s="40"/>
      <c r="AL4516" s="40"/>
      <c r="AM4516" s="40"/>
      <c r="AN4516" s="40"/>
      <c r="AO4516" s="40"/>
      <c r="AP4516" s="40"/>
      <c r="AQ4516" s="40"/>
      <c r="AR4516" s="40"/>
      <c r="AS4516" s="40"/>
      <c r="AT4516" s="40"/>
      <c r="AU4516" s="40"/>
      <c r="AV4516" s="40"/>
      <c r="AW4516" s="40"/>
      <c r="AX4516" s="40"/>
      <c r="AY4516" s="40"/>
      <c r="AZ4516" s="40"/>
      <c r="BA4516" s="40"/>
      <c r="BB4516" s="40"/>
      <c r="BC4516" s="40"/>
      <c r="BD4516" s="40"/>
      <c r="BE4516" s="40"/>
      <c r="BF4516" s="40"/>
    </row>
    <row r="4517" spans="1:58" x14ac:dyDescent="0.4">
      <c r="A4517" s="510"/>
      <c r="B4517" s="40"/>
      <c r="C4517" s="40"/>
      <c r="D4517" s="45"/>
      <c r="E4517" s="45"/>
      <c r="F4517" s="64"/>
      <c r="G4517" s="40"/>
      <c r="H4517" s="40"/>
      <c r="I4517" s="40"/>
      <c r="J4517" s="40"/>
      <c r="K4517" s="40"/>
      <c r="L4517" s="40"/>
      <c r="M4517" s="40"/>
      <c r="N4517" s="40"/>
      <c r="O4517" s="40"/>
      <c r="P4517" s="40"/>
      <c r="Q4517" s="40"/>
      <c r="R4517" s="40"/>
      <c r="S4517" s="40"/>
      <c r="T4517" s="40"/>
      <c r="U4517" s="40"/>
      <c r="V4517" s="40"/>
      <c r="W4517" s="40"/>
      <c r="X4517" s="40"/>
      <c r="Y4517" s="40"/>
      <c r="Z4517" s="40"/>
      <c r="AA4517" s="40"/>
      <c r="AB4517" s="40"/>
      <c r="AC4517" s="40"/>
      <c r="AD4517" s="40"/>
      <c r="AE4517" s="40"/>
      <c r="AF4517" s="40"/>
      <c r="AG4517" s="40"/>
      <c r="AH4517" s="40"/>
      <c r="AI4517" s="40"/>
      <c r="AJ4517" s="40"/>
      <c r="AK4517" s="40"/>
      <c r="AL4517" s="40"/>
      <c r="AM4517" s="40"/>
      <c r="AN4517" s="40"/>
      <c r="AO4517" s="40"/>
      <c r="AP4517" s="40"/>
      <c r="AQ4517" s="40"/>
      <c r="AR4517" s="40"/>
      <c r="AS4517" s="40"/>
      <c r="AT4517" s="40"/>
      <c r="AU4517" s="40"/>
      <c r="AV4517" s="40"/>
      <c r="AW4517" s="40"/>
      <c r="AX4517" s="40"/>
      <c r="AY4517" s="40"/>
      <c r="AZ4517" s="40"/>
      <c r="BA4517" s="40"/>
      <c r="BB4517" s="40"/>
      <c r="BC4517" s="40"/>
      <c r="BD4517" s="40"/>
      <c r="BE4517" s="40"/>
      <c r="BF4517" s="40"/>
    </row>
    <row r="4518" spans="1:58" x14ac:dyDescent="0.4">
      <c r="A4518" s="510"/>
      <c r="B4518" s="40"/>
      <c r="C4518" s="40"/>
      <c r="D4518" s="45"/>
      <c r="E4518" s="45"/>
      <c r="F4518" s="64"/>
      <c r="G4518" s="40"/>
      <c r="H4518" s="40"/>
      <c r="I4518" s="40"/>
      <c r="J4518" s="40"/>
      <c r="K4518" s="40"/>
      <c r="L4518" s="40"/>
      <c r="M4518" s="40"/>
      <c r="N4518" s="40"/>
      <c r="O4518" s="40"/>
      <c r="P4518" s="40"/>
      <c r="Q4518" s="40"/>
      <c r="R4518" s="40"/>
      <c r="S4518" s="40"/>
      <c r="T4518" s="40"/>
      <c r="U4518" s="40"/>
      <c r="V4518" s="40"/>
      <c r="W4518" s="40"/>
      <c r="X4518" s="40"/>
      <c r="Y4518" s="40"/>
      <c r="Z4518" s="40"/>
      <c r="AA4518" s="40"/>
      <c r="AB4518" s="40"/>
      <c r="AC4518" s="40"/>
      <c r="AD4518" s="40"/>
      <c r="AE4518" s="40"/>
      <c r="AF4518" s="40"/>
      <c r="AG4518" s="40"/>
      <c r="AH4518" s="40"/>
      <c r="AI4518" s="40"/>
      <c r="AJ4518" s="40"/>
      <c r="AK4518" s="40"/>
      <c r="AL4518" s="40"/>
      <c r="AM4518" s="40"/>
      <c r="AN4518" s="40"/>
      <c r="AO4518" s="40"/>
      <c r="AP4518" s="40"/>
      <c r="AQ4518" s="40"/>
      <c r="AR4518" s="40"/>
      <c r="AS4518" s="40"/>
      <c r="AT4518" s="40"/>
      <c r="AU4518" s="40"/>
      <c r="AV4518" s="40"/>
      <c r="AW4518" s="40"/>
      <c r="AX4518" s="40"/>
      <c r="AY4518" s="40"/>
      <c r="AZ4518" s="40"/>
      <c r="BA4518" s="40"/>
      <c r="BB4518" s="40"/>
      <c r="BC4518" s="40"/>
      <c r="BD4518" s="40"/>
      <c r="BE4518" s="40"/>
      <c r="BF4518" s="40"/>
    </row>
    <row r="4519" spans="1:58" x14ac:dyDescent="0.4">
      <c r="A4519" s="510"/>
      <c r="B4519" s="40"/>
      <c r="C4519" s="40"/>
      <c r="D4519" s="45"/>
      <c r="E4519" s="45"/>
      <c r="F4519" s="64"/>
      <c r="G4519" s="40"/>
      <c r="H4519" s="40"/>
      <c r="I4519" s="40"/>
      <c r="J4519" s="40"/>
      <c r="K4519" s="40"/>
      <c r="L4519" s="40"/>
      <c r="M4519" s="40"/>
      <c r="N4519" s="40"/>
      <c r="O4519" s="40"/>
      <c r="P4519" s="40"/>
      <c r="Q4519" s="40"/>
      <c r="R4519" s="40"/>
      <c r="S4519" s="40"/>
      <c r="T4519" s="40"/>
      <c r="U4519" s="40"/>
      <c r="V4519" s="40"/>
      <c r="W4519" s="40"/>
      <c r="X4519" s="40"/>
      <c r="Y4519" s="40"/>
      <c r="Z4519" s="40"/>
      <c r="AA4519" s="40"/>
      <c r="AB4519" s="40"/>
      <c r="AC4519" s="40"/>
      <c r="AD4519" s="40"/>
      <c r="AE4519" s="40"/>
      <c r="AF4519" s="40"/>
      <c r="AG4519" s="40"/>
      <c r="AH4519" s="40"/>
      <c r="AI4519" s="40"/>
      <c r="AJ4519" s="40"/>
      <c r="AK4519" s="40"/>
      <c r="AL4519" s="40"/>
      <c r="AM4519" s="40"/>
      <c r="AN4519" s="40"/>
      <c r="AO4519" s="40"/>
      <c r="AP4519" s="40"/>
      <c r="AQ4519" s="40"/>
      <c r="AR4519" s="40"/>
      <c r="AS4519" s="40"/>
      <c r="AT4519" s="40"/>
      <c r="AU4519" s="40"/>
      <c r="AV4519" s="40"/>
      <c r="AW4519" s="40"/>
      <c r="AX4519" s="40"/>
      <c r="AY4519" s="40"/>
      <c r="AZ4519" s="40"/>
      <c r="BA4519" s="40"/>
      <c r="BB4519" s="40"/>
      <c r="BC4519" s="40"/>
      <c r="BD4519" s="40"/>
      <c r="BE4519" s="40"/>
      <c r="BF4519" s="40"/>
    </row>
    <row r="4520" spans="1:58" x14ac:dyDescent="0.4">
      <c r="A4520" s="510"/>
      <c r="B4520" s="40"/>
      <c r="C4520" s="40"/>
      <c r="D4520" s="45"/>
      <c r="E4520" s="45"/>
      <c r="F4520" s="64"/>
      <c r="G4520" s="40"/>
      <c r="H4520" s="40"/>
      <c r="I4520" s="40"/>
      <c r="J4520" s="40"/>
      <c r="K4520" s="40"/>
      <c r="L4520" s="40"/>
      <c r="M4520" s="40"/>
      <c r="N4520" s="40"/>
      <c r="O4520" s="40"/>
      <c r="P4520" s="40"/>
      <c r="Q4520" s="40"/>
      <c r="R4520" s="40"/>
      <c r="S4520" s="40"/>
      <c r="T4520" s="40"/>
      <c r="U4520" s="40"/>
      <c r="V4520" s="40"/>
      <c r="W4520" s="40"/>
      <c r="X4520" s="40"/>
      <c r="Y4520" s="40"/>
      <c r="Z4520" s="40"/>
      <c r="AA4520" s="40"/>
      <c r="AB4520" s="40"/>
      <c r="AC4520" s="40"/>
      <c r="AD4520" s="40"/>
      <c r="AE4520" s="40"/>
      <c r="AF4520" s="40"/>
      <c r="AG4520" s="40"/>
      <c r="AH4520" s="40"/>
      <c r="AI4520" s="40"/>
      <c r="AJ4520" s="40"/>
      <c r="AK4520" s="40"/>
      <c r="AL4520" s="40"/>
      <c r="AM4520" s="40"/>
      <c r="AN4520" s="40"/>
      <c r="AO4520" s="40"/>
      <c r="AP4520" s="40"/>
      <c r="AQ4520" s="40"/>
      <c r="AR4520" s="40"/>
      <c r="AS4520" s="40"/>
      <c r="AT4520" s="40"/>
      <c r="AU4520" s="40"/>
      <c r="AV4520" s="40"/>
      <c r="AW4520" s="40"/>
      <c r="AX4520" s="40"/>
      <c r="AY4520" s="40"/>
      <c r="AZ4520" s="40"/>
      <c r="BA4520" s="40"/>
      <c r="BB4520" s="40"/>
      <c r="BC4520" s="40"/>
      <c r="BD4520" s="40"/>
      <c r="BE4520" s="40"/>
      <c r="BF4520" s="40"/>
    </row>
    <row r="4521" spans="1:58" x14ac:dyDescent="0.4">
      <c r="A4521" s="510"/>
      <c r="B4521" s="40"/>
      <c r="C4521" s="40"/>
      <c r="D4521" s="45"/>
      <c r="E4521" s="45"/>
      <c r="F4521" s="64"/>
      <c r="G4521" s="40"/>
      <c r="H4521" s="40"/>
      <c r="I4521" s="40"/>
      <c r="J4521" s="40"/>
      <c r="K4521" s="40"/>
      <c r="L4521" s="40"/>
      <c r="M4521" s="40"/>
      <c r="N4521" s="40"/>
      <c r="O4521" s="40"/>
      <c r="P4521" s="40"/>
      <c r="Q4521" s="40"/>
      <c r="R4521" s="40"/>
      <c r="S4521" s="40"/>
      <c r="T4521" s="40"/>
      <c r="U4521" s="40"/>
      <c r="V4521" s="40"/>
      <c r="W4521" s="40"/>
      <c r="X4521" s="40"/>
      <c r="Y4521" s="40"/>
      <c r="Z4521" s="40"/>
      <c r="AA4521" s="40"/>
      <c r="AB4521" s="40"/>
      <c r="AC4521" s="40"/>
      <c r="AD4521" s="40"/>
      <c r="AE4521" s="40"/>
      <c r="AF4521" s="40"/>
      <c r="AG4521" s="40"/>
      <c r="AH4521" s="40"/>
      <c r="AI4521" s="40"/>
      <c r="AJ4521" s="40"/>
      <c r="AK4521" s="40"/>
      <c r="AL4521" s="40"/>
      <c r="AM4521" s="40"/>
      <c r="AN4521" s="40"/>
      <c r="AO4521" s="40"/>
      <c r="AP4521" s="40"/>
      <c r="AQ4521" s="40"/>
      <c r="AR4521" s="40"/>
      <c r="AS4521" s="40"/>
      <c r="AT4521" s="40"/>
      <c r="AU4521" s="40"/>
      <c r="AV4521" s="40"/>
      <c r="AW4521" s="40"/>
      <c r="AX4521" s="40"/>
      <c r="AY4521" s="40"/>
      <c r="AZ4521" s="40"/>
      <c r="BA4521" s="40"/>
      <c r="BB4521" s="40"/>
      <c r="BC4521" s="40"/>
      <c r="BD4521" s="40"/>
      <c r="BE4521" s="40"/>
      <c r="BF4521" s="40"/>
    </row>
    <row r="4522" spans="1:58" x14ac:dyDescent="0.4">
      <c r="A4522" s="510"/>
      <c r="B4522" s="40"/>
      <c r="C4522" s="40"/>
      <c r="D4522" s="45"/>
      <c r="E4522" s="45"/>
      <c r="F4522" s="64"/>
      <c r="G4522" s="40"/>
      <c r="H4522" s="40"/>
      <c r="I4522" s="40"/>
      <c r="J4522" s="40"/>
      <c r="K4522" s="40"/>
      <c r="L4522" s="40"/>
      <c r="M4522" s="40"/>
      <c r="N4522" s="40"/>
      <c r="O4522" s="40"/>
      <c r="P4522" s="40"/>
      <c r="Q4522" s="40"/>
      <c r="R4522" s="40"/>
      <c r="S4522" s="40"/>
      <c r="T4522" s="40"/>
      <c r="U4522" s="40"/>
      <c r="V4522" s="40"/>
      <c r="W4522" s="40"/>
      <c r="X4522" s="40"/>
      <c r="Y4522" s="40"/>
      <c r="Z4522" s="40"/>
      <c r="AA4522" s="40"/>
      <c r="AB4522" s="40"/>
      <c r="AC4522" s="40"/>
      <c r="AD4522" s="40"/>
      <c r="AE4522" s="40"/>
      <c r="AF4522" s="40"/>
      <c r="AG4522" s="40"/>
      <c r="AH4522" s="40"/>
      <c r="AI4522" s="40"/>
      <c r="AJ4522" s="40"/>
      <c r="AK4522" s="40"/>
      <c r="AL4522" s="40"/>
      <c r="AM4522" s="40"/>
      <c r="AN4522" s="40"/>
      <c r="AO4522" s="40"/>
      <c r="AP4522" s="40"/>
      <c r="AQ4522" s="40"/>
      <c r="AR4522" s="40"/>
      <c r="AS4522" s="40"/>
      <c r="AT4522" s="40"/>
      <c r="AU4522" s="40"/>
      <c r="AV4522" s="40"/>
      <c r="AW4522" s="40"/>
      <c r="AX4522" s="40"/>
      <c r="AY4522" s="40"/>
      <c r="AZ4522" s="40"/>
      <c r="BA4522" s="40"/>
      <c r="BB4522" s="40"/>
      <c r="BC4522" s="40"/>
      <c r="BD4522" s="40"/>
      <c r="BE4522" s="40"/>
      <c r="BF4522" s="40"/>
    </row>
    <row r="4523" spans="1:58" x14ac:dyDescent="0.4">
      <c r="A4523" s="510"/>
      <c r="B4523" s="40"/>
      <c r="C4523" s="40"/>
      <c r="D4523" s="45"/>
      <c r="E4523" s="45"/>
      <c r="F4523" s="64"/>
      <c r="G4523" s="40"/>
      <c r="H4523" s="40"/>
      <c r="I4523" s="40"/>
      <c r="J4523" s="40"/>
      <c r="K4523" s="40"/>
      <c r="L4523" s="40"/>
      <c r="M4523" s="40"/>
      <c r="N4523" s="40"/>
      <c r="O4523" s="40"/>
      <c r="P4523" s="40"/>
      <c r="Q4523" s="40"/>
      <c r="R4523" s="40"/>
      <c r="S4523" s="40"/>
      <c r="T4523" s="40"/>
      <c r="U4523" s="40"/>
      <c r="V4523" s="40"/>
      <c r="W4523" s="40"/>
      <c r="X4523" s="40"/>
      <c r="Y4523" s="40"/>
      <c r="Z4523" s="40"/>
      <c r="AA4523" s="40"/>
      <c r="AB4523" s="40"/>
      <c r="AC4523" s="40"/>
      <c r="AD4523" s="40"/>
      <c r="AE4523" s="40"/>
      <c r="AF4523" s="40"/>
      <c r="AG4523" s="40"/>
      <c r="AH4523" s="40"/>
      <c r="AI4523" s="40"/>
      <c r="AJ4523" s="40"/>
      <c r="AK4523" s="40"/>
      <c r="AL4523" s="40"/>
      <c r="AM4523" s="40"/>
      <c r="AN4523" s="40"/>
      <c r="AO4523" s="40"/>
      <c r="AP4523" s="40"/>
      <c r="AQ4523" s="40"/>
      <c r="AR4523" s="40"/>
      <c r="AS4523" s="40"/>
      <c r="AT4523" s="40"/>
      <c r="AU4523" s="40"/>
      <c r="AV4523" s="40"/>
      <c r="AW4523" s="40"/>
      <c r="AX4523" s="40"/>
      <c r="AY4523" s="40"/>
      <c r="AZ4523" s="40"/>
      <c r="BA4523" s="40"/>
      <c r="BB4523" s="40"/>
      <c r="BC4523" s="40"/>
      <c r="BD4523" s="40"/>
      <c r="BE4523" s="40"/>
      <c r="BF4523" s="40"/>
    </row>
    <row r="4524" spans="1:58" x14ac:dyDescent="0.4">
      <c r="A4524" s="510"/>
      <c r="B4524" s="40"/>
      <c r="C4524" s="40"/>
      <c r="D4524" s="45"/>
      <c r="E4524" s="45"/>
      <c r="F4524" s="64"/>
      <c r="G4524" s="40"/>
      <c r="H4524" s="40"/>
      <c r="I4524" s="40"/>
      <c r="J4524" s="40"/>
      <c r="K4524" s="40"/>
      <c r="L4524" s="40"/>
      <c r="M4524" s="40"/>
      <c r="N4524" s="40"/>
      <c r="O4524" s="40"/>
      <c r="P4524" s="40"/>
      <c r="Q4524" s="40"/>
      <c r="R4524" s="40"/>
      <c r="S4524" s="40"/>
      <c r="T4524" s="40"/>
      <c r="U4524" s="40"/>
      <c r="V4524" s="40"/>
      <c r="W4524" s="40"/>
      <c r="X4524" s="40"/>
      <c r="Y4524" s="40"/>
      <c r="Z4524" s="40"/>
      <c r="AA4524" s="40"/>
      <c r="AB4524" s="40"/>
      <c r="AC4524" s="40"/>
      <c r="AD4524" s="40"/>
      <c r="AE4524" s="40"/>
      <c r="AF4524" s="40"/>
      <c r="AG4524" s="40"/>
      <c r="AH4524" s="40"/>
      <c r="AI4524" s="40"/>
      <c r="AJ4524" s="40"/>
      <c r="AK4524" s="40"/>
      <c r="AL4524" s="40"/>
      <c r="AM4524" s="40"/>
      <c r="AN4524" s="40"/>
      <c r="AO4524" s="40"/>
      <c r="AP4524" s="40"/>
      <c r="AQ4524" s="40"/>
      <c r="AR4524" s="40"/>
      <c r="AS4524" s="40"/>
      <c r="AT4524" s="40"/>
      <c r="AU4524" s="40"/>
      <c r="AV4524" s="40"/>
      <c r="AW4524" s="40"/>
      <c r="AX4524" s="40"/>
      <c r="AY4524" s="40"/>
      <c r="AZ4524" s="40"/>
      <c r="BA4524" s="40"/>
      <c r="BB4524" s="40"/>
      <c r="BC4524" s="40"/>
      <c r="BD4524" s="40"/>
      <c r="BE4524" s="40"/>
      <c r="BF4524" s="40"/>
    </row>
    <row r="4525" spans="1:58" x14ac:dyDescent="0.4">
      <c r="A4525" s="510"/>
      <c r="B4525" s="40"/>
      <c r="C4525" s="40"/>
      <c r="D4525" s="45"/>
      <c r="E4525" s="45"/>
      <c r="F4525" s="64"/>
      <c r="G4525" s="40"/>
      <c r="H4525" s="40"/>
      <c r="I4525" s="40"/>
      <c r="J4525" s="40"/>
      <c r="K4525" s="40"/>
      <c r="L4525" s="40"/>
      <c r="M4525" s="40"/>
      <c r="N4525" s="40"/>
      <c r="O4525" s="40"/>
      <c r="P4525" s="40"/>
      <c r="Q4525" s="40"/>
      <c r="R4525" s="40"/>
      <c r="S4525" s="40"/>
      <c r="T4525" s="40"/>
      <c r="U4525" s="40"/>
      <c r="V4525" s="40"/>
      <c r="W4525" s="40"/>
      <c r="X4525" s="40"/>
      <c r="Y4525" s="40"/>
      <c r="Z4525" s="40"/>
      <c r="AA4525" s="40"/>
      <c r="AB4525" s="40"/>
      <c r="AC4525" s="40"/>
      <c r="AD4525" s="40"/>
      <c r="AE4525" s="40"/>
      <c r="AF4525" s="40"/>
      <c r="AG4525" s="40"/>
      <c r="AH4525" s="40"/>
      <c r="AI4525" s="40"/>
      <c r="AJ4525" s="40"/>
      <c r="AK4525" s="40"/>
      <c r="AL4525" s="40"/>
      <c r="AM4525" s="40"/>
      <c r="AN4525" s="40"/>
      <c r="AO4525" s="40"/>
      <c r="AP4525" s="40"/>
      <c r="AQ4525" s="40"/>
      <c r="AR4525" s="40"/>
      <c r="AS4525" s="40"/>
      <c r="AT4525" s="40"/>
      <c r="AU4525" s="40"/>
      <c r="AV4525" s="40"/>
      <c r="AW4525" s="40"/>
      <c r="AX4525" s="40"/>
      <c r="AY4525" s="40"/>
      <c r="AZ4525" s="40"/>
      <c r="BA4525" s="40"/>
      <c r="BB4525" s="40"/>
      <c r="BC4525" s="40"/>
      <c r="BD4525" s="40"/>
      <c r="BE4525" s="40"/>
      <c r="BF4525" s="40"/>
    </row>
    <row r="4526" spans="1:58" x14ac:dyDescent="0.4">
      <c r="A4526" s="510"/>
      <c r="B4526" s="40"/>
      <c r="C4526" s="40"/>
      <c r="D4526" s="45"/>
      <c r="E4526" s="45"/>
      <c r="F4526" s="64"/>
      <c r="G4526" s="40"/>
      <c r="H4526" s="40"/>
      <c r="I4526" s="40"/>
      <c r="J4526" s="40"/>
      <c r="K4526" s="40"/>
      <c r="L4526" s="40"/>
      <c r="M4526" s="40"/>
      <c r="N4526" s="40"/>
      <c r="O4526" s="40"/>
      <c r="P4526" s="40"/>
      <c r="Q4526" s="40"/>
      <c r="R4526" s="40"/>
      <c r="S4526" s="40"/>
      <c r="T4526" s="40"/>
      <c r="U4526" s="40"/>
      <c r="V4526" s="40"/>
      <c r="W4526" s="40"/>
      <c r="X4526" s="40"/>
      <c r="Y4526" s="40"/>
      <c r="Z4526" s="40"/>
      <c r="AA4526" s="40"/>
      <c r="AB4526" s="40"/>
      <c r="AC4526" s="40"/>
      <c r="AD4526" s="40"/>
      <c r="AE4526" s="40"/>
      <c r="AF4526" s="40"/>
      <c r="AG4526" s="40"/>
      <c r="AH4526" s="40"/>
      <c r="AI4526" s="40"/>
      <c r="AJ4526" s="40"/>
      <c r="AK4526" s="40"/>
      <c r="AL4526" s="40"/>
      <c r="AM4526" s="40"/>
      <c r="AN4526" s="40"/>
      <c r="AO4526" s="40"/>
      <c r="AP4526" s="40"/>
      <c r="AQ4526" s="40"/>
      <c r="AR4526" s="40"/>
      <c r="AS4526" s="40"/>
      <c r="AT4526" s="40"/>
      <c r="AU4526" s="40"/>
      <c r="AV4526" s="40"/>
      <c r="AW4526" s="40"/>
      <c r="AX4526" s="40"/>
      <c r="AY4526" s="40"/>
      <c r="AZ4526" s="40"/>
      <c r="BA4526" s="40"/>
      <c r="BB4526" s="40"/>
      <c r="BC4526" s="40"/>
      <c r="BD4526" s="40"/>
      <c r="BE4526" s="40"/>
      <c r="BF4526" s="40"/>
    </row>
    <row r="4527" spans="1:58" x14ac:dyDescent="0.4">
      <c r="A4527" s="510"/>
      <c r="B4527" s="40"/>
      <c r="C4527" s="40"/>
      <c r="D4527" s="45"/>
      <c r="E4527" s="45"/>
      <c r="F4527" s="64"/>
      <c r="G4527" s="40"/>
      <c r="H4527" s="40"/>
      <c r="I4527" s="40"/>
      <c r="J4527" s="40"/>
      <c r="K4527" s="40"/>
      <c r="L4527" s="40"/>
      <c r="M4527" s="40"/>
      <c r="N4527" s="40"/>
      <c r="O4527" s="40"/>
      <c r="P4527" s="40"/>
      <c r="Q4527" s="40"/>
      <c r="R4527" s="40"/>
      <c r="S4527" s="40"/>
      <c r="T4527" s="40"/>
      <c r="U4527" s="40"/>
      <c r="V4527" s="40"/>
      <c r="W4527" s="40"/>
      <c r="X4527" s="40"/>
      <c r="Y4527" s="40"/>
      <c r="Z4527" s="40"/>
      <c r="AA4527" s="40"/>
      <c r="AB4527" s="40"/>
      <c r="AC4527" s="40"/>
      <c r="AD4527" s="40"/>
      <c r="AE4527" s="40"/>
      <c r="AF4527" s="40"/>
      <c r="AG4527" s="40"/>
      <c r="AH4527" s="40"/>
      <c r="AI4527" s="40"/>
      <c r="AJ4527" s="40"/>
      <c r="AK4527" s="40"/>
      <c r="AL4527" s="40"/>
      <c r="AM4527" s="40"/>
      <c r="AN4527" s="40"/>
      <c r="AO4527" s="40"/>
      <c r="AP4527" s="40"/>
      <c r="AQ4527" s="40"/>
      <c r="AR4527" s="40"/>
      <c r="AS4527" s="40"/>
      <c r="AT4527" s="40"/>
      <c r="AU4527" s="40"/>
      <c r="AV4527" s="40"/>
      <c r="AW4527" s="40"/>
      <c r="AX4527" s="40"/>
      <c r="AY4527" s="40"/>
      <c r="AZ4527" s="40"/>
      <c r="BA4527" s="40"/>
      <c r="BB4527" s="40"/>
      <c r="BC4527" s="40"/>
      <c r="BD4527" s="40"/>
      <c r="BE4527" s="40"/>
      <c r="BF4527" s="40"/>
    </row>
    <row r="4528" spans="1:58" x14ac:dyDescent="0.4">
      <c r="A4528" s="510"/>
      <c r="B4528" s="40"/>
      <c r="C4528" s="40"/>
      <c r="D4528" s="45"/>
      <c r="E4528" s="45"/>
      <c r="F4528" s="64"/>
      <c r="G4528" s="40"/>
      <c r="H4528" s="40"/>
      <c r="I4528" s="40"/>
      <c r="J4528" s="40"/>
      <c r="K4528" s="40"/>
      <c r="L4528" s="40"/>
      <c r="M4528" s="40"/>
      <c r="N4528" s="40"/>
      <c r="O4528" s="40"/>
      <c r="P4528" s="40"/>
      <c r="Q4528" s="40"/>
      <c r="R4528" s="40"/>
      <c r="S4528" s="40"/>
      <c r="T4528" s="40"/>
      <c r="U4528" s="40"/>
      <c r="V4528" s="40"/>
      <c r="W4528" s="40"/>
      <c r="X4528" s="40"/>
      <c r="Y4528" s="40"/>
      <c r="Z4528" s="40"/>
      <c r="AA4528" s="40"/>
      <c r="AB4528" s="40"/>
      <c r="AC4528" s="40"/>
      <c r="AD4528" s="40"/>
      <c r="AE4528" s="40"/>
      <c r="AF4528" s="40"/>
      <c r="AG4528" s="40"/>
      <c r="AH4528" s="40"/>
      <c r="AI4528" s="40"/>
      <c r="AJ4528" s="40"/>
      <c r="AK4528" s="40"/>
      <c r="AL4528" s="40"/>
      <c r="AM4528" s="40"/>
      <c r="AN4528" s="40"/>
      <c r="AO4528" s="40"/>
      <c r="AP4528" s="40"/>
      <c r="AQ4528" s="40"/>
      <c r="AR4528" s="40"/>
      <c r="AS4528" s="40"/>
      <c r="AT4528" s="40"/>
      <c r="AU4528" s="40"/>
      <c r="AV4528" s="40"/>
      <c r="AW4528" s="40"/>
      <c r="AX4528" s="40"/>
      <c r="AY4528" s="40"/>
      <c r="AZ4528" s="40"/>
      <c r="BA4528" s="40"/>
      <c r="BB4528" s="40"/>
      <c r="BC4528" s="40"/>
      <c r="BD4528" s="40"/>
      <c r="BE4528" s="40"/>
      <c r="BF4528" s="40"/>
    </row>
    <row r="4529" spans="1:58" x14ac:dyDescent="0.4">
      <c r="A4529" s="510"/>
      <c r="B4529" s="40"/>
      <c r="C4529" s="40"/>
      <c r="D4529" s="45"/>
      <c r="E4529" s="45"/>
      <c r="F4529" s="64"/>
      <c r="G4529" s="40"/>
      <c r="H4529" s="40"/>
      <c r="I4529" s="40"/>
      <c r="J4529" s="40"/>
      <c r="K4529" s="40"/>
      <c r="L4529" s="40"/>
      <c r="M4529" s="40"/>
      <c r="N4529" s="40"/>
      <c r="O4529" s="40"/>
      <c r="P4529" s="40"/>
      <c r="Q4529" s="40"/>
      <c r="R4529" s="40"/>
      <c r="S4529" s="40"/>
      <c r="T4529" s="40"/>
      <c r="U4529" s="40"/>
      <c r="V4529" s="40"/>
      <c r="W4529" s="40"/>
      <c r="X4529" s="40"/>
      <c r="Y4529" s="40"/>
      <c r="Z4529" s="40"/>
      <c r="AA4529" s="40"/>
      <c r="AB4529" s="40"/>
      <c r="AC4529" s="40"/>
      <c r="AD4529" s="40"/>
      <c r="AE4529" s="40"/>
      <c r="AF4529" s="40"/>
      <c r="AG4529" s="40"/>
      <c r="AH4529" s="40"/>
      <c r="AI4529" s="40"/>
      <c r="AJ4529" s="40"/>
      <c r="AK4529" s="40"/>
      <c r="AL4529" s="40"/>
      <c r="AM4529" s="40"/>
      <c r="AN4529" s="40"/>
      <c r="AO4529" s="40"/>
      <c r="AP4529" s="40"/>
      <c r="AQ4529" s="40"/>
      <c r="AR4529" s="40"/>
      <c r="AS4529" s="40"/>
      <c r="AT4529" s="40"/>
      <c r="AU4529" s="40"/>
      <c r="AV4529" s="40"/>
      <c r="AW4529" s="40"/>
      <c r="AX4529" s="40"/>
      <c r="AY4529" s="40"/>
      <c r="AZ4529" s="40"/>
      <c r="BA4529" s="40"/>
      <c r="BB4529" s="40"/>
      <c r="BC4529" s="40"/>
      <c r="BD4529" s="40"/>
      <c r="BE4529" s="40"/>
      <c r="BF4529" s="40"/>
    </row>
    <row r="4530" spans="1:58" x14ac:dyDescent="0.4">
      <c r="A4530" s="510"/>
      <c r="B4530" s="40"/>
      <c r="C4530" s="40"/>
      <c r="D4530" s="45"/>
      <c r="E4530" s="45"/>
      <c r="F4530" s="64"/>
      <c r="G4530" s="40"/>
      <c r="H4530" s="40"/>
      <c r="I4530" s="40"/>
      <c r="J4530" s="40"/>
      <c r="K4530" s="40"/>
      <c r="L4530" s="40"/>
      <c r="M4530" s="40"/>
      <c r="N4530" s="40"/>
      <c r="O4530" s="40"/>
      <c r="P4530" s="40"/>
      <c r="Q4530" s="40"/>
      <c r="R4530" s="40"/>
      <c r="S4530" s="40"/>
      <c r="T4530" s="40"/>
      <c r="U4530" s="40"/>
      <c r="V4530" s="40"/>
      <c r="W4530" s="40"/>
      <c r="X4530" s="40"/>
      <c r="Y4530" s="40"/>
      <c r="Z4530" s="40"/>
      <c r="AA4530" s="40"/>
      <c r="AB4530" s="40"/>
      <c r="AC4530" s="40"/>
      <c r="AD4530" s="40"/>
      <c r="AE4530" s="40"/>
      <c r="AF4530" s="40"/>
      <c r="AG4530" s="40"/>
      <c r="AH4530" s="40"/>
      <c r="AI4530" s="40"/>
      <c r="AJ4530" s="40"/>
      <c r="AK4530" s="40"/>
      <c r="AL4530" s="40"/>
      <c r="AM4530" s="40"/>
      <c r="AN4530" s="40"/>
      <c r="AO4530" s="40"/>
      <c r="AP4530" s="40"/>
      <c r="AQ4530" s="40"/>
      <c r="AR4530" s="40"/>
      <c r="AS4530" s="40"/>
      <c r="AT4530" s="40"/>
      <c r="AU4530" s="40"/>
      <c r="AV4530" s="40"/>
      <c r="AW4530" s="40"/>
      <c r="AX4530" s="40"/>
      <c r="AY4530" s="40"/>
      <c r="AZ4530" s="40"/>
      <c r="BA4530" s="40"/>
      <c r="BB4530" s="40"/>
      <c r="BC4530" s="40"/>
      <c r="BD4530" s="40"/>
      <c r="BE4530" s="40"/>
      <c r="BF4530" s="40"/>
    </row>
    <row r="4531" spans="1:58" x14ac:dyDescent="0.4">
      <c r="A4531" s="510"/>
      <c r="B4531" s="40"/>
      <c r="C4531" s="40"/>
      <c r="D4531" s="45"/>
      <c r="E4531" s="45"/>
      <c r="F4531" s="64"/>
      <c r="G4531" s="40"/>
      <c r="H4531" s="40"/>
      <c r="I4531" s="40"/>
      <c r="J4531" s="40"/>
      <c r="K4531" s="40"/>
      <c r="L4531" s="40"/>
      <c r="M4531" s="40"/>
      <c r="N4531" s="40"/>
      <c r="O4531" s="40"/>
      <c r="P4531" s="40"/>
      <c r="Q4531" s="40"/>
      <c r="R4531" s="40"/>
      <c r="S4531" s="40"/>
      <c r="T4531" s="40"/>
      <c r="U4531" s="40"/>
      <c r="V4531" s="40"/>
      <c r="W4531" s="40"/>
      <c r="X4531" s="40"/>
      <c r="Y4531" s="40"/>
      <c r="Z4531" s="40"/>
      <c r="AA4531" s="40"/>
      <c r="AB4531" s="40"/>
      <c r="AC4531" s="40"/>
      <c r="AD4531" s="40"/>
      <c r="AE4531" s="40"/>
      <c r="AF4531" s="40"/>
      <c r="AG4531" s="40"/>
      <c r="AH4531" s="40"/>
      <c r="AI4531" s="40"/>
      <c r="AJ4531" s="40"/>
      <c r="AK4531" s="40"/>
      <c r="AL4531" s="40"/>
      <c r="AM4531" s="40"/>
      <c r="AN4531" s="40"/>
      <c r="AO4531" s="40"/>
      <c r="AP4531" s="40"/>
      <c r="AQ4531" s="40"/>
      <c r="AR4531" s="40"/>
      <c r="AS4531" s="40"/>
      <c r="AT4531" s="40"/>
      <c r="AU4531" s="40"/>
      <c r="AV4531" s="40"/>
      <c r="AW4531" s="40"/>
      <c r="AX4531" s="40"/>
      <c r="AY4531" s="40"/>
      <c r="AZ4531" s="40"/>
      <c r="BA4531" s="40"/>
      <c r="BB4531" s="40"/>
      <c r="BC4531" s="40"/>
      <c r="BD4531" s="40"/>
      <c r="BE4531" s="40"/>
      <c r="BF4531" s="40"/>
    </row>
    <row r="4532" spans="1:58" x14ac:dyDescent="0.4">
      <c r="A4532" s="510"/>
      <c r="B4532" s="40"/>
      <c r="C4532" s="40"/>
      <c r="D4532" s="45"/>
      <c r="E4532" s="45"/>
      <c r="F4532" s="64"/>
      <c r="G4532" s="40"/>
      <c r="H4532" s="40"/>
      <c r="I4532" s="40"/>
      <c r="J4532" s="40"/>
      <c r="K4532" s="40"/>
      <c r="L4532" s="40"/>
      <c r="M4532" s="40"/>
      <c r="N4532" s="40"/>
      <c r="O4532" s="40"/>
      <c r="P4532" s="40"/>
      <c r="Q4532" s="40"/>
      <c r="R4532" s="40"/>
      <c r="S4532" s="40"/>
      <c r="T4532" s="40"/>
      <c r="U4532" s="40"/>
      <c r="V4532" s="40"/>
      <c r="W4532" s="40"/>
      <c r="X4532" s="40"/>
      <c r="Y4532" s="40"/>
      <c r="Z4532" s="40"/>
      <c r="AA4532" s="40"/>
      <c r="AB4532" s="40"/>
      <c r="AC4532" s="40"/>
      <c r="AD4532" s="40"/>
      <c r="AE4532" s="40"/>
      <c r="AF4532" s="40"/>
      <c r="AG4532" s="40"/>
      <c r="AH4532" s="40"/>
      <c r="AI4532" s="40"/>
      <c r="AJ4532" s="40"/>
      <c r="AK4532" s="40"/>
      <c r="AL4532" s="40"/>
      <c r="AM4532" s="40"/>
      <c r="AN4532" s="40"/>
      <c r="AO4532" s="40"/>
      <c r="AP4532" s="40"/>
      <c r="AQ4532" s="40"/>
      <c r="AR4532" s="40"/>
      <c r="AS4532" s="40"/>
      <c r="AT4532" s="40"/>
      <c r="AU4532" s="40"/>
      <c r="AV4532" s="40"/>
      <c r="AW4532" s="40"/>
      <c r="AX4532" s="40"/>
      <c r="AY4532" s="40"/>
      <c r="AZ4532" s="40"/>
      <c r="BA4532" s="40"/>
      <c r="BB4532" s="40"/>
      <c r="BC4532" s="40"/>
      <c r="BD4532" s="40"/>
      <c r="BE4532" s="40"/>
      <c r="BF4532" s="40"/>
    </row>
    <row r="4533" spans="1:58" x14ac:dyDescent="0.4">
      <c r="A4533" s="510"/>
      <c r="B4533" s="40"/>
      <c r="C4533" s="40"/>
      <c r="D4533" s="45"/>
      <c r="E4533" s="45"/>
      <c r="F4533" s="64"/>
      <c r="G4533" s="40"/>
      <c r="H4533" s="40"/>
      <c r="I4533" s="40"/>
      <c r="J4533" s="40"/>
      <c r="K4533" s="40"/>
      <c r="L4533" s="40"/>
      <c r="M4533" s="40"/>
      <c r="N4533" s="40"/>
      <c r="O4533" s="40"/>
      <c r="P4533" s="40"/>
      <c r="Q4533" s="40"/>
      <c r="R4533" s="40"/>
      <c r="S4533" s="40"/>
      <c r="T4533" s="40"/>
      <c r="U4533" s="40"/>
      <c r="V4533" s="40"/>
      <c r="W4533" s="40"/>
      <c r="X4533" s="40"/>
      <c r="Y4533" s="40"/>
      <c r="Z4533" s="40"/>
      <c r="AA4533" s="40"/>
      <c r="AB4533" s="40"/>
      <c r="AC4533" s="40"/>
      <c r="AD4533" s="40"/>
      <c r="AE4533" s="40"/>
      <c r="AF4533" s="40"/>
      <c r="AG4533" s="40"/>
      <c r="AH4533" s="40"/>
      <c r="AI4533" s="40"/>
      <c r="AJ4533" s="40"/>
      <c r="AK4533" s="40"/>
      <c r="AL4533" s="40"/>
      <c r="AM4533" s="40"/>
      <c r="AN4533" s="40"/>
      <c r="AO4533" s="40"/>
      <c r="AP4533" s="40"/>
      <c r="AQ4533" s="40"/>
      <c r="AR4533" s="40"/>
      <c r="AS4533" s="40"/>
      <c r="AT4533" s="40"/>
      <c r="AU4533" s="40"/>
      <c r="AV4533" s="40"/>
      <c r="AW4533" s="40"/>
      <c r="AX4533" s="40"/>
      <c r="AY4533" s="40"/>
      <c r="AZ4533" s="40"/>
      <c r="BA4533" s="40"/>
      <c r="BB4533" s="40"/>
      <c r="BC4533" s="40"/>
      <c r="BD4533" s="40"/>
      <c r="BE4533" s="40"/>
      <c r="BF4533" s="40"/>
    </row>
    <row r="4534" spans="1:58" x14ac:dyDescent="0.4">
      <c r="A4534" s="510"/>
      <c r="B4534" s="40"/>
      <c r="C4534" s="40"/>
      <c r="D4534" s="45"/>
      <c r="E4534" s="45"/>
      <c r="F4534" s="64"/>
      <c r="G4534" s="40"/>
      <c r="H4534" s="40"/>
      <c r="I4534" s="40"/>
      <c r="J4534" s="40"/>
      <c r="K4534" s="40"/>
      <c r="L4534" s="40"/>
      <c r="M4534" s="40"/>
      <c r="N4534" s="40"/>
      <c r="O4534" s="40"/>
      <c r="P4534" s="40"/>
      <c r="Q4534" s="40"/>
      <c r="R4534" s="40"/>
      <c r="S4534" s="40"/>
      <c r="T4534" s="40"/>
      <c r="U4534" s="40"/>
      <c r="V4534" s="40"/>
      <c r="W4534" s="40"/>
      <c r="X4534" s="40"/>
      <c r="Y4534" s="40"/>
      <c r="Z4534" s="40"/>
      <c r="AA4534" s="40"/>
      <c r="AB4534" s="40"/>
      <c r="AC4534" s="40"/>
      <c r="AD4534" s="40"/>
      <c r="AE4534" s="40"/>
      <c r="AF4534" s="40"/>
      <c r="AG4534" s="40"/>
      <c r="AH4534" s="40"/>
      <c r="AI4534" s="40"/>
      <c r="AJ4534" s="40"/>
      <c r="AK4534" s="40"/>
      <c r="AL4534" s="40"/>
      <c r="AM4534" s="40"/>
      <c r="AN4534" s="40"/>
      <c r="AO4534" s="40"/>
      <c r="AP4534" s="40"/>
      <c r="AQ4534" s="40"/>
      <c r="AR4534" s="40"/>
      <c r="AS4534" s="40"/>
      <c r="AT4534" s="40"/>
      <c r="AU4534" s="40"/>
      <c r="AV4534" s="40"/>
      <c r="AW4534" s="40"/>
      <c r="AX4534" s="40"/>
      <c r="AY4534" s="40"/>
      <c r="AZ4534" s="40"/>
      <c r="BA4534" s="40"/>
      <c r="BB4534" s="40"/>
      <c r="BC4534" s="40"/>
      <c r="BD4534" s="40"/>
      <c r="BE4534" s="40"/>
      <c r="BF4534" s="40"/>
    </row>
    <row r="4535" spans="1:58" x14ac:dyDescent="0.4">
      <c r="A4535" s="510"/>
      <c r="B4535" s="40"/>
      <c r="C4535" s="40"/>
      <c r="D4535" s="45"/>
      <c r="E4535" s="45"/>
      <c r="F4535" s="64"/>
      <c r="G4535" s="40"/>
      <c r="H4535" s="40"/>
      <c r="I4535" s="40"/>
      <c r="J4535" s="40"/>
      <c r="K4535" s="40"/>
      <c r="L4535" s="40"/>
      <c r="M4535" s="40"/>
      <c r="N4535" s="40"/>
      <c r="O4535" s="40"/>
      <c r="P4535" s="40"/>
      <c r="Q4535" s="40"/>
      <c r="R4535" s="40"/>
      <c r="S4535" s="40"/>
      <c r="T4535" s="40"/>
      <c r="U4535" s="40"/>
      <c r="V4535" s="40"/>
      <c r="W4535" s="40"/>
      <c r="X4535" s="40"/>
      <c r="Y4535" s="40"/>
      <c r="Z4535" s="40"/>
      <c r="AA4535" s="40"/>
      <c r="AB4535" s="40"/>
      <c r="AC4535" s="40"/>
      <c r="AD4535" s="40"/>
      <c r="AE4535" s="40"/>
      <c r="AF4535" s="40"/>
      <c r="AG4535" s="40"/>
      <c r="AH4535" s="40"/>
      <c r="AI4535" s="40"/>
      <c r="AJ4535" s="40"/>
      <c r="AK4535" s="40"/>
      <c r="AL4535" s="40"/>
      <c r="AM4535" s="40"/>
      <c r="AN4535" s="40"/>
      <c r="AO4535" s="40"/>
      <c r="AP4535" s="40"/>
      <c r="AQ4535" s="40"/>
      <c r="AR4535" s="40"/>
      <c r="AS4535" s="40"/>
      <c r="AT4535" s="40"/>
      <c r="AU4535" s="40"/>
      <c r="AV4535" s="40"/>
      <c r="AW4535" s="40"/>
      <c r="AX4535" s="40"/>
      <c r="AY4535" s="40"/>
      <c r="AZ4535" s="40"/>
      <c r="BA4535" s="40"/>
      <c r="BB4535" s="40"/>
      <c r="BC4535" s="40"/>
      <c r="BD4535" s="40"/>
      <c r="BE4535" s="40"/>
      <c r="BF4535" s="40"/>
    </row>
    <row r="4536" spans="1:58" x14ac:dyDescent="0.4">
      <c r="A4536" s="510"/>
      <c r="B4536" s="40"/>
      <c r="C4536" s="40"/>
      <c r="D4536" s="45"/>
      <c r="E4536" s="45"/>
      <c r="F4536" s="64"/>
      <c r="G4536" s="40"/>
      <c r="H4536" s="40"/>
      <c r="I4536" s="40"/>
      <c r="J4536" s="40"/>
      <c r="K4536" s="40"/>
      <c r="L4536" s="40"/>
      <c r="M4536" s="40"/>
      <c r="N4536" s="40"/>
      <c r="O4536" s="40"/>
      <c r="P4536" s="40"/>
      <c r="Q4536" s="40"/>
      <c r="R4536" s="40"/>
      <c r="S4536" s="40"/>
      <c r="T4536" s="40"/>
      <c r="U4536" s="40"/>
      <c r="V4536" s="40"/>
      <c r="W4536" s="40"/>
      <c r="X4536" s="40"/>
      <c r="Y4536" s="40"/>
      <c r="Z4536" s="40"/>
      <c r="AA4536" s="40"/>
      <c r="AB4536" s="40"/>
      <c r="AC4536" s="40"/>
      <c r="AD4536" s="40"/>
      <c r="AE4536" s="40"/>
      <c r="AF4536" s="40"/>
      <c r="AG4536" s="40"/>
      <c r="AH4536" s="40"/>
      <c r="AI4536" s="40"/>
      <c r="AJ4536" s="40"/>
      <c r="AK4536" s="40"/>
      <c r="AL4536" s="40"/>
      <c r="AM4536" s="40"/>
      <c r="AN4536" s="40"/>
      <c r="AO4536" s="40"/>
      <c r="AP4536" s="40"/>
      <c r="AQ4536" s="40"/>
      <c r="AR4536" s="40"/>
      <c r="AS4536" s="40"/>
      <c r="AT4536" s="40"/>
      <c r="AU4536" s="40"/>
      <c r="AV4536" s="40"/>
      <c r="AW4536" s="40"/>
      <c r="AX4536" s="40"/>
      <c r="AY4536" s="40"/>
      <c r="AZ4536" s="40"/>
      <c r="BA4536" s="40"/>
      <c r="BB4536" s="40"/>
      <c r="BC4536" s="40"/>
      <c r="BD4536" s="40"/>
      <c r="BE4536" s="40"/>
      <c r="BF4536" s="40"/>
    </row>
    <row r="4537" spans="1:58" x14ac:dyDescent="0.4">
      <c r="A4537" s="510"/>
      <c r="B4537" s="40"/>
      <c r="C4537" s="40"/>
      <c r="D4537" s="45"/>
      <c r="E4537" s="45"/>
      <c r="F4537" s="64"/>
      <c r="G4537" s="40"/>
      <c r="H4537" s="40"/>
      <c r="I4537" s="40"/>
      <c r="J4537" s="40"/>
      <c r="K4537" s="40"/>
      <c r="L4537" s="40"/>
      <c r="M4537" s="40"/>
      <c r="N4537" s="40"/>
      <c r="O4537" s="40"/>
      <c r="P4537" s="40"/>
      <c r="Q4537" s="40"/>
      <c r="R4537" s="40"/>
      <c r="S4537" s="40"/>
      <c r="T4537" s="40"/>
      <c r="U4537" s="40"/>
      <c r="V4537" s="40"/>
      <c r="W4537" s="40"/>
      <c r="X4537" s="40"/>
      <c r="Y4537" s="40"/>
      <c r="Z4537" s="40"/>
      <c r="AA4537" s="40"/>
      <c r="AB4537" s="40"/>
      <c r="AC4537" s="40"/>
      <c r="AD4537" s="40"/>
      <c r="AE4537" s="40"/>
      <c r="AF4537" s="40"/>
      <c r="AG4537" s="40"/>
      <c r="AH4537" s="40"/>
      <c r="AI4537" s="40"/>
      <c r="AJ4537" s="40"/>
      <c r="AK4537" s="40"/>
      <c r="AL4537" s="40"/>
      <c r="AM4537" s="40"/>
      <c r="AN4537" s="40"/>
      <c r="AO4537" s="40"/>
      <c r="AP4537" s="40"/>
      <c r="AQ4537" s="40"/>
      <c r="AR4537" s="40"/>
      <c r="AS4537" s="40"/>
      <c r="AT4537" s="40"/>
      <c r="AU4537" s="40"/>
      <c r="AV4537" s="40"/>
      <c r="AW4537" s="40"/>
      <c r="AX4537" s="40"/>
      <c r="AY4537" s="40"/>
      <c r="AZ4537" s="40"/>
      <c r="BA4537" s="40"/>
      <c r="BB4537" s="40"/>
      <c r="BC4537" s="40"/>
      <c r="BD4537" s="40"/>
      <c r="BE4537" s="40"/>
      <c r="BF4537" s="40"/>
    </row>
    <row r="4538" spans="1:58" x14ac:dyDescent="0.4">
      <c r="A4538" s="510"/>
      <c r="B4538" s="40"/>
      <c r="C4538" s="40"/>
      <c r="D4538" s="45"/>
      <c r="E4538" s="45"/>
      <c r="F4538" s="64"/>
      <c r="G4538" s="40"/>
      <c r="H4538" s="40"/>
      <c r="I4538" s="40"/>
      <c r="J4538" s="40"/>
      <c r="K4538" s="40"/>
      <c r="L4538" s="40"/>
      <c r="M4538" s="40"/>
      <c r="N4538" s="40"/>
      <c r="O4538" s="40"/>
      <c r="P4538" s="40"/>
      <c r="Q4538" s="40"/>
      <c r="R4538" s="40"/>
      <c r="S4538" s="40"/>
      <c r="T4538" s="40"/>
      <c r="U4538" s="40"/>
      <c r="V4538" s="40"/>
      <c r="W4538" s="40"/>
      <c r="X4538" s="40"/>
      <c r="Y4538" s="40"/>
      <c r="Z4538" s="40"/>
      <c r="AA4538" s="40"/>
      <c r="AB4538" s="40"/>
      <c r="AC4538" s="40"/>
      <c r="AD4538" s="40"/>
      <c r="AE4538" s="40"/>
      <c r="AF4538" s="40"/>
      <c r="AG4538" s="40"/>
      <c r="AH4538" s="40"/>
      <c r="AI4538" s="40"/>
      <c r="AJ4538" s="40"/>
      <c r="AK4538" s="40"/>
      <c r="AL4538" s="40"/>
      <c r="AM4538" s="40"/>
      <c r="AN4538" s="40"/>
      <c r="AO4538" s="40"/>
      <c r="AP4538" s="40"/>
      <c r="AQ4538" s="40"/>
      <c r="AR4538" s="40"/>
      <c r="AS4538" s="40"/>
      <c r="AT4538" s="40"/>
      <c r="AU4538" s="40"/>
      <c r="AV4538" s="40"/>
      <c r="AW4538" s="40"/>
      <c r="AX4538" s="40"/>
      <c r="AY4538" s="40"/>
      <c r="AZ4538" s="40"/>
      <c r="BA4538" s="40"/>
      <c r="BB4538" s="40"/>
      <c r="BC4538" s="40"/>
      <c r="BD4538" s="40"/>
      <c r="BE4538" s="40"/>
      <c r="BF4538" s="40"/>
    </row>
    <row r="4539" spans="1:58" x14ac:dyDescent="0.4">
      <c r="A4539" s="510"/>
      <c r="B4539" s="40"/>
      <c r="C4539" s="40"/>
      <c r="D4539" s="45"/>
      <c r="E4539" s="45"/>
      <c r="F4539" s="64"/>
      <c r="G4539" s="40"/>
      <c r="H4539" s="40"/>
      <c r="I4539" s="40"/>
      <c r="J4539" s="40"/>
      <c r="K4539" s="40"/>
      <c r="L4539" s="40"/>
      <c r="M4539" s="40"/>
      <c r="N4539" s="40"/>
      <c r="O4539" s="40"/>
      <c r="P4539" s="40"/>
      <c r="Q4539" s="40"/>
      <c r="R4539" s="40"/>
      <c r="S4539" s="40"/>
      <c r="T4539" s="40"/>
      <c r="U4539" s="40"/>
      <c r="V4539" s="40"/>
      <c r="W4539" s="40"/>
      <c r="X4539" s="40"/>
      <c r="Y4539" s="40"/>
      <c r="Z4539" s="40"/>
      <c r="AA4539" s="40"/>
      <c r="AB4539" s="40"/>
      <c r="AC4539" s="40"/>
      <c r="AD4539" s="40"/>
      <c r="AE4539" s="40"/>
      <c r="AF4539" s="40"/>
      <c r="AG4539" s="40"/>
      <c r="AH4539" s="40"/>
      <c r="AI4539" s="40"/>
      <c r="AJ4539" s="40"/>
      <c r="AK4539" s="40"/>
      <c r="AL4539" s="40"/>
      <c r="AM4539" s="40"/>
      <c r="AN4539" s="40"/>
      <c r="AO4539" s="40"/>
      <c r="AP4539" s="40"/>
      <c r="AQ4539" s="40"/>
      <c r="AR4539" s="40"/>
      <c r="AS4539" s="40"/>
      <c r="AT4539" s="40"/>
      <c r="AU4539" s="40"/>
      <c r="AV4539" s="40"/>
      <c r="AW4539" s="40"/>
      <c r="AX4539" s="40"/>
      <c r="AY4539" s="40"/>
      <c r="AZ4539" s="40"/>
      <c r="BA4539" s="40"/>
      <c r="BB4539" s="40"/>
      <c r="BC4539" s="40"/>
      <c r="BD4539" s="40"/>
      <c r="BE4539" s="40"/>
      <c r="BF4539" s="40"/>
    </row>
    <row r="4540" spans="1:58" x14ac:dyDescent="0.4">
      <c r="A4540" s="510"/>
      <c r="B4540" s="40"/>
      <c r="C4540" s="40"/>
      <c r="D4540" s="45"/>
      <c r="E4540" s="45"/>
      <c r="F4540" s="64"/>
      <c r="G4540" s="40"/>
      <c r="H4540" s="40"/>
      <c r="I4540" s="40"/>
      <c r="J4540" s="40"/>
      <c r="K4540" s="40"/>
      <c r="L4540" s="40"/>
      <c r="M4540" s="40"/>
      <c r="N4540" s="40"/>
      <c r="O4540" s="40"/>
      <c r="P4540" s="40"/>
      <c r="Q4540" s="40"/>
      <c r="R4540" s="40"/>
      <c r="S4540" s="40"/>
      <c r="T4540" s="40"/>
      <c r="U4540" s="40"/>
      <c r="V4540" s="40"/>
      <c r="W4540" s="40"/>
      <c r="X4540" s="40"/>
      <c r="Y4540" s="40"/>
      <c r="Z4540" s="40"/>
      <c r="AA4540" s="40"/>
      <c r="AB4540" s="40"/>
      <c r="AC4540" s="40"/>
      <c r="AD4540" s="40"/>
      <c r="AE4540" s="40"/>
      <c r="AF4540" s="40"/>
      <c r="AG4540" s="40"/>
      <c r="AH4540" s="40"/>
      <c r="AI4540" s="40"/>
      <c r="AJ4540" s="40"/>
      <c r="AK4540" s="40"/>
      <c r="AL4540" s="40"/>
      <c r="AM4540" s="40"/>
      <c r="AN4540" s="40"/>
      <c r="AO4540" s="40"/>
      <c r="AP4540" s="40"/>
      <c r="AQ4540" s="40"/>
      <c r="AR4540" s="40"/>
      <c r="AS4540" s="40"/>
      <c r="AT4540" s="40"/>
      <c r="AU4540" s="40"/>
      <c r="AV4540" s="40"/>
      <c r="AW4540" s="40"/>
      <c r="AX4540" s="40"/>
      <c r="AY4540" s="40"/>
      <c r="AZ4540" s="40"/>
      <c r="BA4540" s="40"/>
      <c r="BB4540" s="40"/>
      <c r="BC4540" s="40"/>
      <c r="BD4540" s="40"/>
      <c r="BE4540" s="40"/>
      <c r="BF4540" s="40"/>
    </row>
    <row r="4541" spans="1:58" x14ac:dyDescent="0.4">
      <c r="A4541" s="510"/>
      <c r="B4541" s="40"/>
      <c r="C4541" s="40"/>
      <c r="D4541" s="45"/>
      <c r="E4541" s="45"/>
      <c r="F4541" s="64"/>
      <c r="G4541" s="40"/>
      <c r="H4541" s="40"/>
      <c r="I4541" s="40"/>
      <c r="J4541" s="40"/>
      <c r="K4541" s="40"/>
      <c r="L4541" s="40"/>
      <c r="M4541" s="40"/>
      <c r="N4541" s="40"/>
      <c r="O4541" s="40"/>
      <c r="P4541" s="40"/>
      <c r="Q4541" s="40"/>
      <c r="R4541" s="40"/>
      <c r="S4541" s="40"/>
      <c r="T4541" s="40"/>
      <c r="U4541" s="40"/>
      <c r="V4541" s="40"/>
      <c r="W4541" s="40"/>
      <c r="X4541" s="40"/>
      <c r="Y4541" s="40"/>
      <c r="Z4541" s="40"/>
      <c r="AA4541" s="40"/>
      <c r="AB4541" s="40"/>
      <c r="AC4541" s="40"/>
      <c r="AD4541" s="40"/>
      <c r="AE4541" s="40"/>
      <c r="AF4541" s="40"/>
      <c r="AG4541" s="40"/>
      <c r="AH4541" s="40"/>
      <c r="AI4541" s="40"/>
      <c r="AJ4541" s="40"/>
      <c r="AK4541" s="40"/>
      <c r="AL4541" s="40"/>
      <c r="AM4541" s="40"/>
      <c r="AN4541" s="40"/>
      <c r="AO4541" s="40"/>
      <c r="AP4541" s="40"/>
      <c r="AQ4541" s="40"/>
      <c r="AR4541" s="40"/>
      <c r="AS4541" s="40"/>
      <c r="AT4541" s="40"/>
      <c r="AU4541" s="40"/>
      <c r="AV4541" s="40"/>
      <c r="AW4541" s="40"/>
      <c r="AX4541" s="40"/>
      <c r="AY4541" s="40"/>
      <c r="AZ4541" s="40"/>
      <c r="BA4541" s="40"/>
      <c r="BB4541" s="40"/>
      <c r="BC4541" s="40"/>
      <c r="BD4541" s="40"/>
      <c r="BE4541" s="40"/>
      <c r="BF4541" s="40"/>
    </row>
    <row r="4542" spans="1:58" x14ac:dyDescent="0.4">
      <c r="A4542" s="510"/>
      <c r="B4542" s="40"/>
      <c r="C4542" s="40"/>
      <c r="D4542" s="45"/>
      <c r="E4542" s="45"/>
      <c r="F4542" s="64"/>
      <c r="G4542" s="40"/>
      <c r="H4542" s="40"/>
      <c r="I4542" s="40"/>
      <c r="J4542" s="40"/>
      <c r="K4542" s="40"/>
      <c r="L4542" s="40"/>
      <c r="M4542" s="40"/>
      <c r="N4542" s="40"/>
      <c r="O4542" s="40"/>
      <c r="P4542" s="40"/>
      <c r="Q4542" s="40"/>
      <c r="R4542" s="40"/>
      <c r="S4542" s="40"/>
      <c r="T4542" s="40"/>
      <c r="U4542" s="40"/>
      <c r="V4542" s="40"/>
      <c r="W4542" s="40"/>
      <c r="X4542" s="40"/>
      <c r="Y4542" s="40"/>
      <c r="Z4542" s="40"/>
      <c r="AA4542" s="40"/>
      <c r="AB4542" s="40"/>
      <c r="AC4542" s="40"/>
      <c r="AD4542" s="40"/>
      <c r="AE4542" s="40"/>
      <c r="AF4542" s="40"/>
      <c r="AG4542" s="40"/>
      <c r="AH4542" s="40"/>
      <c r="AI4542" s="40"/>
      <c r="AJ4542" s="40"/>
      <c r="AK4542" s="40"/>
      <c r="AL4542" s="40"/>
      <c r="AM4542" s="40"/>
      <c r="AN4542" s="40"/>
      <c r="AO4542" s="40"/>
      <c r="AP4542" s="40"/>
      <c r="AQ4542" s="40"/>
      <c r="AR4542" s="40"/>
      <c r="AS4542" s="40"/>
      <c r="AT4542" s="40"/>
      <c r="AU4542" s="40"/>
      <c r="AV4542" s="40"/>
      <c r="AW4542" s="40"/>
      <c r="AX4542" s="40"/>
      <c r="AY4542" s="40"/>
      <c r="AZ4542" s="40"/>
      <c r="BA4542" s="40"/>
      <c r="BB4542" s="40"/>
      <c r="BC4542" s="40"/>
      <c r="BD4542" s="40"/>
      <c r="BE4542" s="40"/>
      <c r="BF4542" s="40"/>
    </row>
    <row r="4543" spans="1:58" x14ac:dyDescent="0.4">
      <c r="A4543" s="510"/>
      <c r="B4543" s="40"/>
      <c r="C4543" s="40"/>
      <c r="D4543" s="45"/>
      <c r="E4543" s="45"/>
      <c r="F4543" s="64"/>
      <c r="G4543" s="40"/>
      <c r="H4543" s="40"/>
      <c r="I4543" s="40"/>
      <c r="J4543" s="40"/>
      <c r="K4543" s="40"/>
      <c r="L4543" s="40"/>
      <c r="M4543" s="40"/>
      <c r="N4543" s="40"/>
      <c r="O4543" s="40"/>
      <c r="P4543" s="40"/>
      <c r="Q4543" s="40"/>
      <c r="R4543" s="40"/>
      <c r="S4543" s="40"/>
      <c r="T4543" s="40"/>
      <c r="U4543" s="40"/>
      <c r="V4543" s="40"/>
      <c r="W4543" s="40"/>
      <c r="X4543" s="40"/>
      <c r="Y4543" s="40"/>
      <c r="Z4543" s="40"/>
      <c r="AA4543" s="40"/>
      <c r="AB4543" s="40"/>
      <c r="AC4543" s="40"/>
      <c r="AD4543" s="40"/>
      <c r="AE4543" s="40"/>
      <c r="AF4543" s="40"/>
      <c r="AG4543" s="40"/>
      <c r="AH4543" s="40"/>
      <c r="AI4543" s="40"/>
      <c r="AJ4543" s="40"/>
      <c r="AK4543" s="40"/>
      <c r="AL4543" s="40"/>
      <c r="AM4543" s="40"/>
      <c r="AN4543" s="40"/>
      <c r="AO4543" s="40"/>
      <c r="AP4543" s="40"/>
      <c r="AQ4543" s="40"/>
      <c r="AR4543" s="40"/>
      <c r="AS4543" s="40"/>
      <c r="AT4543" s="40"/>
      <c r="AU4543" s="40"/>
      <c r="AV4543" s="40"/>
      <c r="AW4543" s="40"/>
      <c r="AX4543" s="40"/>
      <c r="AY4543" s="40"/>
      <c r="AZ4543" s="40"/>
      <c r="BA4543" s="40"/>
      <c r="BB4543" s="40"/>
      <c r="BC4543" s="40"/>
      <c r="BD4543" s="40"/>
      <c r="BE4543" s="40"/>
      <c r="BF4543" s="40"/>
    </row>
    <row r="4544" spans="1:58" x14ac:dyDescent="0.4">
      <c r="A4544" s="510"/>
      <c r="B4544" s="40"/>
      <c r="C4544" s="40"/>
      <c r="D4544" s="45"/>
      <c r="E4544" s="45"/>
      <c r="F4544" s="64"/>
      <c r="G4544" s="40"/>
      <c r="H4544" s="40"/>
      <c r="I4544" s="40"/>
      <c r="J4544" s="40"/>
      <c r="K4544" s="40"/>
      <c r="L4544" s="40"/>
      <c r="M4544" s="40"/>
      <c r="N4544" s="40"/>
      <c r="O4544" s="40"/>
      <c r="P4544" s="40"/>
      <c r="Q4544" s="40"/>
      <c r="R4544" s="40"/>
      <c r="S4544" s="40"/>
      <c r="T4544" s="40"/>
      <c r="U4544" s="40"/>
      <c r="V4544" s="40"/>
      <c r="W4544" s="40"/>
      <c r="X4544" s="40"/>
      <c r="Y4544" s="40"/>
      <c r="Z4544" s="40"/>
      <c r="AA4544" s="40"/>
      <c r="AB4544" s="40"/>
      <c r="AC4544" s="40"/>
      <c r="AD4544" s="40"/>
      <c r="AE4544" s="40"/>
      <c r="AF4544" s="40"/>
      <c r="AG4544" s="40"/>
      <c r="AH4544" s="40"/>
      <c r="AI4544" s="40"/>
      <c r="AJ4544" s="40"/>
      <c r="AK4544" s="40"/>
      <c r="AL4544" s="40"/>
      <c r="AM4544" s="40"/>
      <c r="AN4544" s="40"/>
      <c r="AO4544" s="40"/>
      <c r="AP4544" s="40"/>
      <c r="AQ4544" s="40"/>
      <c r="AR4544" s="40"/>
      <c r="AS4544" s="40"/>
      <c r="AT4544" s="40"/>
      <c r="AU4544" s="40"/>
      <c r="AV4544" s="40"/>
      <c r="AW4544" s="40"/>
      <c r="AX4544" s="40"/>
      <c r="AY4544" s="40"/>
      <c r="AZ4544" s="40"/>
      <c r="BA4544" s="40"/>
      <c r="BB4544" s="40"/>
      <c r="BC4544" s="40"/>
      <c r="BD4544" s="40"/>
      <c r="BE4544" s="40"/>
      <c r="BF4544" s="40"/>
    </row>
    <row r="4545" spans="1:58" x14ac:dyDescent="0.4">
      <c r="A4545" s="510"/>
      <c r="B4545" s="40"/>
      <c r="C4545" s="40"/>
      <c r="D4545" s="45"/>
      <c r="E4545" s="45"/>
      <c r="F4545" s="64"/>
      <c r="G4545" s="40"/>
      <c r="H4545" s="40"/>
      <c r="I4545" s="40"/>
      <c r="J4545" s="40"/>
      <c r="K4545" s="40"/>
      <c r="L4545" s="40"/>
      <c r="M4545" s="40"/>
      <c r="N4545" s="40"/>
      <c r="O4545" s="40"/>
      <c r="P4545" s="40"/>
      <c r="Q4545" s="40"/>
      <c r="R4545" s="40"/>
      <c r="S4545" s="40"/>
      <c r="T4545" s="40"/>
      <c r="U4545" s="40"/>
      <c r="V4545" s="40"/>
      <c r="W4545" s="40"/>
      <c r="X4545" s="40"/>
      <c r="Y4545" s="40"/>
      <c r="Z4545" s="40"/>
      <c r="AA4545" s="40"/>
      <c r="AB4545" s="40"/>
      <c r="AC4545" s="40"/>
      <c r="AD4545" s="40"/>
      <c r="AE4545" s="40"/>
      <c r="AF4545" s="40"/>
      <c r="AG4545" s="40"/>
      <c r="AH4545" s="40"/>
      <c r="AI4545" s="40"/>
      <c r="AJ4545" s="40"/>
      <c r="AK4545" s="40"/>
      <c r="AL4545" s="40"/>
      <c r="AM4545" s="40"/>
      <c r="AN4545" s="40"/>
      <c r="AO4545" s="40"/>
      <c r="AP4545" s="40"/>
      <c r="AQ4545" s="40"/>
      <c r="AR4545" s="40"/>
      <c r="AS4545" s="40"/>
      <c r="AT4545" s="40"/>
      <c r="AU4545" s="40"/>
      <c r="AV4545" s="40"/>
      <c r="AW4545" s="40"/>
      <c r="AX4545" s="40"/>
      <c r="AY4545" s="40"/>
      <c r="AZ4545" s="40"/>
      <c r="BA4545" s="40"/>
      <c r="BB4545" s="40"/>
      <c r="BC4545" s="40"/>
      <c r="BD4545" s="40"/>
      <c r="BE4545" s="40"/>
      <c r="BF4545" s="40"/>
    </row>
    <row r="4546" spans="1:58" x14ac:dyDescent="0.4">
      <c r="A4546" s="510"/>
      <c r="B4546" s="40"/>
      <c r="C4546" s="40"/>
      <c r="D4546" s="45"/>
      <c r="E4546" s="45"/>
      <c r="F4546" s="64"/>
      <c r="G4546" s="40"/>
      <c r="H4546" s="40"/>
      <c r="I4546" s="40"/>
      <c r="J4546" s="40"/>
      <c r="K4546" s="40"/>
      <c r="L4546" s="40"/>
      <c r="M4546" s="40"/>
      <c r="N4546" s="40"/>
      <c r="O4546" s="40"/>
      <c r="P4546" s="40"/>
      <c r="Q4546" s="40"/>
      <c r="R4546" s="40"/>
      <c r="S4546" s="40"/>
      <c r="T4546" s="40"/>
      <c r="U4546" s="40"/>
      <c r="V4546" s="40"/>
      <c r="W4546" s="40"/>
      <c r="X4546" s="40"/>
      <c r="Y4546" s="40"/>
      <c r="Z4546" s="40"/>
      <c r="AA4546" s="40"/>
      <c r="AB4546" s="40"/>
      <c r="AC4546" s="40"/>
      <c r="AD4546" s="40"/>
      <c r="AE4546" s="40"/>
      <c r="AF4546" s="40"/>
      <c r="AG4546" s="40"/>
      <c r="AH4546" s="40"/>
      <c r="AI4546" s="40"/>
      <c r="AJ4546" s="40"/>
      <c r="AK4546" s="40"/>
      <c r="AL4546" s="40"/>
      <c r="AM4546" s="40"/>
      <c r="AN4546" s="40"/>
      <c r="AO4546" s="40"/>
      <c r="AP4546" s="40"/>
      <c r="AQ4546" s="40"/>
      <c r="AR4546" s="40"/>
      <c r="AS4546" s="40"/>
      <c r="AT4546" s="40"/>
      <c r="AU4546" s="40"/>
      <c r="AV4546" s="40"/>
      <c r="AW4546" s="40"/>
      <c r="AX4546" s="40"/>
      <c r="AY4546" s="40"/>
      <c r="AZ4546" s="40"/>
      <c r="BA4546" s="40"/>
      <c r="BB4546" s="40"/>
      <c r="BC4546" s="40"/>
      <c r="BD4546" s="40"/>
      <c r="BE4546" s="40"/>
      <c r="BF4546" s="40"/>
    </row>
    <row r="4547" spans="1:58" x14ac:dyDescent="0.4">
      <c r="A4547" s="510"/>
      <c r="B4547" s="40"/>
      <c r="C4547" s="40"/>
      <c r="D4547" s="45"/>
      <c r="E4547" s="45"/>
      <c r="F4547" s="64"/>
      <c r="G4547" s="40"/>
      <c r="H4547" s="40"/>
      <c r="I4547" s="40"/>
      <c r="J4547" s="40"/>
      <c r="K4547" s="40"/>
      <c r="L4547" s="40"/>
      <c r="M4547" s="40"/>
      <c r="N4547" s="40"/>
      <c r="O4547" s="40"/>
      <c r="P4547" s="40"/>
      <c r="Q4547" s="40"/>
      <c r="R4547" s="40"/>
      <c r="S4547" s="40"/>
      <c r="T4547" s="40"/>
      <c r="U4547" s="40"/>
      <c r="V4547" s="40"/>
      <c r="W4547" s="40"/>
      <c r="X4547" s="40"/>
      <c r="Y4547" s="40"/>
      <c r="Z4547" s="40"/>
      <c r="AA4547" s="40"/>
      <c r="AB4547" s="40"/>
      <c r="AC4547" s="40"/>
      <c r="AD4547" s="40"/>
      <c r="AE4547" s="40"/>
      <c r="AF4547" s="40"/>
      <c r="AG4547" s="40"/>
      <c r="AH4547" s="40"/>
      <c r="AI4547" s="40"/>
      <c r="AJ4547" s="40"/>
      <c r="AK4547" s="40"/>
      <c r="AL4547" s="40"/>
      <c r="AM4547" s="40"/>
      <c r="AN4547" s="40"/>
      <c r="AO4547" s="40"/>
      <c r="AP4547" s="40"/>
      <c r="AQ4547" s="40"/>
      <c r="AR4547" s="40"/>
      <c r="AS4547" s="40"/>
      <c r="AT4547" s="40"/>
      <c r="AU4547" s="40"/>
      <c r="AV4547" s="40"/>
      <c r="AW4547" s="40"/>
      <c r="AX4547" s="40"/>
      <c r="AY4547" s="40"/>
      <c r="AZ4547" s="40"/>
      <c r="BA4547" s="40"/>
      <c r="BB4547" s="40"/>
      <c r="BC4547" s="40"/>
      <c r="BD4547" s="40"/>
      <c r="BE4547" s="40"/>
      <c r="BF4547" s="40"/>
    </row>
    <row r="4548" spans="1:58" x14ac:dyDescent="0.4">
      <c r="A4548" s="510"/>
      <c r="B4548" s="40"/>
      <c r="C4548" s="40"/>
      <c r="D4548" s="45"/>
      <c r="E4548" s="45"/>
      <c r="F4548" s="64"/>
      <c r="G4548" s="40"/>
      <c r="H4548" s="40"/>
      <c r="I4548" s="40"/>
      <c r="J4548" s="40"/>
      <c r="K4548" s="40"/>
      <c r="L4548" s="40"/>
      <c r="M4548" s="40"/>
      <c r="N4548" s="40"/>
      <c r="O4548" s="40"/>
      <c r="P4548" s="40"/>
      <c r="Q4548" s="40"/>
      <c r="R4548" s="40"/>
      <c r="S4548" s="40"/>
      <c r="T4548" s="40"/>
      <c r="U4548" s="40"/>
      <c r="V4548" s="40"/>
      <c r="W4548" s="40"/>
      <c r="X4548" s="40"/>
      <c r="Y4548" s="40"/>
      <c r="Z4548" s="40"/>
      <c r="AA4548" s="40"/>
      <c r="AB4548" s="40"/>
      <c r="AC4548" s="40"/>
      <c r="AD4548" s="40"/>
      <c r="AE4548" s="40"/>
      <c r="AF4548" s="40"/>
      <c r="AG4548" s="40"/>
      <c r="AH4548" s="40"/>
      <c r="AI4548" s="40"/>
      <c r="AJ4548" s="40"/>
      <c r="AK4548" s="40"/>
      <c r="AL4548" s="40"/>
      <c r="AM4548" s="40"/>
      <c r="AN4548" s="40"/>
      <c r="AO4548" s="40"/>
      <c r="AP4548" s="40"/>
      <c r="AQ4548" s="40"/>
      <c r="AR4548" s="40"/>
      <c r="AS4548" s="40"/>
      <c r="AT4548" s="40"/>
      <c r="AU4548" s="40"/>
      <c r="AV4548" s="40"/>
      <c r="AW4548" s="40"/>
      <c r="AX4548" s="40"/>
      <c r="AY4548" s="40"/>
      <c r="AZ4548" s="40"/>
      <c r="BA4548" s="40"/>
      <c r="BB4548" s="40"/>
      <c r="BC4548" s="40"/>
      <c r="BD4548" s="40"/>
      <c r="BE4548" s="40"/>
      <c r="BF4548" s="40"/>
    </row>
    <row r="4549" spans="1:58" x14ac:dyDescent="0.4">
      <c r="A4549" s="510"/>
      <c r="B4549" s="40"/>
      <c r="C4549" s="40"/>
      <c r="D4549" s="45"/>
      <c r="E4549" s="45"/>
      <c r="F4549" s="64"/>
      <c r="G4549" s="40"/>
      <c r="H4549" s="40"/>
      <c r="I4549" s="40"/>
      <c r="J4549" s="40"/>
      <c r="K4549" s="40"/>
      <c r="L4549" s="40"/>
      <c r="M4549" s="40"/>
      <c r="N4549" s="40"/>
      <c r="O4549" s="40"/>
      <c r="P4549" s="40"/>
      <c r="Q4549" s="40"/>
      <c r="R4549" s="40"/>
      <c r="S4549" s="40"/>
      <c r="T4549" s="40"/>
      <c r="U4549" s="40"/>
      <c r="V4549" s="40"/>
      <c r="W4549" s="40"/>
      <c r="X4549" s="40"/>
      <c r="Y4549" s="40"/>
      <c r="Z4549" s="40"/>
      <c r="AA4549" s="40"/>
      <c r="AB4549" s="40"/>
      <c r="AC4549" s="40"/>
      <c r="AD4549" s="40"/>
      <c r="AE4549" s="40"/>
      <c r="AF4549" s="40"/>
      <c r="AG4549" s="40"/>
      <c r="AH4549" s="40"/>
      <c r="AI4549" s="40"/>
      <c r="AJ4549" s="40"/>
      <c r="AK4549" s="40"/>
      <c r="AL4549" s="40"/>
      <c r="AM4549" s="40"/>
      <c r="AN4549" s="40"/>
      <c r="AO4549" s="40"/>
      <c r="AP4549" s="40"/>
      <c r="AQ4549" s="40"/>
      <c r="AR4549" s="40"/>
      <c r="AS4549" s="40"/>
      <c r="AT4549" s="40"/>
      <c r="AU4549" s="40"/>
      <c r="AV4549" s="40"/>
      <c r="AW4549" s="40"/>
      <c r="AX4549" s="40"/>
      <c r="AY4549" s="40"/>
      <c r="AZ4549" s="40"/>
      <c r="BA4549" s="40"/>
      <c r="BB4549" s="40"/>
      <c r="BC4549" s="40"/>
      <c r="BD4549" s="40"/>
      <c r="BE4549" s="40"/>
      <c r="BF4549" s="40"/>
    </row>
    <row r="4550" spans="1:58" x14ac:dyDescent="0.4">
      <c r="A4550" s="510"/>
      <c r="B4550" s="40"/>
      <c r="C4550" s="40"/>
      <c r="D4550" s="45"/>
      <c r="E4550" s="45"/>
      <c r="F4550" s="64"/>
      <c r="G4550" s="40"/>
      <c r="H4550" s="40"/>
      <c r="I4550" s="40"/>
      <c r="J4550" s="40"/>
      <c r="K4550" s="40"/>
      <c r="L4550" s="40"/>
      <c r="M4550" s="40"/>
      <c r="N4550" s="40"/>
      <c r="O4550" s="40"/>
      <c r="P4550" s="40"/>
      <c r="Q4550" s="40"/>
      <c r="R4550" s="40"/>
      <c r="S4550" s="40"/>
      <c r="T4550" s="40"/>
      <c r="U4550" s="40"/>
      <c r="V4550" s="40"/>
      <c r="W4550" s="40"/>
      <c r="X4550" s="40"/>
      <c r="Y4550" s="40"/>
      <c r="Z4550" s="40"/>
      <c r="AA4550" s="40"/>
      <c r="AB4550" s="40"/>
      <c r="AC4550" s="40"/>
      <c r="AD4550" s="40"/>
      <c r="AE4550" s="40"/>
      <c r="AF4550" s="40"/>
      <c r="AG4550" s="40"/>
      <c r="AH4550" s="40"/>
      <c r="AI4550" s="40"/>
      <c r="AJ4550" s="40"/>
      <c r="AK4550" s="40"/>
      <c r="AL4550" s="40"/>
      <c r="AM4550" s="40"/>
      <c r="AN4550" s="40"/>
      <c r="AO4550" s="40"/>
      <c r="AP4550" s="40"/>
      <c r="AQ4550" s="40"/>
      <c r="AR4550" s="40"/>
      <c r="AS4550" s="40"/>
      <c r="AT4550" s="40"/>
      <c r="AU4550" s="40"/>
      <c r="AV4550" s="40"/>
      <c r="AW4550" s="40"/>
      <c r="AX4550" s="40"/>
      <c r="AY4550" s="40"/>
      <c r="AZ4550" s="40"/>
      <c r="BA4550" s="40"/>
      <c r="BB4550" s="40"/>
      <c r="BC4550" s="40"/>
      <c r="BD4550" s="40"/>
      <c r="BE4550" s="40"/>
      <c r="BF4550" s="40"/>
    </row>
    <row r="4551" spans="1:58" x14ac:dyDescent="0.4">
      <c r="A4551" s="510"/>
      <c r="B4551" s="40"/>
      <c r="C4551" s="40"/>
      <c r="D4551" s="45"/>
      <c r="E4551" s="45"/>
      <c r="F4551" s="64"/>
      <c r="G4551" s="40"/>
      <c r="H4551" s="40"/>
      <c r="I4551" s="40"/>
      <c r="J4551" s="40"/>
      <c r="K4551" s="40"/>
      <c r="L4551" s="40"/>
      <c r="M4551" s="40"/>
      <c r="N4551" s="40"/>
      <c r="O4551" s="40"/>
      <c r="P4551" s="40"/>
      <c r="Q4551" s="40"/>
      <c r="R4551" s="40"/>
      <c r="S4551" s="40"/>
      <c r="T4551" s="40"/>
      <c r="U4551" s="40"/>
      <c r="V4551" s="40"/>
      <c r="W4551" s="40"/>
      <c r="X4551" s="40"/>
      <c r="Y4551" s="40"/>
      <c r="Z4551" s="40"/>
      <c r="AA4551" s="40"/>
      <c r="AB4551" s="40"/>
      <c r="AC4551" s="40"/>
      <c r="AD4551" s="40"/>
      <c r="AE4551" s="40"/>
      <c r="AF4551" s="40"/>
      <c r="AG4551" s="40"/>
      <c r="AH4551" s="40"/>
      <c r="AI4551" s="40"/>
      <c r="AJ4551" s="40"/>
      <c r="AK4551" s="40"/>
      <c r="AL4551" s="40"/>
      <c r="AM4551" s="40"/>
      <c r="AN4551" s="40"/>
      <c r="AO4551" s="40"/>
      <c r="AP4551" s="40"/>
      <c r="AQ4551" s="40"/>
      <c r="AR4551" s="40"/>
      <c r="AS4551" s="40"/>
      <c r="AT4551" s="40"/>
      <c r="AU4551" s="40"/>
      <c r="AV4551" s="40"/>
      <c r="AW4551" s="40"/>
      <c r="AX4551" s="40"/>
      <c r="AY4551" s="40"/>
      <c r="AZ4551" s="40"/>
      <c r="BA4551" s="40"/>
      <c r="BB4551" s="40"/>
      <c r="BC4551" s="40"/>
      <c r="BD4551" s="40"/>
      <c r="BE4551" s="40"/>
      <c r="BF4551" s="40"/>
    </row>
    <row r="4552" spans="1:58" x14ac:dyDescent="0.4">
      <c r="A4552" s="510"/>
      <c r="B4552" s="40"/>
      <c r="C4552" s="40"/>
      <c r="D4552" s="45"/>
      <c r="E4552" s="45"/>
      <c r="F4552" s="64"/>
      <c r="G4552" s="40"/>
      <c r="H4552" s="40"/>
      <c r="I4552" s="40"/>
      <c r="J4552" s="40"/>
      <c r="K4552" s="40"/>
      <c r="L4552" s="40"/>
      <c r="M4552" s="40"/>
      <c r="N4552" s="40"/>
      <c r="O4552" s="40"/>
      <c r="P4552" s="40"/>
      <c r="Q4552" s="40"/>
      <c r="R4552" s="40"/>
      <c r="S4552" s="40"/>
      <c r="T4552" s="40"/>
      <c r="U4552" s="40"/>
      <c r="V4552" s="40"/>
      <c r="W4552" s="40"/>
      <c r="X4552" s="40"/>
      <c r="Y4552" s="40"/>
      <c r="Z4552" s="40"/>
      <c r="AA4552" s="40"/>
      <c r="AB4552" s="40"/>
      <c r="AC4552" s="40"/>
      <c r="AD4552" s="40"/>
      <c r="AE4552" s="40"/>
      <c r="AF4552" s="40"/>
      <c r="AG4552" s="40"/>
      <c r="AH4552" s="40"/>
      <c r="AI4552" s="40"/>
      <c r="AJ4552" s="40"/>
      <c r="AK4552" s="40"/>
      <c r="AL4552" s="40"/>
      <c r="AM4552" s="40"/>
      <c r="AN4552" s="40"/>
      <c r="AO4552" s="40"/>
      <c r="AP4552" s="40"/>
      <c r="AQ4552" s="40"/>
      <c r="AR4552" s="40"/>
      <c r="AS4552" s="40"/>
      <c r="AT4552" s="40"/>
      <c r="AU4552" s="40"/>
      <c r="AV4552" s="40"/>
      <c r="AW4552" s="40"/>
      <c r="AX4552" s="40"/>
      <c r="AY4552" s="40"/>
      <c r="AZ4552" s="40"/>
      <c r="BA4552" s="40"/>
      <c r="BB4552" s="40"/>
      <c r="BC4552" s="40"/>
      <c r="BD4552" s="40"/>
      <c r="BE4552" s="40"/>
      <c r="BF4552" s="40"/>
    </row>
    <row r="4553" spans="1:58" x14ac:dyDescent="0.4">
      <c r="A4553" s="510"/>
      <c r="B4553" s="40"/>
      <c r="C4553" s="40"/>
      <c r="D4553" s="45"/>
      <c r="E4553" s="45"/>
      <c r="F4553" s="64"/>
      <c r="G4553" s="40"/>
      <c r="H4553" s="40"/>
      <c r="I4553" s="40"/>
      <c r="J4553" s="40"/>
      <c r="K4553" s="40"/>
      <c r="L4553" s="40"/>
      <c r="M4553" s="40"/>
      <c r="N4553" s="40"/>
      <c r="O4553" s="40"/>
      <c r="P4553" s="40"/>
      <c r="Q4553" s="40"/>
      <c r="R4553" s="40"/>
      <c r="S4553" s="40"/>
      <c r="T4553" s="40"/>
      <c r="U4553" s="40"/>
      <c r="V4553" s="40"/>
      <c r="W4553" s="40"/>
      <c r="X4553" s="40"/>
      <c r="Y4553" s="40"/>
      <c r="Z4553" s="40"/>
      <c r="AA4553" s="40"/>
      <c r="AB4553" s="40"/>
      <c r="AC4553" s="40"/>
      <c r="AD4553" s="40"/>
      <c r="AE4553" s="40"/>
      <c r="AF4553" s="40"/>
      <c r="AG4553" s="40"/>
      <c r="AH4553" s="40"/>
      <c r="AI4553" s="40"/>
      <c r="AJ4553" s="40"/>
      <c r="AK4553" s="40"/>
      <c r="AL4553" s="40"/>
      <c r="AM4553" s="40"/>
      <c r="AN4553" s="40"/>
      <c r="AO4553" s="40"/>
      <c r="AP4553" s="40"/>
      <c r="AQ4553" s="40"/>
      <c r="AR4553" s="40"/>
      <c r="AS4553" s="40"/>
      <c r="AT4553" s="40"/>
      <c r="AU4553" s="40"/>
      <c r="AV4553" s="40"/>
      <c r="AW4553" s="40"/>
      <c r="AX4553" s="40"/>
      <c r="AY4553" s="40"/>
      <c r="AZ4553" s="40"/>
      <c r="BA4553" s="40"/>
      <c r="BB4553" s="40"/>
      <c r="BC4553" s="40"/>
      <c r="BD4553" s="40"/>
      <c r="BE4553" s="40"/>
      <c r="BF4553" s="40"/>
    </row>
    <row r="4554" spans="1:58" x14ac:dyDescent="0.4">
      <c r="A4554" s="510"/>
      <c r="B4554" s="40"/>
      <c r="C4554" s="40"/>
      <c r="D4554" s="45"/>
      <c r="E4554" s="45"/>
      <c r="F4554" s="64"/>
      <c r="G4554" s="40"/>
      <c r="H4554" s="40"/>
      <c r="I4554" s="40"/>
      <c r="J4554" s="40"/>
      <c r="K4554" s="40"/>
      <c r="L4554" s="40"/>
      <c r="M4554" s="40"/>
      <c r="N4554" s="40"/>
      <c r="O4554" s="40"/>
      <c r="P4554" s="40"/>
      <c r="Q4554" s="40"/>
      <c r="R4554" s="40"/>
      <c r="S4554" s="40"/>
      <c r="T4554" s="40"/>
      <c r="U4554" s="40"/>
      <c r="V4554" s="40"/>
      <c r="W4554" s="40"/>
      <c r="X4554" s="40"/>
      <c r="Y4554" s="40"/>
      <c r="Z4554" s="40"/>
      <c r="AA4554" s="40"/>
      <c r="AB4554" s="40"/>
      <c r="AC4554" s="40"/>
      <c r="AD4554" s="40"/>
      <c r="AE4554" s="40"/>
      <c r="AF4554" s="40"/>
      <c r="AG4554" s="40"/>
      <c r="AH4554" s="40"/>
      <c r="AI4554" s="40"/>
      <c r="AJ4554" s="40"/>
      <c r="AK4554" s="40"/>
      <c r="AL4554" s="40"/>
      <c r="AM4554" s="40"/>
      <c r="AN4554" s="40"/>
      <c r="AO4554" s="40"/>
      <c r="AP4554" s="40"/>
      <c r="AQ4554" s="40"/>
      <c r="AR4554" s="40"/>
      <c r="AS4554" s="40"/>
      <c r="AT4554" s="40"/>
      <c r="AU4554" s="40"/>
      <c r="AV4554" s="40"/>
      <c r="AW4554" s="40"/>
      <c r="AX4554" s="40"/>
      <c r="AY4554" s="40"/>
      <c r="AZ4554" s="40"/>
      <c r="BA4554" s="40"/>
      <c r="BB4554" s="40"/>
      <c r="BC4554" s="40"/>
      <c r="BD4554" s="40"/>
      <c r="BE4554" s="40"/>
      <c r="BF4554" s="40"/>
    </row>
    <row r="4555" spans="1:58" x14ac:dyDescent="0.4">
      <c r="A4555" s="510"/>
      <c r="B4555" s="40"/>
      <c r="C4555" s="40"/>
      <c r="D4555" s="45"/>
      <c r="E4555" s="45"/>
      <c r="F4555" s="64"/>
      <c r="G4555" s="40"/>
      <c r="H4555" s="40"/>
      <c r="I4555" s="40"/>
      <c r="J4555" s="40"/>
      <c r="K4555" s="40"/>
      <c r="L4555" s="40"/>
      <c r="M4555" s="40"/>
      <c r="N4555" s="40"/>
      <c r="O4555" s="40"/>
      <c r="P4555" s="40"/>
      <c r="Q4555" s="40"/>
      <c r="R4555" s="40"/>
      <c r="S4555" s="40"/>
      <c r="T4555" s="40"/>
      <c r="U4555" s="40"/>
      <c r="V4555" s="40"/>
      <c r="W4555" s="40"/>
      <c r="X4555" s="40"/>
      <c r="Y4555" s="40"/>
      <c r="Z4555" s="40"/>
      <c r="AA4555" s="40"/>
      <c r="AB4555" s="40"/>
      <c r="AC4555" s="40"/>
      <c r="AD4555" s="40"/>
      <c r="AE4555" s="40"/>
      <c r="AF4555" s="40"/>
      <c r="AG4555" s="40"/>
      <c r="AH4555" s="40"/>
      <c r="AI4555" s="40"/>
      <c r="AJ4555" s="40"/>
      <c r="AK4555" s="40"/>
      <c r="AL4555" s="40"/>
      <c r="AM4555" s="40"/>
      <c r="AN4555" s="40"/>
      <c r="AO4555" s="40"/>
      <c r="AP4555" s="40"/>
      <c r="AQ4555" s="40"/>
      <c r="AR4555" s="40"/>
      <c r="AS4555" s="40"/>
      <c r="AT4555" s="40"/>
      <c r="AU4555" s="40"/>
      <c r="AV4555" s="40"/>
      <c r="AW4555" s="40"/>
      <c r="AX4555" s="40"/>
      <c r="AY4555" s="40"/>
      <c r="AZ4555" s="40"/>
      <c r="BA4555" s="40"/>
      <c r="BB4555" s="40"/>
      <c r="BC4555" s="40"/>
      <c r="BD4555" s="40"/>
      <c r="BE4555" s="40"/>
      <c r="BF4555" s="40"/>
    </row>
    <row r="4556" spans="1:58" x14ac:dyDescent="0.4">
      <c r="A4556" s="510"/>
      <c r="B4556" s="40"/>
      <c r="C4556" s="40"/>
      <c r="D4556" s="45"/>
      <c r="E4556" s="45"/>
      <c r="F4556" s="64"/>
      <c r="G4556" s="40"/>
      <c r="H4556" s="40"/>
      <c r="I4556" s="40"/>
      <c r="J4556" s="40"/>
      <c r="K4556" s="40"/>
      <c r="L4556" s="40"/>
      <c r="M4556" s="40"/>
      <c r="N4556" s="40"/>
      <c r="O4556" s="40"/>
      <c r="P4556" s="40"/>
      <c r="Q4556" s="40"/>
      <c r="R4556" s="40"/>
      <c r="S4556" s="40"/>
      <c r="T4556" s="40"/>
      <c r="U4556" s="40"/>
      <c r="V4556" s="40"/>
      <c r="W4556" s="40"/>
      <c r="X4556" s="40"/>
      <c r="Y4556" s="40"/>
      <c r="Z4556" s="40"/>
      <c r="AA4556" s="40"/>
      <c r="AB4556" s="40"/>
      <c r="AC4556" s="40"/>
      <c r="AD4556" s="40"/>
      <c r="AE4556" s="40"/>
      <c r="AF4556" s="40"/>
      <c r="AG4556" s="40"/>
      <c r="AH4556" s="40"/>
      <c r="AI4556" s="40"/>
      <c r="AJ4556" s="40"/>
      <c r="AK4556" s="40"/>
      <c r="AL4556" s="40"/>
      <c r="AM4556" s="40"/>
      <c r="AN4556" s="40"/>
      <c r="AO4556" s="40"/>
      <c r="AP4556" s="40"/>
      <c r="AQ4556" s="40"/>
      <c r="AR4556" s="40"/>
      <c r="AS4556" s="40"/>
      <c r="AT4556" s="40"/>
      <c r="AU4556" s="40"/>
      <c r="AV4556" s="40"/>
      <c r="AW4556" s="40"/>
      <c r="AX4556" s="40"/>
      <c r="AY4556" s="40"/>
      <c r="AZ4556" s="40"/>
      <c r="BA4556" s="40"/>
      <c r="BB4556" s="40"/>
      <c r="BC4556" s="40"/>
      <c r="BD4556" s="40"/>
      <c r="BE4556" s="40"/>
      <c r="BF4556" s="40"/>
    </row>
    <row r="4557" spans="1:58" x14ac:dyDescent="0.4">
      <c r="A4557" s="510"/>
      <c r="B4557" s="40"/>
      <c r="C4557" s="40"/>
      <c r="D4557" s="45"/>
      <c r="E4557" s="45"/>
      <c r="F4557" s="64"/>
      <c r="G4557" s="40"/>
      <c r="H4557" s="40"/>
      <c r="I4557" s="40"/>
      <c r="J4557" s="40"/>
      <c r="K4557" s="40"/>
      <c r="L4557" s="40"/>
      <c r="M4557" s="40"/>
      <c r="N4557" s="40"/>
      <c r="O4557" s="40"/>
      <c r="P4557" s="40"/>
      <c r="Q4557" s="40"/>
      <c r="R4557" s="40"/>
      <c r="S4557" s="40"/>
      <c r="T4557" s="40"/>
      <c r="U4557" s="40"/>
      <c r="V4557" s="40"/>
      <c r="W4557" s="40"/>
      <c r="X4557" s="40"/>
      <c r="Y4557" s="40"/>
      <c r="Z4557" s="40"/>
      <c r="AA4557" s="40"/>
      <c r="AB4557" s="40"/>
      <c r="AC4557" s="40"/>
      <c r="AD4557" s="40"/>
      <c r="AE4557" s="40"/>
      <c r="AF4557" s="40"/>
      <c r="AG4557" s="40"/>
      <c r="AH4557" s="40"/>
      <c r="AI4557" s="40"/>
      <c r="AJ4557" s="40"/>
      <c r="AK4557" s="40"/>
      <c r="AL4557" s="40"/>
      <c r="AM4557" s="40"/>
      <c r="AN4557" s="40"/>
      <c r="AO4557" s="40"/>
      <c r="AP4557" s="40"/>
      <c r="AQ4557" s="40"/>
      <c r="AR4557" s="40"/>
      <c r="AS4557" s="40"/>
      <c r="AT4557" s="40"/>
      <c r="AU4557" s="40"/>
      <c r="AV4557" s="40"/>
      <c r="AW4557" s="40"/>
      <c r="AX4557" s="40"/>
      <c r="AY4557" s="40"/>
      <c r="AZ4557" s="40"/>
      <c r="BA4557" s="40"/>
      <c r="BB4557" s="40"/>
      <c r="BC4557" s="40"/>
      <c r="BD4557" s="40"/>
      <c r="BE4557" s="40"/>
      <c r="BF4557" s="40"/>
    </row>
    <row r="4558" spans="1:58" x14ac:dyDescent="0.4">
      <c r="A4558" s="510"/>
      <c r="B4558" s="40"/>
      <c r="C4558" s="40"/>
      <c r="D4558" s="45"/>
      <c r="E4558" s="45"/>
      <c r="F4558" s="64"/>
      <c r="G4558" s="40"/>
      <c r="H4558" s="40"/>
      <c r="I4558" s="40"/>
      <c r="J4558" s="40"/>
      <c r="K4558" s="40"/>
      <c r="L4558" s="40"/>
      <c r="M4558" s="40"/>
      <c r="N4558" s="40"/>
      <c r="O4558" s="40"/>
      <c r="P4558" s="40"/>
      <c r="Q4558" s="40"/>
      <c r="R4558" s="40"/>
      <c r="S4558" s="40"/>
      <c r="T4558" s="40"/>
      <c r="U4558" s="40"/>
      <c r="V4558" s="40"/>
      <c r="W4558" s="40"/>
      <c r="X4558" s="40"/>
      <c r="Y4558" s="40"/>
      <c r="Z4558" s="40"/>
      <c r="AA4558" s="40"/>
      <c r="AB4558" s="40"/>
      <c r="AC4558" s="40"/>
      <c r="AD4558" s="40"/>
      <c r="AE4558" s="40"/>
      <c r="AF4558" s="40"/>
      <c r="AG4558" s="40"/>
      <c r="AH4558" s="40"/>
      <c r="AI4558" s="40"/>
      <c r="AJ4558" s="40"/>
      <c r="AK4558" s="40"/>
      <c r="AL4558" s="40"/>
      <c r="AM4558" s="40"/>
      <c r="AN4558" s="40"/>
      <c r="AO4558" s="40"/>
      <c r="AP4558" s="40"/>
      <c r="AQ4558" s="40"/>
      <c r="AR4558" s="40"/>
      <c r="AS4558" s="40"/>
      <c r="AT4558" s="40"/>
      <c r="AU4558" s="40"/>
      <c r="AV4558" s="40"/>
      <c r="AW4558" s="40"/>
      <c r="AX4558" s="40"/>
      <c r="AY4558" s="40"/>
      <c r="AZ4558" s="40"/>
      <c r="BA4558" s="40"/>
      <c r="BB4558" s="40"/>
      <c r="BC4558" s="40"/>
      <c r="BD4558" s="40"/>
      <c r="BE4558" s="40"/>
      <c r="BF4558" s="40"/>
    </row>
    <row r="4559" spans="1:58" x14ac:dyDescent="0.4">
      <c r="A4559" s="510"/>
      <c r="B4559" s="40"/>
      <c r="C4559" s="40"/>
      <c r="D4559" s="45"/>
      <c r="E4559" s="45"/>
      <c r="F4559" s="64"/>
      <c r="G4559" s="40"/>
      <c r="H4559" s="40"/>
      <c r="I4559" s="40"/>
      <c r="J4559" s="40"/>
      <c r="K4559" s="40"/>
      <c r="L4559" s="40"/>
      <c r="M4559" s="40"/>
      <c r="N4559" s="40"/>
      <c r="O4559" s="40"/>
      <c r="P4559" s="40"/>
      <c r="Q4559" s="40"/>
      <c r="R4559" s="40"/>
      <c r="S4559" s="40"/>
      <c r="T4559" s="40"/>
      <c r="U4559" s="40"/>
      <c r="V4559" s="40"/>
      <c r="W4559" s="40"/>
      <c r="X4559" s="40"/>
      <c r="Y4559" s="40"/>
      <c r="Z4559" s="40"/>
      <c r="AA4559" s="40"/>
      <c r="AB4559" s="40"/>
      <c r="AC4559" s="40"/>
      <c r="AD4559" s="40"/>
      <c r="AE4559" s="40"/>
      <c r="AF4559" s="40"/>
      <c r="AG4559" s="40"/>
      <c r="AH4559" s="40"/>
      <c r="AI4559" s="40"/>
      <c r="AJ4559" s="40"/>
      <c r="AK4559" s="40"/>
      <c r="AL4559" s="40"/>
      <c r="AM4559" s="40"/>
      <c r="AN4559" s="40"/>
      <c r="AO4559" s="40"/>
      <c r="AP4559" s="40"/>
      <c r="AQ4559" s="40"/>
      <c r="AR4559" s="40"/>
      <c r="AS4559" s="40"/>
      <c r="AT4559" s="40"/>
      <c r="AU4559" s="40"/>
      <c r="AV4559" s="40"/>
      <c r="AW4559" s="40"/>
      <c r="AX4559" s="40"/>
      <c r="AY4559" s="40"/>
      <c r="AZ4559" s="40"/>
      <c r="BA4559" s="40"/>
      <c r="BB4559" s="40"/>
      <c r="BC4559" s="40"/>
      <c r="BD4559" s="40"/>
      <c r="BE4559" s="40"/>
      <c r="BF4559" s="40"/>
    </row>
    <row r="4560" spans="1:58" x14ac:dyDescent="0.4">
      <c r="A4560" s="510"/>
      <c r="B4560" s="40"/>
      <c r="C4560" s="40"/>
      <c r="D4560" s="45"/>
      <c r="E4560" s="45"/>
      <c r="F4560" s="64"/>
      <c r="G4560" s="40"/>
      <c r="H4560" s="40"/>
      <c r="I4560" s="40"/>
      <c r="J4560" s="40"/>
      <c r="K4560" s="40"/>
      <c r="L4560" s="40"/>
      <c r="M4560" s="40"/>
      <c r="N4560" s="40"/>
      <c r="O4560" s="40"/>
      <c r="P4560" s="40"/>
      <c r="Q4560" s="40"/>
      <c r="R4560" s="40"/>
      <c r="S4560" s="40"/>
      <c r="T4560" s="40"/>
      <c r="U4560" s="40"/>
      <c r="V4560" s="40"/>
      <c r="W4560" s="40"/>
      <c r="X4560" s="40"/>
      <c r="Y4560" s="40"/>
      <c r="Z4560" s="40"/>
      <c r="AA4560" s="40"/>
      <c r="AB4560" s="40"/>
      <c r="AC4560" s="40"/>
      <c r="AD4560" s="40"/>
      <c r="AE4560" s="40"/>
      <c r="AF4560" s="40"/>
      <c r="AG4560" s="40"/>
      <c r="AH4560" s="40"/>
      <c r="AI4560" s="40"/>
      <c r="AJ4560" s="40"/>
      <c r="AK4560" s="40"/>
      <c r="AL4560" s="40"/>
      <c r="AM4560" s="40"/>
      <c r="AN4560" s="40"/>
      <c r="AO4560" s="40"/>
      <c r="AP4560" s="40"/>
      <c r="AQ4560" s="40"/>
      <c r="AR4560" s="40"/>
      <c r="AS4560" s="40"/>
      <c r="AT4560" s="40"/>
      <c r="AU4560" s="40"/>
      <c r="AV4560" s="40"/>
      <c r="AW4560" s="40"/>
      <c r="AX4560" s="40"/>
      <c r="AY4560" s="40"/>
      <c r="AZ4560" s="40"/>
      <c r="BA4560" s="40"/>
      <c r="BB4560" s="40"/>
      <c r="BC4560" s="40"/>
      <c r="BD4560" s="40"/>
      <c r="BE4560" s="40"/>
      <c r="BF4560" s="40"/>
    </row>
    <row r="4561" spans="1:58" x14ac:dyDescent="0.4">
      <c r="A4561" s="510"/>
      <c r="B4561" s="40"/>
      <c r="C4561" s="40"/>
      <c r="D4561" s="45"/>
      <c r="E4561" s="45"/>
      <c r="F4561" s="64"/>
      <c r="G4561" s="40"/>
      <c r="H4561" s="40"/>
      <c r="I4561" s="40"/>
      <c r="J4561" s="40"/>
      <c r="K4561" s="40"/>
      <c r="L4561" s="40"/>
      <c r="M4561" s="40"/>
      <c r="N4561" s="40"/>
      <c r="O4561" s="40"/>
      <c r="P4561" s="40"/>
      <c r="Q4561" s="40"/>
      <c r="R4561" s="40"/>
      <c r="S4561" s="40"/>
      <c r="T4561" s="40"/>
      <c r="U4561" s="40"/>
      <c r="V4561" s="40"/>
      <c r="W4561" s="40"/>
      <c r="X4561" s="40"/>
      <c r="Y4561" s="40"/>
      <c r="Z4561" s="40"/>
      <c r="AA4561" s="40"/>
      <c r="AB4561" s="40"/>
      <c r="AC4561" s="40"/>
      <c r="AD4561" s="40"/>
      <c r="AE4561" s="40"/>
      <c r="AF4561" s="40"/>
      <c r="AG4561" s="40"/>
      <c r="AH4561" s="40"/>
      <c r="AI4561" s="40"/>
      <c r="AJ4561" s="40"/>
      <c r="AK4561" s="40"/>
      <c r="AL4561" s="40"/>
      <c r="AM4561" s="40"/>
      <c r="AN4561" s="40"/>
      <c r="AO4561" s="40"/>
      <c r="AP4561" s="40"/>
      <c r="AQ4561" s="40"/>
      <c r="AR4561" s="40"/>
      <c r="AS4561" s="40"/>
      <c r="AT4561" s="40"/>
      <c r="AU4561" s="40"/>
      <c r="AV4561" s="40"/>
      <c r="AW4561" s="40"/>
      <c r="AX4561" s="40"/>
      <c r="AY4561" s="40"/>
      <c r="AZ4561" s="40"/>
      <c r="BA4561" s="40"/>
      <c r="BB4561" s="40"/>
      <c r="BC4561" s="40"/>
      <c r="BD4561" s="40"/>
      <c r="BE4561" s="40"/>
      <c r="BF4561" s="40"/>
    </row>
    <row r="4562" spans="1:58" x14ac:dyDescent="0.4">
      <c r="A4562" s="510"/>
      <c r="B4562" s="40"/>
      <c r="C4562" s="40"/>
      <c r="D4562" s="45"/>
      <c r="E4562" s="45"/>
      <c r="F4562" s="64"/>
      <c r="G4562" s="40"/>
      <c r="H4562" s="40"/>
      <c r="I4562" s="40"/>
      <c r="J4562" s="40"/>
      <c r="K4562" s="40"/>
      <c r="L4562" s="40"/>
      <c r="M4562" s="40"/>
      <c r="N4562" s="40"/>
      <c r="O4562" s="40"/>
      <c r="P4562" s="40"/>
      <c r="Q4562" s="40"/>
      <c r="R4562" s="40"/>
      <c r="S4562" s="40"/>
      <c r="T4562" s="40"/>
      <c r="U4562" s="40"/>
      <c r="V4562" s="40"/>
      <c r="W4562" s="40"/>
      <c r="X4562" s="40"/>
      <c r="Y4562" s="40"/>
      <c r="Z4562" s="40"/>
      <c r="AA4562" s="40"/>
      <c r="AB4562" s="40"/>
      <c r="AC4562" s="40"/>
      <c r="AD4562" s="40"/>
      <c r="AE4562" s="40"/>
      <c r="AF4562" s="40"/>
      <c r="AG4562" s="40"/>
      <c r="AH4562" s="40"/>
      <c r="AI4562" s="40"/>
      <c r="AJ4562" s="40"/>
      <c r="AK4562" s="40"/>
      <c r="AL4562" s="40"/>
      <c r="AM4562" s="40"/>
      <c r="AN4562" s="40"/>
      <c r="AO4562" s="40"/>
      <c r="AP4562" s="40"/>
      <c r="AQ4562" s="40"/>
      <c r="AR4562" s="40"/>
      <c r="AS4562" s="40"/>
      <c r="AT4562" s="40"/>
      <c r="AU4562" s="40"/>
      <c r="AV4562" s="40"/>
      <c r="AW4562" s="40"/>
      <c r="AX4562" s="40"/>
      <c r="AY4562" s="40"/>
      <c r="AZ4562" s="40"/>
      <c r="BA4562" s="40"/>
      <c r="BB4562" s="40"/>
      <c r="BC4562" s="40"/>
      <c r="BD4562" s="40"/>
      <c r="BE4562" s="40"/>
      <c r="BF4562" s="40"/>
    </row>
    <row r="4563" spans="1:58" x14ac:dyDescent="0.4">
      <c r="A4563" s="510"/>
      <c r="B4563" s="40"/>
      <c r="C4563" s="40"/>
      <c r="D4563" s="45"/>
      <c r="E4563" s="45"/>
      <c r="F4563" s="64"/>
      <c r="G4563" s="40"/>
      <c r="H4563" s="40"/>
      <c r="I4563" s="40"/>
      <c r="J4563" s="40"/>
      <c r="K4563" s="40"/>
      <c r="L4563" s="40"/>
      <c r="M4563" s="40"/>
      <c r="N4563" s="40"/>
      <c r="O4563" s="40"/>
      <c r="P4563" s="40"/>
      <c r="Q4563" s="40"/>
      <c r="R4563" s="40"/>
      <c r="S4563" s="40"/>
      <c r="T4563" s="40"/>
      <c r="U4563" s="40"/>
      <c r="V4563" s="40"/>
      <c r="W4563" s="40"/>
      <c r="X4563" s="40"/>
      <c r="Y4563" s="40"/>
      <c r="Z4563" s="40"/>
      <c r="AA4563" s="40"/>
      <c r="AB4563" s="40"/>
      <c r="AC4563" s="40"/>
      <c r="AD4563" s="40"/>
      <c r="AE4563" s="40"/>
      <c r="AF4563" s="40"/>
      <c r="AG4563" s="40"/>
      <c r="AH4563" s="40"/>
      <c r="AI4563" s="40"/>
      <c r="AJ4563" s="40"/>
      <c r="AK4563" s="40"/>
      <c r="AL4563" s="40"/>
      <c r="AM4563" s="40"/>
      <c r="AN4563" s="40"/>
      <c r="AO4563" s="40"/>
      <c r="AP4563" s="40"/>
      <c r="AQ4563" s="40"/>
      <c r="AR4563" s="40"/>
      <c r="AS4563" s="40"/>
      <c r="AT4563" s="40"/>
      <c r="AU4563" s="40"/>
      <c r="AV4563" s="40"/>
      <c r="AW4563" s="40"/>
      <c r="AX4563" s="40"/>
      <c r="AY4563" s="40"/>
      <c r="AZ4563" s="40"/>
      <c r="BA4563" s="40"/>
      <c r="BB4563" s="40"/>
      <c r="BC4563" s="40"/>
      <c r="BD4563" s="40"/>
      <c r="BE4563" s="40"/>
      <c r="BF4563" s="40"/>
    </row>
    <row r="4564" spans="1:58" x14ac:dyDescent="0.4">
      <c r="A4564" s="510"/>
      <c r="B4564" s="40"/>
      <c r="C4564" s="40"/>
      <c r="D4564" s="45"/>
      <c r="E4564" s="45"/>
      <c r="F4564" s="64"/>
      <c r="G4564" s="40"/>
      <c r="H4564" s="40"/>
      <c r="I4564" s="40"/>
      <c r="J4564" s="40"/>
      <c r="K4564" s="40"/>
      <c r="L4564" s="40"/>
      <c r="M4564" s="40"/>
      <c r="N4564" s="40"/>
      <c r="O4564" s="40"/>
      <c r="P4564" s="40"/>
      <c r="Q4564" s="40"/>
      <c r="R4564" s="40"/>
      <c r="S4564" s="40"/>
      <c r="T4564" s="40"/>
      <c r="U4564" s="40"/>
      <c r="V4564" s="40"/>
      <c r="W4564" s="40"/>
      <c r="X4564" s="40"/>
      <c r="Y4564" s="40"/>
      <c r="Z4564" s="40"/>
      <c r="AA4564" s="40"/>
      <c r="AB4564" s="40"/>
      <c r="AC4564" s="40"/>
      <c r="AD4564" s="40"/>
      <c r="AE4564" s="40"/>
      <c r="AF4564" s="40"/>
      <c r="AG4564" s="40"/>
      <c r="AH4564" s="40"/>
      <c r="AI4564" s="40"/>
      <c r="AJ4564" s="40"/>
      <c r="AK4564" s="40"/>
      <c r="AL4564" s="40"/>
      <c r="AM4564" s="40"/>
      <c r="AN4564" s="40"/>
      <c r="AO4564" s="40"/>
      <c r="AP4564" s="40"/>
      <c r="AQ4564" s="40"/>
      <c r="AR4564" s="40"/>
      <c r="AS4564" s="40"/>
      <c r="AT4564" s="40"/>
      <c r="AU4564" s="40"/>
      <c r="AV4564" s="40"/>
      <c r="AW4564" s="40"/>
      <c r="AX4564" s="40"/>
      <c r="AY4564" s="40"/>
      <c r="AZ4564" s="40"/>
      <c r="BA4564" s="40"/>
      <c r="BB4564" s="40"/>
      <c r="BC4564" s="40"/>
      <c r="BD4564" s="40"/>
      <c r="BE4564" s="40"/>
      <c r="BF4564" s="40"/>
    </row>
    <row r="4565" spans="1:58" x14ac:dyDescent="0.4">
      <c r="A4565" s="510"/>
      <c r="B4565" s="40"/>
      <c r="C4565" s="40"/>
      <c r="D4565" s="45"/>
      <c r="E4565" s="45"/>
      <c r="F4565" s="64"/>
      <c r="G4565" s="40"/>
      <c r="H4565" s="40"/>
      <c r="I4565" s="40"/>
      <c r="J4565" s="40"/>
      <c r="K4565" s="40"/>
      <c r="L4565" s="40"/>
      <c r="M4565" s="40"/>
      <c r="N4565" s="40"/>
      <c r="O4565" s="40"/>
      <c r="P4565" s="40"/>
      <c r="Q4565" s="40"/>
      <c r="R4565" s="40"/>
      <c r="S4565" s="40"/>
      <c r="T4565" s="40"/>
      <c r="U4565" s="40"/>
      <c r="V4565" s="40"/>
      <c r="W4565" s="40"/>
      <c r="X4565" s="40"/>
      <c r="Y4565" s="40"/>
      <c r="Z4565" s="40"/>
      <c r="AA4565" s="40"/>
      <c r="AB4565" s="40"/>
      <c r="AC4565" s="40"/>
      <c r="AD4565" s="40"/>
      <c r="AE4565" s="40"/>
      <c r="AF4565" s="40"/>
      <c r="AG4565" s="40"/>
      <c r="AH4565" s="40"/>
      <c r="AI4565" s="40"/>
      <c r="AJ4565" s="40"/>
      <c r="AK4565" s="40"/>
      <c r="AL4565" s="40"/>
      <c r="AM4565" s="40"/>
      <c r="AN4565" s="40"/>
      <c r="AO4565" s="40"/>
      <c r="AP4565" s="40"/>
      <c r="AQ4565" s="40"/>
      <c r="AR4565" s="40"/>
      <c r="AS4565" s="40"/>
      <c r="AT4565" s="40"/>
      <c r="AU4565" s="40"/>
      <c r="AV4565" s="40"/>
      <c r="AW4565" s="40"/>
      <c r="AX4565" s="40"/>
      <c r="AY4565" s="40"/>
      <c r="AZ4565" s="40"/>
      <c r="BA4565" s="40"/>
      <c r="BB4565" s="40"/>
      <c r="BC4565" s="40"/>
      <c r="BD4565" s="40"/>
      <c r="BE4565" s="40"/>
      <c r="BF4565" s="40"/>
    </row>
    <row r="4566" spans="1:58" x14ac:dyDescent="0.4">
      <c r="A4566" s="510"/>
      <c r="B4566" s="40"/>
      <c r="C4566" s="40"/>
      <c r="D4566" s="45"/>
      <c r="E4566" s="45"/>
      <c r="F4566" s="64"/>
      <c r="G4566" s="40"/>
      <c r="H4566" s="40"/>
      <c r="I4566" s="40"/>
      <c r="J4566" s="40"/>
      <c r="K4566" s="40"/>
      <c r="L4566" s="40"/>
      <c r="M4566" s="40"/>
      <c r="N4566" s="40"/>
      <c r="O4566" s="40"/>
      <c r="P4566" s="40"/>
      <c r="Q4566" s="40"/>
      <c r="R4566" s="40"/>
      <c r="S4566" s="40"/>
      <c r="T4566" s="40"/>
      <c r="U4566" s="40"/>
      <c r="V4566" s="40"/>
      <c r="W4566" s="40"/>
      <c r="X4566" s="40"/>
      <c r="Y4566" s="40"/>
      <c r="Z4566" s="40"/>
      <c r="AA4566" s="40"/>
      <c r="AB4566" s="40"/>
      <c r="AC4566" s="40"/>
      <c r="AD4566" s="40"/>
      <c r="AE4566" s="40"/>
      <c r="AF4566" s="40"/>
      <c r="AG4566" s="40"/>
      <c r="AH4566" s="40"/>
      <c r="AI4566" s="40"/>
      <c r="AJ4566" s="40"/>
      <c r="AK4566" s="40"/>
      <c r="AL4566" s="40"/>
      <c r="AM4566" s="40"/>
      <c r="AN4566" s="40"/>
      <c r="AO4566" s="40"/>
      <c r="AP4566" s="40"/>
      <c r="AQ4566" s="40"/>
      <c r="AR4566" s="40"/>
      <c r="AS4566" s="40"/>
      <c r="AT4566" s="40"/>
      <c r="AU4566" s="40"/>
      <c r="AV4566" s="40"/>
      <c r="AW4566" s="40"/>
      <c r="AX4566" s="40"/>
      <c r="AY4566" s="40"/>
      <c r="AZ4566" s="40"/>
      <c r="BA4566" s="40"/>
      <c r="BB4566" s="40"/>
      <c r="BC4566" s="40"/>
      <c r="BD4566" s="40"/>
      <c r="BE4566" s="40"/>
      <c r="BF4566" s="40"/>
    </row>
    <row r="4567" spans="1:58" x14ac:dyDescent="0.4">
      <c r="A4567" s="510"/>
      <c r="B4567" s="40"/>
      <c r="C4567" s="40"/>
      <c r="D4567" s="45"/>
      <c r="E4567" s="45"/>
      <c r="F4567" s="64"/>
      <c r="G4567" s="40"/>
      <c r="H4567" s="40"/>
      <c r="I4567" s="40"/>
      <c r="J4567" s="40"/>
      <c r="K4567" s="40"/>
      <c r="L4567" s="40"/>
      <c r="M4567" s="40"/>
      <c r="N4567" s="40"/>
      <c r="O4567" s="40"/>
      <c r="P4567" s="40"/>
      <c r="Q4567" s="40"/>
      <c r="R4567" s="40"/>
      <c r="S4567" s="40"/>
      <c r="T4567" s="40"/>
      <c r="U4567" s="40"/>
      <c r="V4567" s="40"/>
      <c r="W4567" s="40"/>
      <c r="X4567" s="40"/>
      <c r="Y4567" s="40"/>
      <c r="Z4567" s="40"/>
      <c r="AA4567" s="40"/>
      <c r="AB4567" s="40"/>
      <c r="AC4567" s="40"/>
      <c r="AD4567" s="40"/>
      <c r="AE4567" s="40"/>
      <c r="AF4567" s="40"/>
      <c r="AG4567" s="40"/>
      <c r="AH4567" s="40"/>
      <c r="AI4567" s="40"/>
      <c r="AJ4567" s="40"/>
      <c r="AK4567" s="40"/>
      <c r="AL4567" s="40"/>
      <c r="AM4567" s="40"/>
      <c r="AN4567" s="40"/>
      <c r="AO4567" s="40"/>
      <c r="AP4567" s="40"/>
      <c r="AQ4567" s="40"/>
      <c r="AR4567" s="40"/>
      <c r="AS4567" s="40"/>
      <c r="AT4567" s="40"/>
      <c r="AU4567" s="40"/>
      <c r="AV4567" s="40"/>
      <c r="AW4567" s="40"/>
      <c r="AX4567" s="40"/>
      <c r="AY4567" s="40"/>
      <c r="AZ4567" s="40"/>
      <c r="BA4567" s="40"/>
      <c r="BB4567" s="40"/>
      <c r="BC4567" s="40"/>
      <c r="BD4567" s="40"/>
      <c r="BE4567" s="40"/>
      <c r="BF4567" s="40"/>
    </row>
    <row r="4568" spans="1:58" x14ac:dyDescent="0.4">
      <c r="A4568" s="510"/>
      <c r="B4568" s="40"/>
      <c r="C4568" s="40"/>
      <c r="D4568" s="45"/>
      <c r="E4568" s="45"/>
      <c r="F4568" s="64"/>
      <c r="G4568" s="40"/>
      <c r="H4568" s="40"/>
      <c r="I4568" s="40"/>
      <c r="J4568" s="40"/>
      <c r="K4568" s="40"/>
      <c r="L4568" s="40"/>
      <c r="M4568" s="40"/>
      <c r="N4568" s="40"/>
      <c r="O4568" s="40"/>
      <c r="P4568" s="40"/>
      <c r="Q4568" s="40"/>
      <c r="R4568" s="40"/>
      <c r="S4568" s="40"/>
      <c r="T4568" s="40"/>
      <c r="U4568" s="40"/>
      <c r="V4568" s="40"/>
      <c r="W4568" s="40"/>
      <c r="X4568" s="40"/>
      <c r="Y4568" s="40"/>
      <c r="Z4568" s="40"/>
      <c r="AA4568" s="40"/>
      <c r="AB4568" s="40"/>
      <c r="AC4568" s="40"/>
      <c r="AD4568" s="40"/>
      <c r="AE4568" s="40"/>
      <c r="AF4568" s="40"/>
      <c r="AG4568" s="40"/>
      <c r="AH4568" s="40"/>
      <c r="AI4568" s="40"/>
      <c r="AJ4568" s="40"/>
      <c r="AK4568" s="40"/>
      <c r="AL4568" s="40"/>
      <c r="AM4568" s="40"/>
      <c r="AN4568" s="40"/>
      <c r="AO4568" s="40"/>
      <c r="AP4568" s="40"/>
      <c r="AQ4568" s="40"/>
      <c r="AR4568" s="40"/>
      <c r="AS4568" s="40"/>
      <c r="AT4568" s="40"/>
      <c r="AU4568" s="40"/>
      <c r="AV4568" s="40"/>
      <c r="AW4568" s="40"/>
      <c r="AX4568" s="40"/>
      <c r="AY4568" s="40"/>
      <c r="AZ4568" s="40"/>
      <c r="BA4568" s="40"/>
      <c r="BB4568" s="40"/>
      <c r="BC4568" s="40"/>
      <c r="BD4568" s="40"/>
      <c r="BE4568" s="40"/>
      <c r="BF4568" s="40"/>
    </row>
    <row r="4569" spans="1:58" x14ac:dyDescent="0.4">
      <c r="A4569" s="510"/>
      <c r="B4569" s="40"/>
      <c r="C4569" s="40"/>
      <c r="D4569" s="45"/>
      <c r="E4569" s="45"/>
      <c r="F4569" s="64"/>
      <c r="G4569" s="40"/>
      <c r="H4569" s="40"/>
      <c r="I4569" s="40"/>
      <c r="J4569" s="40"/>
      <c r="K4569" s="40"/>
      <c r="L4569" s="40"/>
      <c r="M4569" s="40"/>
      <c r="N4569" s="40"/>
      <c r="O4569" s="40"/>
      <c r="P4569" s="40"/>
      <c r="Q4569" s="40"/>
      <c r="R4569" s="40"/>
      <c r="S4569" s="40"/>
      <c r="T4569" s="40"/>
      <c r="U4569" s="40"/>
      <c r="V4569" s="40"/>
      <c r="W4569" s="40"/>
      <c r="X4569" s="40"/>
      <c r="Y4569" s="40"/>
      <c r="Z4569" s="40"/>
      <c r="AA4569" s="40"/>
      <c r="AB4569" s="40"/>
      <c r="AC4569" s="40"/>
      <c r="AD4569" s="40"/>
      <c r="AE4569" s="40"/>
      <c r="AF4569" s="40"/>
      <c r="AG4569" s="40"/>
      <c r="AH4569" s="40"/>
      <c r="AI4569" s="40"/>
      <c r="AJ4569" s="40"/>
      <c r="AK4569" s="40"/>
      <c r="AL4569" s="40"/>
      <c r="AM4569" s="40"/>
      <c r="AN4569" s="40"/>
      <c r="AO4569" s="40"/>
      <c r="AP4569" s="40"/>
      <c r="AQ4569" s="40"/>
      <c r="AR4569" s="40"/>
      <c r="AS4569" s="40"/>
      <c r="AT4569" s="40"/>
      <c r="AU4569" s="40"/>
      <c r="AV4569" s="40"/>
      <c r="AW4569" s="40"/>
      <c r="AX4569" s="40"/>
      <c r="AY4569" s="40"/>
      <c r="AZ4569" s="40"/>
      <c r="BA4569" s="40"/>
      <c r="BB4569" s="40"/>
      <c r="BC4569" s="40"/>
      <c r="BD4569" s="40"/>
      <c r="BE4569" s="40"/>
      <c r="BF4569" s="40"/>
    </row>
    <row r="4570" spans="1:58" x14ac:dyDescent="0.4">
      <c r="A4570" s="510"/>
      <c r="B4570" s="40"/>
      <c r="C4570" s="40"/>
      <c r="D4570" s="45"/>
      <c r="E4570" s="45"/>
      <c r="F4570" s="64"/>
      <c r="G4570" s="40"/>
      <c r="H4570" s="40"/>
      <c r="I4570" s="40"/>
      <c r="J4570" s="40"/>
      <c r="K4570" s="40"/>
      <c r="L4570" s="40"/>
      <c r="M4570" s="40"/>
      <c r="N4570" s="40"/>
      <c r="O4570" s="40"/>
      <c r="P4570" s="40"/>
      <c r="Q4570" s="40"/>
      <c r="R4570" s="40"/>
      <c r="S4570" s="40"/>
      <c r="T4570" s="40"/>
      <c r="U4570" s="40"/>
      <c r="V4570" s="40"/>
      <c r="W4570" s="40"/>
      <c r="X4570" s="40"/>
      <c r="Y4570" s="40"/>
      <c r="Z4570" s="40"/>
      <c r="AA4570" s="40"/>
      <c r="AB4570" s="40"/>
      <c r="AC4570" s="40"/>
      <c r="AD4570" s="40"/>
      <c r="AE4570" s="40"/>
      <c r="AF4570" s="40"/>
      <c r="AG4570" s="40"/>
      <c r="AH4570" s="40"/>
      <c r="AI4570" s="40"/>
      <c r="AJ4570" s="40"/>
      <c r="AK4570" s="40"/>
      <c r="AL4570" s="40"/>
      <c r="AM4570" s="40"/>
      <c r="AN4570" s="40"/>
      <c r="AO4570" s="40"/>
      <c r="AP4570" s="40"/>
      <c r="AQ4570" s="40"/>
      <c r="AR4570" s="40"/>
      <c r="AS4570" s="40"/>
      <c r="AT4570" s="40"/>
      <c r="AU4570" s="40"/>
      <c r="AV4570" s="40"/>
      <c r="AW4570" s="40"/>
      <c r="AX4570" s="40"/>
      <c r="AY4570" s="40"/>
      <c r="AZ4570" s="40"/>
      <c r="BA4570" s="40"/>
      <c r="BB4570" s="40"/>
      <c r="BC4570" s="40"/>
      <c r="BD4570" s="40"/>
      <c r="BE4570" s="40"/>
      <c r="BF4570" s="40"/>
    </row>
    <row r="4571" spans="1:58" x14ac:dyDescent="0.4">
      <c r="A4571" s="510"/>
      <c r="B4571" s="40"/>
      <c r="C4571" s="40"/>
      <c r="D4571" s="45"/>
      <c r="E4571" s="45"/>
      <c r="F4571" s="64"/>
      <c r="G4571" s="40"/>
      <c r="H4571" s="40"/>
      <c r="I4571" s="40"/>
      <c r="J4571" s="40"/>
      <c r="K4571" s="40"/>
      <c r="L4571" s="40"/>
      <c r="M4571" s="40"/>
      <c r="N4571" s="40"/>
      <c r="O4571" s="40"/>
      <c r="P4571" s="40"/>
      <c r="Q4571" s="40"/>
      <c r="R4571" s="40"/>
      <c r="S4571" s="40"/>
      <c r="T4571" s="40"/>
      <c r="U4571" s="40"/>
      <c r="V4571" s="40"/>
      <c r="W4571" s="40"/>
      <c r="X4571" s="40"/>
      <c r="Y4571" s="40"/>
      <c r="Z4571" s="40"/>
      <c r="AA4571" s="40"/>
      <c r="AB4571" s="40"/>
      <c r="AC4571" s="40"/>
      <c r="AD4571" s="40"/>
      <c r="AE4571" s="40"/>
      <c r="AF4571" s="40"/>
      <c r="AG4571" s="40"/>
      <c r="AH4571" s="40"/>
      <c r="AI4571" s="40"/>
      <c r="AJ4571" s="40"/>
      <c r="AK4571" s="40"/>
      <c r="AL4571" s="40"/>
      <c r="AM4571" s="40"/>
      <c r="AN4571" s="40"/>
      <c r="AO4571" s="40"/>
      <c r="AP4571" s="40"/>
      <c r="AQ4571" s="40"/>
      <c r="AR4571" s="40"/>
      <c r="AS4571" s="40"/>
      <c r="AT4571" s="40"/>
      <c r="AU4571" s="40"/>
      <c r="AV4571" s="40"/>
      <c r="AW4571" s="40"/>
      <c r="AX4571" s="40"/>
      <c r="AY4571" s="40"/>
      <c r="AZ4571" s="40"/>
      <c r="BA4571" s="40"/>
      <c r="BB4571" s="40"/>
      <c r="BC4571" s="40"/>
      <c r="BD4571" s="40"/>
      <c r="BE4571" s="40"/>
      <c r="BF4571" s="40"/>
    </row>
    <row r="4572" spans="1:58" x14ac:dyDescent="0.4">
      <c r="A4572" s="510"/>
      <c r="B4572" s="40"/>
      <c r="C4572" s="40"/>
      <c r="D4572" s="45"/>
      <c r="E4572" s="45"/>
      <c r="F4572" s="64"/>
      <c r="G4572" s="40"/>
      <c r="H4572" s="40"/>
      <c r="I4572" s="40"/>
      <c r="J4572" s="40"/>
      <c r="K4572" s="40"/>
      <c r="L4572" s="40"/>
      <c r="M4572" s="40"/>
      <c r="N4572" s="40"/>
      <c r="O4572" s="40"/>
      <c r="P4572" s="40"/>
      <c r="Q4572" s="40"/>
      <c r="R4572" s="40"/>
      <c r="S4572" s="40"/>
      <c r="T4572" s="40"/>
      <c r="U4572" s="40"/>
      <c r="V4572" s="40"/>
      <c r="W4572" s="40"/>
      <c r="X4572" s="40"/>
      <c r="Y4572" s="40"/>
      <c r="Z4572" s="40"/>
      <c r="AA4572" s="40"/>
      <c r="AB4572" s="40"/>
      <c r="AC4572" s="40"/>
      <c r="AD4572" s="40"/>
      <c r="AE4572" s="40"/>
      <c r="AF4572" s="40"/>
      <c r="AG4572" s="40"/>
      <c r="AH4572" s="40"/>
      <c r="AI4572" s="40"/>
      <c r="AJ4572" s="40"/>
      <c r="AK4572" s="40"/>
      <c r="AL4572" s="40"/>
      <c r="AM4572" s="40"/>
      <c r="AN4572" s="40"/>
      <c r="AO4572" s="40"/>
      <c r="AP4572" s="40"/>
      <c r="AQ4572" s="40"/>
      <c r="AR4572" s="40"/>
      <c r="AS4572" s="40"/>
      <c r="AT4572" s="40"/>
      <c r="AU4572" s="40"/>
      <c r="AV4572" s="40"/>
      <c r="AW4572" s="40"/>
      <c r="AX4572" s="40"/>
      <c r="AY4572" s="40"/>
      <c r="AZ4572" s="40"/>
      <c r="BA4572" s="40"/>
      <c r="BB4572" s="40"/>
      <c r="BC4572" s="40"/>
      <c r="BD4572" s="40"/>
      <c r="BE4572" s="40"/>
      <c r="BF4572" s="40"/>
    </row>
    <row r="4573" spans="1:58" x14ac:dyDescent="0.4">
      <c r="A4573" s="510"/>
      <c r="B4573" s="40"/>
      <c r="C4573" s="40"/>
      <c r="D4573" s="45"/>
      <c r="E4573" s="45"/>
      <c r="F4573" s="64"/>
      <c r="G4573" s="40"/>
      <c r="H4573" s="40"/>
      <c r="I4573" s="40"/>
      <c r="J4573" s="40"/>
      <c r="K4573" s="40"/>
      <c r="L4573" s="40"/>
      <c r="M4573" s="40"/>
      <c r="N4573" s="40"/>
      <c r="O4573" s="40"/>
      <c r="P4573" s="40"/>
      <c r="Q4573" s="40"/>
      <c r="R4573" s="40"/>
      <c r="S4573" s="40"/>
      <c r="T4573" s="40"/>
      <c r="U4573" s="40"/>
      <c r="V4573" s="40"/>
      <c r="W4573" s="40"/>
      <c r="X4573" s="40"/>
      <c r="Y4573" s="40"/>
      <c r="Z4573" s="40"/>
      <c r="AA4573" s="40"/>
      <c r="AB4573" s="40"/>
      <c r="AC4573" s="40"/>
      <c r="AD4573" s="40"/>
      <c r="AE4573" s="40"/>
      <c r="AF4573" s="40"/>
      <c r="AG4573" s="40"/>
      <c r="AH4573" s="40"/>
      <c r="AI4573" s="40"/>
      <c r="AJ4573" s="40"/>
      <c r="AK4573" s="40"/>
      <c r="AL4573" s="40"/>
      <c r="AM4573" s="40"/>
      <c r="AN4573" s="40"/>
      <c r="AO4573" s="40"/>
      <c r="AP4573" s="40"/>
      <c r="AQ4573" s="40"/>
      <c r="AR4573" s="40"/>
      <c r="AS4573" s="40"/>
      <c r="AT4573" s="40"/>
      <c r="AU4573" s="40"/>
      <c r="AV4573" s="40"/>
      <c r="AW4573" s="40"/>
      <c r="AX4573" s="40"/>
      <c r="AY4573" s="40"/>
      <c r="AZ4573" s="40"/>
      <c r="BA4573" s="40"/>
      <c r="BB4573" s="40"/>
      <c r="BC4573" s="40"/>
      <c r="BD4573" s="40"/>
      <c r="BE4573" s="40"/>
      <c r="BF4573" s="40"/>
    </row>
    <row r="4574" spans="1:58" x14ac:dyDescent="0.4">
      <c r="A4574" s="510"/>
      <c r="B4574" s="40"/>
      <c r="C4574" s="40"/>
      <c r="D4574" s="45"/>
      <c r="E4574" s="45"/>
      <c r="F4574" s="64"/>
      <c r="G4574" s="40"/>
      <c r="H4574" s="40"/>
      <c r="I4574" s="40"/>
      <c r="J4574" s="40"/>
      <c r="K4574" s="40"/>
      <c r="L4574" s="40"/>
      <c r="M4574" s="40"/>
      <c r="N4574" s="40"/>
      <c r="O4574" s="40"/>
      <c r="P4574" s="40"/>
      <c r="Q4574" s="40"/>
      <c r="R4574" s="40"/>
      <c r="S4574" s="40"/>
      <c r="T4574" s="40"/>
      <c r="U4574" s="40"/>
      <c r="V4574" s="40"/>
      <c r="W4574" s="40"/>
      <c r="X4574" s="40"/>
      <c r="Y4574" s="40"/>
      <c r="Z4574" s="40"/>
      <c r="AA4574" s="40"/>
      <c r="AB4574" s="40"/>
      <c r="AC4574" s="40"/>
      <c r="AD4574" s="40"/>
      <c r="AE4574" s="40"/>
      <c r="AF4574" s="40"/>
      <c r="AG4574" s="40"/>
      <c r="AH4574" s="40"/>
      <c r="AI4574" s="40"/>
      <c r="AJ4574" s="40"/>
      <c r="AK4574" s="40"/>
      <c r="AL4574" s="40"/>
      <c r="AM4574" s="40"/>
      <c r="AN4574" s="40"/>
      <c r="AO4574" s="40"/>
      <c r="AP4574" s="40"/>
      <c r="AQ4574" s="40"/>
      <c r="AR4574" s="40"/>
      <c r="AS4574" s="40"/>
      <c r="AT4574" s="40"/>
      <c r="AU4574" s="40"/>
      <c r="AV4574" s="40"/>
      <c r="AW4574" s="40"/>
      <c r="AX4574" s="40"/>
      <c r="AY4574" s="40"/>
      <c r="AZ4574" s="40"/>
      <c r="BA4574" s="40"/>
      <c r="BB4574" s="40"/>
      <c r="BC4574" s="40"/>
      <c r="BD4574" s="40"/>
      <c r="BE4574" s="40"/>
      <c r="BF4574" s="40"/>
    </row>
    <row r="4575" spans="1:58" x14ac:dyDescent="0.4">
      <c r="A4575" s="510"/>
      <c r="B4575" s="40"/>
      <c r="C4575" s="40"/>
      <c r="D4575" s="45"/>
      <c r="E4575" s="45"/>
      <c r="F4575" s="64"/>
      <c r="G4575" s="40"/>
      <c r="H4575" s="40"/>
      <c r="I4575" s="40"/>
      <c r="J4575" s="40"/>
      <c r="K4575" s="40"/>
      <c r="L4575" s="40"/>
      <c r="M4575" s="40"/>
      <c r="N4575" s="40"/>
      <c r="O4575" s="40"/>
      <c r="P4575" s="40"/>
      <c r="Q4575" s="40"/>
      <c r="R4575" s="40"/>
      <c r="S4575" s="40"/>
      <c r="T4575" s="40"/>
      <c r="U4575" s="40"/>
      <c r="V4575" s="40"/>
      <c r="W4575" s="40"/>
      <c r="X4575" s="40"/>
      <c r="Y4575" s="40"/>
      <c r="Z4575" s="40"/>
      <c r="AA4575" s="40"/>
      <c r="AB4575" s="40"/>
      <c r="AC4575" s="40"/>
      <c r="AD4575" s="40"/>
      <c r="AE4575" s="40"/>
      <c r="AF4575" s="40"/>
      <c r="AG4575" s="40"/>
      <c r="AH4575" s="40"/>
      <c r="AI4575" s="40"/>
      <c r="AJ4575" s="40"/>
      <c r="AK4575" s="40"/>
      <c r="AL4575" s="40"/>
      <c r="AM4575" s="40"/>
      <c r="AN4575" s="40"/>
      <c r="AO4575" s="40"/>
      <c r="AP4575" s="40"/>
      <c r="AQ4575" s="40"/>
      <c r="AR4575" s="40"/>
      <c r="AS4575" s="40"/>
      <c r="AT4575" s="40"/>
      <c r="AU4575" s="40"/>
      <c r="AV4575" s="40"/>
      <c r="AW4575" s="40"/>
      <c r="AX4575" s="40"/>
      <c r="AY4575" s="40"/>
      <c r="AZ4575" s="40"/>
      <c r="BA4575" s="40"/>
      <c r="BB4575" s="40"/>
      <c r="BC4575" s="40"/>
      <c r="BD4575" s="40"/>
      <c r="BE4575" s="40"/>
      <c r="BF4575" s="40"/>
    </row>
    <row r="4576" spans="1:58" x14ac:dyDescent="0.4">
      <c r="A4576" s="510"/>
      <c r="B4576" s="40"/>
      <c r="C4576" s="40"/>
      <c r="D4576" s="45"/>
      <c r="E4576" s="45"/>
      <c r="F4576" s="64"/>
      <c r="G4576" s="40"/>
      <c r="H4576" s="40"/>
      <c r="I4576" s="40"/>
      <c r="J4576" s="40"/>
      <c r="K4576" s="40"/>
      <c r="L4576" s="40"/>
      <c r="M4576" s="40"/>
      <c r="N4576" s="40"/>
      <c r="O4576" s="40"/>
      <c r="P4576" s="40"/>
      <c r="Q4576" s="40"/>
      <c r="R4576" s="40"/>
      <c r="S4576" s="40"/>
      <c r="T4576" s="40"/>
      <c r="U4576" s="40"/>
      <c r="V4576" s="40"/>
      <c r="W4576" s="40"/>
      <c r="X4576" s="40"/>
      <c r="Y4576" s="40"/>
      <c r="Z4576" s="40"/>
      <c r="AA4576" s="40"/>
      <c r="AB4576" s="40"/>
      <c r="AC4576" s="40"/>
      <c r="AD4576" s="40"/>
      <c r="AE4576" s="40"/>
      <c r="AF4576" s="40"/>
      <c r="AG4576" s="40"/>
      <c r="AH4576" s="40"/>
      <c r="AI4576" s="40"/>
      <c r="AJ4576" s="40"/>
      <c r="AK4576" s="40"/>
      <c r="AL4576" s="40"/>
      <c r="AM4576" s="40"/>
      <c r="AN4576" s="40"/>
      <c r="AO4576" s="40"/>
      <c r="AP4576" s="40"/>
      <c r="AQ4576" s="40"/>
      <c r="AR4576" s="40"/>
      <c r="AS4576" s="40"/>
      <c r="AT4576" s="40"/>
      <c r="AU4576" s="40"/>
      <c r="AV4576" s="40"/>
      <c r="AW4576" s="40"/>
      <c r="AX4576" s="40"/>
      <c r="AY4576" s="40"/>
      <c r="AZ4576" s="40"/>
      <c r="BA4576" s="40"/>
      <c r="BB4576" s="40"/>
      <c r="BC4576" s="40"/>
      <c r="BD4576" s="40"/>
      <c r="BE4576" s="40"/>
      <c r="BF4576" s="40"/>
    </row>
    <row r="4577" spans="1:58" x14ac:dyDescent="0.4">
      <c r="A4577" s="510"/>
      <c r="B4577" s="40"/>
      <c r="C4577" s="40"/>
      <c r="D4577" s="45"/>
      <c r="E4577" s="45"/>
      <c r="F4577" s="64"/>
      <c r="G4577" s="40"/>
      <c r="H4577" s="40"/>
      <c r="I4577" s="40"/>
      <c r="J4577" s="40"/>
      <c r="K4577" s="40"/>
      <c r="L4577" s="40"/>
      <c r="M4577" s="40"/>
      <c r="N4577" s="40"/>
      <c r="O4577" s="40"/>
      <c r="P4577" s="40"/>
      <c r="Q4577" s="40"/>
      <c r="R4577" s="40"/>
      <c r="S4577" s="40"/>
      <c r="T4577" s="40"/>
      <c r="U4577" s="40"/>
      <c r="V4577" s="40"/>
      <c r="W4577" s="40"/>
      <c r="X4577" s="40"/>
      <c r="Y4577" s="40"/>
      <c r="Z4577" s="40"/>
      <c r="AA4577" s="40"/>
      <c r="AB4577" s="40"/>
      <c r="AC4577" s="40"/>
      <c r="AD4577" s="40"/>
      <c r="AE4577" s="40"/>
      <c r="AF4577" s="40"/>
      <c r="AG4577" s="40"/>
      <c r="AH4577" s="40"/>
      <c r="AI4577" s="40"/>
      <c r="AJ4577" s="40"/>
      <c r="AK4577" s="40"/>
      <c r="AL4577" s="40"/>
      <c r="AM4577" s="40"/>
      <c r="AN4577" s="40"/>
      <c r="AO4577" s="40"/>
      <c r="AP4577" s="40"/>
      <c r="AQ4577" s="40"/>
      <c r="AR4577" s="40"/>
      <c r="AS4577" s="40"/>
      <c r="AT4577" s="40"/>
      <c r="AU4577" s="40"/>
      <c r="AV4577" s="40"/>
      <c r="AW4577" s="40"/>
      <c r="AX4577" s="40"/>
      <c r="AY4577" s="40"/>
      <c r="AZ4577" s="40"/>
      <c r="BA4577" s="40"/>
      <c r="BB4577" s="40"/>
      <c r="BC4577" s="40"/>
      <c r="BD4577" s="40"/>
      <c r="BE4577" s="40"/>
      <c r="BF4577" s="40"/>
    </row>
    <row r="4578" spans="1:58" x14ac:dyDescent="0.4">
      <c r="A4578" s="510"/>
      <c r="B4578" s="40"/>
      <c r="C4578" s="40"/>
      <c r="D4578" s="45"/>
      <c r="E4578" s="45"/>
      <c r="F4578" s="64"/>
      <c r="G4578" s="40"/>
      <c r="H4578" s="40"/>
      <c r="I4578" s="40"/>
      <c r="J4578" s="40"/>
      <c r="K4578" s="40"/>
      <c r="L4578" s="40"/>
      <c r="M4578" s="40"/>
      <c r="N4578" s="40"/>
      <c r="O4578" s="40"/>
      <c r="P4578" s="40"/>
      <c r="Q4578" s="40"/>
      <c r="R4578" s="40"/>
      <c r="S4578" s="40"/>
      <c r="T4578" s="40"/>
      <c r="U4578" s="40"/>
      <c r="V4578" s="40"/>
      <c r="W4578" s="40"/>
      <c r="X4578" s="40"/>
      <c r="Y4578" s="40"/>
      <c r="Z4578" s="40"/>
      <c r="AA4578" s="40"/>
      <c r="AB4578" s="40"/>
      <c r="AC4578" s="40"/>
      <c r="AD4578" s="40"/>
      <c r="AE4578" s="40"/>
      <c r="AF4578" s="40"/>
      <c r="AG4578" s="40"/>
      <c r="AH4578" s="40"/>
      <c r="AI4578" s="40"/>
      <c r="AJ4578" s="40"/>
      <c r="AK4578" s="40"/>
      <c r="AL4578" s="40"/>
      <c r="AM4578" s="40"/>
      <c r="AN4578" s="40"/>
      <c r="AO4578" s="40"/>
      <c r="AP4578" s="40"/>
      <c r="AQ4578" s="40"/>
      <c r="AR4578" s="40"/>
      <c r="AS4578" s="40"/>
      <c r="AT4578" s="40"/>
      <c r="AU4578" s="40"/>
      <c r="AV4578" s="40"/>
      <c r="AW4578" s="40"/>
      <c r="AX4578" s="40"/>
      <c r="AY4578" s="40"/>
      <c r="AZ4578" s="40"/>
      <c r="BA4578" s="40"/>
      <c r="BB4578" s="40"/>
      <c r="BC4578" s="40"/>
      <c r="BD4578" s="40"/>
      <c r="BE4578" s="40"/>
      <c r="BF4578" s="40"/>
    </row>
    <row r="4579" spans="1:58" x14ac:dyDescent="0.4">
      <c r="A4579" s="510"/>
      <c r="B4579" s="40"/>
      <c r="C4579" s="40"/>
      <c r="D4579" s="45"/>
      <c r="E4579" s="45"/>
      <c r="F4579" s="64"/>
      <c r="G4579" s="40"/>
      <c r="H4579" s="40"/>
      <c r="I4579" s="40"/>
      <c r="J4579" s="40"/>
      <c r="K4579" s="40"/>
      <c r="L4579" s="40"/>
      <c r="M4579" s="40"/>
      <c r="N4579" s="40"/>
      <c r="O4579" s="40"/>
      <c r="P4579" s="40"/>
      <c r="Q4579" s="40"/>
      <c r="R4579" s="40"/>
      <c r="S4579" s="40"/>
      <c r="T4579" s="40"/>
      <c r="U4579" s="40"/>
      <c r="V4579" s="40"/>
      <c r="W4579" s="40"/>
      <c r="X4579" s="40"/>
      <c r="Y4579" s="40"/>
      <c r="Z4579" s="40"/>
      <c r="AA4579" s="40"/>
      <c r="AB4579" s="40"/>
      <c r="AC4579" s="40"/>
      <c r="AD4579" s="40"/>
      <c r="AE4579" s="40"/>
      <c r="AF4579" s="40"/>
      <c r="AG4579" s="40"/>
      <c r="AH4579" s="40"/>
      <c r="AI4579" s="40"/>
      <c r="AJ4579" s="40"/>
      <c r="AK4579" s="40"/>
      <c r="AL4579" s="40"/>
      <c r="AM4579" s="40"/>
      <c r="AN4579" s="40"/>
      <c r="AO4579" s="40"/>
      <c r="AP4579" s="40"/>
      <c r="AQ4579" s="40"/>
      <c r="AR4579" s="40"/>
      <c r="AS4579" s="40"/>
      <c r="AT4579" s="40"/>
      <c r="AU4579" s="40"/>
      <c r="AV4579" s="40"/>
      <c r="AW4579" s="40"/>
      <c r="AX4579" s="40"/>
      <c r="AY4579" s="40"/>
      <c r="AZ4579" s="40"/>
      <c r="BA4579" s="40"/>
      <c r="BB4579" s="40"/>
      <c r="BC4579" s="40"/>
      <c r="BD4579" s="40"/>
      <c r="BE4579" s="40"/>
      <c r="BF4579" s="40"/>
    </row>
    <row r="4580" spans="1:58" x14ac:dyDescent="0.4">
      <c r="A4580" s="510"/>
      <c r="B4580" s="40"/>
      <c r="C4580" s="40"/>
      <c r="D4580" s="45"/>
      <c r="E4580" s="45"/>
      <c r="F4580" s="64"/>
      <c r="G4580" s="40"/>
      <c r="H4580" s="40"/>
      <c r="I4580" s="40"/>
      <c r="J4580" s="40"/>
      <c r="K4580" s="40"/>
      <c r="L4580" s="40"/>
      <c r="M4580" s="40"/>
      <c r="N4580" s="40"/>
      <c r="O4580" s="40"/>
      <c r="P4580" s="40"/>
      <c r="Q4580" s="40"/>
      <c r="R4580" s="40"/>
      <c r="S4580" s="40"/>
      <c r="T4580" s="40"/>
      <c r="U4580" s="40"/>
      <c r="V4580" s="40"/>
      <c r="W4580" s="40"/>
      <c r="X4580" s="40"/>
      <c r="Y4580" s="40"/>
      <c r="Z4580" s="40"/>
      <c r="AA4580" s="40"/>
      <c r="AB4580" s="40"/>
      <c r="AC4580" s="40"/>
      <c r="AD4580" s="40"/>
      <c r="AE4580" s="40"/>
      <c r="AF4580" s="40"/>
      <c r="AG4580" s="40"/>
      <c r="AH4580" s="40"/>
      <c r="AI4580" s="40"/>
      <c r="AJ4580" s="40"/>
      <c r="AK4580" s="40"/>
      <c r="AL4580" s="40"/>
      <c r="AM4580" s="40"/>
      <c r="AN4580" s="40"/>
      <c r="AO4580" s="40"/>
      <c r="AP4580" s="40"/>
      <c r="AQ4580" s="40"/>
      <c r="AR4580" s="40"/>
      <c r="AS4580" s="40"/>
      <c r="AT4580" s="40"/>
      <c r="AU4580" s="40"/>
      <c r="AV4580" s="40"/>
      <c r="AW4580" s="40"/>
      <c r="AX4580" s="40"/>
      <c r="AY4580" s="40"/>
      <c r="AZ4580" s="40"/>
      <c r="BA4580" s="40"/>
      <c r="BB4580" s="40"/>
      <c r="BC4580" s="40"/>
      <c r="BD4580" s="40"/>
      <c r="BE4580" s="40"/>
      <c r="BF4580" s="40"/>
    </row>
    <row r="4581" spans="1:58" x14ac:dyDescent="0.4">
      <c r="A4581" s="510"/>
      <c r="B4581" s="40"/>
      <c r="C4581" s="40"/>
      <c r="D4581" s="45"/>
      <c r="E4581" s="45"/>
      <c r="F4581" s="64"/>
      <c r="G4581" s="40"/>
      <c r="H4581" s="40"/>
      <c r="I4581" s="40"/>
      <c r="J4581" s="40"/>
      <c r="K4581" s="40"/>
      <c r="L4581" s="40"/>
      <c r="M4581" s="40"/>
      <c r="N4581" s="40"/>
      <c r="O4581" s="40"/>
      <c r="P4581" s="40"/>
      <c r="Q4581" s="40"/>
      <c r="R4581" s="40"/>
      <c r="S4581" s="40"/>
      <c r="T4581" s="40"/>
      <c r="U4581" s="40"/>
      <c r="V4581" s="40"/>
      <c r="W4581" s="40"/>
      <c r="X4581" s="40"/>
      <c r="Y4581" s="40"/>
      <c r="Z4581" s="40"/>
      <c r="AA4581" s="40"/>
      <c r="AB4581" s="40"/>
      <c r="AC4581" s="40"/>
      <c r="AD4581" s="40"/>
      <c r="AE4581" s="40"/>
      <c r="AF4581" s="40"/>
      <c r="AG4581" s="40"/>
      <c r="AH4581" s="40"/>
      <c r="AI4581" s="40"/>
      <c r="AJ4581" s="40"/>
      <c r="AK4581" s="40"/>
      <c r="AL4581" s="40"/>
      <c r="AM4581" s="40"/>
      <c r="AN4581" s="40"/>
      <c r="AO4581" s="40"/>
      <c r="AP4581" s="40"/>
      <c r="AQ4581" s="40"/>
      <c r="AR4581" s="40"/>
      <c r="AS4581" s="40"/>
      <c r="AT4581" s="40"/>
      <c r="AU4581" s="40"/>
      <c r="AV4581" s="40"/>
      <c r="AW4581" s="40"/>
      <c r="AX4581" s="40"/>
      <c r="AY4581" s="40"/>
      <c r="AZ4581" s="40"/>
      <c r="BA4581" s="40"/>
      <c r="BB4581" s="40"/>
      <c r="BC4581" s="40"/>
      <c r="BD4581" s="40"/>
      <c r="BE4581" s="40"/>
      <c r="BF4581" s="40"/>
    </row>
    <row r="4582" spans="1:58" x14ac:dyDescent="0.4">
      <c r="A4582" s="510"/>
      <c r="B4582" s="40"/>
      <c r="C4582" s="40"/>
      <c r="D4582" s="45"/>
      <c r="E4582" s="45"/>
      <c r="F4582" s="64"/>
      <c r="G4582" s="40"/>
      <c r="H4582" s="40"/>
      <c r="I4582" s="40"/>
      <c r="J4582" s="40"/>
      <c r="K4582" s="40"/>
      <c r="L4582" s="40"/>
      <c r="M4582" s="40"/>
      <c r="N4582" s="40"/>
      <c r="O4582" s="40"/>
      <c r="P4582" s="40"/>
      <c r="Q4582" s="40"/>
      <c r="R4582" s="40"/>
      <c r="S4582" s="40"/>
      <c r="T4582" s="40"/>
      <c r="U4582" s="40"/>
      <c r="V4582" s="40"/>
      <c r="W4582" s="40"/>
      <c r="X4582" s="40"/>
      <c r="Y4582" s="40"/>
      <c r="Z4582" s="40"/>
      <c r="AA4582" s="40"/>
      <c r="AB4582" s="40"/>
      <c r="AC4582" s="40"/>
      <c r="AD4582" s="40"/>
      <c r="AE4582" s="40"/>
      <c r="AF4582" s="40"/>
      <c r="AG4582" s="40"/>
      <c r="AH4582" s="40"/>
      <c r="AI4582" s="40"/>
      <c r="AJ4582" s="40"/>
      <c r="AK4582" s="40"/>
      <c r="AL4582" s="40"/>
      <c r="AM4582" s="40"/>
      <c r="AN4582" s="40"/>
      <c r="AO4582" s="40"/>
      <c r="AP4582" s="40"/>
      <c r="AQ4582" s="40"/>
      <c r="AR4582" s="40"/>
      <c r="AS4582" s="40"/>
      <c r="AT4582" s="40"/>
      <c r="AU4582" s="40"/>
      <c r="AV4582" s="40"/>
      <c r="AW4582" s="40"/>
      <c r="AX4582" s="40"/>
      <c r="AY4582" s="40"/>
      <c r="AZ4582" s="40"/>
      <c r="BA4582" s="40"/>
      <c r="BB4582" s="40"/>
      <c r="BC4582" s="40"/>
      <c r="BD4582" s="40"/>
      <c r="BE4582" s="40"/>
      <c r="BF4582" s="40"/>
    </row>
    <row r="4583" spans="1:58" x14ac:dyDescent="0.4">
      <c r="A4583" s="510"/>
      <c r="B4583" s="40"/>
      <c r="C4583" s="40"/>
      <c r="D4583" s="45"/>
      <c r="E4583" s="45"/>
      <c r="F4583" s="64"/>
      <c r="G4583" s="40"/>
      <c r="H4583" s="40"/>
      <c r="I4583" s="40"/>
      <c r="J4583" s="40"/>
      <c r="K4583" s="40"/>
      <c r="L4583" s="40"/>
      <c r="M4583" s="40"/>
      <c r="N4583" s="40"/>
      <c r="O4583" s="40"/>
      <c r="P4583" s="40"/>
      <c r="Q4583" s="40"/>
      <c r="R4583" s="40"/>
      <c r="S4583" s="40"/>
      <c r="T4583" s="40"/>
      <c r="U4583" s="40"/>
      <c r="V4583" s="40"/>
      <c r="W4583" s="40"/>
      <c r="X4583" s="40"/>
      <c r="Y4583" s="40"/>
      <c r="Z4583" s="40"/>
      <c r="AA4583" s="40"/>
      <c r="AB4583" s="40"/>
      <c r="AC4583" s="40"/>
      <c r="AD4583" s="40"/>
      <c r="AE4583" s="40"/>
      <c r="AF4583" s="40"/>
      <c r="AG4583" s="40"/>
      <c r="AH4583" s="40"/>
      <c r="AI4583" s="40"/>
      <c r="AJ4583" s="40"/>
      <c r="AK4583" s="40"/>
      <c r="AL4583" s="40"/>
      <c r="AM4583" s="40"/>
      <c r="AN4583" s="40"/>
      <c r="AO4583" s="40"/>
      <c r="AP4583" s="40"/>
      <c r="AQ4583" s="40"/>
      <c r="AR4583" s="40"/>
      <c r="AS4583" s="40"/>
      <c r="AT4583" s="40"/>
      <c r="AU4583" s="40"/>
      <c r="AV4583" s="40"/>
      <c r="AW4583" s="40"/>
      <c r="AX4583" s="40"/>
      <c r="AY4583" s="40"/>
      <c r="AZ4583" s="40"/>
      <c r="BA4583" s="40"/>
      <c r="BB4583" s="40"/>
      <c r="BC4583" s="40"/>
      <c r="BD4583" s="40"/>
      <c r="BE4583" s="40"/>
      <c r="BF4583" s="40"/>
    </row>
    <row r="4584" spans="1:58" x14ac:dyDescent="0.4">
      <c r="A4584" s="510"/>
      <c r="B4584" s="40"/>
      <c r="C4584" s="40"/>
      <c r="D4584" s="45"/>
      <c r="E4584" s="45"/>
      <c r="F4584" s="64"/>
      <c r="G4584" s="40"/>
      <c r="H4584" s="40"/>
      <c r="I4584" s="40"/>
      <c r="J4584" s="40"/>
      <c r="K4584" s="40"/>
      <c r="L4584" s="40"/>
      <c r="M4584" s="40"/>
      <c r="N4584" s="40"/>
      <c r="O4584" s="40"/>
      <c r="P4584" s="40"/>
      <c r="Q4584" s="40"/>
      <c r="R4584" s="40"/>
      <c r="S4584" s="40"/>
      <c r="T4584" s="40"/>
      <c r="U4584" s="40"/>
      <c r="V4584" s="40"/>
      <c r="W4584" s="40"/>
      <c r="X4584" s="40"/>
      <c r="Y4584" s="40"/>
      <c r="Z4584" s="40"/>
      <c r="AA4584" s="40"/>
      <c r="AB4584" s="40"/>
      <c r="AC4584" s="40"/>
      <c r="AD4584" s="40"/>
      <c r="AE4584" s="40"/>
      <c r="AF4584" s="40"/>
      <c r="AG4584" s="40"/>
      <c r="AH4584" s="40"/>
      <c r="AI4584" s="40"/>
      <c r="AJ4584" s="40"/>
      <c r="AK4584" s="40"/>
      <c r="AL4584" s="40"/>
      <c r="AM4584" s="40"/>
      <c r="AN4584" s="40"/>
      <c r="AO4584" s="40"/>
      <c r="AP4584" s="40"/>
      <c r="AQ4584" s="40"/>
      <c r="AR4584" s="40"/>
      <c r="AS4584" s="40"/>
      <c r="AT4584" s="40"/>
      <c r="AU4584" s="40"/>
      <c r="AV4584" s="40"/>
      <c r="AW4584" s="40"/>
      <c r="AX4584" s="40"/>
      <c r="AY4584" s="40"/>
      <c r="AZ4584" s="40"/>
      <c r="BA4584" s="40"/>
      <c r="BB4584" s="40"/>
      <c r="BC4584" s="40"/>
      <c r="BD4584" s="40"/>
      <c r="BE4584" s="40"/>
      <c r="BF4584" s="40"/>
    </row>
    <row r="4585" spans="1:58" x14ac:dyDescent="0.4">
      <c r="A4585" s="510"/>
      <c r="B4585" s="40"/>
      <c r="C4585" s="40"/>
      <c r="D4585" s="45"/>
      <c r="E4585" s="45"/>
      <c r="F4585" s="64"/>
      <c r="G4585" s="40"/>
      <c r="H4585" s="40"/>
      <c r="I4585" s="40"/>
      <c r="J4585" s="40"/>
      <c r="K4585" s="40"/>
      <c r="L4585" s="40"/>
      <c r="M4585" s="40"/>
      <c r="N4585" s="40"/>
      <c r="O4585" s="40"/>
      <c r="P4585" s="40"/>
      <c r="Q4585" s="40"/>
      <c r="R4585" s="40"/>
      <c r="S4585" s="40"/>
      <c r="T4585" s="40"/>
      <c r="U4585" s="40"/>
      <c r="V4585" s="40"/>
      <c r="W4585" s="40"/>
      <c r="X4585" s="40"/>
      <c r="Y4585" s="40"/>
      <c r="Z4585" s="40"/>
      <c r="AA4585" s="40"/>
      <c r="AB4585" s="40"/>
      <c r="AC4585" s="40"/>
      <c r="AD4585" s="40"/>
      <c r="AE4585" s="40"/>
      <c r="AF4585" s="40"/>
      <c r="AG4585" s="40"/>
      <c r="AH4585" s="40"/>
      <c r="AI4585" s="40"/>
      <c r="AJ4585" s="40"/>
      <c r="AK4585" s="40"/>
      <c r="AL4585" s="40"/>
      <c r="AM4585" s="40"/>
      <c r="AN4585" s="40"/>
      <c r="AO4585" s="40"/>
      <c r="AP4585" s="40"/>
      <c r="AQ4585" s="40"/>
      <c r="AR4585" s="40"/>
      <c r="AS4585" s="40"/>
      <c r="AT4585" s="40"/>
      <c r="AU4585" s="40"/>
      <c r="AV4585" s="40"/>
      <c r="AW4585" s="40"/>
      <c r="AX4585" s="40"/>
      <c r="AY4585" s="40"/>
      <c r="AZ4585" s="40"/>
      <c r="BA4585" s="40"/>
      <c r="BB4585" s="40"/>
      <c r="BC4585" s="40"/>
      <c r="BD4585" s="40"/>
      <c r="BE4585" s="40"/>
      <c r="BF4585" s="40"/>
    </row>
    <row r="4586" spans="1:58" x14ac:dyDescent="0.4">
      <c r="A4586" s="510"/>
      <c r="B4586" s="40"/>
      <c r="C4586" s="40"/>
      <c r="D4586" s="45"/>
      <c r="E4586" s="45"/>
      <c r="F4586" s="64"/>
      <c r="G4586" s="40"/>
      <c r="H4586" s="40"/>
      <c r="I4586" s="40"/>
      <c r="J4586" s="40"/>
      <c r="K4586" s="40"/>
      <c r="L4586" s="40"/>
      <c r="M4586" s="40"/>
      <c r="N4586" s="40"/>
      <c r="O4586" s="40"/>
      <c r="P4586" s="40"/>
      <c r="Q4586" s="40"/>
      <c r="R4586" s="40"/>
      <c r="S4586" s="40"/>
      <c r="T4586" s="40"/>
      <c r="U4586" s="40"/>
      <c r="V4586" s="40"/>
      <c r="W4586" s="40"/>
      <c r="X4586" s="40"/>
      <c r="Y4586" s="40"/>
      <c r="Z4586" s="40"/>
      <c r="AA4586" s="40"/>
      <c r="AB4586" s="40"/>
      <c r="AC4586" s="40"/>
      <c r="AD4586" s="40"/>
      <c r="AE4586" s="40"/>
      <c r="AF4586" s="40"/>
      <c r="AG4586" s="40"/>
      <c r="AH4586" s="40"/>
      <c r="AI4586" s="40"/>
      <c r="AJ4586" s="40"/>
      <c r="AK4586" s="40"/>
      <c r="AL4586" s="40"/>
      <c r="AM4586" s="40"/>
      <c r="AN4586" s="40"/>
      <c r="AO4586" s="40"/>
      <c r="AP4586" s="40"/>
      <c r="AQ4586" s="40"/>
      <c r="AR4586" s="40"/>
      <c r="AS4586" s="40"/>
      <c r="AT4586" s="40"/>
      <c r="AU4586" s="40"/>
      <c r="AV4586" s="40"/>
      <c r="AW4586" s="40"/>
      <c r="AX4586" s="40"/>
      <c r="AY4586" s="40"/>
      <c r="AZ4586" s="40"/>
      <c r="BA4586" s="40"/>
      <c r="BB4586" s="40"/>
      <c r="BC4586" s="40"/>
      <c r="BD4586" s="40"/>
      <c r="BE4586" s="40"/>
      <c r="BF4586" s="40"/>
    </row>
    <row r="4587" spans="1:58" x14ac:dyDescent="0.4">
      <c r="A4587" s="510"/>
      <c r="B4587" s="40"/>
      <c r="C4587" s="40"/>
      <c r="D4587" s="45"/>
      <c r="E4587" s="45"/>
      <c r="F4587" s="64"/>
      <c r="G4587" s="40"/>
      <c r="H4587" s="40"/>
      <c r="I4587" s="40"/>
      <c r="J4587" s="40"/>
      <c r="K4587" s="40"/>
      <c r="L4587" s="40"/>
      <c r="M4587" s="40"/>
      <c r="N4587" s="40"/>
      <c r="O4587" s="40"/>
      <c r="P4587" s="40"/>
      <c r="Q4587" s="40"/>
      <c r="R4587" s="40"/>
      <c r="S4587" s="40"/>
      <c r="T4587" s="40"/>
      <c r="U4587" s="40"/>
      <c r="V4587" s="40"/>
      <c r="W4587" s="40"/>
      <c r="X4587" s="40"/>
      <c r="Y4587" s="40"/>
      <c r="Z4587" s="40"/>
      <c r="AA4587" s="40"/>
      <c r="AB4587" s="40"/>
      <c r="AC4587" s="40"/>
      <c r="AD4587" s="40"/>
      <c r="AE4587" s="40"/>
      <c r="AF4587" s="40"/>
      <c r="AG4587" s="40"/>
      <c r="AH4587" s="40"/>
      <c r="AI4587" s="40"/>
      <c r="AJ4587" s="40"/>
      <c r="AK4587" s="40"/>
      <c r="AL4587" s="40"/>
      <c r="AM4587" s="40"/>
      <c r="AN4587" s="40"/>
      <c r="AO4587" s="40"/>
      <c r="AP4587" s="40"/>
      <c r="AQ4587" s="40"/>
      <c r="AR4587" s="40"/>
      <c r="AS4587" s="40"/>
      <c r="AT4587" s="40"/>
      <c r="AU4587" s="40"/>
      <c r="AV4587" s="40"/>
      <c r="AW4587" s="40"/>
      <c r="AX4587" s="40"/>
      <c r="AY4587" s="40"/>
      <c r="AZ4587" s="40"/>
      <c r="BA4587" s="40"/>
      <c r="BB4587" s="40"/>
      <c r="BC4587" s="40"/>
      <c r="BD4587" s="40"/>
      <c r="BE4587" s="40"/>
      <c r="BF4587" s="40"/>
    </row>
    <row r="4588" spans="1:58" x14ac:dyDescent="0.4">
      <c r="A4588" s="510"/>
      <c r="B4588" s="40"/>
      <c r="C4588" s="40"/>
      <c r="D4588" s="45"/>
      <c r="E4588" s="45"/>
      <c r="F4588" s="64"/>
      <c r="G4588" s="40"/>
      <c r="H4588" s="40"/>
      <c r="I4588" s="40"/>
      <c r="J4588" s="40"/>
      <c r="K4588" s="40"/>
      <c r="L4588" s="40"/>
      <c r="M4588" s="40"/>
      <c r="N4588" s="40"/>
      <c r="O4588" s="40"/>
      <c r="P4588" s="40"/>
      <c r="Q4588" s="40"/>
      <c r="R4588" s="40"/>
      <c r="S4588" s="40"/>
      <c r="T4588" s="40"/>
      <c r="U4588" s="40"/>
      <c r="V4588" s="40"/>
      <c r="W4588" s="40"/>
      <c r="X4588" s="40"/>
      <c r="Y4588" s="40"/>
      <c r="Z4588" s="40"/>
      <c r="AA4588" s="40"/>
      <c r="AB4588" s="40"/>
      <c r="AC4588" s="40"/>
      <c r="AD4588" s="40"/>
      <c r="AE4588" s="40"/>
      <c r="AF4588" s="40"/>
      <c r="AG4588" s="40"/>
      <c r="AH4588" s="40"/>
      <c r="AI4588" s="40"/>
      <c r="AJ4588" s="40"/>
      <c r="AK4588" s="40"/>
      <c r="AL4588" s="40"/>
      <c r="AM4588" s="40"/>
      <c r="AN4588" s="40"/>
      <c r="AO4588" s="40"/>
      <c r="AP4588" s="40"/>
      <c r="AQ4588" s="40"/>
      <c r="AR4588" s="40"/>
      <c r="AS4588" s="40"/>
      <c r="AT4588" s="40"/>
      <c r="AU4588" s="40"/>
      <c r="AV4588" s="40"/>
      <c r="AW4588" s="40"/>
      <c r="AX4588" s="40"/>
      <c r="AY4588" s="40"/>
      <c r="AZ4588" s="40"/>
      <c r="BA4588" s="40"/>
      <c r="BB4588" s="40"/>
      <c r="BC4588" s="40"/>
      <c r="BD4588" s="40"/>
      <c r="BE4588" s="40"/>
      <c r="BF4588" s="40"/>
    </row>
    <row r="4589" spans="1:58" x14ac:dyDescent="0.4">
      <c r="A4589" s="510"/>
      <c r="B4589" s="40"/>
      <c r="C4589" s="40"/>
      <c r="D4589" s="45"/>
      <c r="E4589" s="45"/>
      <c r="F4589" s="64"/>
      <c r="G4589" s="40"/>
      <c r="H4589" s="40"/>
      <c r="I4589" s="40"/>
      <c r="J4589" s="40"/>
      <c r="K4589" s="40"/>
      <c r="L4589" s="40"/>
      <c r="M4589" s="40"/>
      <c r="N4589" s="40"/>
      <c r="O4589" s="40"/>
      <c r="P4589" s="40"/>
      <c r="Q4589" s="40"/>
      <c r="R4589" s="40"/>
      <c r="S4589" s="40"/>
      <c r="T4589" s="40"/>
      <c r="U4589" s="40"/>
      <c r="V4589" s="40"/>
      <c r="W4589" s="40"/>
      <c r="X4589" s="40"/>
      <c r="Y4589" s="40"/>
      <c r="Z4589" s="40"/>
      <c r="AA4589" s="40"/>
      <c r="AB4589" s="40"/>
      <c r="AC4589" s="40"/>
      <c r="AD4589" s="40"/>
      <c r="AE4589" s="40"/>
      <c r="AF4589" s="40"/>
      <c r="AG4589" s="40"/>
      <c r="AH4589" s="40"/>
      <c r="AI4589" s="40"/>
      <c r="AJ4589" s="40"/>
      <c r="AK4589" s="40"/>
      <c r="AL4589" s="40"/>
      <c r="AM4589" s="40"/>
      <c r="AN4589" s="40"/>
      <c r="AO4589" s="40"/>
      <c r="AP4589" s="40"/>
      <c r="AQ4589" s="40"/>
      <c r="AR4589" s="40"/>
      <c r="AS4589" s="40"/>
      <c r="AT4589" s="40"/>
      <c r="AU4589" s="40"/>
      <c r="AV4589" s="40"/>
      <c r="AW4589" s="40"/>
      <c r="AX4589" s="40"/>
      <c r="AY4589" s="40"/>
      <c r="AZ4589" s="40"/>
      <c r="BA4589" s="40"/>
      <c r="BB4589" s="40"/>
      <c r="BC4589" s="40"/>
      <c r="BD4589" s="40"/>
      <c r="BE4589" s="40"/>
      <c r="BF4589" s="40"/>
    </row>
    <row r="4590" spans="1:58" x14ac:dyDescent="0.4">
      <c r="A4590" s="510"/>
      <c r="B4590" s="40"/>
      <c r="C4590" s="40"/>
      <c r="D4590" s="45"/>
      <c r="E4590" s="45"/>
      <c r="F4590" s="64"/>
      <c r="G4590" s="40"/>
      <c r="H4590" s="40"/>
      <c r="I4590" s="40"/>
      <c r="J4590" s="40"/>
      <c r="K4590" s="40"/>
      <c r="L4590" s="40"/>
      <c r="M4590" s="40"/>
      <c r="N4590" s="40"/>
      <c r="O4590" s="40"/>
      <c r="P4590" s="40"/>
      <c r="Q4590" s="40"/>
      <c r="R4590" s="40"/>
      <c r="S4590" s="40"/>
      <c r="T4590" s="40"/>
      <c r="U4590" s="40"/>
      <c r="V4590" s="40"/>
      <c r="W4590" s="40"/>
      <c r="X4590" s="40"/>
      <c r="Y4590" s="40"/>
      <c r="Z4590" s="40"/>
      <c r="AA4590" s="40"/>
      <c r="AB4590" s="40"/>
      <c r="AC4590" s="40"/>
      <c r="AD4590" s="40"/>
      <c r="AE4590" s="40"/>
      <c r="AF4590" s="40"/>
      <c r="AG4590" s="40"/>
      <c r="AH4590" s="40"/>
      <c r="AI4590" s="40"/>
      <c r="AJ4590" s="40"/>
      <c r="AK4590" s="40"/>
      <c r="AL4590" s="40"/>
      <c r="AM4590" s="40"/>
      <c r="AN4590" s="40"/>
      <c r="AO4590" s="40"/>
      <c r="AP4590" s="40"/>
      <c r="AQ4590" s="40"/>
      <c r="AR4590" s="40"/>
      <c r="AS4590" s="40"/>
      <c r="AT4590" s="40"/>
      <c r="AU4590" s="40"/>
      <c r="AV4590" s="40"/>
      <c r="AW4590" s="40"/>
      <c r="AX4590" s="40"/>
      <c r="AY4590" s="40"/>
      <c r="AZ4590" s="40"/>
      <c r="BA4590" s="40"/>
      <c r="BB4590" s="40"/>
      <c r="BC4590" s="40"/>
      <c r="BD4590" s="40"/>
      <c r="BE4590" s="40"/>
      <c r="BF4590" s="40"/>
    </row>
    <row r="4591" spans="1:58" x14ac:dyDescent="0.4">
      <c r="A4591" s="510"/>
      <c r="B4591" s="40"/>
      <c r="C4591" s="40"/>
      <c r="D4591" s="45"/>
      <c r="E4591" s="45"/>
      <c r="F4591" s="64"/>
      <c r="G4591" s="40"/>
      <c r="H4591" s="40"/>
      <c r="I4591" s="40"/>
      <c r="J4591" s="40"/>
      <c r="K4591" s="40"/>
      <c r="L4591" s="40"/>
      <c r="M4591" s="40"/>
      <c r="N4591" s="40"/>
      <c r="O4591" s="40"/>
      <c r="P4591" s="40"/>
      <c r="Q4591" s="40"/>
      <c r="R4591" s="40"/>
      <c r="S4591" s="40"/>
      <c r="T4591" s="40"/>
      <c r="U4591" s="40"/>
      <c r="V4591" s="40"/>
      <c r="W4591" s="40"/>
      <c r="X4591" s="40"/>
      <c r="Y4591" s="40"/>
      <c r="Z4591" s="40"/>
      <c r="AA4591" s="40"/>
      <c r="AB4591" s="40"/>
      <c r="AC4591" s="40"/>
      <c r="AD4591" s="40"/>
      <c r="AE4591" s="40"/>
      <c r="AF4591" s="40"/>
      <c r="AG4591" s="40"/>
      <c r="AH4591" s="40"/>
      <c r="AI4591" s="40"/>
      <c r="AJ4591" s="40"/>
      <c r="AK4591" s="40"/>
      <c r="AL4591" s="40"/>
      <c r="AM4591" s="40"/>
      <c r="AN4591" s="40"/>
      <c r="AO4591" s="40"/>
      <c r="AP4591" s="40"/>
      <c r="AQ4591" s="40"/>
      <c r="AR4591" s="40"/>
      <c r="AS4591" s="40"/>
      <c r="AT4591" s="40"/>
      <c r="AU4591" s="40"/>
      <c r="AV4591" s="40"/>
      <c r="AW4591" s="40"/>
      <c r="AX4591" s="40"/>
      <c r="AY4591" s="40"/>
      <c r="AZ4591" s="40"/>
      <c r="BA4591" s="40"/>
      <c r="BB4591" s="40"/>
      <c r="BC4591" s="40"/>
      <c r="BD4591" s="40"/>
      <c r="BE4591" s="40"/>
      <c r="BF4591" s="40"/>
    </row>
    <row r="4592" spans="1:58" x14ac:dyDescent="0.4">
      <c r="A4592" s="510"/>
      <c r="B4592" s="40"/>
      <c r="C4592" s="40"/>
      <c r="D4592" s="45"/>
      <c r="E4592" s="45"/>
      <c r="F4592" s="64"/>
      <c r="G4592" s="40"/>
      <c r="H4592" s="40"/>
      <c r="I4592" s="40"/>
      <c r="J4592" s="40"/>
      <c r="K4592" s="40"/>
      <c r="L4592" s="40"/>
      <c r="M4592" s="40"/>
      <c r="N4592" s="40"/>
      <c r="O4592" s="40"/>
      <c r="P4592" s="40"/>
      <c r="Q4592" s="40"/>
      <c r="R4592" s="40"/>
      <c r="S4592" s="40"/>
      <c r="T4592" s="40"/>
      <c r="U4592" s="40"/>
      <c r="V4592" s="40"/>
      <c r="W4592" s="40"/>
      <c r="X4592" s="40"/>
      <c r="Y4592" s="40"/>
      <c r="Z4592" s="40"/>
      <c r="AA4592" s="40"/>
      <c r="AB4592" s="40"/>
      <c r="AC4592" s="40"/>
      <c r="AD4592" s="40"/>
      <c r="AE4592" s="40"/>
      <c r="AF4592" s="40"/>
      <c r="AG4592" s="40"/>
      <c r="AH4592" s="40"/>
      <c r="AI4592" s="40"/>
      <c r="AJ4592" s="40"/>
      <c r="AK4592" s="40"/>
      <c r="AL4592" s="40"/>
      <c r="AM4592" s="40"/>
      <c r="AN4592" s="40"/>
      <c r="AO4592" s="40"/>
      <c r="AP4592" s="40"/>
      <c r="AQ4592" s="40"/>
      <c r="AR4592" s="40"/>
      <c r="AS4592" s="40"/>
      <c r="AT4592" s="40"/>
      <c r="AU4592" s="40"/>
      <c r="AV4592" s="40"/>
      <c r="AW4592" s="40"/>
      <c r="AX4592" s="40"/>
      <c r="AY4592" s="40"/>
      <c r="AZ4592" s="40"/>
      <c r="BA4592" s="40"/>
      <c r="BB4592" s="40"/>
      <c r="BC4592" s="40"/>
      <c r="BD4592" s="40"/>
      <c r="BE4592" s="40"/>
      <c r="BF4592" s="40"/>
    </row>
    <row r="4593" spans="1:58" x14ac:dyDescent="0.4">
      <c r="A4593" s="510"/>
      <c r="B4593" s="40"/>
      <c r="C4593" s="40"/>
      <c r="D4593" s="45"/>
      <c r="E4593" s="45"/>
      <c r="F4593" s="64"/>
      <c r="G4593" s="40"/>
      <c r="H4593" s="40"/>
      <c r="I4593" s="40"/>
      <c r="J4593" s="40"/>
      <c r="K4593" s="40"/>
      <c r="L4593" s="40"/>
      <c r="M4593" s="40"/>
      <c r="N4593" s="40"/>
      <c r="O4593" s="40"/>
      <c r="P4593" s="40"/>
      <c r="Q4593" s="40"/>
      <c r="R4593" s="40"/>
      <c r="S4593" s="40"/>
      <c r="T4593" s="40"/>
      <c r="U4593" s="40"/>
      <c r="V4593" s="40"/>
      <c r="W4593" s="40"/>
      <c r="X4593" s="40"/>
      <c r="Y4593" s="40"/>
      <c r="Z4593" s="40"/>
      <c r="AA4593" s="40"/>
      <c r="AB4593" s="40"/>
      <c r="AC4593" s="40"/>
      <c r="AD4593" s="40"/>
      <c r="AE4593" s="40"/>
      <c r="AF4593" s="40"/>
      <c r="AG4593" s="40"/>
      <c r="AH4593" s="40"/>
      <c r="AI4593" s="40"/>
      <c r="AJ4593" s="40"/>
      <c r="AK4593" s="40"/>
      <c r="AL4593" s="40"/>
      <c r="AM4593" s="40"/>
      <c r="AN4593" s="40"/>
      <c r="AO4593" s="40"/>
      <c r="AP4593" s="40"/>
      <c r="AQ4593" s="40"/>
      <c r="AR4593" s="40"/>
      <c r="AS4593" s="40"/>
      <c r="AT4593" s="40"/>
      <c r="AU4593" s="40"/>
      <c r="AV4593" s="40"/>
      <c r="AW4593" s="40"/>
      <c r="AX4593" s="40"/>
      <c r="AY4593" s="40"/>
      <c r="AZ4593" s="40"/>
      <c r="BA4593" s="40"/>
      <c r="BB4593" s="40"/>
      <c r="BC4593" s="40"/>
      <c r="BD4593" s="40"/>
      <c r="BE4593" s="40"/>
      <c r="BF4593" s="40"/>
    </row>
    <row r="4594" spans="1:58" x14ac:dyDescent="0.4">
      <c r="A4594" s="510"/>
      <c r="B4594" s="40"/>
      <c r="C4594" s="40"/>
      <c r="D4594" s="45"/>
      <c r="E4594" s="45"/>
      <c r="F4594" s="64"/>
      <c r="G4594" s="40"/>
      <c r="H4594" s="40"/>
      <c r="I4594" s="40"/>
      <c r="J4594" s="40"/>
      <c r="K4594" s="40"/>
      <c r="L4594" s="40"/>
      <c r="M4594" s="40"/>
      <c r="N4594" s="40"/>
      <c r="O4594" s="40"/>
      <c r="P4594" s="40"/>
      <c r="Q4594" s="40"/>
      <c r="R4594" s="40"/>
      <c r="S4594" s="40"/>
      <c r="T4594" s="40"/>
      <c r="U4594" s="40"/>
      <c r="V4594" s="40"/>
      <c r="W4594" s="40"/>
      <c r="X4594" s="40"/>
      <c r="Y4594" s="40"/>
      <c r="Z4594" s="40"/>
      <c r="AA4594" s="40"/>
      <c r="AB4594" s="40"/>
      <c r="AC4594" s="40"/>
      <c r="AD4594" s="40"/>
      <c r="AE4594" s="40"/>
      <c r="AF4594" s="40"/>
      <c r="AG4594" s="40"/>
      <c r="AH4594" s="40"/>
      <c r="AI4594" s="40"/>
      <c r="AJ4594" s="40"/>
      <c r="AK4594" s="40"/>
      <c r="AL4594" s="40"/>
      <c r="AM4594" s="40"/>
      <c r="AN4594" s="40"/>
      <c r="AO4594" s="40"/>
      <c r="AP4594" s="40"/>
      <c r="AQ4594" s="40"/>
      <c r="AR4594" s="40"/>
      <c r="AS4594" s="40"/>
      <c r="AT4594" s="40"/>
      <c r="AU4594" s="40"/>
      <c r="AV4594" s="40"/>
      <c r="AW4594" s="40"/>
      <c r="AX4594" s="40"/>
      <c r="AY4594" s="40"/>
      <c r="AZ4594" s="40"/>
      <c r="BA4594" s="40"/>
      <c r="BB4594" s="40"/>
      <c r="BC4594" s="40"/>
      <c r="BD4594" s="40"/>
      <c r="BE4594" s="40"/>
      <c r="BF4594" s="40"/>
    </row>
    <row r="4595" spans="1:58" x14ac:dyDescent="0.4">
      <c r="A4595" s="510"/>
      <c r="B4595" s="40"/>
      <c r="C4595" s="40"/>
      <c r="D4595" s="45"/>
      <c r="E4595" s="45"/>
      <c r="F4595" s="64"/>
      <c r="G4595" s="40"/>
      <c r="H4595" s="40"/>
      <c r="I4595" s="40"/>
      <c r="J4595" s="40"/>
      <c r="K4595" s="40"/>
      <c r="L4595" s="40"/>
      <c r="M4595" s="40"/>
      <c r="N4595" s="40"/>
      <c r="O4595" s="40"/>
      <c r="P4595" s="40"/>
      <c r="Q4595" s="40"/>
      <c r="R4595" s="40"/>
      <c r="S4595" s="40"/>
      <c r="T4595" s="40"/>
      <c r="U4595" s="40"/>
      <c r="V4595" s="40"/>
      <c r="W4595" s="40"/>
      <c r="X4595" s="40"/>
      <c r="Y4595" s="40"/>
      <c r="Z4595" s="40"/>
      <c r="AA4595" s="40"/>
      <c r="AB4595" s="40"/>
      <c r="AC4595" s="40"/>
      <c r="AD4595" s="40"/>
      <c r="AE4595" s="40"/>
      <c r="AF4595" s="40"/>
      <c r="AG4595" s="40"/>
      <c r="AH4595" s="40"/>
      <c r="AI4595" s="40"/>
      <c r="AJ4595" s="40"/>
      <c r="AK4595" s="40"/>
      <c r="AL4595" s="40"/>
      <c r="AM4595" s="40"/>
      <c r="AN4595" s="40"/>
      <c r="AO4595" s="40"/>
      <c r="AP4595" s="40"/>
      <c r="AQ4595" s="40"/>
      <c r="AR4595" s="40"/>
      <c r="AS4595" s="40"/>
      <c r="AT4595" s="40"/>
      <c r="AU4595" s="40"/>
      <c r="AV4595" s="40"/>
      <c r="AW4595" s="40"/>
      <c r="AX4595" s="40"/>
      <c r="AY4595" s="40"/>
      <c r="AZ4595" s="40"/>
      <c r="BA4595" s="40"/>
      <c r="BB4595" s="40"/>
      <c r="BC4595" s="40"/>
      <c r="BD4595" s="40"/>
      <c r="BE4595" s="40"/>
      <c r="BF4595" s="40"/>
    </row>
    <row r="4596" spans="1:58" x14ac:dyDescent="0.4">
      <c r="A4596" s="510"/>
      <c r="B4596" s="40"/>
      <c r="C4596" s="40"/>
      <c r="D4596" s="45"/>
      <c r="E4596" s="45"/>
      <c r="F4596" s="64"/>
      <c r="G4596" s="40"/>
      <c r="H4596" s="40"/>
      <c r="I4596" s="40"/>
      <c r="J4596" s="40"/>
      <c r="K4596" s="40"/>
      <c r="L4596" s="40"/>
      <c r="M4596" s="40"/>
      <c r="N4596" s="40"/>
      <c r="O4596" s="40"/>
      <c r="P4596" s="40"/>
      <c r="Q4596" s="40"/>
      <c r="R4596" s="40"/>
      <c r="S4596" s="40"/>
      <c r="T4596" s="40"/>
      <c r="U4596" s="40"/>
      <c r="V4596" s="40"/>
      <c r="W4596" s="40"/>
      <c r="X4596" s="40"/>
      <c r="Y4596" s="40"/>
      <c r="Z4596" s="40"/>
      <c r="AA4596" s="40"/>
      <c r="AB4596" s="40"/>
      <c r="AC4596" s="40"/>
      <c r="AD4596" s="40"/>
      <c r="AE4596" s="40"/>
      <c r="AF4596" s="40"/>
      <c r="AG4596" s="40"/>
      <c r="AH4596" s="40"/>
      <c r="AI4596" s="40"/>
      <c r="AJ4596" s="40"/>
      <c r="AK4596" s="40"/>
      <c r="AL4596" s="40"/>
      <c r="AM4596" s="40"/>
      <c r="AN4596" s="40"/>
      <c r="AO4596" s="40"/>
      <c r="AP4596" s="40"/>
      <c r="AQ4596" s="40"/>
      <c r="AR4596" s="40"/>
      <c r="AS4596" s="40"/>
      <c r="AT4596" s="40"/>
      <c r="AU4596" s="40"/>
      <c r="AV4596" s="40"/>
      <c r="AW4596" s="40"/>
      <c r="AX4596" s="40"/>
      <c r="AY4596" s="40"/>
      <c r="AZ4596" s="40"/>
      <c r="BA4596" s="40"/>
      <c r="BB4596" s="40"/>
      <c r="BC4596" s="40"/>
      <c r="BD4596" s="40"/>
      <c r="BE4596" s="40"/>
      <c r="BF4596" s="40"/>
    </row>
    <row r="4597" spans="1:58" x14ac:dyDescent="0.4">
      <c r="A4597" s="510"/>
      <c r="B4597" s="40"/>
      <c r="C4597" s="40"/>
      <c r="D4597" s="45"/>
      <c r="E4597" s="45"/>
      <c r="F4597" s="64"/>
      <c r="G4597" s="40"/>
      <c r="H4597" s="40"/>
      <c r="I4597" s="40"/>
      <c r="J4597" s="40"/>
      <c r="K4597" s="40"/>
      <c r="L4597" s="40"/>
      <c r="M4597" s="40"/>
      <c r="N4597" s="40"/>
      <c r="O4597" s="40"/>
      <c r="P4597" s="40"/>
      <c r="Q4597" s="40"/>
      <c r="R4597" s="40"/>
      <c r="S4597" s="40"/>
      <c r="T4597" s="40"/>
      <c r="U4597" s="40"/>
      <c r="V4597" s="40"/>
      <c r="W4597" s="40"/>
      <c r="X4597" s="40"/>
      <c r="Y4597" s="40"/>
      <c r="Z4597" s="40"/>
      <c r="AA4597" s="40"/>
      <c r="AB4597" s="40"/>
      <c r="AC4597" s="40"/>
      <c r="AD4597" s="40"/>
      <c r="AE4597" s="40"/>
      <c r="AF4597" s="40"/>
      <c r="AG4597" s="40"/>
      <c r="AH4597" s="40"/>
      <c r="AI4597" s="40"/>
      <c r="AJ4597" s="40"/>
      <c r="AK4597" s="40"/>
      <c r="AL4597" s="40"/>
      <c r="AM4597" s="40"/>
      <c r="AN4597" s="40"/>
      <c r="AO4597" s="40"/>
      <c r="AP4597" s="40"/>
      <c r="AQ4597" s="40"/>
      <c r="AR4597" s="40"/>
      <c r="AS4597" s="40"/>
      <c r="AT4597" s="40"/>
      <c r="AU4597" s="40"/>
      <c r="AV4597" s="40"/>
      <c r="AW4597" s="40"/>
      <c r="AX4597" s="40"/>
      <c r="AY4597" s="40"/>
      <c r="AZ4597" s="40"/>
      <c r="BA4597" s="40"/>
      <c r="BB4597" s="40"/>
      <c r="BC4597" s="40"/>
      <c r="BD4597" s="40"/>
      <c r="BE4597" s="40"/>
      <c r="BF4597" s="40"/>
    </row>
    <row r="4598" spans="1:58" x14ac:dyDescent="0.4">
      <c r="A4598" s="510"/>
      <c r="B4598" s="40"/>
      <c r="C4598" s="40"/>
      <c r="D4598" s="45"/>
      <c r="E4598" s="45"/>
      <c r="F4598" s="64"/>
      <c r="G4598" s="40"/>
      <c r="H4598" s="40"/>
      <c r="I4598" s="40"/>
      <c r="J4598" s="40"/>
      <c r="K4598" s="40"/>
      <c r="L4598" s="40"/>
      <c r="M4598" s="40"/>
      <c r="N4598" s="40"/>
      <c r="O4598" s="40"/>
      <c r="P4598" s="40"/>
      <c r="Q4598" s="40"/>
      <c r="R4598" s="40"/>
      <c r="S4598" s="40"/>
      <c r="T4598" s="40"/>
      <c r="U4598" s="40"/>
      <c r="V4598" s="40"/>
      <c r="W4598" s="40"/>
      <c r="X4598" s="40"/>
      <c r="Y4598" s="40"/>
      <c r="Z4598" s="40"/>
      <c r="AA4598" s="40"/>
      <c r="AB4598" s="40"/>
      <c r="AC4598" s="40"/>
      <c r="AD4598" s="40"/>
      <c r="AE4598" s="40"/>
      <c r="AF4598" s="40"/>
      <c r="AG4598" s="40"/>
      <c r="AH4598" s="40"/>
      <c r="AI4598" s="40"/>
      <c r="AJ4598" s="40"/>
      <c r="AK4598" s="40"/>
      <c r="AL4598" s="40"/>
      <c r="AM4598" s="40"/>
      <c r="AN4598" s="40"/>
      <c r="AO4598" s="40"/>
      <c r="AP4598" s="40"/>
      <c r="AQ4598" s="40"/>
      <c r="AR4598" s="40"/>
      <c r="AS4598" s="40"/>
      <c r="AT4598" s="40"/>
      <c r="AU4598" s="40"/>
      <c r="AV4598" s="40"/>
      <c r="AW4598" s="40"/>
      <c r="AX4598" s="40"/>
      <c r="AY4598" s="40"/>
      <c r="AZ4598" s="40"/>
      <c r="BA4598" s="40"/>
      <c r="BB4598" s="40"/>
      <c r="BC4598" s="40"/>
      <c r="BD4598" s="40"/>
      <c r="BE4598" s="40"/>
      <c r="BF4598" s="40"/>
    </row>
    <row r="4599" spans="1:58" x14ac:dyDescent="0.4">
      <c r="A4599" s="510"/>
      <c r="B4599" s="40"/>
      <c r="C4599" s="40"/>
      <c r="D4599" s="45"/>
      <c r="E4599" s="45"/>
      <c r="F4599" s="64"/>
      <c r="G4599" s="40"/>
      <c r="H4599" s="40"/>
      <c r="I4599" s="40"/>
      <c r="J4599" s="40"/>
      <c r="K4599" s="40"/>
      <c r="L4599" s="40"/>
      <c r="M4599" s="40"/>
      <c r="N4599" s="40"/>
      <c r="O4599" s="40"/>
      <c r="P4599" s="40"/>
      <c r="Q4599" s="40"/>
      <c r="R4599" s="40"/>
      <c r="S4599" s="40"/>
      <c r="T4599" s="40"/>
      <c r="U4599" s="40"/>
      <c r="V4599" s="40"/>
      <c r="W4599" s="40"/>
      <c r="X4599" s="40"/>
      <c r="Y4599" s="40"/>
      <c r="Z4599" s="40"/>
      <c r="AA4599" s="40"/>
      <c r="AB4599" s="40"/>
      <c r="AC4599" s="40"/>
      <c r="AD4599" s="40"/>
      <c r="AE4599" s="40"/>
      <c r="AF4599" s="40"/>
      <c r="AG4599" s="40"/>
      <c r="AH4599" s="40"/>
      <c r="AI4599" s="40"/>
      <c r="AJ4599" s="40"/>
      <c r="AK4599" s="40"/>
      <c r="AL4599" s="40"/>
      <c r="AM4599" s="40"/>
      <c r="AN4599" s="40"/>
      <c r="AO4599" s="40"/>
      <c r="AP4599" s="40"/>
      <c r="AQ4599" s="40"/>
      <c r="AR4599" s="40"/>
      <c r="AS4599" s="40"/>
      <c r="AT4599" s="40"/>
      <c r="AU4599" s="40"/>
      <c r="AV4599" s="40"/>
      <c r="AW4599" s="40"/>
      <c r="AX4599" s="40"/>
      <c r="AY4599" s="40"/>
      <c r="AZ4599" s="40"/>
      <c r="BA4599" s="40"/>
      <c r="BB4599" s="40"/>
      <c r="BC4599" s="40"/>
      <c r="BD4599" s="40"/>
      <c r="BE4599" s="40"/>
      <c r="BF4599" s="40"/>
    </row>
    <row r="4600" spans="1:58" x14ac:dyDescent="0.4">
      <c r="A4600" s="510"/>
      <c r="B4600" s="40"/>
      <c r="C4600" s="40"/>
      <c r="D4600" s="45"/>
      <c r="E4600" s="45"/>
      <c r="F4600" s="64"/>
      <c r="G4600" s="40"/>
      <c r="H4600" s="40"/>
      <c r="I4600" s="40"/>
      <c r="J4600" s="40"/>
      <c r="K4600" s="40"/>
      <c r="L4600" s="40"/>
      <c r="M4600" s="40"/>
      <c r="N4600" s="40"/>
      <c r="O4600" s="40"/>
      <c r="P4600" s="40"/>
      <c r="Q4600" s="40"/>
      <c r="R4600" s="40"/>
      <c r="S4600" s="40"/>
      <c r="T4600" s="40"/>
      <c r="U4600" s="40"/>
      <c r="V4600" s="40"/>
      <c r="W4600" s="40"/>
      <c r="X4600" s="40"/>
      <c r="Y4600" s="40"/>
      <c r="Z4600" s="40"/>
      <c r="AA4600" s="40"/>
      <c r="AB4600" s="40"/>
      <c r="AC4600" s="40"/>
      <c r="AD4600" s="40"/>
      <c r="AE4600" s="40"/>
      <c r="AF4600" s="40"/>
      <c r="AG4600" s="40"/>
      <c r="AH4600" s="40"/>
      <c r="AI4600" s="40"/>
      <c r="AJ4600" s="40"/>
      <c r="AK4600" s="40"/>
      <c r="AL4600" s="40"/>
      <c r="AM4600" s="40"/>
      <c r="AN4600" s="40"/>
      <c r="AO4600" s="40"/>
      <c r="AP4600" s="40"/>
      <c r="AQ4600" s="40"/>
      <c r="AR4600" s="40"/>
      <c r="AS4600" s="40"/>
      <c r="AT4600" s="40"/>
      <c r="AU4600" s="40"/>
      <c r="AV4600" s="40"/>
      <c r="AW4600" s="40"/>
      <c r="AX4600" s="40"/>
      <c r="AY4600" s="40"/>
      <c r="AZ4600" s="40"/>
      <c r="BA4600" s="40"/>
      <c r="BB4600" s="40"/>
      <c r="BC4600" s="40"/>
      <c r="BD4600" s="40"/>
      <c r="BE4600" s="40"/>
      <c r="BF4600" s="40"/>
    </row>
    <row r="4601" spans="1:58" x14ac:dyDescent="0.4">
      <c r="A4601" s="510"/>
      <c r="B4601" s="40"/>
      <c r="C4601" s="40"/>
      <c r="D4601" s="45"/>
      <c r="E4601" s="45"/>
      <c r="F4601" s="64"/>
      <c r="G4601" s="40"/>
      <c r="H4601" s="40"/>
      <c r="I4601" s="40"/>
      <c r="J4601" s="40"/>
      <c r="K4601" s="40"/>
      <c r="L4601" s="40"/>
      <c r="M4601" s="40"/>
      <c r="N4601" s="40"/>
      <c r="O4601" s="40"/>
      <c r="P4601" s="40"/>
      <c r="Q4601" s="40"/>
      <c r="R4601" s="40"/>
      <c r="S4601" s="40"/>
      <c r="T4601" s="40"/>
      <c r="U4601" s="40"/>
      <c r="V4601" s="40"/>
      <c r="W4601" s="40"/>
      <c r="X4601" s="40"/>
      <c r="Y4601" s="40"/>
      <c r="Z4601" s="40"/>
      <c r="AA4601" s="40"/>
      <c r="AB4601" s="40"/>
      <c r="AC4601" s="40"/>
      <c r="AD4601" s="40"/>
      <c r="AE4601" s="40"/>
      <c r="AF4601" s="40"/>
      <c r="AG4601" s="40"/>
      <c r="AH4601" s="40"/>
      <c r="AI4601" s="40"/>
      <c r="AJ4601" s="40"/>
      <c r="AK4601" s="40"/>
      <c r="AL4601" s="40"/>
      <c r="AM4601" s="40"/>
      <c r="AN4601" s="40"/>
      <c r="AO4601" s="40"/>
      <c r="AP4601" s="40"/>
      <c r="AQ4601" s="40"/>
      <c r="AR4601" s="40"/>
      <c r="AS4601" s="40"/>
      <c r="AT4601" s="40"/>
      <c r="AU4601" s="40"/>
      <c r="AV4601" s="40"/>
      <c r="AW4601" s="40"/>
      <c r="AX4601" s="40"/>
      <c r="AY4601" s="40"/>
      <c r="AZ4601" s="40"/>
      <c r="BA4601" s="40"/>
      <c r="BB4601" s="40"/>
      <c r="BC4601" s="40"/>
      <c r="BD4601" s="40"/>
      <c r="BE4601" s="40"/>
      <c r="BF4601" s="40"/>
    </row>
    <row r="4602" spans="1:58" x14ac:dyDescent="0.4">
      <c r="A4602" s="510"/>
      <c r="B4602" s="40"/>
      <c r="C4602" s="40"/>
      <c r="D4602" s="45"/>
      <c r="E4602" s="45"/>
      <c r="F4602" s="64"/>
      <c r="G4602" s="40"/>
      <c r="H4602" s="40"/>
      <c r="I4602" s="40"/>
      <c r="J4602" s="40"/>
      <c r="K4602" s="40"/>
      <c r="L4602" s="40"/>
      <c r="M4602" s="40"/>
      <c r="N4602" s="40"/>
      <c r="O4602" s="40"/>
      <c r="P4602" s="40"/>
      <c r="Q4602" s="40"/>
      <c r="R4602" s="40"/>
      <c r="S4602" s="40"/>
      <c r="T4602" s="40"/>
      <c r="U4602" s="40"/>
      <c r="V4602" s="40"/>
      <c r="W4602" s="40"/>
      <c r="X4602" s="40"/>
      <c r="Y4602" s="40"/>
      <c r="Z4602" s="40"/>
      <c r="AA4602" s="40"/>
      <c r="AB4602" s="40"/>
      <c r="AC4602" s="40"/>
      <c r="AD4602" s="40"/>
      <c r="AE4602" s="40"/>
      <c r="AF4602" s="40"/>
      <c r="AG4602" s="40"/>
      <c r="AH4602" s="40"/>
      <c r="AI4602" s="40"/>
      <c r="AJ4602" s="40"/>
      <c r="AK4602" s="40"/>
      <c r="AL4602" s="40"/>
      <c r="AM4602" s="40"/>
      <c r="AN4602" s="40"/>
      <c r="AO4602" s="40"/>
      <c r="AP4602" s="40"/>
      <c r="AQ4602" s="40"/>
      <c r="AR4602" s="40"/>
      <c r="AS4602" s="40"/>
      <c r="AT4602" s="40"/>
      <c r="AU4602" s="40"/>
      <c r="AV4602" s="40"/>
      <c r="AW4602" s="40"/>
      <c r="AX4602" s="40"/>
      <c r="AY4602" s="40"/>
      <c r="AZ4602" s="40"/>
      <c r="BA4602" s="40"/>
      <c r="BB4602" s="40"/>
      <c r="BC4602" s="40"/>
      <c r="BD4602" s="40"/>
      <c r="BE4602" s="40"/>
      <c r="BF4602" s="40"/>
    </row>
    <row r="4603" spans="1:58" x14ac:dyDescent="0.4">
      <c r="A4603" s="510"/>
      <c r="B4603" s="40"/>
      <c r="C4603" s="40"/>
      <c r="D4603" s="45"/>
      <c r="E4603" s="45"/>
      <c r="F4603" s="64"/>
      <c r="G4603" s="40"/>
      <c r="H4603" s="40"/>
      <c r="I4603" s="40"/>
      <c r="J4603" s="40"/>
      <c r="K4603" s="40"/>
      <c r="L4603" s="40"/>
      <c r="M4603" s="40"/>
      <c r="N4603" s="40"/>
      <c r="O4603" s="40"/>
      <c r="P4603" s="40"/>
      <c r="Q4603" s="40"/>
      <c r="R4603" s="40"/>
      <c r="S4603" s="40"/>
      <c r="T4603" s="40"/>
      <c r="U4603" s="40"/>
      <c r="V4603" s="40"/>
      <c r="W4603" s="40"/>
      <c r="X4603" s="40"/>
      <c r="Y4603" s="40"/>
      <c r="Z4603" s="40"/>
      <c r="AA4603" s="40"/>
      <c r="AB4603" s="40"/>
      <c r="AC4603" s="40"/>
      <c r="AD4603" s="40"/>
      <c r="AE4603" s="40"/>
      <c r="AF4603" s="40"/>
      <c r="AG4603" s="40"/>
      <c r="AH4603" s="40"/>
      <c r="AI4603" s="40"/>
      <c r="AJ4603" s="40"/>
      <c r="AK4603" s="40"/>
      <c r="AL4603" s="40"/>
      <c r="AM4603" s="40"/>
      <c r="AN4603" s="40"/>
      <c r="AO4603" s="40"/>
      <c r="AP4603" s="40"/>
      <c r="AQ4603" s="40"/>
      <c r="AR4603" s="40"/>
      <c r="AS4603" s="40"/>
      <c r="AT4603" s="40"/>
      <c r="AU4603" s="40"/>
      <c r="AV4603" s="40"/>
      <c r="AW4603" s="40"/>
      <c r="AX4603" s="40"/>
      <c r="AY4603" s="40"/>
      <c r="AZ4603" s="40"/>
      <c r="BA4603" s="40"/>
      <c r="BB4603" s="40"/>
      <c r="BC4603" s="40"/>
      <c r="BD4603" s="40"/>
      <c r="BE4603" s="40"/>
      <c r="BF4603" s="40"/>
    </row>
    <row r="4604" spans="1:58" x14ac:dyDescent="0.4">
      <c r="A4604" s="510"/>
      <c r="B4604" s="40"/>
      <c r="C4604" s="40"/>
      <c r="D4604" s="45"/>
      <c r="E4604" s="45"/>
      <c r="F4604" s="64"/>
      <c r="G4604" s="40"/>
      <c r="H4604" s="40"/>
      <c r="I4604" s="40"/>
      <c r="J4604" s="40"/>
      <c r="K4604" s="40"/>
      <c r="L4604" s="40"/>
      <c r="M4604" s="40"/>
      <c r="N4604" s="40"/>
      <c r="O4604" s="40"/>
      <c r="P4604" s="40"/>
      <c r="Q4604" s="40"/>
      <c r="R4604" s="40"/>
      <c r="S4604" s="40"/>
      <c r="T4604" s="40"/>
      <c r="U4604" s="40"/>
      <c r="V4604" s="40"/>
      <c r="W4604" s="40"/>
      <c r="X4604" s="40"/>
      <c r="Y4604" s="40"/>
      <c r="Z4604" s="40"/>
      <c r="AA4604" s="40"/>
      <c r="AB4604" s="40"/>
      <c r="AC4604" s="40"/>
      <c r="AD4604" s="40"/>
      <c r="AE4604" s="40"/>
      <c r="AF4604" s="40"/>
      <c r="AG4604" s="40"/>
      <c r="AH4604" s="40"/>
      <c r="AI4604" s="40"/>
      <c r="AJ4604" s="40"/>
      <c r="AK4604" s="40"/>
      <c r="AL4604" s="40"/>
      <c r="AM4604" s="40"/>
      <c r="AN4604" s="40"/>
      <c r="AO4604" s="40"/>
      <c r="AP4604" s="40"/>
      <c r="AQ4604" s="40"/>
      <c r="AR4604" s="40"/>
      <c r="AS4604" s="40"/>
      <c r="AT4604" s="40"/>
      <c r="AU4604" s="40"/>
      <c r="AV4604" s="40"/>
      <c r="AW4604" s="40"/>
      <c r="AX4604" s="40"/>
      <c r="AY4604" s="40"/>
      <c r="AZ4604" s="40"/>
      <c r="BA4604" s="40"/>
      <c r="BB4604" s="40"/>
      <c r="BC4604" s="40"/>
      <c r="BD4604" s="40"/>
      <c r="BE4604" s="40"/>
      <c r="BF4604" s="40"/>
    </row>
    <row r="4605" spans="1:58" x14ac:dyDescent="0.4">
      <c r="A4605" s="510"/>
      <c r="B4605" s="40"/>
      <c r="C4605" s="40"/>
      <c r="D4605" s="45"/>
      <c r="E4605" s="45"/>
      <c r="F4605" s="64"/>
      <c r="G4605" s="40"/>
      <c r="H4605" s="40"/>
      <c r="I4605" s="40"/>
      <c r="J4605" s="40"/>
      <c r="K4605" s="40"/>
      <c r="L4605" s="40"/>
      <c r="M4605" s="40"/>
      <c r="N4605" s="40"/>
      <c r="O4605" s="40"/>
      <c r="P4605" s="40"/>
      <c r="Q4605" s="40"/>
      <c r="R4605" s="40"/>
      <c r="S4605" s="40"/>
      <c r="T4605" s="40"/>
      <c r="U4605" s="40"/>
      <c r="V4605" s="40"/>
      <c r="W4605" s="40"/>
      <c r="X4605" s="40"/>
      <c r="Y4605" s="40"/>
      <c r="Z4605" s="40"/>
      <c r="AA4605" s="40"/>
      <c r="AB4605" s="40"/>
      <c r="AC4605" s="40"/>
      <c r="AD4605" s="40"/>
      <c r="AE4605" s="40"/>
      <c r="AF4605" s="40"/>
      <c r="AG4605" s="40"/>
      <c r="AH4605" s="40"/>
      <c r="AI4605" s="40"/>
      <c r="AJ4605" s="40"/>
      <c r="AK4605" s="40"/>
      <c r="AL4605" s="40"/>
      <c r="AM4605" s="40"/>
      <c r="AN4605" s="40"/>
      <c r="AO4605" s="40"/>
      <c r="AP4605" s="40"/>
      <c r="AQ4605" s="40"/>
      <c r="AR4605" s="40"/>
      <c r="AS4605" s="40"/>
      <c r="AT4605" s="40"/>
      <c r="AU4605" s="40"/>
      <c r="AV4605" s="40"/>
      <c r="AW4605" s="40"/>
      <c r="AX4605" s="40"/>
      <c r="AY4605" s="40"/>
      <c r="AZ4605" s="40"/>
      <c r="BA4605" s="40"/>
      <c r="BB4605" s="40"/>
      <c r="BC4605" s="40"/>
      <c r="BD4605" s="40"/>
      <c r="BE4605" s="40"/>
      <c r="BF4605" s="40"/>
    </row>
    <row r="4606" spans="1:58" x14ac:dyDescent="0.4">
      <c r="A4606" s="510"/>
      <c r="B4606" s="40"/>
      <c r="C4606" s="40"/>
      <c r="D4606" s="45"/>
      <c r="E4606" s="45"/>
      <c r="F4606" s="64"/>
      <c r="G4606" s="40"/>
      <c r="H4606" s="40"/>
      <c r="I4606" s="40"/>
      <c r="J4606" s="40"/>
      <c r="K4606" s="40"/>
      <c r="L4606" s="40"/>
      <c r="M4606" s="40"/>
      <c r="N4606" s="40"/>
      <c r="O4606" s="40"/>
      <c r="P4606" s="40"/>
      <c r="Q4606" s="40"/>
      <c r="R4606" s="40"/>
      <c r="S4606" s="40"/>
      <c r="T4606" s="40"/>
      <c r="U4606" s="40"/>
      <c r="V4606" s="40"/>
      <c r="W4606" s="40"/>
      <c r="X4606" s="40"/>
      <c r="Y4606" s="40"/>
      <c r="Z4606" s="40"/>
      <c r="AA4606" s="40"/>
      <c r="AB4606" s="40"/>
      <c r="AC4606" s="40"/>
      <c r="AD4606" s="40"/>
      <c r="AE4606" s="40"/>
      <c r="AF4606" s="40"/>
      <c r="AG4606" s="40"/>
      <c r="AH4606" s="40"/>
      <c r="AI4606" s="40"/>
      <c r="AJ4606" s="40"/>
      <c r="AK4606" s="40"/>
      <c r="AL4606" s="40"/>
      <c r="AM4606" s="40"/>
      <c r="AN4606" s="40"/>
      <c r="AO4606" s="40"/>
      <c r="AP4606" s="40"/>
      <c r="AQ4606" s="40"/>
      <c r="AR4606" s="40"/>
      <c r="AS4606" s="40"/>
      <c r="AT4606" s="40"/>
      <c r="AU4606" s="40"/>
      <c r="AV4606" s="40"/>
      <c r="AW4606" s="40"/>
      <c r="AX4606" s="40"/>
      <c r="AY4606" s="40"/>
      <c r="AZ4606" s="40"/>
      <c r="BA4606" s="40"/>
      <c r="BB4606" s="40"/>
      <c r="BC4606" s="40"/>
      <c r="BD4606" s="40"/>
      <c r="BE4606" s="40"/>
      <c r="BF4606" s="40"/>
    </row>
    <row r="4607" spans="1:58" x14ac:dyDescent="0.4">
      <c r="A4607" s="510"/>
      <c r="B4607" s="40"/>
      <c r="C4607" s="40"/>
      <c r="D4607" s="45"/>
      <c r="E4607" s="45"/>
      <c r="F4607" s="64"/>
      <c r="G4607" s="40"/>
      <c r="H4607" s="40"/>
      <c r="I4607" s="40"/>
      <c r="J4607" s="40"/>
      <c r="K4607" s="40"/>
      <c r="L4607" s="40"/>
      <c r="M4607" s="40"/>
      <c r="N4607" s="40"/>
      <c r="O4607" s="40"/>
      <c r="P4607" s="40"/>
      <c r="Q4607" s="40"/>
      <c r="R4607" s="40"/>
      <c r="S4607" s="40"/>
      <c r="T4607" s="40"/>
      <c r="U4607" s="40"/>
      <c r="V4607" s="40"/>
      <c r="W4607" s="40"/>
      <c r="X4607" s="40"/>
      <c r="Y4607" s="40"/>
      <c r="Z4607" s="40"/>
      <c r="AA4607" s="40"/>
      <c r="AB4607" s="40"/>
      <c r="AC4607" s="40"/>
      <c r="AD4607" s="40"/>
      <c r="AE4607" s="40"/>
      <c r="AF4607" s="40"/>
      <c r="AG4607" s="40"/>
      <c r="AH4607" s="40"/>
      <c r="AI4607" s="40"/>
      <c r="AJ4607" s="40"/>
      <c r="AK4607" s="40"/>
      <c r="AL4607" s="40"/>
      <c r="AM4607" s="40"/>
      <c r="AN4607" s="40"/>
      <c r="AO4607" s="40"/>
      <c r="AP4607" s="40"/>
      <c r="AQ4607" s="40"/>
      <c r="AR4607" s="40"/>
      <c r="AS4607" s="40"/>
      <c r="AT4607" s="40"/>
      <c r="AU4607" s="40"/>
      <c r="AV4607" s="40"/>
      <c r="AW4607" s="40"/>
      <c r="AX4607" s="40"/>
      <c r="AY4607" s="40"/>
      <c r="AZ4607" s="40"/>
      <c r="BA4607" s="40"/>
      <c r="BB4607" s="40"/>
      <c r="BC4607" s="40"/>
      <c r="BD4607" s="40"/>
      <c r="BE4607" s="40"/>
      <c r="BF4607" s="40"/>
    </row>
    <row r="4608" spans="1:58" x14ac:dyDescent="0.4">
      <c r="A4608" s="510"/>
      <c r="B4608" s="40"/>
      <c r="C4608" s="40"/>
      <c r="D4608" s="45"/>
      <c r="E4608" s="45"/>
      <c r="F4608" s="64"/>
      <c r="G4608" s="40"/>
      <c r="H4608" s="40"/>
      <c r="I4608" s="40"/>
      <c r="J4608" s="40"/>
      <c r="K4608" s="40"/>
      <c r="L4608" s="40"/>
      <c r="M4608" s="40"/>
      <c r="N4608" s="40"/>
      <c r="O4608" s="40"/>
      <c r="P4608" s="40"/>
      <c r="Q4608" s="40"/>
      <c r="R4608" s="40"/>
      <c r="S4608" s="40"/>
      <c r="T4608" s="40"/>
      <c r="U4608" s="40"/>
      <c r="V4608" s="40"/>
      <c r="W4608" s="40"/>
      <c r="X4608" s="40"/>
      <c r="Y4608" s="40"/>
      <c r="Z4608" s="40"/>
      <c r="AA4608" s="40"/>
      <c r="AB4608" s="40"/>
      <c r="AC4608" s="40"/>
      <c r="AD4608" s="40"/>
      <c r="AE4608" s="40"/>
      <c r="AF4608" s="40"/>
      <c r="AG4608" s="40"/>
      <c r="AH4608" s="40"/>
      <c r="AI4608" s="40"/>
      <c r="AJ4608" s="40"/>
      <c r="AK4608" s="40"/>
      <c r="AL4608" s="40"/>
      <c r="AM4608" s="40"/>
      <c r="AN4608" s="40"/>
      <c r="AO4608" s="40"/>
      <c r="AP4608" s="40"/>
      <c r="AQ4608" s="40"/>
      <c r="AR4608" s="40"/>
      <c r="AS4608" s="40"/>
      <c r="AT4608" s="40"/>
      <c r="AU4608" s="40"/>
      <c r="AV4608" s="40"/>
      <c r="AW4608" s="40"/>
      <c r="AX4608" s="40"/>
      <c r="AY4608" s="40"/>
      <c r="AZ4608" s="40"/>
      <c r="BA4608" s="40"/>
      <c r="BB4608" s="40"/>
      <c r="BC4608" s="40"/>
      <c r="BD4608" s="40"/>
      <c r="BE4608" s="40"/>
      <c r="BF4608" s="40"/>
    </row>
    <row r="4609" spans="1:58" x14ac:dyDescent="0.4">
      <c r="A4609" s="510"/>
      <c r="B4609" s="40"/>
      <c r="C4609" s="40"/>
      <c r="D4609" s="45"/>
      <c r="E4609" s="45"/>
      <c r="F4609" s="64"/>
      <c r="G4609" s="40"/>
      <c r="H4609" s="40"/>
      <c r="I4609" s="40"/>
      <c r="J4609" s="40"/>
      <c r="K4609" s="40"/>
      <c r="L4609" s="40"/>
      <c r="M4609" s="40"/>
      <c r="N4609" s="40"/>
      <c r="O4609" s="40"/>
      <c r="P4609" s="40"/>
      <c r="Q4609" s="40"/>
      <c r="R4609" s="40"/>
      <c r="S4609" s="40"/>
      <c r="T4609" s="40"/>
      <c r="U4609" s="40"/>
      <c r="V4609" s="40"/>
      <c r="W4609" s="40"/>
      <c r="X4609" s="40"/>
      <c r="Y4609" s="40"/>
      <c r="Z4609" s="40"/>
      <c r="AA4609" s="40"/>
      <c r="AB4609" s="40"/>
      <c r="AC4609" s="40"/>
      <c r="AD4609" s="40"/>
      <c r="AE4609" s="40"/>
      <c r="AF4609" s="40"/>
      <c r="AG4609" s="40"/>
      <c r="AH4609" s="40"/>
      <c r="AI4609" s="40"/>
      <c r="AJ4609" s="40"/>
      <c r="AK4609" s="40"/>
      <c r="AL4609" s="40"/>
      <c r="AM4609" s="40"/>
      <c r="AN4609" s="40"/>
      <c r="AO4609" s="40"/>
      <c r="AP4609" s="40"/>
      <c r="AQ4609" s="40"/>
      <c r="AR4609" s="40"/>
      <c r="AS4609" s="40"/>
      <c r="AT4609" s="40"/>
      <c r="AU4609" s="40"/>
      <c r="AV4609" s="40"/>
      <c r="AW4609" s="40"/>
      <c r="AX4609" s="40"/>
      <c r="AY4609" s="40"/>
      <c r="AZ4609" s="40"/>
      <c r="BA4609" s="40"/>
      <c r="BB4609" s="40"/>
      <c r="BC4609" s="40"/>
      <c r="BD4609" s="40"/>
      <c r="BE4609" s="40"/>
      <c r="BF4609" s="40"/>
    </row>
    <row r="4610" spans="1:58" x14ac:dyDescent="0.4">
      <c r="A4610" s="510"/>
      <c r="B4610" s="40"/>
      <c r="C4610" s="40"/>
      <c r="D4610" s="45"/>
      <c r="E4610" s="45"/>
      <c r="F4610" s="64"/>
      <c r="G4610" s="40"/>
      <c r="H4610" s="40"/>
      <c r="I4610" s="40"/>
      <c r="J4610" s="40"/>
      <c r="K4610" s="40"/>
      <c r="L4610" s="40"/>
      <c r="M4610" s="40"/>
      <c r="N4610" s="40"/>
      <c r="O4610" s="40"/>
      <c r="P4610" s="40"/>
      <c r="Q4610" s="40"/>
      <c r="R4610" s="40"/>
      <c r="S4610" s="40"/>
      <c r="T4610" s="40"/>
      <c r="U4610" s="40"/>
      <c r="V4610" s="40"/>
      <c r="W4610" s="40"/>
      <c r="X4610" s="40"/>
      <c r="Y4610" s="40"/>
      <c r="Z4610" s="40"/>
      <c r="AA4610" s="40"/>
      <c r="AB4610" s="40"/>
      <c r="AC4610" s="40"/>
      <c r="AD4610" s="40"/>
      <c r="AE4610" s="40"/>
      <c r="AF4610" s="40"/>
      <c r="AG4610" s="40"/>
      <c r="AH4610" s="40"/>
      <c r="AI4610" s="40"/>
      <c r="AJ4610" s="40"/>
      <c r="AK4610" s="40"/>
      <c r="AL4610" s="40"/>
      <c r="AM4610" s="40"/>
      <c r="AN4610" s="40"/>
      <c r="AO4610" s="40"/>
      <c r="AP4610" s="40"/>
      <c r="AQ4610" s="40"/>
      <c r="AR4610" s="40"/>
      <c r="AS4610" s="40"/>
      <c r="AT4610" s="40"/>
      <c r="AU4610" s="40"/>
      <c r="AV4610" s="40"/>
      <c r="AW4610" s="40"/>
      <c r="AX4610" s="40"/>
      <c r="AY4610" s="40"/>
      <c r="AZ4610" s="40"/>
      <c r="BA4610" s="40"/>
      <c r="BB4610" s="40"/>
      <c r="BC4610" s="40"/>
      <c r="BD4610" s="40"/>
      <c r="BE4610" s="40"/>
      <c r="BF4610" s="40"/>
    </row>
    <row r="4611" spans="1:58" x14ac:dyDescent="0.4">
      <c r="A4611" s="510"/>
      <c r="B4611" s="40"/>
      <c r="C4611" s="40"/>
      <c r="D4611" s="45"/>
      <c r="E4611" s="45"/>
      <c r="F4611" s="64"/>
      <c r="G4611" s="40"/>
      <c r="H4611" s="40"/>
      <c r="I4611" s="40"/>
      <c r="J4611" s="40"/>
      <c r="K4611" s="40"/>
      <c r="L4611" s="40"/>
      <c r="M4611" s="40"/>
      <c r="N4611" s="40"/>
      <c r="O4611" s="40"/>
      <c r="P4611" s="40"/>
      <c r="Q4611" s="40"/>
      <c r="R4611" s="40"/>
      <c r="S4611" s="40"/>
      <c r="T4611" s="40"/>
      <c r="U4611" s="40"/>
      <c r="V4611" s="40"/>
      <c r="W4611" s="40"/>
      <c r="X4611" s="40"/>
      <c r="Y4611" s="40"/>
      <c r="Z4611" s="40"/>
      <c r="AA4611" s="40"/>
      <c r="AB4611" s="40"/>
      <c r="AC4611" s="40"/>
      <c r="AD4611" s="40"/>
      <c r="AE4611" s="40"/>
      <c r="AF4611" s="40"/>
      <c r="AG4611" s="40"/>
      <c r="AH4611" s="40"/>
      <c r="AI4611" s="40"/>
      <c r="AJ4611" s="40"/>
      <c r="AK4611" s="40"/>
      <c r="AL4611" s="40"/>
      <c r="AM4611" s="40"/>
      <c r="AN4611" s="40"/>
      <c r="AO4611" s="40"/>
      <c r="AP4611" s="40"/>
      <c r="AQ4611" s="40"/>
      <c r="AR4611" s="40"/>
      <c r="AS4611" s="40"/>
      <c r="AT4611" s="40"/>
      <c r="AU4611" s="40"/>
      <c r="AV4611" s="40"/>
      <c r="AW4611" s="40"/>
      <c r="AX4611" s="40"/>
      <c r="AY4611" s="40"/>
      <c r="AZ4611" s="40"/>
      <c r="BA4611" s="40"/>
      <c r="BB4611" s="40"/>
      <c r="BC4611" s="40"/>
      <c r="BD4611" s="40"/>
      <c r="BE4611" s="40"/>
      <c r="BF4611" s="40"/>
    </row>
    <row r="4612" spans="1:58" x14ac:dyDescent="0.4">
      <c r="A4612" s="510"/>
      <c r="B4612" s="40"/>
      <c r="C4612" s="40"/>
      <c r="D4612" s="45"/>
      <c r="E4612" s="45"/>
      <c r="F4612" s="64"/>
      <c r="G4612" s="40"/>
      <c r="H4612" s="40"/>
      <c r="I4612" s="40"/>
      <c r="J4612" s="40"/>
      <c r="K4612" s="40"/>
      <c r="L4612" s="40"/>
      <c r="M4612" s="40"/>
      <c r="N4612" s="40"/>
      <c r="O4612" s="40"/>
      <c r="P4612" s="40"/>
      <c r="Q4612" s="40"/>
      <c r="R4612" s="40"/>
      <c r="S4612" s="40"/>
      <c r="T4612" s="40"/>
      <c r="U4612" s="40"/>
      <c r="V4612" s="40"/>
      <c r="W4612" s="40"/>
      <c r="X4612" s="40"/>
      <c r="Y4612" s="40"/>
      <c r="Z4612" s="40"/>
      <c r="AA4612" s="40"/>
      <c r="AB4612" s="40"/>
      <c r="AC4612" s="40"/>
      <c r="AD4612" s="40"/>
      <c r="AE4612" s="40"/>
      <c r="AF4612" s="40"/>
      <c r="AG4612" s="40"/>
      <c r="AH4612" s="40"/>
      <c r="AI4612" s="40"/>
      <c r="AJ4612" s="40"/>
      <c r="AK4612" s="40"/>
      <c r="AL4612" s="40"/>
      <c r="AM4612" s="40"/>
      <c r="AN4612" s="40"/>
      <c r="AO4612" s="40"/>
      <c r="AP4612" s="40"/>
      <c r="AQ4612" s="40"/>
      <c r="AR4612" s="40"/>
      <c r="AS4612" s="40"/>
      <c r="AT4612" s="40"/>
      <c r="AU4612" s="40"/>
      <c r="AV4612" s="40"/>
      <c r="AW4612" s="40"/>
      <c r="AX4612" s="40"/>
      <c r="AY4612" s="40"/>
      <c r="AZ4612" s="40"/>
      <c r="BA4612" s="40"/>
      <c r="BB4612" s="40"/>
      <c r="BC4612" s="40"/>
      <c r="BD4612" s="40"/>
      <c r="BE4612" s="40"/>
      <c r="BF4612" s="40"/>
    </row>
    <row r="4613" spans="1:58" x14ac:dyDescent="0.4">
      <c r="A4613" s="510"/>
      <c r="B4613" s="40"/>
      <c r="C4613" s="40"/>
      <c r="D4613" s="45"/>
      <c r="E4613" s="45"/>
      <c r="F4613" s="64"/>
      <c r="G4613" s="40"/>
      <c r="H4613" s="40"/>
      <c r="I4613" s="40"/>
      <c r="J4613" s="40"/>
      <c r="K4613" s="40"/>
      <c r="L4613" s="40"/>
      <c r="M4613" s="40"/>
      <c r="N4613" s="40"/>
      <c r="O4613" s="40"/>
      <c r="P4613" s="40"/>
      <c r="Q4613" s="40"/>
      <c r="R4613" s="40"/>
      <c r="S4613" s="40"/>
      <c r="T4613" s="40"/>
      <c r="U4613" s="40"/>
      <c r="V4613" s="40"/>
      <c r="W4613" s="40"/>
      <c r="X4613" s="40"/>
      <c r="Y4613" s="40"/>
      <c r="Z4613" s="40"/>
      <c r="AA4613" s="40"/>
      <c r="AB4613" s="40"/>
      <c r="AC4613" s="40"/>
      <c r="AD4613" s="40"/>
      <c r="AE4613" s="40"/>
      <c r="AF4613" s="40"/>
      <c r="AG4613" s="40"/>
      <c r="AH4613" s="40"/>
      <c r="AI4613" s="40"/>
      <c r="AJ4613" s="40"/>
      <c r="AK4613" s="40"/>
      <c r="AL4613" s="40"/>
      <c r="AM4613" s="40"/>
      <c r="AN4613" s="40"/>
      <c r="AO4613" s="40"/>
      <c r="AP4613" s="40"/>
      <c r="AQ4613" s="40"/>
      <c r="AR4613" s="40"/>
      <c r="AS4613" s="40"/>
      <c r="AT4613" s="40"/>
      <c r="AU4613" s="40"/>
      <c r="AV4613" s="40"/>
      <c r="AW4613" s="40"/>
      <c r="AX4613" s="40"/>
      <c r="AY4613" s="40"/>
      <c r="AZ4613" s="40"/>
      <c r="BA4613" s="40"/>
      <c r="BB4613" s="40"/>
      <c r="BC4613" s="40"/>
      <c r="BD4613" s="40"/>
      <c r="BE4613" s="40"/>
      <c r="BF4613" s="40"/>
    </row>
    <row r="4614" spans="1:58" x14ac:dyDescent="0.4">
      <c r="A4614" s="510"/>
      <c r="B4614" s="40"/>
      <c r="C4614" s="40"/>
      <c r="D4614" s="45"/>
      <c r="E4614" s="45"/>
      <c r="F4614" s="64"/>
      <c r="G4614" s="40"/>
      <c r="H4614" s="40"/>
      <c r="I4614" s="40"/>
      <c r="J4614" s="40"/>
      <c r="K4614" s="40"/>
      <c r="L4614" s="40"/>
      <c r="M4614" s="40"/>
      <c r="N4614" s="40"/>
      <c r="O4614" s="40"/>
      <c r="P4614" s="40"/>
      <c r="Q4614" s="40"/>
      <c r="R4614" s="40"/>
      <c r="S4614" s="40"/>
      <c r="T4614" s="40"/>
      <c r="U4614" s="40"/>
      <c r="V4614" s="40"/>
      <c r="W4614" s="40"/>
      <c r="X4614" s="40"/>
      <c r="Y4614" s="40"/>
      <c r="Z4614" s="40"/>
      <c r="AA4614" s="40"/>
      <c r="AB4614" s="40"/>
      <c r="AC4614" s="40"/>
      <c r="AD4614" s="40"/>
      <c r="AE4614" s="40"/>
      <c r="AF4614" s="40"/>
      <c r="AG4614" s="40"/>
      <c r="AH4614" s="40"/>
      <c r="AI4614" s="40"/>
      <c r="AJ4614" s="40"/>
      <c r="AK4614" s="40"/>
      <c r="AL4614" s="40"/>
      <c r="AM4614" s="40"/>
      <c r="AN4614" s="40"/>
      <c r="AO4614" s="40"/>
      <c r="AP4614" s="40"/>
      <c r="AQ4614" s="40"/>
      <c r="AR4614" s="40"/>
      <c r="AS4614" s="40"/>
      <c r="AT4614" s="40"/>
      <c r="AU4614" s="40"/>
      <c r="AV4614" s="40"/>
      <c r="AW4614" s="40"/>
      <c r="AX4614" s="40"/>
      <c r="AY4614" s="40"/>
      <c r="AZ4614" s="40"/>
      <c r="BA4614" s="40"/>
      <c r="BB4614" s="40"/>
      <c r="BC4614" s="40"/>
      <c r="BD4614" s="40"/>
      <c r="BE4614" s="40"/>
      <c r="BF4614" s="40"/>
    </row>
    <row r="4615" spans="1:58" x14ac:dyDescent="0.4">
      <c r="A4615" s="510"/>
      <c r="B4615" s="40"/>
      <c r="C4615" s="40"/>
      <c r="D4615" s="45"/>
      <c r="E4615" s="45"/>
      <c r="F4615" s="64"/>
      <c r="G4615" s="40"/>
      <c r="H4615" s="40"/>
      <c r="I4615" s="40"/>
      <c r="J4615" s="40"/>
      <c r="K4615" s="40"/>
      <c r="L4615" s="40"/>
      <c r="M4615" s="40"/>
      <c r="N4615" s="40"/>
      <c r="O4615" s="40"/>
      <c r="P4615" s="40"/>
      <c r="Q4615" s="40"/>
      <c r="R4615" s="40"/>
      <c r="S4615" s="40"/>
      <c r="T4615" s="40"/>
      <c r="U4615" s="40"/>
      <c r="V4615" s="40"/>
      <c r="W4615" s="40"/>
      <c r="X4615" s="40"/>
      <c r="Y4615" s="40"/>
      <c r="Z4615" s="40"/>
      <c r="AA4615" s="40"/>
      <c r="AB4615" s="40"/>
      <c r="AC4615" s="40"/>
      <c r="AD4615" s="40"/>
      <c r="AE4615" s="40"/>
      <c r="AF4615" s="40"/>
      <c r="AG4615" s="40"/>
      <c r="AH4615" s="40"/>
      <c r="AI4615" s="40"/>
      <c r="AJ4615" s="40"/>
      <c r="AK4615" s="40"/>
      <c r="AL4615" s="40"/>
      <c r="AM4615" s="40"/>
      <c r="AN4615" s="40"/>
      <c r="AO4615" s="40"/>
      <c r="AP4615" s="40"/>
      <c r="AQ4615" s="40"/>
      <c r="AR4615" s="40"/>
      <c r="AS4615" s="40"/>
      <c r="AT4615" s="40"/>
      <c r="AU4615" s="40"/>
      <c r="AV4615" s="40"/>
      <c r="AW4615" s="40"/>
      <c r="AX4615" s="40"/>
      <c r="AY4615" s="40"/>
      <c r="AZ4615" s="40"/>
      <c r="BA4615" s="40"/>
      <c r="BB4615" s="40"/>
      <c r="BC4615" s="40"/>
      <c r="BD4615" s="40"/>
      <c r="BE4615" s="40"/>
      <c r="BF4615" s="40"/>
    </row>
    <row r="4616" spans="1:58" x14ac:dyDescent="0.4">
      <c r="A4616" s="510"/>
      <c r="B4616" s="40"/>
      <c r="C4616" s="40"/>
      <c r="D4616" s="45"/>
      <c r="E4616" s="45"/>
      <c r="F4616" s="64"/>
      <c r="G4616" s="40"/>
      <c r="H4616" s="40"/>
      <c r="I4616" s="40"/>
      <c r="J4616" s="40"/>
      <c r="K4616" s="40"/>
      <c r="L4616" s="40"/>
      <c r="M4616" s="40"/>
      <c r="N4616" s="40"/>
      <c r="O4616" s="40"/>
      <c r="P4616" s="40"/>
      <c r="Q4616" s="40"/>
      <c r="R4616" s="40"/>
      <c r="S4616" s="40"/>
      <c r="T4616" s="40"/>
      <c r="U4616" s="40"/>
      <c r="V4616" s="40"/>
      <c r="W4616" s="40"/>
      <c r="X4616" s="40"/>
      <c r="Y4616" s="40"/>
      <c r="Z4616" s="40"/>
      <c r="AA4616" s="40"/>
      <c r="AB4616" s="40"/>
      <c r="AC4616" s="40"/>
      <c r="AD4616" s="40"/>
      <c r="AE4616" s="40"/>
      <c r="AF4616" s="40"/>
      <c r="AG4616" s="40"/>
      <c r="AH4616" s="40"/>
      <c r="AI4616" s="40"/>
      <c r="AJ4616" s="40"/>
      <c r="AK4616" s="40"/>
      <c r="AL4616" s="40"/>
      <c r="AM4616" s="40"/>
      <c r="AN4616" s="40"/>
      <c r="AO4616" s="40"/>
      <c r="AP4616" s="40"/>
      <c r="AQ4616" s="40"/>
      <c r="AR4616" s="40"/>
      <c r="AS4616" s="40"/>
      <c r="AT4616" s="40"/>
      <c r="AU4616" s="40"/>
      <c r="AV4616" s="40"/>
      <c r="AW4616" s="40"/>
      <c r="AX4616" s="40"/>
      <c r="AY4616" s="40"/>
      <c r="AZ4616" s="40"/>
      <c r="BA4616" s="40"/>
      <c r="BB4616" s="40"/>
      <c r="BC4616" s="40"/>
      <c r="BD4616" s="40"/>
      <c r="BE4616" s="40"/>
      <c r="BF4616" s="40"/>
    </row>
    <row r="4617" spans="1:58" x14ac:dyDescent="0.4">
      <c r="A4617" s="510"/>
      <c r="B4617" s="40"/>
      <c r="C4617" s="40"/>
      <c r="D4617" s="45"/>
      <c r="E4617" s="45"/>
      <c r="F4617" s="64"/>
      <c r="G4617" s="40"/>
      <c r="H4617" s="40"/>
      <c r="I4617" s="40"/>
      <c r="J4617" s="40"/>
      <c r="K4617" s="40"/>
      <c r="L4617" s="40"/>
      <c r="M4617" s="40"/>
      <c r="N4617" s="40"/>
      <c r="O4617" s="40"/>
      <c r="P4617" s="40"/>
      <c r="Q4617" s="40"/>
      <c r="R4617" s="40"/>
      <c r="S4617" s="40"/>
      <c r="T4617" s="40"/>
      <c r="U4617" s="40"/>
      <c r="V4617" s="40"/>
      <c r="W4617" s="40"/>
      <c r="X4617" s="40"/>
      <c r="Y4617" s="40"/>
      <c r="Z4617" s="40"/>
      <c r="AA4617" s="40"/>
      <c r="AB4617" s="40"/>
      <c r="AC4617" s="40"/>
      <c r="AD4617" s="40"/>
      <c r="AE4617" s="40"/>
      <c r="AF4617" s="40"/>
      <c r="AG4617" s="40"/>
      <c r="AH4617" s="40"/>
      <c r="AI4617" s="40"/>
      <c r="AJ4617" s="40"/>
      <c r="AK4617" s="40"/>
      <c r="AL4617" s="40"/>
      <c r="AM4617" s="40"/>
      <c r="AN4617" s="40"/>
      <c r="AO4617" s="40"/>
      <c r="AP4617" s="40"/>
      <c r="AQ4617" s="40"/>
      <c r="AR4617" s="40"/>
      <c r="AS4617" s="40"/>
      <c r="AT4617" s="40"/>
      <c r="AU4617" s="40"/>
      <c r="AV4617" s="40"/>
      <c r="AW4617" s="40"/>
      <c r="AX4617" s="40"/>
      <c r="AY4617" s="40"/>
      <c r="AZ4617" s="40"/>
      <c r="BA4617" s="40"/>
      <c r="BB4617" s="40"/>
      <c r="BC4617" s="40"/>
      <c r="BD4617" s="40"/>
      <c r="BE4617" s="40"/>
      <c r="BF4617" s="40"/>
    </row>
    <row r="4618" spans="1:58" x14ac:dyDescent="0.4">
      <c r="A4618" s="510"/>
      <c r="B4618" s="40"/>
      <c r="C4618" s="40"/>
      <c r="D4618" s="45"/>
      <c r="E4618" s="45"/>
      <c r="F4618" s="64"/>
      <c r="G4618" s="40"/>
      <c r="H4618" s="40"/>
      <c r="I4618" s="40"/>
      <c r="J4618" s="40"/>
      <c r="K4618" s="40"/>
      <c r="L4618" s="40"/>
      <c r="M4618" s="40"/>
      <c r="N4618" s="40"/>
      <c r="O4618" s="40"/>
      <c r="P4618" s="40"/>
      <c r="Q4618" s="40"/>
      <c r="R4618" s="40"/>
      <c r="S4618" s="40"/>
      <c r="T4618" s="40"/>
      <c r="U4618" s="40"/>
      <c r="V4618" s="40"/>
      <c r="W4618" s="40"/>
      <c r="X4618" s="40"/>
      <c r="Y4618" s="40"/>
      <c r="Z4618" s="40"/>
      <c r="AA4618" s="40"/>
      <c r="AB4618" s="40"/>
      <c r="AC4618" s="40"/>
      <c r="AD4618" s="40"/>
      <c r="AE4618" s="40"/>
      <c r="AF4618" s="40"/>
      <c r="AG4618" s="40"/>
      <c r="AH4618" s="40"/>
      <c r="AI4618" s="40"/>
      <c r="AJ4618" s="40"/>
      <c r="AK4618" s="40"/>
      <c r="AL4618" s="40"/>
      <c r="AM4618" s="40"/>
      <c r="AN4618" s="40"/>
      <c r="AO4618" s="40"/>
      <c r="AP4618" s="40"/>
      <c r="AQ4618" s="40"/>
      <c r="AR4618" s="40"/>
      <c r="AS4618" s="40"/>
      <c r="AT4618" s="40"/>
      <c r="AU4618" s="40"/>
      <c r="AV4618" s="40"/>
      <c r="AW4618" s="40"/>
      <c r="AX4618" s="40"/>
      <c r="AY4618" s="40"/>
      <c r="AZ4618" s="40"/>
      <c r="BA4618" s="40"/>
      <c r="BB4618" s="40"/>
      <c r="BC4618" s="40"/>
      <c r="BD4618" s="40"/>
      <c r="BE4618" s="40"/>
      <c r="BF4618" s="40"/>
    </row>
    <row r="4619" spans="1:58" x14ac:dyDescent="0.4">
      <c r="A4619" s="510"/>
      <c r="B4619" s="40"/>
      <c r="C4619" s="40"/>
      <c r="D4619" s="45"/>
      <c r="E4619" s="45"/>
      <c r="F4619" s="64"/>
      <c r="G4619" s="40"/>
      <c r="H4619" s="40"/>
      <c r="I4619" s="40"/>
      <c r="J4619" s="40"/>
      <c r="K4619" s="40"/>
      <c r="L4619" s="40"/>
      <c r="M4619" s="40"/>
      <c r="N4619" s="40"/>
      <c r="O4619" s="40"/>
      <c r="P4619" s="40"/>
      <c r="Q4619" s="40"/>
      <c r="R4619" s="40"/>
      <c r="S4619" s="40"/>
      <c r="T4619" s="40"/>
      <c r="U4619" s="40"/>
      <c r="V4619" s="40"/>
      <c r="W4619" s="40"/>
      <c r="X4619" s="40"/>
      <c r="Y4619" s="40"/>
      <c r="Z4619" s="40"/>
      <c r="AA4619" s="40"/>
      <c r="AB4619" s="40"/>
      <c r="AC4619" s="40"/>
      <c r="AD4619" s="40"/>
      <c r="AE4619" s="40"/>
      <c r="AF4619" s="40"/>
      <c r="AG4619" s="40"/>
      <c r="AH4619" s="40"/>
      <c r="AI4619" s="40"/>
      <c r="AJ4619" s="40"/>
      <c r="AK4619" s="40"/>
      <c r="AL4619" s="40"/>
      <c r="AM4619" s="40"/>
      <c r="AN4619" s="40"/>
      <c r="AO4619" s="40"/>
      <c r="AP4619" s="40"/>
      <c r="AQ4619" s="40"/>
      <c r="AR4619" s="40"/>
      <c r="AS4619" s="40"/>
      <c r="AT4619" s="40"/>
      <c r="AU4619" s="40"/>
      <c r="AV4619" s="40"/>
      <c r="AW4619" s="40"/>
      <c r="AX4619" s="40"/>
      <c r="AY4619" s="40"/>
      <c r="AZ4619" s="40"/>
      <c r="BA4619" s="40"/>
      <c r="BB4619" s="40"/>
      <c r="BC4619" s="40"/>
      <c r="BD4619" s="40"/>
      <c r="BE4619" s="40"/>
      <c r="BF4619" s="40"/>
    </row>
    <row r="4620" spans="1:58" x14ac:dyDescent="0.4">
      <c r="A4620" s="510"/>
      <c r="B4620" s="40"/>
      <c r="C4620" s="40"/>
      <c r="D4620" s="45"/>
      <c r="E4620" s="45"/>
      <c r="F4620" s="64"/>
      <c r="G4620" s="40"/>
      <c r="H4620" s="40"/>
      <c r="I4620" s="40"/>
      <c r="J4620" s="40"/>
      <c r="K4620" s="40"/>
      <c r="L4620" s="40"/>
      <c r="M4620" s="40"/>
      <c r="N4620" s="40"/>
      <c r="O4620" s="40"/>
      <c r="P4620" s="40"/>
      <c r="Q4620" s="40"/>
      <c r="R4620" s="40"/>
      <c r="S4620" s="40"/>
      <c r="T4620" s="40"/>
      <c r="U4620" s="40"/>
      <c r="V4620" s="40"/>
      <c r="W4620" s="40"/>
      <c r="X4620" s="40"/>
      <c r="Y4620" s="40"/>
      <c r="Z4620" s="40"/>
      <c r="AA4620" s="40"/>
      <c r="AB4620" s="40"/>
      <c r="AC4620" s="40"/>
      <c r="AD4620" s="40"/>
      <c r="AE4620" s="40"/>
      <c r="AF4620" s="40"/>
      <c r="AG4620" s="40"/>
      <c r="AH4620" s="40"/>
      <c r="AI4620" s="40"/>
      <c r="AJ4620" s="40"/>
      <c r="AK4620" s="40"/>
      <c r="AL4620" s="40"/>
      <c r="AM4620" s="40"/>
      <c r="AN4620" s="40"/>
      <c r="AO4620" s="40"/>
      <c r="AP4620" s="40"/>
      <c r="AQ4620" s="40"/>
      <c r="AR4620" s="40"/>
      <c r="AS4620" s="40"/>
      <c r="AT4620" s="40"/>
      <c r="AU4620" s="40"/>
      <c r="AV4620" s="40"/>
      <c r="AW4620" s="40"/>
      <c r="AX4620" s="40"/>
      <c r="AY4620" s="40"/>
      <c r="AZ4620" s="40"/>
      <c r="BA4620" s="40"/>
      <c r="BB4620" s="40"/>
      <c r="BC4620" s="40"/>
      <c r="BD4620" s="40"/>
      <c r="BE4620" s="40"/>
      <c r="BF4620" s="40"/>
    </row>
    <row r="4621" spans="1:58" x14ac:dyDescent="0.4">
      <c r="A4621" s="510"/>
      <c r="B4621" s="40"/>
      <c r="C4621" s="40"/>
      <c r="D4621" s="45"/>
      <c r="E4621" s="45"/>
      <c r="F4621" s="64"/>
      <c r="G4621" s="40"/>
      <c r="H4621" s="40"/>
      <c r="I4621" s="40"/>
      <c r="J4621" s="40"/>
      <c r="K4621" s="40"/>
      <c r="L4621" s="40"/>
      <c r="M4621" s="40"/>
      <c r="N4621" s="40"/>
      <c r="O4621" s="40"/>
      <c r="P4621" s="40"/>
      <c r="Q4621" s="40"/>
      <c r="R4621" s="40"/>
      <c r="S4621" s="40"/>
      <c r="T4621" s="40"/>
      <c r="U4621" s="40"/>
      <c r="V4621" s="40"/>
      <c r="W4621" s="40"/>
      <c r="X4621" s="40"/>
      <c r="Y4621" s="40"/>
      <c r="Z4621" s="40"/>
      <c r="AA4621" s="40"/>
      <c r="AB4621" s="40"/>
      <c r="AC4621" s="40"/>
      <c r="AD4621" s="40"/>
      <c r="AE4621" s="40"/>
      <c r="AF4621" s="40"/>
      <c r="AG4621" s="40"/>
      <c r="AH4621" s="40"/>
      <c r="AI4621" s="40"/>
      <c r="AJ4621" s="40"/>
      <c r="AK4621" s="40"/>
      <c r="AL4621" s="40"/>
      <c r="AM4621" s="40"/>
      <c r="AN4621" s="40"/>
      <c r="AO4621" s="40"/>
      <c r="AP4621" s="40"/>
      <c r="AQ4621" s="40"/>
      <c r="AR4621" s="40"/>
      <c r="AS4621" s="40"/>
      <c r="AT4621" s="40"/>
      <c r="AU4621" s="40"/>
      <c r="AV4621" s="40"/>
      <c r="AW4621" s="40"/>
      <c r="AX4621" s="40"/>
      <c r="AY4621" s="40"/>
      <c r="AZ4621" s="40"/>
      <c r="BA4621" s="40"/>
      <c r="BB4621" s="40"/>
      <c r="BC4621" s="40"/>
      <c r="BD4621" s="40"/>
      <c r="BE4621" s="40"/>
      <c r="BF4621" s="40"/>
    </row>
    <row r="4622" spans="1:58" x14ac:dyDescent="0.4">
      <c r="A4622" s="510"/>
      <c r="B4622" s="40"/>
      <c r="C4622" s="40"/>
      <c r="D4622" s="45"/>
      <c r="E4622" s="45"/>
      <c r="F4622" s="64"/>
      <c r="G4622" s="40"/>
      <c r="H4622" s="40"/>
      <c r="I4622" s="40"/>
      <c r="J4622" s="40"/>
      <c r="K4622" s="40"/>
      <c r="L4622" s="40"/>
      <c r="M4622" s="40"/>
      <c r="N4622" s="40"/>
      <c r="O4622" s="40"/>
      <c r="P4622" s="40"/>
      <c r="Q4622" s="40"/>
      <c r="R4622" s="40"/>
      <c r="S4622" s="40"/>
      <c r="T4622" s="40"/>
      <c r="U4622" s="40"/>
      <c r="V4622" s="40"/>
      <c r="W4622" s="40"/>
      <c r="X4622" s="40"/>
      <c r="Y4622" s="40"/>
      <c r="Z4622" s="40"/>
      <c r="AA4622" s="40"/>
      <c r="AB4622" s="40"/>
      <c r="AC4622" s="40"/>
      <c r="AD4622" s="40"/>
      <c r="AE4622" s="40"/>
      <c r="AF4622" s="40"/>
      <c r="AG4622" s="40"/>
      <c r="AH4622" s="40"/>
      <c r="AI4622" s="40"/>
      <c r="AJ4622" s="40"/>
      <c r="AK4622" s="40"/>
      <c r="AL4622" s="40"/>
      <c r="AM4622" s="40"/>
      <c r="AN4622" s="40"/>
      <c r="AO4622" s="40"/>
      <c r="AP4622" s="40"/>
      <c r="AQ4622" s="40"/>
      <c r="AR4622" s="40"/>
      <c r="AS4622" s="40"/>
      <c r="AT4622" s="40"/>
      <c r="AU4622" s="40"/>
      <c r="AV4622" s="40"/>
      <c r="AW4622" s="40"/>
      <c r="AX4622" s="40"/>
      <c r="AY4622" s="40"/>
      <c r="AZ4622" s="40"/>
      <c r="BA4622" s="40"/>
      <c r="BB4622" s="40"/>
      <c r="BC4622" s="40"/>
      <c r="BD4622" s="40"/>
      <c r="BE4622" s="40"/>
      <c r="BF4622" s="40"/>
    </row>
    <row r="4623" spans="1:58" x14ac:dyDescent="0.4">
      <c r="A4623" s="510"/>
      <c r="B4623" s="40"/>
      <c r="C4623" s="40"/>
      <c r="D4623" s="45"/>
      <c r="E4623" s="45"/>
      <c r="F4623" s="64"/>
      <c r="G4623" s="40"/>
      <c r="H4623" s="40"/>
      <c r="I4623" s="40"/>
      <c r="J4623" s="40"/>
      <c r="K4623" s="40"/>
      <c r="L4623" s="40"/>
      <c r="M4623" s="40"/>
      <c r="N4623" s="40"/>
      <c r="O4623" s="40"/>
      <c r="P4623" s="40"/>
      <c r="Q4623" s="40"/>
      <c r="R4623" s="40"/>
      <c r="S4623" s="40"/>
      <c r="T4623" s="40"/>
      <c r="U4623" s="40"/>
      <c r="V4623" s="40"/>
      <c r="W4623" s="40"/>
      <c r="X4623" s="40"/>
      <c r="Y4623" s="40"/>
      <c r="Z4623" s="40"/>
      <c r="AA4623" s="40"/>
      <c r="AB4623" s="40"/>
      <c r="AC4623" s="40"/>
      <c r="AD4623" s="40"/>
      <c r="AE4623" s="40"/>
      <c r="AF4623" s="40"/>
      <c r="AG4623" s="40"/>
      <c r="AH4623" s="40"/>
      <c r="AI4623" s="40"/>
      <c r="AJ4623" s="40"/>
      <c r="AK4623" s="40"/>
      <c r="AL4623" s="40"/>
      <c r="AM4623" s="40"/>
      <c r="AN4623" s="40"/>
      <c r="AO4623" s="40"/>
      <c r="AP4623" s="40"/>
      <c r="AQ4623" s="40"/>
      <c r="AR4623" s="40"/>
      <c r="AS4623" s="40"/>
      <c r="AT4623" s="40"/>
      <c r="AU4623" s="40"/>
      <c r="AV4623" s="40"/>
      <c r="AW4623" s="40"/>
      <c r="AX4623" s="40"/>
      <c r="AY4623" s="40"/>
      <c r="AZ4623" s="40"/>
      <c r="BA4623" s="40"/>
      <c r="BB4623" s="40"/>
      <c r="BC4623" s="40"/>
      <c r="BD4623" s="40"/>
      <c r="BE4623" s="40"/>
      <c r="BF4623" s="40"/>
    </row>
    <row r="4624" spans="1:58" x14ac:dyDescent="0.4">
      <c r="A4624" s="510"/>
      <c r="B4624" s="40"/>
      <c r="C4624" s="40"/>
      <c r="D4624" s="45"/>
      <c r="E4624" s="45"/>
      <c r="F4624" s="64"/>
      <c r="G4624" s="40"/>
      <c r="H4624" s="40"/>
      <c r="I4624" s="40"/>
      <c r="J4624" s="40"/>
      <c r="K4624" s="40"/>
      <c r="L4624" s="40"/>
      <c r="M4624" s="40"/>
      <c r="N4624" s="40"/>
      <c r="O4624" s="40"/>
      <c r="P4624" s="40"/>
      <c r="Q4624" s="40"/>
      <c r="R4624" s="40"/>
      <c r="S4624" s="40"/>
      <c r="T4624" s="40"/>
      <c r="U4624" s="40"/>
      <c r="V4624" s="40"/>
      <c r="W4624" s="40"/>
      <c r="X4624" s="40"/>
      <c r="Y4624" s="40"/>
      <c r="Z4624" s="40"/>
      <c r="AA4624" s="40"/>
      <c r="AB4624" s="40"/>
      <c r="AC4624" s="40"/>
      <c r="AD4624" s="40"/>
      <c r="AE4624" s="40"/>
      <c r="AF4624" s="40"/>
      <c r="AG4624" s="40"/>
      <c r="AH4624" s="40"/>
      <c r="AI4624" s="40"/>
      <c r="AJ4624" s="40"/>
      <c r="AK4624" s="40"/>
      <c r="AL4624" s="40"/>
      <c r="AM4624" s="40"/>
      <c r="AN4624" s="40"/>
      <c r="AO4624" s="40"/>
      <c r="AP4624" s="40"/>
      <c r="AQ4624" s="40"/>
      <c r="AR4624" s="40"/>
      <c r="AS4624" s="40"/>
      <c r="AT4624" s="40"/>
      <c r="AU4624" s="40"/>
      <c r="AV4624" s="40"/>
      <c r="AW4624" s="40"/>
      <c r="AX4624" s="40"/>
      <c r="AY4624" s="40"/>
      <c r="AZ4624" s="40"/>
      <c r="BA4624" s="40"/>
      <c r="BB4624" s="40"/>
      <c r="BC4624" s="40"/>
      <c r="BD4624" s="40"/>
      <c r="BE4624" s="40"/>
      <c r="BF4624" s="40"/>
    </row>
    <row r="4625" spans="1:58" x14ac:dyDescent="0.4">
      <c r="A4625" s="510"/>
      <c r="B4625" s="40"/>
      <c r="C4625" s="40"/>
      <c r="D4625" s="45"/>
      <c r="E4625" s="45"/>
      <c r="F4625" s="64"/>
      <c r="G4625" s="40"/>
      <c r="H4625" s="40"/>
      <c r="I4625" s="40"/>
      <c r="J4625" s="40"/>
      <c r="K4625" s="40"/>
      <c r="L4625" s="40"/>
      <c r="M4625" s="40"/>
      <c r="N4625" s="40"/>
      <c r="O4625" s="40"/>
      <c r="P4625" s="40"/>
      <c r="Q4625" s="40"/>
      <c r="R4625" s="40"/>
      <c r="S4625" s="40"/>
      <c r="T4625" s="40"/>
      <c r="U4625" s="40"/>
      <c r="V4625" s="40"/>
      <c r="W4625" s="40"/>
      <c r="X4625" s="40"/>
      <c r="Y4625" s="40"/>
      <c r="Z4625" s="40"/>
      <c r="AA4625" s="40"/>
      <c r="AB4625" s="40"/>
      <c r="AC4625" s="40"/>
      <c r="AD4625" s="40"/>
      <c r="AE4625" s="40"/>
      <c r="AF4625" s="40"/>
      <c r="AG4625" s="40"/>
      <c r="AH4625" s="40"/>
      <c r="AI4625" s="40"/>
      <c r="AJ4625" s="40"/>
      <c r="AK4625" s="40"/>
      <c r="AL4625" s="40"/>
      <c r="AM4625" s="40"/>
      <c r="AN4625" s="40"/>
      <c r="AO4625" s="40"/>
      <c r="AP4625" s="40"/>
      <c r="AQ4625" s="40"/>
      <c r="AR4625" s="40"/>
      <c r="AS4625" s="40"/>
      <c r="AT4625" s="40"/>
      <c r="AU4625" s="40"/>
      <c r="AV4625" s="40"/>
      <c r="AW4625" s="40"/>
      <c r="AX4625" s="40"/>
      <c r="AY4625" s="40"/>
      <c r="AZ4625" s="40"/>
      <c r="BA4625" s="40"/>
      <c r="BB4625" s="40"/>
      <c r="BC4625" s="40"/>
      <c r="BD4625" s="40"/>
      <c r="BE4625" s="40"/>
      <c r="BF4625" s="40"/>
    </row>
    <row r="4626" spans="1:58" x14ac:dyDescent="0.4">
      <c r="A4626" s="510"/>
      <c r="B4626" s="40"/>
      <c r="C4626" s="40"/>
      <c r="D4626" s="45"/>
      <c r="E4626" s="45"/>
      <c r="F4626" s="64"/>
      <c r="G4626" s="40"/>
      <c r="H4626" s="40"/>
      <c r="I4626" s="40"/>
      <c r="J4626" s="40"/>
      <c r="K4626" s="40"/>
      <c r="L4626" s="40"/>
      <c r="M4626" s="40"/>
      <c r="N4626" s="40"/>
      <c r="O4626" s="40"/>
      <c r="P4626" s="40"/>
      <c r="Q4626" s="40"/>
      <c r="R4626" s="40"/>
      <c r="S4626" s="40"/>
      <c r="T4626" s="40"/>
      <c r="U4626" s="40"/>
      <c r="V4626" s="40"/>
      <c r="W4626" s="40"/>
      <c r="X4626" s="40"/>
      <c r="Y4626" s="40"/>
      <c r="Z4626" s="40"/>
      <c r="AA4626" s="40"/>
      <c r="AB4626" s="40"/>
      <c r="AC4626" s="40"/>
      <c r="AD4626" s="40"/>
      <c r="AE4626" s="40"/>
      <c r="AF4626" s="40"/>
      <c r="AG4626" s="40"/>
      <c r="AH4626" s="40"/>
      <c r="AI4626" s="40"/>
      <c r="AJ4626" s="40"/>
      <c r="AK4626" s="40"/>
      <c r="AL4626" s="40"/>
      <c r="AM4626" s="40"/>
      <c r="AN4626" s="40"/>
      <c r="AO4626" s="40"/>
      <c r="AP4626" s="40"/>
      <c r="AQ4626" s="40"/>
      <c r="AR4626" s="40"/>
      <c r="AS4626" s="40"/>
      <c r="AT4626" s="40"/>
      <c r="AU4626" s="40"/>
      <c r="AV4626" s="40"/>
      <c r="AW4626" s="40"/>
      <c r="AX4626" s="40"/>
      <c r="AY4626" s="40"/>
      <c r="AZ4626" s="40"/>
      <c r="BA4626" s="40"/>
      <c r="BB4626" s="40"/>
      <c r="BC4626" s="40"/>
      <c r="BD4626" s="40"/>
      <c r="BE4626" s="40"/>
      <c r="BF4626" s="40"/>
    </row>
    <row r="4627" spans="1:58" x14ac:dyDescent="0.4">
      <c r="A4627" s="510"/>
      <c r="B4627" s="40"/>
      <c r="C4627" s="40"/>
      <c r="D4627" s="45"/>
      <c r="E4627" s="45"/>
      <c r="F4627" s="64"/>
      <c r="G4627" s="40"/>
      <c r="H4627" s="40"/>
      <c r="I4627" s="40"/>
      <c r="J4627" s="40"/>
      <c r="K4627" s="40"/>
      <c r="L4627" s="40"/>
      <c r="M4627" s="40"/>
      <c r="N4627" s="40"/>
      <c r="O4627" s="40"/>
      <c r="P4627" s="40"/>
      <c r="Q4627" s="40"/>
      <c r="R4627" s="40"/>
      <c r="S4627" s="40"/>
      <c r="T4627" s="40"/>
      <c r="U4627" s="40"/>
      <c r="V4627" s="40"/>
      <c r="W4627" s="40"/>
      <c r="X4627" s="40"/>
      <c r="Y4627" s="40"/>
      <c r="Z4627" s="40"/>
      <c r="AA4627" s="40"/>
      <c r="AB4627" s="40"/>
      <c r="AC4627" s="40"/>
      <c r="AD4627" s="40"/>
      <c r="AE4627" s="40"/>
      <c r="AF4627" s="40"/>
      <c r="AG4627" s="40"/>
      <c r="AH4627" s="40"/>
      <c r="AI4627" s="40"/>
      <c r="AJ4627" s="40"/>
      <c r="AK4627" s="40"/>
      <c r="AL4627" s="40"/>
      <c r="AM4627" s="40"/>
      <c r="AN4627" s="40"/>
      <c r="AO4627" s="40"/>
      <c r="AP4627" s="40"/>
      <c r="AQ4627" s="40"/>
      <c r="AR4627" s="40"/>
      <c r="AS4627" s="40"/>
      <c r="AT4627" s="40"/>
      <c r="AU4627" s="40"/>
      <c r="AV4627" s="40"/>
      <c r="AW4627" s="40"/>
      <c r="AX4627" s="40"/>
      <c r="AY4627" s="40"/>
      <c r="AZ4627" s="40"/>
      <c r="BA4627" s="40"/>
      <c r="BB4627" s="40"/>
      <c r="BC4627" s="40"/>
      <c r="BD4627" s="40"/>
      <c r="BE4627" s="40"/>
      <c r="BF4627" s="40"/>
    </row>
    <row r="4628" spans="1:58" x14ac:dyDescent="0.4">
      <c r="A4628" s="510"/>
      <c r="B4628" s="40"/>
      <c r="C4628" s="40"/>
      <c r="D4628" s="45"/>
      <c r="E4628" s="45"/>
      <c r="F4628" s="64"/>
      <c r="G4628" s="40"/>
      <c r="H4628" s="40"/>
      <c r="I4628" s="40"/>
      <c r="J4628" s="40"/>
      <c r="K4628" s="40"/>
      <c r="L4628" s="40"/>
      <c r="M4628" s="40"/>
      <c r="N4628" s="40"/>
      <c r="O4628" s="40"/>
      <c r="P4628" s="40"/>
      <c r="Q4628" s="40"/>
      <c r="R4628" s="40"/>
      <c r="S4628" s="40"/>
      <c r="T4628" s="40"/>
      <c r="U4628" s="40"/>
      <c r="V4628" s="40"/>
      <c r="W4628" s="40"/>
      <c r="X4628" s="40"/>
      <c r="Y4628" s="40"/>
      <c r="Z4628" s="40"/>
      <c r="AA4628" s="40"/>
      <c r="AB4628" s="40"/>
      <c r="AC4628" s="40"/>
      <c r="AD4628" s="40"/>
      <c r="AE4628" s="40"/>
      <c r="AF4628" s="40"/>
      <c r="AG4628" s="40"/>
      <c r="AH4628" s="40"/>
      <c r="AI4628" s="40"/>
      <c r="AJ4628" s="40"/>
      <c r="AK4628" s="40"/>
      <c r="AL4628" s="40"/>
      <c r="AM4628" s="40"/>
      <c r="AN4628" s="40"/>
      <c r="AO4628" s="40"/>
      <c r="AP4628" s="40"/>
      <c r="AQ4628" s="40"/>
      <c r="AR4628" s="40"/>
      <c r="AS4628" s="40"/>
      <c r="AT4628" s="40"/>
      <c r="AU4628" s="40"/>
      <c r="AV4628" s="40"/>
      <c r="AW4628" s="40"/>
      <c r="AX4628" s="40"/>
      <c r="AY4628" s="40"/>
      <c r="AZ4628" s="40"/>
      <c r="BA4628" s="40"/>
      <c r="BB4628" s="40"/>
      <c r="BC4628" s="40"/>
      <c r="BD4628" s="40"/>
      <c r="BE4628" s="40"/>
      <c r="BF4628" s="40"/>
    </row>
    <row r="4629" spans="1:58" x14ac:dyDescent="0.4">
      <c r="A4629" s="510"/>
      <c r="B4629" s="40"/>
      <c r="C4629" s="40"/>
      <c r="D4629" s="45"/>
      <c r="E4629" s="45"/>
      <c r="F4629" s="64"/>
      <c r="G4629" s="40"/>
      <c r="H4629" s="40"/>
      <c r="I4629" s="40"/>
      <c r="J4629" s="40"/>
      <c r="K4629" s="40"/>
      <c r="L4629" s="40"/>
      <c r="M4629" s="40"/>
      <c r="N4629" s="40"/>
      <c r="O4629" s="40"/>
      <c r="P4629" s="40"/>
      <c r="Q4629" s="40"/>
      <c r="R4629" s="40"/>
      <c r="S4629" s="40"/>
      <c r="T4629" s="40"/>
      <c r="U4629" s="40"/>
      <c r="V4629" s="40"/>
      <c r="W4629" s="40"/>
      <c r="X4629" s="40"/>
      <c r="Y4629" s="40"/>
      <c r="Z4629" s="40"/>
      <c r="AA4629" s="40"/>
      <c r="AB4629" s="40"/>
      <c r="AC4629" s="40"/>
      <c r="AD4629" s="40"/>
      <c r="AE4629" s="40"/>
      <c r="AF4629" s="40"/>
      <c r="AG4629" s="40"/>
      <c r="AH4629" s="40"/>
      <c r="AI4629" s="40"/>
      <c r="AJ4629" s="40"/>
      <c r="AK4629" s="40"/>
      <c r="AL4629" s="40"/>
      <c r="AM4629" s="40"/>
      <c r="AN4629" s="40"/>
      <c r="AO4629" s="40"/>
      <c r="AP4629" s="40"/>
      <c r="AQ4629" s="40"/>
      <c r="AR4629" s="40"/>
      <c r="AS4629" s="40"/>
      <c r="AT4629" s="40"/>
      <c r="AU4629" s="40"/>
      <c r="AV4629" s="40"/>
      <c r="AW4629" s="40"/>
      <c r="AX4629" s="40"/>
      <c r="AY4629" s="40"/>
      <c r="AZ4629" s="40"/>
      <c r="BA4629" s="40"/>
      <c r="BB4629" s="40"/>
      <c r="BC4629" s="40"/>
      <c r="BD4629" s="40"/>
      <c r="BE4629" s="40"/>
      <c r="BF4629" s="40"/>
    </row>
    <row r="4630" spans="1:58" x14ac:dyDescent="0.4">
      <c r="A4630" s="510"/>
      <c r="B4630" s="40"/>
      <c r="C4630" s="40"/>
      <c r="D4630" s="45"/>
      <c r="E4630" s="45"/>
      <c r="F4630" s="64"/>
      <c r="G4630" s="40"/>
      <c r="H4630" s="40"/>
      <c r="I4630" s="40"/>
      <c r="J4630" s="40"/>
      <c r="K4630" s="40"/>
      <c r="L4630" s="40"/>
      <c r="M4630" s="40"/>
      <c r="N4630" s="40"/>
      <c r="O4630" s="40"/>
      <c r="P4630" s="40"/>
      <c r="Q4630" s="40"/>
      <c r="R4630" s="40"/>
      <c r="S4630" s="40"/>
      <c r="T4630" s="40"/>
      <c r="U4630" s="40"/>
      <c r="V4630" s="40"/>
      <c r="W4630" s="40"/>
      <c r="X4630" s="40"/>
      <c r="Y4630" s="40"/>
      <c r="Z4630" s="40"/>
      <c r="AA4630" s="40"/>
      <c r="AB4630" s="40"/>
      <c r="AC4630" s="40"/>
      <c r="AD4630" s="40"/>
      <c r="AE4630" s="40"/>
      <c r="AF4630" s="40"/>
      <c r="AG4630" s="40"/>
      <c r="AH4630" s="40"/>
      <c r="AI4630" s="40"/>
      <c r="AJ4630" s="40"/>
      <c r="AK4630" s="40"/>
      <c r="AL4630" s="40"/>
      <c r="AM4630" s="40"/>
      <c r="AN4630" s="40"/>
      <c r="AO4630" s="40"/>
      <c r="AP4630" s="40"/>
      <c r="AQ4630" s="40"/>
      <c r="AR4630" s="40"/>
      <c r="AS4630" s="40"/>
      <c r="AT4630" s="40"/>
      <c r="AU4630" s="40"/>
      <c r="AV4630" s="40"/>
      <c r="AW4630" s="40"/>
      <c r="AX4630" s="40"/>
      <c r="AY4630" s="40"/>
      <c r="AZ4630" s="40"/>
      <c r="BA4630" s="40"/>
      <c r="BB4630" s="40"/>
      <c r="BC4630" s="40"/>
      <c r="BD4630" s="40"/>
      <c r="BE4630" s="40"/>
      <c r="BF4630" s="40"/>
    </row>
    <row r="4631" spans="1:58" x14ac:dyDescent="0.4">
      <c r="A4631" s="510"/>
      <c r="B4631" s="40"/>
      <c r="C4631" s="40"/>
      <c r="D4631" s="45"/>
      <c r="E4631" s="45"/>
      <c r="F4631" s="64"/>
      <c r="G4631" s="40"/>
      <c r="H4631" s="40"/>
      <c r="I4631" s="40"/>
      <c r="J4631" s="40"/>
      <c r="K4631" s="40"/>
      <c r="L4631" s="40"/>
      <c r="M4631" s="40"/>
      <c r="N4631" s="40"/>
      <c r="O4631" s="40"/>
      <c r="P4631" s="40"/>
      <c r="Q4631" s="40"/>
      <c r="R4631" s="40"/>
      <c r="S4631" s="40"/>
      <c r="T4631" s="40"/>
      <c r="U4631" s="40"/>
      <c r="V4631" s="40"/>
      <c r="W4631" s="40"/>
      <c r="X4631" s="40"/>
      <c r="Y4631" s="40"/>
      <c r="Z4631" s="40"/>
      <c r="AA4631" s="40"/>
      <c r="AB4631" s="40"/>
      <c r="AC4631" s="40"/>
      <c r="AD4631" s="40"/>
      <c r="AE4631" s="40"/>
      <c r="AF4631" s="40"/>
      <c r="AG4631" s="40"/>
      <c r="AH4631" s="40"/>
      <c r="AI4631" s="40"/>
      <c r="AJ4631" s="40"/>
      <c r="AK4631" s="40"/>
      <c r="AL4631" s="40"/>
      <c r="AM4631" s="40"/>
      <c r="AN4631" s="40"/>
      <c r="AO4631" s="40"/>
      <c r="AP4631" s="40"/>
      <c r="AQ4631" s="40"/>
      <c r="AR4631" s="40"/>
      <c r="AS4631" s="40"/>
      <c r="AT4631" s="40"/>
      <c r="AU4631" s="40"/>
      <c r="AV4631" s="40"/>
      <c r="AW4631" s="40"/>
      <c r="AX4631" s="40"/>
      <c r="AY4631" s="40"/>
      <c r="AZ4631" s="40"/>
      <c r="BA4631" s="40"/>
      <c r="BB4631" s="40"/>
      <c r="BC4631" s="40"/>
      <c r="BD4631" s="40"/>
      <c r="BE4631" s="40"/>
      <c r="BF4631" s="40"/>
    </row>
    <row r="4632" spans="1:58" x14ac:dyDescent="0.4">
      <c r="A4632" s="510"/>
      <c r="B4632" s="40"/>
      <c r="C4632" s="40"/>
      <c r="D4632" s="45"/>
      <c r="E4632" s="45"/>
      <c r="F4632" s="64"/>
      <c r="G4632" s="40"/>
      <c r="H4632" s="40"/>
      <c r="I4632" s="40"/>
      <c r="J4632" s="40"/>
      <c r="K4632" s="40"/>
      <c r="L4632" s="40"/>
      <c r="M4632" s="40"/>
      <c r="N4632" s="40"/>
      <c r="O4632" s="40"/>
      <c r="P4632" s="40"/>
      <c r="Q4632" s="40"/>
      <c r="R4632" s="40"/>
      <c r="S4632" s="40"/>
      <c r="T4632" s="40"/>
      <c r="U4632" s="40"/>
      <c r="V4632" s="40"/>
      <c r="W4632" s="40"/>
      <c r="X4632" s="40"/>
      <c r="Y4632" s="40"/>
      <c r="Z4632" s="40"/>
      <c r="AA4632" s="40"/>
      <c r="AB4632" s="40"/>
      <c r="AC4632" s="40"/>
      <c r="AD4632" s="40"/>
      <c r="AE4632" s="40"/>
      <c r="AF4632" s="40"/>
      <c r="AG4632" s="40"/>
      <c r="AH4632" s="40"/>
      <c r="AI4632" s="40"/>
      <c r="AJ4632" s="40"/>
      <c r="AK4632" s="40"/>
      <c r="AL4632" s="40"/>
      <c r="AM4632" s="40"/>
      <c r="AN4632" s="40"/>
      <c r="AO4632" s="40"/>
      <c r="AP4632" s="40"/>
      <c r="AQ4632" s="40"/>
      <c r="AR4632" s="40"/>
      <c r="AS4632" s="40"/>
      <c r="AT4632" s="40"/>
      <c r="AU4632" s="40"/>
      <c r="AV4632" s="40"/>
      <c r="AW4632" s="40"/>
      <c r="AX4632" s="40"/>
      <c r="AY4632" s="40"/>
      <c r="AZ4632" s="40"/>
      <c r="BA4632" s="40"/>
      <c r="BB4632" s="40"/>
      <c r="BC4632" s="40"/>
      <c r="BD4632" s="40"/>
      <c r="BE4632" s="40"/>
      <c r="BF4632" s="40"/>
    </row>
    <row r="4633" spans="1:58" x14ac:dyDescent="0.4">
      <c r="A4633" s="510"/>
      <c r="B4633" s="40"/>
      <c r="C4633" s="40"/>
      <c r="D4633" s="45"/>
      <c r="E4633" s="45"/>
      <c r="F4633" s="64"/>
      <c r="G4633" s="40"/>
      <c r="H4633" s="40"/>
      <c r="I4633" s="40"/>
      <c r="J4633" s="40"/>
      <c r="K4633" s="40"/>
      <c r="L4633" s="40"/>
      <c r="M4633" s="40"/>
      <c r="N4633" s="40"/>
      <c r="O4633" s="40"/>
      <c r="P4633" s="40"/>
      <c r="Q4633" s="40"/>
      <c r="R4633" s="40"/>
      <c r="S4633" s="40"/>
      <c r="T4633" s="40"/>
      <c r="U4633" s="40"/>
      <c r="V4633" s="40"/>
      <c r="W4633" s="40"/>
      <c r="X4633" s="40"/>
      <c r="Y4633" s="40"/>
      <c r="Z4633" s="40"/>
      <c r="AA4633" s="40"/>
      <c r="AB4633" s="40"/>
      <c r="AC4633" s="40"/>
      <c r="AD4633" s="40"/>
      <c r="AE4633" s="40"/>
      <c r="AF4633" s="40"/>
      <c r="AG4633" s="40"/>
      <c r="AH4633" s="40"/>
      <c r="AI4633" s="40"/>
      <c r="AJ4633" s="40"/>
      <c r="AK4633" s="40"/>
      <c r="AL4633" s="40"/>
      <c r="AM4633" s="40"/>
      <c r="AN4633" s="40"/>
      <c r="AO4633" s="40"/>
      <c r="AP4633" s="40"/>
      <c r="AQ4633" s="40"/>
      <c r="AR4633" s="40"/>
      <c r="AS4633" s="40"/>
      <c r="AT4633" s="40"/>
      <c r="AU4633" s="40"/>
      <c r="AV4633" s="40"/>
      <c r="AW4633" s="40"/>
      <c r="AX4633" s="40"/>
      <c r="AY4633" s="40"/>
      <c r="AZ4633" s="40"/>
      <c r="BA4633" s="40"/>
      <c r="BB4633" s="40"/>
      <c r="BC4633" s="40"/>
      <c r="BD4633" s="40"/>
      <c r="BE4633" s="40"/>
      <c r="BF4633" s="40"/>
    </row>
    <row r="4634" spans="1:58" x14ac:dyDescent="0.4">
      <c r="A4634" s="510"/>
      <c r="B4634" s="40"/>
      <c r="C4634" s="40"/>
      <c r="D4634" s="45"/>
      <c r="E4634" s="45"/>
      <c r="F4634" s="64"/>
      <c r="G4634" s="40"/>
      <c r="H4634" s="40"/>
      <c r="I4634" s="40"/>
      <c r="J4634" s="40"/>
      <c r="K4634" s="40"/>
      <c r="L4634" s="40"/>
      <c r="M4634" s="40"/>
      <c r="N4634" s="40"/>
      <c r="O4634" s="40"/>
      <c r="P4634" s="40"/>
      <c r="Q4634" s="40"/>
      <c r="R4634" s="40"/>
      <c r="S4634" s="40"/>
      <c r="T4634" s="40"/>
      <c r="U4634" s="40"/>
      <c r="V4634" s="40"/>
      <c r="W4634" s="40"/>
      <c r="X4634" s="40"/>
      <c r="Y4634" s="40"/>
      <c r="Z4634" s="40"/>
      <c r="AA4634" s="40"/>
      <c r="AB4634" s="40"/>
      <c r="AC4634" s="40"/>
      <c r="AD4634" s="40"/>
      <c r="AE4634" s="40"/>
      <c r="AF4634" s="40"/>
      <c r="AG4634" s="40"/>
      <c r="AH4634" s="40"/>
      <c r="AI4634" s="40"/>
      <c r="AJ4634" s="40"/>
      <c r="AK4634" s="40"/>
      <c r="AL4634" s="40"/>
      <c r="AM4634" s="40"/>
      <c r="AN4634" s="40"/>
      <c r="AO4634" s="40"/>
      <c r="AP4634" s="40"/>
      <c r="AQ4634" s="40"/>
      <c r="AR4634" s="40"/>
      <c r="AS4634" s="40"/>
      <c r="AT4634" s="40"/>
      <c r="AU4634" s="40"/>
      <c r="AV4634" s="40"/>
      <c r="AW4634" s="40"/>
      <c r="AX4634" s="40"/>
      <c r="AY4634" s="40"/>
      <c r="AZ4634" s="40"/>
      <c r="BA4634" s="40"/>
      <c r="BB4634" s="40"/>
      <c r="BC4634" s="40"/>
      <c r="BD4634" s="40"/>
      <c r="BE4634" s="40"/>
      <c r="BF4634" s="40"/>
    </row>
    <row r="4635" spans="1:58" x14ac:dyDescent="0.4">
      <c r="A4635" s="510"/>
      <c r="B4635" s="40"/>
      <c r="C4635" s="40"/>
      <c r="D4635" s="45"/>
      <c r="E4635" s="45"/>
      <c r="F4635" s="64"/>
      <c r="G4635" s="40"/>
      <c r="H4635" s="40"/>
      <c r="I4635" s="40"/>
      <c r="J4635" s="40"/>
      <c r="K4635" s="40"/>
      <c r="L4635" s="40"/>
      <c r="M4635" s="40"/>
      <c r="N4635" s="40"/>
      <c r="O4635" s="40"/>
      <c r="P4635" s="40"/>
      <c r="Q4635" s="40"/>
      <c r="R4635" s="40"/>
      <c r="S4635" s="40"/>
      <c r="T4635" s="40"/>
      <c r="U4635" s="40"/>
      <c r="V4635" s="40"/>
      <c r="W4635" s="40"/>
      <c r="X4635" s="40"/>
      <c r="Y4635" s="40"/>
      <c r="Z4635" s="40"/>
      <c r="AA4635" s="40"/>
      <c r="AB4635" s="40"/>
      <c r="AC4635" s="40"/>
      <c r="AD4635" s="40"/>
      <c r="AE4635" s="40"/>
      <c r="AF4635" s="40"/>
      <c r="AG4635" s="40"/>
      <c r="AH4635" s="40"/>
      <c r="AI4635" s="40"/>
      <c r="AJ4635" s="40"/>
      <c r="AK4635" s="40"/>
      <c r="AL4635" s="40"/>
      <c r="AM4635" s="40"/>
      <c r="AN4635" s="40"/>
      <c r="AO4635" s="40"/>
      <c r="AP4635" s="40"/>
      <c r="AQ4635" s="40"/>
      <c r="AR4635" s="40"/>
      <c r="AS4635" s="40"/>
      <c r="AT4635" s="40"/>
      <c r="AU4635" s="40"/>
      <c r="AV4635" s="40"/>
      <c r="AW4635" s="40"/>
      <c r="AX4635" s="40"/>
      <c r="AY4635" s="40"/>
      <c r="AZ4635" s="40"/>
      <c r="BA4635" s="40"/>
      <c r="BB4635" s="40"/>
      <c r="BC4635" s="40"/>
      <c r="BD4635" s="40"/>
      <c r="BE4635" s="40"/>
      <c r="BF4635" s="40"/>
    </row>
    <row r="4636" spans="1:58" x14ac:dyDescent="0.4">
      <c r="A4636" s="510"/>
      <c r="B4636" s="40"/>
      <c r="C4636" s="40"/>
      <c r="D4636" s="45"/>
      <c r="E4636" s="45"/>
      <c r="F4636" s="64"/>
      <c r="G4636" s="40"/>
      <c r="H4636" s="40"/>
      <c r="I4636" s="40"/>
      <c r="J4636" s="40"/>
      <c r="K4636" s="40"/>
      <c r="L4636" s="40"/>
      <c r="M4636" s="40"/>
      <c r="N4636" s="40"/>
      <c r="O4636" s="40"/>
      <c r="P4636" s="40"/>
      <c r="Q4636" s="40"/>
      <c r="R4636" s="40"/>
      <c r="S4636" s="40"/>
      <c r="T4636" s="40"/>
      <c r="U4636" s="40"/>
      <c r="V4636" s="40"/>
      <c r="W4636" s="40"/>
      <c r="X4636" s="40"/>
      <c r="Y4636" s="40"/>
      <c r="Z4636" s="40"/>
      <c r="AA4636" s="40"/>
      <c r="AB4636" s="40"/>
      <c r="AC4636" s="40"/>
      <c r="AD4636" s="40"/>
      <c r="AE4636" s="40"/>
      <c r="AF4636" s="40"/>
      <c r="AG4636" s="40"/>
      <c r="AH4636" s="40"/>
      <c r="AI4636" s="40"/>
      <c r="AJ4636" s="40"/>
      <c r="AK4636" s="40"/>
      <c r="AL4636" s="40"/>
      <c r="AM4636" s="40"/>
      <c r="AN4636" s="40"/>
      <c r="AO4636" s="40"/>
      <c r="AP4636" s="40"/>
      <c r="AQ4636" s="40"/>
      <c r="AR4636" s="40"/>
      <c r="AS4636" s="40"/>
      <c r="AT4636" s="40"/>
      <c r="AU4636" s="40"/>
      <c r="AV4636" s="40"/>
      <c r="AW4636" s="40"/>
      <c r="AX4636" s="40"/>
      <c r="AY4636" s="40"/>
      <c r="AZ4636" s="40"/>
      <c r="BA4636" s="40"/>
      <c r="BB4636" s="40"/>
      <c r="BC4636" s="40"/>
      <c r="BD4636" s="40"/>
      <c r="BE4636" s="40"/>
      <c r="BF4636" s="40"/>
    </row>
    <row r="4637" spans="1:58" x14ac:dyDescent="0.4">
      <c r="A4637" s="510"/>
      <c r="B4637" s="40"/>
      <c r="C4637" s="40"/>
      <c r="D4637" s="45"/>
      <c r="E4637" s="45"/>
      <c r="F4637" s="64"/>
      <c r="G4637" s="40"/>
      <c r="H4637" s="40"/>
      <c r="I4637" s="40"/>
      <c r="J4637" s="40"/>
      <c r="K4637" s="40"/>
      <c r="L4637" s="40"/>
      <c r="M4637" s="40"/>
      <c r="N4637" s="40"/>
      <c r="O4637" s="40"/>
      <c r="P4637" s="40"/>
      <c r="Q4637" s="40"/>
      <c r="R4637" s="40"/>
      <c r="S4637" s="40"/>
      <c r="T4637" s="40"/>
      <c r="U4637" s="40"/>
      <c r="V4637" s="40"/>
      <c r="W4637" s="40"/>
      <c r="X4637" s="40"/>
      <c r="Y4637" s="40"/>
      <c r="Z4637" s="40"/>
      <c r="AA4637" s="40"/>
      <c r="AB4637" s="40"/>
      <c r="AC4637" s="40"/>
      <c r="AD4637" s="40"/>
      <c r="AE4637" s="40"/>
      <c r="AF4637" s="40"/>
      <c r="AG4637" s="40"/>
      <c r="AH4637" s="40"/>
      <c r="AI4637" s="40"/>
      <c r="AJ4637" s="40"/>
      <c r="AK4637" s="40"/>
      <c r="AL4637" s="40"/>
      <c r="AM4637" s="40"/>
      <c r="AN4637" s="40"/>
      <c r="AO4637" s="40"/>
      <c r="AP4637" s="40"/>
      <c r="AQ4637" s="40"/>
      <c r="AR4637" s="40"/>
      <c r="AS4637" s="40"/>
      <c r="AT4637" s="40"/>
      <c r="AU4637" s="40"/>
      <c r="AV4637" s="40"/>
      <c r="AW4637" s="40"/>
      <c r="AX4637" s="40"/>
      <c r="AY4637" s="40"/>
      <c r="AZ4637" s="40"/>
      <c r="BA4637" s="40"/>
      <c r="BB4637" s="40"/>
      <c r="BC4637" s="40"/>
      <c r="BD4637" s="40"/>
      <c r="BE4637" s="40"/>
      <c r="BF4637" s="40"/>
    </row>
    <row r="4638" spans="1:58" x14ac:dyDescent="0.4">
      <c r="A4638" s="510"/>
      <c r="B4638" s="40"/>
      <c r="C4638" s="40"/>
      <c r="D4638" s="45"/>
      <c r="E4638" s="45"/>
      <c r="F4638" s="64"/>
      <c r="G4638" s="40"/>
      <c r="H4638" s="40"/>
      <c r="I4638" s="40"/>
      <c r="J4638" s="40"/>
      <c r="K4638" s="40"/>
      <c r="L4638" s="40"/>
      <c r="M4638" s="40"/>
      <c r="N4638" s="40"/>
      <c r="O4638" s="40"/>
      <c r="P4638" s="40"/>
      <c r="Q4638" s="40"/>
      <c r="R4638" s="40"/>
      <c r="S4638" s="40"/>
      <c r="T4638" s="40"/>
      <c r="U4638" s="40"/>
      <c r="V4638" s="40"/>
      <c r="W4638" s="40"/>
      <c r="X4638" s="40"/>
      <c r="Y4638" s="40"/>
      <c r="Z4638" s="40"/>
      <c r="AA4638" s="40"/>
      <c r="AB4638" s="40"/>
      <c r="AC4638" s="40"/>
      <c r="AD4638" s="40"/>
      <c r="AE4638" s="40"/>
      <c r="AF4638" s="40"/>
      <c r="AG4638" s="40"/>
      <c r="AH4638" s="40"/>
      <c r="AI4638" s="40"/>
      <c r="AJ4638" s="40"/>
      <c r="AK4638" s="40"/>
      <c r="AL4638" s="40"/>
      <c r="AM4638" s="40"/>
      <c r="AN4638" s="40"/>
      <c r="AO4638" s="40"/>
      <c r="AP4638" s="40"/>
      <c r="AQ4638" s="40"/>
      <c r="AR4638" s="40"/>
      <c r="AS4638" s="40"/>
      <c r="AT4638" s="40"/>
      <c r="AU4638" s="40"/>
      <c r="AV4638" s="40"/>
      <c r="AW4638" s="40"/>
      <c r="AX4638" s="40"/>
      <c r="AY4638" s="40"/>
      <c r="AZ4638" s="40"/>
      <c r="BA4638" s="40"/>
      <c r="BB4638" s="40"/>
      <c r="BC4638" s="40"/>
      <c r="BD4638" s="40"/>
      <c r="BE4638" s="40"/>
      <c r="BF4638" s="40"/>
    </row>
    <row r="4639" spans="1:58" x14ac:dyDescent="0.4">
      <c r="A4639" s="510"/>
      <c r="B4639" s="40"/>
      <c r="C4639" s="40"/>
      <c r="D4639" s="45"/>
      <c r="E4639" s="45"/>
      <c r="F4639" s="64"/>
      <c r="G4639" s="40"/>
      <c r="H4639" s="40"/>
      <c r="I4639" s="40"/>
      <c r="J4639" s="40"/>
      <c r="K4639" s="40"/>
      <c r="L4639" s="40"/>
      <c r="M4639" s="40"/>
      <c r="N4639" s="40"/>
      <c r="O4639" s="40"/>
      <c r="P4639" s="40"/>
      <c r="Q4639" s="40"/>
      <c r="R4639" s="40"/>
      <c r="S4639" s="40"/>
      <c r="T4639" s="40"/>
      <c r="U4639" s="40"/>
      <c r="V4639" s="40"/>
      <c r="W4639" s="40"/>
      <c r="X4639" s="40"/>
      <c r="Y4639" s="40"/>
      <c r="Z4639" s="40"/>
      <c r="AA4639" s="40"/>
      <c r="AB4639" s="40"/>
      <c r="AC4639" s="40"/>
      <c r="AD4639" s="40"/>
      <c r="AE4639" s="40"/>
      <c r="AF4639" s="40"/>
      <c r="AG4639" s="40"/>
      <c r="AH4639" s="40"/>
      <c r="AI4639" s="40"/>
      <c r="AJ4639" s="40"/>
      <c r="AK4639" s="40"/>
      <c r="AL4639" s="40"/>
      <c r="AM4639" s="40"/>
      <c r="AN4639" s="40"/>
      <c r="AO4639" s="40"/>
      <c r="AP4639" s="40"/>
      <c r="AQ4639" s="40"/>
      <c r="AR4639" s="40"/>
      <c r="AS4639" s="40"/>
      <c r="AT4639" s="40"/>
      <c r="AU4639" s="40"/>
      <c r="AV4639" s="40"/>
      <c r="AW4639" s="40"/>
      <c r="AX4639" s="40"/>
      <c r="AY4639" s="40"/>
      <c r="AZ4639" s="40"/>
      <c r="BA4639" s="40"/>
      <c r="BB4639" s="40"/>
      <c r="BC4639" s="40"/>
      <c r="BD4639" s="40"/>
      <c r="BE4639" s="40"/>
      <c r="BF4639" s="40"/>
    </row>
    <row r="4640" spans="1:58" x14ac:dyDescent="0.4">
      <c r="A4640" s="510"/>
      <c r="B4640" s="40"/>
      <c r="C4640" s="40"/>
      <c r="D4640" s="45"/>
      <c r="E4640" s="45"/>
      <c r="F4640" s="64"/>
      <c r="G4640" s="40"/>
      <c r="H4640" s="40"/>
      <c r="I4640" s="40"/>
      <c r="J4640" s="40"/>
      <c r="K4640" s="40"/>
      <c r="L4640" s="40"/>
      <c r="M4640" s="40"/>
      <c r="N4640" s="40"/>
      <c r="O4640" s="40"/>
      <c r="P4640" s="40"/>
      <c r="Q4640" s="40"/>
      <c r="R4640" s="40"/>
      <c r="S4640" s="40"/>
      <c r="T4640" s="40"/>
      <c r="U4640" s="40"/>
      <c r="V4640" s="40"/>
      <c r="W4640" s="40"/>
      <c r="X4640" s="40"/>
      <c r="Y4640" s="40"/>
      <c r="Z4640" s="40"/>
      <c r="AA4640" s="40"/>
      <c r="AB4640" s="40"/>
      <c r="AC4640" s="40"/>
      <c r="AD4640" s="40"/>
      <c r="AE4640" s="40"/>
      <c r="AF4640" s="40"/>
      <c r="AG4640" s="40"/>
      <c r="AH4640" s="40"/>
      <c r="AI4640" s="40"/>
      <c r="AJ4640" s="40"/>
      <c r="AK4640" s="40"/>
      <c r="AL4640" s="40"/>
      <c r="AM4640" s="40"/>
      <c r="AN4640" s="40"/>
      <c r="AO4640" s="40"/>
      <c r="AP4640" s="40"/>
      <c r="AQ4640" s="40"/>
      <c r="AR4640" s="40"/>
      <c r="AS4640" s="40"/>
      <c r="AT4640" s="40"/>
      <c r="AU4640" s="40"/>
      <c r="AV4640" s="40"/>
      <c r="AW4640" s="40"/>
      <c r="AX4640" s="40"/>
      <c r="AY4640" s="40"/>
      <c r="AZ4640" s="40"/>
      <c r="BA4640" s="40"/>
      <c r="BB4640" s="40"/>
      <c r="BC4640" s="40"/>
      <c r="BD4640" s="40"/>
      <c r="BE4640" s="40"/>
      <c r="BF4640" s="40"/>
    </row>
    <row r="4641" spans="1:58" x14ac:dyDescent="0.4">
      <c r="A4641" s="510"/>
      <c r="B4641" s="40"/>
      <c r="C4641" s="40"/>
      <c r="D4641" s="45"/>
      <c r="E4641" s="45"/>
      <c r="F4641" s="64"/>
      <c r="G4641" s="40"/>
      <c r="H4641" s="40"/>
      <c r="I4641" s="40"/>
      <c r="J4641" s="40"/>
      <c r="K4641" s="40"/>
      <c r="L4641" s="40"/>
      <c r="M4641" s="40"/>
      <c r="N4641" s="40"/>
      <c r="O4641" s="40"/>
      <c r="P4641" s="40"/>
      <c r="Q4641" s="40"/>
      <c r="R4641" s="40"/>
      <c r="S4641" s="40"/>
      <c r="T4641" s="40"/>
      <c r="U4641" s="40"/>
      <c r="V4641" s="40"/>
      <c r="W4641" s="40"/>
      <c r="X4641" s="40"/>
      <c r="Y4641" s="40"/>
      <c r="Z4641" s="40"/>
      <c r="AA4641" s="40"/>
      <c r="AB4641" s="40"/>
      <c r="AC4641" s="40"/>
      <c r="AD4641" s="40"/>
      <c r="AE4641" s="40"/>
      <c r="AF4641" s="40"/>
      <c r="AG4641" s="40"/>
      <c r="AH4641" s="40"/>
      <c r="AI4641" s="40"/>
      <c r="AJ4641" s="40"/>
      <c r="AK4641" s="40"/>
      <c r="AL4641" s="40"/>
      <c r="AM4641" s="40"/>
      <c r="AN4641" s="40"/>
      <c r="AO4641" s="40"/>
      <c r="AP4641" s="40"/>
      <c r="AQ4641" s="40"/>
      <c r="AR4641" s="40"/>
      <c r="AS4641" s="40"/>
      <c r="AT4641" s="40"/>
      <c r="AU4641" s="40"/>
      <c r="AV4641" s="40"/>
      <c r="AW4641" s="40"/>
      <c r="AX4641" s="40"/>
      <c r="AY4641" s="40"/>
      <c r="AZ4641" s="40"/>
      <c r="BA4641" s="40"/>
      <c r="BB4641" s="40"/>
      <c r="BC4641" s="40"/>
      <c r="BD4641" s="40"/>
      <c r="BE4641" s="40"/>
      <c r="BF4641" s="40"/>
    </row>
    <row r="4642" spans="1:58" x14ac:dyDescent="0.4">
      <c r="A4642" s="510"/>
      <c r="B4642" s="40"/>
      <c r="C4642" s="40"/>
      <c r="D4642" s="45"/>
      <c r="E4642" s="45"/>
      <c r="F4642" s="64"/>
      <c r="G4642" s="40"/>
      <c r="H4642" s="40"/>
      <c r="I4642" s="40"/>
      <c r="J4642" s="40"/>
      <c r="K4642" s="40"/>
      <c r="L4642" s="40"/>
      <c r="M4642" s="40"/>
      <c r="N4642" s="40"/>
      <c r="O4642" s="40"/>
      <c r="P4642" s="40"/>
      <c r="Q4642" s="40"/>
      <c r="R4642" s="40"/>
      <c r="S4642" s="40"/>
      <c r="T4642" s="40"/>
      <c r="U4642" s="40"/>
      <c r="V4642" s="40"/>
      <c r="W4642" s="40"/>
      <c r="X4642" s="40"/>
      <c r="Y4642" s="40"/>
      <c r="Z4642" s="40"/>
      <c r="AA4642" s="40"/>
      <c r="AB4642" s="40"/>
      <c r="AC4642" s="40"/>
      <c r="AD4642" s="40"/>
      <c r="AE4642" s="40"/>
      <c r="AF4642" s="40"/>
      <c r="AG4642" s="40"/>
      <c r="AH4642" s="40"/>
      <c r="AI4642" s="40"/>
      <c r="AJ4642" s="40"/>
      <c r="AK4642" s="40"/>
      <c r="AL4642" s="40"/>
      <c r="AM4642" s="40"/>
      <c r="AN4642" s="40"/>
      <c r="AO4642" s="40"/>
      <c r="AP4642" s="40"/>
      <c r="AQ4642" s="40"/>
      <c r="AR4642" s="40"/>
      <c r="AS4642" s="40"/>
      <c r="AT4642" s="40"/>
      <c r="AU4642" s="40"/>
      <c r="AV4642" s="40"/>
      <c r="AW4642" s="40"/>
      <c r="AX4642" s="40"/>
      <c r="AY4642" s="40"/>
      <c r="AZ4642" s="40"/>
      <c r="BA4642" s="40"/>
      <c r="BB4642" s="40"/>
      <c r="BC4642" s="40"/>
      <c r="BD4642" s="40"/>
      <c r="BE4642" s="40"/>
      <c r="BF4642" s="40"/>
    </row>
    <row r="4643" spans="1:58" x14ac:dyDescent="0.4">
      <c r="A4643" s="510"/>
      <c r="B4643" s="40"/>
      <c r="C4643" s="40"/>
      <c r="D4643" s="45"/>
      <c r="E4643" s="45"/>
      <c r="F4643" s="64"/>
      <c r="G4643" s="40"/>
      <c r="H4643" s="40"/>
      <c r="I4643" s="40"/>
      <c r="J4643" s="40"/>
      <c r="K4643" s="40"/>
      <c r="L4643" s="40"/>
      <c r="M4643" s="40"/>
      <c r="N4643" s="40"/>
      <c r="O4643" s="40"/>
      <c r="P4643" s="40"/>
      <c r="Q4643" s="40"/>
      <c r="R4643" s="40"/>
      <c r="S4643" s="40"/>
      <c r="T4643" s="40"/>
      <c r="U4643" s="40"/>
      <c r="V4643" s="40"/>
      <c r="W4643" s="40"/>
      <c r="X4643" s="40"/>
      <c r="Y4643" s="40"/>
      <c r="Z4643" s="40"/>
      <c r="AA4643" s="40"/>
      <c r="AB4643" s="40"/>
      <c r="AC4643" s="40"/>
      <c r="AD4643" s="40"/>
      <c r="AE4643" s="40"/>
      <c r="AF4643" s="40"/>
      <c r="AG4643" s="40"/>
      <c r="AH4643" s="40"/>
      <c r="AI4643" s="40"/>
      <c r="AJ4643" s="40"/>
      <c r="AK4643" s="40"/>
      <c r="AL4643" s="40"/>
      <c r="AM4643" s="40"/>
      <c r="AN4643" s="40"/>
      <c r="AO4643" s="40"/>
      <c r="AP4643" s="40"/>
      <c r="AQ4643" s="40"/>
      <c r="AR4643" s="40"/>
      <c r="AS4643" s="40"/>
      <c r="AT4643" s="40"/>
      <c r="AU4643" s="40"/>
      <c r="AV4643" s="40"/>
      <c r="AW4643" s="40"/>
      <c r="AX4643" s="40"/>
      <c r="AY4643" s="40"/>
      <c r="AZ4643" s="40"/>
      <c r="BA4643" s="40"/>
      <c r="BB4643" s="40"/>
      <c r="BC4643" s="40"/>
      <c r="BD4643" s="40"/>
      <c r="BE4643" s="40"/>
      <c r="BF4643" s="40"/>
    </row>
    <row r="4644" spans="1:58" x14ac:dyDescent="0.4">
      <c r="A4644" s="510"/>
      <c r="B4644" s="40"/>
      <c r="C4644" s="40"/>
      <c r="D4644" s="45"/>
      <c r="E4644" s="45"/>
      <c r="F4644" s="64"/>
      <c r="G4644" s="40"/>
      <c r="H4644" s="40"/>
      <c r="I4644" s="40"/>
      <c r="J4644" s="40"/>
      <c r="K4644" s="40"/>
      <c r="L4644" s="40"/>
      <c r="M4644" s="40"/>
      <c r="N4644" s="40"/>
      <c r="O4644" s="40"/>
      <c r="P4644" s="40"/>
      <c r="Q4644" s="40"/>
      <c r="R4644" s="40"/>
      <c r="S4644" s="40"/>
      <c r="T4644" s="40"/>
      <c r="U4644" s="40"/>
      <c r="V4644" s="40"/>
      <c r="W4644" s="40"/>
      <c r="X4644" s="40"/>
      <c r="Y4644" s="40"/>
      <c r="Z4644" s="40"/>
      <c r="AA4644" s="40"/>
      <c r="AB4644" s="40"/>
      <c r="AC4644" s="40"/>
      <c r="AD4644" s="40"/>
      <c r="AE4644" s="40"/>
      <c r="AF4644" s="40"/>
      <c r="AG4644" s="40"/>
      <c r="AH4644" s="40"/>
      <c r="AI4644" s="40"/>
      <c r="AJ4644" s="40"/>
      <c r="AK4644" s="40"/>
      <c r="AL4644" s="40"/>
      <c r="AM4644" s="40"/>
      <c r="AN4644" s="40"/>
      <c r="AO4644" s="40"/>
      <c r="AP4644" s="40"/>
      <c r="AQ4644" s="40"/>
      <c r="AR4644" s="40"/>
      <c r="AS4644" s="40"/>
      <c r="AT4644" s="40"/>
      <c r="AU4644" s="40"/>
      <c r="AV4644" s="40"/>
      <c r="AW4644" s="40"/>
      <c r="AX4644" s="40"/>
      <c r="AY4644" s="40"/>
      <c r="AZ4644" s="40"/>
      <c r="BA4644" s="40"/>
      <c r="BB4644" s="40"/>
      <c r="BC4644" s="40"/>
      <c r="BD4644" s="40"/>
      <c r="BE4644" s="40"/>
      <c r="BF4644" s="40"/>
    </row>
    <row r="4645" spans="1:58" x14ac:dyDescent="0.4">
      <c r="A4645" s="510"/>
      <c r="B4645" s="40"/>
      <c r="C4645" s="40"/>
      <c r="D4645" s="45"/>
      <c r="E4645" s="45"/>
      <c r="F4645" s="64"/>
      <c r="G4645" s="40"/>
      <c r="H4645" s="40"/>
      <c r="I4645" s="40"/>
      <c r="J4645" s="40"/>
      <c r="K4645" s="40"/>
      <c r="L4645" s="40"/>
      <c r="M4645" s="40"/>
      <c r="N4645" s="40"/>
      <c r="O4645" s="40"/>
      <c r="P4645" s="40"/>
      <c r="Q4645" s="40"/>
      <c r="R4645" s="40"/>
      <c r="S4645" s="40"/>
      <c r="T4645" s="40"/>
      <c r="U4645" s="40"/>
      <c r="V4645" s="40"/>
      <c r="W4645" s="40"/>
      <c r="X4645" s="40"/>
      <c r="Y4645" s="40"/>
      <c r="Z4645" s="40"/>
      <c r="AA4645" s="40"/>
      <c r="AB4645" s="40"/>
      <c r="AC4645" s="40"/>
      <c r="AD4645" s="40"/>
      <c r="AE4645" s="40"/>
      <c r="AF4645" s="40"/>
      <c r="AG4645" s="40"/>
      <c r="AH4645" s="40"/>
      <c r="AI4645" s="40"/>
      <c r="AJ4645" s="40"/>
      <c r="AK4645" s="40"/>
      <c r="AL4645" s="40"/>
      <c r="AM4645" s="40"/>
      <c r="AN4645" s="40"/>
      <c r="AO4645" s="40"/>
      <c r="AP4645" s="40"/>
      <c r="AQ4645" s="40"/>
      <c r="AR4645" s="40"/>
      <c r="AS4645" s="40"/>
      <c r="AT4645" s="40"/>
      <c r="AU4645" s="40"/>
      <c r="AV4645" s="40"/>
      <c r="AW4645" s="40"/>
      <c r="AX4645" s="40"/>
      <c r="AY4645" s="40"/>
      <c r="AZ4645" s="40"/>
      <c r="BA4645" s="40"/>
      <c r="BB4645" s="40"/>
      <c r="BC4645" s="40"/>
      <c r="BD4645" s="40"/>
      <c r="BE4645" s="40"/>
      <c r="BF4645" s="40"/>
    </row>
    <row r="4646" spans="1:58" x14ac:dyDescent="0.4">
      <c r="A4646" s="510"/>
      <c r="B4646" s="40"/>
      <c r="C4646" s="40"/>
      <c r="D4646" s="45"/>
      <c r="E4646" s="45"/>
      <c r="F4646" s="64"/>
      <c r="G4646" s="40"/>
      <c r="H4646" s="40"/>
      <c r="I4646" s="40"/>
      <c r="J4646" s="40"/>
      <c r="K4646" s="40"/>
      <c r="L4646" s="40"/>
      <c r="M4646" s="40"/>
      <c r="N4646" s="40"/>
      <c r="O4646" s="40"/>
      <c r="P4646" s="40"/>
      <c r="Q4646" s="40"/>
      <c r="R4646" s="40"/>
      <c r="S4646" s="40"/>
      <c r="T4646" s="40"/>
      <c r="U4646" s="40"/>
      <c r="V4646" s="40"/>
      <c r="W4646" s="40"/>
      <c r="X4646" s="40"/>
      <c r="Y4646" s="40"/>
      <c r="Z4646" s="40"/>
      <c r="AA4646" s="40"/>
      <c r="AB4646" s="40"/>
      <c r="AC4646" s="40"/>
      <c r="AD4646" s="40"/>
      <c r="AE4646" s="40"/>
      <c r="AF4646" s="40"/>
      <c r="AG4646" s="40"/>
      <c r="AH4646" s="40"/>
      <c r="AI4646" s="40"/>
      <c r="AJ4646" s="40"/>
      <c r="AK4646" s="40"/>
      <c r="AL4646" s="40"/>
      <c r="AM4646" s="40"/>
      <c r="AN4646" s="40"/>
      <c r="AO4646" s="40"/>
      <c r="AP4646" s="40"/>
      <c r="AQ4646" s="40"/>
      <c r="AR4646" s="40"/>
      <c r="AS4646" s="40"/>
      <c r="AT4646" s="40"/>
      <c r="AU4646" s="40"/>
      <c r="AV4646" s="40"/>
      <c r="AW4646" s="40"/>
      <c r="AX4646" s="40"/>
      <c r="AY4646" s="40"/>
      <c r="AZ4646" s="40"/>
      <c r="BA4646" s="40"/>
      <c r="BB4646" s="40"/>
      <c r="BC4646" s="40"/>
      <c r="BD4646" s="40"/>
      <c r="BE4646" s="40"/>
      <c r="BF4646" s="40"/>
    </row>
    <row r="4647" spans="1:58" x14ac:dyDescent="0.4">
      <c r="A4647" s="510"/>
      <c r="B4647" s="40"/>
      <c r="C4647" s="40"/>
      <c r="D4647" s="45"/>
      <c r="E4647" s="45"/>
      <c r="F4647" s="64"/>
      <c r="G4647" s="40"/>
      <c r="H4647" s="40"/>
      <c r="I4647" s="40"/>
      <c r="J4647" s="40"/>
      <c r="K4647" s="40"/>
      <c r="L4647" s="40"/>
      <c r="M4647" s="40"/>
      <c r="N4647" s="40"/>
      <c r="O4647" s="40"/>
      <c r="P4647" s="40"/>
      <c r="Q4647" s="40"/>
      <c r="R4647" s="40"/>
      <c r="S4647" s="40"/>
      <c r="T4647" s="40"/>
      <c r="U4647" s="40"/>
      <c r="V4647" s="40"/>
      <c r="W4647" s="40"/>
      <c r="X4647" s="40"/>
      <c r="Y4647" s="40"/>
      <c r="Z4647" s="40"/>
      <c r="AA4647" s="40"/>
      <c r="AB4647" s="40"/>
      <c r="AC4647" s="40"/>
      <c r="AD4647" s="40"/>
      <c r="AE4647" s="40"/>
      <c r="AF4647" s="40"/>
      <c r="AG4647" s="40"/>
      <c r="AH4647" s="40"/>
      <c r="AI4647" s="40"/>
      <c r="AJ4647" s="40"/>
      <c r="AK4647" s="40"/>
      <c r="AL4647" s="40"/>
      <c r="AM4647" s="40"/>
      <c r="AN4647" s="40"/>
      <c r="AO4647" s="40"/>
      <c r="AP4647" s="40"/>
      <c r="AQ4647" s="40"/>
      <c r="AR4647" s="40"/>
      <c r="AS4647" s="40"/>
      <c r="AT4647" s="40"/>
      <c r="AU4647" s="40"/>
      <c r="AV4647" s="40"/>
      <c r="AW4647" s="40"/>
      <c r="AX4647" s="40"/>
      <c r="AY4647" s="40"/>
      <c r="AZ4647" s="40"/>
      <c r="BA4647" s="40"/>
      <c r="BB4647" s="40"/>
      <c r="BC4647" s="40"/>
      <c r="BD4647" s="40"/>
      <c r="BE4647" s="40"/>
      <c r="BF4647" s="40"/>
    </row>
    <row r="4648" spans="1:58" x14ac:dyDescent="0.4">
      <c r="A4648" s="510"/>
      <c r="B4648" s="40"/>
      <c r="C4648" s="40"/>
      <c r="D4648" s="45"/>
      <c r="E4648" s="45"/>
      <c r="F4648" s="64"/>
      <c r="G4648" s="40"/>
      <c r="H4648" s="40"/>
      <c r="I4648" s="40"/>
      <c r="J4648" s="40"/>
      <c r="K4648" s="40"/>
      <c r="L4648" s="40"/>
      <c r="M4648" s="40"/>
      <c r="N4648" s="40"/>
      <c r="O4648" s="40"/>
      <c r="P4648" s="40"/>
      <c r="Q4648" s="40"/>
      <c r="R4648" s="40"/>
      <c r="S4648" s="40"/>
      <c r="T4648" s="40"/>
      <c r="U4648" s="40"/>
      <c r="V4648" s="40"/>
      <c r="W4648" s="40"/>
      <c r="X4648" s="40"/>
      <c r="Y4648" s="40"/>
      <c r="Z4648" s="40"/>
      <c r="AA4648" s="40"/>
      <c r="AB4648" s="40"/>
      <c r="AC4648" s="40"/>
      <c r="AD4648" s="40"/>
      <c r="AE4648" s="40"/>
      <c r="AF4648" s="40"/>
      <c r="AG4648" s="40"/>
      <c r="AH4648" s="40"/>
      <c r="AI4648" s="40"/>
      <c r="AJ4648" s="40"/>
      <c r="AK4648" s="40"/>
      <c r="AL4648" s="40"/>
      <c r="AM4648" s="40"/>
      <c r="AN4648" s="40"/>
      <c r="AO4648" s="40"/>
      <c r="AP4648" s="40"/>
      <c r="AQ4648" s="40"/>
      <c r="AR4648" s="40"/>
      <c r="AS4648" s="40"/>
      <c r="AT4648" s="40"/>
      <c r="AU4648" s="40"/>
      <c r="AV4648" s="40"/>
      <c r="AW4648" s="40"/>
      <c r="AX4648" s="40"/>
      <c r="AY4648" s="40"/>
      <c r="AZ4648" s="40"/>
      <c r="BA4648" s="40"/>
      <c r="BB4648" s="40"/>
      <c r="BC4648" s="40"/>
      <c r="BD4648" s="40"/>
      <c r="BE4648" s="40"/>
      <c r="BF4648" s="40"/>
    </row>
    <row r="4649" spans="1:58" x14ac:dyDescent="0.4">
      <c r="A4649" s="510"/>
      <c r="B4649" s="40"/>
      <c r="C4649" s="40"/>
      <c r="D4649" s="45"/>
      <c r="E4649" s="45"/>
      <c r="F4649" s="64"/>
      <c r="G4649" s="40"/>
      <c r="H4649" s="40"/>
      <c r="I4649" s="40"/>
      <c r="J4649" s="40"/>
      <c r="K4649" s="40"/>
      <c r="L4649" s="40"/>
      <c r="M4649" s="40"/>
      <c r="N4649" s="40"/>
      <c r="O4649" s="40"/>
      <c r="P4649" s="40"/>
      <c r="Q4649" s="40"/>
      <c r="R4649" s="40"/>
      <c r="S4649" s="40"/>
      <c r="T4649" s="40"/>
      <c r="U4649" s="40"/>
      <c r="V4649" s="40"/>
      <c r="W4649" s="40"/>
      <c r="X4649" s="40"/>
      <c r="Y4649" s="40"/>
      <c r="Z4649" s="40"/>
      <c r="AA4649" s="40"/>
      <c r="AB4649" s="40"/>
      <c r="AC4649" s="40"/>
      <c r="AD4649" s="40"/>
      <c r="AE4649" s="40"/>
      <c r="AF4649" s="40"/>
      <c r="AG4649" s="40"/>
      <c r="AH4649" s="40"/>
      <c r="AI4649" s="40"/>
      <c r="AJ4649" s="40"/>
      <c r="AK4649" s="40"/>
      <c r="AL4649" s="40"/>
      <c r="AM4649" s="40"/>
      <c r="AN4649" s="40"/>
      <c r="AO4649" s="40"/>
      <c r="AP4649" s="40"/>
      <c r="AQ4649" s="40"/>
      <c r="AR4649" s="40"/>
      <c r="AS4649" s="40"/>
      <c r="AT4649" s="40"/>
      <c r="AU4649" s="40"/>
      <c r="AV4649" s="40"/>
      <c r="AW4649" s="40"/>
      <c r="AX4649" s="40"/>
      <c r="AY4649" s="40"/>
      <c r="AZ4649" s="40"/>
      <c r="BA4649" s="40"/>
      <c r="BB4649" s="40"/>
      <c r="BC4649" s="40"/>
      <c r="BD4649" s="40"/>
      <c r="BE4649" s="40"/>
      <c r="BF4649" s="40"/>
    </row>
    <row r="4650" spans="1:58" x14ac:dyDescent="0.4">
      <c r="A4650" s="510"/>
      <c r="B4650" s="40"/>
      <c r="C4650" s="40"/>
      <c r="D4650" s="45"/>
      <c r="E4650" s="45"/>
      <c r="F4650" s="64"/>
      <c r="G4650" s="40"/>
      <c r="H4650" s="40"/>
      <c r="I4650" s="40"/>
      <c r="J4650" s="40"/>
      <c r="K4650" s="40"/>
      <c r="L4650" s="40"/>
      <c r="M4650" s="40"/>
      <c r="N4650" s="40"/>
      <c r="O4650" s="40"/>
      <c r="P4650" s="40"/>
      <c r="Q4650" s="40"/>
      <c r="R4650" s="40"/>
      <c r="S4650" s="40"/>
      <c r="T4650" s="40"/>
      <c r="U4650" s="40"/>
      <c r="V4650" s="40"/>
      <c r="W4650" s="40"/>
      <c r="X4650" s="40"/>
      <c r="Y4650" s="40"/>
      <c r="Z4650" s="40"/>
      <c r="AA4650" s="40"/>
      <c r="AB4650" s="40"/>
      <c r="AC4650" s="40"/>
      <c r="AD4650" s="40"/>
      <c r="AE4650" s="40"/>
      <c r="AF4650" s="40"/>
      <c r="AG4650" s="40"/>
      <c r="AH4650" s="40"/>
      <c r="AI4650" s="40"/>
      <c r="AJ4650" s="40"/>
      <c r="AK4650" s="40"/>
      <c r="AL4650" s="40"/>
      <c r="AM4650" s="40"/>
      <c r="AN4650" s="40"/>
      <c r="AO4650" s="40"/>
      <c r="AP4650" s="40"/>
      <c r="AQ4650" s="40"/>
      <c r="AR4650" s="40"/>
      <c r="AS4650" s="40"/>
      <c r="AT4650" s="40"/>
      <c r="AU4650" s="40"/>
      <c r="AV4650" s="40"/>
      <c r="AW4650" s="40"/>
      <c r="AX4650" s="40"/>
      <c r="AY4650" s="40"/>
      <c r="AZ4650" s="40"/>
      <c r="BA4650" s="40"/>
      <c r="BB4650" s="40"/>
      <c r="BC4650" s="40"/>
      <c r="BD4650" s="40"/>
      <c r="BE4650" s="40"/>
      <c r="BF4650" s="40"/>
    </row>
    <row r="4651" spans="1:58" x14ac:dyDescent="0.4">
      <c r="A4651" s="510"/>
      <c r="B4651" s="40"/>
      <c r="C4651" s="40"/>
      <c r="D4651" s="45"/>
      <c r="E4651" s="45"/>
      <c r="F4651" s="64"/>
      <c r="G4651" s="40"/>
      <c r="H4651" s="40"/>
      <c r="I4651" s="40"/>
      <c r="J4651" s="40"/>
      <c r="K4651" s="40"/>
      <c r="L4651" s="40"/>
      <c r="M4651" s="40"/>
      <c r="N4651" s="40"/>
      <c r="O4651" s="40"/>
      <c r="P4651" s="40"/>
      <c r="Q4651" s="40"/>
      <c r="R4651" s="40"/>
      <c r="S4651" s="40"/>
      <c r="T4651" s="40"/>
      <c r="U4651" s="40"/>
      <c r="V4651" s="40"/>
      <c r="W4651" s="40"/>
      <c r="X4651" s="40"/>
      <c r="Y4651" s="40"/>
      <c r="Z4651" s="40"/>
      <c r="AA4651" s="40"/>
      <c r="AB4651" s="40"/>
      <c r="AC4651" s="40"/>
      <c r="AD4651" s="40"/>
      <c r="AE4651" s="40"/>
      <c r="AF4651" s="40"/>
      <c r="AG4651" s="40"/>
      <c r="AH4651" s="40"/>
      <c r="AI4651" s="40"/>
      <c r="AJ4651" s="40"/>
      <c r="AK4651" s="40"/>
      <c r="AL4651" s="40"/>
      <c r="AM4651" s="40"/>
      <c r="AN4651" s="40"/>
      <c r="AO4651" s="40"/>
      <c r="AP4651" s="40"/>
      <c r="AQ4651" s="40"/>
      <c r="AR4651" s="40"/>
      <c r="AS4651" s="40"/>
      <c r="AT4651" s="40"/>
      <c r="AU4651" s="40"/>
      <c r="AV4651" s="40"/>
      <c r="AW4651" s="40"/>
      <c r="AX4651" s="40"/>
      <c r="AY4651" s="40"/>
      <c r="AZ4651" s="40"/>
      <c r="BA4651" s="40"/>
      <c r="BB4651" s="40"/>
      <c r="BC4651" s="40"/>
      <c r="BD4651" s="40"/>
      <c r="BE4651" s="40"/>
      <c r="BF4651" s="40"/>
    </row>
    <row r="4652" spans="1:58" x14ac:dyDescent="0.4">
      <c r="A4652" s="510"/>
      <c r="B4652" s="40"/>
      <c r="C4652" s="40"/>
      <c r="D4652" s="45"/>
      <c r="E4652" s="45"/>
      <c r="F4652" s="64"/>
      <c r="G4652" s="40"/>
      <c r="H4652" s="40"/>
      <c r="I4652" s="40"/>
      <c r="J4652" s="40"/>
      <c r="K4652" s="40"/>
      <c r="L4652" s="40"/>
      <c r="M4652" s="40"/>
      <c r="N4652" s="40"/>
      <c r="O4652" s="40"/>
      <c r="P4652" s="40"/>
      <c r="Q4652" s="40"/>
      <c r="R4652" s="40"/>
      <c r="S4652" s="40"/>
      <c r="T4652" s="40"/>
      <c r="U4652" s="40"/>
      <c r="V4652" s="40"/>
      <c r="W4652" s="40"/>
      <c r="X4652" s="40"/>
      <c r="Y4652" s="40"/>
      <c r="Z4652" s="40"/>
      <c r="AA4652" s="40"/>
      <c r="AB4652" s="40"/>
      <c r="AC4652" s="40"/>
      <c r="AD4652" s="40"/>
      <c r="AE4652" s="40"/>
      <c r="AF4652" s="40"/>
      <c r="AG4652" s="40"/>
      <c r="AH4652" s="40"/>
      <c r="AI4652" s="40"/>
      <c r="AJ4652" s="40"/>
      <c r="AK4652" s="40"/>
      <c r="AL4652" s="40"/>
      <c r="AM4652" s="40"/>
      <c r="AN4652" s="40"/>
      <c r="AO4652" s="40"/>
      <c r="AP4652" s="40"/>
      <c r="AQ4652" s="40"/>
      <c r="AR4652" s="40"/>
      <c r="AS4652" s="40"/>
      <c r="AT4652" s="40"/>
      <c r="AU4652" s="40"/>
      <c r="AV4652" s="40"/>
      <c r="AW4652" s="40"/>
      <c r="AX4652" s="40"/>
      <c r="AY4652" s="40"/>
      <c r="AZ4652" s="40"/>
      <c r="BA4652" s="40"/>
      <c r="BB4652" s="40"/>
      <c r="BC4652" s="40"/>
      <c r="BD4652" s="40"/>
      <c r="BE4652" s="40"/>
      <c r="BF4652" s="40"/>
    </row>
    <row r="4653" spans="1:58" x14ac:dyDescent="0.4">
      <c r="A4653" s="510"/>
      <c r="B4653" s="40"/>
      <c r="C4653" s="40"/>
      <c r="D4653" s="45"/>
      <c r="E4653" s="45"/>
      <c r="F4653" s="64"/>
      <c r="G4653" s="40"/>
      <c r="H4653" s="40"/>
      <c r="I4653" s="40"/>
      <c r="J4653" s="40"/>
      <c r="K4653" s="40"/>
      <c r="L4653" s="40"/>
      <c r="M4653" s="40"/>
      <c r="N4653" s="40"/>
      <c r="O4653" s="40"/>
      <c r="P4653" s="40"/>
      <c r="Q4653" s="40"/>
      <c r="R4653" s="40"/>
      <c r="S4653" s="40"/>
      <c r="T4653" s="40"/>
      <c r="U4653" s="40"/>
      <c r="V4653" s="40"/>
      <c r="W4653" s="40"/>
      <c r="X4653" s="40"/>
      <c r="Y4653" s="40"/>
      <c r="Z4653" s="40"/>
      <c r="AA4653" s="40"/>
      <c r="AB4653" s="40"/>
      <c r="AC4653" s="40"/>
      <c r="AD4653" s="40"/>
      <c r="AE4653" s="40"/>
      <c r="AF4653" s="40"/>
      <c r="AG4653" s="40"/>
      <c r="AH4653" s="40"/>
      <c r="AI4653" s="40"/>
      <c r="AJ4653" s="40"/>
      <c r="AK4653" s="40"/>
      <c r="AL4653" s="40"/>
      <c r="AM4653" s="40"/>
      <c r="AN4653" s="40"/>
      <c r="AO4653" s="40"/>
      <c r="AP4653" s="40"/>
      <c r="AQ4653" s="40"/>
      <c r="AR4653" s="40"/>
      <c r="AS4653" s="40"/>
      <c r="AT4653" s="40"/>
      <c r="AU4653" s="40"/>
      <c r="AV4653" s="40"/>
      <c r="AW4653" s="40"/>
      <c r="AX4653" s="40"/>
      <c r="AY4653" s="40"/>
      <c r="AZ4653" s="40"/>
      <c r="BA4653" s="40"/>
      <c r="BB4653" s="40"/>
      <c r="BC4653" s="40"/>
      <c r="BD4653" s="40"/>
      <c r="BE4653" s="40"/>
      <c r="BF4653" s="40"/>
    </row>
    <row r="4654" spans="1:58" x14ac:dyDescent="0.4">
      <c r="A4654" s="510"/>
      <c r="B4654" s="40"/>
      <c r="C4654" s="40"/>
      <c r="D4654" s="45"/>
      <c r="E4654" s="45"/>
      <c r="F4654" s="64"/>
      <c r="G4654" s="40"/>
      <c r="H4654" s="40"/>
      <c r="I4654" s="40"/>
      <c r="J4654" s="40"/>
      <c r="K4654" s="40"/>
      <c r="L4654" s="40"/>
      <c r="M4654" s="40"/>
      <c r="N4654" s="40"/>
      <c r="O4654" s="40"/>
      <c r="P4654" s="40"/>
      <c r="Q4654" s="40"/>
      <c r="R4654" s="40"/>
      <c r="S4654" s="40"/>
      <c r="T4654" s="40"/>
      <c r="U4654" s="40"/>
      <c r="V4654" s="40"/>
      <c r="W4654" s="40"/>
      <c r="X4654" s="40"/>
      <c r="Y4654" s="40"/>
      <c r="Z4654" s="40"/>
      <c r="AA4654" s="40"/>
      <c r="AB4654" s="40"/>
      <c r="AC4654" s="40"/>
      <c r="AD4654" s="40"/>
      <c r="AE4654" s="40"/>
      <c r="AF4654" s="40"/>
      <c r="AG4654" s="40"/>
      <c r="AH4654" s="40"/>
      <c r="AI4654" s="40"/>
      <c r="AJ4654" s="40"/>
      <c r="AK4654" s="40"/>
      <c r="AL4654" s="40"/>
      <c r="AM4654" s="40"/>
      <c r="AN4654" s="40"/>
      <c r="AO4654" s="40"/>
      <c r="AP4654" s="40"/>
      <c r="AQ4654" s="40"/>
      <c r="AR4654" s="40"/>
      <c r="AS4654" s="40"/>
      <c r="AT4654" s="40"/>
      <c r="AU4654" s="40"/>
      <c r="AV4654" s="40"/>
      <c r="AW4654" s="40"/>
      <c r="AX4654" s="40"/>
      <c r="AY4654" s="40"/>
      <c r="AZ4654" s="40"/>
      <c r="BA4654" s="40"/>
      <c r="BB4654" s="40"/>
      <c r="BC4654" s="40"/>
      <c r="BD4654" s="40"/>
      <c r="BE4654" s="40"/>
      <c r="BF4654" s="40"/>
    </row>
    <row r="4655" spans="1:58" x14ac:dyDescent="0.4">
      <c r="A4655" s="510"/>
      <c r="B4655" s="40"/>
      <c r="C4655" s="40"/>
      <c r="D4655" s="45"/>
      <c r="E4655" s="45"/>
      <c r="F4655" s="64"/>
      <c r="G4655" s="40"/>
      <c r="H4655" s="40"/>
      <c r="I4655" s="40"/>
      <c r="J4655" s="40"/>
      <c r="K4655" s="40"/>
      <c r="L4655" s="40"/>
      <c r="M4655" s="40"/>
      <c r="N4655" s="40"/>
      <c r="O4655" s="40"/>
      <c r="P4655" s="40"/>
      <c r="Q4655" s="40"/>
      <c r="R4655" s="40"/>
      <c r="S4655" s="40"/>
      <c r="T4655" s="40"/>
      <c r="U4655" s="40"/>
      <c r="V4655" s="40"/>
      <c r="W4655" s="40"/>
      <c r="X4655" s="40"/>
      <c r="Y4655" s="40"/>
      <c r="Z4655" s="40"/>
      <c r="AA4655" s="40"/>
      <c r="AB4655" s="40"/>
      <c r="AC4655" s="40"/>
      <c r="AD4655" s="40"/>
      <c r="AE4655" s="40"/>
      <c r="AF4655" s="40"/>
      <c r="AG4655" s="40"/>
      <c r="AH4655" s="40"/>
      <c r="AI4655" s="40"/>
      <c r="AJ4655" s="40"/>
      <c r="AK4655" s="40"/>
      <c r="AL4655" s="40"/>
      <c r="AM4655" s="40"/>
      <c r="AN4655" s="40"/>
      <c r="AO4655" s="40"/>
      <c r="AP4655" s="40"/>
      <c r="AQ4655" s="40"/>
      <c r="AR4655" s="40"/>
      <c r="AS4655" s="40"/>
      <c r="AT4655" s="40"/>
      <c r="AU4655" s="40"/>
      <c r="AV4655" s="40"/>
      <c r="AW4655" s="40"/>
      <c r="AX4655" s="40"/>
      <c r="AY4655" s="40"/>
      <c r="AZ4655" s="40"/>
      <c r="BA4655" s="40"/>
      <c r="BB4655" s="40"/>
      <c r="BC4655" s="40"/>
      <c r="BD4655" s="40"/>
      <c r="BE4655" s="40"/>
      <c r="BF4655" s="40"/>
    </row>
    <row r="4656" spans="1:58" x14ac:dyDescent="0.4">
      <c r="A4656" s="510"/>
      <c r="B4656" s="40"/>
      <c r="C4656" s="40"/>
      <c r="D4656" s="45"/>
      <c r="E4656" s="45"/>
      <c r="F4656" s="64"/>
      <c r="G4656" s="40"/>
      <c r="H4656" s="40"/>
      <c r="I4656" s="40"/>
      <c r="J4656" s="40"/>
      <c r="K4656" s="40"/>
      <c r="L4656" s="40"/>
      <c r="M4656" s="40"/>
      <c r="N4656" s="40"/>
      <c r="O4656" s="40"/>
      <c r="P4656" s="40"/>
      <c r="Q4656" s="40"/>
      <c r="R4656" s="40"/>
      <c r="S4656" s="40"/>
      <c r="T4656" s="40"/>
      <c r="U4656" s="40"/>
      <c r="V4656" s="40"/>
      <c r="W4656" s="40"/>
      <c r="X4656" s="40"/>
      <c r="Y4656" s="40"/>
      <c r="Z4656" s="40"/>
      <c r="AA4656" s="40"/>
      <c r="AB4656" s="40"/>
      <c r="AC4656" s="40"/>
      <c r="AD4656" s="40"/>
      <c r="AE4656" s="40"/>
      <c r="AF4656" s="40"/>
      <c r="AG4656" s="40"/>
      <c r="AH4656" s="40"/>
      <c r="AI4656" s="40"/>
      <c r="AJ4656" s="40"/>
      <c r="AK4656" s="40"/>
      <c r="AL4656" s="40"/>
      <c r="AM4656" s="40"/>
      <c r="AN4656" s="40"/>
      <c r="AO4656" s="40"/>
      <c r="AP4656" s="40"/>
      <c r="AQ4656" s="40"/>
      <c r="AR4656" s="40"/>
      <c r="AS4656" s="40"/>
      <c r="AT4656" s="40"/>
      <c r="AU4656" s="40"/>
      <c r="AV4656" s="40"/>
      <c r="AW4656" s="40"/>
      <c r="AX4656" s="40"/>
      <c r="AY4656" s="40"/>
      <c r="AZ4656" s="40"/>
      <c r="BA4656" s="40"/>
      <c r="BB4656" s="40"/>
      <c r="BC4656" s="40"/>
      <c r="BD4656" s="40"/>
      <c r="BE4656" s="40"/>
      <c r="BF4656" s="40"/>
    </row>
    <row r="4657" spans="1:58" x14ac:dyDescent="0.4">
      <c r="A4657" s="510"/>
      <c r="B4657" s="40"/>
      <c r="C4657" s="40"/>
      <c r="D4657" s="45"/>
      <c r="E4657" s="45"/>
      <c r="F4657" s="64"/>
      <c r="G4657" s="40"/>
      <c r="H4657" s="40"/>
      <c r="I4657" s="40"/>
      <c r="J4657" s="40"/>
      <c r="K4657" s="40"/>
      <c r="L4657" s="40"/>
      <c r="M4657" s="40"/>
      <c r="N4657" s="40"/>
      <c r="O4657" s="40"/>
      <c r="P4657" s="40"/>
      <c r="Q4657" s="40"/>
      <c r="R4657" s="40"/>
      <c r="S4657" s="40"/>
      <c r="T4657" s="40"/>
      <c r="U4657" s="40"/>
      <c r="V4657" s="40"/>
      <c r="W4657" s="40"/>
      <c r="X4657" s="40"/>
      <c r="Y4657" s="40"/>
      <c r="Z4657" s="40"/>
      <c r="AA4657" s="40"/>
      <c r="AB4657" s="40"/>
      <c r="AC4657" s="40"/>
      <c r="AD4657" s="40"/>
      <c r="AE4657" s="40"/>
      <c r="AF4657" s="40"/>
      <c r="AG4657" s="40"/>
      <c r="AH4657" s="40"/>
      <c r="AI4657" s="40"/>
      <c r="AJ4657" s="40"/>
      <c r="AK4657" s="40"/>
      <c r="AL4657" s="40"/>
      <c r="AM4657" s="40"/>
      <c r="AN4657" s="40"/>
      <c r="AO4657" s="40"/>
      <c r="AP4657" s="40"/>
      <c r="AQ4657" s="40"/>
      <c r="AR4657" s="40"/>
      <c r="AS4657" s="40"/>
      <c r="AT4657" s="40"/>
      <c r="AU4657" s="40"/>
      <c r="AV4657" s="40"/>
      <c r="AW4657" s="40"/>
      <c r="AX4657" s="40"/>
      <c r="AY4657" s="40"/>
      <c r="AZ4657" s="40"/>
      <c r="BA4657" s="40"/>
      <c r="BB4657" s="40"/>
      <c r="BC4657" s="40"/>
      <c r="BD4657" s="40"/>
      <c r="BE4657" s="40"/>
      <c r="BF4657" s="40"/>
    </row>
    <row r="4658" spans="1:58" x14ac:dyDescent="0.4">
      <c r="A4658" s="510"/>
      <c r="B4658" s="40"/>
      <c r="C4658" s="40"/>
      <c r="D4658" s="45"/>
      <c r="E4658" s="45"/>
      <c r="F4658" s="64"/>
      <c r="G4658" s="40"/>
      <c r="H4658" s="40"/>
      <c r="I4658" s="40"/>
      <c r="J4658" s="40"/>
      <c r="K4658" s="40"/>
      <c r="L4658" s="40"/>
      <c r="M4658" s="40"/>
      <c r="N4658" s="40"/>
      <c r="O4658" s="40"/>
      <c r="P4658" s="40"/>
      <c r="Q4658" s="40"/>
      <c r="R4658" s="40"/>
      <c r="S4658" s="40"/>
      <c r="T4658" s="40"/>
      <c r="U4658" s="40"/>
      <c r="V4658" s="40"/>
      <c r="W4658" s="40"/>
      <c r="X4658" s="40"/>
      <c r="Y4658" s="40"/>
      <c r="Z4658" s="40"/>
      <c r="AA4658" s="40"/>
      <c r="AB4658" s="40"/>
      <c r="AC4658" s="40"/>
      <c r="AD4658" s="40"/>
      <c r="AE4658" s="40"/>
      <c r="AF4658" s="40"/>
      <c r="AG4658" s="40"/>
      <c r="AH4658" s="40"/>
      <c r="AI4658" s="40"/>
      <c r="AJ4658" s="40"/>
      <c r="AK4658" s="40"/>
      <c r="AL4658" s="40"/>
      <c r="AM4658" s="40"/>
      <c r="AN4658" s="40"/>
      <c r="AO4658" s="40"/>
      <c r="AP4658" s="40"/>
      <c r="AQ4658" s="40"/>
      <c r="AR4658" s="40"/>
      <c r="AS4658" s="40"/>
      <c r="AT4658" s="40"/>
      <c r="AU4658" s="40"/>
      <c r="AV4658" s="40"/>
      <c r="AW4658" s="40"/>
      <c r="AX4658" s="40"/>
      <c r="AY4658" s="40"/>
      <c r="AZ4658" s="40"/>
      <c r="BA4658" s="40"/>
      <c r="BB4658" s="40"/>
      <c r="BC4658" s="40"/>
      <c r="BD4658" s="40"/>
      <c r="BE4658" s="40"/>
      <c r="BF4658" s="40"/>
    </row>
    <row r="4659" spans="1:58" x14ac:dyDescent="0.4">
      <c r="A4659" s="510"/>
      <c r="B4659" s="40"/>
      <c r="C4659" s="40"/>
      <c r="D4659" s="45"/>
      <c r="E4659" s="45"/>
      <c r="F4659" s="64"/>
      <c r="G4659" s="40"/>
      <c r="H4659" s="40"/>
      <c r="I4659" s="40"/>
      <c r="J4659" s="40"/>
      <c r="K4659" s="40"/>
      <c r="L4659" s="40"/>
      <c r="M4659" s="40"/>
      <c r="N4659" s="40"/>
      <c r="O4659" s="40"/>
      <c r="P4659" s="40"/>
      <c r="Q4659" s="40"/>
      <c r="R4659" s="40"/>
      <c r="S4659" s="40"/>
      <c r="T4659" s="40"/>
      <c r="U4659" s="40"/>
      <c r="V4659" s="40"/>
      <c r="W4659" s="40"/>
      <c r="X4659" s="40"/>
      <c r="Y4659" s="40"/>
      <c r="Z4659" s="40"/>
      <c r="AA4659" s="40"/>
      <c r="AB4659" s="40"/>
      <c r="AC4659" s="40"/>
      <c r="AD4659" s="40"/>
      <c r="AE4659" s="40"/>
      <c r="AF4659" s="40"/>
      <c r="AG4659" s="40"/>
      <c r="AH4659" s="40"/>
      <c r="AI4659" s="40"/>
      <c r="AJ4659" s="40"/>
      <c r="AK4659" s="40"/>
      <c r="AL4659" s="40"/>
      <c r="AM4659" s="40"/>
      <c r="AN4659" s="40"/>
      <c r="AO4659" s="40"/>
      <c r="AP4659" s="40"/>
      <c r="AQ4659" s="40"/>
      <c r="AR4659" s="40"/>
      <c r="AS4659" s="40"/>
      <c r="AT4659" s="40"/>
      <c r="AU4659" s="40"/>
      <c r="AV4659" s="40"/>
      <c r="AW4659" s="40"/>
      <c r="AX4659" s="40"/>
      <c r="AY4659" s="40"/>
      <c r="AZ4659" s="40"/>
      <c r="BA4659" s="40"/>
      <c r="BB4659" s="40"/>
      <c r="BC4659" s="40"/>
      <c r="BD4659" s="40"/>
      <c r="BE4659" s="40"/>
      <c r="BF4659" s="40"/>
    </row>
    <row r="4660" spans="1:58" x14ac:dyDescent="0.4">
      <c r="A4660" s="510"/>
      <c r="B4660" s="40"/>
      <c r="C4660" s="40"/>
      <c r="D4660" s="45"/>
      <c r="E4660" s="45"/>
      <c r="F4660" s="64"/>
      <c r="G4660" s="40"/>
      <c r="H4660" s="40"/>
      <c r="I4660" s="40"/>
      <c r="J4660" s="40"/>
      <c r="K4660" s="40"/>
      <c r="L4660" s="40"/>
      <c r="M4660" s="40"/>
      <c r="N4660" s="40"/>
      <c r="O4660" s="40"/>
      <c r="P4660" s="40"/>
      <c r="Q4660" s="40"/>
      <c r="R4660" s="40"/>
      <c r="S4660" s="40"/>
      <c r="T4660" s="40"/>
      <c r="U4660" s="40"/>
      <c r="V4660" s="40"/>
      <c r="W4660" s="40"/>
      <c r="X4660" s="40"/>
      <c r="Y4660" s="40"/>
      <c r="Z4660" s="40"/>
      <c r="AA4660" s="40"/>
      <c r="AB4660" s="40"/>
      <c r="AC4660" s="40"/>
      <c r="AD4660" s="40"/>
      <c r="AE4660" s="40"/>
      <c r="AF4660" s="40"/>
      <c r="AG4660" s="40"/>
      <c r="AH4660" s="40"/>
      <c r="AI4660" s="40"/>
      <c r="AJ4660" s="40"/>
      <c r="AK4660" s="40"/>
      <c r="AL4660" s="40"/>
      <c r="AM4660" s="40"/>
      <c r="AN4660" s="40"/>
      <c r="AO4660" s="40"/>
      <c r="AP4660" s="40"/>
      <c r="AQ4660" s="40"/>
      <c r="AR4660" s="40"/>
      <c r="AS4660" s="40"/>
      <c r="AT4660" s="40"/>
      <c r="AU4660" s="40"/>
      <c r="AV4660" s="40"/>
      <c r="AW4660" s="40"/>
      <c r="AX4660" s="40"/>
      <c r="AY4660" s="40"/>
      <c r="AZ4660" s="40"/>
      <c r="BA4660" s="40"/>
      <c r="BB4660" s="40"/>
      <c r="BC4660" s="40"/>
      <c r="BD4660" s="40"/>
      <c r="BE4660" s="40"/>
      <c r="BF4660" s="40"/>
    </row>
    <row r="4661" spans="1:58" x14ac:dyDescent="0.4">
      <c r="A4661" s="510"/>
      <c r="B4661" s="40"/>
      <c r="C4661" s="40"/>
      <c r="D4661" s="45"/>
      <c r="E4661" s="45"/>
      <c r="F4661" s="64"/>
      <c r="G4661" s="40"/>
      <c r="H4661" s="40"/>
      <c r="I4661" s="40"/>
      <c r="J4661" s="40"/>
      <c r="K4661" s="40"/>
      <c r="L4661" s="40"/>
      <c r="M4661" s="40"/>
      <c r="N4661" s="40"/>
      <c r="O4661" s="40"/>
      <c r="P4661" s="40"/>
      <c r="Q4661" s="40"/>
      <c r="R4661" s="40"/>
      <c r="S4661" s="40"/>
      <c r="T4661" s="40"/>
      <c r="U4661" s="40"/>
      <c r="V4661" s="40"/>
      <c r="W4661" s="40"/>
      <c r="X4661" s="40"/>
      <c r="Y4661" s="40"/>
      <c r="Z4661" s="40"/>
      <c r="AA4661" s="40"/>
      <c r="AB4661" s="40"/>
      <c r="AC4661" s="40"/>
      <c r="AD4661" s="40"/>
      <c r="AE4661" s="40"/>
      <c r="AF4661" s="40"/>
      <c r="AG4661" s="40"/>
      <c r="AH4661" s="40"/>
      <c r="AI4661" s="40"/>
      <c r="AJ4661" s="40"/>
      <c r="AK4661" s="40"/>
      <c r="AL4661" s="40"/>
      <c r="AM4661" s="40"/>
      <c r="AN4661" s="40"/>
      <c r="AO4661" s="40"/>
      <c r="AP4661" s="40"/>
      <c r="AQ4661" s="40"/>
      <c r="AR4661" s="40"/>
      <c r="AS4661" s="40"/>
      <c r="AT4661" s="40"/>
      <c r="AU4661" s="40"/>
      <c r="AV4661" s="40"/>
      <c r="AW4661" s="40"/>
      <c r="AX4661" s="40"/>
      <c r="AY4661" s="40"/>
      <c r="AZ4661" s="40"/>
      <c r="BA4661" s="40"/>
      <c r="BB4661" s="40"/>
      <c r="BC4661" s="40"/>
      <c r="BD4661" s="40"/>
      <c r="BE4661" s="40"/>
      <c r="BF4661" s="40"/>
    </row>
    <row r="4662" spans="1:58" x14ac:dyDescent="0.4">
      <c r="A4662" s="510"/>
      <c r="B4662" s="40"/>
      <c r="C4662" s="40"/>
      <c r="D4662" s="45"/>
      <c r="E4662" s="45"/>
      <c r="F4662" s="64"/>
      <c r="G4662" s="40"/>
      <c r="H4662" s="40"/>
      <c r="I4662" s="40"/>
      <c r="J4662" s="40"/>
      <c r="K4662" s="40"/>
      <c r="L4662" s="40"/>
      <c r="M4662" s="40"/>
      <c r="N4662" s="40"/>
      <c r="O4662" s="40"/>
      <c r="P4662" s="40"/>
      <c r="Q4662" s="40"/>
      <c r="R4662" s="40"/>
      <c r="S4662" s="40"/>
      <c r="T4662" s="40"/>
      <c r="U4662" s="40"/>
      <c r="V4662" s="40"/>
      <c r="W4662" s="40"/>
      <c r="X4662" s="40"/>
      <c r="Y4662" s="40"/>
      <c r="Z4662" s="40"/>
      <c r="AA4662" s="40"/>
      <c r="AB4662" s="40"/>
      <c r="AC4662" s="40"/>
      <c r="AD4662" s="40"/>
      <c r="AE4662" s="40"/>
      <c r="AF4662" s="40"/>
      <c r="AG4662" s="40"/>
      <c r="AH4662" s="40"/>
      <c r="AI4662" s="40"/>
      <c r="AJ4662" s="40"/>
      <c r="AK4662" s="40"/>
      <c r="AL4662" s="40"/>
      <c r="AM4662" s="40"/>
      <c r="AN4662" s="40"/>
      <c r="AO4662" s="40"/>
      <c r="AP4662" s="40"/>
      <c r="AQ4662" s="40"/>
      <c r="AR4662" s="40"/>
      <c r="AS4662" s="40"/>
      <c r="AT4662" s="40"/>
      <c r="AU4662" s="40"/>
      <c r="AV4662" s="40"/>
      <c r="AW4662" s="40"/>
      <c r="AX4662" s="40"/>
      <c r="AY4662" s="40"/>
      <c r="AZ4662" s="40"/>
      <c r="BA4662" s="40"/>
      <c r="BB4662" s="40"/>
      <c r="BC4662" s="40"/>
      <c r="BD4662" s="40"/>
      <c r="BE4662" s="40"/>
      <c r="BF4662" s="40"/>
    </row>
    <row r="4663" spans="1:58" x14ac:dyDescent="0.4">
      <c r="A4663" s="510"/>
      <c r="B4663" s="40"/>
      <c r="C4663" s="40"/>
      <c r="D4663" s="45"/>
      <c r="E4663" s="45"/>
      <c r="F4663" s="64"/>
      <c r="G4663" s="40"/>
      <c r="H4663" s="40"/>
      <c r="I4663" s="40"/>
      <c r="J4663" s="40"/>
      <c r="K4663" s="40"/>
      <c r="L4663" s="40"/>
      <c r="M4663" s="40"/>
      <c r="N4663" s="40"/>
      <c r="O4663" s="40"/>
      <c r="P4663" s="40"/>
      <c r="Q4663" s="40"/>
      <c r="R4663" s="40"/>
      <c r="S4663" s="40"/>
      <c r="T4663" s="40"/>
      <c r="U4663" s="40"/>
      <c r="V4663" s="40"/>
      <c r="W4663" s="40"/>
      <c r="X4663" s="40"/>
      <c r="Y4663" s="40"/>
      <c r="Z4663" s="40"/>
      <c r="AA4663" s="40"/>
      <c r="AB4663" s="40"/>
      <c r="AC4663" s="40"/>
      <c r="AD4663" s="40"/>
      <c r="AE4663" s="40"/>
      <c r="AF4663" s="40"/>
      <c r="AG4663" s="40"/>
      <c r="AH4663" s="40"/>
      <c r="AI4663" s="40"/>
      <c r="AJ4663" s="40"/>
      <c r="AK4663" s="40"/>
      <c r="AL4663" s="40"/>
      <c r="AM4663" s="40"/>
      <c r="AN4663" s="40"/>
      <c r="AO4663" s="40"/>
      <c r="AP4663" s="40"/>
      <c r="AQ4663" s="40"/>
      <c r="AR4663" s="40"/>
      <c r="AS4663" s="40"/>
      <c r="AT4663" s="40"/>
      <c r="AU4663" s="40"/>
      <c r="AV4663" s="40"/>
      <c r="AW4663" s="40"/>
      <c r="AX4663" s="40"/>
      <c r="AY4663" s="40"/>
      <c r="AZ4663" s="40"/>
      <c r="BA4663" s="40"/>
      <c r="BB4663" s="40"/>
      <c r="BC4663" s="40"/>
      <c r="BD4663" s="40"/>
      <c r="BE4663" s="40"/>
      <c r="BF4663" s="40"/>
    </row>
    <row r="4664" spans="1:58" x14ac:dyDescent="0.4">
      <c r="A4664" s="510"/>
      <c r="B4664" s="40"/>
      <c r="C4664" s="40"/>
      <c r="D4664" s="45"/>
      <c r="E4664" s="45"/>
      <c r="F4664" s="64"/>
      <c r="G4664" s="40"/>
      <c r="H4664" s="40"/>
      <c r="I4664" s="40"/>
      <c r="J4664" s="40"/>
      <c r="K4664" s="40"/>
      <c r="L4664" s="40"/>
      <c r="M4664" s="40"/>
      <c r="N4664" s="40"/>
      <c r="O4664" s="40"/>
      <c r="P4664" s="40"/>
      <c r="Q4664" s="40"/>
      <c r="R4664" s="40"/>
      <c r="S4664" s="40"/>
      <c r="T4664" s="40"/>
      <c r="U4664" s="40"/>
      <c r="V4664" s="40"/>
      <c r="W4664" s="40"/>
      <c r="X4664" s="40"/>
      <c r="Y4664" s="40"/>
      <c r="Z4664" s="40"/>
      <c r="AA4664" s="40"/>
      <c r="AB4664" s="40"/>
      <c r="AC4664" s="40"/>
      <c r="AD4664" s="40"/>
      <c r="AE4664" s="40"/>
      <c r="AF4664" s="40"/>
      <c r="AG4664" s="40"/>
      <c r="AH4664" s="40"/>
      <c r="AI4664" s="40"/>
      <c r="AJ4664" s="40"/>
      <c r="AK4664" s="40"/>
      <c r="AL4664" s="40"/>
      <c r="AM4664" s="40"/>
      <c r="AN4664" s="40"/>
      <c r="AO4664" s="40"/>
      <c r="AP4664" s="40"/>
      <c r="AQ4664" s="40"/>
      <c r="AR4664" s="40"/>
      <c r="AS4664" s="40"/>
      <c r="AT4664" s="40"/>
      <c r="AU4664" s="40"/>
      <c r="AV4664" s="40"/>
      <c r="AW4664" s="40"/>
      <c r="AX4664" s="40"/>
      <c r="AY4664" s="40"/>
      <c r="AZ4664" s="40"/>
      <c r="BA4664" s="40"/>
      <c r="BB4664" s="40"/>
      <c r="BC4664" s="40"/>
      <c r="BD4664" s="40"/>
      <c r="BE4664" s="40"/>
      <c r="BF4664" s="40"/>
    </row>
    <row r="4665" spans="1:58" x14ac:dyDescent="0.4">
      <c r="A4665" s="510"/>
      <c r="B4665" s="40"/>
      <c r="C4665" s="40"/>
      <c r="D4665" s="45"/>
      <c r="E4665" s="45"/>
      <c r="F4665" s="64"/>
      <c r="G4665" s="40"/>
      <c r="H4665" s="40"/>
      <c r="I4665" s="40"/>
      <c r="J4665" s="40"/>
      <c r="K4665" s="40"/>
      <c r="L4665" s="40"/>
      <c r="M4665" s="40"/>
      <c r="N4665" s="40"/>
      <c r="O4665" s="40"/>
      <c r="P4665" s="40"/>
      <c r="Q4665" s="40"/>
      <c r="R4665" s="40"/>
      <c r="S4665" s="40"/>
      <c r="T4665" s="40"/>
      <c r="U4665" s="40"/>
      <c r="V4665" s="40"/>
      <c r="W4665" s="40"/>
      <c r="X4665" s="40"/>
      <c r="Y4665" s="40"/>
      <c r="Z4665" s="40"/>
      <c r="AA4665" s="40"/>
      <c r="AB4665" s="40"/>
      <c r="AC4665" s="40"/>
      <c r="AD4665" s="40"/>
      <c r="AE4665" s="40"/>
      <c r="AF4665" s="40"/>
      <c r="AG4665" s="40"/>
      <c r="AH4665" s="40"/>
      <c r="AI4665" s="40"/>
      <c r="AJ4665" s="40"/>
      <c r="AK4665" s="40"/>
      <c r="AL4665" s="40"/>
      <c r="AM4665" s="40"/>
      <c r="AN4665" s="40"/>
      <c r="AO4665" s="40"/>
      <c r="AP4665" s="40"/>
      <c r="AQ4665" s="40"/>
      <c r="AR4665" s="40"/>
      <c r="AS4665" s="40"/>
      <c r="AT4665" s="40"/>
      <c r="AU4665" s="40"/>
      <c r="AV4665" s="40"/>
      <c r="AW4665" s="40"/>
      <c r="AX4665" s="40"/>
      <c r="AY4665" s="40"/>
      <c r="AZ4665" s="40"/>
      <c r="BA4665" s="40"/>
      <c r="BB4665" s="40"/>
      <c r="BC4665" s="40"/>
      <c r="BD4665" s="40"/>
      <c r="BE4665" s="40"/>
      <c r="BF4665" s="40"/>
    </row>
    <row r="4666" spans="1:58" x14ac:dyDescent="0.4">
      <c r="A4666" s="510"/>
      <c r="B4666" s="40"/>
      <c r="C4666" s="40"/>
      <c r="D4666" s="45"/>
      <c r="E4666" s="45"/>
      <c r="F4666" s="64"/>
      <c r="G4666" s="40"/>
      <c r="H4666" s="40"/>
      <c r="I4666" s="40"/>
      <c r="J4666" s="40"/>
      <c r="K4666" s="40"/>
      <c r="L4666" s="40"/>
      <c r="M4666" s="40"/>
      <c r="N4666" s="40"/>
      <c r="O4666" s="40"/>
      <c r="P4666" s="40"/>
      <c r="Q4666" s="40"/>
      <c r="R4666" s="40"/>
      <c r="S4666" s="40"/>
      <c r="T4666" s="40"/>
      <c r="U4666" s="40"/>
      <c r="V4666" s="40"/>
      <c r="W4666" s="40"/>
      <c r="X4666" s="40"/>
      <c r="Y4666" s="40"/>
      <c r="Z4666" s="40"/>
      <c r="AA4666" s="40"/>
      <c r="AB4666" s="40"/>
      <c r="AC4666" s="40"/>
      <c r="AD4666" s="40"/>
      <c r="AE4666" s="40"/>
      <c r="AF4666" s="40"/>
      <c r="AG4666" s="40"/>
      <c r="AH4666" s="40"/>
      <c r="AI4666" s="40"/>
      <c r="AJ4666" s="40"/>
      <c r="AK4666" s="40"/>
      <c r="AL4666" s="40"/>
      <c r="AM4666" s="40"/>
      <c r="AN4666" s="40"/>
      <c r="AO4666" s="40"/>
      <c r="AP4666" s="40"/>
      <c r="AQ4666" s="40"/>
      <c r="AR4666" s="40"/>
      <c r="AS4666" s="40"/>
      <c r="AT4666" s="40"/>
      <c r="AU4666" s="40"/>
      <c r="AV4666" s="40"/>
      <c r="AW4666" s="40"/>
      <c r="AX4666" s="40"/>
      <c r="AY4666" s="40"/>
      <c r="AZ4666" s="40"/>
      <c r="BA4666" s="40"/>
      <c r="BB4666" s="40"/>
      <c r="BC4666" s="40"/>
      <c r="BD4666" s="40"/>
      <c r="BE4666" s="40"/>
      <c r="BF4666" s="40"/>
    </row>
    <row r="4667" spans="1:58" x14ac:dyDescent="0.4">
      <c r="A4667" s="510"/>
      <c r="B4667" s="40"/>
      <c r="C4667" s="40"/>
      <c r="D4667" s="45"/>
      <c r="E4667" s="45"/>
      <c r="F4667" s="64"/>
      <c r="G4667" s="40"/>
      <c r="H4667" s="40"/>
      <c r="I4667" s="40"/>
      <c r="J4667" s="40"/>
      <c r="K4667" s="40"/>
      <c r="L4667" s="40"/>
      <c r="M4667" s="40"/>
      <c r="N4667" s="40"/>
      <c r="O4667" s="40"/>
      <c r="P4667" s="40"/>
      <c r="Q4667" s="40"/>
      <c r="R4667" s="40"/>
      <c r="S4667" s="40"/>
      <c r="T4667" s="40"/>
      <c r="U4667" s="40"/>
      <c r="V4667" s="40"/>
      <c r="W4667" s="40"/>
      <c r="X4667" s="40"/>
      <c r="Y4667" s="40"/>
      <c r="Z4667" s="40"/>
      <c r="AA4667" s="40"/>
      <c r="AB4667" s="40"/>
      <c r="AC4667" s="40"/>
      <c r="AD4667" s="40"/>
      <c r="AE4667" s="40"/>
      <c r="AF4667" s="40"/>
      <c r="AG4667" s="40"/>
      <c r="AH4667" s="40"/>
      <c r="AI4667" s="40"/>
      <c r="AJ4667" s="40"/>
      <c r="AK4667" s="40"/>
      <c r="AL4667" s="40"/>
      <c r="AM4667" s="40"/>
      <c r="AN4667" s="40"/>
      <c r="AO4667" s="40"/>
      <c r="AP4667" s="40"/>
      <c r="AQ4667" s="40"/>
      <c r="AR4667" s="40"/>
      <c r="AS4667" s="40"/>
      <c r="AT4667" s="40"/>
      <c r="AU4667" s="40"/>
      <c r="AV4667" s="40"/>
      <c r="AW4667" s="40"/>
      <c r="AX4667" s="40"/>
      <c r="AY4667" s="40"/>
      <c r="AZ4667" s="40"/>
      <c r="BA4667" s="40"/>
      <c r="BB4667" s="40"/>
      <c r="BC4667" s="40"/>
      <c r="BD4667" s="40"/>
      <c r="BE4667" s="40"/>
      <c r="BF4667" s="40"/>
    </row>
    <row r="4668" spans="1:58" x14ac:dyDescent="0.4">
      <c r="A4668" s="510"/>
      <c r="B4668" s="40"/>
      <c r="C4668" s="40"/>
      <c r="D4668" s="45"/>
      <c r="E4668" s="45"/>
      <c r="F4668" s="64"/>
      <c r="G4668" s="40"/>
      <c r="H4668" s="40"/>
      <c r="I4668" s="40"/>
      <c r="J4668" s="40"/>
      <c r="K4668" s="40"/>
      <c r="L4668" s="40"/>
      <c r="M4668" s="40"/>
      <c r="N4668" s="40"/>
      <c r="O4668" s="40"/>
      <c r="P4668" s="40"/>
      <c r="Q4668" s="40"/>
      <c r="R4668" s="40"/>
      <c r="S4668" s="40"/>
      <c r="T4668" s="40"/>
      <c r="U4668" s="40"/>
      <c r="V4668" s="40"/>
      <c r="W4668" s="40"/>
      <c r="X4668" s="40"/>
      <c r="Y4668" s="40"/>
      <c r="Z4668" s="40"/>
      <c r="AA4668" s="40"/>
      <c r="AB4668" s="40"/>
      <c r="AC4668" s="40"/>
      <c r="AD4668" s="40"/>
      <c r="AE4668" s="40"/>
      <c r="AF4668" s="40"/>
      <c r="AG4668" s="40"/>
      <c r="AH4668" s="40"/>
      <c r="AI4668" s="40"/>
      <c r="AJ4668" s="40"/>
      <c r="AK4668" s="40"/>
      <c r="AL4668" s="40"/>
      <c r="AM4668" s="40"/>
      <c r="AN4668" s="40"/>
      <c r="AO4668" s="40"/>
      <c r="AP4668" s="40"/>
      <c r="AQ4668" s="40"/>
      <c r="AR4668" s="40"/>
      <c r="AS4668" s="40"/>
      <c r="AT4668" s="40"/>
      <c r="AU4668" s="40"/>
      <c r="AV4668" s="40"/>
      <c r="AW4668" s="40"/>
      <c r="AX4668" s="40"/>
      <c r="AY4668" s="40"/>
      <c r="AZ4668" s="40"/>
      <c r="BA4668" s="40"/>
      <c r="BB4668" s="40"/>
      <c r="BC4668" s="40"/>
      <c r="BD4668" s="40"/>
      <c r="BE4668" s="40"/>
      <c r="BF4668" s="40"/>
    </row>
    <row r="4669" spans="1:58" x14ac:dyDescent="0.4">
      <c r="A4669" s="510"/>
      <c r="B4669" s="40"/>
      <c r="C4669" s="40"/>
      <c r="D4669" s="45"/>
      <c r="E4669" s="45"/>
      <c r="F4669" s="64"/>
      <c r="G4669" s="40"/>
      <c r="H4669" s="40"/>
      <c r="I4669" s="40"/>
      <c r="J4669" s="40"/>
      <c r="K4669" s="40"/>
      <c r="L4669" s="40"/>
      <c r="M4669" s="40"/>
      <c r="N4669" s="40"/>
      <c r="O4669" s="40"/>
      <c r="P4669" s="40"/>
      <c r="Q4669" s="40"/>
      <c r="R4669" s="40"/>
      <c r="S4669" s="40"/>
      <c r="T4669" s="40"/>
      <c r="U4669" s="40"/>
      <c r="V4669" s="40"/>
      <c r="W4669" s="40"/>
      <c r="X4669" s="40"/>
      <c r="Y4669" s="40"/>
      <c r="Z4669" s="40"/>
      <c r="AA4669" s="40"/>
      <c r="AB4669" s="40"/>
      <c r="AC4669" s="40"/>
      <c r="AD4669" s="40"/>
      <c r="AE4669" s="40"/>
      <c r="AF4669" s="40"/>
      <c r="AG4669" s="40"/>
      <c r="AH4669" s="40"/>
      <c r="AI4669" s="40"/>
      <c r="AJ4669" s="40"/>
      <c r="AK4669" s="40"/>
      <c r="AL4669" s="40"/>
      <c r="AM4669" s="40"/>
      <c r="AN4669" s="40"/>
      <c r="AO4669" s="40"/>
      <c r="AP4669" s="40"/>
      <c r="AQ4669" s="40"/>
      <c r="AR4669" s="40"/>
      <c r="AS4669" s="40"/>
      <c r="AT4669" s="40"/>
      <c r="AU4669" s="40"/>
      <c r="AV4669" s="40"/>
      <c r="AW4669" s="40"/>
      <c r="AX4669" s="40"/>
      <c r="AY4669" s="40"/>
      <c r="AZ4669" s="40"/>
      <c r="BA4669" s="40"/>
      <c r="BB4669" s="40"/>
      <c r="BC4669" s="40"/>
      <c r="BD4669" s="40"/>
      <c r="BE4669" s="40"/>
      <c r="BF4669" s="40"/>
    </row>
    <row r="4670" spans="1:58" x14ac:dyDescent="0.4">
      <c r="A4670" s="510"/>
      <c r="B4670" s="40"/>
      <c r="C4670" s="40"/>
      <c r="D4670" s="45"/>
      <c r="E4670" s="45"/>
      <c r="F4670" s="64"/>
      <c r="G4670" s="40"/>
      <c r="H4670" s="40"/>
      <c r="I4670" s="40"/>
      <c r="J4670" s="40"/>
      <c r="K4670" s="40"/>
      <c r="L4670" s="40"/>
      <c r="M4670" s="40"/>
      <c r="N4670" s="40"/>
      <c r="O4670" s="40"/>
      <c r="P4670" s="40"/>
      <c r="Q4670" s="40"/>
      <c r="R4670" s="40"/>
      <c r="S4670" s="40"/>
      <c r="T4670" s="40"/>
      <c r="U4670" s="40"/>
      <c r="V4670" s="40"/>
      <c r="W4670" s="40"/>
      <c r="X4670" s="40"/>
      <c r="Y4670" s="40"/>
      <c r="Z4670" s="40"/>
      <c r="AA4670" s="40"/>
      <c r="AB4670" s="40"/>
      <c r="AC4670" s="40"/>
      <c r="AD4670" s="40"/>
      <c r="AE4670" s="40"/>
      <c r="AF4670" s="40"/>
      <c r="AG4670" s="40"/>
      <c r="AH4670" s="40"/>
      <c r="AI4670" s="40"/>
      <c r="AJ4670" s="40"/>
      <c r="AK4670" s="40"/>
      <c r="AL4670" s="40"/>
      <c r="AM4670" s="40"/>
      <c r="AN4670" s="40"/>
      <c r="AO4670" s="40"/>
      <c r="AP4670" s="40"/>
      <c r="AQ4670" s="40"/>
      <c r="AR4670" s="40"/>
      <c r="AS4670" s="40"/>
      <c r="AT4670" s="40"/>
      <c r="AU4670" s="40"/>
      <c r="AV4670" s="40"/>
      <c r="AW4670" s="40"/>
      <c r="AX4670" s="40"/>
      <c r="AY4670" s="40"/>
      <c r="AZ4670" s="40"/>
      <c r="BA4670" s="40"/>
      <c r="BB4670" s="40"/>
      <c r="BC4670" s="40"/>
      <c r="BD4670" s="40"/>
      <c r="BE4670" s="40"/>
      <c r="BF4670" s="40"/>
    </row>
    <row r="4671" spans="1:58" x14ac:dyDescent="0.4">
      <c r="A4671" s="510"/>
      <c r="B4671" s="40"/>
      <c r="C4671" s="40"/>
      <c r="D4671" s="45"/>
      <c r="E4671" s="45"/>
      <c r="F4671" s="64"/>
      <c r="G4671" s="40"/>
      <c r="H4671" s="40"/>
      <c r="I4671" s="40"/>
      <c r="J4671" s="40"/>
      <c r="K4671" s="40"/>
      <c r="L4671" s="40"/>
      <c r="M4671" s="40"/>
      <c r="N4671" s="40"/>
      <c r="O4671" s="40"/>
      <c r="P4671" s="40"/>
      <c r="Q4671" s="40"/>
      <c r="R4671" s="40"/>
      <c r="S4671" s="40"/>
      <c r="T4671" s="40"/>
      <c r="U4671" s="40"/>
      <c r="V4671" s="40"/>
      <c r="W4671" s="40"/>
      <c r="X4671" s="40"/>
      <c r="Y4671" s="40"/>
      <c r="Z4671" s="40"/>
      <c r="AA4671" s="40"/>
      <c r="AB4671" s="40"/>
      <c r="AC4671" s="40"/>
      <c r="AD4671" s="40"/>
      <c r="AE4671" s="40"/>
      <c r="AF4671" s="40"/>
      <c r="AG4671" s="40"/>
      <c r="AH4671" s="40"/>
      <c r="AI4671" s="40"/>
      <c r="AJ4671" s="40"/>
      <c r="AK4671" s="40"/>
      <c r="AL4671" s="40"/>
      <c r="AM4671" s="40"/>
      <c r="AN4671" s="40"/>
      <c r="AO4671" s="40"/>
      <c r="AP4671" s="40"/>
      <c r="AQ4671" s="40"/>
      <c r="AR4671" s="40"/>
      <c r="AS4671" s="40"/>
      <c r="AT4671" s="40"/>
      <c r="AU4671" s="40"/>
      <c r="AV4671" s="40"/>
      <c r="AW4671" s="40"/>
      <c r="AX4671" s="40"/>
      <c r="AY4671" s="40"/>
      <c r="AZ4671" s="40"/>
      <c r="BA4671" s="40"/>
      <c r="BB4671" s="40"/>
      <c r="BC4671" s="40"/>
      <c r="BD4671" s="40"/>
      <c r="BE4671" s="40"/>
      <c r="BF4671" s="40"/>
    </row>
    <row r="4672" spans="1:58" x14ac:dyDescent="0.4">
      <c r="A4672" s="510"/>
      <c r="B4672" s="40"/>
      <c r="C4672" s="40"/>
      <c r="D4672" s="45"/>
      <c r="E4672" s="45"/>
      <c r="F4672" s="64"/>
      <c r="G4672" s="40"/>
      <c r="H4672" s="40"/>
      <c r="I4672" s="40"/>
      <c r="J4672" s="40"/>
      <c r="K4672" s="40"/>
      <c r="L4672" s="40"/>
      <c r="M4672" s="40"/>
      <c r="N4672" s="40"/>
      <c r="O4672" s="40"/>
      <c r="P4672" s="40"/>
      <c r="Q4672" s="40"/>
      <c r="R4672" s="40"/>
      <c r="S4672" s="40"/>
      <c r="T4672" s="40"/>
      <c r="U4672" s="40"/>
      <c r="V4672" s="40"/>
      <c r="W4672" s="40"/>
      <c r="X4672" s="40"/>
      <c r="Y4672" s="40"/>
      <c r="Z4672" s="40"/>
      <c r="AA4672" s="40"/>
      <c r="AB4672" s="40"/>
      <c r="AC4672" s="40"/>
      <c r="AD4672" s="40"/>
      <c r="AE4672" s="40"/>
      <c r="AF4672" s="40"/>
      <c r="AG4672" s="40"/>
      <c r="AH4672" s="40"/>
      <c r="AI4672" s="40"/>
      <c r="AJ4672" s="40"/>
      <c r="AK4672" s="40"/>
      <c r="AL4672" s="40"/>
      <c r="AM4672" s="40"/>
      <c r="AN4672" s="40"/>
      <c r="AO4672" s="40"/>
      <c r="AP4672" s="40"/>
      <c r="AQ4672" s="40"/>
      <c r="AR4672" s="40"/>
      <c r="AS4672" s="40"/>
      <c r="AT4672" s="40"/>
      <c r="AU4672" s="40"/>
      <c r="AV4672" s="40"/>
      <c r="AW4672" s="40"/>
      <c r="AX4672" s="40"/>
      <c r="AY4672" s="40"/>
      <c r="AZ4672" s="40"/>
      <c r="BA4672" s="40"/>
      <c r="BB4672" s="40"/>
      <c r="BC4672" s="40"/>
      <c r="BD4672" s="40"/>
      <c r="BE4672" s="40"/>
      <c r="BF4672" s="40"/>
    </row>
    <row r="4673" spans="1:58" x14ac:dyDescent="0.4">
      <c r="A4673" s="510"/>
      <c r="B4673" s="40"/>
      <c r="C4673" s="40"/>
      <c r="D4673" s="45"/>
      <c r="E4673" s="45"/>
      <c r="F4673" s="64"/>
      <c r="G4673" s="40"/>
      <c r="H4673" s="40"/>
      <c r="I4673" s="40"/>
      <c r="J4673" s="40"/>
      <c r="K4673" s="40"/>
      <c r="L4673" s="40"/>
      <c r="M4673" s="40"/>
      <c r="N4673" s="40"/>
      <c r="O4673" s="40"/>
      <c r="P4673" s="40"/>
      <c r="Q4673" s="40"/>
      <c r="R4673" s="40"/>
      <c r="S4673" s="40"/>
      <c r="T4673" s="40"/>
      <c r="U4673" s="40"/>
      <c r="V4673" s="40"/>
      <c r="W4673" s="40"/>
      <c r="X4673" s="40"/>
      <c r="Y4673" s="40"/>
      <c r="Z4673" s="40"/>
      <c r="AA4673" s="40"/>
      <c r="AB4673" s="40"/>
      <c r="AC4673" s="40"/>
      <c r="AD4673" s="40"/>
      <c r="AE4673" s="40"/>
      <c r="AF4673" s="40"/>
      <c r="AG4673" s="40"/>
      <c r="AH4673" s="40"/>
      <c r="AI4673" s="40"/>
      <c r="AJ4673" s="40"/>
      <c r="AK4673" s="40"/>
      <c r="AL4673" s="40"/>
      <c r="AM4673" s="40"/>
      <c r="AN4673" s="40"/>
      <c r="AO4673" s="40"/>
      <c r="AP4673" s="40"/>
      <c r="AQ4673" s="40"/>
      <c r="AR4673" s="40"/>
      <c r="AS4673" s="40"/>
      <c r="AT4673" s="40"/>
      <c r="AU4673" s="40"/>
      <c r="AV4673" s="40"/>
      <c r="AW4673" s="40"/>
      <c r="AX4673" s="40"/>
      <c r="AY4673" s="40"/>
      <c r="AZ4673" s="40"/>
      <c r="BA4673" s="40"/>
      <c r="BB4673" s="40"/>
      <c r="BC4673" s="40"/>
      <c r="BD4673" s="40"/>
      <c r="BE4673" s="40"/>
      <c r="BF4673" s="40"/>
    </row>
    <row r="4674" spans="1:58" x14ac:dyDescent="0.4">
      <c r="A4674" s="510"/>
      <c r="B4674" s="40"/>
      <c r="C4674" s="40"/>
      <c r="D4674" s="45"/>
      <c r="E4674" s="45"/>
      <c r="F4674" s="64"/>
      <c r="G4674" s="40"/>
      <c r="H4674" s="40"/>
      <c r="I4674" s="40"/>
      <c r="J4674" s="40"/>
      <c r="K4674" s="40"/>
      <c r="L4674" s="40"/>
      <c r="M4674" s="40"/>
      <c r="N4674" s="40"/>
      <c r="O4674" s="40"/>
      <c r="P4674" s="40"/>
      <c r="Q4674" s="40"/>
      <c r="R4674" s="40"/>
      <c r="S4674" s="40"/>
      <c r="T4674" s="40"/>
      <c r="U4674" s="40"/>
      <c r="V4674" s="40"/>
      <c r="W4674" s="40"/>
      <c r="X4674" s="40"/>
      <c r="Y4674" s="40"/>
      <c r="Z4674" s="40"/>
      <c r="AA4674" s="40"/>
      <c r="AB4674" s="40"/>
      <c r="AC4674" s="40"/>
      <c r="AD4674" s="40"/>
      <c r="AE4674" s="40"/>
      <c r="AF4674" s="40"/>
      <c r="AG4674" s="40"/>
      <c r="AH4674" s="40"/>
      <c r="AI4674" s="40"/>
      <c r="AJ4674" s="40"/>
      <c r="AK4674" s="40"/>
      <c r="AL4674" s="40"/>
      <c r="AM4674" s="40"/>
      <c r="AN4674" s="40"/>
      <c r="AO4674" s="40"/>
      <c r="AP4674" s="40"/>
      <c r="AQ4674" s="40"/>
      <c r="AR4674" s="40"/>
      <c r="AS4674" s="40"/>
      <c r="AT4674" s="40"/>
      <c r="AU4674" s="40"/>
      <c r="AV4674" s="40"/>
      <c r="AW4674" s="40"/>
      <c r="AX4674" s="40"/>
      <c r="AY4674" s="40"/>
      <c r="AZ4674" s="40"/>
      <c r="BA4674" s="40"/>
      <c r="BB4674" s="40"/>
      <c r="BC4674" s="40"/>
      <c r="BD4674" s="40"/>
      <c r="BE4674" s="40"/>
      <c r="BF4674" s="40"/>
    </row>
    <row r="4675" spans="1:58" x14ac:dyDescent="0.4">
      <c r="A4675" s="510"/>
      <c r="B4675" s="40"/>
      <c r="C4675" s="40"/>
      <c r="D4675" s="45"/>
      <c r="E4675" s="45"/>
      <c r="F4675" s="64"/>
      <c r="G4675" s="40"/>
      <c r="H4675" s="40"/>
      <c r="I4675" s="40"/>
      <c r="J4675" s="40"/>
      <c r="K4675" s="40"/>
      <c r="L4675" s="40"/>
      <c r="M4675" s="40"/>
      <c r="N4675" s="40"/>
      <c r="O4675" s="40"/>
      <c r="P4675" s="40"/>
      <c r="Q4675" s="40"/>
      <c r="R4675" s="40"/>
      <c r="S4675" s="40"/>
      <c r="T4675" s="40"/>
      <c r="U4675" s="40"/>
      <c r="V4675" s="40"/>
      <c r="W4675" s="40"/>
      <c r="X4675" s="40"/>
      <c r="Y4675" s="40"/>
      <c r="Z4675" s="40"/>
      <c r="AA4675" s="40"/>
      <c r="AB4675" s="40"/>
      <c r="AC4675" s="40"/>
      <c r="AD4675" s="40"/>
      <c r="AE4675" s="40"/>
      <c r="AF4675" s="40"/>
      <c r="AG4675" s="40"/>
      <c r="AH4675" s="40"/>
      <c r="AI4675" s="40"/>
      <c r="AJ4675" s="40"/>
      <c r="AK4675" s="40"/>
      <c r="AL4675" s="40"/>
      <c r="AM4675" s="40"/>
      <c r="AN4675" s="40"/>
      <c r="AO4675" s="40"/>
      <c r="AP4675" s="40"/>
      <c r="AQ4675" s="40"/>
      <c r="AR4675" s="40"/>
      <c r="AS4675" s="40"/>
      <c r="AT4675" s="40"/>
      <c r="AU4675" s="40"/>
      <c r="AV4675" s="40"/>
      <c r="AW4675" s="40"/>
      <c r="AX4675" s="40"/>
      <c r="AY4675" s="40"/>
      <c r="AZ4675" s="40"/>
      <c r="BA4675" s="40"/>
      <c r="BB4675" s="40"/>
      <c r="BC4675" s="40"/>
      <c r="BD4675" s="40"/>
      <c r="BE4675" s="40"/>
      <c r="BF4675" s="40"/>
    </row>
    <row r="4676" spans="1:58" x14ac:dyDescent="0.4">
      <c r="A4676" s="510"/>
      <c r="B4676" s="40"/>
      <c r="C4676" s="40"/>
      <c r="D4676" s="45"/>
      <c r="E4676" s="45"/>
      <c r="F4676" s="64"/>
      <c r="G4676" s="40"/>
      <c r="H4676" s="40"/>
      <c r="I4676" s="40"/>
      <c r="J4676" s="40"/>
      <c r="K4676" s="40"/>
      <c r="L4676" s="40"/>
      <c r="M4676" s="40"/>
      <c r="N4676" s="40"/>
      <c r="O4676" s="40"/>
      <c r="P4676" s="40"/>
      <c r="Q4676" s="40"/>
      <c r="R4676" s="40"/>
      <c r="S4676" s="40"/>
      <c r="T4676" s="40"/>
      <c r="U4676" s="40"/>
      <c r="V4676" s="40"/>
      <c r="W4676" s="40"/>
      <c r="X4676" s="40"/>
      <c r="Y4676" s="40"/>
      <c r="Z4676" s="40"/>
      <c r="AA4676" s="40"/>
      <c r="AB4676" s="40"/>
      <c r="AC4676" s="40"/>
      <c r="AD4676" s="40"/>
      <c r="AE4676" s="40"/>
      <c r="AF4676" s="40"/>
      <c r="AG4676" s="40"/>
      <c r="AH4676" s="40"/>
      <c r="AI4676" s="40"/>
      <c r="AJ4676" s="40"/>
      <c r="AK4676" s="40"/>
      <c r="AL4676" s="40"/>
      <c r="AM4676" s="40"/>
      <c r="AN4676" s="40"/>
      <c r="AO4676" s="40"/>
      <c r="AP4676" s="40"/>
      <c r="AQ4676" s="40"/>
      <c r="AR4676" s="40"/>
      <c r="AS4676" s="40"/>
      <c r="AT4676" s="40"/>
      <c r="AU4676" s="40"/>
      <c r="AV4676" s="40"/>
      <c r="AW4676" s="40"/>
      <c r="AX4676" s="40"/>
      <c r="AY4676" s="40"/>
      <c r="AZ4676" s="40"/>
      <c r="BA4676" s="40"/>
      <c r="BB4676" s="40"/>
      <c r="BC4676" s="40"/>
      <c r="BD4676" s="40"/>
      <c r="BE4676" s="40"/>
      <c r="BF4676" s="40"/>
    </row>
    <row r="4677" spans="1:58" x14ac:dyDescent="0.4">
      <c r="A4677" s="510"/>
      <c r="B4677" s="40"/>
      <c r="C4677" s="40"/>
      <c r="D4677" s="45"/>
      <c r="E4677" s="45"/>
      <c r="F4677" s="64"/>
      <c r="G4677" s="40"/>
      <c r="H4677" s="40"/>
      <c r="I4677" s="40"/>
      <c r="J4677" s="40"/>
      <c r="K4677" s="40"/>
      <c r="L4677" s="40"/>
      <c r="M4677" s="40"/>
      <c r="N4677" s="40"/>
      <c r="O4677" s="40"/>
      <c r="P4677" s="40"/>
      <c r="Q4677" s="40"/>
      <c r="R4677" s="40"/>
      <c r="S4677" s="40"/>
      <c r="T4677" s="40"/>
      <c r="U4677" s="40"/>
      <c r="V4677" s="40"/>
      <c r="W4677" s="40"/>
      <c r="X4677" s="40"/>
      <c r="Y4677" s="40"/>
      <c r="Z4677" s="40"/>
      <c r="AA4677" s="40"/>
      <c r="AB4677" s="40"/>
      <c r="AC4677" s="40"/>
      <c r="AD4677" s="40"/>
      <c r="AE4677" s="40"/>
      <c r="AF4677" s="40"/>
      <c r="AG4677" s="40"/>
      <c r="AH4677" s="40"/>
      <c r="AI4677" s="40"/>
      <c r="AJ4677" s="40"/>
      <c r="AK4677" s="40"/>
      <c r="AL4677" s="40"/>
      <c r="AM4677" s="40"/>
      <c r="AN4677" s="40"/>
      <c r="AO4677" s="40"/>
      <c r="AP4677" s="40"/>
      <c r="AQ4677" s="40"/>
      <c r="AR4677" s="40"/>
      <c r="AS4677" s="40"/>
      <c r="AT4677" s="40"/>
      <c r="AU4677" s="40"/>
      <c r="AV4677" s="40"/>
      <c r="AW4677" s="40"/>
      <c r="AX4677" s="40"/>
      <c r="AY4677" s="40"/>
      <c r="AZ4677" s="40"/>
      <c r="BA4677" s="40"/>
      <c r="BB4677" s="40"/>
      <c r="BC4677" s="40"/>
      <c r="BD4677" s="40"/>
      <c r="BE4677" s="40"/>
      <c r="BF4677" s="40"/>
    </row>
    <row r="4678" spans="1:58" x14ac:dyDescent="0.4">
      <c r="A4678" s="510"/>
      <c r="B4678" s="40"/>
      <c r="C4678" s="40"/>
      <c r="D4678" s="45"/>
      <c r="E4678" s="45"/>
      <c r="F4678" s="64"/>
      <c r="G4678" s="40"/>
      <c r="H4678" s="40"/>
      <c r="I4678" s="40"/>
      <c r="J4678" s="40"/>
      <c r="K4678" s="40"/>
      <c r="L4678" s="40"/>
      <c r="M4678" s="40"/>
      <c r="N4678" s="40"/>
      <c r="O4678" s="40"/>
      <c r="P4678" s="40"/>
      <c r="Q4678" s="40"/>
      <c r="R4678" s="40"/>
      <c r="S4678" s="40"/>
      <c r="T4678" s="40"/>
      <c r="U4678" s="40"/>
      <c r="V4678" s="40"/>
      <c r="W4678" s="40"/>
      <c r="X4678" s="40"/>
      <c r="Y4678" s="40"/>
      <c r="Z4678" s="40"/>
      <c r="AA4678" s="40"/>
      <c r="AB4678" s="40"/>
      <c r="AC4678" s="40"/>
      <c r="AD4678" s="40"/>
      <c r="AE4678" s="40"/>
      <c r="AF4678" s="40"/>
      <c r="AG4678" s="40"/>
      <c r="AH4678" s="40"/>
      <c r="AI4678" s="40"/>
      <c r="AJ4678" s="40"/>
      <c r="AK4678" s="40"/>
      <c r="AL4678" s="40"/>
      <c r="AM4678" s="40"/>
      <c r="AN4678" s="40"/>
      <c r="AO4678" s="40"/>
      <c r="AP4678" s="40"/>
      <c r="AQ4678" s="40"/>
      <c r="AR4678" s="40"/>
      <c r="AS4678" s="40"/>
      <c r="AT4678" s="40"/>
      <c r="AU4678" s="40"/>
      <c r="AV4678" s="40"/>
      <c r="AW4678" s="40"/>
      <c r="AX4678" s="40"/>
      <c r="AY4678" s="40"/>
      <c r="AZ4678" s="40"/>
      <c r="BA4678" s="40"/>
      <c r="BB4678" s="40"/>
      <c r="BC4678" s="40"/>
      <c r="BD4678" s="40"/>
      <c r="BE4678" s="40"/>
      <c r="BF4678" s="40"/>
    </row>
    <row r="4679" spans="1:58" x14ac:dyDescent="0.4">
      <c r="A4679" s="510"/>
      <c r="B4679" s="40"/>
      <c r="C4679" s="40"/>
      <c r="D4679" s="45"/>
      <c r="E4679" s="45"/>
      <c r="F4679" s="64"/>
      <c r="G4679" s="40"/>
      <c r="H4679" s="40"/>
      <c r="I4679" s="40"/>
      <c r="J4679" s="40"/>
      <c r="K4679" s="40"/>
      <c r="L4679" s="40"/>
      <c r="M4679" s="40"/>
      <c r="N4679" s="40"/>
      <c r="O4679" s="40"/>
      <c r="P4679" s="40"/>
      <c r="Q4679" s="40"/>
      <c r="R4679" s="40"/>
      <c r="S4679" s="40"/>
      <c r="T4679" s="40"/>
      <c r="U4679" s="40"/>
      <c r="V4679" s="40"/>
      <c r="W4679" s="40"/>
      <c r="X4679" s="40"/>
      <c r="Y4679" s="40"/>
      <c r="Z4679" s="40"/>
      <c r="AA4679" s="40"/>
      <c r="AB4679" s="40"/>
      <c r="AC4679" s="40"/>
      <c r="AD4679" s="40"/>
      <c r="AE4679" s="40"/>
      <c r="AF4679" s="40"/>
      <c r="AG4679" s="40"/>
      <c r="AH4679" s="40"/>
      <c r="AI4679" s="40"/>
      <c r="AJ4679" s="40"/>
      <c r="AK4679" s="40"/>
      <c r="AL4679" s="40"/>
      <c r="AM4679" s="40"/>
      <c r="AN4679" s="40"/>
      <c r="AO4679" s="40"/>
      <c r="AP4679" s="40"/>
      <c r="AQ4679" s="40"/>
      <c r="AR4679" s="40"/>
      <c r="AS4679" s="40"/>
      <c r="AT4679" s="40"/>
      <c r="AU4679" s="40"/>
      <c r="AV4679" s="40"/>
      <c r="AW4679" s="40"/>
      <c r="AX4679" s="40"/>
      <c r="AY4679" s="40"/>
      <c r="AZ4679" s="40"/>
      <c r="BA4679" s="40"/>
      <c r="BB4679" s="40"/>
      <c r="BC4679" s="40"/>
      <c r="BD4679" s="40"/>
      <c r="BE4679" s="40"/>
      <c r="BF4679" s="40"/>
    </row>
    <row r="4680" spans="1:58" x14ac:dyDescent="0.4">
      <c r="A4680" s="510"/>
      <c r="B4680" s="40"/>
      <c r="C4680" s="40"/>
      <c r="D4680" s="45"/>
      <c r="E4680" s="45"/>
      <c r="F4680" s="64"/>
      <c r="G4680" s="40"/>
      <c r="H4680" s="40"/>
      <c r="I4680" s="40"/>
      <c r="J4680" s="40"/>
      <c r="K4680" s="40"/>
      <c r="L4680" s="40"/>
      <c r="M4680" s="40"/>
      <c r="N4680" s="40"/>
      <c r="O4680" s="40"/>
      <c r="P4680" s="40"/>
      <c r="Q4680" s="40"/>
      <c r="R4680" s="40"/>
      <c r="S4680" s="40"/>
      <c r="T4680" s="40"/>
      <c r="U4680" s="40"/>
      <c r="V4680" s="40"/>
      <c r="W4680" s="40"/>
      <c r="X4680" s="40"/>
      <c r="Y4680" s="40"/>
      <c r="Z4680" s="40"/>
      <c r="AA4680" s="40"/>
      <c r="AB4680" s="40"/>
      <c r="AC4680" s="40"/>
      <c r="AD4680" s="40"/>
      <c r="AE4680" s="40"/>
      <c r="AF4680" s="40"/>
      <c r="AG4680" s="40"/>
      <c r="AH4680" s="40"/>
      <c r="AI4680" s="40"/>
      <c r="AJ4680" s="40"/>
      <c r="AK4680" s="40"/>
      <c r="AL4680" s="40"/>
      <c r="AM4680" s="40"/>
      <c r="AN4680" s="40"/>
      <c r="AO4680" s="40"/>
      <c r="AP4680" s="40"/>
      <c r="AQ4680" s="40"/>
      <c r="AR4680" s="40"/>
      <c r="AS4680" s="40"/>
      <c r="AT4680" s="40"/>
      <c r="AU4680" s="40"/>
      <c r="AV4680" s="40"/>
      <c r="AW4680" s="40"/>
      <c r="AX4680" s="40"/>
      <c r="AY4680" s="40"/>
      <c r="AZ4680" s="40"/>
      <c r="BA4680" s="40"/>
      <c r="BB4680" s="40"/>
      <c r="BC4680" s="40"/>
      <c r="BD4680" s="40"/>
      <c r="BE4680" s="40"/>
      <c r="BF4680" s="40"/>
    </row>
    <row r="4681" spans="1:58" x14ac:dyDescent="0.4">
      <c r="A4681" s="510"/>
      <c r="B4681" s="40"/>
      <c r="C4681" s="40"/>
      <c r="D4681" s="45"/>
      <c r="E4681" s="45"/>
      <c r="F4681" s="64"/>
      <c r="G4681" s="40"/>
      <c r="H4681" s="40"/>
      <c r="I4681" s="40"/>
      <c r="J4681" s="40"/>
      <c r="K4681" s="40"/>
      <c r="L4681" s="40"/>
      <c r="M4681" s="40"/>
      <c r="N4681" s="40"/>
      <c r="O4681" s="40"/>
      <c r="P4681" s="40"/>
      <c r="Q4681" s="40"/>
      <c r="R4681" s="40"/>
      <c r="S4681" s="40"/>
      <c r="T4681" s="40"/>
      <c r="U4681" s="40"/>
      <c r="V4681" s="40"/>
      <c r="W4681" s="40"/>
      <c r="X4681" s="40"/>
      <c r="Y4681" s="40"/>
      <c r="Z4681" s="40"/>
      <c r="AA4681" s="40"/>
      <c r="AB4681" s="40"/>
      <c r="AC4681" s="40"/>
      <c r="AD4681" s="40"/>
      <c r="AE4681" s="40"/>
      <c r="AF4681" s="40"/>
      <c r="AG4681" s="40"/>
      <c r="AH4681" s="40"/>
      <c r="AI4681" s="40"/>
      <c r="AJ4681" s="40"/>
      <c r="AK4681" s="40"/>
      <c r="AL4681" s="40"/>
      <c r="AM4681" s="40"/>
      <c r="AN4681" s="40"/>
      <c r="AO4681" s="40"/>
      <c r="AP4681" s="40"/>
      <c r="AQ4681" s="40"/>
      <c r="AR4681" s="40"/>
      <c r="AS4681" s="40"/>
      <c r="AT4681" s="40"/>
      <c r="AU4681" s="40"/>
      <c r="AV4681" s="40"/>
      <c r="AW4681" s="40"/>
      <c r="AX4681" s="40"/>
      <c r="AY4681" s="40"/>
      <c r="AZ4681" s="40"/>
      <c r="BA4681" s="40"/>
      <c r="BB4681" s="40"/>
      <c r="BC4681" s="40"/>
      <c r="BD4681" s="40"/>
      <c r="BE4681" s="40"/>
      <c r="BF4681" s="40"/>
    </row>
    <row r="4682" spans="1:58" x14ac:dyDescent="0.4">
      <c r="A4682" s="510"/>
      <c r="B4682" s="40"/>
      <c r="C4682" s="40"/>
      <c r="D4682" s="45"/>
      <c r="E4682" s="45"/>
      <c r="F4682" s="64"/>
      <c r="G4682" s="40"/>
      <c r="H4682" s="40"/>
      <c r="I4682" s="40"/>
      <c r="J4682" s="40"/>
      <c r="K4682" s="40"/>
      <c r="L4682" s="40"/>
      <c r="M4682" s="40"/>
      <c r="N4682" s="40"/>
      <c r="O4682" s="40"/>
      <c r="P4682" s="40"/>
      <c r="Q4682" s="40"/>
      <c r="R4682" s="40"/>
      <c r="S4682" s="40"/>
      <c r="T4682" s="40"/>
      <c r="U4682" s="40"/>
      <c r="V4682" s="40"/>
      <c r="W4682" s="40"/>
      <c r="X4682" s="40"/>
      <c r="Y4682" s="40"/>
      <c r="Z4682" s="40"/>
      <c r="AA4682" s="40"/>
      <c r="AB4682" s="40"/>
      <c r="AC4682" s="40"/>
      <c r="AD4682" s="40"/>
      <c r="AE4682" s="40"/>
      <c r="AF4682" s="40"/>
      <c r="AG4682" s="40"/>
      <c r="AH4682" s="40"/>
      <c r="AI4682" s="40"/>
      <c r="AJ4682" s="40"/>
      <c r="AK4682" s="40"/>
      <c r="AL4682" s="40"/>
      <c r="AM4682" s="40"/>
      <c r="AN4682" s="40"/>
      <c r="AO4682" s="40"/>
      <c r="AP4682" s="40"/>
      <c r="AQ4682" s="40"/>
      <c r="AR4682" s="40"/>
      <c r="AS4682" s="40"/>
      <c r="AT4682" s="40"/>
      <c r="AU4682" s="40"/>
      <c r="AV4682" s="40"/>
      <c r="AW4682" s="40"/>
      <c r="AX4682" s="40"/>
      <c r="AY4682" s="40"/>
      <c r="AZ4682" s="40"/>
      <c r="BA4682" s="40"/>
      <c r="BB4682" s="40"/>
      <c r="BC4682" s="40"/>
      <c r="BD4682" s="40"/>
      <c r="BE4682" s="40"/>
      <c r="BF4682" s="40"/>
    </row>
    <row r="4683" spans="1:58" x14ac:dyDescent="0.4">
      <c r="A4683" s="510"/>
      <c r="B4683" s="40"/>
      <c r="C4683" s="40"/>
      <c r="D4683" s="45"/>
      <c r="E4683" s="45"/>
      <c r="F4683" s="64"/>
      <c r="G4683" s="40"/>
      <c r="H4683" s="40"/>
      <c r="I4683" s="40"/>
      <c r="J4683" s="40"/>
      <c r="K4683" s="40"/>
      <c r="L4683" s="40"/>
      <c r="M4683" s="40"/>
      <c r="N4683" s="40"/>
      <c r="O4683" s="40"/>
      <c r="P4683" s="40"/>
      <c r="Q4683" s="40"/>
      <c r="R4683" s="40"/>
      <c r="S4683" s="40"/>
      <c r="T4683" s="40"/>
      <c r="U4683" s="40"/>
      <c r="V4683" s="40"/>
      <c r="W4683" s="40"/>
      <c r="X4683" s="40"/>
      <c r="Y4683" s="40"/>
      <c r="Z4683" s="40"/>
      <c r="AA4683" s="40"/>
      <c r="AB4683" s="40"/>
      <c r="AC4683" s="40"/>
      <c r="AD4683" s="40"/>
      <c r="AE4683" s="40"/>
      <c r="AF4683" s="40"/>
      <c r="AG4683" s="40"/>
      <c r="AH4683" s="40"/>
      <c r="AI4683" s="40"/>
      <c r="AJ4683" s="40"/>
      <c r="AK4683" s="40"/>
      <c r="AL4683" s="40"/>
      <c r="AM4683" s="40"/>
      <c r="AN4683" s="40"/>
      <c r="AO4683" s="40"/>
      <c r="AP4683" s="40"/>
      <c r="AQ4683" s="40"/>
      <c r="AR4683" s="40"/>
      <c r="AS4683" s="40"/>
      <c r="AT4683" s="40"/>
      <c r="AU4683" s="40"/>
      <c r="AV4683" s="40"/>
      <c r="AW4683" s="40"/>
      <c r="AX4683" s="40"/>
      <c r="AY4683" s="40"/>
      <c r="AZ4683" s="40"/>
      <c r="BA4683" s="40"/>
      <c r="BB4683" s="40"/>
      <c r="BC4683" s="40"/>
      <c r="BD4683" s="40"/>
      <c r="BE4683" s="40"/>
      <c r="BF4683" s="40"/>
    </row>
    <row r="4684" spans="1:58" x14ac:dyDescent="0.4">
      <c r="A4684" s="510"/>
      <c r="B4684" s="40"/>
      <c r="C4684" s="40"/>
      <c r="D4684" s="45"/>
      <c r="E4684" s="45"/>
      <c r="F4684" s="64"/>
      <c r="G4684" s="40"/>
      <c r="H4684" s="40"/>
      <c r="I4684" s="40"/>
      <c r="J4684" s="40"/>
      <c r="K4684" s="40"/>
      <c r="L4684" s="40"/>
      <c r="M4684" s="40"/>
      <c r="N4684" s="40"/>
      <c r="O4684" s="40"/>
      <c r="P4684" s="40"/>
      <c r="Q4684" s="40"/>
      <c r="R4684" s="40"/>
      <c r="S4684" s="40"/>
      <c r="T4684" s="40"/>
      <c r="U4684" s="40"/>
      <c r="V4684" s="40"/>
      <c r="W4684" s="40"/>
      <c r="X4684" s="40"/>
      <c r="Y4684" s="40"/>
      <c r="Z4684" s="40"/>
      <c r="AA4684" s="40"/>
      <c r="AB4684" s="40"/>
      <c r="AC4684" s="40"/>
      <c r="AD4684" s="40"/>
      <c r="AE4684" s="40"/>
      <c r="AF4684" s="40"/>
      <c r="AG4684" s="40"/>
      <c r="AH4684" s="40"/>
      <c r="AI4684" s="40"/>
      <c r="AJ4684" s="40"/>
      <c r="AK4684" s="40"/>
      <c r="AL4684" s="40"/>
      <c r="AM4684" s="40"/>
      <c r="AN4684" s="40"/>
      <c r="AO4684" s="40"/>
      <c r="AP4684" s="40"/>
      <c r="AQ4684" s="40"/>
      <c r="AR4684" s="40"/>
      <c r="AS4684" s="40"/>
      <c r="AT4684" s="40"/>
      <c r="AU4684" s="40"/>
      <c r="AV4684" s="40"/>
      <c r="AW4684" s="40"/>
      <c r="AX4684" s="40"/>
      <c r="AY4684" s="40"/>
      <c r="AZ4684" s="40"/>
      <c r="BA4684" s="40"/>
      <c r="BB4684" s="40"/>
      <c r="BC4684" s="40"/>
      <c r="BD4684" s="40"/>
      <c r="BE4684" s="40"/>
      <c r="BF4684" s="40"/>
    </row>
    <row r="4685" spans="1:58" x14ac:dyDescent="0.4">
      <c r="A4685" s="510"/>
      <c r="B4685" s="40"/>
      <c r="C4685" s="40"/>
      <c r="D4685" s="45"/>
      <c r="E4685" s="45"/>
      <c r="F4685" s="64"/>
      <c r="G4685" s="40"/>
      <c r="H4685" s="40"/>
      <c r="I4685" s="40"/>
      <c r="J4685" s="40"/>
      <c r="K4685" s="40"/>
      <c r="L4685" s="40"/>
      <c r="M4685" s="40"/>
      <c r="N4685" s="40"/>
      <c r="O4685" s="40"/>
      <c r="P4685" s="40"/>
      <c r="Q4685" s="40"/>
      <c r="R4685" s="40"/>
      <c r="S4685" s="40"/>
      <c r="T4685" s="40"/>
      <c r="U4685" s="40"/>
      <c r="V4685" s="40"/>
      <c r="W4685" s="40"/>
      <c r="X4685" s="40"/>
      <c r="Y4685" s="40"/>
      <c r="Z4685" s="40"/>
      <c r="AA4685" s="40"/>
      <c r="AB4685" s="40"/>
      <c r="AC4685" s="40"/>
      <c r="AD4685" s="40"/>
      <c r="AE4685" s="40"/>
      <c r="AF4685" s="40"/>
      <c r="AG4685" s="40"/>
      <c r="AH4685" s="40"/>
      <c r="AI4685" s="40"/>
      <c r="AJ4685" s="40"/>
      <c r="AK4685" s="40"/>
      <c r="AL4685" s="40"/>
      <c r="AM4685" s="40"/>
      <c r="AN4685" s="40"/>
      <c r="AO4685" s="40"/>
      <c r="AP4685" s="40"/>
      <c r="AQ4685" s="40"/>
      <c r="AR4685" s="40"/>
      <c r="AS4685" s="40"/>
      <c r="AT4685" s="40"/>
      <c r="AU4685" s="40"/>
      <c r="AV4685" s="40"/>
      <c r="AW4685" s="40"/>
      <c r="AX4685" s="40"/>
      <c r="AY4685" s="40"/>
      <c r="AZ4685" s="40"/>
      <c r="BA4685" s="40"/>
      <c r="BB4685" s="40"/>
      <c r="BC4685" s="40"/>
      <c r="BD4685" s="40"/>
      <c r="BE4685" s="40"/>
      <c r="BF4685" s="40"/>
    </row>
    <row r="4686" spans="1:58" x14ac:dyDescent="0.4">
      <c r="A4686" s="510"/>
      <c r="B4686" s="40"/>
      <c r="C4686" s="40"/>
      <c r="D4686" s="45"/>
      <c r="E4686" s="45"/>
      <c r="F4686" s="64"/>
      <c r="G4686" s="40"/>
      <c r="H4686" s="40"/>
      <c r="I4686" s="40"/>
      <c r="J4686" s="40"/>
      <c r="K4686" s="40"/>
      <c r="L4686" s="40"/>
      <c r="M4686" s="40"/>
      <c r="N4686" s="40"/>
      <c r="O4686" s="40"/>
      <c r="P4686" s="40"/>
      <c r="Q4686" s="40"/>
      <c r="R4686" s="40"/>
      <c r="S4686" s="40"/>
      <c r="T4686" s="40"/>
      <c r="U4686" s="40"/>
      <c r="V4686" s="40"/>
      <c r="W4686" s="40"/>
      <c r="X4686" s="40"/>
      <c r="Y4686" s="40"/>
      <c r="Z4686" s="40"/>
      <c r="AA4686" s="40"/>
      <c r="AB4686" s="40"/>
      <c r="AC4686" s="40"/>
      <c r="AD4686" s="40"/>
      <c r="AE4686" s="40"/>
      <c r="AF4686" s="40"/>
      <c r="AG4686" s="40"/>
      <c r="AH4686" s="40"/>
      <c r="AI4686" s="40"/>
      <c r="AJ4686" s="40"/>
      <c r="AK4686" s="40"/>
      <c r="AL4686" s="40"/>
      <c r="AM4686" s="40"/>
      <c r="AN4686" s="40"/>
      <c r="AO4686" s="40"/>
      <c r="AP4686" s="40"/>
      <c r="AQ4686" s="40"/>
      <c r="AR4686" s="40"/>
      <c r="AS4686" s="40"/>
      <c r="AT4686" s="40"/>
      <c r="AU4686" s="40"/>
      <c r="AV4686" s="40"/>
      <c r="AW4686" s="40"/>
      <c r="AX4686" s="40"/>
      <c r="AY4686" s="40"/>
      <c r="AZ4686" s="40"/>
      <c r="BA4686" s="40"/>
      <c r="BB4686" s="40"/>
      <c r="BC4686" s="40"/>
      <c r="BD4686" s="40"/>
      <c r="BE4686" s="40"/>
      <c r="BF4686" s="40"/>
    </row>
    <row r="4687" spans="1:58" x14ac:dyDescent="0.4">
      <c r="A4687" s="510"/>
      <c r="B4687" s="40"/>
      <c r="C4687" s="40"/>
      <c r="D4687" s="45"/>
      <c r="E4687" s="45"/>
      <c r="F4687" s="64"/>
      <c r="G4687" s="40"/>
      <c r="H4687" s="40"/>
      <c r="I4687" s="40"/>
      <c r="J4687" s="40"/>
      <c r="K4687" s="40"/>
      <c r="L4687" s="40"/>
      <c r="M4687" s="40"/>
      <c r="N4687" s="40"/>
      <c r="O4687" s="40"/>
      <c r="P4687" s="40"/>
      <c r="Q4687" s="40"/>
      <c r="R4687" s="40"/>
      <c r="S4687" s="40"/>
      <c r="T4687" s="40"/>
      <c r="U4687" s="40"/>
      <c r="V4687" s="40"/>
      <c r="W4687" s="40"/>
      <c r="X4687" s="40"/>
      <c r="Y4687" s="40"/>
      <c r="Z4687" s="40"/>
      <c r="AA4687" s="40"/>
      <c r="AB4687" s="40"/>
      <c r="AC4687" s="40"/>
      <c r="AD4687" s="40"/>
      <c r="AE4687" s="40"/>
      <c r="AF4687" s="40"/>
      <c r="AG4687" s="40"/>
      <c r="AH4687" s="40"/>
      <c r="AI4687" s="40"/>
      <c r="AJ4687" s="40"/>
      <c r="AK4687" s="40"/>
      <c r="AL4687" s="40"/>
      <c r="AM4687" s="40"/>
      <c r="AN4687" s="40"/>
      <c r="AO4687" s="40"/>
      <c r="AP4687" s="40"/>
      <c r="AQ4687" s="40"/>
      <c r="AR4687" s="40"/>
      <c r="AS4687" s="40"/>
      <c r="AT4687" s="40"/>
      <c r="AU4687" s="40"/>
      <c r="AV4687" s="40"/>
      <c r="AW4687" s="40"/>
      <c r="AX4687" s="40"/>
      <c r="AY4687" s="40"/>
      <c r="AZ4687" s="40"/>
      <c r="BA4687" s="40"/>
      <c r="BB4687" s="40"/>
      <c r="BC4687" s="40"/>
      <c r="BD4687" s="40"/>
      <c r="BE4687" s="40"/>
      <c r="BF4687" s="40"/>
    </row>
    <row r="4688" spans="1:58" x14ac:dyDescent="0.4">
      <c r="A4688" s="510"/>
      <c r="B4688" s="40"/>
      <c r="C4688" s="40"/>
      <c r="D4688" s="45"/>
      <c r="E4688" s="45"/>
      <c r="F4688" s="64"/>
      <c r="G4688" s="40"/>
      <c r="H4688" s="40"/>
      <c r="I4688" s="40"/>
      <c r="J4688" s="40"/>
      <c r="K4688" s="40"/>
      <c r="L4688" s="40"/>
      <c r="M4688" s="40"/>
      <c r="N4688" s="40"/>
      <c r="O4688" s="40"/>
      <c r="P4688" s="40"/>
      <c r="Q4688" s="40"/>
      <c r="R4688" s="40"/>
      <c r="S4688" s="40"/>
      <c r="T4688" s="40"/>
      <c r="U4688" s="40"/>
      <c r="V4688" s="40"/>
      <c r="W4688" s="40"/>
      <c r="X4688" s="40"/>
      <c r="Y4688" s="40"/>
      <c r="Z4688" s="40"/>
      <c r="AA4688" s="40"/>
      <c r="AB4688" s="40"/>
      <c r="AC4688" s="40"/>
      <c r="AD4688" s="40"/>
      <c r="AE4688" s="40"/>
      <c r="AF4688" s="40"/>
      <c r="AG4688" s="40"/>
      <c r="AH4688" s="40"/>
      <c r="AI4688" s="40"/>
      <c r="AJ4688" s="40"/>
      <c r="AK4688" s="40"/>
      <c r="AL4688" s="40"/>
      <c r="AM4688" s="40"/>
      <c r="AN4688" s="40"/>
      <c r="AO4688" s="40"/>
      <c r="AP4688" s="40"/>
      <c r="AQ4688" s="40"/>
      <c r="AR4688" s="40"/>
      <c r="AS4688" s="40"/>
      <c r="AT4688" s="40"/>
      <c r="AU4688" s="40"/>
      <c r="AV4688" s="40"/>
      <c r="AW4688" s="40"/>
      <c r="AX4688" s="40"/>
      <c r="AY4688" s="40"/>
      <c r="AZ4688" s="40"/>
      <c r="BA4688" s="40"/>
      <c r="BB4688" s="40"/>
      <c r="BC4688" s="40"/>
      <c r="BD4688" s="40"/>
      <c r="BE4688" s="40"/>
      <c r="BF4688" s="40"/>
    </row>
    <row r="4689" spans="1:58" x14ac:dyDescent="0.4">
      <c r="A4689" s="510"/>
      <c r="B4689" s="40"/>
      <c r="C4689" s="40"/>
      <c r="D4689" s="45"/>
      <c r="E4689" s="45"/>
      <c r="F4689" s="64"/>
      <c r="G4689" s="40"/>
      <c r="H4689" s="40"/>
      <c r="I4689" s="40"/>
      <c r="J4689" s="40"/>
      <c r="K4689" s="40"/>
      <c r="L4689" s="40"/>
      <c r="M4689" s="40"/>
      <c r="N4689" s="40"/>
      <c r="O4689" s="40"/>
      <c r="P4689" s="40"/>
      <c r="Q4689" s="40"/>
      <c r="R4689" s="40"/>
      <c r="S4689" s="40"/>
      <c r="T4689" s="40"/>
      <c r="U4689" s="40"/>
      <c r="V4689" s="40"/>
      <c r="W4689" s="40"/>
      <c r="X4689" s="40"/>
      <c r="Y4689" s="40"/>
      <c r="Z4689" s="40"/>
      <c r="AA4689" s="40"/>
      <c r="AB4689" s="40"/>
      <c r="AC4689" s="40"/>
      <c r="AD4689" s="40"/>
      <c r="AE4689" s="40"/>
      <c r="AF4689" s="40"/>
      <c r="AG4689" s="40"/>
      <c r="AH4689" s="40"/>
      <c r="AI4689" s="40"/>
      <c r="AJ4689" s="40"/>
      <c r="AK4689" s="40"/>
      <c r="AL4689" s="40"/>
      <c r="AM4689" s="40"/>
      <c r="AN4689" s="40"/>
      <c r="AO4689" s="40"/>
      <c r="AP4689" s="40"/>
      <c r="AQ4689" s="40"/>
      <c r="AR4689" s="40"/>
      <c r="AS4689" s="40"/>
      <c r="AT4689" s="40"/>
      <c r="AU4689" s="40"/>
      <c r="AV4689" s="40"/>
      <c r="AW4689" s="40"/>
      <c r="AX4689" s="40"/>
      <c r="AY4689" s="40"/>
      <c r="AZ4689" s="40"/>
      <c r="BA4689" s="40"/>
      <c r="BB4689" s="40"/>
      <c r="BC4689" s="40"/>
      <c r="BD4689" s="40"/>
      <c r="BE4689" s="40"/>
      <c r="BF4689" s="40"/>
    </row>
    <row r="4690" spans="1:58" x14ac:dyDescent="0.4">
      <c r="A4690" s="510"/>
      <c r="B4690" s="40"/>
      <c r="C4690" s="40"/>
      <c r="D4690" s="45"/>
      <c r="E4690" s="45"/>
      <c r="F4690" s="64"/>
      <c r="G4690" s="40"/>
      <c r="H4690" s="40"/>
      <c r="I4690" s="40"/>
      <c r="J4690" s="40"/>
      <c r="K4690" s="40"/>
      <c r="L4690" s="40"/>
      <c r="M4690" s="40"/>
      <c r="N4690" s="40"/>
      <c r="O4690" s="40"/>
      <c r="P4690" s="40"/>
      <c r="Q4690" s="40"/>
      <c r="R4690" s="40"/>
      <c r="S4690" s="40"/>
      <c r="T4690" s="40"/>
      <c r="U4690" s="40"/>
      <c r="V4690" s="40"/>
      <c r="W4690" s="40"/>
      <c r="X4690" s="40"/>
      <c r="Y4690" s="40"/>
      <c r="Z4690" s="40"/>
      <c r="AA4690" s="40"/>
      <c r="AB4690" s="40"/>
      <c r="AC4690" s="40"/>
      <c r="AD4690" s="40"/>
      <c r="AE4690" s="40"/>
      <c r="AF4690" s="40"/>
      <c r="AG4690" s="40"/>
      <c r="AH4690" s="40"/>
      <c r="AI4690" s="40"/>
      <c r="AJ4690" s="40"/>
      <c r="AK4690" s="40"/>
      <c r="AL4690" s="40"/>
      <c r="AM4690" s="40"/>
      <c r="AN4690" s="40"/>
      <c r="AO4690" s="40"/>
      <c r="AP4690" s="40"/>
      <c r="AQ4690" s="40"/>
      <c r="AR4690" s="40"/>
      <c r="AS4690" s="40"/>
      <c r="AT4690" s="40"/>
      <c r="AU4690" s="40"/>
      <c r="AV4690" s="40"/>
      <c r="AW4690" s="40"/>
      <c r="AX4690" s="40"/>
      <c r="AY4690" s="40"/>
      <c r="AZ4690" s="40"/>
      <c r="BA4690" s="40"/>
      <c r="BB4690" s="40"/>
      <c r="BC4690" s="40"/>
      <c r="BD4690" s="40"/>
      <c r="BE4690" s="40"/>
      <c r="BF4690" s="40"/>
    </row>
    <row r="4691" spans="1:58" x14ac:dyDescent="0.4">
      <c r="A4691" s="510"/>
      <c r="B4691" s="40"/>
      <c r="C4691" s="40"/>
      <c r="D4691" s="45"/>
      <c r="E4691" s="45"/>
      <c r="F4691" s="64"/>
      <c r="G4691" s="40"/>
      <c r="H4691" s="40"/>
      <c r="I4691" s="40"/>
      <c r="J4691" s="40"/>
      <c r="K4691" s="40"/>
      <c r="L4691" s="40"/>
      <c r="M4691" s="40"/>
      <c r="N4691" s="40"/>
      <c r="O4691" s="40"/>
      <c r="P4691" s="40"/>
      <c r="Q4691" s="40"/>
      <c r="R4691" s="40"/>
      <c r="S4691" s="40"/>
      <c r="T4691" s="40"/>
      <c r="U4691" s="40"/>
      <c r="V4691" s="40"/>
      <c r="W4691" s="40"/>
      <c r="X4691" s="40"/>
      <c r="Y4691" s="40"/>
      <c r="Z4691" s="40"/>
      <c r="AA4691" s="40"/>
      <c r="AB4691" s="40"/>
      <c r="AC4691" s="40"/>
      <c r="AD4691" s="40"/>
      <c r="AE4691" s="40"/>
      <c r="AF4691" s="40"/>
      <c r="AG4691" s="40"/>
      <c r="AH4691" s="40"/>
      <c r="AI4691" s="40"/>
      <c r="AJ4691" s="40"/>
      <c r="AK4691" s="40"/>
      <c r="AL4691" s="40"/>
      <c r="AM4691" s="40"/>
      <c r="AN4691" s="40"/>
      <c r="AO4691" s="40"/>
      <c r="AP4691" s="40"/>
      <c r="AQ4691" s="40"/>
      <c r="AR4691" s="40"/>
      <c r="AS4691" s="40"/>
      <c r="AT4691" s="40"/>
      <c r="AU4691" s="40"/>
      <c r="AV4691" s="40"/>
      <c r="AW4691" s="40"/>
      <c r="AX4691" s="40"/>
      <c r="AY4691" s="40"/>
      <c r="AZ4691" s="40"/>
      <c r="BA4691" s="40"/>
      <c r="BB4691" s="40"/>
      <c r="BC4691" s="40"/>
      <c r="BD4691" s="40"/>
      <c r="BE4691" s="40"/>
      <c r="BF4691" s="40"/>
    </row>
    <row r="4692" spans="1:58" x14ac:dyDescent="0.4">
      <c r="A4692" s="510"/>
      <c r="B4692" s="40"/>
      <c r="C4692" s="40"/>
      <c r="D4692" s="45"/>
      <c r="E4692" s="45"/>
      <c r="F4692" s="64"/>
      <c r="G4692" s="40"/>
      <c r="H4692" s="40"/>
      <c r="I4692" s="40"/>
      <c r="J4692" s="40"/>
      <c r="K4692" s="40"/>
      <c r="L4692" s="40"/>
      <c r="M4692" s="40"/>
      <c r="N4692" s="40"/>
      <c r="O4692" s="40"/>
      <c r="P4692" s="40"/>
      <c r="Q4692" s="40"/>
      <c r="R4692" s="40"/>
      <c r="S4692" s="40"/>
      <c r="T4692" s="40"/>
      <c r="U4692" s="40"/>
      <c r="V4692" s="40"/>
      <c r="W4692" s="40"/>
      <c r="X4692" s="40"/>
      <c r="Y4692" s="40"/>
      <c r="Z4692" s="40"/>
      <c r="AA4692" s="40"/>
      <c r="AB4692" s="40"/>
      <c r="AC4692" s="40"/>
      <c r="AD4692" s="40"/>
      <c r="AE4692" s="40"/>
      <c r="AF4692" s="40"/>
      <c r="AG4692" s="40"/>
      <c r="AH4692" s="40"/>
      <c r="AI4692" s="40"/>
      <c r="AJ4692" s="40"/>
      <c r="AK4692" s="40"/>
      <c r="AL4692" s="40"/>
      <c r="AM4692" s="40"/>
      <c r="AN4692" s="40"/>
      <c r="AO4692" s="40"/>
      <c r="AP4692" s="40"/>
      <c r="AQ4692" s="40"/>
      <c r="AR4692" s="40"/>
      <c r="AS4692" s="40"/>
      <c r="AT4692" s="40"/>
      <c r="AU4692" s="40"/>
      <c r="AV4692" s="40"/>
      <c r="AW4692" s="40"/>
      <c r="AX4692" s="40"/>
      <c r="AY4692" s="40"/>
      <c r="AZ4692" s="40"/>
      <c r="BA4692" s="40"/>
      <c r="BB4692" s="40"/>
      <c r="BC4692" s="40"/>
      <c r="BD4692" s="40"/>
      <c r="BE4692" s="40"/>
      <c r="BF4692" s="40"/>
    </row>
    <row r="4693" spans="1:58" x14ac:dyDescent="0.4">
      <c r="A4693" s="510"/>
      <c r="B4693" s="40"/>
      <c r="C4693" s="40"/>
      <c r="D4693" s="45"/>
      <c r="E4693" s="45"/>
      <c r="F4693" s="64"/>
      <c r="G4693" s="40"/>
      <c r="H4693" s="40"/>
      <c r="I4693" s="40"/>
      <c r="J4693" s="40"/>
      <c r="K4693" s="40"/>
      <c r="L4693" s="40"/>
      <c r="M4693" s="40"/>
      <c r="N4693" s="40"/>
      <c r="O4693" s="40"/>
      <c r="P4693" s="40"/>
      <c r="Q4693" s="40"/>
      <c r="R4693" s="40"/>
      <c r="S4693" s="40"/>
      <c r="T4693" s="40"/>
      <c r="U4693" s="40"/>
      <c r="V4693" s="40"/>
      <c r="W4693" s="40"/>
      <c r="X4693" s="40"/>
      <c r="Y4693" s="40"/>
      <c r="Z4693" s="40"/>
      <c r="AA4693" s="40"/>
      <c r="AB4693" s="40"/>
      <c r="AC4693" s="40"/>
      <c r="AD4693" s="40"/>
      <c r="AE4693" s="40"/>
      <c r="AF4693" s="40"/>
      <c r="AG4693" s="40"/>
      <c r="AH4693" s="40"/>
      <c r="AI4693" s="40"/>
      <c r="AJ4693" s="40"/>
      <c r="AK4693" s="40"/>
      <c r="AL4693" s="40"/>
      <c r="AM4693" s="40"/>
      <c r="AN4693" s="40"/>
      <c r="AO4693" s="40"/>
      <c r="AP4693" s="40"/>
      <c r="AQ4693" s="40"/>
      <c r="AR4693" s="40"/>
      <c r="AS4693" s="40"/>
      <c r="AT4693" s="40"/>
      <c r="AU4693" s="40"/>
      <c r="AV4693" s="40"/>
      <c r="AW4693" s="40"/>
      <c r="AX4693" s="40"/>
      <c r="AY4693" s="40"/>
      <c r="AZ4693" s="40"/>
      <c r="BA4693" s="40"/>
      <c r="BB4693" s="40"/>
      <c r="BC4693" s="40"/>
      <c r="BD4693" s="40"/>
      <c r="BE4693" s="40"/>
      <c r="BF4693" s="40"/>
    </row>
    <row r="4694" spans="1:58" x14ac:dyDescent="0.4">
      <c r="A4694" s="510"/>
      <c r="B4694" s="40"/>
      <c r="C4694" s="40"/>
      <c r="D4694" s="45"/>
      <c r="E4694" s="45"/>
      <c r="F4694" s="64"/>
      <c r="G4694" s="40"/>
      <c r="H4694" s="40"/>
      <c r="I4694" s="40"/>
      <c r="J4694" s="40"/>
      <c r="K4694" s="40"/>
      <c r="L4694" s="40"/>
      <c r="M4694" s="40"/>
      <c r="N4694" s="40"/>
      <c r="O4694" s="40"/>
      <c r="P4694" s="40"/>
      <c r="Q4694" s="40"/>
      <c r="R4694" s="40"/>
      <c r="S4694" s="40"/>
      <c r="T4694" s="40"/>
      <c r="U4694" s="40"/>
      <c r="V4694" s="40"/>
      <c r="W4694" s="40"/>
      <c r="X4694" s="40"/>
      <c r="Y4694" s="40"/>
      <c r="Z4694" s="40"/>
      <c r="AA4694" s="40"/>
      <c r="AB4694" s="40"/>
      <c r="AC4694" s="40"/>
      <c r="AD4694" s="40"/>
      <c r="AE4694" s="40"/>
      <c r="AF4694" s="40"/>
      <c r="AG4694" s="40"/>
      <c r="AH4694" s="40"/>
      <c r="AI4694" s="40"/>
      <c r="AJ4694" s="40"/>
      <c r="AK4694" s="40"/>
      <c r="AL4694" s="40"/>
      <c r="AM4694" s="40"/>
      <c r="AN4694" s="40"/>
      <c r="AO4694" s="40"/>
      <c r="AP4694" s="40"/>
      <c r="AQ4694" s="40"/>
      <c r="AR4694" s="40"/>
      <c r="AS4694" s="40"/>
      <c r="AT4694" s="40"/>
      <c r="AU4694" s="40"/>
      <c r="AV4694" s="40"/>
      <c r="AW4694" s="40"/>
      <c r="AX4694" s="40"/>
      <c r="AY4694" s="40"/>
      <c r="AZ4694" s="40"/>
      <c r="BA4694" s="40"/>
      <c r="BB4694" s="40"/>
      <c r="BC4694" s="40"/>
      <c r="BD4694" s="40"/>
      <c r="BE4694" s="40"/>
      <c r="BF4694" s="40"/>
    </row>
    <row r="4695" spans="1:58" x14ac:dyDescent="0.4">
      <c r="A4695" s="510"/>
      <c r="B4695" s="40"/>
      <c r="C4695" s="40"/>
      <c r="D4695" s="45"/>
      <c r="E4695" s="45"/>
      <c r="F4695" s="64"/>
      <c r="G4695" s="40"/>
      <c r="H4695" s="40"/>
      <c r="I4695" s="40"/>
      <c r="J4695" s="40"/>
      <c r="K4695" s="40"/>
      <c r="L4695" s="40"/>
      <c r="M4695" s="40"/>
      <c r="N4695" s="40"/>
      <c r="O4695" s="40"/>
      <c r="P4695" s="40"/>
      <c r="Q4695" s="40"/>
      <c r="R4695" s="40"/>
      <c r="S4695" s="40"/>
      <c r="T4695" s="40"/>
      <c r="U4695" s="40"/>
      <c r="V4695" s="40"/>
      <c r="W4695" s="40"/>
      <c r="X4695" s="40"/>
      <c r="Y4695" s="40"/>
      <c r="Z4695" s="40"/>
      <c r="AA4695" s="40"/>
      <c r="AB4695" s="40"/>
      <c r="AC4695" s="40"/>
      <c r="AD4695" s="40"/>
      <c r="AE4695" s="40"/>
      <c r="AF4695" s="40"/>
      <c r="AG4695" s="40"/>
      <c r="AH4695" s="40"/>
      <c r="AI4695" s="40"/>
      <c r="AJ4695" s="40"/>
      <c r="AK4695" s="40"/>
      <c r="AL4695" s="40"/>
      <c r="AM4695" s="40"/>
      <c r="AN4695" s="40"/>
      <c r="AO4695" s="40"/>
      <c r="AP4695" s="40"/>
      <c r="AQ4695" s="40"/>
      <c r="AR4695" s="40"/>
      <c r="AS4695" s="40"/>
      <c r="AT4695" s="40"/>
      <c r="AU4695" s="40"/>
      <c r="AV4695" s="40"/>
      <c r="AW4695" s="40"/>
      <c r="AX4695" s="40"/>
      <c r="AY4695" s="40"/>
      <c r="AZ4695" s="40"/>
      <c r="BA4695" s="40"/>
      <c r="BB4695" s="40"/>
      <c r="BC4695" s="40"/>
      <c r="BD4695" s="40"/>
      <c r="BE4695" s="40"/>
      <c r="BF4695" s="40"/>
    </row>
    <row r="4696" spans="1:58" x14ac:dyDescent="0.4">
      <c r="A4696" s="510"/>
      <c r="B4696" s="40"/>
      <c r="C4696" s="40"/>
      <c r="D4696" s="45"/>
      <c r="E4696" s="45"/>
      <c r="F4696" s="64"/>
      <c r="G4696" s="40"/>
      <c r="H4696" s="40"/>
      <c r="I4696" s="40"/>
      <c r="J4696" s="40"/>
      <c r="K4696" s="40"/>
      <c r="L4696" s="40"/>
      <c r="M4696" s="40"/>
      <c r="N4696" s="40"/>
      <c r="O4696" s="40"/>
      <c r="P4696" s="40"/>
      <c r="Q4696" s="40"/>
      <c r="R4696" s="40"/>
      <c r="S4696" s="40"/>
      <c r="T4696" s="40"/>
      <c r="U4696" s="40"/>
      <c r="V4696" s="40"/>
      <c r="W4696" s="40"/>
      <c r="X4696" s="40"/>
      <c r="Y4696" s="40"/>
      <c r="Z4696" s="40"/>
      <c r="AA4696" s="40"/>
      <c r="AB4696" s="40"/>
      <c r="AC4696" s="40"/>
      <c r="AD4696" s="40"/>
      <c r="AE4696" s="40"/>
      <c r="AF4696" s="40"/>
      <c r="AG4696" s="40"/>
      <c r="AH4696" s="40"/>
      <c r="AI4696" s="40"/>
      <c r="AJ4696" s="40"/>
      <c r="AK4696" s="40"/>
      <c r="AL4696" s="40"/>
      <c r="AM4696" s="40"/>
      <c r="AN4696" s="40"/>
      <c r="AO4696" s="40"/>
      <c r="AP4696" s="40"/>
      <c r="AQ4696" s="40"/>
      <c r="AR4696" s="40"/>
      <c r="AS4696" s="40"/>
      <c r="AT4696" s="40"/>
      <c r="AU4696" s="40"/>
      <c r="AV4696" s="40"/>
      <c r="AW4696" s="40"/>
      <c r="AX4696" s="40"/>
      <c r="AY4696" s="40"/>
      <c r="AZ4696" s="40"/>
      <c r="BA4696" s="40"/>
      <c r="BB4696" s="40"/>
      <c r="BC4696" s="40"/>
      <c r="BD4696" s="40"/>
      <c r="BE4696" s="40"/>
      <c r="BF4696" s="40"/>
    </row>
    <row r="4697" spans="1:58" x14ac:dyDescent="0.4">
      <c r="A4697" s="510"/>
      <c r="B4697" s="40"/>
      <c r="C4697" s="40"/>
      <c r="D4697" s="45"/>
      <c r="E4697" s="45"/>
      <c r="F4697" s="64"/>
      <c r="G4697" s="40"/>
      <c r="H4697" s="40"/>
      <c r="I4697" s="40"/>
      <c r="J4697" s="40"/>
      <c r="K4697" s="40"/>
      <c r="L4697" s="40"/>
      <c r="M4697" s="40"/>
      <c r="N4697" s="40"/>
      <c r="O4697" s="40"/>
      <c r="P4697" s="40"/>
      <c r="Q4697" s="40"/>
      <c r="R4697" s="40"/>
      <c r="S4697" s="40"/>
      <c r="T4697" s="40"/>
      <c r="U4697" s="40"/>
      <c r="V4697" s="40"/>
      <c r="W4697" s="40"/>
      <c r="X4697" s="40"/>
      <c r="Y4697" s="40"/>
      <c r="Z4697" s="40"/>
      <c r="AA4697" s="40"/>
      <c r="AB4697" s="40"/>
      <c r="AC4697" s="40"/>
      <c r="AD4697" s="40"/>
      <c r="AE4697" s="40"/>
      <c r="AF4697" s="40"/>
      <c r="AG4697" s="40"/>
      <c r="AH4697" s="40"/>
      <c r="AI4697" s="40"/>
      <c r="AJ4697" s="40"/>
      <c r="AK4697" s="40"/>
      <c r="AL4697" s="40"/>
      <c r="AM4697" s="40"/>
      <c r="AN4697" s="40"/>
      <c r="AO4697" s="40"/>
      <c r="AP4697" s="40"/>
      <c r="AQ4697" s="40"/>
      <c r="AR4697" s="40"/>
      <c r="AS4697" s="40"/>
      <c r="AT4697" s="40"/>
      <c r="AU4697" s="40"/>
      <c r="AV4697" s="40"/>
      <c r="AW4697" s="40"/>
      <c r="AX4697" s="40"/>
      <c r="AY4697" s="40"/>
      <c r="AZ4697" s="40"/>
      <c r="BA4697" s="40"/>
      <c r="BB4697" s="40"/>
      <c r="BC4697" s="40"/>
      <c r="BD4697" s="40"/>
      <c r="BE4697" s="40"/>
      <c r="BF4697" s="40"/>
    </row>
    <row r="4698" spans="1:58" x14ac:dyDescent="0.4">
      <c r="A4698" s="510"/>
      <c r="B4698" s="40"/>
      <c r="C4698" s="40"/>
      <c r="D4698" s="45"/>
      <c r="E4698" s="45"/>
      <c r="F4698" s="64"/>
      <c r="G4698" s="40"/>
      <c r="H4698" s="40"/>
      <c r="I4698" s="40"/>
      <c r="J4698" s="40"/>
      <c r="K4698" s="40"/>
      <c r="L4698" s="40"/>
      <c r="M4698" s="40"/>
      <c r="N4698" s="40"/>
      <c r="O4698" s="40"/>
      <c r="P4698" s="40"/>
      <c r="Q4698" s="40"/>
      <c r="R4698" s="40"/>
      <c r="S4698" s="40"/>
      <c r="T4698" s="40"/>
      <c r="U4698" s="40"/>
      <c r="V4698" s="40"/>
      <c r="W4698" s="40"/>
      <c r="X4698" s="40"/>
      <c r="Y4698" s="40"/>
      <c r="Z4698" s="40"/>
      <c r="AA4698" s="40"/>
      <c r="AB4698" s="40"/>
      <c r="AC4698" s="40"/>
      <c r="AD4698" s="40"/>
      <c r="AE4698" s="40"/>
      <c r="AF4698" s="40"/>
      <c r="AG4698" s="40"/>
      <c r="AH4698" s="40"/>
      <c r="AI4698" s="40"/>
      <c r="AJ4698" s="40"/>
      <c r="AK4698" s="40"/>
      <c r="AL4698" s="40"/>
      <c r="AM4698" s="40"/>
      <c r="AN4698" s="40"/>
      <c r="AO4698" s="40"/>
      <c r="AP4698" s="40"/>
      <c r="AQ4698" s="40"/>
      <c r="AR4698" s="40"/>
      <c r="AS4698" s="40"/>
      <c r="AT4698" s="40"/>
      <c r="AU4698" s="40"/>
      <c r="AV4698" s="40"/>
      <c r="AW4698" s="40"/>
      <c r="AX4698" s="40"/>
      <c r="AY4698" s="40"/>
      <c r="AZ4698" s="40"/>
      <c r="BA4698" s="40"/>
      <c r="BB4698" s="40"/>
      <c r="BC4698" s="40"/>
      <c r="BD4698" s="40"/>
      <c r="BE4698" s="40"/>
      <c r="BF4698" s="40"/>
    </row>
    <row r="4699" spans="1:58" x14ac:dyDescent="0.4">
      <c r="A4699" s="510"/>
      <c r="B4699" s="40"/>
      <c r="C4699" s="40"/>
      <c r="D4699" s="45"/>
      <c r="E4699" s="45"/>
      <c r="F4699" s="64"/>
      <c r="G4699" s="40"/>
      <c r="H4699" s="40"/>
      <c r="I4699" s="40"/>
      <c r="J4699" s="40"/>
      <c r="K4699" s="40"/>
      <c r="L4699" s="40"/>
      <c r="M4699" s="40"/>
      <c r="N4699" s="40"/>
      <c r="O4699" s="40"/>
      <c r="P4699" s="40"/>
      <c r="Q4699" s="40"/>
      <c r="R4699" s="40"/>
      <c r="S4699" s="40"/>
      <c r="T4699" s="40"/>
      <c r="U4699" s="40"/>
      <c r="V4699" s="40"/>
      <c r="W4699" s="40"/>
      <c r="X4699" s="40"/>
      <c r="Y4699" s="40"/>
      <c r="Z4699" s="40"/>
      <c r="AA4699" s="40"/>
      <c r="AB4699" s="40"/>
      <c r="AC4699" s="40"/>
      <c r="AD4699" s="40"/>
      <c r="AE4699" s="40"/>
      <c r="AF4699" s="40"/>
      <c r="AG4699" s="40"/>
      <c r="AH4699" s="40"/>
      <c r="AI4699" s="40"/>
      <c r="AJ4699" s="40"/>
      <c r="AK4699" s="40"/>
      <c r="AL4699" s="40"/>
      <c r="AM4699" s="40"/>
      <c r="AN4699" s="40"/>
      <c r="AO4699" s="40"/>
      <c r="AP4699" s="40"/>
      <c r="AQ4699" s="40"/>
      <c r="AR4699" s="40"/>
      <c r="AS4699" s="40"/>
      <c r="AT4699" s="40"/>
      <c r="AU4699" s="40"/>
      <c r="AV4699" s="40"/>
      <c r="AW4699" s="40"/>
      <c r="AX4699" s="40"/>
      <c r="AY4699" s="40"/>
      <c r="AZ4699" s="40"/>
      <c r="BA4699" s="40"/>
      <c r="BB4699" s="40"/>
      <c r="BC4699" s="40"/>
      <c r="BD4699" s="40"/>
      <c r="BE4699" s="40"/>
      <c r="BF4699" s="40"/>
    </row>
    <row r="4700" spans="1:58" x14ac:dyDescent="0.4">
      <c r="A4700" s="510"/>
      <c r="B4700" s="40"/>
      <c r="C4700" s="40"/>
      <c r="D4700" s="45"/>
      <c r="E4700" s="45"/>
      <c r="F4700" s="64"/>
      <c r="G4700" s="40"/>
      <c r="H4700" s="40"/>
      <c r="I4700" s="40"/>
      <c r="J4700" s="40"/>
      <c r="K4700" s="40"/>
      <c r="L4700" s="40"/>
      <c r="M4700" s="40"/>
      <c r="N4700" s="40"/>
      <c r="O4700" s="40"/>
      <c r="P4700" s="40"/>
      <c r="Q4700" s="40"/>
      <c r="R4700" s="40"/>
      <c r="S4700" s="40"/>
      <c r="T4700" s="40"/>
      <c r="U4700" s="40"/>
      <c r="V4700" s="40"/>
      <c r="W4700" s="40"/>
      <c r="X4700" s="40"/>
      <c r="Y4700" s="40"/>
      <c r="Z4700" s="40"/>
      <c r="AA4700" s="40"/>
      <c r="AB4700" s="40"/>
      <c r="AC4700" s="40"/>
      <c r="AD4700" s="40"/>
      <c r="AE4700" s="40"/>
      <c r="AF4700" s="40"/>
      <c r="AG4700" s="40"/>
      <c r="AH4700" s="40"/>
      <c r="AI4700" s="40"/>
      <c r="AJ4700" s="40"/>
      <c r="AK4700" s="40"/>
      <c r="AL4700" s="40"/>
      <c r="AM4700" s="40"/>
      <c r="AN4700" s="40"/>
      <c r="AO4700" s="40"/>
      <c r="AP4700" s="40"/>
      <c r="AQ4700" s="40"/>
      <c r="AR4700" s="40"/>
      <c r="AS4700" s="40"/>
      <c r="AT4700" s="40"/>
      <c r="AU4700" s="40"/>
      <c r="AV4700" s="40"/>
      <c r="AW4700" s="40"/>
      <c r="AX4700" s="40"/>
      <c r="AY4700" s="40"/>
      <c r="AZ4700" s="40"/>
      <c r="BA4700" s="40"/>
      <c r="BB4700" s="40"/>
      <c r="BC4700" s="40"/>
      <c r="BD4700" s="40"/>
      <c r="BE4700" s="40"/>
      <c r="BF4700" s="40"/>
    </row>
    <row r="4701" spans="1:58" x14ac:dyDescent="0.4">
      <c r="A4701" s="510"/>
      <c r="B4701" s="40"/>
      <c r="C4701" s="40"/>
      <c r="D4701" s="45"/>
      <c r="E4701" s="45"/>
      <c r="F4701" s="64"/>
      <c r="G4701" s="40"/>
      <c r="H4701" s="40"/>
      <c r="I4701" s="40"/>
      <c r="J4701" s="40"/>
      <c r="K4701" s="40"/>
      <c r="L4701" s="40"/>
      <c r="M4701" s="40"/>
      <c r="N4701" s="40"/>
      <c r="O4701" s="40"/>
      <c r="P4701" s="40"/>
      <c r="Q4701" s="40"/>
      <c r="R4701" s="40"/>
      <c r="S4701" s="40"/>
      <c r="T4701" s="40"/>
      <c r="U4701" s="40"/>
      <c r="V4701" s="40"/>
      <c r="W4701" s="40"/>
      <c r="X4701" s="40"/>
      <c r="Y4701" s="40"/>
      <c r="Z4701" s="40"/>
      <c r="AA4701" s="40"/>
      <c r="AB4701" s="40"/>
      <c r="AC4701" s="40"/>
      <c r="AD4701" s="40"/>
      <c r="AE4701" s="40"/>
      <c r="AF4701" s="40"/>
      <c r="AG4701" s="40"/>
      <c r="AH4701" s="40"/>
      <c r="AI4701" s="40"/>
      <c r="AJ4701" s="40"/>
      <c r="AK4701" s="40"/>
      <c r="AL4701" s="40"/>
      <c r="AM4701" s="40"/>
      <c r="AN4701" s="40"/>
      <c r="AO4701" s="40"/>
      <c r="AP4701" s="40"/>
      <c r="AQ4701" s="40"/>
      <c r="AR4701" s="40"/>
      <c r="AS4701" s="40"/>
      <c r="AT4701" s="40"/>
      <c r="AU4701" s="40"/>
      <c r="AV4701" s="40"/>
      <c r="AW4701" s="40"/>
      <c r="AX4701" s="40"/>
      <c r="AY4701" s="40"/>
      <c r="AZ4701" s="40"/>
      <c r="BA4701" s="40"/>
      <c r="BB4701" s="40"/>
      <c r="BC4701" s="40"/>
      <c r="BD4701" s="40"/>
      <c r="BE4701" s="40"/>
      <c r="BF4701" s="40"/>
    </row>
    <row r="4702" spans="1:58" x14ac:dyDescent="0.4">
      <c r="A4702" s="510"/>
      <c r="B4702" s="40"/>
      <c r="C4702" s="40"/>
      <c r="D4702" s="45"/>
      <c r="E4702" s="45"/>
      <c r="F4702" s="64"/>
      <c r="G4702" s="40"/>
      <c r="H4702" s="40"/>
      <c r="I4702" s="40"/>
      <c r="J4702" s="40"/>
      <c r="K4702" s="40"/>
      <c r="L4702" s="40"/>
      <c r="M4702" s="40"/>
      <c r="N4702" s="40"/>
      <c r="O4702" s="40"/>
      <c r="P4702" s="40"/>
      <c r="Q4702" s="40"/>
      <c r="R4702" s="40"/>
      <c r="S4702" s="40"/>
      <c r="T4702" s="40"/>
      <c r="U4702" s="40"/>
      <c r="V4702" s="40"/>
      <c r="W4702" s="40"/>
      <c r="X4702" s="40"/>
      <c r="Y4702" s="40"/>
      <c r="Z4702" s="40"/>
      <c r="AA4702" s="40"/>
      <c r="AB4702" s="40"/>
      <c r="AC4702" s="40"/>
      <c r="AD4702" s="40"/>
      <c r="AE4702" s="40"/>
      <c r="AF4702" s="40"/>
      <c r="AG4702" s="40"/>
      <c r="AH4702" s="40"/>
      <c r="AI4702" s="40"/>
      <c r="AJ4702" s="40"/>
      <c r="AK4702" s="40"/>
      <c r="AL4702" s="40"/>
      <c r="AM4702" s="40"/>
      <c r="AN4702" s="40"/>
      <c r="AO4702" s="40"/>
      <c r="AP4702" s="40"/>
      <c r="AQ4702" s="40"/>
      <c r="AR4702" s="40"/>
      <c r="AS4702" s="40"/>
      <c r="AT4702" s="40"/>
      <c r="AU4702" s="40"/>
      <c r="AV4702" s="40"/>
      <c r="AW4702" s="40"/>
      <c r="AX4702" s="40"/>
      <c r="AY4702" s="40"/>
      <c r="AZ4702" s="40"/>
      <c r="BA4702" s="40"/>
      <c r="BB4702" s="40"/>
      <c r="BC4702" s="40"/>
      <c r="BD4702" s="40"/>
      <c r="BE4702" s="40"/>
      <c r="BF4702" s="40"/>
    </row>
    <row r="4703" spans="1:58" x14ac:dyDescent="0.4">
      <c r="A4703" s="510"/>
      <c r="B4703" s="40"/>
      <c r="C4703" s="40"/>
      <c r="D4703" s="45"/>
      <c r="E4703" s="45"/>
      <c r="F4703" s="64"/>
      <c r="G4703" s="40"/>
      <c r="H4703" s="40"/>
      <c r="I4703" s="40"/>
      <c r="J4703" s="40"/>
      <c r="K4703" s="40"/>
      <c r="L4703" s="40"/>
      <c r="M4703" s="40"/>
      <c r="N4703" s="40"/>
      <c r="O4703" s="40"/>
      <c r="P4703" s="40"/>
      <c r="Q4703" s="40"/>
      <c r="R4703" s="40"/>
      <c r="S4703" s="40"/>
      <c r="T4703" s="40"/>
      <c r="U4703" s="40"/>
      <c r="V4703" s="40"/>
      <c r="W4703" s="40"/>
      <c r="X4703" s="40"/>
      <c r="Y4703" s="40"/>
      <c r="Z4703" s="40"/>
      <c r="AA4703" s="40"/>
      <c r="AB4703" s="40"/>
      <c r="AC4703" s="40"/>
      <c r="AD4703" s="40"/>
      <c r="AE4703" s="40"/>
      <c r="AF4703" s="40"/>
      <c r="AG4703" s="40"/>
      <c r="AH4703" s="40"/>
      <c r="AI4703" s="40"/>
      <c r="AJ4703" s="40"/>
      <c r="AK4703" s="40"/>
      <c r="AL4703" s="40"/>
      <c r="AM4703" s="40"/>
      <c r="AN4703" s="40"/>
      <c r="AO4703" s="40"/>
      <c r="AP4703" s="40"/>
      <c r="AQ4703" s="40"/>
      <c r="AR4703" s="40"/>
      <c r="AS4703" s="40"/>
      <c r="AT4703" s="40"/>
      <c r="AU4703" s="40"/>
      <c r="AV4703" s="40"/>
      <c r="AW4703" s="40"/>
      <c r="AX4703" s="40"/>
      <c r="AY4703" s="40"/>
      <c r="AZ4703" s="40"/>
      <c r="BA4703" s="40"/>
      <c r="BB4703" s="40"/>
      <c r="BC4703" s="40"/>
      <c r="BD4703" s="40"/>
      <c r="BE4703" s="40"/>
      <c r="BF4703" s="40"/>
    </row>
    <row r="4704" spans="1:58" x14ac:dyDescent="0.4">
      <c r="A4704" s="510"/>
      <c r="B4704" s="40"/>
      <c r="C4704" s="40"/>
      <c r="D4704" s="45"/>
      <c r="E4704" s="45"/>
      <c r="F4704" s="64"/>
      <c r="G4704" s="40"/>
      <c r="H4704" s="40"/>
      <c r="I4704" s="40"/>
      <c r="J4704" s="40"/>
      <c r="K4704" s="40"/>
      <c r="L4704" s="40"/>
      <c r="M4704" s="40"/>
      <c r="N4704" s="40"/>
      <c r="O4704" s="40"/>
      <c r="P4704" s="40"/>
      <c r="Q4704" s="40"/>
      <c r="R4704" s="40"/>
      <c r="S4704" s="40"/>
      <c r="T4704" s="40"/>
      <c r="U4704" s="40"/>
      <c r="V4704" s="40"/>
      <c r="W4704" s="40"/>
      <c r="X4704" s="40"/>
      <c r="Y4704" s="40"/>
      <c r="Z4704" s="40"/>
      <c r="AA4704" s="40"/>
      <c r="AB4704" s="40"/>
      <c r="AC4704" s="40"/>
      <c r="AD4704" s="40"/>
      <c r="AE4704" s="40"/>
      <c r="AF4704" s="40"/>
      <c r="AG4704" s="40"/>
      <c r="AH4704" s="40"/>
      <c r="AI4704" s="40"/>
      <c r="AJ4704" s="40"/>
      <c r="AK4704" s="40"/>
      <c r="AL4704" s="40"/>
      <c r="AM4704" s="40"/>
      <c r="AN4704" s="40"/>
      <c r="AO4704" s="40"/>
      <c r="AP4704" s="40"/>
      <c r="AQ4704" s="40"/>
      <c r="AR4704" s="40"/>
      <c r="AS4704" s="40"/>
      <c r="AT4704" s="40"/>
      <c r="AU4704" s="40"/>
      <c r="AV4704" s="40"/>
      <c r="AW4704" s="40"/>
      <c r="AX4704" s="40"/>
      <c r="AY4704" s="40"/>
      <c r="AZ4704" s="40"/>
      <c r="BA4704" s="40"/>
      <c r="BB4704" s="40"/>
      <c r="BC4704" s="40"/>
      <c r="BD4704" s="40"/>
      <c r="BE4704" s="40"/>
      <c r="BF4704" s="40"/>
    </row>
    <row r="4705" spans="1:58" x14ac:dyDescent="0.4">
      <c r="A4705" s="510"/>
      <c r="B4705" s="40"/>
      <c r="C4705" s="40"/>
      <c r="D4705" s="45"/>
      <c r="E4705" s="45"/>
      <c r="F4705" s="64"/>
      <c r="G4705" s="40"/>
      <c r="H4705" s="40"/>
      <c r="I4705" s="40"/>
      <c r="J4705" s="40"/>
      <c r="K4705" s="40"/>
      <c r="L4705" s="40"/>
      <c r="M4705" s="40"/>
      <c r="N4705" s="40"/>
      <c r="O4705" s="40"/>
      <c r="P4705" s="40"/>
      <c r="Q4705" s="40"/>
      <c r="R4705" s="40"/>
      <c r="S4705" s="40"/>
      <c r="T4705" s="40"/>
      <c r="U4705" s="40"/>
      <c r="V4705" s="40"/>
      <c r="W4705" s="40"/>
      <c r="X4705" s="40"/>
      <c r="Y4705" s="40"/>
      <c r="Z4705" s="40"/>
      <c r="AA4705" s="40"/>
      <c r="AB4705" s="40"/>
      <c r="AC4705" s="40"/>
      <c r="AD4705" s="40"/>
      <c r="AE4705" s="40"/>
      <c r="AF4705" s="40"/>
      <c r="AG4705" s="40"/>
      <c r="AH4705" s="40"/>
      <c r="AI4705" s="40"/>
      <c r="AJ4705" s="40"/>
      <c r="AK4705" s="40"/>
      <c r="AL4705" s="40"/>
      <c r="AM4705" s="40"/>
      <c r="AN4705" s="40"/>
      <c r="AO4705" s="40"/>
      <c r="AP4705" s="40"/>
      <c r="AQ4705" s="40"/>
      <c r="AR4705" s="40"/>
      <c r="AS4705" s="40"/>
      <c r="AT4705" s="40"/>
      <c r="AU4705" s="40"/>
      <c r="AV4705" s="40"/>
      <c r="AW4705" s="40"/>
      <c r="AX4705" s="40"/>
      <c r="AY4705" s="40"/>
      <c r="AZ4705" s="40"/>
      <c r="BA4705" s="40"/>
      <c r="BB4705" s="40"/>
      <c r="BC4705" s="40"/>
      <c r="BD4705" s="40"/>
      <c r="BE4705" s="40"/>
      <c r="BF4705" s="40"/>
    </row>
    <row r="4706" spans="1:58" x14ac:dyDescent="0.4">
      <c r="A4706" s="510"/>
      <c r="B4706" s="40"/>
      <c r="C4706" s="40"/>
      <c r="D4706" s="45"/>
      <c r="E4706" s="45"/>
      <c r="F4706" s="64"/>
      <c r="G4706" s="40"/>
      <c r="H4706" s="40"/>
      <c r="I4706" s="40"/>
      <c r="J4706" s="40"/>
      <c r="K4706" s="40"/>
      <c r="L4706" s="40"/>
      <c r="M4706" s="40"/>
      <c r="N4706" s="40"/>
      <c r="O4706" s="40"/>
      <c r="P4706" s="40"/>
      <c r="Q4706" s="40"/>
      <c r="R4706" s="40"/>
      <c r="S4706" s="40"/>
      <c r="T4706" s="40"/>
      <c r="U4706" s="40"/>
      <c r="V4706" s="40"/>
      <c r="W4706" s="40"/>
      <c r="X4706" s="40"/>
      <c r="Y4706" s="40"/>
      <c r="Z4706" s="40"/>
      <c r="AA4706" s="40"/>
      <c r="AB4706" s="40"/>
      <c r="AC4706" s="40"/>
      <c r="AD4706" s="40"/>
      <c r="AE4706" s="40"/>
      <c r="AF4706" s="40"/>
      <c r="AG4706" s="40"/>
      <c r="AH4706" s="40"/>
      <c r="AI4706" s="40"/>
      <c r="AJ4706" s="40"/>
      <c r="AK4706" s="40"/>
      <c r="AL4706" s="40"/>
      <c r="AM4706" s="40"/>
      <c r="AN4706" s="40"/>
      <c r="AO4706" s="40"/>
      <c r="AP4706" s="40"/>
      <c r="AQ4706" s="40"/>
      <c r="AR4706" s="40"/>
      <c r="AS4706" s="40"/>
      <c r="AT4706" s="40"/>
      <c r="AU4706" s="40"/>
      <c r="AV4706" s="40"/>
      <c r="AW4706" s="40"/>
      <c r="AX4706" s="40"/>
      <c r="AY4706" s="40"/>
      <c r="AZ4706" s="40"/>
      <c r="BA4706" s="40"/>
      <c r="BB4706" s="40"/>
      <c r="BC4706" s="40"/>
      <c r="BD4706" s="40"/>
      <c r="BE4706" s="40"/>
      <c r="BF4706" s="40"/>
    </row>
    <row r="4707" spans="1:58" x14ac:dyDescent="0.4">
      <c r="A4707" s="510"/>
      <c r="B4707" s="40"/>
      <c r="C4707" s="40"/>
      <c r="D4707" s="45"/>
      <c r="E4707" s="45"/>
      <c r="F4707" s="64"/>
      <c r="G4707" s="40"/>
      <c r="H4707" s="40"/>
      <c r="I4707" s="40"/>
      <c r="J4707" s="40"/>
      <c r="K4707" s="40"/>
      <c r="L4707" s="40"/>
      <c r="M4707" s="40"/>
      <c r="N4707" s="40"/>
      <c r="O4707" s="40"/>
      <c r="P4707" s="40"/>
      <c r="Q4707" s="40"/>
      <c r="R4707" s="40"/>
      <c r="S4707" s="40"/>
      <c r="T4707" s="40"/>
      <c r="U4707" s="40"/>
      <c r="V4707" s="40"/>
      <c r="W4707" s="40"/>
      <c r="X4707" s="40"/>
      <c r="Y4707" s="40"/>
      <c r="Z4707" s="40"/>
      <c r="AA4707" s="40"/>
      <c r="AB4707" s="40"/>
      <c r="AC4707" s="40"/>
      <c r="AD4707" s="40"/>
      <c r="AE4707" s="40"/>
      <c r="AF4707" s="40"/>
      <c r="AG4707" s="40"/>
      <c r="AH4707" s="40"/>
      <c r="AI4707" s="40"/>
      <c r="AJ4707" s="40"/>
      <c r="AK4707" s="40"/>
      <c r="AL4707" s="40"/>
      <c r="AM4707" s="40"/>
      <c r="AN4707" s="40"/>
      <c r="AO4707" s="40"/>
      <c r="AP4707" s="40"/>
      <c r="AQ4707" s="40"/>
      <c r="AR4707" s="40"/>
      <c r="AS4707" s="40"/>
      <c r="AT4707" s="40"/>
      <c r="AU4707" s="40"/>
      <c r="AV4707" s="40"/>
      <c r="AW4707" s="40"/>
      <c r="AX4707" s="40"/>
      <c r="AY4707" s="40"/>
      <c r="AZ4707" s="40"/>
      <c r="BA4707" s="40"/>
      <c r="BB4707" s="40"/>
      <c r="BC4707" s="40"/>
      <c r="BD4707" s="40"/>
      <c r="BE4707" s="40"/>
      <c r="BF4707" s="40"/>
    </row>
    <row r="4708" spans="1:58" x14ac:dyDescent="0.4">
      <c r="A4708" s="510"/>
      <c r="B4708" s="40"/>
      <c r="C4708" s="40"/>
      <c r="D4708" s="45"/>
      <c r="E4708" s="45"/>
      <c r="F4708" s="64"/>
      <c r="G4708" s="40"/>
      <c r="H4708" s="40"/>
      <c r="I4708" s="40"/>
      <c r="J4708" s="40"/>
      <c r="K4708" s="40"/>
      <c r="L4708" s="40"/>
      <c r="M4708" s="40"/>
      <c r="N4708" s="40"/>
      <c r="O4708" s="40"/>
      <c r="P4708" s="40"/>
      <c r="Q4708" s="40"/>
      <c r="R4708" s="40"/>
      <c r="S4708" s="40"/>
      <c r="T4708" s="40"/>
      <c r="U4708" s="40"/>
      <c r="V4708" s="40"/>
      <c r="W4708" s="40"/>
      <c r="X4708" s="40"/>
      <c r="Y4708" s="40"/>
      <c r="Z4708" s="40"/>
      <c r="AA4708" s="40"/>
      <c r="AB4708" s="40"/>
      <c r="AC4708" s="40"/>
      <c r="AD4708" s="40"/>
      <c r="AE4708" s="40"/>
      <c r="AF4708" s="40"/>
      <c r="AG4708" s="40"/>
      <c r="AH4708" s="40"/>
      <c r="AI4708" s="40"/>
      <c r="AJ4708" s="40"/>
      <c r="AK4708" s="40"/>
      <c r="AL4708" s="40"/>
      <c r="AM4708" s="40"/>
      <c r="AN4708" s="40"/>
      <c r="AO4708" s="40"/>
      <c r="AP4708" s="40"/>
      <c r="AQ4708" s="40"/>
      <c r="AR4708" s="40"/>
      <c r="AS4708" s="40"/>
      <c r="AT4708" s="40"/>
      <c r="AU4708" s="40"/>
      <c r="AV4708" s="40"/>
      <c r="AW4708" s="40"/>
      <c r="AX4708" s="40"/>
      <c r="AY4708" s="40"/>
      <c r="AZ4708" s="40"/>
      <c r="BA4708" s="40"/>
      <c r="BB4708" s="40"/>
      <c r="BC4708" s="40"/>
      <c r="BD4708" s="40"/>
      <c r="BE4708" s="40"/>
      <c r="BF4708" s="40"/>
    </row>
    <row r="4709" spans="1:58" x14ac:dyDescent="0.4">
      <c r="A4709" s="510"/>
      <c r="B4709" s="40"/>
      <c r="C4709" s="40"/>
      <c r="D4709" s="45"/>
      <c r="E4709" s="45"/>
      <c r="F4709" s="64"/>
      <c r="G4709" s="40"/>
      <c r="H4709" s="40"/>
      <c r="I4709" s="40"/>
      <c r="J4709" s="40"/>
      <c r="K4709" s="40"/>
      <c r="L4709" s="40"/>
      <c r="M4709" s="40"/>
      <c r="N4709" s="40"/>
      <c r="O4709" s="40"/>
      <c r="P4709" s="40"/>
      <c r="Q4709" s="40"/>
      <c r="R4709" s="40"/>
      <c r="S4709" s="40"/>
      <c r="T4709" s="40"/>
      <c r="U4709" s="40"/>
      <c r="V4709" s="40"/>
      <c r="W4709" s="40"/>
      <c r="X4709" s="40"/>
      <c r="Y4709" s="40"/>
      <c r="Z4709" s="40"/>
      <c r="AA4709" s="40"/>
      <c r="AB4709" s="40"/>
      <c r="AC4709" s="40"/>
      <c r="AD4709" s="40"/>
      <c r="AE4709" s="40"/>
      <c r="AF4709" s="40"/>
      <c r="AG4709" s="40"/>
      <c r="AH4709" s="40"/>
      <c r="AI4709" s="40"/>
      <c r="AJ4709" s="40"/>
      <c r="AK4709" s="40"/>
      <c r="AL4709" s="40"/>
      <c r="AM4709" s="40"/>
      <c r="AN4709" s="40"/>
      <c r="AO4709" s="40"/>
      <c r="AP4709" s="40"/>
      <c r="AQ4709" s="40"/>
      <c r="AR4709" s="40"/>
      <c r="AS4709" s="40"/>
      <c r="AT4709" s="40"/>
      <c r="AU4709" s="40"/>
      <c r="AV4709" s="40"/>
      <c r="AW4709" s="40"/>
      <c r="AX4709" s="40"/>
      <c r="AY4709" s="40"/>
      <c r="AZ4709" s="40"/>
      <c r="BA4709" s="40"/>
      <c r="BB4709" s="40"/>
      <c r="BC4709" s="40"/>
      <c r="BD4709" s="40"/>
      <c r="BE4709" s="40"/>
      <c r="BF4709" s="40"/>
    </row>
    <row r="4710" spans="1:58" x14ac:dyDescent="0.4">
      <c r="A4710" s="510"/>
      <c r="B4710" s="40"/>
      <c r="C4710" s="40"/>
      <c r="D4710" s="45"/>
      <c r="E4710" s="45"/>
      <c r="F4710" s="64"/>
      <c r="G4710" s="40"/>
      <c r="H4710" s="40"/>
      <c r="I4710" s="40"/>
      <c r="J4710" s="40"/>
      <c r="K4710" s="40"/>
      <c r="L4710" s="40"/>
      <c r="M4710" s="40"/>
      <c r="N4710" s="40"/>
      <c r="O4710" s="40"/>
      <c r="P4710" s="40"/>
      <c r="Q4710" s="40"/>
      <c r="R4710" s="40"/>
      <c r="S4710" s="40"/>
      <c r="T4710" s="40"/>
      <c r="U4710" s="40"/>
      <c r="V4710" s="40"/>
      <c r="W4710" s="40"/>
      <c r="X4710" s="40"/>
      <c r="Y4710" s="40"/>
      <c r="Z4710" s="40"/>
      <c r="AA4710" s="40"/>
      <c r="AB4710" s="40"/>
      <c r="AC4710" s="40"/>
      <c r="AD4710" s="40"/>
      <c r="AE4710" s="40"/>
      <c r="AF4710" s="40"/>
      <c r="AG4710" s="40"/>
      <c r="AH4710" s="40"/>
      <c r="AI4710" s="40"/>
      <c r="AJ4710" s="40"/>
      <c r="AK4710" s="40"/>
      <c r="AL4710" s="40"/>
      <c r="AM4710" s="40"/>
      <c r="AN4710" s="40"/>
      <c r="AO4710" s="40"/>
      <c r="AP4710" s="40"/>
      <c r="AQ4710" s="40"/>
      <c r="AR4710" s="40"/>
      <c r="AS4710" s="40"/>
      <c r="AT4710" s="40"/>
      <c r="AU4710" s="40"/>
      <c r="AV4710" s="40"/>
      <c r="AW4710" s="40"/>
      <c r="AX4710" s="40"/>
      <c r="AY4710" s="40"/>
      <c r="AZ4710" s="40"/>
      <c r="BA4710" s="40"/>
      <c r="BB4710" s="40"/>
      <c r="BC4710" s="40"/>
      <c r="BD4710" s="40"/>
      <c r="BE4710" s="40"/>
      <c r="BF4710" s="40"/>
    </row>
    <row r="4711" spans="1:58" x14ac:dyDescent="0.4">
      <c r="A4711" s="510"/>
      <c r="B4711" s="40"/>
      <c r="C4711" s="40"/>
      <c r="D4711" s="45"/>
      <c r="E4711" s="45"/>
      <c r="F4711" s="64"/>
      <c r="G4711" s="40"/>
      <c r="H4711" s="40"/>
      <c r="I4711" s="40"/>
      <c r="J4711" s="40"/>
      <c r="K4711" s="40"/>
      <c r="L4711" s="40"/>
      <c r="M4711" s="40"/>
      <c r="N4711" s="40"/>
      <c r="O4711" s="40"/>
      <c r="P4711" s="40"/>
      <c r="Q4711" s="40"/>
      <c r="R4711" s="40"/>
      <c r="S4711" s="40"/>
      <c r="T4711" s="40"/>
      <c r="U4711" s="40"/>
      <c r="V4711" s="40"/>
      <c r="W4711" s="40"/>
      <c r="X4711" s="40"/>
      <c r="Y4711" s="40"/>
      <c r="Z4711" s="40"/>
      <c r="AA4711" s="40"/>
      <c r="AB4711" s="40"/>
      <c r="AC4711" s="40"/>
      <c r="AD4711" s="40"/>
      <c r="AE4711" s="40"/>
      <c r="AF4711" s="40"/>
      <c r="AG4711" s="40"/>
      <c r="AH4711" s="40"/>
      <c r="AI4711" s="40"/>
      <c r="AJ4711" s="40"/>
      <c r="AK4711" s="40"/>
      <c r="AL4711" s="40"/>
      <c r="AM4711" s="40"/>
      <c r="AN4711" s="40"/>
      <c r="AO4711" s="40"/>
      <c r="AP4711" s="40"/>
      <c r="AQ4711" s="40"/>
      <c r="AR4711" s="40"/>
      <c r="AS4711" s="40"/>
      <c r="AT4711" s="40"/>
      <c r="AU4711" s="40"/>
      <c r="AV4711" s="40"/>
      <c r="AW4711" s="40"/>
      <c r="AX4711" s="40"/>
      <c r="AY4711" s="40"/>
      <c r="AZ4711" s="40"/>
      <c r="BA4711" s="40"/>
      <c r="BB4711" s="40"/>
      <c r="BC4711" s="40"/>
      <c r="BD4711" s="40"/>
      <c r="BE4711" s="40"/>
      <c r="BF4711" s="40"/>
    </row>
    <row r="4712" spans="1:58" x14ac:dyDescent="0.4">
      <c r="A4712" s="510"/>
      <c r="B4712" s="40"/>
      <c r="C4712" s="40"/>
      <c r="D4712" s="45"/>
      <c r="E4712" s="45"/>
      <c r="F4712" s="64"/>
      <c r="G4712" s="40"/>
      <c r="H4712" s="40"/>
      <c r="I4712" s="40"/>
      <c r="J4712" s="40"/>
      <c r="K4712" s="40"/>
      <c r="L4712" s="40"/>
      <c r="M4712" s="40"/>
      <c r="N4712" s="40"/>
      <c r="O4712" s="40"/>
      <c r="P4712" s="40"/>
      <c r="Q4712" s="40"/>
      <c r="R4712" s="40"/>
      <c r="S4712" s="40"/>
      <c r="T4712" s="40"/>
      <c r="U4712" s="40"/>
      <c r="V4712" s="40"/>
      <c r="W4712" s="40"/>
      <c r="X4712" s="40"/>
      <c r="Y4712" s="40"/>
      <c r="Z4712" s="40"/>
      <c r="AA4712" s="40"/>
      <c r="AB4712" s="40"/>
      <c r="AC4712" s="40"/>
      <c r="AD4712" s="40"/>
      <c r="AE4712" s="40"/>
      <c r="AF4712" s="40"/>
      <c r="AG4712" s="40"/>
      <c r="AH4712" s="40"/>
      <c r="AI4712" s="40"/>
      <c r="AJ4712" s="40"/>
      <c r="AK4712" s="40"/>
      <c r="AL4712" s="40"/>
      <c r="AM4712" s="40"/>
      <c r="AN4712" s="40"/>
      <c r="AO4712" s="40"/>
      <c r="AP4712" s="40"/>
      <c r="AQ4712" s="40"/>
      <c r="AR4712" s="40"/>
      <c r="AS4712" s="40"/>
      <c r="AT4712" s="40"/>
      <c r="AU4712" s="40"/>
      <c r="AV4712" s="40"/>
      <c r="AW4712" s="40"/>
      <c r="AX4712" s="40"/>
      <c r="AY4712" s="40"/>
      <c r="AZ4712" s="40"/>
      <c r="BA4712" s="40"/>
      <c r="BB4712" s="40"/>
      <c r="BC4712" s="40"/>
      <c r="BD4712" s="40"/>
      <c r="BE4712" s="40"/>
      <c r="BF4712" s="40"/>
    </row>
    <row r="4713" spans="1:58" x14ac:dyDescent="0.4">
      <c r="A4713" s="510"/>
      <c r="B4713" s="40"/>
      <c r="C4713" s="40"/>
      <c r="D4713" s="45"/>
      <c r="E4713" s="45"/>
      <c r="F4713" s="64"/>
      <c r="G4713" s="40"/>
      <c r="H4713" s="40"/>
      <c r="I4713" s="40"/>
      <c r="J4713" s="40"/>
      <c r="K4713" s="40"/>
      <c r="L4713" s="40"/>
      <c r="M4713" s="40"/>
      <c r="N4713" s="40"/>
      <c r="O4713" s="40"/>
      <c r="P4713" s="40"/>
      <c r="Q4713" s="40"/>
      <c r="R4713" s="40"/>
      <c r="S4713" s="40"/>
      <c r="T4713" s="40"/>
      <c r="U4713" s="40"/>
      <c r="V4713" s="40"/>
      <c r="W4713" s="40"/>
      <c r="X4713" s="40"/>
      <c r="Y4713" s="40"/>
      <c r="Z4713" s="40"/>
      <c r="AA4713" s="40"/>
      <c r="AB4713" s="40"/>
      <c r="AC4713" s="40"/>
      <c r="AD4713" s="40"/>
      <c r="AE4713" s="40"/>
      <c r="AF4713" s="40"/>
      <c r="AG4713" s="40"/>
      <c r="AH4713" s="40"/>
      <c r="AI4713" s="40"/>
      <c r="AJ4713" s="40"/>
      <c r="AK4713" s="40"/>
      <c r="AL4713" s="40"/>
      <c r="AM4713" s="40"/>
      <c r="AN4713" s="40"/>
      <c r="AO4713" s="40"/>
      <c r="AP4713" s="40"/>
      <c r="AQ4713" s="40"/>
      <c r="AR4713" s="40"/>
      <c r="AS4713" s="40"/>
      <c r="AT4713" s="40"/>
      <c r="AU4713" s="40"/>
      <c r="AV4713" s="40"/>
      <c r="AW4713" s="40"/>
      <c r="AX4713" s="40"/>
      <c r="AY4713" s="40"/>
      <c r="AZ4713" s="40"/>
      <c r="BA4713" s="40"/>
      <c r="BB4713" s="40"/>
      <c r="BC4713" s="40"/>
      <c r="BD4713" s="40"/>
      <c r="BE4713" s="40"/>
      <c r="BF4713" s="40"/>
    </row>
    <row r="4714" spans="1:58" x14ac:dyDescent="0.4">
      <c r="A4714" s="510"/>
      <c r="B4714" s="40"/>
      <c r="C4714" s="40"/>
      <c r="D4714" s="45"/>
      <c r="E4714" s="45"/>
      <c r="F4714" s="64"/>
      <c r="G4714" s="40"/>
      <c r="H4714" s="40"/>
      <c r="I4714" s="40"/>
      <c r="J4714" s="40"/>
      <c r="K4714" s="40"/>
      <c r="L4714" s="40"/>
      <c r="M4714" s="40"/>
      <c r="N4714" s="40"/>
      <c r="O4714" s="40"/>
      <c r="P4714" s="40"/>
      <c r="Q4714" s="40"/>
      <c r="R4714" s="40"/>
      <c r="S4714" s="40"/>
      <c r="T4714" s="40"/>
      <c r="U4714" s="40"/>
      <c r="V4714" s="40"/>
      <c r="W4714" s="40"/>
      <c r="X4714" s="40"/>
      <c r="Y4714" s="40"/>
      <c r="Z4714" s="40"/>
      <c r="AA4714" s="40"/>
      <c r="AB4714" s="40"/>
      <c r="AC4714" s="40"/>
      <c r="AD4714" s="40"/>
      <c r="AE4714" s="40"/>
      <c r="AF4714" s="40"/>
      <c r="AG4714" s="40"/>
      <c r="AH4714" s="40"/>
      <c r="AI4714" s="40"/>
      <c r="AJ4714" s="40"/>
      <c r="AK4714" s="40"/>
      <c r="AL4714" s="40"/>
      <c r="AM4714" s="40"/>
      <c r="AN4714" s="40"/>
      <c r="AO4714" s="40"/>
      <c r="AP4714" s="40"/>
      <c r="AQ4714" s="40"/>
      <c r="AR4714" s="40"/>
      <c r="AS4714" s="40"/>
      <c r="AT4714" s="40"/>
      <c r="AU4714" s="40"/>
      <c r="AV4714" s="40"/>
      <c r="AW4714" s="40"/>
      <c r="AX4714" s="40"/>
      <c r="AY4714" s="40"/>
      <c r="AZ4714" s="40"/>
      <c r="BA4714" s="40"/>
      <c r="BB4714" s="40"/>
      <c r="BC4714" s="40"/>
      <c r="BD4714" s="40"/>
      <c r="BE4714" s="40"/>
      <c r="BF4714" s="40"/>
    </row>
    <row r="4715" spans="1:58" x14ac:dyDescent="0.4">
      <c r="A4715" s="510"/>
      <c r="B4715" s="40"/>
      <c r="C4715" s="40"/>
      <c r="D4715" s="45"/>
      <c r="E4715" s="45"/>
      <c r="F4715" s="64"/>
      <c r="G4715" s="40"/>
      <c r="H4715" s="40"/>
      <c r="I4715" s="40"/>
      <c r="J4715" s="40"/>
      <c r="K4715" s="40"/>
      <c r="L4715" s="40"/>
      <c r="M4715" s="40"/>
      <c r="N4715" s="40"/>
      <c r="O4715" s="40"/>
      <c r="P4715" s="40"/>
      <c r="Q4715" s="40"/>
      <c r="R4715" s="40"/>
      <c r="S4715" s="40"/>
      <c r="T4715" s="40"/>
      <c r="U4715" s="40"/>
      <c r="V4715" s="40"/>
      <c r="W4715" s="40"/>
      <c r="X4715" s="40"/>
      <c r="Y4715" s="40"/>
      <c r="Z4715" s="40"/>
      <c r="AA4715" s="40"/>
      <c r="AB4715" s="40"/>
      <c r="AC4715" s="40"/>
      <c r="AD4715" s="40"/>
      <c r="AE4715" s="40"/>
      <c r="AF4715" s="40"/>
      <c r="AG4715" s="40"/>
      <c r="AH4715" s="40"/>
      <c r="AI4715" s="40"/>
      <c r="AJ4715" s="40"/>
      <c r="AK4715" s="40"/>
      <c r="AL4715" s="40"/>
      <c r="AM4715" s="40"/>
      <c r="AN4715" s="40"/>
      <c r="AO4715" s="40"/>
      <c r="AP4715" s="40"/>
      <c r="AQ4715" s="40"/>
      <c r="AR4715" s="40"/>
      <c r="AS4715" s="40"/>
      <c r="AT4715" s="40"/>
      <c r="AU4715" s="40"/>
      <c r="AV4715" s="40"/>
      <c r="AW4715" s="40"/>
      <c r="AX4715" s="40"/>
      <c r="AY4715" s="40"/>
      <c r="AZ4715" s="40"/>
      <c r="BA4715" s="40"/>
      <c r="BB4715" s="40"/>
      <c r="BC4715" s="40"/>
      <c r="BD4715" s="40"/>
      <c r="BE4715" s="40"/>
      <c r="BF4715" s="40"/>
    </row>
    <row r="4716" spans="1:58" x14ac:dyDescent="0.4">
      <c r="A4716" s="510"/>
      <c r="B4716" s="40"/>
      <c r="C4716" s="40"/>
      <c r="D4716" s="45"/>
      <c r="E4716" s="45"/>
      <c r="F4716" s="64"/>
      <c r="G4716" s="40"/>
      <c r="H4716" s="40"/>
      <c r="I4716" s="40"/>
      <c r="J4716" s="40"/>
      <c r="K4716" s="40"/>
      <c r="L4716" s="40"/>
      <c r="M4716" s="40"/>
      <c r="N4716" s="40"/>
      <c r="O4716" s="40"/>
      <c r="P4716" s="40"/>
      <c r="Q4716" s="40"/>
      <c r="R4716" s="40"/>
      <c r="S4716" s="40"/>
      <c r="T4716" s="40"/>
      <c r="U4716" s="40"/>
      <c r="V4716" s="40"/>
      <c r="W4716" s="40"/>
      <c r="X4716" s="40"/>
      <c r="Y4716" s="40"/>
      <c r="Z4716" s="40"/>
      <c r="AA4716" s="40"/>
      <c r="AB4716" s="40"/>
      <c r="AC4716" s="40"/>
      <c r="AD4716" s="40"/>
      <c r="AE4716" s="40"/>
      <c r="AF4716" s="40"/>
      <c r="AG4716" s="40"/>
      <c r="AH4716" s="40"/>
      <c r="AI4716" s="40"/>
      <c r="AJ4716" s="40"/>
      <c r="AK4716" s="40"/>
      <c r="AL4716" s="40"/>
      <c r="AM4716" s="40"/>
      <c r="AN4716" s="40"/>
      <c r="AO4716" s="40"/>
      <c r="AP4716" s="40"/>
      <c r="AQ4716" s="40"/>
      <c r="AR4716" s="40"/>
      <c r="AS4716" s="40"/>
      <c r="AT4716" s="40"/>
      <c r="AU4716" s="40"/>
      <c r="AV4716" s="40"/>
      <c r="AW4716" s="40"/>
      <c r="AX4716" s="40"/>
      <c r="AY4716" s="40"/>
      <c r="AZ4716" s="40"/>
      <c r="BA4716" s="40"/>
      <c r="BB4716" s="40"/>
      <c r="BC4716" s="40"/>
      <c r="BD4716" s="40"/>
      <c r="BE4716" s="40"/>
      <c r="BF4716" s="40"/>
    </row>
    <row r="4717" spans="1:58" x14ac:dyDescent="0.4">
      <c r="A4717" s="510"/>
      <c r="B4717" s="40"/>
      <c r="C4717" s="40"/>
      <c r="D4717" s="45"/>
      <c r="E4717" s="45"/>
      <c r="F4717" s="64"/>
      <c r="G4717" s="40"/>
      <c r="H4717" s="40"/>
      <c r="I4717" s="40"/>
      <c r="J4717" s="40"/>
      <c r="K4717" s="40"/>
      <c r="L4717" s="40"/>
      <c r="M4717" s="40"/>
      <c r="N4717" s="40"/>
      <c r="O4717" s="40"/>
      <c r="P4717" s="40"/>
      <c r="Q4717" s="40"/>
      <c r="R4717" s="40"/>
      <c r="S4717" s="40"/>
      <c r="T4717" s="40"/>
      <c r="U4717" s="40"/>
      <c r="V4717" s="40"/>
      <c r="W4717" s="40"/>
      <c r="X4717" s="40"/>
      <c r="Y4717" s="40"/>
      <c r="Z4717" s="40"/>
      <c r="AA4717" s="40"/>
      <c r="AB4717" s="40"/>
      <c r="AC4717" s="40"/>
      <c r="AD4717" s="40"/>
      <c r="AE4717" s="40"/>
      <c r="AF4717" s="40"/>
      <c r="AG4717" s="40"/>
      <c r="AH4717" s="40"/>
      <c r="AI4717" s="40"/>
      <c r="AJ4717" s="40"/>
      <c r="AK4717" s="40"/>
      <c r="AL4717" s="40"/>
      <c r="AM4717" s="40"/>
      <c r="AN4717" s="40"/>
      <c r="AO4717" s="40"/>
      <c r="AP4717" s="40"/>
      <c r="AQ4717" s="40"/>
      <c r="AR4717" s="40"/>
      <c r="AS4717" s="40"/>
      <c r="AT4717" s="40"/>
      <c r="AU4717" s="40"/>
      <c r="AV4717" s="40"/>
      <c r="AW4717" s="40"/>
      <c r="AX4717" s="40"/>
      <c r="AY4717" s="40"/>
      <c r="AZ4717" s="40"/>
      <c r="BA4717" s="40"/>
      <c r="BB4717" s="40"/>
      <c r="BC4717" s="40"/>
      <c r="BD4717" s="40"/>
      <c r="BE4717" s="40"/>
      <c r="BF4717" s="40"/>
    </row>
    <row r="4718" spans="1:58" x14ac:dyDescent="0.4">
      <c r="A4718" s="510"/>
      <c r="B4718" s="40"/>
      <c r="C4718" s="40"/>
      <c r="D4718" s="45"/>
      <c r="E4718" s="45"/>
      <c r="F4718" s="64"/>
      <c r="G4718" s="40"/>
      <c r="H4718" s="40"/>
      <c r="I4718" s="40"/>
      <c r="J4718" s="40"/>
      <c r="K4718" s="40"/>
      <c r="L4718" s="40"/>
      <c r="M4718" s="40"/>
      <c r="N4718" s="40"/>
      <c r="O4718" s="40"/>
      <c r="P4718" s="40"/>
      <c r="Q4718" s="40"/>
      <c r="R4718" s="40"/>
      <c r="S4718" s="40"/>
      <c r="T4718" s="40"/>
      <c r="U4718" s="40"/>
      <c r="V4718" s="40"/>
      <c r="W4718" s="40"/>
      <c r="X4718" s="40"/>
      <c r="Y4718" s="40"/>
      <c r="Z4718" s="40"/>
      <c r="AA4718" s="40"/>
      <c r="AB4718" s="40"/>
      <c r="AC4718" s="40"/>
      <c r="AD4718" s="40"/>
      <c r="AE4718" s="40"/>
      <c r="AF4718" s="40"/>
      <c r="AG4718" s="40"/>
      <c r="AH4718" s="40"/>
      <c r="AI4718" s="40"/>
      <c r="AJ4718" s="40"/>
      <c r="AK4718" s="40"/>
      <c r="AL4718" s="40"/>
      <c r="AM4718" s="40"/>
      <c r="AN4718" s="40"/>
      <c r="AO4718" s="40"/>
      <c r="AP4718" s="40"/>
      <c r="AQ4718" s="40"/>
      <c r="AR4718" s="40"/>
      <c r="AS4718" s="40"/>
      <c r="AT4718" s="40"/>
      <c r="AU4718" s="40"/>
      <c r="AV4718" s="40"/>
      <c r="AW4718" s="40"/>
      <c r="AX4718" s="40"/>
      <c r="AY4718" s="40"/>
      <c r="AZ4718" s="40"/>
      <c r="BA4718" s="40"/>
      <c r="BB4718" s="40"/>
      <c r="BC4718" s="40"/>
      <c r="BD4718" s="40"/>
      <c r="BE4718" s="40"/>
      <c r="BF4718" s="40"/>
    </row>
    <row r="4719" spans="1:58" x14ac:dyDescent="0.4">
      <c r="A4719" s="510"/>
      <c r="B4719" s="40"/>
      <c r="C4719" s="40"/>
      <c r="D4719" s="45"/>
      <c r="E4719" s="45"/>
      <c r="F4719" s="64"/>
      <c r="G4719" s="40"/>
      <c r="H4719" s="40"/>
      <c r="I4719" s="40"/>
      <c r="J4719" s="40"/>
      <c r="K4719" s="40"/>
      <c r="L4719" s="40"/>
      <c r="M4719" s="40"/>
      <c r="N4719" s="40"/>
      <c r="O4719" s="40"/>
      <c r="P4719" s="40"/>
      <c r="Q4719" s="40"/>
      <c r="R4719" s="40"/>
      <c r="S4719" s="40"/>
      <c r="T4719" s="40"/>
      <c r="U4719" s="40"/>
      <c r="V4719" s="40"/>
      <c r="W4719" s="40"/>
      <c r="X4719" s="40"/>
      <c r="Y4719" s="40"/>
      <c r="Z4719" s="40"/>
      <c r="AA4719" s="40"/>
      <c r="AB4719" s="40"/>
      <c r="AC4719" s="40"/>
      <c r="AD4719" s="40"/>
      <c r="AE4719" s="40"/>
      <c r="AF4719" s="40"/>
      <c r="AG4719" s="40"/>
      <c r="AH4719" s="40"/>
      <c r="AI4719" s="40"/>
      <c r="AJ4719" s="40"/>
      <c r="AK4719" s="40"/>
      <c r="AL4719" s="40"/>
      <c r="AM4719" s="40"/>
      <c r="AN4719" s="40"/>
      <c r="AO4719" s="40"/>
      <c r="AP4719" s="40"/>
      <c r="AQ4719" s="40"/>
      <c r="AR4719" s="40"/>
      <c r="AS4719" s="40"/>
      <c r="AT4719" s="40"/>
      <c r="AU4719" s="40"/>
      <c r="AV4719" s="40"/>
      <c r="AW4719" s="40"/>
      <c r="AX4719" s="40"/>
      <c r="AY4719" s="40"/>
      <c r="AZ4719" s="40"/>
      <c r="BA4719" s="40"/>
      <c r="BB4719" s="40"/>
      <c r="BC4719" s="40"/>
      <c r="BD4719" s="40"/>
      <c r="BE4719" s="40"/>
      <c r="BF4719" s="40"/>
    </row>
    <row r="4720" spans="1:58" x14ac:dyDescent="0.4">
      <c r="A4720" s="510"/>
      <c r="B4720" s="40"/>
      <c r="C4720" s="40"/>
      <c r="D4720" s="45"/>
      <c r="E4720" s="45"/>
      <c r="F4720" s="64"/>
      <c r="G4720" s="40"/>
      <c r="H4720" s="40"/>
      <c r="I4720" s="40"/>
      <c r="J4720" s="40"/>
      <c r="K4720" s="40"/>
      <c r="L4720" s="40"/>
      <c r="M4720" s="40"/>
      <c r="N4720" s="40"/>
      <c r="O4720" s="40"/>
      <c r="P4720" s="40"/>
      <c r="Q4720" s="40"/>
      <c r="R4720" s="40"/>
      <c r="S4720" s="40"/>
      <c r="T4720" s="40"/>
      <c r="U4720" s="40"/>
      <c r="V4720" s="40"/>
      <c r="W4720" s="40"/>
      <c r="X4720" s="40"/>
      <c r="Y4720" s="40"/>
      <c r="Z4720" s="40"/>
      <c r="AA4720" s="40"/>
      <c r="AB4720" s="40"/>
      <c r="AC4720" s="40"/>
      <c r="AD4720" s="40"/>
      <c r="AE4720" s="40"/>
      <c r="AF4720" s="40"/>
      <c r="AG4720" s="40"/>
      <c r="AH4720" s="40"/>
      <c r="AI4720" s="40"/>
      <c r="AJ4720" s="40"/>
      <c r="AK4720" s="40"/>
      <c r="AL4720" s="40"/>
      <c r="AM4720" s="40"/>
      <c r="AN4720" s="40"/>
      <c r="AO4720" s="40"/>
      <c r="AP4720" s="40"/>
      <c r="AQ4720" s="40"/>
      <c r="AR4720" s="40"/>
      <c r="AS4720" s="40"/>
      <c r="AT4720" s="40"/>
      <c r="AU4720" s="40"/>
      <c r="AV4720" s="40"/>
      <c r="AW4720" s="40"/>
      <c r="AX4720" s="40"/>
      <c r="AY4720" s="40"/>
      <c r="AZ4720" s="40"/>
      <c r="BA4720" s="40"/>
      <c r="BB4720" s="40"/>
      <c r="BC4720" s="40"/>
      <c r="BD4720" s="40"/>
      <c r="BE4720" s="40"/>
      <c r="BF4720" s="40"/>
    </row>
    <row r="4721" spans="1:58" x14ac:dyDescent="0.4">
      <c r="A4721" s="510"/>
      <c r="B4721" s="40"/>
      <c r="C4721" s="40"/>
      <c r="D4721" s="45"/>
      <c r="E4721" s="45"/>
      <c r="F4721" s="64"/>
      <c r="G4721" s="40"/>
      <c r="H4721" s="40"/>
      <c r="I4721" s="40"/>
      <c r="J4721" s="40"/>
      <c r="K4721" s="40"/>
      <c r="L4721" s="40"/>
      <c r="M4721" s="40"/>
      <c r="N4721" s="40"/>
      <c r="O4721" s="40"/>
      <c r="P4721" s="40"/>
      <c r="Q4721" s="40"/>
      <c r="R4721" s="40"/>
      <c r="S4721" s="40"/>
      <c r="T4721" s="40"/>
      <c r="U4721" s="40"/>
      <c r="V4721" s="40"/>
      <c r="W4721" s="40"/>
      <c r="X4721" s="40"/>
      <c r="Y4721" s="40"/>
      <c r="Z4721" s="40"/>
      <c r="AA4721" s="40"/>
      <c r="AB4721" s="40"/>
      <c r="AC4721" s="40"/>
      <c r="AD4721" s="40"/>
      <c r="AE4721" s="40"/>
      <c r="AF4721" s="40"/>
      <c r="AG4721" s="40"/>
      <c r="AH4721" s="40"/>
      <c r="AI4721" s="40"/>
      <c r="AJ4721" s="40"/>
      <c r="AK4721" s="40"/>
      <c r="AL4721" s="40"/>
      <c r="AM4721" s="40"/>
      <c r="AN4721" s="40"/>
      <c r="AO4721" s="40"/>
      <c r="AP4721" s="40"/>
      <c r="AQ4721" s="40"/>
      <c r="AR4721" s="40"/>
      <c r="AS4721" s="40"/>
      <c r="AT4721" s="40"/>
      <c r="AU4721" s="40"/>
      <c r="AV4721" s="40"/>
      <c r="AW4721" s="40"/>
      <c r="AX4721" s="40"/>
      <c r="AY4721" s="40"/>
      <c r="AZ4721" s="40"/>
      <c r="BA4721" s="40"/>
      <c r="BB4721" s="40"/>
      <c r="BC4721" s="40"/>
      <c r="BD4721" s="40"/>
      <c r="BE4721" s="40"/>
      <c r="BF4721" s="40"/>
    </row>
    <row r="4722" spans="1:58" x14ac:dyDescent="0.4">
      <c r="A4722" s="510"/>
      <c r="B4722" s="40"/>
      <c r="C4722" s="40"/>
      <c r="D4722" s="45"/>
      <c r="E4722" s="45"/>
      <c r="F4722" s="64"/>
      <c r="G4722" s="40"/>
      <c r="H4722" s="40"/>
      <c r="I4722" s="40"/>
      <c r="J4722" s="40"/>
      <c r="K4722" s="40"/>
      <c r="L4722" s="40"/>
      <c r="M4722" s="40"/>
      <c r="N4722" s="40"/>
      <c r="O4722" s="40"/>
      <c r="P4722" s="40"/>
      <c r="Q4722" s="40"/>
      <c r="R4722" s="40"/>
      <c r="S4722" s="40"/>
      <c r="T4722" s="40"/>
      <c r="U4722" s="40"/>
      <c r="V4722" s="40"/>
      <c r="W4722" s="40"/>
      <c r="X4722" s="40"/>
      <c r="Y4722" s="40"/>
      <c r="Z4722" s="40"/>
      <c r="AA4722" s="40"/>
      <c r="AB4722" s="40"/>
      <c r="AC4722" s="40"/>
      <c r="AD4722" s="40"/>
      <c r="AE4722" s="40"/>
      <c r="AF4722" s="40"/>
      <c r="AG4722" s="40"/>
      <c r="AH4722" s="40"/>
      <c r="AI4722" s="40"/>
      <c r="AJ4722" s="40"/>
      <c r="AK4722" s="40"/>
      <c r="AL4722" s="40"/>
      <c r="AM4722" s="40"/>
      <c r="AN4722" s="40"/>
      <c r="AO4722" s="40"/>
      <c r="AP4722" s="40"/>
      <c r="AQ4722" s="40"/>
      <c r="AR4722" s="40"/>
      <c r="AS4722" s="40"/>
      <c r="AT4722" s="40"/>
      <c r="AU4722" s="40"/>
      <c r="AV4722" s="40"/>
      <c r="AW4722" s="40"/>
      <c r="AX4722" s="40"/>
      <c r="AY4722" s="40"/>
      <c r="AZ4722" s="40"/>
      <c r="BA4722" s="40"/>
      <c r="BB4722" s="40"/>
      <c r="BC4722" s="40"/>
      <c r="BD4722" s="40"/>
      <c r="BE4722" s="40"/>
      <c r="BF4722" s="40"/>
    </row>
    <row r="4723" spans="1:58" x14ac:dyDescent="0.4">
      <c r="A4723" s="510"/>
      <c r="B4723" s="40"/>
      <c r="C4723" s="40"/>
      <c r="D4723" s="45"/>
      <c r="E4723" s="45"/>
      <c r="F4723" s="64"/>
      <c r="G4723" s="40"/>
      <c r="H4723" s="40"/>
      <c r="I4723" s="40"/>
      <c r="J4723" s="40"/>
      <c r="K4723" s="40"/>
      <c r="L4723" s="40"/>
      <c r="M4723" s="40"/>
      <c r="N4723" s="40"/>
      <c r="O4723" s="40"/>
      <c r="P4723" s="40"/>
      <c r="Q4723" s="40"/>
      <c r="R4723" s="40"/>
      <c r="S4723" s="40"/>
      <c r="T4723" s="40"/>
      <c r="U4723" s="40"/>
      <c r="V4723" s="40"/>
      <c r="W4723" s="40"/>
      <c r="X4723" s="40"/>
      <c r="Y4723" s="40"/>
      <c r="Z4723" s="40"/>
      <c r="AA4723" s="40"/>
      <c r="AB4723" s="40"/>
      <c r="AC4723" s="40"/>
      <c r="AD4723" s="40"/>
      <c r="AE4723" s="40"/>
      <c r="AF4723" s="40"/>
      <c r="AG4723" s="40"/>
      <c r="AH4723" s="40"/>
      <c r="AI4723" s="40"/>
      <c r="AJ4723" s="40"/>
      <c r="AK4723" s="40"/>
      <c r="AL4723" s="40"/>
      <c r="AM4723" s="40"/>
      <c r="AN4723" s="40"/>
      <c r="AO4723" s="40"/>
      <c r="AP4723" s="40"/>
      <c r="AQ4723" s="40"/>
      <c r="AR4723" s="40"/>
      <c r="AS4723" s="40"/>
      <c r="AT4723" s="40"/>
      <c r="AU4723" s="40"/>
      <c r="AV4723" s="40"/>
      <c r="AW4723" s="40"/>
      <c r="AX4723" s="40"/>
      <c r="AY4723" s="40"/>
      <c r="AZ4723" s="40"/>
      <c r="BA4723" s="40"/>
      <c r="BB4723" s="40"/>
      <c r="BC4723" s="40"/>
      <c r="BD4723" s="40"/>
      <c r="BE4723" s="40"/>
      <c r="BF4723" s="40"/>
    </row>
    <row r="4724" spans="1:58" x14ac:dyDescent="0.4">
      <c r="A4724" s="510"/>
      <c r="B4724" s="40"/>
      <c r="C4724" s="40"/>
      <c r="D4724" s="45"/>
      <c r="E4724" s="45"/>
      <c r="F4724" s="64"/>
      <c r="G4724" s="40"/>
      <c r="H4724" s="40"/>
      <c r="I4724" s="40"/>
      <c r="J4724" s="40"/>
      <c r="K4724" s="40"/>
      <c r="L4724" s="40"/>
      <c r="M4724" s="40"/>
      <c r="N4724" s="40"/>
      <c r="O4724" s="40"/>
      <c r="P4724" s="40"/>
      <c r="Q4724" s="40"/>
      <c r="R4724" s="40"/>
      <c r="S4724" s="40"/>
      <c r="T4724" s="40"/>
      <c r="U4724" s="40"/>
      <c r="V4724" s="40"/>
      <c r="W4724" s="40"/>
      <c r="X4724" s="40"/>
      <c r="Y4724" s="40"/>
      <c r="Z4724" s="40"/>
      <c r="AA4724" s="40"/>
      <c r="AB4724" s="40"/>
      <c r="AC4724" s="40"/>
      <c r="AD4724" s="40"/>
      <c r="AE4724" s="40"/>
      <c r="AF4724" s="40"/>
      <c r="AG4724" s="40"/>
      <c r="AH4724" s="40"/>
      <c r="AI4724" s="40"/>
      <c r="AJ4724" s="40"/>
      <c r="AK4724" s="40"/>
      <c r="AL4724" s="40"/>
      <c r="AM4724" s="40"/>
      <c r="AN4724" s="40"/>
      <c r="AO4724" s="40"/>
      <c r="AP4724" s="40"/>
      <c r="AQ4724" s="40"/>
      <c r="AR4724" s="40"/>
      <c r="AS4724" s="40"/>
      <c r="AT4724" s="40"/>
      <c r="AU4724" s="40"/>
      <c r="AV4724" s="40"/>
      <c r="AW4724" s="40"/>
      <c r="AX4724" s="40"/>
      <c r="AY4724" s="40"/>
      <c r="AZ4724" s="40"/>
      <c r="BA4724" s="40"/>
      <c r="BB4724" s="40"/>
      <c r="BC4724" s="40"/>
      <c r="BD4724" s="40"/>
      <c r="BE4724" s="40"/>
      <c r="BF4724" s="40"/>
    </row>
    <row r="4725" spans="1:58" x14ac:dyDescent="0.4">
      <c r="A4725" s="510"/>
      <c r="B4725" s="40"/>
      <c r="C4725" s="40"/>
      <c r="D4725" s="45"/>
      <c r="E4725" s="45"/>
      <c r="F4725" s="64"/>
      <c r="G4725" s="40"/>
      <c r="H4725" s="40"/>
      <c r="I4725" s="40"/>
      <c r="J4725" s="40"/>
      <c r="K4725" s="40"/>
      <c r="L4725" s="40"/>
      <c r="M4725" s="40"/>
      <c r="N4725" s="40"/>
      <c r="O4725" s="40"/>
      <c r="P4725" s="40"/>
      <c r="Q4725" s="40"/>
      <c r="R4725" s="40"/>
      <c r="S4725" s="40"/>
      <c r="T4725" s="40"/>
      <c r="U4725" s="40"/>
      <c r="V4725" s="40"/>
      <c r="W4725" s="40"/>
      <c r="X4725" s="40"/>
      <c r="Y4725" s="40"/>
      <c r="Z4725" s="40"/>
      <c r="AA4725" s="40"/>
      <c r="AB4725" s="40"/>
      <c r="AC4725" s="40"/>
      <c r="AD4725" s="40"/>
      <c r="AE4725" s="40"/>
      <c r="AF4725" s="40"/>
      <c r="AG4725" s="40"/>
      <c r="AH4725" s="40"/>
      <c r="AI4725" s="40"/>
      <c r="AJ4725" s="40"/>
      <c r="AK4725" s="40"/>
      <c r="AL4725" s="40"/>
      <c r="AM4725" s="40"/>
      <c r="AN4725" s="40"/>
      <c r="AO4725" s="40"/>
      <c r="AP4725" s="40"/>
      <c r="AQ4725" s="40"/>
      <c r="AR4725" s="40"/>
      <c r="AS4725" s="40"/>
      <c r="AT4725" s="40"/>
      <c r="AU4725" s="40"/>
      <c r="AV4725" s="40"/>
      <c r="AW4725" s="40"/>
      <c r="AX4725" s="40"/>
      <c r="AY4725" s="40"/>
      <c r="AZ4725" s="40"/>
      <c r="BA4725" s="40"/>
      <c r="BB4725" s="40"/>
      <c r="BC4725" s="40"/>
      <c r="BD4725" s="40"/>
      <c r="BE4725" s="40"/>
      <c r="BF4725" s="40"/>
    </row>
    <row r="4726" spans="1:58" x14ac:dyDescent="0.4">
      <c r="A4726" s="510"/>
      <c r="B4726" s="40"/>
      <c r="C4726" s="40"/>
      <c r="D4726" s="45"/>
      <c r="E4726" s="45"/>
      <c r="F4726" s="64"/>
      <c r="G4726" s="40"/>
      <c r="H4726" s="40"/>
      <c r="I4726" s="40"/>
      <c r="J4726" s="40"/>
      <c r="K4726" s="40"/>
      <c r="L4726" s="40"/>
      <c r="M4726" s="40"/>
      <c r="N4726" s="40"/>
      <c r="O4726" s="40"/>
      <c r="P4726" s="40"/>
      <c r="Q4726" s="40"/>
      <c r="R4726" s="40"/>
      <c r="S4726" s="40"/>
      <c r="T4726" s="40"/>
      <c r="U4726" s="40"/>
      <c r="V4726" s="40"/>
      <c r="W4726" s="40"/>
      <c r="X4726" s="40"/>
      <c r="Y4726" s="40"/>
      <c r="Z4726" s="40"/>
      <c r="AA4726" s="40"/>
      <c r="AB4726" s="40"/>
      <c r="AC4726" s="40"/>
      <c r="AD4726" s="40"/>
      <c r="AE4726" s="40"/>
      <c r="AF4726" s="40"/>
      <c r="AG4726" s="40"/>
      <c r="AH4726" s="40"/>
      <c r="AI4726" s="40"/>
      <c r="AJ4726" s="40"/>
      <c r="AK4726" s="40"/>
      <c r="AL4726" s="40"/>
      <c r="AM4726" s="40"/>
      <c r="AN4726" s="40"/>
      <c r="AO4726" s="40"/>
      <c r="AP4726" s="40"/>
      <c r="AQ4726" s="40"/>
      <c r="AR4726" s="40"/>
      <c r="AS4726" s="40"/>
      <c r="AT4726" s="40"/>
      <c r="AU4726" s="40"/>
      <c r="AV4726" s="40"/>
      <c r="AW4726" s="40"/>
      <c r="AX4726" s="40"/>
      <c r="AY4726" s="40"/>
      <c r="AZ4726" s="40"/>
      <c r="BA4726" s="40"/>
      <c r="BB4726" s="40"/>
      <c r="BC4726" s="40"/>
      <c r="BD4726" s="40"/>
      <c r="BE4726" s="40"/>
      <c r="BF4726" s="40"/>
    </row>
    <row r="4727" spans="1:58" x14ac:dyDescent="0.4">
      <c r="A4727" s="510"/>
      <c r="B4727" s="40"/>
      <c r="C4727" s="40"/>
      <c r="D4727" s="45"/>
      <c r="E4727" s="45"/>
      <c r="F4727" s="64"/>
      <c r="G4727" s="40"/>
      <c r="H4727" s="40"/>
      <c r="I4727" s="40"/>
      <c r="J4727" s="40"/>
      <c r="K4727" s="40"/>
      <c r="L4727" s="40"/>
      <c r="M4727" s="40"/>
      <c r="N4727" s="40"/>
      <c r="O4727" s="40"/>
      <c r="P4727" s="40"/>
      <c r="Q4727" s="40"/>
      <c r="R4727" s="40"/>
      <c r="S4727" s="40"/>
      <c r="T4727" s="40"/>
      <c r="U4727" s="40"/>
      <c r="V4727" s="40"/>
      <c r="W4727" s="40"/>
      <c r="X4727" s="40"/>
      <c r="Y4727" s="40"/>
      <c r="Z4727" s="40"/>
      <c r="AA4727" s="40"/>
      <c r="AB4727" s="40"/>
      <c r="AC4727" s="40"/>
      <c r="AD4727" s="40"/>
      <c r="AE4727" s="40"/>
      <c r="AF4727" s="40"/>
      <c r="AG4727" s="40"/>
      <c r="AH4727" s="40"/>
      <c r="AI4727" s="40"/>
      <c r="AJ4727" s="40"/>
      <c r="AK4727" s="40"/>
      <c r="AL4727" s="40"/>
      <c r="AM4727" s="40"/>
      <c r="AN4727" s="40"/>
      <c r="AO4727" s="40"/>
      <c r="AP4727" s="40"/>
      <c r="AQ4727" s="40"/>
      <c r="AR4727" s="40"/>
      <c r="AS4727" s="40"/>
      <c r="AT4727" s="40"/>
      <c r="AU4727" s="40"/>
      <c r="AV4727" s="40"/>
      <c r="AW4727" s="40"/>
      <c r="AX4727" s="40"/>
      <c r="AY4727" s="40"/>
      <c r="AZ4727" s="40"/>
      <c r="BA4727" s="40"/>
      <c r="BB4727" s="40"/>
      <c r="BC4727" s="40"/>
      <c r="BD4727" s="40"/>
      <c r="BE4727" s="40"/>
      <c r="BF4727" s="40"/>
    </row>
    <row r="4728" spans="1:58" x14ac:dyDescent="0.4">
      <c r="A4728" s="510"/>
      <c r="B4728" s="40"/>
      <c r="C4728" s="40"/>
      <c r="D4728" s="45"/>
      <c r="E4728" s="45"/>
      <c r="F4728" s="64"/>
      <c r="G4728" s="40"/>
      <c r="H4728" s="40"/>
      <c r="I4728" s="40"/>
      <c r="J4728" s="40"/>
      <c r="K4728" s="40"/>
      <c r="L4728" s="40"/>
      <c r="M4728" s="40"/>
      <c r="N4728" s="40"/>
      <c r="O4728" s="40"/>
      <c r="P4728" s="40"/>
      <c r="Q4728" s="40"/>
      <c r="R4728" s="40"/>
      <c r="S4728" s="40"/>
      <c r="T4728" s="40"/>
      <c r="U4728" s="40"/>
      <c r="V4728" s="40"/>
      <c r="W4728" s="40"/>
      <c r="X4728" s="40"/>
      <c r="Y4728" s="40"/>
      <c r="Z4728" s="40"/>
      <c r="AA4728" s="40"/>
      <c r="AB4728" s="40"/>
      <c r="AC4728" s="40"/>
      <c r="AD4728" s="40"/>
      <c r="AE4728" s="40"/>
      <c r="AF4728" s="40"/>
      <c r="AG4728" s="40"/>
      <c r="AH4728" s="40"/>
      <c r="AI4728" s="40"/>
      <c r="AJ4728" s="40"/>
      <c r="AK4728" s="40"/>
      <c r="AL4728" s="40"/>
      <c r="AM4728" s="40"/>
      <c r="AN4728" s="40"/>
      <c r="AO4728" s="40"/>
      <c r="AP4728" s="40"/>
      <c r="AQ4728" s="40"/>
      <c r="AR4728" s="40"/>
      <c r="AS4728" s="40"/>
      <c r="AT4728" s="40"/>
      <c r="AU4728" s="40"/>
      <c r="AV4728" s="40"/>
      <c r="AW4728" s="40"/>
      <c r="AX4728" s="40"/>
      <c r="AY4728" s="40"/>
      <c r="AZ4728" s="40"/>
      <c r="BA4728" s="40"/>
      <c r="BB4728" s="40"/>
      <c r="BC4728" s="40"/>
      <c r="BD4728" s="40"/>
      <c r="BE4728" s="40"/>
      <c r="BF4728" s="40"/>
    </row>
    <row r="4729" spans="1:58" x14ac:dyDescent="0.4">
      <c r="A4729" s="510"/>
      <c r="B4729" s="40"/>
      <c r="C4729" s="40"/>
      <c r="D4729" s="45"/>
      <c r="E4729" s="45"/>
      <c r="F4729" s="64"/>
      <c r="G4729" s="40"/>
      <c r="H4729" s="40"/>
      <c r="I4729" s="40"/>
      <c r="J4729" s="40"/>
      <c r="K4729" s="40"/>
      <c r="L4729" s="40"/>
      <c r="M4729" s="40"/>
      <c r="N4729" s="40"/>
      <c r="O4729" s="40"/>
      <c r="P4729" s="40"/>
      <c r="Q4729" s="40"/>
      <c r="R4729" s="40"/>
      <c r="S4729" s="40"/>
      <c r="T4729" s="40"/>
      <c r="U4729" s="40"/>
      <c r="V4729" s="40"/>
      <c r="W4729" s="40"/>
      <c r="X4729" s="40"/>
      <c r="Y4729" s="40"/>
      <c r="Z4729" s="40"/>
      <c r="AA4729" s="40"/>
      <c r="AB4729" s="40"/>
      <c r="AC4729" s="40"/>
      <c r="AD4729" s="40"/>
      <c r="AE4729" s="40"/>
      <c r="AF4729" s="40"/>
      <c r="AG4729" s="40"/>
      <c r="AH4729" s="40"/>
      <c r="AI4729" s="40"/>
      <c r="AJ4729" s="40"/>
      <c r="AK4729" s="40"/>
      <c r="AL4729" s="40"/>
      <c r="AM4729" s="40"/>
      <c r="AN4729" s="40"/>
      <c r="AO4729" s="40"/>
      <c r="AP4729" s="40"/>
      <c r="AQ4729" s="40"/>
      <c r="AR4729" s="40"/>
      <c r="AS4729" s="40"/>
      <c r="AT4729" s="40"/>
      <c r="AU4729" s="40"/>
      <c r="AV4729" s="40"/>
      <c r="AW4729" s="40"/>
      <c r="AX4729" s="40"/>
      <c r="AY4729" s="40"/>
      <c r="AZ4729" s="40"/>
      <c r="BA4729" s="40"/>
      <c r="BB4729" s="40"/>
      <c r="BC4729" s="40"/>
      <c r="BD4729" s="40"/>
      <c r="BE4729" s="40"/>
      <c r="BF4729" s="40"/>
    </row>
    <row r="4730" spans="1:58" x14ac:dyDescent="0.4">
      <c r="A4730" s="510"/>
      <c r="B4730" s="40"/>
      <c r="C4730" s="40"/>
      <c r="D4730" s="45"/>
      <c r="E4730" s="45"/>
      <c r="F4730" s="64"/>
      <c r="G4730" s="40"/>
      <c r="H4730" s="40"/>
      <c r="I4730" s="40"/>
      <c r="J4730" s="40"/>
      <c r="K4730" s="40"/>
      <c r="L4730" s="40"/>
      <c r="M4730" s="40"/>
      <c r="N4730" s="40"/>
      <c r="O4730" s="40"/>
      <c r="P4730" s="40"/>
      <c r="Q4730" s="40"/>
      <c r="R4730" s="40"/>
      <c r="S4730" s="40"/>
      <c r="T4730" s="40"/>
      <c r="U4730" s="40"/>
      <c r="V4730" s="40"/>
      <c r="W4730" s="40"/>
      <c r="X4730" s="40"/>
      <c r="Y4730" s="40"/>
      <c r="Z4730" s="40"/>
      <c r="AA4730" s="40"/>
      <c r="AB4730" s="40"/>
      <c r="AC4730" s="40"/>
      <c r="AD4730" s="40"/>
      <c r="AE4730" s="40"/>
      <c r="AF4730" s="40"/>
      <c r="AG4730" s="40"/>
      <c r="AH4730" s="40"/>
      <c r="AI4730" s="40"/>
      <c r="AJ4730" s="40"/>
      <c r="AK4730" s="40"/>
      <c r="AL4730" s="40"/>
      <c r="AM4730" s="40"/>
      <c r="AN4730" s="40"/>
      <c r="AO4730" s="40"/>
      <c r="AP4730" s="40"/>
      <c r="AQ4730" s="40"/>
      <c r="AR4730" s="40"/>
      <c r="AS4730" s="40"/>
      <c r="AT4730" s="40"/>
      <c r="AU4730" s="40"/>
      <c r="AV4730" s="40"/>
      <c r="AW4730" s="40"/>
      <c r="AX4730" s="40"/>
      <c r="AY4730" s="40"/>
      <c r="AZ4730" s="40"/>
      <c r="BA4730" s="40"/>
      <c r="BB4730" s="40"/>
      <c r="BC4730" s="40"/>
      <c r="BD4730" s="40"/>
      <c r="BE4730" s="40"/>
      <c r="BF4730" s="40"/>
    </row>
    <row r="4731" spans="1:58" x14ac:dyDescent="0.4">
      <c r="A4731" s="510"/>
      <c r="B4731" s="40"/>
      <c r="C4731" s="40"/>
      <c r="D4731" s="45"/>
      <c r="E4731" s="45"/>
      <c r="F4731" s="64"/>
      <c r="G4731" s="40"/>
      <c r="H4731" s="40"/>
      <c r="I4731" s="40"/>
      <c r="J4731" s="40"/>
      <c r="K4731" s="40"/>
      <c r="L4731" s="40"/>
      <c r="M4731" s="40"/>
      <c r="N4731" s="40"/>
      <c r="O4731" s="40"/>
      <c r="P4731" s="40"/>
      <c r="Q4731" s="40"/>
      <c r="R4731" s="40"/>
      <c r="S4731" s="40"/>
      <c r="T4731" s="40"/>
      <c r="U4731" s="40"/>
      <c r="V4731" s="40"/>
      <c r="W4731" s="40"/>
      <c r="X4731" s="40"/>
      <c r="Y4731" s="40"/>
      <c r="Z4731" s="40"/>
      <c r="AA4731" s="40"/>
      <c r="AB4731" s="40"/>
      <c r="AC4731" s="40"/>
      <c r="AD4731" s="40"/>
      <c r="AE4731" s="40"/>
      <c r="AF4731" s="40"/>
      <c r="AG4731" s="40"/>
      <c r="AH4731" s="40"/>
      <c r="AI4731" s="40"/>
      <c r="AJ4731" s="40"/>
      <c r="AK4731" s="40"/>
      <c r="AL4731" s="40"/>
      <c r="AM4731" s="40"/>
      <c r="AN4731" s="40"/>
      <c r="AO4731" s="40"/>
      <c r="AP4731" s="40"/>
      <c r="AQ4731" s="40"/>
      <c r="AR4731" s="40"/>
      <c r="AS4731" s="40"/>
      <c r="AT4731" s="40"/>
      <c r="AU4731" s="40"/>
      <c r="AV4731" s="40"/>
      <c r="AW4731" s="40"/>
      <c r="AX4731" s="40"/>
      <c r="AY4731" s="40"/>
      <c r="AZ4731" s="40"/>
      <c r="BA4731" s="40"/>
      <c r="BB4731" s="40"/>
      <c r="BC4731" s="40"/>
      <c r="BD4731" s="40"/>
      <c r="BE4731" s="40"/>
      <c r="BF4731" s="40"/>
    </row>
    <row r="4732" spans="1:58" x14ac:dyDescent="0.4">
      <c r="A4732" s="510"/>
      <c r="B4732" s="40"/>
      <c r="C4732" s="40"/>
      <c r="D4732" s="45"/>
      <c r="E4732" s="45"/>
      <c r="F4732" s="64"/>
      <c r="G4732" s="40"/>
      <c r="H4732" s="40"/>
      <c r="I4732" s="40"/>
      <c r="J4732" s="40"/>
      <c r="K4732" s="40"/>
      <c r="L4732" s="40"/>
      <c r="M4732" s="40"/>
      <c r="N4732" s="40"/>
      <c r="O4732" s="40"/>
      <c r="P4732" s="40"/>
      <c r="Q4732" s="40"/>
      <c r="R4732" s="40"/>
      <c r="S4732" s="40"/>
      <c r="T4732" s="40"/>
      <c r="U4732" s="40"/>
      <c r="V4732" s="40"/>
      <c r="W4732" s="40"/>
      <c r="X4732" s="40"/>
      <c r="Y4732" s="40"/>
      <c r="Z4732" s="40"/>
      <c r="AA4732" s="40"/>
      <c r="AB4732" s="40"/>
      <c r="AC4732" s="40"/>
      <c r="AD4732" s="40"/>
      <c r="AE4732" s="40"/>
      <c r="AF4732" s="40"/>
      <c r="AG4732" s="40"/>
      <c r="AH4732" s="40"/>
      <c r="AI4732" s="40"/>
      <c r="AJ4732" s="40"/>
      <c r="AK4732" s="40"/>
      <c r="AL4732" s="40"/>
      <c r="AM4732" s="40"/>
      <c r="AN4732" s="40"/>
      <c r="AO4732" s="40"/>
      <c r="AP4732" s="40"/>
      <c r="AQ4732" s="40"/>
      <c r="AR4732" s="40"/>
      <c r="AS4732" s="40"/>
      <c r="AT4732" s="40"/>
      <c r="AU4732" s="40"/>
      <c r="AV4732" s="40"/>
      <c r="AW4732" s="40"/>
      <c r="AX4732" s="40"/>
      <c r="AY4732" s="40"/>
      <c r="AZ4732" s="40"/>
      <c r="BA4732" s="40"/>
      <c r="BB4732" s="40"/>
      <c r="BC4732" s="40"/>
      <c r="BD4732" s="40"/>
      <c r="BE4732" s="40"/>
      <c r="BF4732" s="40"/>
    </row>
    <row r="4733" spans="1:58" x14ac:dyDescent="0.4">
      <c r="A4733" s="510"/>
      <c r="B4733" s="40"/>
      <c r="C4733" s="40"/>
      <c r="D4733" s="45"/>
      <c r="E4733" s="45"/>
      <c r="F4733" s="64"/>
      <c r="G4733" s="40"/>
      <c r="H4733" s="40"/>
      <c r="I4733" s="40"/>
      <c r="J4733" s="40"/>
      <c r="K4733" s="40"/>
      <c r="L4733" s="40"/>
      <c r="M4733" s="40"/>
      <c r="N4733" s="40"/>
      <c r="O4733" s="40"/>
      <c r="P4733" s="40"/>
      <c r="Q4733" s="40"/>
      <c r="R4733" s="40"/>
      <c r="S4733" s="40"/>
      <c r="T4733" s="40"/>
      <c r="U4733" s="40"/>
      <c r="V4733" s="40"/>
      <c r="W4733" s="40"/>
      <c r="X4733" s="40"/>
      <c r="Y4733" s="40"/>
      <c r="Z4733" s="40"/>
      <c r="AA4733" s="40"/>
      <c r="AB4733" s="40"/>
      <c r="AC4733" s="40"/>
      <c r="AD4733" s="40"/>
      <c r="AE4733" s="40"/>
      <c r="AF4733" s="40"/>
      <c r="AG4733" s="40"/>
      <c r="AH4733" s="40"/>
      <c r="AI4733" s="40"/>
      <c r="AJ4733" s="40"/>
      <c r="AK4733" s="40"/>
      <c r="AL4733" s="40"/>
      <c r="AM4733" s="40"/>
      <c r="AN4733" s="40"/>
      <c r="AO4733" s="40"/>
      <c r="AP4733" s="40"/>
      <c r="AQ4733" s="40"/>
      <c r="AR4733" s="40"/>
      <c r="AS4733" s="40"/>
      <c r="AT4733" s="40"/>
      <c r="AU4733" s="40"/>
      <c r="AV4733" s="40"/>
      <c r="AW4733" s="40"/>
      <c r="AX4733" s="40"/>
      <c r="AY4733" s="40"/>
      <c r="AZ4733" s="40"/>
      <c r="BA4733" s="40"/>
      <c r="BB4733" s="40"/>
      <c r="BC4733" s="40"/>
      <c r="BD4733" s="40"/>
      <c r="BE4733" s="40"/>
      <c r="BF4733" s="40"/>
    </row>
    <row r="4734" spans="1:58" x14ac:dyDescent="0.4">
      <c r="A4734" s="510"/>
      <c r="B4734" s="40"/>
      <c r="C4734" s="40"/>
      <c r="D4734" s="45"/>
      <c r="E4734" s="45"/>
      <c r="F4734" s="64"/>
      <c r="G4734" s="40"/>
      <c r="H4734" s="40"/>
      <c r="I4734" s="40"/>
      <c r="J4734" s="40"/>
      <c r="K4734" s="40"/>
      <c r="L4734" s="40"/>
      <c r="M4734" s="40"/>
      <c r="N4734" s="40"/>
      <c r="O4734" s="40"/>
      <c r="P4734" s="40"/>
      <c r="Q4734" s="40"/>
      <c r="R4734" s="40"/>
      <c r="S4734" s="40"/>
      <c r="T4734" s="40"/>
      <c r="U4734" s="40"/>
      <c r="V4734" s="40"/>
      <c r="W4734" s="40"/>
      <c r="X4734" s="40"/>
      <c r="Y4734" s="40"/>
      <c r="Z4734" s="40"/>
      <c r="AA4734" s="40"/>
      <c r="AB4734" s="40"/>
      <c r="AC4734" s="40"/>
      <c r="AD4734" s="40"/>
      <c r="AE4734" s="40"/>
      <c r="AF4734" s="40"/>
      <c r="AG4734" s="40"/>
      <c r="AH4734" s="40"/>
      <c r="AI4734" s="40"/>
      <c r="AJ4734" s="40"/>
      <c r="AK4734" s="40"/>
      <c r="AL4734" s="40"/>
      <c r="AM4734" s="40"/>
      <c r="AN4734" s="40"/>
      <c r="AO4734" s="40"/>
      <c r="AP4734" s="40"/>
      <c r="AQ4734" s="40"/>
      <c r="AR4734" s="40"/>
      <c r="AS4734" s="40"/>
      <c r="AT4734" s="40"/>
      <c r="AU4734" s="40"/>
      <c r="AV4734" s="40"/>
      <c r="AW4734" s="40"/>
      <c r="AX4734" s="40"/>
      <c r="AY4734" s="40"/>
      <c r="AZ4734" s="40"/>
      <c r="BA4734" s="40"/>
      <c r="BB4734" s="40"/>
      <c r="BC4734" s="40"/>
      <c r="BD4734" s="40"/>
      <c r="BE4734" s="40"/>
      <c r="BF4734" s="40"/>
    </row>
    <row r="4735" spans="1:58" x14ac:dyDescent="0.4">
      <c r="A4735" s="510"/>
      <c r="B4735" s="40"/>
      <c r="C4735" s="40"/>
      <c r="D4735" s="45"/>
      <c r="E4735" s="45"/>
      <c r="F4735" s="64"/>
      <c r="G4735" s="40"/>
      <c r="H4735" s="40"/>
      <c r="I4735" s="40"/>
      <c r="J4735" s="40"/>
      <c r="K4735" s="40"/>
      <c r="L4735" s="40"/>
      <c r="M4735" s="40"/>
      <c r="N4735" s="40"/>
      <c r="O4735" s="40"/>
      <c r="P4735" s="40"/>
      <c r="Q4735" s="40"/>
      <c r="R4735" s="40"/>
      <c r="S4735" s="40"/>
      <c r="T4735" s="40"/>
      <c r="U4735" s="40"/>
      <c r="V4735" s="40"/>
      <c r="W4735" s="40"/>
      <c r="X4735" s="40"/>
      <c r="Y4735" s="40"/>
      <c r="Z4735" s="40"/>
      <c r="AA4735" s="40"/>
      <c r="AB4735" s="40"/>
      <c r="AC4735" s="40"/>
      <c r="AD4735" s="40"/>
      <c r="AE4735" s="40"/>
      <c r="AF4735" s="40"/>
      <c r="AG4735" s="40"/>
      <c r="AH4735" s="40"/>
      <c r="AI4735" s="40"/>
      <c r="AJ4735" s="40"/>
      <c r="AK4735" s="40"/>
      <c r="AL4735" s="40"/>
      <c r="AM4735" s="40"/>
      <c r="AN4735" s="40"/>
      <c r="AO4735" s="40"/>
      <c r="AP4735" s="40"/>
      <c r="AQ4735" s="40"/>
      <c r="AR4735" s="40"/>
      <c r="AS4735" s="40"/>
      <c r="AT4735" s="40"/>
      <c r="AU4735" s="40"/>
      <c r="AV4735" s="40"/>
      <c r="AW4735" s="40"/>
      <c r="AX4735" s="40"/>
      <c r="AY4735" s="40"/>
      <c r="AZ4735" s="40"/>
      <c r="BA4735" s="40"/>
      <c r="BB4735" s="40"/>
      <c r="BC4735" s="40"/>
      <c r="BD4735" s="40"/>
      <c r="BE4735" s="40"/>
      <c r="BF4735" s="40"/>
    </row>
    <row r="4736" spans="1:58" x14ac:dyDescent="0.4">
      <c r="A4736" s="510"/>
      <c r="B4736" s="40"/>
      <c r="C4736" s="40"/>
      <c r="D4736" s="45"/>
      <c r="E4736" s="45"/>
      <c r="F4736" s="64"/>
      <c r="G4736" s="40"/>
      <c r="H4736" s="40"/>
      <c r="I4736" s="40"/>
      <c r="J4736" s="40"/>
      <c r="K4736" s="40"/>
      <c r="L4736" s="40"/>
      <c r="M4736" s="40"/>
      <c r="N4736" s="40"/>
      <c r="O4736" s="40"/>
      <c r="P4736" s="40"/>
      <c r="Q4736" s="40"/>
      <c r="R4736" s="40"/>
      <c r="S4736" s="40"/>
      <c r="T4736" s="40"/>
      <c r="U4736" s="40"/>
      <c r="V4736" s="40"/>
      <c r="W4736" s="40"/>
      <c r="X4736" s="40"/>
      <c r="Y4736" s="40"/>
      <c r="Z4736" s="40"/>
      <c r="AA4736" s="40"/>
      <c r="AB4736" s="40"/>
      <c r="AC4736" s="40"/>
      <c r="AD4736" s="40"/>
      <c r="AE4736" s="40"/>
      <c r="AF4736" s="40"/>
      <c r="AG4736" s="40"/>
      <c r="AH4736" s="40"/>
      <c r="AI4736" s="40"/>
      <c r="AJ4736" s="40"/>
      <c r="AK4736" s="40"/>
      <c r="AL4736" s="40"/>
      <c r="AM4736" s="40"/>
      <c r="AN4736" s="40"/>
      <c r="AO4736" s="40"/>
      <c r="AP4736" s="40"/>
      <c r="AQ4736" s="40"/>
      <c r="AR4736" s="40"/>
      <c r="AS4736" s="40"/>
      <c r="AT4736" s="40"/>
      <c r="AU4736" s="40"/>
      <c r="AV4736" s="40"/>
      <c r="AW4736" s="40"/>
      <c r="AX4736" s="40"/>
      <c r="AY4736" s="40"/>
      <c r="AZ4736" s="40"/>
      <c r="BA4736" s="40"/>
      <c r="BB4736" s="40"/>
      <c r="BC4736" s="40"/>
      <c r="BD4736" s="40"/>
      <c r="BE4736" s="40"/>
      <c r="BF4736" s="40"/>
    </row>
    <row r="4737" spans="1:58" x14ac:dyDescent="0.4">
      <c r="A4737" s="510"/>
      <c r="B4737" s="40"/>
      <c r="C4737" s="40"/>
      <c r="D4737" s="45"/>
      <c r="E4737" s="45"/>
      <c r="F4737" s="64"/>
      <c r="G4737" s="40"/>
      <c r="H4737" s="40"/>
      <c r="I4737" s="40"/>
      <c r="J4737" s="40"/>
      <c r="K4737" s="40"/>
      <c r="L4737" s="40"/>
      <c r="M4737" s="40"/>
      <c r="N4737" s="40"/>
      <c r="O4737" s="40"/>
      <c r="P4737" s="40"/>
      <c r="Q4737" s="40"/>
      <c r="R4737" s="40"/>
      <c r="S4737" s="40"/>
      <c r="T4737" s="40"/>
      <c r="U4737" s="40"/>
      <c r="V4737" s="40"/>
      <c r="W4737" s="40"/>
      <c r="X4737" s="40"/>
      <c r="Y4737" s="40"/>
      <c r="Z4737" s="40"/>
      <c r="AA4737" s="40"/>
      <c r="AB4737" s="40"/>
      <c r="AC4737" s="40"/>
      <c r="AD4737" s="40"/>
      <c r="AE4737" s="40"/>
      <c r="AF4737" s="40"/>
      <c r="AG4737" s="40"/>
      <c r="AH4737" s="40"/>
      <c r="AI4737" s="40"/>
      <c r="AJ4737" s="40"/>
      <c r="AK4737" s="40"/>
      <c r="AL4737" s="40"/>
      <c r="AM4737" s="40"/>
      <c r="AN4737" s="40"/>
      <c r="AO4737" s="40"/>
      <c r="AP4737" s="40"/>
      <c r="AQ4737" s="40"/>
      <c r="AR4737" s="40"/>
      <c r="AS4737" s="40"/>
      <c r="AT4737" s="40"/>
      <c r="AU4737" s="40"/>
      <c r="AV4737" s="40"/>
      <c r="AW4737" s="40"/>
      <c r="AX4737" s="40"/>
      <c r="AY4737" s="40"/>
      <c r="AZ4737" s="40"/>
      <c r="BA4737" s="40"/>
      <c r="BB4737" s="40"/>
      <c r="BC4737" s="40"/>
      <c r="BD4737" s="40"/>
      <c r="BE4737" s="40"/>
      <c r="BF4737" s="40"/>
    </row>
    <row r="4738" spans="1:58" x14ac:dyDescent="0.4">
      <c r="A4738" s="510"/>
      <c r="B4738" s="40"/>
      <c r="C4738" s="40"/>
      <c r="D4738" s="45"/>
      <c r="E4738" s="45"/>
      <c r="F4738" s="64"/>
      <c r="G4738" s="40"/>
      <c r="H4738" s="40"/>
      <c r="I4738" s="40"/>
      <c r="J4738" s="40"/>
      <c r="K4738" s="40"/>
      <c r="L4738" s="40"/>
      <c r="M4738" s="40"/>
      <c r="N4738" s="40"/>
      <c r="O4738" s="40"/>
      <c r="P4738" s="40"/>
      <c r="Q4738" s="40"/>
      <c r="R4738" s="40"/>
      <c r="S4738" s="40"/>
      <c r="T4738" s="40"/>
      <c r="U4738" s="40"/>
      <c r="V4738" s="40"/>
      <c r="W4738" s="40"/>
      <c r="X4738" s="40"/>
      <c r="Y4738" s="40"/>
      <c r="Z4738" s="40"/>
      <c r="AA4738" s="40"/>
      <c r="AB4738" s="40"/>
      <c r="AC4738" s="40"/>
      <c r="AD4738" s="40"/>
      <c r="AE4738" s="40"/>
      <c r="AF4738" s="40"/>
      <c r="AG4738" s="40"/>
      <c r="AH4738" s="40"/>
      <c r="AI4738" s="40"/>
      <c r="AJ4738" s="40"/>
      <c r="AK4738" s="40"/>
      <c r="AL4738" s="40"/>
      <c r="AM4738" s="40"/>
      <c r="AN4738" s="40"/>
      <c r="AO4738" s="40"/>
      <c r="AP4738" s="40"/>
      <c r="AQ4738" s="40"/>
      <c r="AR4738" s="40"/>
      <c r="AS4738" s="40"/>
      <c r="AT4738" s="40"/>
      <c r="AU4738" s="40"/>
      <c r="AV4738" s="40"/>
      <c r="AW4738" s="40"/>
      <c r="AX4738" s="40"/>
      <c r="AY4738" s="40"/>
      <c r="AZ4738" s="40"/>
      <c r="BA4738" s="40"/>
      <c r="BB4738" s="40"/>
      <c r="BC4738" s="40"/>
      <c r="BD4738" s="40"/>
      <c r="BE4738" s="40"/>
      <c r="BF4738" s="40"/>
    </row>
    <row r="4739" spans="1:58" x14ac:dyDescent="0.4">
      <c r="A4739" s="510"/>
      <c r="B4739" s="40"/>
      <c r="C4739" s="40"/>
      <c r="D4739" s="45"/>
      <c r="E4739" s="45"/>
      <c r="F4739" s="64"/>
      <c r="G4739" s="40"/>
      <c r="H4739" s="40"/>
      <c r="I4739" s="40"/>
      <c r="J4739" s="40"/>
      <c r="K4739" s="40"/>
      <c r="L4739" s="40"/>
      <c r="M4739" s="40"/>
      <c r="N4739" s="40"/>
      <c r="O4739" s="40"/>
      <c r="P4739" s="40"/>
      <c r="Q4739" s="40"/>
      <c r="R4739" s="40"/>
      <c r="S4739" s="40"/>
      <c r="T4739" s="40"/>
      <c r="U4739" s="40"/>
      <c r="V4739" s="40"/>
      <c r="W4739" s="40"/>
      <c r="X4739" s="40"/>
      <c r="Y4739" s="40"/>
      <c r="Z4739" s="40"/>
      <c r="AA4739" s="40"/>
      <c r="AB4739" s="40"/>
      <c r="AC4739" s="40"/>
      <c r="AD4739" s="40"/>
      <c r="AE4739" s="40"/>
      <c r="AF4739" s="40"/>
      <c r="AG4739" s="40"/>
      <c r="AH4739" s="40"/>
      <c r="AI4739" s="40"/>
      <c r="AJ4739" s="40"/>
      <c r="AK4739" s="40"/>
      <c r="AL4739" s="40"/>
      <c r="AM4739" s="40"/>
      <c r="AN4739" s="40"/>
      <c r="AO4739" s="40"/>
      <c r="AP4739" s="40"/>
      <c r="AQ4739" s="40"/>
      <c r="AR4739" s="40"/>
      <c r="AS4739" s="40"/>
      <c r="AT4739" s="40"/>
      <c r="AU4739" s="40"/>
      <c r="AV4739" s="40"/>
      <c r="AW4739" s="40"/>
      <c r="AX4739" s="40"/>
      <c r="AY4739" s="40"/>
      <c r="AZ4739" s="40"/>
      <c r="BA4739" s="40"/>
      <c r="BB4739" s="40"/>
      <c r="BC4739" s="40"/>
      <c r="BD4739" s="40"/>
      <c r="BE4739" s="40"/>
      <c r="BF4739" s="40"/>
    </row>
    <row r="4740" spans="1:58" x14ac:dyDescent="0.4">
      <c r="A4740" s="510"/>
      <c r="B4740" s="40"/>
      <c r="C4740" s="40"/>
      <c r="D4740" s="45"/>
      <c r="E4740" s="45"/>
      <c r="F4740" s="64"/>
      <c r="G4740" s="40"/>
      <c r="H4740" s="40"/>
      <c r="I4740" s="40"/>
      <c r="J4740" s="40"/>
      <c r="K4740" s="40"/>
      <c r="L4740" s="40"/>
      <c r="M4740" s="40"/>
      <c r="N4740" s="40"/>
      <c r="O4740" s="40"/>
      <c r="P4740" s="40"/>
      <c r="Q4740" s="40"/>
      <c r="R4740" s="40"/>
      <c r="S4740" s="40"/>
      <c r="T4740" s="40"/>
      <c r="U4740" s="40"/>
      <c r="V4740" s="40"/>
      <c r="W4740" s="40"/>
      <c r="X4740" s="40"/>
      <c r="Y4740" s="40"/>
      <c r="Z4740" s="40"/>
      <c r="AA4740" s="40"/>
      <c r="AB4740" s="40"/>
      <c r="AC4740" s="40"/>
      <c r="AD4740" s="40"/>
      <c r="AE4740" s="40"/>
      <c r="AF4740" s="40"/>
      <c r="AG4740" s="40"/>
      <c r="AH4740" s="40"/>
      <c r="AI4740" s="40"/>
      <c r="AJ4740" s="40"/>
      <c r="AK4740" s="40"/>
      <c r="AL4740" s="40"/>
      <c r="AM4740" s="40"/>
      <c r="AN4740" s="40"/>
      <c r="AO4740" s="40"/>
      <c r="AP4740" s="40"/>
      <c r="AQ4740" s="40"/>
      <c r="AR4740" s="40"/>
      <c r="AS4740" s="40"/>
      <c r="AT4740" s="40"/>
      <c r="AU4740" s="40"/>
      <c r="AV4740" s="40"/>
      <c r="AW4740" s="40"/>
      <c r="AX4740" s="40"/>
      <c r="AY4740" s="40"/>
      <c r="AZ4740" s="40"/>
      <c r="BA4740" s="40"/>
      <c r="BB4740" s="40"/>
      <c r="BC4740" s="40"/>
      <c r="BD4740" s="40"/>
      <c r="BE4740" s="40"/>
      <c r="BF4740" s="40"/>
    </row>
    <row r="4741" spans="1:58" x14ac:dyDescent="0.4">
      <c r="A4741" s="510"/>
      <c r="B4741" s="40"/>
      <c r="C4741" s="40"/>
      <c r="D4741" s="45"/>
      <c r="E4741" s="45"/>
      <c r="F4741" s="64"/>
      <c r="G4741" s="40"/>
      <c r="H4741" s="40"/>
      <c r="I4741" s="40"/>
      <c r="J4741" s="40"/>
      <c r="K4741" s="40"/>
      <c r="L4741" s="40"/>
      <c r="M4741" s="40"/>
      <c r="N4741" s="40"/>
      <c r="O4741" s="40"/>
      <c r="P4741" s="40"/>
      <c r="Q4741" s="40"/>
      <c r="R4741" s="40"/>
      <c r="S4741" s="40"/>
      <c r="T4741" s="40"/>
      <c r="U4741" s="40"/>
      <c r="V4741" s="40"/>
      <c r="W4741" s="40"/>
      <c r="X4741" s="40"/>
      <c r="Y4741" s="40"/>
      <c r="Z4741" s="40"/>
      <c r="AA4741" s="40"/>
      <c r="AB4741" s="40"/>
      <c r="AC4741" s="40"/>
      <c r="AD4741" s="40"/>
      <c r="AE4741" s="40"/>
      <c r="AF4741" s="40"/>
      <c r="AG4741" s="40"/>
      <c r="AH4741" s="40"/>
      <c r="AI4741" s="40"/>
      <c r="AJ4741" s="40"/>
      <c r="AK4741" s="40"/>
      <c r="AL4741" s="40"/>
      <c r="AM4741" s="40"/>
      <c r="AN4741" s="40"/>
      <c r="AO4741" s="40"/>
      <c r="AP4741" s="40"/>
      <c r="AQ4741" s="40"/>
      <c r="AR4741" s="40"/>
      <c r="AS4741" s="40"/>
      <c r="AT4741" s="40"/>
      <c r="AU4741" s="40"/>
      <c r="AV4741" s="40"/>
      <c r="AW4741" s="40"/>
      <c r="AX4741" s="40"/>
      <c r="AY4741" s="40"/>
      <c r="AZ4741" s="40"/>
      <c r="BA4741" s="40"/>
      <c r="BB4741" s="40"/>
      <c r="BC4741" s="40"/>
      <c r="BD4741" s="40"/>
      <c r="BE4741" s="40"/>
      <c r="BF4741" s="40"/>
    </row>
    <row r="4742" spans="1:58" x14ac:dyDescent="0.4">
      <c r="A4742" s="510"/>
      <c r="B4742" s="40"/>
      <c r="C4742" s="40"/>
      <c r="D4742" s="45"/>
      <c r="E4742" s="45"/>
      <c r="F4742" s="64"/>
      <c r="G4742" s="40"/>
      <c r="H4742" s="40"/>
      <c r="I4742" s="40"/>
      <c r="J4742" s="40"/>
      <c r="K4742" s="40"/>
      <c r="L4742" s="40"/>
      <c r="M4742" s="40"/>
      <c r="N4742" s="40"/>
      <c r="O4742" s="40"/>
      <c r="P4742" s="40"/>
      <c r="Q4742" s="40"/>
      <c r="R4742" s="40"/>
      <c r="S4742" s="40"/>
      <c r="T4742" s="40"/>
      <c r="U4742" s="40"/>
      <c r="V4742" s="40"/>
      <c r="W4742" s="40"/>
      <c r="X4742" s="40"/>
      <c r="Y4742" s="40"/>
      <c r="Z4742" s="40"/>
      <c r="AA4742" s="40"/>
      <c r="AB4742" s="40"/>
      <c r="AC4742" s="40"/>
      <c r="AD4742" s="40"/>
      <c r="AE4742" s="40"/>
      <c r="AF4742" s="40"/>
      <c r="AG4742" s="40"/>
      <c r="AH4742" s="40"/>
      <c r="AI4742" s="40"/>
      <c r="AJ4742" s="40"/>
      <c r="AK4742" s="40"/>
      <c r="AL4742" s="40"/>
      <c r="AM4742" s="40"/>
      <c r="AN4742" s="40"/>
      <c r="AO4742" s="40"/>
      <c r="AP4742" s="40"/>
      <c r="AQ4742" s="40"/>
      <c r="AR4742" s="40"/>
      <c r="AS4742" s="40"/>
      <c r="AT4742" s="40"/>
      <c r="AU4742" s="40"/>
      <c r="AV4742" s="40"/>
      <c r="AW4742" s="40"/>
      <c r="AX4742" s="40"/>
      <c r="AY4742" s="40"/>
      <c r="AZ4742" s="40"/>
      <c r="BA4742" s="40"/>
      <c r="BB4742" s="40"/>
      <c r="BC4742" s="40"/>
      <c r="BD4742" s="40"/>
      <c r="BE4742" s="40"/>
      <c r="BF4742" s="40"/>
    </row>
    <row r="4743" spans="1:58" x14ac:dyDescent="0.4">
      <c r="A4743" s="510"/>
      <c r="B4743" s="40"/>
      <c r="C4743" s="40"/>
      <c r="D4743" s="45"/>
      <c r="E4743" s="45"/>
      <c r="F4743" s="64"/>
      <c r="G4743" s="40"/>
      <c r="H4743" s="40"/>
      <c r="I4743" s="40"/>
      <c r="J4743" s="40"/>
      <c r="K4743" s="40"/>
      <c r="L4743" s="40"/>
      <c r="M4743" s="40"/>
      <c r="N4743" s="40"/>
      <c r="O4743" s="40"/>
      <c r="P4743" s="40"/>
      <c r="Q4743" s="40"/>
      <c r="R4743" s="40"/>
      <c r="S4743" s="40"/>
      <c r="T4743" s="40"/>
      <c r="U4743" s="40"/>
      <c r="V4743" s="40"/>
      <c r="W4743" s="40"/>
      <c r="X4743" s="40"/>
      <c r="Y4743" s="40"/>
      <c r="Z4743" s="40"/>
      <c r="AA4743" s="40"/>
      <c r="AB4743" s="40"/>
      <c r="AC4743" s="40"/>
      <c r="AD4743" s="40"/>
      <c r="AE4743" s="40"/>
      <c r="AF4743" s="40"/>
      <c r="AG4743" s="40"/>
      <c r="AH4743" s="40"/>
      <c r="AI4743" s="40"/>
      <c r="AJ4743" s="40"/>
      <c r="AK4743" s="40"/>
      <c r="AL4743" s="40"/>
      <c r="AM4743" s="40"/>
      <c r="AN4743" s="40"/>
      <c r="AO4743" s="40"/>
      <c r="AP4743" s="40"/>
      <c r="AQ4743" s="40"/>
      <c r="AR4743" s="40"/>
      <c r="AS4743" s="40"/>
      <c r="AT4743" s="40"/>
      <c r="AU4743" s="40"/>
      <c r="AV4743" s="40"/>
      <c r="AW4743" s="40"/>
      <c r="AX4743" s="40"/>
      <c r="AY4743" s="40"/>
      <c r="AZ4743" s="40"/>
      <c r="BA4743" s="40"/>
      <c r="BB4743" s="40"/>
      <c r="BC4743" s="40"/>
      <c r="BD4743" s="40"/>
      <c r="BE4743" s="40"/>
      <c r="BF4743" s="40"/>
    </row>
    <row r="4744" spans="1:58" x14ac:dyDescent="0.4">
      <c r="A4744" s="510"/>
      <c r="B4744" s="40"/>
      <c r="C4744" s="40"/>
      <c r="D4744" s="45"/>
      <c r="E4744" s="45"/>
      <c r="F4744" s="64"/>
      <c r="G4744" s="40"/>
      <c r="H4744" s="40"/>
      <c r="I4744" s="40"/>
      <c r="J4744" s="40"/>
      <c r="K4744" s="40"/>
      <c r="L4744" s="40"/>
      <c r="M4744" s="40"/>
      <c r="N4744" s="40"/>
      <c r="O4744" s="40"/>
      <c r="P4744" s="40"/>
      <c r="Q4744" s="40"/>
      <c r="R4744" s="40"/>
      <c r="S4744" s="40"/>
      <c r="T4744" s="40"/>
      <c r="U4744" s="40"/>
      <c r="V4744" s="40"/>
      <c r="W4744" s="40"/>
      <c r="X4744" s="40"/>
      <c r="Y4744" s="40"/>
      <c r="Z4744" s="40"/>
      <c r="AA4744" s="40"/>
      <c r="AB4744" s="40"/>
      <c r="AC4744" s="40"/>
      <c r="AD4744" s="40"/>
      <c r="AE4744" s="40"/>
      <c r="AF4744" s="40"/>
      <c r="AG4744" s="40"/>
      <c r="AH4744" s="40"/>
      <c r="AI4744" s="40"/>
      <c r="AJ4744" s="40"/>
      <c r="AK4744" s="40"/>
      <c r="AL4744" s="40"/>
      <c r="AM4744" s="40"/>
      <c r="AN4744" s="40"/>
      <c r="AO4744" s="40"/>
      <c r="AP4744" s="40"/>
      <c r="AQ4744" s="40"/>
      <c r="AR4744" s="40"/>
      <c r="AS4744" s="40"/>
      <c r="AT4744" s="40"/>
      <c r="AU4744" s="40"/>
      <c r="AV4744" s="40"/>
      <c r="AW4744" s="40"/>
      <c r="AX4744" s="40"/>
      <c r="AY4744" s="40"/>
      <c r="AZ4744" s="40"/>
      <c r="BA4744" s="40"/>
      <c r="BB4744" s="40"/>
      <c r="BC4744" s="40"/>
      <c r="BD4744" s="40"/>
      <c r="BE4744" s="40"/>
      <c r="BF4744" s="40"/>
    </row>
    <row r="4745" spans="1:58" x14ac:dyDescent="0.4">
      <c r="A4745" s="510"/>
      <c r="B4745" s="40"/>
      <c r="C4745" s="40"/>
      <c r="D4745" s="45"/>
      <c r="E4745" s="45"/>
      <c r="F4745" s="64"/>
      <c r="G4745" s="40"/>
      <c r="H4745" s="40"/>
      <c r="I4745" s="40"/>
      <c r="J4745" s="40"/>
      <c r="K4745" s="40"/>
      <c r="L4745" s="40"/>
      <c r="M4745" s="40"/>
      <c r="N4745" s="40"/>
      <c r="O4745" s="40"/>
      <c r="P4745" s="40"/>
      <c r="Q4745" s="40"/>
      <c r="R4745" s="40"/>
      <c r="S4745" s="40"/>
      <c r="T4745" s="40"/>
      <c r="U4745" s="40"/>
      <c r="V4745" s="40"/>
      <c r="W4745" s="40"/>
      <c r="X4745" s="40"/>
      <c r="Y4745" s="40"/>
      <c r="Z4745" s="40"/>
      <c r="AA4745" s="40"/>
      <c r="AB4745" s="40"/>
      <c r="AC4745" s="40"/>
      <c r="AD4745" s="40"/>
      <c r="AE4745" s="40"/>
      <c r="AF4745" s="40"/>
      <c r="AG4745" s="40"/>
      <c r="AH4745" s="40"/>
      <c r="AI4745" s="40"/>
      <c r="AJ4745" s="40"/>
      <c r="AK4745" s="40"/>
      <c r="AL4745" s="40"/>
      <c r="AM4745" s="40"/>
      <c r="AN4745" s="40"/>
      <c r="AO4745" s="40"/>
      <c r="AP4745" s="40"/>
      <c r="AQ4745" s="40"/>
      <c r="AR4745" s="40"/>
      <c r="AS4745" s="40"/>
      <c r="AT4745" s="40"/>
      <c r="AU4745" s="40"/>
      <c r="AV4745" s="40"/>
      <c r="AW4745" s="40"/>
      <c r="AX4745" s="40"/>
      <c r="AY4745" s="40"/>
      <c r="AZ4745" s="40"/>
      <c r="BA4745" s="40"/>
      <c r="BB4745" s="40"/>
      <c r="BC4745" s="40"/>
      <c r="BD4745" s="40"/>
      <c r="BE4745" s="40"/>
      <c r="BF4745" s="40"/>
    </row>
    <row r="4746" spans="1:58" x14ac:dyDescent="0.4">
      <c r="A4746" s="510"/>
      <c r="B4746" s="40"/>
      <c r="C4746" s="40"/>
      <c r="D4746" s="45"/>
      <c r="E4746" s="45"/>
      <c r="F4746" s="64"/>
      <c r="G4746" s="40"/>
      <c r="H4746" s="40"/>
      <c r="I4746" s="40"/>
      <c r="J4746" s="40"/>
      <c r="K4746" s="40"/>
      <c r="L4746" s="40"/>
      <c r="M4746" s="40"/>
      <c r="N4746" s="40"/>
      <c r="O4746" s="40"/>
      <c r="P4746" s="40"/>
      <c r="Q4746" s="40"/>
      <c r="R4746" s="40"/>
      <c r="S4746" s="40"/>
      <c r="T4746" s="40"/>
      <c r="U4746" s="40"/>
      <c r="V4746" s="40"/>
      <c r="W4746" s="40"/>
      <c r="X4746" s="40"/>
      <c r="Y4746" s="40"/>
      <c r="Z4746" s="40"/>
      <c r="AA4746" s="40"/>
      <c r="AB4746" s="40"/>
      <c r="AC4746" s="40"/>
      <c r="AD4746" s="40"/>
      <c r="AE4746" s="40"/>
      <c r="AF4746" s="40"/>
      <c r="AG4746" s="40"/>
      <c r="AH4746" s="40"/>
      <c r="AI4746" s="40"/>
      <c r="AJ4746" s="40"/>
      <c r="AK4746" s="40"/>
      <c r="AL4746" s="40"/>
      <c r="AM4746" s="40"/>
      <c r="AN4746" s="40"/>
      <c r="AO4746" s="40"/>
      <c r="AP4746" s="40"/>
      <c r="AQ4746" s="40"/>
      <c r="AR4746" s="40"/>
      <c r="AS4746" s="40"/>
      <c r="AT4746" s="40"/>
      <c r="AU4746" s="40"/>
      <c r="AV4746" s="40"/>
      <c r="AW4746" s="40"/>
      <c r="AX4746" s="40"/>
      <c r="AY4746" s="40"/>
      <c r="AZ4746" s="40"/>
      <c r="BA4746" s="40"/>
      <c r="BB4746" s="40"/>
      <c r="BC4746" s="40"/>
      <c r="BD4746" s="40"/>
      <c r="BE4746" s="40"/>
      <c r="BF4746" s="40"/>
    </row>
    <row r="4747" spans="1:58" x14ac:dyDescent="0.4">
      <c r="A4747" s="510"/>
      <c r="B4747" s="40"/>
      <c r="C4747" s="40"/>
      <c r="D4747" s="45"/>
      <c r="E4747" s="45"/>
      <c r="F4747" s="64"/>
      <c r="G4747" s="40"/>
      <c r="H4747" s="40"/>
      <c r="I4747" s="40"/>
      <c r="J4747" s="40"/>
      <c r="K4747" s="40"/>
      <c r="L4747" s="40"/>
      <c r="M4747" s="40"/>
      <c r="N4747" s="40"/>
      <c r="O4747" s="40"/>
      <c r="P4747" s="40"/>
      <c r="Q4747" s="40"/>
      <c r="R4747" s="40"/>
      <c r="S4747" s="40"/>
      <c r="T4747" s="40"/>
      <c r="U4747" s="40"/>
      <c r="V4747" s="40"/>
      <c r="W4747" s="40"/>
      <c r="X4747" s="40"/>
      <c r="Y4747" s="40"/>
      <c r="Z4747" s="40"/>
      <c r="AA4747" s="40"/>
      <c r="AB4747" s="40"/>
      <c r="AC4747" s="40"/>
      <c r="AD4747" s="40"/>
      <c r="AE4747" s="40"/>
      <c r="AF4747" s="40"/>
      <c r="AG4747" s="40"/>
      <c r="AH4747" s="40"/>
      <c r="AI4747" s="40"/>
      <c r="AJ4747" s="40"/>
      <c r="AK4747" s="40"/>
      <c r="AL4747" s="40"/>
      <c r="AM4747" s="40"/>
      <c r="AN4747" s="40"/>
      <c r="AO4747" s="40"/>
      <c r="AP4747" s="40"/>
      <c r="AQ4747" s="40"/>
      <c r="AR4747" s="40"/>
      <c r="AS4747" s="40"/>
      <c r="AT4747" s="40"/>
      <c r="AU4747" s="40"/>
      <c r="AV4747" s="40"/>
      <c r="AW4747" s="40"/>
      <c r="AX4747" s="40"/>
      <c r="AY4747" s="40"/>
      <c r="AZ4747" s="40"/>
      <c r="BA4747" s="40"/>
      <c r="BB4747" s="40"/>
      <c r="BC4747" s="40"/>
      <c r="BD4747" s="40"/>
      <c r="BE4747" s="40"/>
      <c r="BF4747" s="40"/>
    </row>
    <row r="4748" spans="1:58" x14ac:dyDescent="0.4">
      <c r="A4748" s="510"/>
      <c r="B4748" s="40"/>
      <c r="C4748" s="40"/>
      <c r="D4748" s="45"/>
      <c r="E4748" s="45"/>
      <c r="F4748" s="64"/>
      <c r="G4748" s="40"/>
      <c r="H4748" s="40"/>
      <c r="I4748" s="40"/>
      <c r="J4748" s="40"/>
      <c r="K4748" s="40"/>
      <c r="L4748" s="40"/>
      <c r="M4748" s="40"/>
      <c r="N4748" s="40"/>
      <c r="O4748" s="40"/>
      <c r="P4748" s="40"/>
      <c r="Q4748" s="40"/>
      <c r="R4748" s="40"/>
      <c r="S4748" s="40"/>
      <c r="T4748" s="40"/>
      <c r="U4748" s="40"/>
      <c r="V4748" s="40"/>
      <c r="W4748" s="40"/>
      <c r="X4748" s="40"/>
      <c r="Y4748" s="40"/>
      <c r="Z4748" s="40"/>
      <c r="AA4748" s="40"/>
      <c r="AB4748" s="40"/>
      <c r="AC4748" s="40"/>
      <c r="AD4748" s="40"/>
      <c r="AE4748" s="40"/>
      <c r="AF4748" s="40"/>
      <c r="AG4748" s="40"/>
      <c r="AH4748" s="40"/>
      <c r="AI4748" s="40"/>
      <c r="AJ4748" s="40"/>
      <c r="AK4748" s="40"/>
      <c r="AL4748" s="40"/>
      <c r="AM4748" s="40"/>
      <c r="AN4748" s="40"/>
      <c r="AO4748" s="40"/>
      <c r="AP4748" s="40"/>
      <c r="AQ4748" s="40"/>
      <c r="AR4748" s="40"/>
      <c r="AS4748" s="40"/>
      <c r="AT4748" s="40"/>
      <c r="AU4748" s="40"/>
      <c r="AV4748" s="40"/>
      <c r="AW4748" s="40"/>
      <c r="AX4748" s="40"/>
      <c r="AY4748" s="40"/>
      <c r="AZ4748" s="40"/>
      <c r="BA4748" s="40"/>
      <c r="BB4748" s="40"/>
      <c r="BC4748" s="40"/>
      <c r="BD4748" s="40"/>
      <c r="BE4748" s="40"/>
      <c r="BF4748" s="40"/>
    </row>
    <row r="4749" spans="1:58" x14ac:dyDescent="0.4">
      <c r="A4749" s="510"/>
      <c r="B4749" s="40"/>
      <c r="C4749" s="40"/>
      <c r="D4749" s="45"/>
      <c r="E4749" s="45"/>
      <c r="F4749" s="64"/>
      <c r="G4749" s="40"/>
      <c r="H4749" s="40"/>
      <c r="I4749" s="40"/>
      <c r="J4749" s="40"/>
      <c r="K4749" s="40"/>
      <c r="L4749" s="40"/>
      <c r="M4749" s="40"/>
      <c r="N4749" s="40"/>
      <c r="O4749" s="40"/>
      <c r="P4749" s="40"/>
      <c r="Q4749" s="40"/>
      <c r="R4749" s="40"/>
      <c r="S4749" s="40"/>
      <c r="T4749" s="40"/>
      <c r="U4749" s="40"/>
      <c r="V4749" s="40"/>
      <c r="W4749" s="40"/>
      <c r="X4749" s="40"/>
      <c r="Y4749" s="40"/>
      <c r="Z4749" s="40"/>
      <c r="AA4749" s="40"/>
      <c r="AB4749" s="40"/>
      <c r="AC4749" s="40"/>
      <c r="AD4749" s="40"/>
      <c r="AE4749" s="40"/>
      <c r="AF4749" s="40"/>
      <c r="AG4749" s="40"/>
      <c r="AH4749" s="40"/>
      <c r="AI4749" s="40"/>
      <c r="AJ4749" s="40"/>
      <c r="AK4749" s="40"/>
      <c r="AL4749" s="40"/>
      <c r="AM4749" s="40"/>
      <c r="AN4749" s="40"/>
      <c r="AO4749" s="40"/>
      <c r="AP4749" s="40"/>
      <c r="AQ4749" s="40"/>
      <c r="AR4749" s="40"/>
      <c r="AS4749" s="40"/>
      <c r="AT4749" s="40"/>
      <c r="AU4749" s="40"/>
      <c r="AV4749" s="40"/>
      <c r="AW4749" s="40"/>
      <c r="AX4749" s="40"/>
      <c r="AY4749" s="40"/>
      <c r="AZ4749" s="40"/>
      <c r="BA4749" s="40"/>
      <c r="BB4749" s="40"/>
      <c r="BC4749" s="40"/>
      <c r="BD4749" s="40"/>
      <c r="BE4749" s="40"/>
      <c r="BF4749" s="40"/>
    </row>
    <row r="4750" spans="1:58" x14ac:dyDescent="0.4">
      <c r="A4750" s="510"/>
      <c r="B4750" s="40"/>
      <c r="C4750" s="40"/>
      <c r="D4750" s="45"/>
      <c r="E4750" s="45"/>
      <c r="F4750" s="64"/>
      <c r="G4750" s="40"/>
      <c r="H4750" s="40"/>
      <c r="I4750" s="40"/>
      <c r="J4750" s="40"/>
      <c r="K4750" s="40"/>
      <c r="L4750" s="40"/>
      <c r="M4750" s="40"/>
      <c r="N4750" s="40"/>
      <c r="O4750" s="40"/>
      <c r="P4750" s="40"/>
      <c r="Q4750" s="40"/>
      <c r="R4750" s="40"/>
      <c r="S4750" s="40"/>
      <c r="T4750" s="40"/>
      <c r="U4750" s="40"/>
      <c r="V4750" s="40"/>
      <c r="W4750" s="40"/>
      <c r="X4750" s="40"/>
      <c r="Y4750" s="40"/>
      <c r="Z4750" s="40"/>
      <c r="AA4750" s="40"/>
      <c r="AB4750" s="40"/>
      <c r="AC4750" s="40"/>
      <c r="AD4750" s="40"/>
      <c r="AE4750" s="40"/>
      <c r="AF4750" s="40"/>
      <c r="AG4750" s="40"/>
      <c r="AH4750" s="40"/>
      <c r="AI4750" s="40"/>
      <c r="AJ4750" s="40"/>
      <c r="AK4750" s="40"/>
      <c r="AL4750" s="40"/>
      <c r="AM4750" s="40"/>
      <c r="AN4750" s="40"/>
      <c r="AO4750" s="40"/>
      <c r="AP4750" s="40"/>
      <c r="AQ4750" s="40"/>
      <c r="AR4750" s="40"/>
      <c r="AS4750" s="40"/>
      <c r="AT4750" s="40"/>
      <c r="AU4750" s="40"/>
      <c r="AV4750" s="40"/>
      <c r="AW4750" s="40"/>
      <c r="AX4750" s="40"/>
      <c r="AY4750" s="40"/>
      <c r="AZ4750" s="40"/>
      <c r="BA4750" s="40"/>
      <c r="BB4750" s="40"/>
      <c r="BC4750" s="40"/>
      <c r="BD4750" s="40"/>
      <c r="BE4750" s="40"/>
      <c r="BF4750" s="40"/>
    </row>
    <row r="4751" spans="1:58" x14ac:dyDescent="0.4">
      <c r="A4751" s="510"/>
      <c r="B4751" s="40"/>
      <c r="C4751" s="40"/>
      <c r="D4751" s="45"/>
      <c r="E4751" s="45"/>
      <c r="F4751" s="64"/>
      <c r="G4751" s="40"/>
      <c r="H4751" s="40"/>
      <c r="I4751" s="40"/>
      <c r="J4751" s="40"/>
      <c r="K4751" s="40"/>
      <c r="L4751" s="40"/>
      <c r="M4751" s="40"/>
      <c r="N4751" s="40"/>
      <c r="O4751" s="40"/>
      <c r="P4751" s="40"/>
      <c r="Q4751" s="40"/>
      <c r="R4751" s="40"/>
      <c r="S4751" s="40"/>
      <c r="T4751" s="40"/>
      <c r="U4751" s="40"/>
      <c r="V4751" s="40"/>
      <c r="W4751" s="40"/>
      <c r="X4751" s="40"/>
      <c r="Y4751" s="40"/>
      <c r="Z4751" s="40"/>
      <c r="AA4751" s="40"/>
      <c r="AB4751" s="40"/>
      <c r="AC4751" s="40"/>
      <c r="AD4751" s="40"/>
      <c r="AE4751" s="40"/>
      <c r="AF4751" s="40"/>
      <c r="AG4751" s="40"/>
      <c r="AH4751" s="40"/>
      <c r="AI4751" s="40"/>
      <c r="AJ4751" s="40"/>
      <c r="AK4751" s="40"/>
      <c r="AL4751" s="40"/>
      <c r="AM4751" s="40"/>
      <c r="AN4751" s="40"/>
      <c r="AO4751" s="40"/>
      <c r="AP4751" s="40"/>
      <c r="AQ4751" s="40"/>
      <c r="AR4751" s="40"/>
      <c r="AS4751" s="40"/>
      <c r="AT4751" s="40"/>
      <c r="AU4751" s="40"/>
      <c r="AV4751" s="40"/>
      <c r="AW4751" s="40"/>
      <c r="AX4751" s="40"/>
      <c r="AY4751" s="40"/>
      <c r="AZ4751" s="40"/>
      <c r="BA4751" s="40"/>
      <c r="BB4751" s="40"/>
      <c r="BC4751" s="40"/>
      <c r="BD4751" s="40"/>
      <c r="BE4751" s="40"/>
      <c r="BF4751" s="40"/>
    </row>
    <row r="4752" spans="1:58" x14ac:dyDescent="0.4">
      <c r="A4752" s="510"/>
      <c r="B4752" s="40"/>
      <c r="C4752" s="40"/>
      <c r="D4752" s="45"/>
      <c r="E4752" s="45"/>
      <c r="F4752" s="64"/>
      <c r="G4752" s="40"/>
      <c r="H4752" s="40"/>
      <c r="I4752" s="40"/>
      <c r="J4752" s="40"/>
      <c r="K4752" s="40"/>
      <c r="L4752" s="40"/>
      <c r="M4752" s="40"/>
      <c r="N4752" s="40"/>
      <c r="O4752" s="40"/>
      <c r="P4752" s="40"/>
      <c r="Q4752" s="40"/>
      <c r="R4752" s="40"/>
      <c r="S4752" s="40"/>
      <c r="T4752" s="40"/>
      <c r="U4752" s="40"/>
      <c r="V4752" s="40"/>
      <c r="W4752" s="40"/>
      <c r="X4752" s="40"/>
      <c r="Y4752" s="40"/>
      <c r="Z4752" s="40"/>
      <c r="AA4752" s="40"/>
      <c r="AB4752" s="40"/>
      <c r="AC4752" s="40"/>
      <c r="AD4752" s="40"/>
      <c r="AE4752" s="40"/>
      <c r="AF4752" s="40"/>
      <c r="AG4752" s="40"/>
      <c r="AH4752" s="40"/>
      <c r="AI4752" s="40"/>
      <c r="AJ4752" s="40"/>
      <c r="AK4752" s="40"/>
      <c r="AL4752" s="40"/>
      <c r="AM4752" s="40"/>
      <c r="AN4752" s="40"/>
      <c r="AO4752" s="40"/>
      <c r="AP4752" s="40"/>
      <c r="AQ4752" s="40"/>
      <c r="AR4752" s="40"/>
      <c r="AS4752" s="40"/>
      <c r="AT4752" s="40"/>
      <c r="AU4752" s="40"/>
      <c r="AV4752" s="40"/>
      <c r="AW4752" s="40"/>
      <c r="AX4752" s="40"/>
      <c r="AY4752" s="40"/>
      <c r="AZ4752" s="40"/>
      <c r="BA4752" s="40"/>
      <c r="BB4752" s="40"/>
      <c r="BC4752" s="40"/>
      <c r="BD4752" s="40"/>
      <c r="BE4752" s="40"/>
      <c r="BF4752" s="40"/>
    </row>
    <row r="4753" spans="1:58" x14ac:dyDescent="0.4">
      <c r="A4753" s="510"/>
      <c r="B4753" s="40"/>
      <c r="C4753" s="40"/>
      <c r="D4753" s="45"/>
      <c r="E4753" s="45"/>
      <c r="F4753" s="64"/>
      <c r="G4753" s="40"/>
      <c r="H4753" s="40"/>
      <c r="I4753" s="40"/>
      <c r="J4753" s="40"/>
      <c r="K4753" s="40"/>
      <c r="L4753" s="40"/>
      <c r="M4753" s="40"/>
      <c r="N4753" s="40"/>
      <c r="O4753" s="40"/>
      <c r="P4753" s="40"/>
      <c r="Q4753" s="40"/>
      <c r="R4753" s="40"/>
      <c r="S4753" s="40"/>
      <c r="T4753" s="40"/>
      <c r="U4753" s="40"/>
      <c r="V4753" s="40"/>
      <c r="W4753" s="40"/>
      <c r="X4753" s="40"/>
      <c r="Y4753" s="40"/>
      <c r="Z4753" s="40"/>
      <c r="AA4753" s="40"/>
      <c r="AB4753" s="40"/>
      <c r="AC4753" s="40"/>
      <c r="AD4753" s="40"/>
      <c r="AE4753" s="40"/>
      <c r="AF4753" s="40"/>
      <c r="AG4753" s="40"/>
      <c r="AH4753" s="40"/>
      <c r="AI4753" s="40"/>
      <c r="AJ4753" s="40"/>
      <c r="AK4753" s="40"/>
      <c r="AL4753" s="40"/>
      <c r="AM4753" s="40"/>
      <c r="AN4753" s="40"/>
      <c r="AO4753" s="40"/>
      <c r="AP4753" s="40"/>
      <c r="AQ4753" s="40"/>
      <c r="AR4753" s="40"/>
      <c r="AS4753" s="40"/>
      <c r="AT4753" s="40"/>
      <c r="AU4753" s="40"/>
      <c r="AV4753" s="40"/>
      <c r="AW4753" s="40"/>
      <c r="AX4753" s="40"/>
      <c r="AY4753" s="40"/>
      <c r="AZ4753" s="40"/>
      <c r="BA4753" s="40"/>
      <c r="BB4753" s="40"/>
      <c r="BC4753" s="40"/>
      <c r="BD4753" s="40"/>
      <c r="BE4753" s="40"/>
      <c r="BF4753" s="40"/>
    </row>
    <row r="4754" spans="1:58" x14ac:dyDescent="0.4">
      <c r="A4754" s="510"/>
      <c r="B4754" s="40"/>
      <c r="C4754" s="40"/>
      <c r="D4754" s="45"/>
      <c r="E4754" s="45"/>
      <c r="F4754" s="64"/>
      <c r="G4754" s="40"/>
      <c r="H4754" s="40"/>
      <c r="I4754" s="40"/>
      <c r="J4754" s="40"/>
      <c r="K4754" s="40"/>
      <c r="L4754" s="40"/>
      <c r="M4754" s="40"/>
      <c r="N4754" s="40"/>
      <c r="O4754" s="40"/>
      <c r="P4754" s="40"/>
      <c r="Q4754" s="40"/>
      <c r="R4754" s="40"/>
      <c r="S4754" s="40"/>
      <c r="T4754" s="40"/>
      <c r="U4754" s="40"/>
      <c r="V4754" s="40"/>
      <c r="W4754" s="40"/>
      <c r="X4754" s="40"/>
      <c r="Y4754" s="40"/>
      <c r="Z4754" s="40"/>
      <c r="AA4754" s="40"/>
      <c r="AB4754" s="40"/>
      <c r="AC4754" s="40"/>
      <c r="AD4754" s="40"/>
      <c r="AE4754" s="40"/>
      <c r="AF4754" s="40"/>
      <c r="AG4754" s="40"/>
      <c r="AH4754" s="40"/>
      <c r="AI4754" s="40"/>
      <c r="AJ4754" s="40"/>
      <c r="AK4754" s="40"/>
      <c r="AL4754" s="40"/>
      <c r="AM4754" s="40"/>
      <c r="AN4754" s="40"/>
      <c r="AO4754" s="40"/>
      <c r="AP4754" s="40"/>
      <c r="AQ4754" s="40"/>
      <c r="AR4754" s="40"/>
      <c r="AS4754" s="40"/>
      <c r="AT4754" s="40"/>
      <c r="AU4754" s="40"/>
      <c r="AV4754" s="40"/>
      <c r="AW4754" s="40"/>
      <c r="AX4754" s="40"/>
      <c r="AY4754" s="40"/>
      <c r="AZ4754" s="40"/>
      <c r="BA4754" s="40"/>
      <c r="BB4754" s="40"/>
      <c r="BC4754" s="40"/>
      <c r="BD4754" s="40"/>
      <c r="BE4754" s="40"/>
      <c r="BF4754" s="40"/>
    </row>
    <row r="4755" spans="1:58" x14ac:dyDescent="0.4">
      <c r="A4755" s="510"/>
      <c r="B4755" s="40"/>
      <c r="C4755" s="40"/>
      <c r="D4755" s="45"/>
      <c r="E4755" s="45"/>
      <c r="F4755" s="64"/>
      <c r="G4755" s="40"/>
      <c r="H4755" s="40"/>
      <c r="I4755" s="40"/>
      <c r="J4755" s="40"/>
      <c r="K4755" s="40"/>
      <c r="L4755" s="40"/>
      <c r="M4755" s="40"/>
      <c r="N4755" s="40"/>
      <c r="O4755" s="40"/>
      <c r="P4755" s="40"/>
      <c r="Q4755" s="40"/>
      <c r="R4755" s="40"/>
      <c r="S4755" s="40"/>
      <c r="T4755" s="40"/>
      <c r="U4755" s="40"/>
      <c r="V4755" s="40"/>
      <c r="W4755" s="40"/>
      <c r="X4755" s="40"/>
      <c r="Y4755" s="40"/>
      <c r="Z4755" s="40"/>
      <c r="AA4755" s="40"/>
      <c r="AB4755" s="40"/>
      <c r="AC4755" s="40"/>
      <c r="AD4755" s="40"/>
      <c r="AE4755" s="40"/>
      <c r="AF4755" s="40"/>
      <c r="AG4755" s="40"/>
      <c r="AH4755" s="40"/>
      <c r="AI4755" s="40"/>
      <c r="AJ4755" s="40"/>
      <c r="AK4755" s="40"/>
      <c r="AL4755" s="40"/>
      <c r="AM4755" s="40"/>
      <c r="AN4755" s="40"/>
      <c r="AO4755" s="40"/>
      <c r="AP4755" s="40"/>
      <c r="AQ4755" s="40"/>
      <c r="AR4755" s="40"/>
      <c r="AS4755" s="40"/>
      <c r="AT4755" s="40"/>
      <c r="AU4755" s="40"/>
      <c r="AV4755" s="40"/>
      <c r="AW4755" s="40"/>
      <c r="AX4755" s="40"/>
      <c r="AY4755" s="40"/>
      <c r="AZ4755" s="40"/>
      <c r="BA4755" s="40"/>
      <c r="BB4755" s="40"/>
      <c r="BC4755" s="40"/>
      <c r="BD4755" s="40"/>
      <c r="BE4755" s="40"/>
      <c r="BF4755" s="40"/>
    </row>
    <row r="4756" spans="1:58" x14ac:dyDescent="0.4">
      <c r="A4756" s="510"/>
      <c r="B4756" s="40"/>
      <c r="C4756" s="40"/>
      <c r="D4756" s="45"/>
      <c r="E4756" s="45"/>
      <c r="F4756" s="64"/>
      <c r="G4756" s="40"/>
      <c r="H4756" s="40"/>
      <c r="I4756" s="40"/>
      <c r="J4756" s="40"/>
      <c r="K4756" s="40"/>
      <c r="L4756" s="40"/>
      <c r="M4756" s="40"/>
      <c r="N4756" s="40"/>
      <c r="O4756" s="40"/>
      <c r="P4756" s="40"/>
      <c r="Q4756" s="40"/>
      <c r="R4756" s="40"/>
      <c r="S4756" s="40"/>
      <c r="T4756" s="40"/>
      <c r="U4756" s="40"/>
      <c r="V4756" s="40"/>
      <c r="W4756" s="40"/>
      <c r="X4756" s="40"/>
      <c r="Y4756" s="40"/>
      <c r="Z4756" s="40"/>
      <c r="AA4756" s="40"/>
      <c r="AB4756" s="40"/>
      <c r="AC4756" s="40"/>
      <c r="AD4756" s="40"/>
      <c r="AE4756" s="40"/>
      <c r="AF4756" s="40"/>
      <c r="AG4756" s="40"/>
      <c r="AH4756" s="40"/>
      <c r="AI4756" s="40"/>
      <c r="AJ4756" s="40"/>
      <c r="AK4756" s="40"/>
      <c r="AL4756" s="40"/>
      <c r="AM4756" s="40"/>
      <c r="AN4756" s="40"/>
      <c r="AO4756" s="40"/>
      <c r="AP4756" s="40"/>
      <c r="AQ4756" s="40"/>
      <c r="AR4756" s="40"/>
      <c r="AS4756" s="40"/>
      <c r="AT4756" s="40"/>
      <c r="AU4756" s="40"/>
      <c r="AV4756" s="40"/>
      <c r="AW4756" s="40"/>
      <c r="AX4756" s="40"/>
      <c r="AY4756" s="40"/>
      <c r="AZ4756" s="40"/>
      <c r="BA4756" s="40"/>
      <c r="BB4756" s="40"/>
      <c r="BC4756" s="40"/>
      <c r="BD4756" s="40"/>
      <c r="BE4756" s="40"/>
      <c r="BF4756" s="40"/>
    </row>
    <row r="4757" spans="1:58" x14ac:dyDescent="0.4">
      <c r="A4757" s="510"/>
      <c r="B4757" s="40"/>
      <c r="C4757" s="40"/>
      <c r="D4757" s="45"/>
      <c r="E4757" s="45"/>
      <c r="F4757" s="64"/>
      <c r="G4757" s="40"/>
      <c r="H4757" s="40"/>
      <c r="I4757" s="40"/>
      <c r="J4757" s="40"/>
      <c r="K4757" s="40"/>
      <c r="L4757" s="40"/>
      <c r="M4757" s="40"/>
      <c r="N4757" s="40"/>
      <c r="O4757" s="40"/>
      <c r="P4757" s="40"/>
      <c r="Q4757" s="40"/>
      <c r="R4757" s="40"/>
      <c r="S4757" s="40"/>
      <c r="T4757" s="40"/>
      <c r="U4757" s="40"/>
      <c r="V4757" s="40"/>
      <c r="W4757" s="40"/>
      <c r="X4757" s="40"/>
      <c r="Y4757" s="40"/>
      <c r="Z4757" s="40"/>
      <c r="AA4757" s="40"/>
      <c r="AB4757" s="40"/>
      <c r="AC4757" s="40"/>
      <c r="AD4757" s="40"/>
      <c r="AE4757" s="40"/>
      <c r="AF4757" s="40"/>
      <c r="AG4757" s="40"/>
      <c r="AH4757" s="40"/>
      <c r="AI4757" s="40"/>
      <c r="AJ4757" s="40"/>
      <c r="AK4757" s="40"/>
      <c r="AL4757" s="40"/>
      <c r="AM4757" s="40"/>
      <c r="AN4757" s="40"/>
      <c r="AO4757" s="40"/>
      <c r="AP4757" s="40"/>
      <c r="AQ4757" s="40"/>
      <c r="AR4757" s="40"/>
      <c r="AS4757" s="40"/>
      <c r="AT4757" s="40"/>
      <c r="AU4757" s="40"/>
      <c r="AV4757" s="40"/>
      <c r="AW4757" s="40"/>
      <c r="AX4757" s="40"/>
      <c r="AY4757" s="40"/>
      <c r="AZ4757" s="40"/>
      <c r="BA4757" s="40"/>
      <c r="BB4757" s="40"/>
      <c r="BC4757" s="40"/>
      <c r="BD4757" s="40"/>
      <c r="BE4757" s="40"/>
      <c r="BF4757" s="40"/>
    </row>
    <row r="4758" spans="1:58" x14ac:dyDescent="0.4">
      <c r="A4758" s="510"/>
      <c r="B4758" s="40"/>
      <c r="C4758" s="40"/>
      <c r="D4758" s="45"/>
      <c r="E4758" s="45"/>
      <c r="F4758" s="64"/>
      <c r="G4758" s="40"/>
      <c r="H4758" s="40"/>
      <c r="I4758" s="40"/>
      <c r="J4758" s="40"/>
      <c r="K4758" s="40"/>
      <c r="L4758" s="40"/>
      <c r="M4758" s="40"/>
      <c r="N4758" s="40"/>
      <c r="O4758" s="40"/>
      <c r="P4758" s="40"/>
      <c r="Q4758" s="40"/>
      <c r="R4758" s="40"/>
      <c r="S4758" s="40"/>
      <c r="T4758" s="40"/>
      <c r="U4758" s="40"/>
      <c r="V4758" s="40"/>
      <c r="W4758" s="40"/>
      <c r="X4758" s="40"/>
      <c r="Y4758" s="40"/>
      <c r="Z4758" s="40"/>
      <c r="AA4758" s="40"/>
      <c r="AB4758" s="40"/>
      <c r="AC4758" s="40"/>
      <c r="AD4758" s="40"/>
      <c r="AE4758" s="40"/>
      <c r="AF4758" s="40"/>
      <c r="AG4758" s="40"/>
      <c r="AH4758" s="40"/>
      <c r="AI4758" s="40"/>
      <c r="AJ4758" s="40"/>
      <c r="AK4758" s="40"/>
      <c r="AL4758" s="40"/>
      <c r="AM4758" s="40"/>
      <c r="AN4758" s="40"/>
      <c r="AO4758" s="40"/>
      <c r="AP4758" s="40"/>
      <c r="AQ4758" s="40"/>
      <c r="AR4758" s="40"/>
      <c r="AS4758" s="40"/>
      <c r="AT4758" s="40"/>
      <c r="AU4758" s="40"/>
      <c r="AV4758" s="40"/>
      <c r="AW4758" s="40"/>
      <c r="AX4758" s="40"/>
      <c r="AY4758" s="40"/>
      <c r="AZ4758" s="40"/>
      <c r="BA4758" s="40"/>
      <c r="BB4758" s="40"/>
      <c r="BC4758" s="40"/>
      <c r="BD4758" s="40"/>
      <c r="BE4758" s="40"/>
      <c r="BF4758" s="40"/>
    </row>
    <row r="4759" spans="1:58" x14ac:dyDescent="0.4">
      <c r="A4759" s="510"/>
      <c r="B4759" s="40"/>
      <c r="C4759" s="40"/>
      <c r="D4759" s="45"/>
      <c r="E4759" s="45"/>
      <c r="F4759" s="64"/>
      <c r="G4759" s="40"/>
      <c r="H4759" s="40"/>
      <c r="I4759" s="40"/>
      <c r="J4759" s="40"/>
      <c r="K4759" s="40"/>
      <c r="L4759" s="40"/>
      <c r="M4759" s="40"/>
      <c r="N4759" s="40"/>
      <c r="O4759" s="40"/>
      <c r="P4759" s="40"/>
      <c r="Q4759" s="40"/>
      <c r="R4759" s="40"/>
      <c r="S4759" s="40"/>
      <c r="T4759" s="40"/>
      <c r="U4759" s="40"/>
      <c r="V4759" s="40"/>
      <c r="W4759" s="40"/>
      <c r="X4759" s="40"/>
      <c r="Y4759" s="40"/>
      <c r="Z4759" s="40"/>
      <c r="AA4759" s="40"/>
      <c r="AB4759" s="40"/>
      <c r="AC4759" s="40"/>
      <c r="AD4759" s="40"/>
      <c r="AE4759" s="40"/>
      <c r="AF4759" s="40"/>
      <c r="AG4759" s="40"/>
      <c r="AH4759" s="40"/>
      <c r="AI4759" s="40"/>
      <c r="AJ4759" s="40"/>
      <c r="AK4759" s="40"/>
      <c r="AL4759" s="40"/>
      <c r="AM4759" s="40"/>
      <c r="AN4759" s="40"/>
      <c r="AO4759" s="40"/>
      <c r="AP4759" s="40"/>
      <c r="AQ4759" s="40"/>
      <c r="AR4759" s="40"/>
      <c r="AS4759" s="40"/>
      <c r="AT4759" s="40"/>
      <c r="AU4759" s="40"/>
      <c r="AV4759" s="40"/>
      <c r="AW4759" s="40"/>
      <c r="AX4759" s="40"/>
      <c r="AY4759" s="40"/>
      <c r="AZ4759" s="40"/>
      <c r="BA4759" s="40"/>
      <c r="BB4759" s="40"/>
      <c r="BC4759" s="40"/>
      <c r="BD4759" s="40"/>
      <c r="BE4759" s="40"/>
      <c r="BF4759" s="40"/>
    </row>
    <row r="4760" spans="1:58" x14ac:dyDescent="0.4">
      <c r="A4760" s="510"/>
      <c r="B4760" s="40"/>
      <c r="C4760" s="40"/>
      <c r="D4760" s="45"/>
      <c r="E4760" s="45"/>
      <c r="F4760" s="64"/>
      <c r="G4760" s="40"/>
      <c r="H4760" s="40"/>
      <c r="I4760" s="40"/>
      <c r="J4760" s="40"/>
      <c r="K4760" s="40"/>
      <c r="L4760" s="40"/>
      <c r="M4760" s="40"/>
      <c r="N4760" s="40"/>
      <c r="O4760" s="40"/>
      <c r="P4760" s="40"/>
      <c r="Q4760" s="40"/>
      <c r="R4760" s="40"/>
      <c r="S4760" s="40"/>
      <c r="T4760" s="40"/>
      <c r="U4760" s="40"/>
      <c r="V4760" s="40"/>
      <c r="W4760" s="40"/>
      <c r="X4760" s="40"/>
      <c r="Y4760" s="40"/>
      <c r="Z4760" s="40"/>
      <c r="AA4760" s="40"/>
      <c r="AB4760" s="40"/>
      <c r="AC4760" s="40"/>
      <c r="AD4760" s="40"/>
      <c r="AE4760" s="40"/>
      <c r="AF4760" s="40"/>
      <c r="AG4760" s="40"/>
      <c r="AH4760" s="40"/>
      <c r="AI4760" s="40"/>
      <c r="AJ4760" s="40"/>
      <c r="AK4760" s="40"/>
      <c r="AL4760" s="40"/>
      <c r="AM4760" s="40"/>
      <c r="AN4760" s="40"/>
      <c r="AO4760" s="40"/>
      <c r="AP4760" s="40"/>
      <c r="AQ4760" s="40"/>
      <c r="AR4760" s="40"/>
      <c r="AS4760" s="40"/>
      <c r="AT4760" s="40"/>
      <c r="AU4760" s="40"/>
      <c r="AV4760" s="40"/>
      <c r="AW4760" s="40"/>
      <c r="AX4760" s="40"/>
      <c r="AY4760" s="40"/>
      <c r="AZ4760" s="40"/>
      <c r="BA4760" s="40"/>
      <c r="BB4760" s="40"/>
      <c r="BC4760" s="40"/>
      <c r="BD4760" s="40"/>
      <c r="BE4760" s="40"/>
      <c r="BF4760" s="40"/>
    </row>
    <row r="4761" spans="1:58" x14ac:dyDescent="0.4">
      <c r="A4761" s="510"/>
      <c r="B4761" s="40"/>
      <c r="C4761" s="40"/>
      <c r="D4761" s="45"/>
      <c r="E4761" s="45"/>
      <c r="F4761" s="64"/>
      <c r="G4761" s="40"/>
      <c r="H4761" s="40"/>
      <c r="I4761" s="40"/>
      <c r="J4761" s="40"/>
      <c r="K4761" s="40"/>
      <c r="L4761" s="40"/>
      <c r="M4761" s="40"/>
      <c r="N4761" s="40"/>
      <c r="O4761" s="40"/>
      <c r="P4761" s="40"/>
      <c r="Q4761" s="40"/>
      <c r="R4761" s="40"/>
      <c r="S4761" s="40"/>
      <c r="T4761" s="40"/>
      <c r="U4761" s="40"/>
      <c r="V4761" s="40"/>
      <c r="W4761" s="40"/>
      <c r="X4761" s="40"/>
      <c r="Y4761" s="40"/>
      <c r="Z4761" s="40"/>
      <c r="AA4761" s="40"/>
      <c r="AB4761" s="40"/>
      <c r="AC4761" s="40"/>
      <c r="AD4761" s="40"/>
      <c r="AE4761" s="40"/>
      <c r="AF4761" s="40"/>
      <c r="AG4761" s="40"/>
      <c r="AH4761" s="40"/>
      <c r="AI4761" s="40"/>
      <c r="AJ4761" s="40"/>
      <c r="AK4761" s="40"/>
      <c r="AL4761" s="40"/>
      <c r="AM4761" s="40"/>
      <c r="AN4761" s="40"/>
      <c r="AO4761" s="40"/>
      <c r="AP4761" s="40"/>
      <c r="AQ4761" s="40"/>
      <c r="AR4761" s="40"/>
      <c r="AS4761" s="40"/>
      <c r="AT4761" s="40"/>
      <c r="AU4761" s="40"/>
      <c r="AV4761" s="40"/>
      <c r="AW4761" s="40"/>
      <c r="AX4761" s="40"/>
      <c r="AY4761" s="40"/>
      <c r="AZ4761" s="40"/>
      <c r="BA4761" s="40"/>
      <c r="BB4761" s="40"/>
      <c r="BC4761" s="40"/>
      <c r="BD4761" s="40"/>
      <c r="BE4761" s="40"/>
      <c r="BF4761" s="40"/>
    </row>
    <row r="4762" spans="1:58" x14ac:dyDescent="0.4">
      <c r="A4762" s="510"/>
      <c r="B4762" s="40"/>
      <c r="C4762" s="40"/>
      <c r="D4762" s="45"/>
      <c r="E4762" s="45"/>
      <c r="F4762" s="64"/>
      <c r="G4762" s="40"/>
      <c r="H4762" s="40"/>
      <c r="I4762" s="40"/>
      <c r="J4762" s="40"/>
      <c r="K4762" s="40"/>
      <c r="L4762" s="40"/>
      <c r="M4762" s="40"/>
      <c r="N4762" s="40"/>
      <c r="O4762" s="40"/>
      <c r="P4762" s="40"/>
      <c r="Q4762" s="40"/>
      <c r="R4762" s="40"/>
      <c r="S4762" s="40"/>
      <c r="T4762" s="40"/>
      <c r="U4762" s="40"/>
      <c r="V4762" s="40"/>
      <c r="W4762" s="40"/>
      <c r="X4762" s="40"/>
      <c r="Y4762" s="40"/>
      <c r="Z4762" s="40"/>
      <c r="AA4762" s="40"/>
      <c r="AB4762" s="40"/>
      <c r="AC4762" s="40"/>
      <c r="AD4762" s="40"/>
      <c r="AE4762" s="40"/>
      <c r="AF4762" s="40"/>
      <c r="AG4762" s="40"/>
      <c r="AH4762" s="40"/>
      <c r="AI4762" s="40"/>
      <c r="AJ4762" s="40"/>
      <c r="AK4762" s="40"/>
      <c r="AL4762" s="40"/>
      <c r="AM4762" s="40"/>
      <c r="AN4762" s="40"/>
      <c r="AO4762" s="40"/>
      <c r="AP4762" s="40"/>
      <c r="AQ4762" s="40"/>
      <c r="AR4762" s="40"/>
      <c r="AS4762" s="40"/>
      <c r="AT4762" s="40"/>
      <c r="AU4762" s="40"/>
      <c r="AV4762" s="40"/>
      <c r="AW4762" s="40"/>
      <c r="AX4762" s="40"/>
      <c r="AY4762" s="40"/>
      <c r="AZ4762" s="40"/>
      <c r="BA4762" s="40"/>
      <c r="BB4762" s="40"/>
      <c r="BC4762" s="40"/>
      <c r="BD4762" s="40"/>
      <c r="BE4762" s="40"/>
      <c r="BF4762" s="40"/>
    </row>
    <row r="4763" spans="1:58" x14ac:dyDescent="0.4">
      <c r="A4763" s="510"/>
      <c r="B4763" s="40"/>
      <c r="C4763" s="40"/>
      <c r="D4763" s="45"/>
      <c r="E4763" s="45"/>
      <c r="F4763" s="64"/>
      <c r="G4763" s="40"/>
      <c r="H4763" s="40"/>
      <c r="I4763" s="40"/>
      <c r="J4763" s="40"/>
      <c r="K4763" s="40"/>
      <c r="L4763" s="40"/>
      <c r="M4763" s="40"/>
      <c r="N4763" s="40"/>
      <c r="O4763" s="40"/>
      <c r="P4763" s="40"/>
      <c r="Q4763" s="40"/>
      <c r="R4763" s="40"/>
      <c r="S4763" s="40"/>
      <c r="T4763" s="40"/>
      <c r="U4763" s="40"/>
      <c r="V4763" s="40"/>
      <c r="W4763" s="40"/>
      <c r="X4763" s="40"/>
      <c r="Y4763" s="40"/>
      <c r="Z4763" s="40"/>
      <c r="AA4763" s="40"/>
      <c r="AB4763" s="40"/>
      <c r="AC4763" s="40"/>
      <c r="AD4763" s="40"/>
      <c r="AE4763" s="40"/>
      <c r="AF4763" s="40"/>
      <c r="AG4763" s="40"/>
      <c r="AH4763" s="40"/>
      <c r="AI4763" s="40"/>
      <c r="AJ4763" s="40"/>
      <c r="AK4763" s="40"/>
      <c r="AL4763" s="40"/>
      <c r="AM4763" s="40"/>
      <c r="AN4763" s="40"/>
      <c r="AO4763" s="40"/>
      <c r="AP4763" s="40"/>
      <c r="AQ4763" s="40"/>
      <c r="AR4763" s="40"/>
      <c r="AS4763" s="40"/>
      <c r="AT4763" s="40"/>
      <c r="AU4763" s="40"/>
      <c r="AV4763" s="40"/>
      <c r="AW4763" s="40"/>
      <c r="AX4763" s="40"/>
      <c r="AY4763" s="40"/>
      <c r="AZ4763" s="40"/>
      <c r="BA4763" s="40"/>
      <c r="BB4763" s="40"/>
      <c r="BC4763" s="40"/>
      <c r="BD4763" s="40"/>
      <c r="BE4763" s="40"/>
      <c r="BF4763" s="40"/>
    </row>
    <row r="4764" spans="1:58" x14ac:dyDescent="0.4">
      <c r="A4764" s="510"/>
      <c r="B4764" s="40"/>
      <c r="C4764" s="40"/>
      <c r="D4764" s="45"/>
      <c r="E4764" s="45"/>
      <c r="F4764" s="64"/>
      <c r="G4764" s="40"/>
      <c r="H4764" s="40"/>
      <c r="I4764" s="40"/>
      <c r="J4764" s="40"/>
      <c r="K4764" s="40"/>
      <c r="L4764" s="40"/>
      <c r="M4764" s="40"/>
      <c r="N4764" s="40"/>
      <c r="O4764" s="40"/>
      <c r="P4764" s="40"/>
      <c r="Q4764" s="40"/>
      <c r="R4764" s="40"/>
      <c r="S4764" s="40"/>
      <c r="T4764" s="40"/>
      <c r="U4764" s="40"/>
      <c r="V4764" s="40"/>
      <c r="W4764" s="40"/>
      <c r="X4764" s="40"/>
      <c r="Y4764" s="40"/>
      <c r="Z4764" s="40"/>
      <c r="AA4764" s="40"/>
      <c r="AB4764" s="40"/>
      <c r="AC4764" s="40"/>
      <c r="AD4764" s="40"/>
      <c r="AE4764" s="40"/>
      <c r="AF4764" s="40"/>
      <c r="AG4764" s="40"/>
      <c r="AH4764" s="40"/>
      <c r="AI4764" s="40"/>
      <c r="AJ4764" s="40"/>
      <c r="AK4764" s="40"/>
      <c r="AL4764" s="40"/>
      <c r="AM4764" s="40"/>
      <c r="AN4764" s="40"/>
      <c r="AO4764" s="40"/>
      <c r="AP4764" s="40"/>
      <c r="AQ4764" s="40"/>
      <c r="AR4764" s="40"/>
      <c r="AS4764" s="40"/>
      <c r="AT4764" s="40"/>
      <c r="AU4764" s="40"/>
      <c r="AV4764" s="40"/>
      <c r="AW4764" s="40"/>
      <c r="AX4764" s="40"/>
      <c r="AY4764" s="40"/>
      <c r="AZ4764" s="40"/>
      <c r="BA4764" s="40"/>
      <c r="BB4764" s="40"/>
      <c r="BC4764" s="40"/>
      <c r="BD4764" s="40"/>
      <c r="BE4764" s="40"/>
      <c r="BF4764" s="40"/>
    </row>
    <row r="4765" spans="1:58" x14ac:dyDescent="0.4">
      <c r="A4765" s="510"/>
      <c r="B4765" s="40"/>
      <c r="C4765" s="40"/>
      <c r="D4765" s="45"/>
      <c r="E4765" s="45"/>
      <c r="F4765" s="64"/>
      <c r="G4765" s="40"/>
      <c r="H4765" s="40"/>
      <c r="I4765" s="40"/>
      <c r="J4765" s="40"/>
      <c r="K4765" s="40"/>
      <c r="L4765" s="40"/>
      <c r="M4765" s="40"/>
      <c r="N4765" s="40"/>
      <c r="O4765" s="40"/>
      <c r="P4765" s="40"/>
      <c r="Q4765" s="40"/>
      <c r="R4765" s="40"/>
      <c r="S4765" s="40"/>
      <c r="T4765" s="40"/>
      <c r="U4765" s="40"/>
      <c r="V4765" s="40"/>
      <c r="W4765" s="40"/>
      <c r="X4765" s="40"/>
      <c r="Y4765" s="40"/>
      <c r="Z4765" s="40"/>
      <c r="AA4765" s="40"/>
      <c r="AB4765" s="40"/>
      <c r="AC4765" s="40"/>
      <c r="AD4765" s="40"/>
      <c r="AE4765" s="40"/>
      <c r="AF4765" s="40"/>
      <c r="AG4765" s="40"/>
      <c r="AH4765" s="40"/>
      <c r="AI4765" s="40"/>
      <c r="AJ4765" s="40"/>
      <c r="AK4765" s="40"/>
      <c r="AL4765" s="40"/>
      <c r="AM4765" s="40"/>
      <c r="AN4765" s="40"/>
      <c r="AO4765" s="40"/>
      <c r="AP4765" s="40"/>
      <c r="AQ4765" s="40"/>
      <c r="AR4765" s="40"/>
      <c r="AS4765" s="40"/>
      <c r="AT4765" s="40"/>
      <c r="AU4765" s="40"/>
      <c r="AV4765" s="40"/>
      <c r="AW4765" s="40"/>
      <c r="AX4765" s="40"/>
      <c r="AY4765" s="40"/>
      <c r="AZ4765" s="40"/>
      <c r="BA4765" s="40"/>
      <c r="BB4765" s="40"/>
      <c r="BC4765" s="40"/>
      <c r="BD4765" s="40"/>
      <c r="BE4765" s="40"/>
      <c r="BF4765" s="40"/>
    </row>
    <row r="4766" spans="1:58" x14ac:dyDescent="0.4">
      <c r="A4766" s="510"/>
      <c r="B4766" s="40"/>
      <c r="C4766" s="40"/>
      <c r="D4766" s="45"/>
      <c r="E4766" s="45"/>
      <c r="F4766" s="64"/>
      <c r="G4766" s="40"/>
      <c r="H4766" s="40"/>
      <c r="I4766" s="40"/>
      <c r="J4766" s="40"/>
      <c r="K4766" s="40"/>
      <c r="L4766" s="40"/>
      <c r="M4766" s="40"/>
      <c r="N4766" s="40"/>
      <c r="O4766" s="40"/>
      <c r="P4766" s="40"/>
      <c r="Q4766" s="40"/>
      <c r="R4766" s="40"/>
      <c r="S4766" s="40"/>
      <c r="T4766" s="40"/>
      <c r="U4766" s="40"/>
      <c r="V4766" s="40"/>
      <c r="W4766" s="40"/>
      <c r="X4766" s="40"/>
      <c r="Y4766" s="40"/>
      <c r="Z4766" s="40"/>
      <c r="AA4766" s="40"/>
      <c r="AB4766" s="40"/>
      <c r="AC4766" s="40"/>
      <c r="AD4766" s="40"/>
      <c r="AE4766" s="40"/>
      <c r="AF4766" s="40"/>
      <c r="AG4766" s="40"/>
      <c r="AH4766" s="40"/>
      <c r="AI4766" s="40"/>
      <c r="AJ4766" s="40"/>
      <c r="AK4766" s="40"/>
      <c r="AL4766" s="40"/>
      <c r="AM4766" s="40"/>
      <c r="AN4766" s="40"/>
      <c r="AO4766" s="40"/>
      <c r="AP4766" s="40"/>
      <c r="AQ4766" s="40"/>
      <c r="AR4766" s="40"/>
      <c r="AS4766" s="40"/>
      <c r="AT4766" s="40"/>
      <c r="AU4766" s="40"/>
      <c r="AV4766" s="40"/>
      <c r="AW4766" s="40"/>
      <c r="AX4766" s="40"/>
      <c r="AY4766" s="40"/>
      <c r="AZ4766" s="40"/>
      <c r="BA4766" s="40"/>
      <c r="BB4766" s="40"/>
      <c r="BC4766" s="40"/>
      <c r="BD4766" s="40"/>
      <c r="BE4766" s="40"/>
      <c r="BF4766" s="40"/>
    </row>
    <row r="4767" spans="1:58" x14ac:dyDescent="0.4">
      <c r="A4767" s="510"/>
      <c r="B4767" s="40"/>
      <c r="C4767" s="40"/>
      <c r="D4767" s="45"/>
      <c r="E4767" s="45"/>
      <c r="F4767" s="64"/>
      <c r="G4767" s="40"/>
      <c r="H4767" s="40"/>
      <c r="I4767" s="40"/>
      <c r="J4767" s="40"/>
      <c r="K4767" s="40"/>
      <c r="L4767" s="40"/>
      <c r="M4767" s="40"/>
      <c r="N4767" s="40"/>
      <c r="O4767" s="40"/>
      <c r="P4767" s="40"/>
      <c r="Q4767" s="40"/>
      <c r="R4767" s="40"/>
      <c r="S4767" s="40"/>
      <c r="T4767" s="40"/>
      <c r="U4767" s="40"/>
      <c r="V4767" s="40"/>
      <c r="W4767" s="40"/>
      <c r="X4767" s="40"/>
      <c r="Y4767" s="40"/>
      <c r="Z4767" s="40"/>
      <c r="AA4767" s="40"/>
      <c r="AB4767" s="40"/>
      <c r="AC4767" s="40"/>
      <c r="AD4767" s="40"/>
      <c r="AE4767" s="40"/>
      <c r="AF4767" s="40"/>
      <c r="AG4767" s="40"/>
      <c r="AH4767" s="40"/>
      <c r="AI4767" s="40"/>
      <c r="AJ4767" s="40"/>
      <c r="AK4767" s="40"/>
      <c r="AL4767" s="40"/>
      <c r="AM4767" s="40"/>
      <c r="AN4767" s="40"/>
      <c r="AO4767" s="40"/>
      <c r="AP4767" s="40"/>
      <c r="AQ4767" s="40"/>
      <c r="AR4767" s="40"/>
      <c r="AS4767" s="40"/>
      <c r="AT4767" s="40"/>
      <c r="AU4767" s="40"/>
      <c r="AV4767" s="40"/>
      <c r="AW4767" s="40"/>
      <c r="AX4767" s="40"/>
      <c r="AY4767" s="40"/>
      <c r="AZ4767" s="40"/>
      <c r="BA4767" s="40"/>
      <c r="BB4767" s="40"/>
      <c r="BC4767" s="40"/>
      <c r="BD4767" s="40"/>
      <c r="BE4767" s="40"/>
      <c r="BF4767" s="40"/>
    </row>
    <row r="4768" spans="1:58" x14ac:dyDescent="0.4">
      <c r="A4768" s="510"/>
      <c r="B4768" s="40"/>
      <c r="C4768" s="40"/>
      <c r="D4768" s="45"/>
      <c r="E4768" s="45"/>
      <c r="F4768" s="64"/>
      <c r="G4768" s="40"/>
      <c r="H4768" s="40"/>
      <c r="I4768" s="40"/>
      <c r="J4768" s="40"/>
      <c r="K4768" s="40"/>
      <c r="L4768" s="40"/>
      <c r="M4768" s="40"/>
      <c r="N4768" s="40"/>
      <c r="O4768" s="40"/>
      <c r="P4768" s="40"/>
      <c r="Q4768" s="40"/>
      <c r="R4768" s="40"/>
      <c r="S4768" s="40"/>
      <c r="T4768" s="40"/>
      <c r="U4768" s="40"/>
      <c r="V4768" s="40"/>
      <c r="W4768" s="40"/>
      <c r="X4768" s="40"/>
      <c r="Y4768" s="40"/>
      <c r="Z4768" s="40"/>
      <c r="AA4768" s="40"/>
      <c r="AB4768" s="40"/>
      <c r="AC4768" s="40"/>
      <c r="AD4768" s="40"/>
      <c r="AE4768" s="40"/>
      <c r="AF4768" s="40"/>
      <c r="AG4768" s="40"/>
      <c r="AH4768" s="40"/>
      <c r="AI4768" s="40"/>
      <c r="AJ4768" s="40"/>
      <c r="AK4768" s="40"/>
      <c r="AL4768" s="40"/>
      <c r="AM4768" s="40"/>
      <c r="AN4768" s="40"/>
      <c r="AO4768" s="40"/>
      <c r="AP4768" s="40"/>
      <c r="AQ4768" s="40"/>
      <c r="AR4768" s="40"/>
      <c r="AS4768" s="40"/>
      <c r="AT4768" s="40"/>
      <c r="AU4768" s="40"/>
      <c r="AV4768" s="40"/>
      <c r="AW4768" s="40"/>
      <c r="AX4768" s="40"/>
      <c r="AY4768" s="40"/>
      <c r="AZ4768" s="40"/>
      <c r="BA4768" s="40"/>
      <c r="BB4768" s="40"/>
      <c r="BC4768" s="40"/>
      <c r="BD4768" s="40"/>
      <c r="BE4768" s="40"/>
      <c r="BF4768" s="40"/>
    </row>
    <row r="4769" spans="1:58" x14ac:dyDescent="0.4">
      <c r="A4769" s="510"/>
      <c r="B4769" s="40"/>
      <c r="C4769" s="40"/>
      <c r="D4769" s="45"/>
      <c r="E4769" s="45"/>
      <c r="F4769" s="64"/>
      <c r="G4769" s="40"/>
      <c r="H4769" s="40"/>
      <c r="I4769" s="40"/>
      <c r="J4769" s="40"/>
      <c r="K4769" s="40"/>
      <c r="L4769" s="40"/>
      <c r="M4769" s="40"/>
      <c r="N4769" s="40"/>
      <c r="O4769" s="40"/>
      <c r="P4769" s="40"/>
      <c r="Q4769" s="40"/>
      <c r="R4769" s="40"/>
      <c r="S4769" s="40"/>
      <c r="T4769" s="40"/>
      <c r="U4769" s="40"/>
      <c r="V4769" s="40"/>
      <c r="W4769" s="40"/>
      <c r="X4769" s="40"/>
      <c r="Y4769" s="40"/>
      <c r="Z4769" s="40"/>
      <c r="AA4769" s="40"/>
      <c r="AB4769" s="40"/>
      <c r="AC4769" s="40"/>
      <c r="AD4769" s="40"/>
      <c r="AE4769" s="40"/>
      <c r="AF4769" s="40"/>
      <c r="AG4769" s="40"/>
      <c r="AH4769" s="40"/>
      <c r="AI4769" s="40"/>
      <c r="AJ4769" s="40"/>
      <c r="AK4769" s="40"/>
      <c r="AL4769" s="40"/>
      <c r="AM4769" s="40"/>
      <c r="AN4769" s="40"/>
      <c r="AO4769" s="40"/>
      <c r="AP4769" s="40"/>
      <c r="AQ4769" s="40"/>
      <c r="AR4769" s="40"/>
      <c r="AS4769" s="40"/>
      <c r="AT4769" s="40"/>
      <c r="AU4769" s="40"/>
      <c r="AV4769" s="40"/>
      <c r="AW4769" s="40"/>
      <c r="AX4769" s="40"/>
      <c r="AY4769" s="40"/>
      <c r="AZ4769" s="40"/>
      <c r="BA4769" s="40"/>
      <c r="BB4769" s="40"/>
      <c r="BC4769" s="40"/>
      <c r="BD4769" s="40"/>
      <c r="BE4769" s="40"/>
      <c r="BF4769" s="40"/>
    </row>
    <row r="4770" spans="1:58" x14ac:dyDescent="0.4">
      <c r="A4770" s="510"/>
      <c r="B4770" s="40"/>
      <c r="C4770" s="40"/>
      <c r="D4770" s="45"/>
      <c r="E4770" s="45"/>
      <c r="F4770" s="64"/>
      <c r="G4770" s="40"/>
      <c r="H4770" s="40"/>
      <c r="I4770" s="40"/>
      <c r="J4770" s="40"/>
      <c r="K4770" s="40"/>
      <c r="L4770" s="40"/>
      <c r="M4770" s="40"/>
      <c r="N4770" s="40"/>
      <c r="O4770" s="40"/>
      <c r="P4770" s="40"/>
      <c r="Q4770" s="40"/>
      <c r="R4770" s="40"/>
      <c r="S4770" s="40"/>
      <c r="T4770" s="40"/>
      <c r="U4770" s="40"/>
      <c r="V4770" s="40"/>
      <c r="W4770" s="40"/>
      <c r="X4770" s="40"/>
      <c r="Y4770" s="40"/>
      <c r="Z4770" s="40"/>
      <c r="AA4770" s="40"/>
      <c r="AB4770" s="40"/>
      <c r="AC4770" s="40"/>
      <c r="AD4770" s="40"/>
      <c r="AE4770" s="40"/>
      <c r="AF4770" s="40"/>
      <c r="AG4770" s="40"/>
      <c r="AH4770" s="40"/>
      <c r="AI4770" s="40"/>
      <c r="AJ4770" s="40"/>
      <c r="AK4770" s="40"/>
      <c r="AL4770" s="40"/>
      <c r="AM4770" s="40"/>
      <c r="AN4770" s="40"/>
      <c r="AO4770" s="40"/>
      <c r="AP4770" s="40"/>
      <c r="AQ4770" s="40"/>
      <c r="AR4770" s="40"/>
      <c r="AS4770" s="40"/>
      <c r="AT4770" s="40"/>
      <c r="AU4770" s="40"/>
      <c r="AV4770" s="40"/>
      <c r="AW4770" s="40"/>
      <c r="AX4770" s="40"/>
      <c r="AY4770" s="40"/>
      <c r="AZ4770" s="40"/>
      <c r="BA4770" s="40"/>
      <c r="BB4770" s="40"/>
      <c r="BC4770" s="40"/>
      <c r="BD4770" s="40"/>
      <c r="BE4770" s="40"/>
      <c r="BF4770" s="40"/>
    </row>
    <row r="4771" spans="1:58" x14ac:dyDescent="0.4">
      <c r="A4771" s="510"/>
      <c r="B4771" s="40"/>
      <c r="C4771" s="40"/>
      <c r="D4771" s="45"/>
      <c r="E4771" s="45"/>
      <c r="F4771" s="64"/>
      <c r="G4771" s="40"/>
      <c r="H4771" s="40"/>
      <c r="I4771" s="40"/>
      <c r="J4771" s="40"/>
      <c r="K4771" s="40"/>
      <c r="L4771" s="40"/>
      <c r="M4771" s="40"/>
      <c r="N4771" s="40"/>
      <c r="O4771" s="40"/>
      <c r="P4771" s="40"/>
      <c r="Q4771" s="40"/>
      <c r="R4771" s="40"/>
      <c r="S4771" s="40"/>
      <c r="T4771" s="40"/>
      <c r="U4771" s="40"/>
      <c r="V4771" s="40"/>
      <c r="W4771" s="40"/>
      <c r="X4771" s="40"/>
      <c r="Y4771" s="40"/>
      <c r="Z4771" s="40"/>
      <c r="AA4771" s="40"/>
      <c r="AB4771" s="40"/>
      <c r="AC4771" s="40"/>
      <c r="AD4771" s="40"/>
      <c r="AE4771" s="40"/>
      <c r="AF4771" s="40"/>
      <c r="AG4771" s="40"/>
      <c r="AH4771" s="40"/>
      <c r="AI4771" s="40"/>
      <c r="AJ4771" s="40"/>
      <c r="AK4771" s="40"/>
      <c r="AL4771" s="40"/>
      <c r="AM4771" s="40"/>
      <c r="AN4771" s="40"/>
      <c r="AO4771" s="40"/>
      <c r="AP4771" s="40"/>
      <c r="AQ4771" s="40"/>
      <c r="AR4771" s="40"/>
      <c r="AS4771" s="40"/>
      <c r="AT4771" s="40"/>
      <c r="AU4771" s="40"/>
      <c r="AV4771" s="40"/>
      <c r="AW4771" s="40"/>
      <c r="AX4771" s="40"/>
      <c r="AY4771" s="40"/>
      <c r="AZ4771" s="40"/>
      <c r="BA4771" s="40"/>
      <c r="BB4771" s="40"/>
      <c r="BC4771" s="40"/>
      <c r="BD4771" s="40"/>
      <c r="BE4771" s="40"/>
      <c r="BF4771" s="40"/>
    </row>
    <row r="4772" spans="1:58" x14ac:dyDescent="0.4">
      <c r="A4772" s="510"/>
      <c r="B4772" s="40"/>
      <c r="C4772" s="40"/>
      <c r="D4772" s="45"/>
      <c r="E4772" s="45"/>
      <c r="F4772" s="64"/>
      <c r="G4772" s="40"/>
      <c r="H4772" s="40"/>
      <c r="I4772" s="40"/>
      <c r="J4772" s="40"/>
      <c r="K4772" s="40"/>
      <c r="L4772" s="40"/>
      <c r="M4772" s="40"/>
      <c r="N4772" s="40"/>
      <c r="O4772" s="40"/>
      <c r="P4772" s="40"/>
      <c r="Q4772" s="40"/>
      <c r="R4772" s="40"/>
      <c r="S4772" s="40"/>
      <c r="T4772" s="40"/>
      <c r="U4772" s="40"/>
      <c r="V4772" s="40"/>
      <c r="W4772" s="40"/>
      <c r="X4772" s="40"/>
      <c r="Y4772" s="40"/>
      <c r="Z4772" s="40"/>
      <c r="AA4772" s="40"/>
      <c r="AB4772" s="40"/>
      <c r="AC4772" s="40"/>
      <c r="AD4772" s="40"/>
      <c r="AE4772" s="40"/>
      <c r="AF4772" s="40"/>
      <c r="AG4772" s="40"/>
      <c r="AH4772" s="40"/>
      <c r="AI4772" s="40"/>
      <c r="AJ4772" s="40"/>
      <c r="AK4772" s="40"/>
      <c r="AL4772" s="40"/>
      <c r="AM4772" s="40"/>
      <c r="AN4772" s="40"/>
      <c r="AO4772" s="40"/>
      <c r="AP4772" s="40"/>
      <c r="AQ4772" s="40"/>
      <c r="AR4772" s="40"/>
      <c r="AS4772" s="40"/>
      <c r="AT4772" s="40"/>
      <c r="AU4772" s="40"/>
      <c r="AV4772" s="40"/>
      <c r="AW4772" s="40"/>
      <c r="AX4772" s="40"/>
      <c r="AY4772" s="40"/>
      <c r="AZ4772" s="40"/>
      <c r="BA4772" s="40"/>
      <c r="BB4772" s="40"/>
      <c r="BC4772" s="40"/>
      <c r="BD4772" s="40"/>
      <c r="BE4772" s="40"/>
      <c r="BF4772" s="40"/>
    </row>
    <row r="4773" spans="1:58" x14ac:dyDescent="0.4">
      <c r="A4773" s="510"/>
      <c r="B4773" s="40"/>
      <c r="C4773" s="40"/>
      <c r="D4773" s="45"/>
      <c r="E4773" s="45"/>
      <c r="F4773" s="64"/>
      <c r="G4773" s="40"/>
      <c r="H4773" s="40"/>
      <c r="I4773" s="40"/>
      <c r="J4773" s="40"/>
      <c r="K4773" s="40"/>
      <c r="L4773" s="40"/>
      <c r="M4773" s="40"/>
      <c r="N4773" s="40"/>
      <c r="O4773" s="40"/>
      <c r="P4773" s="40"/>
      <c r="Q4773" s="40"/>
      <c r="R4773" s="40"/>
      <c r="S4773" s="40"/>
      <c r="T4773" s="40"/>
      <c r="U4773" s="40"/>
      <c r="V4773" s="40"/>
      <c r="W4773" s="40"/>
      <c r="X4773" s="40"/>
      <c r="Y4773" s="40"/>
      <c r="Z4773" s="40"/>
      <c r="AA4773" s="40"/>
      <c r="AB4773" s="40"/>
      <c r="AC4773" s="40"/>
      <c r="AD4773" s="40"/>
      <c r="AE4773" s="40"/>
      <c r="AF4773" s="40"/>
      <c r="AG4773" s="40"/>
      <c r="AH4773" s="40"/>
      <c r="AI4773" s="40"/>
      <c r="AJ4773" s="40"/>
      <c r="AK4773" s="40"/>
      <c r="AL4773" s="40"/>
      <c r="AM4773" s="40"/>
      <c r="AN4773" s="40"/>
      <c r="AO4773" s="40"/>
      <c r="AP4773" s="40"/>
      <c r="AQ4773" s="40"/>
      <c r="AR4773" s="40"/>
      <c r="AS4773" s="40"/>
      <c r="AT4773" s="40"/>
      <c r="AU4773" s="40"/>
      <c r="AV4773" s="40"/>
      <c r="AW4773" s="40"/>
      <c r="AX4773" s="40"/>
      <c r="AY4773" s="40"/>
      <c r="AZ4773" s="40"/>
      <c r="BA4773" s="40"/>
      <c r="BB4773" s="40"/>
      <c r="BC4773" s="40"/>
      <c r="BD4773" s="40"/>
      <c r="BE4773" s="40"/>
      <c r="BF4773" s="40"/>
    </row>
    <row r="4774" spans="1:58" x14ac:dyDescent="0.4">
      <c r="A4774" s="510"/>
      <c r="B4774" s="40"/>
      <c r="C4774" s="40"/>
      <c r="D4774" s="45"/>
      <c r="E4774" s="45"/>
      <c r="F4774" s="64"/>
      <c r="G4774" s="40"/>
      <c r="H4774" s="40"/>
      <c r="I4774" s="40"/>
      <c r="J4774" s="40"/>
      <c r="K4774" s="40"/>
      <c r="L4774" s="40"/>
      <c r="M4774" s="40"/>
      <c r="N4774" s="40"/>
      <c r="O4774" s="40"/>
      <c r="P4774" s="40"/>
      <c r="Q4774" s="40"/>
      <c r="R4774" s="40"/>
      <c r="S4774" s="40"/>
      <c r="T4774" s="40"/>
      <c r="U4774" s="40"/>
      <c r="V4774" s="40"/>
      <c r="W4774" s="40"/>
      <c r="X4774" s="40"/>
      <c r="Y4774" s="40"/>
      <c r="Z4774" s="40"/>
      <c r="AA4774" s="40"/>
      <c r="AB4774" s="40"/>
      <c r="AC4774" s="40"/>
      <c r="AD4774" s="40"/>
      <c r="AE4774" s="40"/>
      <c r="AF4774" s="40"/>
      <c r="AG4774" s="40"/>
      <c r="AH4774" s="40"/>
      <c r="AI4774" s="40"/>
      <c r="AJ4774" s="40"/>
      <c r="AK4774" s="40"/>
      <c r="AL4774" s="40"/>
      <c r="AM4774" s="40"/>
      <c r="AN4774" s="40"/>
      <c r="AO4774" s="40"/>
      <c r="AP4774" s="40"/>
      <c r="AQ4774" s="40"/>
      <c r="AR4774" s="40"/>
      <c r="AS4774" s="40"/>
      <c r="AT4774" s="40"/>
      <c r="AU4774" s="40"/>
      <c r="AV4774" s="40"/>
      <c r="AW4774" s="40"/>
      <c r="AX4774" s="40"/>
      <c r="AY4774" s="40"/>
      <c r="AZ4774" s="40"/>
      <c r="BA4774" s="40"/>
      <c r="BB4774" s="40"/>
      <c r="BC4774" s="40"/>
      <c r="BD4774" s="40"/>
      <c r="BE4774" s="40"/>
      <c r="BF4774" s="40"/>
    </row>
    <row r="4775" spans="1:58" x14ac:dyDescent="0.4">
      <c r="A4775" s="510"/>
      <c r="B4775" s="40"/>
      <c r="C4775" s="40"/>
      <c r="D4775" s="45"/>
      <c r="E4775" s="45"/>
      <c r="F4775" s="64"/>
      <c r="G4775" s="40"/>
      <c r="H4775" s="40"/>
      <c r="I4775" s="40"/>
      <c r="J4775" s="40"/>
      <c r="K4775" s="40"/>
      <c r="L4775" s="40"/>
      <c r="M4775" s="40"/>
      <c r="N4775" s="40"/>
      <c r="O4775" s="40"/>
      <c r="P4775" s="40"/>
      <c r="Q4775" s="40"/>
      <c r="R4775" s="40"/>
      <c r="S4775" s="40"/>
      <c r="T4775" s="40"/>
      <c r="U4775" s="40"/>
      <c r="V4775" s="40"/>
      <c r="W4775" s="40"/>
      <c r="X4775" s="40"/>
      <c r="Y4775" s="40"/>
      <c r="Z4775" s="40"/>
      <c r="AA4775" s="40"/>
      <c r="AB4775" s="40"/>
      <c r="AC4775" s="40"/>
      <c r="AD4775" s="40"/>
      <c r="AE4775" s="40"/>
      <c r="AF4775" s="40"/>
      <c r="AG4775" s="40"/>
      <c r="AH4775" s="40"/>
      <c r="AI4775" s="40"/>
      <c r="AJ4775" s="40"/>
      <c r="AK4775" s="40"/>
      <c r="AL4775" s="40"/>
      <c r="AM4775" s="40"/>
      <c r="AN4775" s="40"/>
      <c r="AO4775" s="40"/>
      <c r="AP4775" s="40"/>
      <c r="AQ4775" s="40"/>
      <c r="AR4775" s="40"/>
      <c r="AS4775" s="40"/>
      <c r="AT4775" s="40"/>
      <c r="AU4775" s="40"/>
      <c r="AV4775" s="40"/>
      <c r="AW4775" s="40"/>
      <c r="AX4775" s="40"/>
      <c r="AY4775" s="40"/>
      <c r="AZ4775" s="40"/>
      <c r="BA4775" s="40"/>
      <c r="BB4775" s="40"/>
      <c r="BC4775" s="40"/>
      <c r="BD4775" s="40"/>
      <c r="BE4775" s="40"/>
      <c r="BF4775" s="40"/>
    </row>
    <row r="4776" spans="1:58" x14ac:dyDescent="0.4">
      <c r="A4776" s="510"/>
      <c r="B4776" s="40"/>
      <c r="C4776" s="40"/>
      <c r="D4776" s="45"/>
      <c r="E4776" s="45"/>
      <c r="F4776" s="64"/>
      <c r="G4776" s="40"/>
      <c r="H4776" s="40"/>
      <c r="I4776" s="40"/>
      <c r="J4776" s="40"/>
      <c r="K4776" s="40"/>
      <c r="L4776" s="40"/>
      <c r="M4776" s="40"/>
      <c r="N4776" s="40"/>
      <c r="O4776" s="40"/>
      <c r="P4776" s="40"/>
      <c r="Q4776" s="40"/>
      <c r="R4776" s="40"/>
      <c r="S4776" s="40"/>
      <c r="T4776" s="40"/>
      <c r="U4776" s="40"/>
      <c r="V4776" s="40"/>
      <c r="W4776" s="40"/>
      <c r="X4776" s="40"/>
      <c r="Y4776" s="40"/>
      <c r="Z4776" s="40"/>
      <c r="AA4776" s="40"/>
      <c r="AB4776" s="40"/>
      <c r="AC4776" s="40"/>
      <c r="AD4776" s="40"/>
      <c r="AE4776" s="40"/>
      <c r="AF4776" s="40"/>
      <c r="AG4776" s="40"/>
      <c r="AH4776" s="40"/>
      <c r="AI4776" s="40"/>
      <c r="AJ4776" s="40"/>
      <c r="AK4776" s="40"/>
      <c r="AL4776" s="40"/>
      <c r="AM4776" s="40"/>
      <c r="AN4776" s="40"/>
      <c r="AO4776" s="40"/>
      <c r="AP4776" s="40"/>
      <c r="AQ4776" s="40"/>
      <c r="AR4776" s="40"/>
      <c r="AS4776" s="40"/>
      <c r="AT4776" s="40"/>
      <c r="AU4776" s="40"/>
      <c r="AV4776" s="40"/>
      <c r="AW4776" s="40"/>
      <c r="AX4776" s="40"/>
      <c r="AY4776" s="40"/>
      <c r="AZ4776" s="40"/>
      <c r="BA4776" s="40"/>
      <c r="BB4776" s="40"/>
      <c r="BC4776" s="40"/>
      <c r="BD4776" s="40"/>
      <c r="BE4776" s="40"/>
      <c r="BF4776" s="40"/>
    </row>
    <row r="4777" spans="1:58" x14ac:dyDescent="0.4">
      <c r="A4777" s="510"/>
      <c r="B4777" s="40"/>
      <c r="C4777" s="40"/>
      <c r="D4777" s="45"/>
      <c r="E4777" s="45"/>
      <c r="F4777" s="64"/>
      <c r="G4777" s="40"/>
      <c r="H4777" s="40"/>
      <c r="I4777" s="40"/>
      <c r="J4777" s="40"/>
      <c r="K4777" s="40"/>
      <c r="L4777" s="40"/>
      <c r="M4777" s="40"/>
      <c r="N4777" s="40"/>
      <c r="O4777" s="40"/>
      <c r="P4777" s="40"/>
      <c r="Q4777" s="40"/>
      <c r="R4777" s="40"/>
      <c r="S4777" s="40"/>
      <c r="T4777" s="40"/>
      <c r="U4777" s="40"/>
      <c r="V4777" s="40"/>
      <c r="W4777" s="40"/>
      <c r="X4777" s="40"/>
      <c r="Y4777" s="40"/>
      <c r="Z4777" s="40"/>
      <c r="AA4777" s="40"/>
      <c r="AB4777" s="40"/>
      <c r="AC4777" s="40"/>
      <c r="AD4777" s="40"/>
      <c r="AE4777" s="40"/>
      <c r="AF4777" s="40"/>
      <c r="AG4777" s="40"/>
      <c r="AH4777" s="40"/>
      <c r="AI4777" s="40"/>
      <c r="AJ4777" s="40"/>
      <c r="AK4777" s="40"/>
      <c r="AL4777" s="40"/>
      <c r="AM4777" s="40"/>
      <c r="AN4777" s="40"/>
      <c r="AO4777" s="40"/>
      <c r="AP4777" s="40"/>
      <c r="AQ4777" s="40"/>
      <c r="AR4777" s="40"/>
      <c r="AS4777" s="40"/>
      <c r="AT4777" s="40"/>
      <c r="AU4777" s="40"/>
      <c r="AV4777" s="40"/>
      <c r="AW4777" s="40"/>
      <c r="AX4777" s="40"/>
      <c r="AY4777" s="40"/>
      <c r="AZ4777" s="40"/>
      <c r="BA4777" s="40"/>
      <c r="BB4777" s="40"/>
      <c r="BC4777" s="40"/>
      <c r="BD4777" s="40"/>
      <c r="BE4777" s="40"/>
      <c r="BF4777" s="40"/>
    </row>
    <row r="4778" spans="1:58" x14ac:dyDescent="0.4">
      <c r="A4778" s="510"/>
      <c r="B4778" s="40"/>
      <c r="C4778" s="40"/>
      <c r="D4778" s="45"/>
      <c r="E4778" s="45"/>
      <c r="F4778" s="64"/>
      <c r="G4778" s="40"/>
      <c r="H4778" s="40"/>
      <c r="I4778" s="40"/>
      <c r="J4778" s="40"/>
      <c r="K4778" s="40"/>
      <c r="L4778" s="40"/>
      <c r="M4778" s="40"/>
      <c r="N4778" s="40"/>
      <c r="O4778" s="40"/>
      <c r="P4778" s="40"/>
      <c r="Q4778" s="40"/>
      <c r="R4778" s="40"/>
      <c r="S4778" s="40"/>
      <c r="T4778" s="40"/>
      <c r="U4778" s="40"/>
      <c r="V4778" s="40"/>
      <c r="W4778" s="40"/>
      <c r="X4778" s="40"/>
      <c r="Y4778" s="40"/>
      <c r="Z4778" s="40"/>
      <c r="AA4778" s="40"/>
      <c r="AB4778" s="40"/>
      <c r="AC4778" s="40"/>
      <c r="AD4778" s="40"/>
      <c r="AE4778" s="40"/>
      <c r="AF4778" s="40"/>
      <c r="AG4778" s="40"/>
      <c r="AH4778" s="40"/>
      <c r="AI4778" s="40"/>
      <c r="AJ4778" s="40"/>
      <c r="AK4778" s="40"/>
      <c r="AL4778" s="40"/>
      <c r="AM4778" s="40"/>
      <c r="AN4778" s="40"/>
      <c r="AO4778" s="40"/>
      <c r="AP4778" s="40"/>
      <c r="AQ4778" s="40"/>
      <c r="AR4778" s="40"/>
      <c r="AS4778" s="40"/>
      <c r="AT4778" s="40"/>
      <c r="AU4778" s="40"/>
      <c r="AV4778" s="40"/>
      <c r="AW4778" s="40"/>
      <c r="AX4778" s="40"/>
      <c r="AY4778" s="40"/>
      <c r="AZ4778" s="40"/>
      <c r="BA4778" s="40"/>
      <c r="BB4778" s="40"/>
      <c r="BC4778" s="40"/>
      <c r="BD4778" s="40"/>
      <c r="BE4778" s="40"/>
      <c r="BF4778" s="40"/>
    </row>
    <row r="4779" spans="1:58" x14ac:dyDescent="0.4">
      <c r="A4779" s="510"/>
      <c r="B4779" s="40"/>
      <c r="C4779" s="40"/>
      <c r="D4779" s="45"/>
      <c r="E4779" s="45"/>
      <c r="F4779" s="64"/>
      <c r="G4779" s="40"/>
      <c r="H4779" s="40"/>
      <c r="I4779" s="40"/>
      <c r="J4779" s="40"/>
      <c r="K4779" s="40"/>
      <c r="L4779" s="40"/>
      <c r="M4779" s="40"/>
      <c r="N4779" s="40"/>
      <c r="O4779" s="40"/>
      <c r="P4779" s="40"/>
      <c r="Q4779" s="40"/>
      <c r="R4779" s="40"/>
      <c r="S4779" s="40"/>
      <c r="T4779" s="40"/>
      <c r="U4779" s="40"/>
      <c r="V4779" s="40"/>
      <c r="W4779" s="40"/>
      <c r="X4779" s="40"/>
      <c r="Y4779" s="40"/>
      <c r="Z4779" s="40"/>
      <c r="AA4779" s="40"/>
      <c r="AB4779" s="40"/>
      <c r="AC4779" s="40"/>
      <c r="AD4779" s="40"/>
      <c r="AE4779" s="40"/>
      <c r="AF4779" s="40"/>
      <c r="AG4779" s="40"/>
      <c r="AH4779" s="40"/>
      <c r="AI4779" s="40"/>
      <c r="AJ4779" s="40"/>
      <c r="AK4779" s="40"/>
      <c r="AL4779" s="40"/>
      <c r="AM4779" s="40"/>
      <c r="AN4779" s="40"/>
      <c r="AO4779" s="40"/>
      <c r="AP4779" s="40"/>
      <c r="AQ4779" s="40"/>
      <c r="AR4779" s="40"/>
      <c r="AS4779" s="40"/>
      <c r="AT4779" s="40"/>
      <c r="AU4779" s="40"/>
      <c r="AV4779" s="40"/>
      <c r="AW4779" s="40"/>
      <c r="AX4779" s="40"/>
      <c r="AY4779" s="40"/>
      <c r="AZ4779" s="40"/>
      <c r="BA4779" s="40"/>
      <c r="BB4779" s="40"/>
      <c r="BC4779" s="40"/>
      <c r="BD4779" s="40"/>
      <c r="BE4779" s="40"/>
      <c r="BF4779" s="40"/>
    </row>
    <row r="4780" spans="1:58" x14ac:dyDescent="0.4">
      <c r="A4780" s="510"/>
      <c r="B4780" s="40"/>
      <c r="C4780" s="40"/>
      <c r="D4780" s="45"/>
      <c r="E4780" s="45"/>
      <c r="F4780" s="64"/>
      <c r="G4780" s="40"/>
      <c r="H4780" s="40"/>
      <c r="I4780" s="40"/>
      <c r="J4780" s="40"/>
      <c r="K4780" s="40"/>
      <c r="L4780" s="40"/>
      <c r="M4780" s="40"/>
      <c r="N4780" s="40"/>
      <c r="O4780" s="40"/>
      <c r="P4780" s="40"/>
      <c r="Q4780" s="40"/>
      <c r="R4780" s="40"/>
      <c r="S4780" s="40"/>
      <c r="T4780" s="40"/>
      <c r="U4780" s="40"/>
      <c r="V4780" s="40"/>
      <c r="W4780" s="40"/>
      <c r="X4780" s="40"/>
      <c r="Y4780" s="40"/>
      <c r="Z4780" s="40"/>
      <c r="AA4780" s="40"/>
      <c r="AB4780" s="40"/>
      <c r="AC4780" s="40"/>
      <c r="AD4780" s="40"/>
      <c r="AE4780" s="40"/>
      <c r="AF4780" s="40"/>
      <c r="AG4780" s="40"/>
      <c r="AH4780" s="40"/>
      <c r="AI4780" s="40"/>
      <c r="AJ4780" s="40"/>
      <c r="AK4780" s="40"/>
      <c r="AL4780" s="40"/>
      <c r="AM4780" s="40"/>
      <c r="AN4780" s="40"/>
      <c r="AO4780" s="40"/>
      <c r="AP4780" s="40"/>
      <c r="AQ4780" s="40"/>
      <c r="AR4780" s="40"/>
      <c r="AS4780" s="40"/>
      <c r="AT4780" s="40"/>
      <c r="AU4780" s="40"/>
      <c r="AV4780" s="40"/>
      <c r="AW4780" s="40"/>
      <c r="AX4780" s="40"/>
      <c r="AY4780" s="40"/>
      <c r="AZ4780" s="40"/>
      <c r="BA4780" s="40"/>
      <c r="BB4780" s="40"/>
      <c r="BC4780" s="40"/>
      <c r="BD4780" s="40"/>
      <c r="BE4780" s="40"/>
      <c r="BF4780" s="40"/>
    </row>
    <row r="4781" spans="1:58" x14ac:dyDescent="0.4">
      <c r="A4781" s="510"/>
      <c r="B4781" s="40"/>
      <c r="C4781" s="40"/>
      <c r="D4781" s="45"/>
      <c r="E4781" s="45"/>
      <c r="F4781" s="64"/>
      <c r="G4781" s="40"/>
      <c r="H4781" s="40"/>
      <c r="I4781" s="40"/>
      <c r="J4781" s="40"/>
      <c r="K4781" s="40"/>
      <c r="L4781" s="40"/>
      <c r="M4781" s="40"/>
      <c r="N4781" s="40"/>
      <c r="O4781" s="40"/>
      <c r="P4781" s="40"/>
      <c r="Q4781" s="40"/>
      <c r="R4781" s="40"/>
      <c r="S4781" s="40"/>
      <c r="T4781" s="40"/>
      <c r="U4781" s="40"/>
      <c r="V4781" s="40"/>
      <c r="W4781" s="40"/>
      <c r="X4781" s="40"/>
      <c r="Y4781" s="40"/>
      <c r="Z4781" s="40"/>
      <c r="AA4781" s="40"/>
      <c r="AB4781" s="40"/>
      <c r="AC4781" s="40"/>
      <c r="AD4781" s="40"/>
      <c r="AE4781" s="40"/>
      <c r="AF4781" s="40"/>
      <c r="AG4781" s="40"/>
      <c r="AH4781" s="40"/>
      <c r="AI4781" s="40"/>
      <c r="AJ4781" s="40"/>
      <c r="AK4781" s="40"/>
      <c r="AL4781" s="40"/>
      <c r="AM4781" s="40"/>
      <c r="AN4781" s="40"/>
      <c r="AO4781" s="40"/>
      <c r="AP4781" s="40"/>
      <c r="AQ4781" s="40"/>
      <c r="AR4781" s="40"/>
      <c r="AS4781" s="40"/>
      <c r="AT4781" s="40"/>
      <c r="AU4781" s="40"/>
      <c r="AV4781" s="40"/>
      <c r="AW4781" s="40"/>
      <c r="AX4781" s="40"/>
      <c r="AY4781" s="40"/>
      <c r="AZ4781" s="40"/>
      <c r="BA4781" s="40"/>
      <c r="BB4781" s="40"/>
      <c r="BC4781" s="40"/>
      <c r="BD4781" s="40"/>
      <c r="BE4781" s="40"/>
      <c r="BF4781" s="40"/>
    </row>
    <row r="4782" spans="1:58" x14ac:dyDescent="0.4">
      <c r="A4782" s="510"/>
      <c r="B4782" s="40"/>
      <c r="C4782" s="40"/>
      <c r="D4782" s="45"/>
      <c r="E4782" s="45"/>
      <c r="F4782" s="64"/>
      <c r="G4782" s="40"/>
      <c r="H4782" s="40"/>
      <c r="I4782" s="40"/>
      <c r="J4782" s="40"/>
      <c r="K4782" s="40"/>
      <c r="L4782" s="40"/>
      <c r="M4782" s="40"/>
      <c r="N4782" s="40"/>
      <c r="O4782" s="40"/>
      <c r="P4782" s="40"/>
      <c r="Q4782" s="40"/>
      <c r="R4782" s="40"/>
      <c r="S4782" s="40"/>
      <c r="T4782" s="40"/>
      <c r="U4782" s="40"/>
      <c r="V4782" s="40"/>
      <c r="W4782" s="40"/>
      <c r="X4782" s="40"/>
      <c r="Y4782" s="40"/>
      <c r="Z4782" s="40"/>
      <c r="AA4782" s="40"/>
      <c r="AB4782" s="40"/>
      <c r="AC4782" s="40"/>
      <c r="AD4782" s="40"/>
      <c r="AE4782" s="40"/>
      <c r="AF4782" s="40"/>
      <c r="AG4782" s="40"/>
      <c r="AH4782" s="40"/>
      <c r="AI4782" s="40"/>
      <c r="AJ4782" s="40"/>
      <c r="AK4782" s="40"/>
      <c r="AL4782" s="40"/>
      <c r="AM4782" s="40"/>
      <c r="AN4782" s="40"/>
      <c r="AO4782" s="40"/>
      <c r="AP4782" s="40"/>
      <c r="AQ4782" s="40"/>
      <c r="AR4782" s="40"/>
      <c r="AS4782" s="40"/>
      <c r="AT4782" s="40"/>
      <c r="AU4782" s="40"/>
      <c r="AV4782" s="40"/>
      <c r="AW4782" s="40"/>
      <c r="AX4782" s="40"/>
      <c r="AY4782" s="40"/>
      <c r="AZ4782" s="40"/>
      <c r="BA4782" s="40"/>
      <c r="BB4782" s="40"/>
      <c r="BC4782" s="40"/>
      <c r="BD4782" s="40"/>
      <c r="BE4782" s="40"/>
      <c r="BF4782" s="40"/>
    </row>
    <row r="4783" spans="1:58" x14ac:dyDescent="0.4">
      <c r="A4783" s="510"/>
      <c r="B4783" s="40"/>
      <c r="C4783" s="40"/>
      <c r="D4783" s="45"/>
      <c r="E4783" s="45"/>
      <c r="F4783" s="64"/>
      <c r="G4783" s="40"/>
      <c r="H4783" s="40"/>
      <c r="I4783" s="40"/>
      <c r="J4783" s="40"/>
      <c r="K4783" s="40"/>
      <c r="L4783" s="40"/>
      <c r="M4783" s="40"/>
      <c r="N4783" s="40"/>
      <c r="O4783" s="40"/>
      <c r="P4783" s="40"/>
      <c r="Q4783" s="40"/>
      <c r="R4783" s="40"/>
      <c r="S4783" s="40"/>
      <c r="T4783" s="40"/>
      <c r="U4783" s="40"/>
      <c r="V4783" s="40"/>
      <c r="W4783" s="40"/>
      <c r="X4783" s="40"/>
      <c r="Y4783" s="40"/>
      <c r="Z4783" s="40"/>
      <c r="AA4783" s="40"/>
      <c r="AB4783" s="40"/>
      <c r="AC4783" s="40"/>
      <c r="AD4783" s="40"/>
      <c r="AE4783" s="40"/>
      <c r="AF4783" s="40"/>
      <c r="AG4783" s="40"/>
      <c r="AH4783" s="40"/>
      <c r="AI4783" s="40"/>
      <c r="AJ4783" s="40"/>
      <c r="AK4783" s="40"/>
      <c r="AL4783" s="40"/>
      <c r="AM4783" s="40"/>
      <c r="AN4783" s="40"/>
      <c r="AO4783" s="40"/>
      <c r="AP4783" s="40"/>
      <c r="AQ4783" s="40"/>
      <c r="AR4783" s="40"/>
      <c r="AS4783" s="40"/>
      <c r="AT4783" s="40"/>
      <c r="AU4783" s="40"/>
      <c r="AV4783" s="40"/>
      <c r="AW4783" s="40"/>
      <c r="AX4783" s="40"/>
      <c r="AY4783" s="40"/>
      <c r="AZ4783" s="40"/>
      <c r="BA4783" s="40"/>
      <c r="BB4783" s="40"/>
      <c r="BC4783" s="40"/>
      <c r="BD4783" s="40"/>
      <c r="BE4783" s="40"/>
      <c r="BF4783" s="40"/>
    </row>
    <row r="4784" spans="1:58" x14ac:dyDescent="0.4">
      <c r="A4784" s="510"/>
      <c r="B4784" s="40"/>
      <c r="C4784" s="40"/>
      <c r="D4784" s="45"/>
      <c r="E4784" s="45"/>
      <c r="F4784" s="64"/>
      <c r="G4784" s="40"/>
      <c r="H4784" s="40"/>
      <c r="I4784" s="40"/>
      <c r="J4784" s="40"/>
      <c r="K4784" s="40"/>
      <c r="L4784" s="40"/>
      <c r="M4784" s="40"/>
      <c r="N4784" s="40"/>
      <c r="O4784" s="40"/>
      <c r="P4784" s="40"/>
      <c r="Q4784" s="40"/>
      <c r="R4784" s="40"/>
      <c r="S4784" s="40"/>
      <c r="T4784" s="40"/>
      <c r="U4784" s="40"/>
      <c r="V4784" s="40"/>
      <c r="W4784" s="40"/>
      <c r="X4784" s="40"/>
      <c r="Y4784" s="40"/>
      <c r="Z4784" s="40"/>
      <c r="AA4784" s="40"/>
      <c r="AB4784" s="40"/>
      <c r="AC4784" s="40"/>
      <c r="AD4784" s="40"/>
      <c r="AE4784" s="40"/>
      <c r="AF4784" s="40"/>
      <c r="AG4784" s="40"/>
      <c r="AH4784" s="40"/>
      <c r="AI4784" s="40"/>
      <c r="AJ4784" s="40"/>
      <c r="AK4784" s="40"/>
      <c r="AL4784" s="40"/>
      <c r="AM4784" s="40"/>
      <c r="AN4784" s="40"/>
      <c r="AO4784" s="40"/>
      <c r="AP4784" s="40"/>
      <c r="AQ4784" s="40"/>
      <c r="AR4784" s="40"/>
      <c r="AS4784" s="40"/>
      <c r="AT4784" s="40"/>
      <c r="AU4784" s="40"/>
      <c r="AV4784" s="40"/>
      <c r="AW4784" s="40"/>
      <c r="AX4784" s="40"/>
      <c r="AY4784" s="40"/>
      <c r="AZ4784" s="40"/>
      <c r="BA4784" s="40"/>
      <c r="BB4784" s="40"/>
      <c r="BC4784" s="40"/>
      <c r="BD4784" s="40"/>
      <c r="BE4784" s="40"/>
      <c r="BF4784" s="40"/>
    </row>
    <row r="4785" spans="1:58" x14ac:dyDescent="0.4">
      <c r="A4785" s="510"/>
      <c r="B4785" s="40"/>
      <c r="C4785" s="40"/>
      <c r="D4785" s="45"/>
      <c r="E4785" s="45"/>
      <c r="F4785" s="64"/>
      <c r="G4785" s="40"/>
      <c r="H4785" s="40"/>
      <c r="I4785" s="40"/>
      <c r="J4785" s="40"/>
      <c r="K4785" s="40"/>
      <c r="L4785" s="40"/>
      <c r="M4785" s="40"/>
      <c r="N4785" s="40"/>
      <c r="O4785" s="40"/>
      <c r="P4785" s="40"/>
      <c r="Q4785" s="40"/>
      <c r="R4785" s="40"/>
      <c r="S4785" s="40"/>
      <c r="T4785" s="40"/>
      <c r="U4785" s="40"/>
      <c r="V4785" s="40"/>
      <c r="W4785" s="40"/>
      <c r="X4785" s="40"/>
      <c r="Y4785" s="40"/>
      <c r="Z4785" s="40"/>
      <c r="AA4785" s="40"/>
      <c r="AB4785" s="40"/>
      <c r="AC4785" s="40"/>
      <c r="AD4785" s="40"/>
      <c r="AE4785" s="40"/>
      <c r="AF4785" s="40"/>
      <c r="AG4785" s="40"/>
      <c r="AH4785" s="40"/>
      <c r="AI4785" s="40"/>
      <c r="AJ4785" s="40"/>
      <c r="AK4785" s="40"/>
      <c r="AL4785" s="40"/>
      <c r="AM4785" s="40"/>
      <c r="AN4785" s="40"/>
      <c r="AO4785" s="40"/>
      <c r="AP4785" s="40"/>
      <c r="AQ4785" s="40"/>
      <c r="AR4785" s="40"/>
      <c r="AS4785" s="40"/>
      <c r="AT4785" s="40"/>
      <c r="AU4785" s="40"/>
      <c r="AV4785" s="40"/>
      <c r="AW4785" s="40"/>
      <c r="AX4785" s="40"/>
      <c r="AY4785" s="40"/>
      <c r="AZ4785" s="40"/>
      <c r="BA4785" s="40"/>
      <c r="BB4785" s="40"/>
      <c r="BC4785" s="40"/>
      <c r="BD4785" s="40"/>
      <c r="BE4785" s="40"/>
      <c r="BF4785" s="40"/>
    </row>
    <row r="4786" spans="1:58" x14ac:dyDescent="0.4">
      <c r="A4786" s="510"/>
      <c r="B4786" s="40"/>
      <c r="C4786" s="40"/>
      <c r="D4786" s="45"/>
      <c r="E4786" s="45"/>
      <c r="F4786" s="64"/>
      <c r="G4786" s="40"/>
      <c r="H4786" s="40"/>
      <c r="I4786" s="40"/>
      <c r="J4786" s="40"/>
      <c r="K4786" s="40"/>
      <c r="L4786" s="40"/>
      <c r="M4786" s="40"/>
      <c r="N4786" s="40"/>
      <c r="O4786" s="40"/>
      <c r="P4786" s="40"/>
      <c r="Q4786" s="40"/>
      <c r="R4786" s="40"/>
      <c r="S4786" s="40"/>
      <c r="T4786" s="40"/>
      <c r="U4786" s="40"/>
      <c r="V4786" s="40"/>
      <c r="W4786" s="40"/>
      <c r="X4786" s="40"/>
      <c r="Y4786" s="40"/>
      <c r="Z4786" s="40"/>
      <c r="AA4786" s="40"/>
      <c r="AB4786" s="40"/>
      <c r="AC4786" s="40"/>
      <c r="AD4786" s="40"/>
      <c r="AE4786" s="40"/>
      <c r="AF4786" s="40"/>
      <c r="AG4786" s="40"/>
      <c r="AH4786" s="40"/>
      <c r="AI4786" s="40"/>
      <c r="AJ4786" s="40"/>
      <c r="AK4786" s="40"/>
      <c r="AL4786" s="40"/>
      <c r="AM4786" s="40"/>
      <c r="AN4786" s="40"/>
      <c r="AO4786" s="40"/>
      <c r="AP4786" s="40"/>
      <c r="AQ4786" s="40"/>
      <c r="AR4786" s="40"/>
      <c r="AS4786" s="40"/>
      <c r="AT4786" s="40"/>
      <c r="AU4786" s="40"/>
      <c r="AV4786" s="40"/>
      <c r="AW4786" s="40"/>
      <c r="AX4786" s="40"/>
      <c r="AY4786" s="40"/>
      <c r="AZ4786" s="40"/>
      <c r="BA4786" s="40"/>
      <c r="BB4786" s="40"/>
      <c r="BC4786" s="40"/>
      <c r="BD4786" s="40"/>
      <c r="BE4786" s="40"/>
      <c r="BF4786" s="40"/>
    </row>
    <row r="4787" spans="1:58" x14ac:dyDescent="0.4">
      <c r="A4787" s="510"/>
      <c r="B4787" s="40"/>
      <c r="C4787" s="40"/>
      <c r="D4787" s="45"/>
      <c r="E4787" s="45"/>
      <c r="F4787" s="64"/>
      <c r="G4787" s="40"/>
      <c r="H4787" s="40"/>
      <c r="I4787" s="40"/>
      <c r="J4787" s="40"/>
      <c r="K4787" s="40"/>
      <c r="L4787" s="40"/>
      <c r="M4787" s="40"/>
      <c r="N4787" s="40"/>
      <c r="O4787" s="40"/>
      <c r="P4787" s="40"/>
      <c r="Q4787" s="40"/>
      <c r="R4787" s="40"/>
      <c r="S4787" s="40"/>
      <c r="T4787" s="40"/>
      <c r="U4787" s="40"/>
      <c r="V4787" s="40"/>
      <c r="W4787" s="40"/>
      <c r="X4787" s="40"/>
      <c r="Y4787" s="40"/>
      <c r="Z4787" s="40"/>
      <c r="AA4787" s="40"/>
      <c r="AB4787" s="40"/>
      <c r="AC4787" s="40"/>
      <c r="AD4787" s="40"/>
      <c r="AE4787" s="40"/>
      <c r="AF4787" s="40"/>
      <c r="AG4787" s="40"/>
      <c r="AH4787" s="40"/>
      <c r="AI4787" s="40"/>
      <c r="AJ4787" s="40"/>
      <c r="AK4787" s="40"/>
      <c r="AL4787" s="40"/>
      <c r="AM4787" s="40"/>
      <c r="AN4787" s="40"/>
      <c r="AO4787" s="40"/>
      <c r="AP4787" s="40"/>
      <c r="AQ4787" s="40"/>
      <c r="AR4787" s="40"/>
      <c r="AS4787" s="40"/>
      <c r="AT4787" s="40"/>
      <c r="AU4787" s="40"/>
      <c r="AV4787" s="40"/>
      <c r="AW4787" s="40"/>
      <c r="AX4787" s="40"/>
      <c r="AY4787" s="40"/>
      <c r="AZ4787" s="40"/>
      <c r="BA4787" s="40"/>
      <c r="BB4787" s="40"/>
      <c r="BC4787" s="40"/>
      <c r="BD4787" s="40"/>
      <c r="BE4787" s="40"/>
      <c r="BF4787" s="40"/>
    </row>
    <row r="4788" spans="1:58" x14ac:dyDescent="0.4">
      <c r="A4788" s="510"/>
      <c r="B4788" s="40"/>
      <c r="C4788" s="40"/>
      <c r="D4788" s="45"/>
      <c r="E4788" s="45"/>
      <c r="F4788" s="64"/>
      <c r="G4788" s="40"/>
      <c r="H4788" s="40"/>
      <c r="I4788" s="40"/>
      <c r="J4788" s="40"/>
      <c r="K4788" s="40"/>
      <c r="L4788" s="40"/>
      <c r="M4788" s="40"/>
      <c r="N4788" s="40"/>
      <c r="O4788" s="40"/>
      <c r="P4788" s="40"/>
      <c r="Q4788" s="40"/>
      <c r="R4788" s="40"/>
      <c r="S4788" s="40"/>
      <c r="T4788" s="40"/>
      <c r="U4788" s="40"/>
      <c r="V4788" s="40"/>
      <c r="W4788" s="40"/>
      <c r="X4788" s="40"/>
      <c r="Y4788" s="40"/>
      <c r="Z4788" s="40"/>
      <c r="AA4788" s="40"/>
      <c r="AB4788" s="40"/>
      <c r="AC4788" s="40"/>
      <c r="AD4788" s="40"/>
      <c r="AE4788" s="40"/>
      <c r="AF4788" s="40"/>
      <c r="AG4788" s="40"/>
      <c r="AH4788" s="40"/>
      <c r="AI4788" s="40"/>
      <c r="AJ4788" s="40"/>
      <c r="AK4788" s="40"/>
      <c r="AL4788" s="40"/>
      <c r="AM4788" s="40"/>
      <c r="AN4788" s="40"/>
      <c r="AO4788" s="40"/>
      <c r="AP4788" s="40"/>
      <c r="AQ4788" s="40"/>
      <c r="AR4788" s="40"/>
      <c r="AS4788" s="40"/>
      <c r="AT4788" s="40"/>
      <c r="AU4788" s="40"/>
      <c r="AV4788" s="40"/>
      <c r="AW4788" s="40"/>
      <c r="AX4788" s="40"/>
      <c r="AY4788" s="40"/>
      <c r="AZ4788" s="40"/>
      <c r="BA4788" s="40"/>
      <c r="BB4788" s="40"/>
      <c r="BC4788" s="40"/>
      <c r="BD4788" s="40"/>
      <c r="BE4788" s="40"/>
      <c r="BF4788" s="40"/>
    </row>
    <row r="4789" spans="1:58" x14ac:dyDescent="0.4">
      <c r="A4789" s="510"/>
      <c r="B4789" s="40"/>
      <c r="C4789" s="40"/>
      <c r="D4789" s="45"/>
      <c r="E4789" s="45"/>
      <c r="F4789" s="64"/>
      <c r="G4789" s="40"/>
      <c r="H4789" s="40"/>
      <c r="I4789" s="40"/>
      <c r="J4789" s="40"/>
      <c r="K4789" s="40"/>
      <c r="L4789" s="40"/>
      <c r="M4789" s="40"/>
      <c r="N4789" s="40"/>
      <c r="O4789" s="40"/>
      <c r="P4789" s="40"/>
      <c r="Q4789" s="40"/>
      <c r="R4789" s="40"/>
      <c r="S4789" s="40"/>
      <c r="T4789" s="40"/>
      <c r="U4789" s="40"/>
      <c r="V4789" s="40"/>
      <c r="W4789" s="40"/>
      <c r="X4789" s="40"/>
      <c r="Y4789" s="40"/>
      <c r="Z4789" s="40"/>
      <c r="AA4789" s="40"/>
      <c r="AB4789" s="40"/>
      <c r="AC4789" s="40"/>
      <c r="AD4789" s="40"/>
      <c r="AE4789" s="40"/>
      <c r="AF4789" s="40"/>
      <c r="AG4789" s="40"/>
      <c r="AH4789" s="40"/>
      <c r="AI4789" s="40"/>
      <c r="AJ4789" s="40"/>
      <c r="AK4789" s="40"/>
      <c r="AL4789" s="40"/>
      <c r="AM4789" s="40"/>
      <c r="AN4789" s="40"/>
      <c r="AO4789" s="40"/>
      <c r="AP4789" s="40"/>
      <c r="AQ4789" s="40"/>
      <c r="AR4789" s="40"/>
      <c r="AS4789" s="40"/>
      <c r="AT4789" s="40"/>
      <c r="AU4789" s="40"/>
      <c r="AV4789" s="40"/>
      <c r="AW4789" s="40"/>
      <c r="AX4789" s="40"/>
      <c r="AY4789" s="40"/>
      <c r="AZ4789" s="40"/>
      <c r="BA4789" s="40"/>
      <c r="BB4789" s="40"/>
      <c r="BC4789" s="40"/>
      <c r="BD4789" s="40"/>
      <c r="BE4789" s="40"/>
      <c r="BF4789" s="40"/>
    </row>
    <row r="4790" spans="1:58" x14ac:dyDescent="0.4">
      <c r="A4790" s="510"/>
      <c r="B4790" s="40"/>
      <c r="C4790" s="40"/>
      <c r="D4790" s="45"/>
      <c r="E4790" s="45"/>
      <c r="F4790" s="64"/>
      <c r="G4790" s="40"/>
      <c r="H4790" s="40"/>
      <c r="I4790" s="40"/>
      <c r="J4790" s="40"/>
      <c r="K4790" s="40"/>
      <c r="L4790" s="40"/>
      <c r="M4790" s="40"/>
      <c r="N4790" s="40"/>
      <c r="O4790" s="40"/>
      <c r="P4790" s="40"/>
      <c r="Q4790" s="40"/>
      <c r="R4790" s="40"/>
      <c r="S4790" s="40"/>
      <c r="T4790" s="40"/>
      <c r="U4790" s="40"/>
      <c r="V4790" s="40"/>
      <c r="W4790" s="40"/>
      <c r="X4790" s="40"/>
      <c r="Y4790" s="40"/>
      <c r="Z4790" s="40"/>
      <c r="AA4790" s="40"/>
      <c r="AB4790" s="40"/>
      <c r="AC4790" s="40"/>
      <c r="AD4790" s="40"/>
      <c r="AE4790" s="40"/>
      <c r="AF4790" s="40"/>
      <c r="AG4790" s="40"/>
      <c r="AH4790" s="40"/>
      <c r="AI4790" s="40"/>
      <c r="AJ4790" s="40"/>
      <c r="AK4790" s="40"/>
      <c r="AL4790" s="40"/>
      <c r="AM4790" s="40"/>
      <c r="AN4790" s="40"/>
      <c r="AO4790" s="40"/>
      <c r="AP4790" s="40"/>
      <c r="AQ4790" s="40"/>
      <c r="AR4790" s="40"/>
      <c r="AS4790" s="40"/>
      <c r="AT4790" s="40"/>
      <c r="AU4790" s="40"/>
      <c r="AV4790" s="40"/>
      <c r="AW4790" s="40"/>
      <c r="AX4790" s="40"/>
      <c r="AY4790" s="40"/>
      <c r="AZ4790" s="40"/>
      <c r="BA4790" s="40"/>
      <c r="BB4790" s="40"/>
      <c r="BC4790" s="40"/>
      <c r="BD4790" s="40"/>
      <c r="BE4790" s="40"/>
      <c r="BF4790" s="40"/>
    </row>
    <row r="4791" spans="1:58" x14ac:dyDescent="0.4">
      <c r="A4791" s="510"/>
      <c r="B4791" s="40"/>
      <c r="C4791" s="40"/>
      <c r="D4791" s="45"/>
      <c r="E4791" s="45"/>
      <c r="F4791" s="64"/>
      <c r="G4791" s="40"/>
      <c r="H4791" s="40"/>
      <c r="I4791" s="40"/>
      <c r="J4791" s="40"/>
      <c r="K4791" s="40"/>
      <c r="L4791" s="40"/>
      <c r="M4791" s="40"/>
      <c r="N4791" s="40"/>
      <c r="O4791" s="40"/>
      <c r="P4791" s="40"/>
      <c r="Q4791" s="40"/>
      <c r="R4791" s="40"/>
      <c r="S4791" s="40"/>
      <c r="T4791" s="40"/>
      <c r="U4791" s="40"/>
      <c r="V4791" s="40"/>
      <c r="W4791" s="40"/>
      <c r="X4791" s="40"/>
      <c r="Y4791" s="40"/>
      <c r="Z4791" s="40"/>
      <c r="AA4791" s="40"/>
      <c r="AB4791" s="40"/>
      <c r="AC4791" s="40"/>
      <c r="AD4791" s="40"/>
      <c r="AE4791" s="40"/>
      <c r="AF4791" s="40"/>
      <c r="AG4791" s="40"/>
      <c r="AH4791" s="40"/>
      <c r="AI4791" s="40"/>
      <c r="AJ4791" s="40"/>
      <c r="AK4791" s="40"/>
      <c r="AL4791" s="40"/>
      <c r="AM4791" s="40"/>
      <c r="AN4791" s="40"/>
      <c r="AO4791" s="40"/>
      <c r="AP4791" s="40"/>
      <c r="AQ4791" s="40"/>
      <c r="AR4791" s="40"/>
      <c r="AS4791" s="40"/>
      <c r="AT4791" s="40"/>
      <c r="AU4791" s="40"/>
      <c r="AV4791" s="40"/>
      <c r="AW4791" s="40"/>
      <c r="AX4791" s="40"/>
      <c r="AY4791" s="40"/>
      <c r="AZ4791" s="40"/>
      <c r="BA4791" s="40"/>
      <c r="BB4791" s="40"/>
      <c r="BC4791" s="40"/>
      <c r="BD4791" s="40"/>
      <c r="BE4791" s="40"/>
      <c r="BF4791" s="40"/>
    </row>
    <row r="4792" spans="1:58" x14ac:dyDescent="0.4">
      <c r="A4792" s="510"/>
      <c r="B4792" s="40"/>
      <c r="C4792" s="40"/>
      <c r="D4792" s="45"/>
      <c r="E4792" s="45"/>
      <c r="F4792" s="64"/>
      <c r="G4792" s="40"/>
      <c r="H4792" s="40"/>
      <c r="I4792" s="40"/>
      <c r="J4792" s="40"/>
      <c r="K4792" s="40"/>
      <c r="L4792" s="40"/>
      <c r="M4792" s="40"/>
      <c r="N4792" s="40"/>
      <c r="O4792" s="40"/>
      <c r="P4792" s="40"/>
      <c r="Q4792" s="40"/>
      <c r="R4792" s="40"/>
      <c r="S4792" s="40"/>
      <c r="T4792" s="40"/>
      <c r="U4792" s="40"/>
      <c r="V4792" s="40"/>
      <c r="W4792" s="40"/>
      <c r="X4792" s="40"/>
      <c r="Y4792" s="40"/>
      <c r="Z4792" s="40"/>
      <c r="AA4792" s="40"/>
      <c r="AB4792" s="40"/>
      <c r="AC4792" s="40"/>
      <c r="AD4792" s="40"/>
      <c r="AE4792" s="40"/>
      <c r="AF4792" s="40"/>
      <c r="AG4792" s="40"/>
      <c r="AH4792" s="40"/>
      <c r="AI4792" s="40"/>
      <c r="AJ4792" s="40"/>
      <c r="AK4792" s="40"/>
      <c r="AL4792" s="40"/>
      <c r="AM4792" s="40"/>
      <c r="AN4792" s="40"/>
      <c r="AO4792" s="40"/>
      <c r="AP4792" s="40"/>
      <c r="AQ4792" s="40"/>
      <c r="AR4792" s="40"/>
      <c r="AS4792" s="40"/>
      <c r="AT4792" s="40"/>
      <c r="AU4792" s="40"/>
      <c r="AV4792" s="40"/>
      <c r="AW4792" s="40"/>
      <c r="AX4792" s="40"/>
      <c r="AY4792" s="40"/>
      <c r="AZ4792" s="40"/>
      <c r="BA4792" s="40"/>
      <c r="BB4792" s="40"/>
      <c r="BC4792" s="40"/>
      <c r="BD4792" s="40"/>
      <c r="BE4792" s="40"/>
      <c r="BF4792" s="40"/>
    </row>
    <row r="4793" spans="1:58" x14ac:dyDescent="0.4">
      <c r="A4793" s="510"/>
      <c r="B4793" s="40"/>
      <c r="C4793" s="40"/>
      <c r="D4793" s="45"/>
      <c r="E4793" s="45"/>
      <c r="F4793" s="64"/>
      <c r="G4793" s="40"/>
      <c r="H4793" s="40"/>
      <c r="I4793" s="40"/>
      <c r="J4793" s="40"/>
      <c r="K4793" s="40"/>
      <c r="L4793" s="40"/>
      <c r="M4793" s="40"/>
      <c r="N4793" s="40"/>
      <c r="O4793" s="40"/>
      <c r="P4793" s="40"/>
      <c r="Q4793" s="40"/>
      <c r="R4793" s="40"/>
      <c r="S4793" s="40"/>
      <c r="T4793" s="40"/>
      <c r="U4793" s="40"/>
      <c r="V4793" s="40"/>
      <c r="W4793" s="40"/>
      <c r="X4793" s="40"/>
      <c r="Y4793" s="40"/>
      <c r="Z4793" s="40"/>
      <c r="AA4793" s="40"/>
      <c r="AB4793" s="40"/>
      <c r="AC4793" s="40"/>
      <c r="AD4793" s="40"/>
      <c r="AE4793" s="40"/>
      <c r="AF4793" s="40"/>
      <c r="AG4793" s="40"/>
      <c r="AH4793" s="40"/>
      <c r="AI4793" s="40"/>
      <c r="AJ4793" s="40"/>
      <c r="AK4793" s="40"/>
      <c r="AL4793" s="40"/>
      <c r="AM4793" s="40"/>
      <c r="AN4793" s="40"/>
      <c r="AO4793" s="40"/>
      <c r="AP4793" s="40"/>
      <c r="AQ4793" s="40"/>
      <c r="AR4793" s="40"/>
      <c r="AS4793" s="40"/>
      <c r="AT4793" s="40"/>
      <c r="AU4793" s="40"/>
      <c r="AV4793" s="40"/>
      <c r="AW4793" s="40"/>
      <c r="AX4793" s="40"/>
      <c r="AY4793" s="40"/>
      <c r="AZ4793" s="40"/>
      <c r="BA4793" s="40"/>
      <c r="BB4793" s="40"/>
      <c r="BC4793" s="40"/>
      <c r="BD4793" s="40"/>
      <c r="BE4793" s="40"/>
      <c r="BF4793" s="40"/>
    </row>
    <row r="4794" spans="1:58" x14ac:dyDescent="0.4">
      <c r="A4794" s="510"/>
      <c r="B4794" s="40"/>
      <c r="C4794" s="40"/>
      <c r="D4794" s="45"/>
      <c r="E4794" s="45"/>
      <c r="F4794" s="64"/>
      <c r="G4794" s="40"/>
      <c r="H4794" s="40"/>
      <c r="I4794" s="40"/>
      <c r="J4794" s="40"/>
      <c r="K4794" s="40"/>
      <c r="L4794" s="40"/>
      <c r="M4794" s="40"/>
      <c r="N4794" s="40"/>
      <c r="O4794" s="40"/>
      <c r="P4794" s="40"/>
      <c r="Q4794" s="40"/>
      <c r="R4794" s="40"/>
      <c r="S4794" s="40"/>
      <c r="T4794" s="40"/>
      <c r="U4794" s="40"/>
      <c r="V4794" s="40"/>
      <c r="W4794" s="40"/>
      <c r="X4794" s="40"/>
      <c r="Y4794" s="40"/>
      <c r="Z4794" s="40"/>
      <c r="AA4794" s="40"/>
      <c r="AB4794" s="40"/>
      <c r="AC4794" s="40"/>
      <c r="AD4794" s="40"/>
      <c r="AE4794" s="40"/>
      <c r="AF4794" s="40"/>
      <c r="AG4794" s="40"/>
      <c r="AH4794" s="40"/>
      <c r="AI4794" s="40"/>
      <c r="AJ4794" s="40"/>
      <c r="AK4794" s="40"/>
      <c r="AL4794" s="40"/>
      <c r="AM4794" s="40"/>
      <c r="AN4794" s="40"/>
      <c r="AO4794" s="40"/>
      <c r="AP4794" s="40"/>
      <c r="AQ4794" s="40"/>
      <c r="AR4794" s="40"/>
      <c r="AS4794" s="40"/>
      <c r="AT4794" s="40"/>
      <c r="AU4794" s="40"/>
      <c r="AV4794" s="40"/>
      <c r="AW4794" s="40"/>
      <c r="AX4794" s="40"/>
      <c r="AY4794" s="40"/>
      <c r="AZ4794" s="40"/>
      <c r="BA4794" s="40"/>
      <c r="BB4794" s="40"/>
      <c r="BC4794" s="40"/>
      <c r="BD4794" s="40"/>
      <c r="BE4794" s="40"/>
      <c r="BF4794" s="40"/>
    </row>
    <row r="4795" spans="1:58" x14ac:dyDescent="0.4">
      <c r="A4795" s="510"/>
      <c r="B4795" s="40"/>
      <c r="C4795" s="40"/>
      <c r="D4795" s="45"/>
      <c r="E4795" s="45"/>
      <c r="F4795" s="64"/>
      <c r="G4795" s="40"/>
      <c r="H4795" s="40"/>
      <c r="I4795" s="40"/>
      <c r="J4795" s="40"/>
      <c r="K4795" s="40"/>
      <c r="L4795" s="40"/>
      <c r="M4795" s="40"/>
      <c r="N4795" s="40"/>
      <c r="O4795" s="40"/>
      <c r="P4795" s="40"/>
      <c r="Q4795" s="40"/>
      <c r="R4795" s="40"/>
      <c r="S4795" s="40"/>
      <c r="T4795" s="40"/>
      <c r="U4795" s="40"/>
      <c r="V4795" s="40"/>
      <c r="W4795" s="40"/>
      <c r="X4795" s="40"/>
      <c r="Y4795" s="40"/>
      <c r="Z4795" s="40"/>
      <c r="AA4795" s="40"/>
      <c r="AB4795" s="40"/>
      <c r="AC4795" s="40"/>
      <c r="AD4795" s="40"/>
      <c r="AE4795" s="40"/>
      <c r="AF4795" s="40"/>
      <c r="AG4795" s="40"/>
      <c r="AH4795" s="40"/>
      <c r="AI4795" s="40"/>
      <c r="AJ4795" s="40"/>
      <c r="AK4795" s="40"/>
      <c r="AL4795" s="40"/>
      <c r="AM4795" s="40"/>
      <c r="AN4795" s="40"/>
      <c r="AO4795" s="40"/>
      <c r="AP4795" s="40"/>
      <c r="AQ4795" s="40"/>
      <c r="AR4795" s="40"/>
      <c r="AS4795" s="40"/>
      <c r="AT4795" s="40"/>
      <c r="AU4795" s="40"/>
      <c r="AV4795" s="40"/>
      <c r="AW4795" s="40"/>
      <c r="AX4795" s="40"/>
      <c r="AY4795" s="40"/>
      <c r="AZ4795" s="40"/>
      <c r="BA4795" s="40"/>
      <c r="BB4795" s="40"/>
      <c r="BC4795" s="40"/>
      <c r="BD4795" s="40"/>
      <c r="BE4795" s="40"/>
      <c r="BF4795" s="40"/>
    </row>
    <row r="4796" spans="1:58" x14ac:dyDescent="0.4">
      <c r="A4796" s="510"/>
      <c r="B4796" s="40"/>
      <c r="C4796" s="40"/>
      <c r="D4796" s="45"/>
      <c r="E4796" s="45"/>
      <c r="F4796" s="64"/>
      <c r="G4796" s="40"/>
      <c r="H4796" s="40"/>
      <c r="I4796" s="40"/>
      <c r="J4796" s="40"/>
      <c r="K4796" s="40"/>
      <c r="L4796" s="40"/>
      <c r="M4796" s="40"/>
      <c r="N4796" s="40"/>
      <c r="O4796" s="40"/>
      <c r="P4796" s="40"/>
      <c r="Q4796" s="40"/>
      <c r="R4796" s="40"/>
      <c r="S4796" s="40"/>
      <c r="T4796" s="40"/>
      <c r="U4796" s="40"/>
      <c r="V4796" s="40"/>
      <c r="W4796" s="40"/>
      <c r="X4796" s="40"/>
      <c r="Y4796" s="40"/>
      <c r="Z4796" s="40"/>
      <c r="AA4796" s="40"/>
      <c r="AB4796" s="40"/>
      <c r="AC4796" s="40"/>
      <c r="AD4796" s="40"/>
      <c r="AE4796" s="40"/>
      <c r="AF4796" s="40"/>
      <c r="AG4796" s="40"/>
      <c r="AH4796" s="40"/>
      <c r="AI4796" s="40"/>
      <c r="AJ4796" s="40"/>
      <c r="AK4796" s="40"/>
      <c r="AL4796" s="40"/>
      <c r="AM4796" s="40"/>
      <c r="AN4796" s="40"/>
      <c r="AO4796" s="40"/>
      <c r="AP4796" s="40"/>
      <c r="AQ4796" s="40"/>
      <c r="AR4796" s="40"/>
      <c r="AS4796" s="40"/>
      <c r="AT4796" s="40"/>
      <c r="AU4796" s="40"/>
      <c r="AV4796" s="40"/>
      <c r="AW4796" s="40"/>
      <c r="AX4796" s="40"/>
      <c r="AY4796" s="40"/>
      <c r="AZ4796" s="40"/>
      <c r="BA4796" s="40"/>
      <c r="BB4796" s="40"/>
      <c r="BC4796" s="40"/>
      <c r="BD4796" s="40"/>
      <c r="BE4796" s="40"/>
      <c r="BF4796" s="40"/>
    </row>
    <row r="4797" spans="1:58" x14ac:dyDescent="0.4">
      <c r="A4797" s="510"/>
      <c r="B4797" s="40"/>
      <c r="C4797" s="40"/>
      <c r="D4797" s="45"/>
      <c r="E4797" s="45"/>
      <c r="F4797" s="64"/>
      <c r="G4797" s="40"/>
      <c r="H4797" s="40"/>
      <c r="I4797" s="40"/>
      <c r="J4797" s="40"/>
      <c r="K4797" s="40"/>
      <c r="L4797" s="40"/>
      <c r="M4797" s="40"/>
      <c r="N4797" s="40"/>
      <c r="O4797" s="40"/>
      <c r="P4797" s="40"/>
      <c r="Q4797" s="40"/>
      <c r="R4797" s="40"/>
      <c r="S4797" s="40"/>
      <c r="T4797" s="40"/>
      <c r="U4797" s="40"/>
      <c r="V4797" s="40"/>
      <c r="W4797" s="40"/>
      <c r="X4797" s="40"/>
      <c r="Y4797" s="40"/>
      <c r="Z4797" s="40"/>
      <c r="AA4797" s="40"/>
      <c r="AB4797" s="40"/>
      <c r="AC4797" s="40"/>
      <c r="AD4797" s="40"/>
      <c r="AE4797" s="40"/>
      <c r="AF4797" s="40"/>
      <c r="AG4797" s="40"/>
      <c r="AH4797" s="40"/>
      <c r="AI4797" s="40"/>
      <c r="AJ4797" s="40"/>
      <c r="AK4797" s="40"/>
      <c r="AL4797" s="40"/>
      <c r="AM4797" s="40"/>
      <c r="AN4797" s="40"/>
      <c r="AO4797" s="40"/>
      <c r="AP4797" s="40"/>
      <c r="AQ4797" s="40"/>
      <c r="AR4797" s="40"/>
      <c r="AS4797" s="40"/>
      <c r="AT4797" s="40"/>
      <c r="AU4797" s="40"/>
      <c r="AV4797" s="40"/>
      <c r="AW4797" s="40"/>
      <c r="AX4797" s="40"/>
      <c r="AY4797" s="40"/>
      <c r="AZ4797" s="40"/>
      <c r="BA4797" s="40"/>
      <c r="BB4797" s="40"/>
      <c r="BC4797" s="40"/>
      <c r="BD4797" s="40"/>
      <c r="BE4797" s="40"/>
      <c r="BF4797" s="40"/>
    </row>
    <row r="4798" spans="1:58" x14ac:dyDescent="0.4">
      <c r="A4798" s="510"/>
      <c r="B4798" s="40"/>
      <c r="C4798" s="40"/>
      <c r="D4798" s="45"/>
      <c r="E4798" s="45"/>
      <c r="F4798" s="64"/>
      <c r="G4798" s="40"/>
      <c r="H4798" s="40"/>
      <c r="I4798" s="40"/>
      <c r="J4798" s="40"/>
      <c r="K4798" s="40"/>
      <c r="L4798" s="40"/>
      <c r="M4798" s="40"/>
      <c r="N4798" s="40"/>
      <c r="O4798" s="40"/>
      <c r="P4798" s="40"/>
      <c r="Q4798" s="40"/>
      <c r="R4798" s="40"/>
      <c r="S4798" s="40"/>
      <c r="T4798" s="40"/>
      <c r="U4798" s="40"/>
      <c r="V4798" s="40"/>
      <c r="W4798" s="40"/>
      <c r="X4798" s="40"/>
      <c r="Y4798" s="40"/>
      <c r="Z4798" s="40"/>
      <c r="AA4798" s="40"/>
      <c r="AB4798" s="40"/>
      <c r="AC4798" s="40"/>
      <c r="AD4798" s="40"/>
      <c r="AE4798" s="40"/>
      <c r="AF4798" s="40"/>
      <c r="AG4798" s="40"/>
      <c r="AH4798" s="40"/>
      <c r="AI4798" s="40"/>
      <c r="AJ4798" s="40"/>
      <c r="AK4798" s="40"/>
      <c r="AL4798" s="40"/>
      <c r="AM4798" s="40"/>
      <c r="AN4798" s="40"/>
      <c r="AO4798" s="40"/>
      <c r="AP4798" s="40"/>
      <c r="AQ4798" s="40"/>
      <c r="AR4798" s="40"/>
      <c r="AS4798" s="40"/>
      <c r="AT4798" s="40"/>
      <c r="AU4798" s="40"/>
      <c r="AV4798" s="40"/>
      <c r="AW4798" s="40"/>
      <c r="AX4798" s="40"/>
      <c r="AY4798" s="40"/>
      <c r="AZ4798" s="40"/>
      <c r="BA4798" s="40"/>
      <c r="BB4798" s="40"/>
      <c r="BC4798" s="40"/>
      <c r="BD4798" s="40"/>
      <c r="BE4798" s="40"/>
      <c r="BF4798" s="40"/>
    </row>
    <row r="4799" spans="1:58" x14ac:dyDescent="0.4">
      <c r="A4799" s="510"/>
      <c r="B4799" s="40"/>
      <c r="C4799" s="40"/>
      <c r="D4799" s="45"/>
      <c r="E4799" s="45"/>
      <c r="F4799" s="64"/>
      <c r="G4799" s="40"/>
      <c r="H4799" s="40"/>
      <c r="I4799" s="40"/>
      <c r="J4799" s="40"/>
      <c r="K4799" s="40"/>
      <c r="L4799" s="40"/>
      <c r="M4799" s="40"/>
      <c r="N4799" s="40"/>
      <c r="O4799" s="40"/>
      <c r="P4799" s="40"/>
      <c r="Q4799" s="40"/>
      <c r="R4799" s="40"/>
      <c r="S4799" s="40"/>
      <c r="T4799" s="40"/>
      <c r="U4799" s="40"/>
      <c r="V4799" s="40"/>
      <c r="W4799" s="40"/>
      <c r="X4799" s="40"/>
      <c r="Y4799" s="40"/>
      <c r="Z4799" s="40"/>
      <c r="AA4799" s="40"/>
      <c r="AB4799" s="40"/>
      <c r="AC4799" s="40"/>
      <c r="AD4799" s="40"/>
      <c r="AE4799" s="40"/>
      <c r="AF4799" s="40"/>
      <c r="AG4799" s="40"/>
      <c r="AH4799" s="40"/>
      <c r="AI4799" s="40"/>
      <c r="AJ4799" s="40"/>
      <c r="AK4799" s="40"/>
      <c r="AL4799" s="40"/>
      <c r="AM4799" s="40"/>
      <c r="AN4799" s="40"/>
      <c r="AO4799" s="40"/>
      <c r="AP4799" s="40"/>
      <c r="AQ4799" s="40"/>
      <c r="AR4799" s="40"/>
      <c r="AS4799" s="40"/>
      <c r="AT4799" s="40"/>
      <c r="AU4799" s="40"/>
      <c r="AV4799" s="40"/>
      <c r="AW4799" s="40"/>
      <c r="AX4799" s="40"/>
      <c r="AY4799" s="40"/>
      <c r="AZ4799" s="40"/>
      <c r="BA4799" s="40"/>
      <c r="BB4799" s="40"/>
      <c r="BC4799" s="40"/>
      <c r="BD4799" s="40"/>
      <c r="BE4799" s="40"/>
      <c r="BF4799" s="40"/>
    </row>
    <row r="4800" spans="1:58" x14ac:dyDescent="0.4">
      <c r="A4800" s="510"/>
      <c r="B4800" s="40"/>
      <c r="C4800" s="40"/>
      <c r="D4800" s="45"/>
      <c r="E4800" s="45"/>
      <c r="F4800" s="64"/>
      <c r="G4800" s="40"/>
      <c r="H4800" s="40"/>
      <c r="I4800" s="40"/>
      <c r="J4800" s="40"/>
      <c r="K4800" s="40"/>
      <c r="L4800" s="40"/>
      <c r="M4800" s="40"/>
      <c r="N4800" s="40"/>
      <c r="O4800" s="40"/>
      <c r="P4800" s="40"/>
      <c r="Q4800" s="40"/>
      <c r="R4800" s="40"/>
      <c r="S4800" s="40"/>
      <c r="T4800" s="40"/>
      <c r="U4800" s="40"/>
      <c r="V4800" s="40"/>
      <c r="W4800" s="40"/>
      <c r="X4800" s="40"/>
      <c r="Y4800" s="40"/>
      <c r="Z4800" s="40"/>
      <c r="AA4800" s="40"/>
      <c r="AB4800" s="40"/>
      <c r="AC4800" s="40"/>
      <c r="AD4800" s="40"/>
      <c r="AE4800" s="40"/>
      <c r="AF4800" s="40"/>
      <c r="AG4800" s="40"/>
      <c r="AH4800" s="40"/>
      <c r="AI4800" s="40"/>
      <c r="AJ4800" s="40"/>
      <c r="AK4800" s="40"/>
      <c r="AL4800" s="40"/>
      <c r="AM4800" s="40"/>
      <c r="AN4800" s="40"/>
      <c r="AO4800" s="40"/>
      <c r="AP4800" s="40"/>
      <c r="AQ4800" s="40"/>
      <c r="AR4800" s="40"/>
      <c r="AS4800" s="40"/>
      <c r="AT4800" s="40"/>
      <c r="AU4800" s="40"/>
      <c r="AV4800" s="40"/>
      <c r="AW4800" s="40"/>
      <c r="AX4800" s="40"/>
      <c r="AY4800" s="40"/>
      <c r="AZ4800" s="40"/>
      <c r="BA4800" s="40"/>
      <c r="BB4800" s="40"/>
      <c r="BC4800" s="40"/>
      <c r="BD4800" s="40"/>
      <c r="BE4800" s="40"/>
      <c r="BF4800" s="40"/>
    </row>
    <row r="4801" spans="1:58" x14ac:dyDescent="0.4">
      <c r="A4801" s="510"/>
      <c r="B4801" s="40"/>
      <c r="C4801" s="40"/>
      <c r="D4801" s="45"/>
      <c r="E4801" s="45"/>
      <c r="F4801" s="64"/>
      <c r="G4801" s="40"/>
      <c r="H4801" s="40"/>
      <c r="I4801" s="40"/>
      <c r="J4801" s="40"/>
      <c r="K4801" s="40"/>
      <c r="L4801" s="40"/>
      <c r="M4801" s="40"/>
      <c r="N4801" s="40"/>
      <c r="O4801" s="40"/>
      <c r="P4801" s="40"/>
      <c r="Q4801" s="40"/>
      <c r="R4801" s="40"/>
      <c r="S4801" s="40"/>
      <c r="T4801" s="40"/>
      <c r="U4801" s="40"/>
      <c r="V4801" s="40"/>
      <c r="W4801" s="40"/>
      <c r="X4801" s="40"/>
      <c r="Y4801" s="40"/>
      <c r="Z4801" s="40"/>
      <c r="AA4801" s="40"/>
      <c r="AB4801" s="40"/>
      <c r="AC4801" s="40"/>
      <c r="AD4801" s="40"/>
      <c r="AE4801" s="40"/>
      <c r="AF4801" s="40"/>
      <c r="AG4801" s="40"/>
      <c r="AH4801" s="40"/>
      <c r="AI4801" s="40"/>
      <c r="AJ4801" s="40"/>
      <c r="AK4801" s="40"/>
      <c r="AL4801" s="40"/>
      <c r="AM4801" s="40"/>
      <c r="AN4801" s="40"/>
      <c r="AO4801" s="40"/>
      <c r="AP4801" s="40"/>
      <c r="AQ4801" s="40"/>
      <c r="AR4801" s="40"/>
      <c r="AS4801" s="40"/>
      <c r="AT4801" s="40"/>
      <c r="AU4801" s="40"/>
      <c r="AV4801" s="40"/>
      <c r="AW4801" s="40"/>
      <c r="AX4801" s="40"/>
      <c r="AY4801" s="40"/>
      <c r="AZ4801" s="40"/>
      <c r="BA4801" s="40"/>
      <c r="BB4801" s="40"/>
      <c r="BC4801" s="40"/>
      <c r="BD4801" s="40"/>
      <c r="BE4801" s="40"/>
      <c r="BF4801" s="40"/>
    </row>
    <row r="4802" spans="1:58" x14ac:dyDescent="0.4">
      <c r="A4802" s="510"/>
      <c r="B4802" s="40"/>
      <c r="C4802" s="40"/>
      <c r="D4802" s="45"/>
      <c r="E4802" s="45"/>
      <c r="F4802" s="64"/>
      <c r="G4802" s="40"/>
      <c r="H4802" s="40"/>
      <c r="I4802" s="40"/>
      <c r="J4802" s="40"/>
      <c r="K4802" s="40"/>
      <c r="L4802" s="40"/>
      <c r="M4802" s="40"/>
      <c r="N4802" s="40"/>
      <c r="O4802" s="40"/>
      <c r="P4802" s="40"/>
      <c r="Q4802" s="40"/>
      <c r="R4802" s="40"/>
      <c r="S4802" s="40"/>
      <c r="T4802" s="40"/>
      <c r="U4802" s="40"/>
      <c r="V4802" s="40"/>
      <c r="W4802" s="40"/>
      <c r="X4802" s="40"/>
      <c r="Y4802" s="40"/>
      <c r="Z4802" s="40"/>
      <c r="AA4802" s="40"/>
      <c r="AB4802" s="40"/>
      <c r="AC4802" s="40"/>
      <c r="AD4802" s="40"/>
      <c r="AE4802" s="40"/>
      <c r="AF4802" s="40"/>
      <c r="AG4802" s="40"/>
      <c r="AH4802" s="40"/>
      <c r="AI4802" s="40"/>
      <c r="AJ4802" s="40"/>
      <c r="AK4802" s="40"/>
      <c r="AL4802" s="40"/>
      <c r="AM4802" s="40"/>
      <c r="AN4802" s="40"/>
      <c r="AO4802" s="40"/>
      <c r="AP4802" s="40"/>
      <c r="AQ4802" s="40"/>
      <c r="AR4802" s="40"/>
      <c r="AS4802" s="40"/>
      <c r="AT4802" s="40"/>
      <c r="AU4802" s="40"/>
      <c r="AV4802" s="40"/>
      <c r="AW4802" s="40"/>
      <c r="AX4802" s="40"/>
      <c r="AY4802" s="40"/>
      <c r="AZ4802" s="40"/>
      <c r="BA4802" s="40"/>
      <c r="BB4802" s="40"/>
      <c r="BC4802" s="40"/>
      <c r="BD4802" s="40"/>
      <c r="BE4802" s="40"/>
      <c r="BF4802" s="40"/>
    </row>
    <row r="4803" spans="1:58" x14ac:dyDescent="0.4">
      <c r="A4803" s="510"/>
      <c r="B4803" s="40"/>
      <c r="C4803" s="40"/>
      <c r="D4803" s="45"/>
      <c r="E4803" s="45"/>
      <c r="F4803" s="64"/>
      <c r="G4803" s="40"/>
      <c r="H4803" s="40"/>
      <c r="I4803" s="40"/>
      <c r="J4803" s="40"/>
      <c r="K4803" s="40"/>
      <c r="L4803" s="40"/>
      <c r="M4803" s="40"/>
      <c r="N4803" s="40"/>
      <c r="O4803" s="40"/>
      <c r="P4803" s="40"/>
      <c r="Q4803" s="40"/>
      <c r="R4803" s="40"/>
      <c r="S4803" s="40"/>
      <c r="T4803" s="40"/>
      <c r="U4803" s="40"/>
      <c r="V4803" s="40"/>
      <c r="W4803" s="40"/>
      <c r="X4803" s="40"/>
      <c r="Y4803" s="40"/>
      <c r="Z4803" s="40"/>
      <c r="AA4803" s="40"/>
      <c r="AB4803" s="40"/>
      <c r="AC4803" s="40"/>
      <c r="AD4803" s="40"/>
      <c r="AE4803" s="40"/>
      <c r="AF4803" s="40"/>
      <c r="AG4803" s="40"/>
      <c r="AH4803" s="40"/>
      <c r="AI4803" s="40"/>
      <c r="AJ4803" s="40"/>
      <c r="AK4803" s="40"/>
      <c r="AL4803" s="40"/>
      <c r="AM4803" s="40"/>
      <c r="AN4803" s="40"/>
      <c r="AO4803" s="40"/>
      <c r="AP4803" s="40"/>
      <c r="AQ4803" s="40"/>
      <c r="AR4803" s="40"/>
      <c r="AS4803" s="40"/>
      <c r="AT4803" s="40"/>
      <c r="AU4803" s="40"/>
      <c r="AV4803" s="40"/>
      <c r="AW4803" s="40"/>
      <c r="AX4803" s="40"/>
      <c r="AY4803" s="40"/>
      <c r="AZ4803" s="40"/>
      <c r="BA4803" s="40"/>
      <c r="BB4803" s="40"/>
      <c r="BC4803" s="40"/>
      <c r="BD4803" s="40"/>
      <c r="BE4803" s="40"/>
      <c r="BF4803" s="40"/>
    </row>
    <row r="4804" spans="1:58" x14ac:dyDescent="0.4">
      <c r="A4804" s="510"/>
      <c r="B4804" s="40"/>
      <c r="C4804" s="40"/>
      <c r="D4804" s="45"/>
      <c r="E4804" s="45"/>
      <c r="F4804" s="64"/>
      <c r="G4804" s="40"/>
      <c r="H4804" s="40"/>
      <c r="I4804" s="40"/>
      <c r="J4804" s="40"/>
      <c r="K4804" s="40"/>
      <c r="L4804" s="40"/>
      <c r="M4804" s="40"/>
      <c r="N4804" s="40"/>
      <c r="O4804" s="40"/>
      <c r="P4804" s="40"/>
      <c r="Q4804" s="40"/>
      <c r="R4804" s="40"/>
      <c r="S4804" s="40"/>
      <c r="T4804" s="40"/>
      <c r="U4804" s="40"/>
      <c r="V4804" s="40"/>
      <c r="W4804" s="40"/>
      <c r="X4804" s="40"/>
      <c r="Y4804" s="40"/>
      <c r="Z4804" s="40"/>
      <c r="AA4804" s="40"/>
      <c r="AB4804" s="40"/>
      <c r="AC4804" s="40"/>
      <c r="AD4804" s="40"/>
      <c r="AE4804" s="40"/>
      <c r="AF4804" s="40"/>
      <c r="AG4804" s="40"/>
      <c r="AH4804" s="40"/>
      <c r="AI4804" s="40"/>
      <c r="AJ4804" s="40"/>
      <c r="AK4804" s="40"/>
      <c r="AL4804" s="40"/>
      <c r="AM4804" s="40"/>
      <c r="AN4804" s="40"/>
      <c r="AO4804" s="40"/>
      <c r="AP4804" s="40"/>
      <c r="AQ4804" s="40"/>
      <c r="AR4804" s="40"/>
      <c r="AS4804" s="40"/>
      <c r="AT4804" s="40"/>
      <c r="AU4804" s="40"/>
      <c r="AV4804" s="40"/>
      <c r="AW4804" s="40"/>
      <c r="AX4804" s="40"/>
      <c r="AY4804" s="40"/>
      <c r="AZ4804" s="40"/>
      <c r="BA4804" s="40"/>
      <c r="BB4804" s="40"/>
      <c r="BC4804" s="40"/>
      <c r="BD4804" s="40"/>
      <c r="BE4804" s="40"/>
      <c r="BF4804" s="40"/>
    </row>
    <row r="4805" spans="1:58" x14ac:dyDescent="0.4">
      <c r="A4805" s="510"/>
      <c r="B4805" s="40"/>
      <c r="C4805" s="40"/>
      <c r="D4805" s="45"/>
      <c r="E4805" s="45"/>
      <c r="F4805" s="64"/>
      <c r="G4805" s="40"/>
      <c r="H4805" s="40"/>
      <c r="I4805" s="40"/>
      <c r="J4805" s="40"/>
      <c r="K4805" s="40"/>
      <c r="L4805" s="40"/>
      <c r="M4805" s="40"/>
      <c r="N4805" s="40"/>
      <c r="O4805" s="40"/>
      <c r="P4805" s="40"/>
      <c r="Q4805" s="40"/>
      <c r="R4805" s="40"/>
      <c r="S4805" s="40"/>
      <c r="T4805" s="40"/>
      <c r="U4805" s="40"/>
      <c r="V4805" s="40"/>
      <c r="W4805" s="40"/>
      <c r="X4805" s="40"/>
      <c r="Y4805" s="40"/>
      <c r="Z4805" s="40"/>
      <c r="AA4805" s="40"/>
      <c r="AB4805" s="40"/>
      <c r="AC4805" s="40"/>
      <c r="AD4805" s="40"/>
      <c r="AE4805" s="40"/>
      <c r="AF4805" s="40"/>
      <c r="AG4805" s="40"/>
      <c r="AH4805" s="40"/>
      <c r="AI4805" s="40"/>
      <c r="AJ4805" s="40"/>
      <c r="AK4805" s="40"/>
      <c r="AL4805" s="40"/>
      <c r="AM4805" s="40"/>
      <c r="AN4805" s="40"/>
      <c r="AO4805" s="40"/>
      <c r="AP4805" s="40"/>
      <c r="AQ4805" s="40"/>
      <c r="AR4805" s="40"/>
      <c r="AS4805" s="40"/>
      <c r="AT4805" s="40"/>
      <c r="AU4805" s="40"/>
      <c r="AV4805" s="40"/>
      <c r="AW4805" s="40"/>
      <c r="AX4805" s="40"/>
      <c r="AY4805" s="40"/>
      <c r="AZ4805" s="40"/>
      <c r="BA4805" s="40"/>
      <c r="BB4805" s="40"/>
      <c r="BC4805" s="40"/>
      <c r="BD4805" s="40"/>
      <c r="BE4805" s="40"/>
      <c r="BF4805" s="40"/>
    </row>
    <row r="4806" spans="1:58" x14ac:dyDescent="0.4">
      <c r="A4806" s="510"/>
      <c r="B4806" s="40"/>
      <c r="C4806" s="40"/>
      <c r="D4806" s="45"/>
      <c r="E4806" s="45"/>
      <c r="F4806" s="64"/>
      <c r="G4806" s="40"/>
      <c r="H4806" s="40"/>
      <c r="I4806" s="40"/>
      <c r="J4806" s="40"/>
      <c r="K4806" s="40"/>
      <c r="L4806" s="40"/>
      <c r="M4806" s="40"/>
      <c r="N4806" s="40"/>
      <c r="O4806" s="40"/>
      <c r="P4806" s="40"/>
      <c r="Q4806" s="40"/>
      <c r="R4806" s="40"/>
      <c r="S4806" s="40"/>
      <c r="T4806" s="40"/>
      <c r="U4806" s="40"/>
      <c r="V4806" s="40"/>
      <c r="W4806" s="40"/>
      <c r="X4806" s="40"/>
      <c r="Y4806" s="40"/>
      <c r="Z4806" s="40"/>
      <c r="AA4806" s="40"/>
      <c r="AB4806" s="40"/>
      <c r="AC4806" s="40"/>
      <c r="AD4806" s="40"/>
      <c r="AE4806" s="40"/>
      <c r="AF4806" s="40"/>
      <c r="AG4806" s="40"/>
      <c r="AH4806" s="40"/>
      <c r="AI4806" s="40"/>
      <c r="AJ4806" s="40"/>
      <c r="AK4806" s="40"/>
      <c r="AL4806" s="40"/>
      <c r="AM4806" s="40"/>
      <c r="AN4806" s="40"/>
      <c r="AO4806" s="40"/>
      <c r="AP4806" s="40"/>
      <c r="AQ4806" s="40"/>
      <c r="AR4806" s="40"/>
      <c r="AS4806" s="40"/>
      <c r="AT4806" s="40"/>
      <c r="AU4806" s="40"/>
      <c r="AV4806" s="40"/>
      <c r="AW4806" s="40"/>
      <c r="AX4806" s="40"/>
      <c r="AY4806" s="40"/>
      <c r="AZ4806" s="40"/>
      <c r="BA4806" s="40"/>
      <c r="BB4806" s="40"/>
      <c r="BC4806" s="40"/>
      <c r="BD4806" s="40"/>
      <c r="BE4806" s="40"/>
      <c r="BF4806" s="40"/>
    </row>
    <row r="4807" spans="1:58" x14ac:dyDescent="0.4">
      <c r="A4807" s="510"/>
      <c r="B4807" s="40"/>
      <c r="C4807" s="40"/>
      <c r="D4807" s="45"/>
      <c r="E4807" s="45"/>
      <c r="F4807" s="64"/>
      <c r="G4807" s="40"/>
      <c r="H4807" s="40"/>
      <c r="I4807" s="40"/>
      <c r="J4807" s="40"/>
      <c r="K4807" s="40"/>
      <c r="L4807" s="40"/>
      <c r="M4807" s="40"/>
      <c r="N4807" s="40"/>
      <c r="O4807" s="40"/>
      <c r="P4807" s="40"/>
      <c r="Q4807" s="40"/>
      <c r="R4807" s="40"/>
      <c r="S4807" s="40"/>
      <c r="T4807" s="40"/>
      <c r="U4807" s="40"/>
      <c r="V4807" s="40"/>
      <c r="W4807" s="40"/>
      <c r="X4807" s="40"/>
      <c r="Y4807" s="40"/>
      <c r="Z4807" s="40"/>
      <c r="AA4807" s="40"/>
      <c r="AB4807" s="40"/>
      <c r="AC4807" s="40"/>
      <c r="AD4807" s="40"/>
      <c r="AE4807" s="40"/>
      <c r="AF4807" s="40"/>
      <c r="AG4807" s="40"/>
      <c r="AH4807" s="40"/>
      <c r="AI4807" s="40"/>
      <c r="AJ4807" s="40"/>
      <c r="AK4807" s="40"/>
      <c r="AL4807" s="40"/>
      <c r="AM4807" s="40"/>
      <c r="AN4807" s="40"/>
      <c r="AO4807" s="40"/>
      <c r="AP4807" s="40"/>
      <c r="AQ4807" s="40"/>
      <c r="AR4807" s="40"/>
      <c r="AS4807" s="40"/>
      <c r="AT4807" s="40"/>
      <c r="AU4807" s="40"/>
      <c r="AV4807" s="40"/>
      <c r="AW4807" s="40"/>
      <c r="AX4807" s="40"/>
      <c r="AY4807" s="40"/>
      <c r="AZ4807" s="40"/>
      <c r="BA4807" s="40"/>
      <c r="BB4807" s="40"/>
      <c r="BC4807" s="40"/>
      <c r="BD4807" s="40"/>
      <c r="BE4807" s="40"/>
      <c r="BF4807" s="40"/>
    </row>
    <row r="4808" spans="1:58" x14ac:dyDescent="0.4">
      <c r="A4808" s="510"/>
      <c r="B4808" s="40"/>
      <c r="C4808" s="40"/>
      <c r="D4808" s="45"/>
      <c r="E4808" s="45"/>
      <c r="F4808" s="64"/>
      <c r="G4808" s="40"/>
      <c r="H4808" s="40"/>
      <c r="I4808" s="40"/>
      <c r="J4808" s="40"/>
      <c r="K4808" s="40"/>
      <c r="L4808" s="40"/>
      <c r="M4808" s="40"/>
      <c r="N4808" s="40"/>
      <c r="O4808" s="40"/>
      <c r="P4808" s="40"/>
      <c r="Q4808" s="40"/>
      <c r="R4808" s="40"/>
      <c r="S4808" s="40"/>
      <c r="T4808" s="40"/>
      <c r="U4808" s="40"/>
      <c r="V4808" s="40"/>
      <c r="W4808" s="40"/>
      <c r="X4808" s="40"/>
      <c r="Y4808" s="40"/>
      <c r="Z4808" s="40"/>
      <c r="AA4808" s="40"/>
      <c r="AB4808" s="40"/>
      <c r="AC4808" s="40"/>
      <c r="AD4808" s="40"/>
      <c r="AE4808" s="40"/>
      <c r="AF4808" s="40"/>
      <c r="AG4808" s="40"/>
      <c r="AH4808" s="40"/>
      <c r="AI4808" s="40"/>
      <c r="AJ4808" s="40"/>
      <c r="AK4808" s="40"/>
      <c r="AL4808" s="40"/>
      <c r="AM4808" s="40"/>
      <c r="AN4808" s="40"/>
      <c r="AO4808" s="40"/>
      <c r="AP4808" s="40"/>
      <c r="AQ4808" s="40"/>
      <c r="AR4808" s="40"/>
      <c r="AS4808" s="40"/>
      <c r="AT4808" s="40"/>
      <c r="AU4808" s="40"/>
      <c r="AV4808" s="40"/>
      <c r="AW4808" s="40"/>
      <c r="AX4808" s="40"/>
      <c r="AY4808" s="40"/>
      <c r="AZ4808" s="40"/>
      <c r="BA4808" s="40"/>
      <c r="BB4808" s="40"/>
      <c r="BC4808" s="40"/>
      <c r="BD4808" s="40"/>
      <c r="BE4808" s="40"/>
      <c r="BF4808" s="40"/>
    </row>
    <row r="4809" spans="1:58" x14ac:dyDescent="0.4">
      <c r="A4809" s="510"/>
      <c r="B4809" s="40"/>
      <c r="C4809" s="40"/>
      <c r="D4809" s="45"/>
      <c r="E4809" s="45"/>
      <c r="F4809" s="64"/>
      <c r="G4809" s="40"/>
      <c r="H4809" s="40"/>
      <c r="I4809" s="40"/>
      <c r="J4809" s="40"/>
      <c r="K4809" s="40"/>
      <c r="L4809" s="40"/>
      <c r="M4809" s="40"/>
      <c r="N4809" s="40"/>
      <c r="O4809" s="40"/>
      <c r="P4809" s="40"/>
      <c r="Q4809" s="40"/>
      <c r="R4809" s="40"/>
      <c r="S4809" s="40"/>
      <c r="T4809" s="40"/>
      <c r="U4809" s="40"/>
      <c r="V4809" s="40"/>
      <c r="W4809" s="40"/>
      <c r="X4809" s="40"/>
      <c r="Y4809" s="40"/>
      <c r="Z4809" s="40"/>
      <c r="AA4809" s="40"/>
      <c r="AB4809" s="40"/>
      <c r="AC4809" s="40"/>
      <c r="AD4809" s="40"/>
      <c r="AE4809" s="40"/>
      <c r="AF4809" s="40"/>
      <c r="AG4809" s="40"/>
      <c r="AH4809" s="40"/>
      <c r="AI4809" s="40"/>
      <c r="AJ4809" s="40"/>
      <c r="AK4809" s="40"/>
      <c r="AL4809" s="40"/>
      <c r="AM4809" s="40"/>
      <c r="AN4809" s="40"/>
      <c r="AO4809" s="40"/>
      <c r="AP4809" s="40"/>
      <c r="AQ4809" s="40"/>
      <c r="AR4809" s="40"/>
      <c r="AS4809" s="40"/>
      <c r="AT4809" s="40"/>
      <c r="AU4809" s="40"/>
      <c r="AV4809" s="40"/>
      <c r="AW4809" s="40"/>
      <c r="AX4809" s="40"/>
      <c r="AY4809" s="40"/>
      <c r="AZ4809" s="40"/>
      <c r="BA4809" s="40"/>
      <c r="BB4809" s="40"/>
      <c r="BC4809" s="40"/>
      <c r="BD4809" s="40"/>
      <c r="BE4809" s="40"/>
      <c r="BF4809" s="40"/>
    </row>
    <row r="4810" spans="1:58" x14ac:dyDescent="0.4">
      <c r="A4810" s="510"/>
      <c r="B4810" s="40"/>
      <c r="C4810" s="40"/>
      <c r="D4810" s="45"/>
      <c r="E4810" s="45"/>
      <c r="F4810" s="64"/>
      <c r="G4810" s="40"/>
      <c r="H4810" s="40"/>
      <c r="I4810" s="40"/>
      <c r="J4810" s="40"/>
      <c r="K4810" s="40"/>
      <c r="L4810" s="40"/>
      <c r="M4810" s="40"/>
      <c r="N4810" s="40"/>
      <c r="O4810" s="40"/>
      <c r="P4810" s="40"/>
      <c r="Q4810" s="40"/>
      <c r="R4810" s="40"/>
      <c r="S4810" s="40"/>
      <c r="T4810" s="40"/>
      <c r="U4810" s="40"/>
      <c r="V4810" s="40"/>
      <c r="W4810" s="40"/>
      <c r="X4810" s="40"/>
      <c r="Y4810" s="40"/>
      <c r="Z4810" s="40"/>
      <c r="AA4810" s="40"/>
      <c r="AB4810" s="40"/>
      <c r="AC4810" s="40"/>
      <c r="AD4810" s="40"/>
      <c r="AE4810" s="40"/>
      <c r="AF4810" s="40"/>
      <c r="AG4810" s="40"/>
      <c r="AH4810" s="40"/>
      <c r="AI4810" s="40"/>
      <c r="AJ4810" s="40"/>
      <c r="AK4810" s="40"/>
      <c r="AL4810" s="40"/>
      <c r="AM4810" s="40"/>
      <c r="AN4810" s="40"/>
      <c r="AO4810" s="40"/>
      <c r="AP4810" s="40"/>
      <c r="AQ4810" s="40"/>
      <c r="AR4810" s="40"/>
      <c r="AS4810" s="40"/>
      <c r="AT4810" s="40"/>
      <c r="AU4810" s="40"/>
      <c r="AV4810" s="40"/>
      <c r="AW4810" s="40"/>
      <c r="AX4810" s="40"/>
      <c r="AY4810" s="40"/>
      <c r="AZ4810" s="40"/>
      <c r="BA4810" s="40"/>
      <c r="BB4810" s="40"/>
      <c r="BC4810" s="40"/>
      <c r="BD4810" s="40"/>
      <c r="BE4810" s="40"/>
      <c r="BF4810" s="40"/>
    </row>
    <row r="4811" spans="1:58" x14ac:dyDescent="0.4">
      <c r="A4811" s="510"/>
      <c r="B4811" s="40"/>
      <c r="C4811" s="40"/>
      <c r="D4811" s="45"/>
      <c r="E4811" s="45"/>
      <c r="F4811" s="64"/>
      <c r="G4811" s="40"/>
      <c r="H4811" s="40"/>
      <c r="I4811" s="40"/>
      <c r="J4811" s="40"/>
      <c r="K4811" s="40"/>
      <c r="L4811" s="40"/>
      <c r="M4811" s="40"/>
      <c r="N4811" s="40"/>
      <c r="O4811" s="40"/>
      <c r="P4811" s="40"/>
      <c r="Q4811" s="40"/>
      <c r="R4811" s="40"/>
      <c r="S4811" s="40"/>
      <c r="T4811" s="40"/>
      <c r="U4811" s="40"/>
      <c r="V4811" s="40"/>
      <c r="W4811" s="40"/>
      <c r="X4811" s="40"/>
      <c r="Y4811" s="40"/>
      <c r="Z4811" s="40"/>
      <c r="AA4811" s="40"/>
      <c r="AB4811" s="40"/>
      <c r="AC4811" s="40"/>
      <c r="AD4811" s="40"/>
      <c r="AE4811" s="40"/>
      <c r="AF4811" s="40"/>
      <c r="AG4811" s="40"/>
      <c r="AH4811" s="40"/>
      <c r="AI4811" s="40"/>
      <c r="AJ4811" s="40"/>
      <c r="AK4811" s="40"/>
      <c r="AL4811" s="40"/>
      <c r="AM4811" s="40"/>
      <c r="AN4811" s="40"/>
      <c r="AO4811" s="40"/>
      <c r="AP4811" s="40"/>
      <c r="AQ4811" s="40"/>
      <c r="AR4811" s="40"/>
      <c r="AS4811" s="40"/>
      <c r="AT4811" s="40"/>
      <c r="AU4811" s="40"/>
      <c r="AV4811" s="40"/>
      <c r="AW4811" s="40"/>
      <c r="AX4811" s="40"/>
      <c r="AY4811" s="40"/>
      <c r="AZ4811" s="40"/>
      <c r="BA4811" s="40"/>
      <c r="BB4811" s="40"/>
      <c r="BC4811" s="40"/>
      <c r="BD4811" s="40"/>
      <c r="BE4811" s="40"/>
      <c r="BF4811" s="40"/>
    </row>
    <row r="4812" spans="1:58" x14ac:dyDescent="0.4">
      <c r="A4812" s="510"/>
      <c r="B4812" s="40"/>
      <c r="C4812" s="40"/>
      <c r="D4812" s="45"/>
      <c r="E4812" s="45"/>
      <c r="F4812" s="64"/>
      <c r="G4812" s="40"/>
      <c r="H4812" s="40"/>
      <c r="I4812" s="40"/>
      <c r="J4812" s="40"/>
      <c r="K4812" s="40"/>
      <c r="L4812" s="40"/>
      <c r="M4812" s="40"/>
      <c r="N4812" s="40"/>
      <c r="O4812" s="40"/>
      <c r="P4812" s="40"/>
      <c r="Q4812" s="40"/>
      <c r="R4812" s="40"/>
      <c r="S4812" s="40"/>
      <c r="T4812" s="40"/>
      <c r="U4812" s="40"/>
      <c r="V4812" s="40"/>
      <c r="W4812" s="40"/>
      <c r="X4812" s="40"/>
      <c r="Y4812" s="40"/>
      <c r="Z4812" s="40"/>
      <c r="AA4812" s="40"/>
      <c r="AB4812" s="40"/>
      <c r="AC4812" s="40"/>
      <c r="AD4812" s="40"/>
      <c r="AE4812" s="40"/>
      <c r="AF4812" s="40"/>
      <c r="AG4812" s="40"/>
      <c r="AH4812" s="40"/>
      <c r="AI4812" s="40"/>
      <c r="AJ4812" s="40"/>
      <c r="AK4812" s="40"/>
      <c r="AL4812" s="40"/>
      <c r="AM4812" s="40"/>
      <c r="AN4812" s="40"/>
      <c r="AO4812" s="40"/>
      <c r="AP4812" s="40"/>
      <c r="AQ4812" s="40"/>
      <c r="AR4812" s="40"/>
      <c r="AS4812" s="40"/>
      <c r="AT4812" s="40"/>
      <c r="AU4812" s="40"/>
      <c r="AV4812" s="40"/>
      <c r="AW4812" s="40"/>
      <c r="AX4812" s="40"/>
      <c r="AY4812" s="40"/>
      <c r="AZ4812" s="40"/>
      <c r="BA4812" s="40"/>
      <c r="BB4812" s="40"/>
      <c r="BC4812" s="40"/>
      <c r="BD4812" s="40"/>
      <c r="BE4812" s="40"/>
      <c r="BF4812" s="40"/>
    </row>
    <row r="4813" spans="1:58" x14ac:dyDescent="0.4">
      <c r="A4813" s="510"/>
      <c r="B4813" s="40"/>
      <c r="C4813" s="40"/>
      <c r="D4813" s="45"/>
      <c r="E4813" s="45"/>
      <c r="F4813" s="64"/>
      <c r="G4813" s="40"/>
      <c r="H4813" s="40"/>
      <c r="I4813" s="40"/>
      <c r="J4813" s="40"/>
      <c r="K4813" s="40"/>
      <c r="L4813" s="40"/>
      <c r="M4813" s="40"/>
      <c r="N4813" s="40"/>
      <c r="O4813" s="40"/>
      <c r="P4813" s="40"/>
      <c r="Q4813" s="40"/>
      <c r="R4813" s="40"/>
      <c r="S4813" s="40"/>
      <c r="T4813" s="40"/>
      <c r="U4813" s="40"/>
      <c r="V4813" s="40"/>
      <c r="W4813" s="40"/>
      <c r="X4813" s="40"/>
      <c r="Y4813" s="40"/>
      <c r="Z4813" s="40"/>
      <c r="AA4813" s="40"/>
      <c r="AB4813" s="40"/>
      <c r="AC4813" s="40"/>
      <c r="AD4813" s="40"/>
      <c r="AE4813" s="40"/>
      <c r="AF4813" s="40"/>
      <c r="AG4813" s="40"/>
      <c r="AH4813" s="40"/>
      <c r="AI4813" s="40"/>
      <c r="AJ4813" s="40"/>
      <c r="AK4813" s="40"/>
      <c r="AL4813" s="40"/>
      <c r="AM4813" s="40"/>
      <c r="AN4813" s="40"/>
      <c r="AO4813" s="40"/>
      <c r="AP4813" s="40"/>
      <c r="AQ4813" s="40"/>
      <c r="AR4813" s="40"/>
      <c r="AS4813" s="40"/>
      <c r="AT4813" s="40"/>
      <c r="AU4813" s="40"/>
      <c r="AV4813" s="40"/>
      <c r="AW4813" s="40"/>
      <c r="AX4813" s="40"/>
      <c r="AY4813" s="40"/>
      <c r="AZ4813" s="40"/>
      <c r="BA4813" s="40"/>
      <c r="BB4813" s="40"/>
      <c r="BC4813" s="40"/>
      <c r="BD4813" s="40"/>
      <c r="BE4813" s="40"/>
      <c r="BF4813" s="40"/>
    </row>
    <row r="4814" spans="1:58" x14ac:dyDescent="0.4">
      <c r="A4814" s="510"/>
      <c r="B4814" s="40"/>
      <c r="C4814" s="40"/>
      <c r="D4814" s="45"/>
      <c r="E4814" s="45"/>
      <c r="F4814" s="64"/>
      <c r="G4814" s="40"/>
      <c r="H4814" s="40"/>
      <c r="I4814" s="40"/>
      <c r="J4814" s="40"/>
      <c r="K4814" s="40"/>
      <c r="L4814" s="40"/>
      <c r="M4814" s="40"/>
      <c r="N4814" s="40"/>
      <c r="O4814" s="40"/>
      <c r="P4814" s="40"/>
      <c r="Q4814" s="40"/>
      <c r="R4814" s="40"/>
      <c r="S4814" s="40"/>
      <c r="T4814" s="40"/>
      <c r="U4814" s="40"/>
      <c r="V4814" s="40"/>
      <c r="W4814" s="40"/>
      <c r="X4814" s="40"/>
      <c r="Y4814" s="40"/>
      <c r="Z4814" s="40"/>
      <c r="AA4814" s="40"/>
      <c r="AB4814" s="40"/>
      <c r="AC4814" s="40"/>
      <c r="AD4814" s="40"/>
      <c r="AE4814" s="40"/>
      <c r="AF4814" s="40"/>
      <c r="AG4814" s="40"/>
      <c r="AH4814" s="40"/>
      <c r="AI4814" s="40"/>
      <c r="AJ4814" s="40"/>
      <c r="AK4814" s="40"/>
      <c r="AL4814" s="40"/>
      <c r="AM4814" s="40"/>
      <c r="AN4814" s="40"/>
      <c r="AO4814" s="40"/>
      <c r="AP4814" s="40"/>
      <c r="AQ4814" s="40"/>
      <c r="AR4814" s="40"/>
      <c r="AS4814" s="40"/>
      <c r="AT4814" s="40"/>
      <c r="AU4814" s="40"/>
      <c r="AV4814" s="40"/>
      <c r="AW4814" s="40"/>
      <c r="AX4814" s="40"/>
      <c r="AY4814" s="40"/>
      <c r="AZ4814" s="40"/>
      <c r="BA4814" s="40"/>
      <c r="BB4814" s="40"/>
      <c r="BC4814" s="40"/>
      <c r="BD4814" s="40"/>
      <c r="BE4814" s="40"/>
      <c r="BF4814" s="40"/>
    </row>
    <row r="4815" spans="1:58" x14ac:dyDescent="0.4">
      <c r="A4815" s="510"/>
      <c r="B4815" s="40"/>
      <c r="C4815" s="40"/>
      <c r="D4815" s="45"/>
      <c r="E4815" s="45"/>
      <c r="F4815" s="64"/>
      <c r="G4815" s="40"/>
      <c r="H4815" s="40"/>
      <c r="I4815" s="40"/>
      <c r="J4815" s="40"/>
      <c r="K4815" s="40"/>
      <c r="L4815" s="40"/>
      <c r="M4815" s="40"/>
      <c r="N4815" s="40"/>
      <c r="O4815" s="40"/>
      <c r="P4815" s="40"/>
      <c r="Q4815" s="40"/>
      <c r="R4815" s="40"/>
      <c r="S4815" s="40"/>
      <c r="T4815" s="40"/>
      <c r="U4815" s="40"/>
      <c r="V4815" s="40"/>
      <c r="W4815" s="40"/>
      <c r="X4815" s="40"/>
      <c r="Y4815" s="40"/>
      <c r="Z4815" s="40"/>
      <c r="AA4815" s="40"/>
      <c r="AB4815" s="40"/>
      <c r="AC4815" s="40"/>
      <c r="AD4815" s="40"/>
      <c r="AE4815" s="40"/>
      <c r="AF4815" s="40"/>
      <c r="AG4815" s="40"/>
      <c r="AH4815" s="40"/>
      <c r="AI4815" s="40"/>
      <c r="AJ4815" s="40"/>
      <c r="AK4815" s="40"/>
      <c r="AL4815" s="40"/>
      <c r="AM4815" s="40"/>
      <c r="AN4815" s="40"/>
      <c r="AO4815" s="40"/>
      <c r="AP4815" s="40"/>
      <c r="AQ4815" s="40"/>
      <c r="AR4815" s="40"/>
      <c r="AS4815" s="40"/>
      <c r="AT4815" s="40"/>
      <c r="AU4815" s="40"/>
      <c r="AV4815" s="40"/>
      <c r="AW4815" s="40"/>
      <c r="AX4815" s="40"/>
      <c r="AY4815" s="40"/>
      <c r="AZ4815" s="40"/>
      <c r="BA4815" s="40"/>
      <c r="BB4815" s="40"/>
      <c r="BC4815" s="40"/>
      <c r="BD4815" s="40"/>
      <c r="BE4815" s="40"/>
      <c r="BF4815" s="40"/>
    </row>
    <row r="4816" spans="1:58" x14ac:dyDescent="0.4">
      <c r="A4816" s="510"/>
      <c r="B4816" s="40"/>
      <c r="C4816" s="40"/>
      <c r="D4816" s="45"/>
      <c r="E4816" s="45"/>
      <c r="F4816" s="64"/>
      <c r="G4816" s="40"/>
      <c r="H4816" s="40"/>
      <c r="I4816" s="40"/>
      <c r="J4816" s="40"/>
      <c r="K4816" s="40"/>
      <c r="L4816" s="40"/>
      <c r="M4816" s="40"/>
      <c r="N4816" s="40"/>
      <c r="O4816" s="40"/>
      <c r="P4816" s="40"/>
      <c r="Q4816" s="40"/>
      <c r="R4816" s="40"/>
      <c r="S4816" s="40"/>
      <c r="T4816" s="40"/>
      <c r="U4816" s="40"/>
      <c r="V4816" s="40"/>
      <c r="W4816" s="40"/>
      <c r="X4816" s="40"/>
      <c r="Y4816" s="40"/>
      <c r="Z4816" s="40"/>
      <c r="AA4816" s="40"/>
      <c r="AB4816" s="40"/>
      <c r="AC4816" s="40"/>
      <c r="AD4816" s="40"/>
      <c r="AE4816" s="40"/>
      <c r="AF4816" s="40"/>
      <c r="AG4816" s="40"/>
      <c r="AH4816" s="40"/>
      <c r="AI4816" s="40"/>
      <c r="AJ4816" s="40"/>
      <c r="AK4816" s="40"/>
      <c r="AL4816" s="40"/>
      <c r="AM4816" s="40"/>
      <c r="AN4816" s="40"/>
      <c r="AO4816" s="40"/>
      <c r="AP4816" s="40"/>
      <c r="AQ4816" s="40"/>
      <c r="AR4816" s="40"/>
      <c r="AS4816" s="40"/>
      <c r="AT4816" s="40"/>
      <c r="AU4816" s="40"/>
      <c r="AV4816" s="40"/>
      <c r="AW4816" s="40"/>
      <c r="AX4816" s="40"/>
      <c r="AY4816" s="40"/>
      <c r="AZ4816" s="40"/>
      <c r="BA4816" s="40"/>
      <c r="BB4816" s="40"/>
      <c r="BC4816" s="40"/>
      <c r="BD4816" s="40"/>
      <c r="BE4816" s="40"/>
      <c r="BF4816" s="40"/>
    </row>
    <row r="4817" spans="1:58" x14ac:dyDescent="0.4">
      <c r="A4817" s="510"/>
      <c r="B4817" s="40"/>
      <c r="C4817" s="40"/>
      <c r="D4817" s="45"/>
      <c r="E4817" s="45"/>
      <c r="F4817" s="64"/>
      <c r="G4817" s="40"/>
      <c r="H4817" s="40"/>
      <c r="I4817" s="40"/>
      <c r="J4817" s="40"/>
      <c r="K4817" s="40"/>
      <c r="L4817" s="40"/>
      <c r="M4817" s="40"/>
      <c r="N4817" s="40"/>
      <c r="O4817" s="40"/>
      <c r="P4817" s="40"/>
      <c r="Q4817" s="40"/>
      <c r="R4817" s="40"/>
      <c r="S4817" s="40"/>
      <c r="T4817" s="40"/>
      <c r="U4817" s="40"/>
      <c r="V4817" s="40"/>
      <c r="W4817" s="40"/>
      <c r="X4817" s="40"/>
      <c r="Y4817" s="40"/>
      <c r="Z4817" s="40"/>
      <c r="AA4817" s="40"/>
      <c r="AB4817" s="40"/>
      <c r="AC4817" s="40"/>
      <c r="AD4817" s="40"/>
      <c r="AE4817" s="40"/>
      <c r="AF4817" s="40"/>
      <c r="AG4817" s="40"/>
      <c r="AH4817" s="40"/>
      <c r="AI4817" s="40"/>
      <c r="AJ4817" s="40"/>
      <c r="AK4817" s="40"/>
      <c r="AL4817" s="40"/>
      <c r="AM4817" s="40"/>
      <c r="AN4817" s="40"/>
      <c r="AO4817" s="40"/>
      <c r="AP4817" s="40"/>
      <c r="AQ4817" s="40"/>
      <c r="AR4817" s="40"/>
      <c r="AS4817" s="40"/>
      <c r="AT4817" s="40"/>
      <c r="AU4817" s="40"/>
      <c r="AV4817" s="40"/>
      <c r="AW4817" s="40"/>
      <c r="AX4817" s="40"/>
      <c r="AY4817" s="40"/>
      <c r="AZ4817" s="40"/>
      <c r="BA4817" s="40"/>
      <c r="BB4817" s="40"/>
      <c r="BC4817" s="40"/>
      <c r="BD4817" s="40"/>
      <c r="BE4817" s="40"/>
      <c r="BF4817" s="40"/>
    </row>
    <row r="4818" spans="1:58" x14ac:dyDescent="0.4">
      <c r="A4818" s="510"/>
      <c r="B4818" s="40"/>
      <c r="C4818" s="40"/>
      <c r="D4818" s="45"/>
      <c r="E4818" s="45"/>
      <c r="F4818" s="64"/>
      <c r="G4818" s="40"/>
      <c r="H4818" s="40"/>
      <c r="I4818" s="40"/>
      <c r="J4818" s="40"/>
      <c r="K4818" s="40"/>
      <c r="L4818" s="40"/>
      <c r="M4818" s="40"/>
      <c r="N4818" s="40"/>
      <c r="O4818" s="40"/>
      <c r="P4818" s="40"/>
      <c r="Q4818" s="40"/>
      <c r="R4818" s="40"/>
      <c r="S4818" s="40"/>
      <c r="T4818" s="40"/>
      <c r="U4818" s="40"/>
      <c r="V4818" s="40"/>
      <c r="W4818" s="40"/>
      <c r="X4818" s="40"/>
      <c r="Y4818" s="40"/>
      <c r="Z4818" s="40"/>
      <c r="AA4818" s="40"/>
      <c r="AB4818" s="40"/>
      <c r="AC4818" s="40"/>
      <c r="AD4818" s="40"/>
      <c r="AE4818" s="40"/>
      <c r="AF4818" s="40"/>
      <c r="AG4818" s="40"/>
      <c r="AH4818" s="40"/>
      <c r="AI4818" s="40"/>
      <c r="AJ4818" s="40"/>
      <c r="AK4818" s="40"/>
      <c r="AL4818" s="40"/>
      <c r="AM4818" s="40"/>
      <c r="AN4818" s="40"/>
      <c r="AO4818" s="40"/>
      <c r="AP4818" s="40"/>
      <c r="AQ4818" s="40"/>
      <c r="AR4818" s="40"/>
      <c r="AS4818" s="40"/>
      <c r="AT4818" s="40"/>
      <c r="AU4818" s="40"/>
      <c r="AV4818" s="40"/>
      <c r="AW4818" s="40"/>
      <c r="AX4818" s="40"/>
      <c r="AY4818" s="40"/>
      <c r="AZ4818" s="40"/>
      <c r="BA4818" s="40"/>
      <c r="BB4818" s="40"/>
      <c r="BC4818" s="40"/>
      <c r="BD4818" s="40"/>
      <c r="BE4818" s="40"/>
      <c r="BF4818" s="40"/>
    </row>
    <row r="4819" spans="1:58" x14ac:dyDescent="0.4">
      <c r="A4819" s="510"/>
      <c r="B4819" s="40"/>
      <c r="C4819" s="40"/>
      <c r="D4819" s="45"/>
      <c r="E4819" s="45"/>
      <c r="F4819" s="64"/>
      <c r="G4819" s="40"/>
      <c r="H4819" s="40"/>
      <c r="I4819" s="40"/>
      <c r="J4819" s="40"/>
      <c r="K4819" s="40"/>
      <c r="L4819" s="40"/>
      <c r="M4819" s="40"/>
      <c r="N4819" s="40"/>
      <c r="O4819" s="40"/>
      <c r="P4819" s="40"/>
      <c r="Q4819" s="40"/>
      <c r="R4819" s="40"/>
      <c r="S4819" s="40"/>
      <c r="T4819" s="40"/>
      <c r="U4819" s="40"/>
      <c r="V4819" s="40"/>
      <c r="W4819" s="40"/>
      <c r="X4819" s="40"/>
      <c r="Y4819" s="40"/>
      <c r="Z4819" s="40"/>
      <c r="AA4819" s="40"/>
      <c r="AB4819" s="40"/>
      <c r="AC4819" s="40"/>
      <c r="AD4819" s="40"/>
      <c r="AE4819" s="40"/>
      <c r="AF4819" s="40"/>
      <c r="AG4819" s="40"/>
      <c r="AH4819" s="40"/>
      <c r="AI4819" s="40"/>
      <c r="AJ4819" s="40"/>
      <c r="AK4819" s="40"/>
      <c r="AL4819" s="40"/>
      <c r="AM4819" s="40"/>
      <c r="AN4819" s="40"/>
      <c r="AO4819" s="40"/>
      <c r="AP4819" s="40"/>
      <c r="AQ4819" s="40"/>
      <c r="AR4819" s="40"/>
      <c r="AS4819" s="40"/>
      <c r="AT4819" s="40"/>
      <c r="AU4819" s="40"/>
      <c r="AV4819" s="40"/>
      <c r="AW4819" s="40"/>
      <c r="AX4819" s="40"/>
      <c r="AY4819" s="40"/>
      <c r="AZ4819" s="40"/>
      <c r="BA4819" s="40"/>
      <c r="BB4819" s="40"/>
      <c r="BC4819" s="40"/>
      <c r="BD4819" s="40"/>
      <c r="BE4819" s="40"/>
      <c r="BF4819" s="40"/>
    </row>
    <row r="4820" spans="1:58" x14ac:dyDescent="0.4">
      <c r="A4820" s="510"/>
      <c r="B4820" s="40"/>
      <c r="C4820" s="40"/>
      <c r="D4820" s="45"/>
      <c r="E4820" s="45"/>
      <c r="F4820" s="64"/>
      <c r="G4820" s="40"/>
      <c r="H4820" s="40"/>
      <c r="I4820" s="40"/>
      <c r="J4820" s="40"/>
      <c r="K4820" s="40"/>
      <c r="L4820" s="40"/>
      <c r="M4820" s="40"/>
      <c r="N4820" s="40"/>
      <c r="O4820" s="40"/>
      <c r="P4820" s="40"/>
      <c r="Q4820" s="40"/>
      <c r="R4820" s="40"/>
      <c r="S4820" s="40"/>
      <c r="T4820" s="40"/>
      <c r="U4820" s="40"/>
      <c r="V4820" s="40"/>
      <c r="W4820" s="40"/>
      <c r="X4820" s="40"/>
      <c r="Y4820" s="40"/>
      <c r="Z4820" s="40"/>
      <c r="AA4820" s="40"/>
      <c r="AB4820" s="40"/>
      <c r="AC4820" s="40"/>
      <c r="AD4820" s="40"/>
      <c r="AE4820" s="40"/>
      <c r="AF4820" s="40"/>
      <c r="AG4820" s="40"/>
      <c r="AH4820" s="40"/>
      <c r="AI4820" s="40"/>
      <c r="AJ4820" s="40"/>
      <c r="AK4820" s="40"/>
      <c r="AL4820" s="40"/>
      <c r="AM4820" s="40"/>
      <c r="AN4820" s="40"/>
      <c r="AO4820" s="40"/>
      <c r="AP4820" s="40"/>
      <c r="AQ4820" s="40"/>
      <c r="AR4820" s="40"/>
      <c r="AS4820" s="40"/>
      <c r="AT4820" s="40"/>
      <c r="AU4820" s="40"/>
      <c r="AV4820" s="40"/>
      <c r="AW4820" s="40"/>
      <c r="AX4820" s="40"/>
      <c r="AY4820" s="40"/>
      <c r="AZ4820" s="40"/>
      <c r="BA4820" s="40"/>
      <c r="BB4820" s="40"/>
      <c r="BC4820" s="40"/>
      <c r="BD4820" s="40"/>
      <c r="BE4820" s="40"/>
      <c r="BF4820" s="40"/>
    </row>
    <row r="4821" spans="1:58" x14ac:dyDescent="0.4">
      <c r="A4821" s="510"/>
      <c r="B4821" s="40"/>
      <c r="C4821" s="40"/>
      <c r="D4821" s="45"/>
      <c r="E4821" s="45"/>
      <c r="F4821" s="64"/>
      <c r="G4821" s="40"/>
      <c r="H4821" s="40"/>
      <c r="I4821" s="40"/>
      <c r="J4821" s="40"/>
      <c r="K4821" s="40"/>
      <c r="L4821" s="40"/>
      <c r="M4821" s="40"/>
      <c r="N4821" s="40"/>
      <c r="O4821" s="40"/>
      <c r="P4821" s="40"/>
      <c r="Q4821" s="40"/>
      <c r="R4821" s="40"/>
      <c r="S4821" s="40"/>
      <c r="T4821" s="40"/>
      <c r="U4821" s="40"/>
      <c r="V4821" s="40"/>
      <c r="W4821" s="40"/>
      <c r="X4821" s="40"/>
      <c r="Y4821" s="40"/>
      <c r="Z4821" s="40"/>
      <c r="AA4821" s="40"/>
      <c r="AB4821" s="40"/>
      <c r="AC4821" s="40"/>
      <c r="AD4821" s="40"/>
      <c r="AE4821" s="40"/>
      <c r="AF4821" s="40"/>
      <c r="AG4821" s="40"/>
      <c r="AH4821" s="40"/>
      <c r="AI4821" s="40"/>
      <c r="AJ4821" s="40"/>
      <c r="AK4821" s="40"/>
      <c r="AL4821" s="40"/>
      <c r="AM4821" s="40"/>
      <c r="AN4821" s="40"/>
      <c r="AO4821" s="40"/>
      <c r="AP4821" s="40"/>
      <c r="AQ4821" s="40"/>
      <c r="AR4821" s="40"/>
      <c r="AS4821" s="40"/>
      <c r="AT4821" s="40"/>
      <c r="AU4821" s="40"/>
      <c r="AV4821" s="40"/>
      <c r="AW4821" s="40"/>
      <c r="AX4821" s="40"/>
      <c r="AY4821" s="40"/>
      <c r="AZ4821" s="40"/>
      <c r="BA4821" s="40"/>
      <c r="BB4821" s="40"/>
      <c r="BC4821" s="40"/>
      <c r="BD4821" s="40"/>
      <c r="BE4821" s="40"/>
      <c r="BF4821" s="40"/>
    </row>
    <row r="4822" spans="1:58" x14ac:dyDescent="0.4">
      <c r="A4822" s="510"/>
      <c r="B4822" s="40"/>
      <c r="C4822" s="40"/>
      <c r="D4822" s="45"/>
      <c r="E4822" s="45"/>
      <c r="F4822" s="64"/>
      <c r="G4822" s="40"/>
      <c r="H4822" s="40"/>
      <c r="I4822" s="40"/>
      <c r="J4822" s="40"/>
      <c r="K4822" s="40"/>
      <c r="L4822" s="40"/>
      <c r="M4822" s="40"/>
      <c r="N4822" s="40"/>
      <c r="O4822" s="40"/>
      <c r="P4822" s="40"/>
      <c r="Q4822" s="40"/>
      <c r="R4822" s="40"/>
      <c r="S4822" s="40"/>
      <c r="T4822" s="40"/>
      <c r="U4822" s="40"/>
      <c r="V4822" s="40"/>
      <c r="W4822" s="40"/>
      <c r="X4822" s="40"/>
      <c r="Y4822" s="40"/>
      <c r="Z4822" s="40"/>
      <c r="AA4822" s="40"/>
      <c r="AB4822" s="40"/>
      <c r="AC4822" s="40"/>
      <c r="AD4822" s="40"/>
      <c r="AE4822" s="40"/>
      <c r="AF4822" s="40"/>
      <c r="AG4822" s="40"/>
      <c r="AH4822" s="40"/>
      <c r="AI4822" s="40"/>
      <c r="AJ4822" s="40"/>
      <c r="AK4822" s="40"/>
      <c r="AL4822" s="40"/>
      <c r="AM4822" s="40"/>
      <c r="AN4822" s="40"/>
      <c r="AO4822" s="40"/>
      <c r="AP4822" s="40"/>
      <c r="AQ4822" s="40"/>
      <c r="AR4822" s="40"/>
      <c r="AS4822" s="40"/>
      <c r="AT4822" s="40"/>
      <c r="AU4822" s="40"/>
      <c r="AV4822" s="40"/>
      <c r="AW4822" s="40"/>
      <c r="AX4822" s="40"/>
      <c r="AY4822" s="40"/>
      <c r="AZ4822" s="40"/>
      <c r="BA4822" s="40"/>
      <c r="BB4822" s="40"/>
      <c r="BC4822" s="40"/>
      <c r="BD4822" s="40"/>
      <c r="BE4822" s="40"/>
      <c r="BF4822" s="40"/>
    </row>
    <row r="4823" spans="1:58" x14ac:dyDescent="0.4">
      <c r="A4823" s="510"/>
      <c r="B4823" s="40"/>
      <c r="C4823" s="40"/>
      <c r="D4823" s="45"/>
      <c r="E4823" s="45"/>
      <c r="F4823" s="64"/>
      <c r="G4823" s="40"/>
      <c r="H4823" s="40"/>
      <c r="I4823" s="40"/>
      <c r="J4823" s="40"/>
      <c r="K4823" s="40"/>
      <c r="L4823" s="40"/>
      <c r="M4823" s="40"/>
      <c r="N4823" s="40"/>
      <c r="O4823" s="40"/>
      <c r="P4823" s="40"/>
      <c r="Q4823" s="40"/>
      <c r="R4823" s="40"/>
      <c r="S4823" s="40"/>
      <c r="T4823" s="40"/>
      <c r="U4823" s="40"/>
      <c r="V4823" s="40"/>
      <c r="W4823" s="40"/>
      <c r="X4823" s="40"/>
      <c r="Y4823" s="40"/>
      <c r="Z4823" s="40"/>
      <c r="AA4823" s="40"/>
      <c r="AB4823" s="40"/>
      <c r="AC4823" s="40"/>
      <c r="AD4823" s="40"/>
      <c r="AE4823" s="40"/>
      <c r="AF4823" s="40"/>
      <c r="AG4823" s="40"/>
      <c r="AH4823" s="40"/>
      <c r="AI4823" s="40"/>
      <c r="AJ4823" s="40"/>
      <c r="AK4823" s="40"/>
      <c r="AL4823" s="40"/>
      <c r="AM4823" s="40"/>
      <c r="AN4823" s="40"/>
      <c r="AO4823" s="40"/>
      <c r="AP4823" s="40"/>
      <c r="AQ4823" s="40"/>
      <c r="AR4823" s="40"/>
      <c r="AS4823" s="40"/>
      <c r="AT4823" s="40"/>
      <c r="AU4823" s="40"/>
      <c r="AV4823" s="40"/>
      <c r="AW4823" s="40"/>
      <c r="AX4823" s="40"/>
      <c r="AY4823" s="40"/>
      <c r="AZ4823" s="40"/>
      <c r="BA4823" s="40"/>
      <c r="BB4823" s="40"/>
      <c r="BC4823" s="40"/>
      <c r="BD4823" s="40"/>
      <c r="BE4823" s="40"/>
      <c r="BF4823" s="40"/>
    </row>
    <row r="4824" spans="1:58" x14ac:dyDescent="0.4">
      <c r="A4824" s="510"/>
      <c r="B4824" s="40"/>
      <c r="C4824" s="40"/>
      <c r="D4824" s="45"/>
      <c r="E4824" s="45"/>
      <c r="F4824" s="64"/>
      <c r="G4824" s="40"/>
      <c r="H4824" s="40"/>
      <c r="I4824" s="40"/>
      <c r="J4824" s="40"/>
      <c r="K4824" s="40"/>
      <c r="L4824" s="40"/>
      <c r="M4824" s="40"/>
      <c r="N4824" s="40"/>
      <c r="O4824" s="40"/>
      <c r="P4824" s="40"/>
      <c r="Q4824" s="40"/>
      <c r="R4824" s="40"/>
      <c r="S4824" s="40"/>
      <c r="T4824" s="40"/>
      <c r="U4824" s="40"/>
      <c r="V4824" s="40"/>
      <c r="W4824" s="40"/>
      <c r="X4824" s="40"/>
      <c r="Y4824" s="40"/>
      <c r="Z4824" s="40"/>
      <c r="AA4824" s="40"/>
      <c r="AB4824" s="40"/>
      <c r="AC4824" s="40"/>
      <c r="AD4824" s="40"/>
      <c r="AE4824" s="40"/>
      <c r="AF4824" s="40"/>
      <c r="AG4824" s="40"/>
      <c r="AH4824" s="40"/>
      <c r="AI4824" s="40"/>
      <c r="AJ4824" s="40"/>
      <c r="AK4824" s="40"/>
      <c r="AL4824" s="40"/>
      <c r="AM4824" s="40"/>
      <c r="AN4824" s="40"/>
      <c r="AO4824" s="40"/>
      <c r="AP4824" s="40"/>
      <c r="AQ4824" s="40"/>
      <c r="AR4824" s="40"/>
      <c r="AS4824" s="40"/>
      <c r="AT4824" s="40"/>
      <c r="AU4824" s="40"/>
      <c r="AV4824" s="40"/>
      <c r="AW4824" s="40"/>
      <c r="AX4824" s="40"/>
      <c r="AY4824" s="40"/>
      <c r="AZ4824" s="40"/>
      <c r="BA4824" s="40"/>
      <c r="BB4824" s="40"/>
      <c r="BC4824" s="40"/>
      <c r="BD4824" s="40"/>
      <c r="BE4824" s="40"/>
      <c r="BF4824" s="40"/>
    </row>
    <row r="4825" spans="1:58" x14ac:dyDescent="0.4">
      <c r="A4825" s="510"/>
      <c r="B4825" s="40"/>
      <c r="C4825" s="40"/>
      <c r="D4825" s="45"/>
      <c r="E4825" s="45"/>
      <c r="F4825" s="64"/>
      <c r="G4825" s="40"/>
      <c r="H4825" s="40"/>
      <c r="I4825" s="40"/>
      <c r="J4825" s="40"/>
      <c r="K4825" s="40"/>
      <c r="L4825" s="40"/>
      <c r="M4825" s="40"/>
      <c r="N4825" s="40"/>
      <c r="O4825" s="40"/>
      <c r="P4825" s="40"/>
      <c r="Q4825" s="40"/>
      <c r="R4825" s="40"/>
      <c r="S4825" s="40"/>
      <c r="T4825" s="40"/>
      <c r="U4825" s="40"/>
      <c r="V4825" s="40"/>
      <c r="W4825" s="40"/>
      <c r="X4825" s="40"/>
      <c r="Y4825" s="40"/>
      <c r="Z4825" s="40"/>
      <c r="AA4825" s="40"/>
      <c r="AB4825" s="40"/>
      <c r="AC4825" s="40"/>
      <c r="AD4825" s="40"/>
      <c r="AE4825" s="40"/>
      <c r="AF4825" s="40"/>
      <c r="AG4825" s="40"/>
      <c r="AH4825" s="40"/>
      <c r="AI4825" s="40"/>
      <c r="AJ4825" s="40"/>
      <c r="AK4825" s="40"/>
      <c r="AL4825" s="40"/>
      <c r="AM4825" s="40"/>
      <c r="AN4825" s="40"/>
      <c r="AO4825" s="40"/>
      <c r="AP4825" s="40"/>
      <c r="AQ4825" s="40"/>
      <c r="AR4825" s="40"/>
      <c r="AS4825" s="40"/>
      <c r="AT4825" s="40"/>
      <c r="AU4825" s="40"/>
      <c r="AV4825" s="40"/>
      <c r="AW4825" s="40"/>
      <c r="AX4825" s="40"/>
      <c r="AY4825" s="40"/>
      <c r="AZ4825" s="40"/>
      <c r="BA4825" s="40"/>
      <c r="BB4825" s="40"/>
      <c r="BC4825" s="40"/>
      <c r="BD4825" s="40"/>
      <c r="BE4825" s="40"/>
      <c r="BF4825" s="40"/>
    </row>
    <row r="4826" spans="1:58" x14ac:dyDescent="0.4">
      <c r="A4826" s="510"/>
      <c r="B4826" s="40"/>
      <c r="C4826" s="40"/>
      <c r="D4826" s="45"/>
      <c r="E4826" s="45"/>
      <c r="F4826" s="64"/>
      <c r="G4826" s="40"/>
      <c r="H4826" s="40"/>
      <c r="I4826" s="40"/>
      <c r="J4826" s="40"/>
      <c r="K4826" s="40"/>
      <c r="L4826" s="40"/>
      <c r="M4826" s="40"/>
      <c r="N4826" s="40"/>
      <c r="O4826" s="40"/>
      <c r="P4826" s="40"/>
      <c r="Q4826" s="40"/>
      <c r="R4826" s="40"/>
      <c r="S4826" s="40"/>
      <c r="T4826" s="40"/>
      <c r="U4826" s="40"/>
      <c r="V4826" s="40"/>
      <c r="W4826" s="40"/>
      <c r="X4826" s="40"/>
      <c r="Y4826" s="40"/>
      <c r="Z4826" s="40"/>
      <c r="AA4826" s="40"/>
      <c r="AB4826" s="40"/>
      <c r="AC4826" s="40"/>
      <c r="AD4826" s="40"/>
      <c r="AE4826" s="40"/>
      <c r="AF4826" s="40"/>
      <c r="AG4826" s="40"/>
      <c r="AH4826" s="40"/>
      <c r="AI4826" s="40"/>
      <c r="AJ4826" s="40"/>
      <c r="AK4826" s="40"/>
      <c r="AL4826" s="40"/>
      <c r="AM4826" s="40"/>
      <c r="AN4826" s="40"/>
      <c r="AO4826" s="40"/>
      <c r="AP4826" s="40"/>
      <c r="AQ4826" s="40"/>
      <c r="AR4826" s="40"/>
      <c r="AS4826" s="40"/>
      <c r="AT4826" s="40"/>
      <c r="AU4826" s="40"/>
      <c r="AV4826" s="40"/>
      <c r="AW4826" s="40"/>
      <c r="AX4826" s="40"/>
      <c r="AY4826" s="40"/>
      <c r="AZ4826" s="40"/>
      <c r="BA4826" s="40"/>
      <c r="BB4826" s="40"/>
      <c r="BC4826" s="40"/>
      <c r="BD4826" s="40"/>
      <c r="BE4826" s="40"/>
      <c r="BF4826" s="40"/>
    </row>
    <row r="4827" spans="1:58" x14ac:dyDescent="0.4">
      <c r="A4827" s="510"/>
      <c r="B4827" s="40"/>
      <c r="C4827" s="40"/>
      <c r="D4827" s="45"/>
      <c r="E4827" s="45"/>
      <c r="F4827" s="64"/>
      <c r="G4827" s="40"/>
      <c r="H4827" s="40"/>
      <c r="I4827" s="40"/>
      <c r="J4827" s="40"/>
      <c r="K4827" s="40"/>
      <c r="L4827" s="40"/>
      <c r="M4827" s="40"/>
      <c r="N4827" s="40"/>
      <c r="O4827" s="40"/>
      <c r="P4827" s="40"/>
      <c r="Q4827" s="40"/>
      <c r="R4827" s="40"/>
      <c r="S4827" s="40"/>
      <c r="T4827" s="40"/>
      <c r="U4827" s="40"/>
      <c r="V4827" s="40"/>
      <c r="W4827" s="40"/>
      <c r="X4827" s="40"/>
      <c r="Y4827" s="40"/>
      <c r="Z4827" s="40"/>
      <c r="AA4827" s="40"/>
      <c r="AB4827" s="40"/>
      <c r="AC4827" s="40"/>
      <c r="AD4827" s="40"/>
      <c r="AE4827" s="40"/>
      <c r="AF4827" s="40"/>
      <c r="AG4827" s="40"/>
      <c r="AH4827" s="40"/>
      <c r="AI4827" s="40"/>
      <c r="AJ4827" s="40"/>
      <c r="AK4827" s="40"/>
      <c r="AL4827" s="40"/>
      <c r="AM4827" s="40"/>
      <c r="AN4827" s="40"/>
      <c r="AO4827" s="40"/>
      <c r="AP4827" s="40"/>
      <c r="AQ4827" s="40"/>
      <c r="AR4827" s="40"/>
      <c r="AS4827" s="40"/>
      <c r="AT4827" s="40"/>
      <c r="AU4827" s="40"/>
      <c r="AV4827" s="40"/>
      <c r="AW4827" s="40"/>
      <c r="AX4827" s="40"/>
      <c r="AY4827" s="40"/>
      <c r="AZ4827" s="40"/>
      <c r="BA4827" s="40"/>
      <c r="BB4827" s="40"/>
      <c r="BC4827" s="40"/>
      <c r="BD4827" s="40"/>
      <c r="BE4827" s="40"/>
      <c r="BF4827" s="40"/>
    </row>
    <row r="4828" spans="1:58" x14ac:dyDescent="0.4">
      <c r="A4828" s="510"/>
      <c r="B4828" s="40"/>
      <c r="C4828" s="40"/>
      <c r="D4828" s="45"/>
      <c r="E4828" s="45"/>
      <c r="F4828" s="64"/>
      <c r="G4828" s="40"/>
      <c r="H4828" s="40"/>
      <c r="I4828" s="40"/>
      <c r="J4828" s="40"/>
      <c r="K4828" s="40"/>
      <c r="L4828" s="40"/>
      <c r="M4828" s="40"/>
      <c r="N4828" s="40"/>
      <c r="O4828" s="40"/>
      <c r="P4828" s="40"/>
      <c r="Q4828" s="40"/>
      <c r="R4828" s="40"/>
      <c r="S4828" s="40"/>
      <c r="T4828" s="40"/>
      <c r="U4828" s="40"/>
      <c r="V4828" s="40"/>
      <c r="W4828" s="40"/>
      <c r="X4828" s="40"/>
      <c r="Y4828" s="40"/>
      <c r="Z4828" s="40"/>
      <c r="AA4828" s="40"/>
      <c r="AB4828" s="40"/>
      <c r="AC4828" s="40"/>
      <c r="AD4828" s="40"/>
      <c r="AE4828" s="40"/>
      <c r="AF4828" s="40"/>
      <c r="AG4828" s="40"/>
      <c r="AH4828" s="40"/>
      <c r="AI4828" s="40"/>
      <c r="AJ4828" s="40"/>
      <c r="AK4828" s="40"/>
      <c r="AL4828" s="40"/>
      <c r="AM4828" s="40"/>
      <c r="AN4828" s="40"/>
      <c r="AO4828" s="40"/>
      <c r="AP4828" s="40"/>
      <c r="AQ4828" s="40"/>
      <c r="AR4828" s="40"/>
      <c r="AS4828" s="40"/>
      <c r="AT4828" s="40"/>
      <c r="AU4828" s="40"/>
      <c r="AV4828" s="40"/>
      <c r="AW4828" s="40"/>
      <c r="AX4828" s="40"/>
      <c r="AY4828" s="40"/>
      <c r="AZ4828" s="40"/>
      <c r="BA4828" s="40"/>
      <c r="BB4828" s="40"/>
      <c r="BC4828" s="40"/>
      <c r="BD4828" s="40"/>
      <c r="BE4828" s="40"/>
      <c r="BF4828" s="40"/>
    </row>
    <row r="4829" spans="1:58" x14ac:dyDescent="0.4">
      <c r="A4829" s="510"/>
      <c r="B4829" s="40"/>
      <c r="C4829" s="40"/>
      <c r="D4829" s="45"/>
      <c r="E4829" s="45"/>
      <c r="F4829" s="64"/>
      <c r="G4829" s="40"/>
      <c r="H4829" s="40"/>
      <c r="I4829" s="40"/>
      <c r="J4829" s="40"/>
      <c r="K4829" s="40"/>
      <c r="L4829" s="40"/>
      <c r="M4829" s="40"/>
      <c r="N4829" s="40"/>
      <c r="O4829" s="40"/>
      <c r="P4829" s="40"/>
      <c r="Q4829" s="40"/>
      <c r="R4829" s="40"/>
      <c r="S4829" s="40"/>
      <c r="T4829" s="40"/>
      <c r="U4829" s="40"/>
      <c r="V4829" s="40"/>
      <c r="W4829" s="40"/>
      <c r="X4829" s="40"/>
      <c r="Y4829" s="40"/>
      <c r="Z4829" s="40"/>
      <c r="AA4829" s="40"/>
      <c r="AB4829" s="40"/>
      <c r="AC4829" s="40"/>
      <c r="AD4829" s="40"/>
      <c r="AE4829" s="40"/>
      <c r="AF4829" s="40"/>
      <c r="AG4829" s="40"/>
      <c r="AH4829" s="40"/>
      <c r="AI4829" s="40"/>
      <c r="AJ4829" s="40"/>
      <c r="AK4829" s="40"/>
      <c r="AL4829" s="40"/>
      <c r="AM4829" s="40"/>
      <c r="AN4829" s="40"/>
      <c r="AO4829" s="40"/>
      <c r="AP4829" s="40"/>
      <c r="AQ4829" s="40"/>
      <c r="AR4829" s="40"/>
      <c r="AS4829" s="40"/>
      <c r="AT4829" s="40"/>
      <c r="AU4829" s="40"/>
      <c r="AV4829" s="40"/>
      <c r="AW4829" s="40"/>
      <c r="AX4829" s="40"/>
      <c r="AY4829" s="40"/>
      <c r="AZ4829" s="40"/>
      <c r="BA4829" s="40"/>
      <c r="BB4829" s="40"/>
      <c r="BC4829" s="40"/>
      <c r="BD4829" s="40"/>
      <c r="BE4829" s="40"/>
      <c r="BF4829" s="40"/>
    </row>
    <row r="4830" spans="1:58" x14ac:dyDescent="0.4">
      <c r="A4830" s="510"/>
      <c r="B4830" s="40"/>
      <c r="C4830" s="40"/>
      <c r="D4830" s="45"/>
      <c r="E4830" s="45"/>
      <c r="F4830" s="64"/>
      <c r="G4830" s="40"/>
      <c r="H4830" s="40"/>
      <c r="I4830" s="40"/>
      <c r="J4830" s="40"/>
      <c r="K4830" s="40"/>
      <c r="L4830" s="40"/>
      <c r="M4830" s="40"/>
      <c r="N4830" s="40"/>
      <c r="O4830" s="40"/>
      <c r="P4830" s="40"/>
      <c r="Q4830" s="40"/>
      <c r="R4830" s="40"/>
      <c r="S4830" s="40"/>
      <c r="T4830" s="40"/>
      <c r="U4830" s="40"/>
      <c r="V4830" s="40"/>
      <c r="W4830" s="40"/>
      <c r="X4830" s="40"/>
      <c r="Y4830" s="40"/>
      <c r="Z4830" s="40"/>
      <c r="AA4830" s="40"/>
      <c r="AB4830" s="40"/>
      <c r="AC4830" s="40"/>
      <c r="AD4830" s="40"/>
      <c r="AE4830" s="40"/>
      <c r="AF4830" s="40"/>
      <c r="AG4830" s="40"/>
      <c r="AH4830" s="40"/>
      <c r="AI4830" s="40"/>
      <c r="AJ4830" s="40"/>
      <c r="AK4830" s="40"/>
      <c r="AL4830" s="40"/>
      <c r="AM4830" s="40"/>
      <c r="AN4830" s="40"/>
      <c r="AO4830" s="40"/>
      <c r="AP4830" s="40"/>
      <c r="AQ4830" s="40"/>
      <c r="AR4830" s="40"/>
      <c r="AS4830" s="40"/>
      <c r="AT4830" s="40"/>
      <c r="AU4830" s="40"/>
      <c r="AV4830" s="40"/>
      <c r="AW4830" s="40"/>
      <c r="AX4830" s="40"/>
      <c r="AY4830" s="40"/>
      <c r="AZ4830" s="40"/>
      <c r="BA4830" s="40"/>
      <c r="BB4830" s="40"/>
      <c r="BC4830" s="40"/>
      <c r="BD4830" s="40"/>
      <c r="BE4830" s="40"/>
      <c r="BF4830" s="40"/>
    </row>
    <row r="4831" spans="1:58" x14ac:dyDescent="0.4">
      <c r="A4831" s="510"/>
      <c r="B4831" s="40"/>
      <c r="C4831" s="40"/>
      <c r="D4831" s="45"/>
      <c r="E4831" s="45"/>
      <c r="F4831" s="64"/>
      <c r="G4831" s="40"/>
      <c r="H4831" s="40"/>
      <c r="I4831" s="40"/>
      <c r="J4831" s="40"/>
      <c r="K4831" s="40"/>
      <c r="L4831" s="40"/>
      <c r="M4831" s="40"/>
      <c r="N4831" s="40"/>
      <c r="O4831" s="40"/>
      <c r="P4831" s="40"/>
      <c r="Q4831" s="40"/>
      <c r="R4831" s="40"/>
      <c r="S4831" s="40"/>
      <c r="T4831" s="40"/>
      <c r="U4831" s="40"/>
      <c r="V4831" s="40"/>
      <c r="W4831" s="40"/>
      <c r="X4831" s="40"/>
      <c r="Y4831" s="40"/>
      <c r="Z4831" s="40"/>
      <c r="AA4831" s="40"/>
      <c r="AB4831" s="40"/>
      <c r="AC4831" s="40"/>
      <c r="AD4831" s="40"/>
      <c r="AE4831" s="40"/>
      <c r="AF4831" s="40"/>
      <c r="AG4831" s="40"/>
      <c r="AH4831" s="40"/>
      <c r="AI4831" s="40"/>
      <c r="AJ4831" s="40"/>
      <c r="AK4831" s="40"/>
      <c r="AL4831" s="40"/>
      <c r="AM4831" s="40"/>
      <c r="AN4831" s="40"/>
      <c r="AO4831" s="40"/>
      <c r="AP4831" s="40"/>
      <c r="AQ4831" s="40"/>
      <c r="AR4831" s="40"/>
      <c r="AS4831" s="40"/>
      <c r="AT4831" s="40"/>
      <c r="AU4831" s="40"/>
      <c r="AV4831" s="40"/>
      <c r="AW4831" s="40"/>
      <c r="AX4831" s="40"/>
      <c r="AY4831" s="40"/>
      <c r="AZ4831" s="40"/>
      <c r="BA4831" s="40"/>
      <c r="BB4831" s="40"/>
      <c r="BC4831" s="40"/>
      <c r="BD4831" s="40"/>
      <c r="BE4831" s="40"/>
      <c r="BF4831" s="40"/>
    </row>
    <row r="4832" spans="1:58" x14ac:dyDescent="0.4">
      <c r="A4832" s="510"/>
      <c r="B4832" s="40"/>
      <c r="C4832" s="40"/>
      <c r="D4832" s="45"/>
      <c r="E4832" s="45"/>
      <c r="F4832" s="64"/>
      <c r="G4832" s="40"/>
      <c r="H4832" s="40"/>
      <c r="I4832" s="40"/>
      <c r="J4832" s="40"/>
      <c r="K4832" s="40"/>
      <c r="L4832" s="40"/>
      <c r="M4832" s="40"/>
      <c r="N4832" s="40"/>
      <c r="O4832" s="40"/>
      <c r="P4832" s="40"/>
      <c r="Q4832" s="40"/>
      <c r="R4832" s="40"/>
      <c r="S4832" s="40"/>
      <c r="T4832" s="40"/>
      <c r="U4832" s="40"/>
      <c r="V4832" s="40"/>
      <c r="W4832" s="40"/>
      <c r="X4832" s="40"/>
      <c r="Y4832" s="40"/>
      <c r="Z4832" s="40"/>
      <c r="AA4832" s="40"/>
      <c r="AB4832" s="40"/>
      <c r="AC4832" s="40"/>
      <c r="AD4832" s="40"/>
      <c r="AE4832" s="40"/>
      <c r="AF4832" s="40"/>
      <c r="AG4832" s="40"/>
      <c r="AH4832" s="40"/>
      <c r="AI4832" s="40"/>
      <c r="AJ4832" s="40"/>
      <c r="AK4832" s="40"/>
      <c r="AL4832" s="40"/>
      <c r="AM4832" s="40"/>
      <c r="AN4832" s="40"/>
      <c r="AO4832" s="40"/>
      <c r="AP4832" s="40"/>
      <c r="AQ4832" s="40"/>
      <c r="AR4832" s="40"/>
      <c r="AS4832" s="40"/>
      <c r="AT4832" s="40"/>
      <c r="AU4832" s="40"/>
      <c r="AV4832" s="40"/>
      <c r="AW4832" s="40"/>
      <c r="AX4832" s="40"/>
      <c r="AY4832" s="40"/>
      <c r="AZ4832" s="40"/>
      <c r="BA4832" s="40"/>
      <c r="BB4832" s="40"/>
      <c r="BC4832" s="40"/>
      <c r="BD4832" s="40"/>
      <c r="BE4832" s="40"/>
      <c r="BF4832" s="40"/>
    </row>
    <row r="4833" spans="1:58" x14ac:dyDescent="0.4">
      <c r="A4833" s="510"/>
      <c r="B4833" s="40"/>
      <c r="C4833" s="40"/>
      <c r="D4833" s="45"/>
      <c r="E4833" s="45"/>
      <c r="F4833" s="64"/>
      <c r="G4833" s="40"/>
      <c r="H4833" s="40"/>
      <c r="I4833" s="40"/>
      <c r="J4833" s="40"/>
      <c r="K4833" s="40"/>
      <c r="L4833" s="40"/>
      <c r="M4833" s="40"/>
      <c r="N4833" s="40"/>
      <c r="O4833" s="40"/>
      <c r="P4833" s="40"/>
      <c r="Q4833" s="40"/>
      <c r="R4833" s="40"/>
      <c r="S4833" s="40"/>
      <c r="T4833" s="40"/>
      <c r="U4833" s="40"/>
      <c r="V4833" s="40"/>
      <c r="W4833" s="40"/>
      <c r="X4833" s="40"/>
      <c r="Y4833" s="40"/>
      <c r="Z4833" s="40"/>
      <c r="AA4833" s="40"/>
      <c r="AB4833" s="40"/>
      <c r="AC4833" s="40"/>
      <c r="AD4833" s="40"/>
      <c r="AE4833" s="40"/>
      <c r="AF4833" s="40"/>
      <c r="AG4833" s="40"/>
      <c r="AH4833" s="40"/>
      <c r="AI4833" s="40"/>
      <c r="AJ4833" s="40"/>
      <c r="AK4833" s="40"/>
      <c r="AL4833" s="40"/>
      <c r="AM4833" s="40"/>
      <c r="AN4833" s="40"/>
      <c r="AO4833" s="40"/>
      <c r="AP4833" s="40"/>
      <c r="AQ4833" s="40"/>
      <c r="AR4833" s="40"/>
      <c r="AS4833" s="40"/>
      <c r="AT4833" s="40"/>
      <c r="AU4833" s="40"/>
      <c r="AV4833" s="40"/>
      <c r="AW4833" s="40"/>
      <c r="AX4833" s="40"/>
      <c r="AY4833" s="40"/>
      <c r="AZ4833" s="40"/>
      <c r="BA4833" s="40"/>
      <c r="BB4833" s="40"/>
      <c r="BC4833" s="40"/>
      <c r="BD4833" s="40"/>
      <c r="BE4833" s="40"/>
      <c r="BF4833" s="40"/>
    </row>
    <row r="4834" spans="1:58" x14ac:dyDescent="0.4">
      <c r="A4834" s="510"/>
      <c r="B4834" s="40"/>
      <c r="C4834" s="40"/>
      <c r="D4834" s="45"/>
      <c r="E4834" s="45"/>
      <c r="F4834" s="64"/>
      <c r="G4834" s="40"/>
      <c r="H4834" s="40"/>
      <c r="I4834" s="40"/>
      <c r="J4834" s="40"/>
      <c r="K4834" s="40"/>
      <c r="L4834" s="40"/>
      <c r="M4834" s="40"/>
      <c r="N4834" s="40"/>
      <c r="O4834" s="40"/>
      <c r="P4834" s="40"/>
      <c r="Q4834" s="40"/>
      <c r="R4834" s="40"/>
      <c r="S4834" s="40"/>
      <c r="T4834" s="40"/>
      <c r="U4834" s="40"/>
      <c r="V4834" s="40"/>
      <c r="W4834" s="40"/>
      <c r="X4834" s="40"/>
      <c r="Y4834" s="40"/>
      <c r="Z4834" s="40"/>
      <c r="AA4834" s="40"/>
      <c r="AB4834" s="40"/>
      <c r="AC4834" s="40"/>
      <c r="AD4834" s="40"/>
      <c r="AE4834" s="40"/>
      <c r="AF4834" s="40"/>
      <c r="AG4834" s="40"/>
      <c r="AH4834" s="40"/>
      <c r="AI4834" s="40"/>
      <c r="AJ4834" s="40"/>
      <c r="AK4834" s="40"/>
      <c r="AL4834" s="40"/>
      <c r="AM4834" s="40"/>
      <c r="AN4834" s="40"/>
      <c r="AO4834" s="40"/>
      <c r="AP4834" s="40"/>
      <c r="AQ4834" s="40"/>
      <c r="AR4834" s="40"/>
      <c r="AS4834" s="40"/>
      <c r="AT4834" s="40"/>
      <c r="AU4834" s="40"/>
      <c r="AV4834" s="40"/>
      <c r="AW4834" s="40"/>
      <c r="AX4834" s="40"/>
      <c r="AY4834" s="40"/>
      <c r="AZ4834" s="40"/>
      <c r="BA4834" s="40"/>
      <c r="BB4834" s="40"/>
      <c r="BC4834" s="40"/>
      <c r="BD4834" s="40"/>
      <c r="BE4834" s="40"/>
      <c r="BF4834" s="40"/>
    </row>
    <row r="4835" spans="1:58" x14ac:dyDescent="0.4">
      <c r="A4835" s="510"/>
      <c r="B4835" s="40"/>
      <c r="C4835" s="40"/>
      <c r="D4835" s="45"/>
      <c r="E4835" s="45"/>
      <c r="F4835" s="64"/>
      <c r="G4835" s="40"/>
      <c r="H4835" s="40"/>
      <c r="I4835" s="40"/>
      <c r="J4835" s="40"/>
      <c r="K4835" s="40"/>
      <c r="L4835" s="40"/>
      <c r="M4835" s="40"/>
      <c r="N4835" s="40"/>
      <c r="O4835" s="40"/>
      <c r="P4835" s="40"/>
      <c r="Q4835" s="40"/>
      <c r="R4835" s="40"/>
      <c r="S4835" s="40"/>
      <c r="T4835" s="40"/>
      <c r="U4835" s="40"/>
      <c r="V4835" s="40"/>
      <c r="W4835" s="40"/>
      <c r="X4835" s="40"/>
      <c r="Y4835" s="40"/>
      <c r="Z4835" s="40"/>
      <c r="AA4835" s="40"/>
      <c r="AB4835" s="40"/>
      <c r="AC4835" s="40"/>
      <c r="AD4835" s="40"/>
      <c r="AE4835" s="40"/>
      <c r="AF4835" s="40"/>
      <c r="AG4835" s="40"/>
      <c r="AH4835" s="40"/>
      <c r="AI4835" s="40"/>
      <c r="AJ4835" s="40"/>
      <c r="AK4835" s="40"/>
      <c r="AL4835" s="40"/>
      <c r="AM4835" s="40"/>
      <c r="AN4835" s="40"/>
      <c r="AO4835" s="40"/>
      <c r="AP4835" s="40"/>
      <c r="AQ4835" s="40"/>
      <c r="AR4835" s="40"/>
      <c r="AS4835" s="40"/>
      <c r="AT4835" s="40"/>
      <c r="AU4835" s="40"/>
      <c r="AV4835" s="40"/>
      <c r="AW4835" s="40"/>
      <c r="AX4835" s="40"/>
      <c r="AY4835" s="40"/>
      <c r="AZ4835" s="40"/>
      <c r="BA4835" s="40"/>
      <c r="BB4835" s="40"/>
      <c r="BC4835" s="40"/>
      <c r="BD4835" s="40"/>
      <c r="BE4835" s="40"/>
      <c r="BF4835" s="40"/>
    </row>
    <row r="4836" spans="1:58" x14ac:dyDescent="0.4">
      <c r="A4836" s="510"/>
      <c r="B4836" s="40"/>
      <c r="C4836" s="40"/>
      <c r="D4836" s="45"/>
      <c r="E4836" s="45"/>
      <c r="F4836" s="64"/>
      <c r="G4836" s="40"/>
      <c r="H4836" s="40"/>
      <c r="I4836" s="40"/>
      <c r="J4836" s="40"/>
      <c r="K4836" s="40"/>
      <c r="L4836" s="40"/>
      <c r="M4836" s="40"/>
      <c r="N4836" s="40"/>
      <c r="O4836" s="40"/>
      <c r="P4836" s="40"/>
      <c r="Q4836" s="40"/>
      <c r="R4836" s="40"/>
      <c r="S4836" s="40"/>
      <c r="T4836" s="40"/>
      <c r="U4836" s="40"/>
      <c r="V4836" s="40"/>
      <c r="W4836" s="40"/>
      <c r="X4836" s="40"/>
      <c r="Y4836" s="40"/>
      <c r="Z4836" s="40"/>
      <c r="AA4836" s="40"/>
      <c r="AB4836" s="40"/>
      <c r="AC4836" s="40"/>
      <c r="AD4836" s="40"/>
      <c r="AE4836" s="40"/>
      <c r="AF4836" s="40"/>
      <c r="AG4836" s="40"/>
      <c r="AH4836" s="40"/>
      <c r="AI4836" s="40"/>
      <c r="AJ4836" s="40"/>
      <c r="AK4836" s="40"/>
      <c r="AL4836" s="40"/>
      <c r="AM4836" s="40"/>
      <c r="AN4836" s="40"/>
      <c r="AO4836" s="40"/>
      <c r="AP4836" s="40"/>
      <c r="AQ4836" s="40"/>
      <c r="AR4836" s="40"/>
      <c r="AS4836" s="40"/>
      <c r="AT4836" s="40"/>
      <c r="AU4836" s="40"/>
      <c r="AV4836" s="40"/>
      <c r="AW4836" s="40"/>
      <c r="AX4836" s="40"/>
      <c r="AY4836" s="40"/>
      <c r="AZ4836" s="40"/>
      <c r="BA4836" s="40"/>
      <c r="BB4836" s="40"/>
      <c r="BC4836" s="40"/>
      <c r="BD4836" s="40"/>
      <c r="BE4836" s="40"/>
      <c r="BF4836" s="40"/>
    </row>
    <row r="4837" spans="1:58" x14ac:dyDescent="0.4">
      <c r="A4837" s="510"/>
      <c r="B4837" s="40"/>
      <c r="C4837" s="40"/>
      <c r="D4837" s="45"/>
      <c r="E4837" s="45"/>
      <c r="F4837" s="64"/>
      <c r="G4837" s="40"/>
      <c r="H4837" s="40"/>
      <c r="I4837" s="40"/>
      <c r="J4837" s="40"/>
      <c r="K4837" s="40"/>
      <c r="L4837" s="40"/>
      <c r="M4837" s="40"/>
      <c r="N4837" s="40"/>
      <c r="O4837" s="40"/>
      <c r="P4837" s="40"/>
      <c r="Q4837" s="40"/>
      <c r="R4837" s="40"/>
      <c r="S4837" s="40"/>
      <c r="T4837" s="40"/>
      <c r="U4837" s="40"/>
      <c r="V4837" s="40"/>
      <c r="W4837" s="40"/>
      <c r="X4837" s="40"/>
      <c r="Y4837" s="40"/>
      <c r="Z4837" s="40"/>
      <c r="AA4837" s="40"/>
      <c r="AB4837" s="40"/>
      <c r="AC4837" s="40"/>
      <c r="AD4837" s="40"/>
      <c r="AE4837" s="40"/>
      <c r="AF4837" s="40"/>
      <c r="AG4837" s="40"/>
      <c r="AH4837" s="40"/>
      <c r="AI4837" s="40"/>
      <c r="AJ4837" s="40"/>
      <c r="AK4837" s="40"/>
      <c r="AL4837" s="40"/>
      <c r="AM4837" s="40"/>
      <c r="AN4837" s="40"/>
      <c r="AO4837" s="40"/>
      <c r="AP4837" s="40"/>
      <c r="AQ4837" s="40"/>
      <c r="AR4837" s="40"/>
      <c r="AS4837" s="40"/>
      <c r="AT4837" s="40"/>
      <c r="AU4837" s="40"/>
      <c r="AV4837" s="40"/>
      <c r="AW4837" s="40"/>
      <c r="AX4837" s="40"/>
      <c r="AY4837" s="40"/>
      <c r="AZ4837" s="40"/>
      <c r="BA4837" s="40"/>
      <c r="BB4837" s="40"/>
      <c r="BC4837" s="40"/>
      <c r="BD4837" s="40"/>
      <c r="BE4837" s="40"/>
      <c r="BF4837" s="40"/>
    </row>
    <row r="4838" spans="1:58" x14ac:dyDescent="0.4">
      <c r="A4838" s="510"/>
      <c r="B4838" s="40"/>
      <c r="C4838" s="40"/>
      <c r="D4838" s="45"/>
      <c r="E4838" s="45"/>
      <c r="F4838" s="64"/>
      <c r="G4838" s="40"/>
      <c r="H4838" s="40"/>
      <c r="I4838" s="40"/>
      <c r="J4838" s="40"/>
      <c r="K4838" s="40"/>
      <c r="L4838" s="40"/>
      <c r="M4838" s="40"/>
      <c r="N4838" s="40"/>
      <c r="O4838" s="40"/>
      <c r="P4838" s="40"/>
      <c r="Q4838" s="40"/>
      <c r="R4838" s="40"/>
      <c r="S4838" s="40"/>
      <c r="T4838" s="40"/>
      <c r="U4838" s="40"/>
      <c r="V4838" s="40"/>
      <c r="W4838" s="40"/>
      <c r="X4838" s="40"/>
      <c r="Y4838" s="40"/>
      <c r="Z4838" s="40"/>
      <c r="AA4838" s="40"/>
      <c r="AB4838" s="40"/>
      <c r="AC4838" s="40"/>
      <c r="AD4838" s="40"/>
      <c r="AE4838" s="40"/>
      <c r="AF4838" s="40"/>
      <c r="AG4838" s="40"/>
      <c r="AH4838" s="40"/>
      <c r="AI4838" s="40"/>
      <c r="AJ4838" s="40"/>
      <c r="AK4838" s="40"/>
      <c r="AL4838" s="40"/>
      <c r="AM4838" s="40"/>
      <c r="AN4838" s="40"/>
      <c r="AO4838" s="40"/>
      <c r="AP4838" s="40"/>
      <c r="AQ4838" s="40"/>
      <c r="AR4838" s="40"/>
      <c r="AS4838" s="40"/>
      <c r="AT4838" s="40"/>
      <c r="AU4838" s="40"/>
      <c r="AV4838" s="40"/>
      <c r="AW4838" s="40"/>
      <c r="AX4838" s="40"/>
      <c r="AY4838" s="40"/>
      <c r="AZ4838" s="40"/>
      <c r="BA4838" s="40"/>
      <c r="BB4838" s="40"/>
      <c r="BC4838" s="40"/>
      <c r="BD4838" s="40"/>
      <c r="BE4838" s="40"/>
      <c r="BF4838" s="40"/>
    </row>
    <row r="4839" spans="1:58" x14ac:dyDescent="0.4">
      <c r="A4839" s="510"/>
      <c r="B4839" s="40"/>
      <c r="C4839" s="40"/>
      <c r="D4839" s="45"/>
      <c r="E4839" s="45"/>
      <c r="F4839" s="64"/>
      <c r="G4839" s="40"/>
      <c r="H4839" s="40"/>
      <c r="I4839" s="40"/>
      <c r="J4839" s="40"/>
      <c r="K4839" s="40"/>
      <c r="L4839" s="40"/>
      <c r="M4839" s="40"/>
      <c r="N4839" s="40"/>
      <c r="O4839" s="40"/>
      <c r="P4839" s="40"/>
      <c r="Q4839" s="40"/>
      <c r="R4839" s="40"/>
      <c r="S4839" s="40"/>
      <c r="T4839" s="40"/>
      <c r="U4839" s="40"/>
      <c r="V4839" s="40"/>
      <c r="W4839" s="40"/>
      <c r="X4839" s="40"/>
      <c r="Y4839" s="40"/>
      <c r="Z4839" s="40"/>
      <c r="AA4839" s="40"/>
      <c r="AB4839" s="40"/>
      <c r="AC4839" s="40"/>
      <c r="AD4839" s="40"/>
      <c r="AE4839" s="40"/>
      <c r="AF4839" s="40"/>
      <c r="AG4839" s="40"/>
      <c r="AH4839" s="40"/>
      <c r="AI4839" s="40"/>
      <c r="AJ4839" s="40"/>
      <c r="AK4839" s="40"/>
      <c r="AL4839" s="40"/>
      <c r="AM4839" s="40"/>
      <c r="AN4839" s="40"/>
      <c r="AO4839" s="40"/>
      <c r="AP4839" s="40"/>
      <c r="AQ4839" s="40"/>
      <c r="AR4839" s="40"/>
      <c r="AS4839" s="40"/>
      <c r="AT4839" s="40"/>
      <c r="AU4839" s="40"/>
      <c r="AV4839" s="40"/>
      <c r="AW4839" s="40"/>
      <c r="AX4839" s="40"/>
      <c r="AY4839" s="40"/>
      <c r="AZ4839" s="40"/>
      <c r="BA4839" s="40"/>
      <c r="BB4839" s="40"/>
      <c r="BC4839" s="40"/>
      <c r="BD4839" s="40"/>
      <c r="BE4839" s="40"/>
      <c r="BF4839" s="40"/>
    </row>
    <row r="4840" spans="1:58" x14ac:dyDescent="0.4">
      <c r="A4840" s="510"/>
      <c r="B4840" s="40"/>
      <c r="C4840" s="40"/>
      <c r="D4840" s="45"/>
      <c r="E4840" s="45"/>
      <c r="F4840" s="64"/>
      <c r="G4840" s="40"/>
      <c r="H4840" s="40"/>
      <c r="I4840" s="40"/>
      <c r="J4840" s="40"/>
      <c r="K4840" s="40"/>
      <c r="L4840" s="40"/>
      <c r="M4840" s="40"/>
      <c r="N4840" s="40"/>
      <c r="O4840" s="40"/>
      <c r="P4840" s="40"/>
      <c r="Q4840" s="40"/>
      <c r="R4840" s="40"/>
      <c r="S4840" s="40"/>
      <c r="T4840" s="40"/>
      <c r="U4840" s="40"/>
      <c r="V4840" s="40"/>
      <c r="W4840" s="40"/>
      <c r="X4840" s="40"/>
      <c r="Y4840" s="40"/>
      <c r="Z4840" s="40"/>
      <c r="AA4840" s="40"/>
      <c r="AB4840" s="40"/>
      <c r="AC4840" s="40"/>
      <c r="AD4840" s="40"/>
      <c r="AE4840" s="40"/>
      <c r="AF4840" s="40"/>
      <c r="AG4840" s="40"/>
      <c r="AH4840" s="40"/>
      <c r="AI4840" s="40"/>
      <c r="AJ4840" s="40"/>
      <c r="AK4840" s="40"/>
      <c r="AL4840" s="40"/>
      <c r="AM4840" s="40"/>
      <c r="AN4840" s="40"/>
      <c r="AO4840" s="40"/>
      <c r="AP4840" s="40"/>
      <c r="AQ4840" s="40"/>
      <c r="AR4840" s="40"/>
      <c r="AS4840" s="40"/>
      <c r="AT4840" s="40"/>
      <c r="AU4840" s="40"/>
      <c r="AV4840" s="40"/>
      <c r="AW4840" s="40"/>
      <c r="AX4840" s="40"/>
      <c r="AY4840" s="40"/>
      <c r="AZ4840" s="40"/>
      <c r="BA4840" s="40"/>
      <c r="BB4840" s="40"/>
      <c r="BC4840" s="40"/>
      <c r="BD4840" s="40"/>
      <c r="BE4840" s="40"/>
      <c r="BF4840" s="40"/>
    </row>
    <row r="4841" spans="1:58" x14ac:dyDescent="0.4">
      <c r="A4841" s="510"/>
      <c r="B4841" s="40"/>
      <c r="C4841" s="40"/>
      <c r="D4841" s="45"/>
      <c r="E4841" s="45"/>
      <c r="F4841" s="64"/>
      <c r="G4841" s="40"/>
      <c r="H4841" s="40"/>
      <c r="I4841" s="40"/>
      <c r="J4841" s="40"/>
      <c r="K4841" s="40"/>
      <c r="L4841" s="40"/>
      <c r="M4841" s="40"/>
      <c r="N4841" s="40"/>
      <c r="O4841" s="40"/>
      <c r="P4841" s="40"/>
      <c r="Q4841" s="40"/>
      <c r="R4841" s="40"/>
      <c r="S4841" s="40"/>
      <c r="T4841" s="40"/>
      <c r="U4841" s="40"/>
      <c r="V4841" s="40"/>
      <c r="W4841" s="40"/>
      <c r="X4841" s="40"/>
      <c r="Y4841" s="40"/>
      <c r="Z4841" s="40"/>
      <c r="AA4841" s="40"/>
      <c r="AB4841" s="40"/>
      <c r="AC4841" s="40"/>
      <c r="AD4841" s="40"/>
      <c r="AE4841" s="40"/>
      <c r="AF4841" s="40"/>
      <c r="AG4841" s="40"/>
      <c r="AH4841" s="40"/>
      <c r="AI4841" s="40"/>
      <c r="AJ4841" s="40"/>
      <c r="AK4841" s="40"/>
      <c r="AL4841" s="40"/>
      <c r="AM4841" s="40"/>
      <c r="AN4841" s="40"/>
      <c r="AO4841" s="40"/>
      <c r="AP4841" s="40"/>
      <c r="AQ4841" s="40"/>
      <c r="AR4841" s="40"/>
      <c r="AS4841" s="40"/>
      <c r="AT4841" s="40"/>
      <c r="AU4841" s="40"/>
      <c r="AV4841" s="40"/>
      <c r="AW4841" s="40"/>
      <c r="AX4841" s="40"/>
      <c r="AY4841" s="40"/>
      <c r="AZ4841" s="40"/>
      <c r="BA4841" s="40"/>
      <c r="BB4841" s="40"/>
      <c r="BC4841" s="40"/>
      <c r="BD4841" s="40"/>
      <c r="BE4841" s="40"/>
      <c r="BF4841" s="40"/>
    </row>
    <row r="4842" spans="1:58" x14ac:dyDescent="0.4">
      <c r="A4842" s="510"/>
      <c r="B4842" s="40"/>
      <c r="C4842" s="40"/>
      <c r="D4842" s="45"/>
      <c r="E4842" s="45"/>
      <c r="F4842" s="64"/>
      <c r="G4842" s="40"/>
      <c r="H4842" s="40"/>
      <c r="I4842" s="40"/>
      <c r="J4842" s="40"/>
      <c r="K4842" s="40"/>
      <c r="L4842" s="40"/>
      <c r="M4842" s="40"/>
      <c r="N4842" s="40"/>
      <c r="O4842" s="40"/>
      <c r="P4842" s="40"/>
      <c r="Q4842" s="40"/>
      <c r="R4842" s="40"/>
      <c r="S4842" s="40"/>
      <c r="T4842" s="40"/>
      <c r="U4842" s="40"/>
      <c r="V4842" s="40"/>
      <c r="W4842" s="40"/>
      <c r="X4842" s="40"/>
      <c r="Y4842" s="40"/>
      <c r="Z4842" s="40"/>
      <c r="AA4842" s="40"/>
      <c r="AB4842" s="40"/>
      <c r="AC4842" s="40"/>
      <c r="AD4842" s="40"/>
      <c r="AE4842" s="40"/>
      <c r="AF4842" s="40"/>
      <c r="AG4842" s="40"/>
      <c r="AH4842" s="40"/>
      <c r="AI4842" s="40"/>
      <c r="AJ4842" s="40"/>
      <c r="AK4842" s="40"/>
      <c r="AL4842" s="40"/>
      <c r="AM4842" s="40"/>
      <c r="AN4842" s="40"/>
      <c r="AO4842" s="40"/>
      <c r="AP4842" s="40"/>
      <c r="AQ4842" s="40"/>
      <c r="AR4842" s="40"/>
      <c r="AS4842" s="40"/>
      <c r="AT4842" s="40"/>
      <c r="AU4842" s="40"/>
      <c r="AV4842" s="40"/>
      <c r="AW4842" s="40"/>
      <c r="AX4842" s="40"/>
      <c r="AY4842" s="40"/>
      <c r="AZ4842" s="40"/>
      <c r="BA4842" s="40"/>
      <c r="BB4842" s="40"/>
      <c r="BC4842" s="40"/>
      <c r="BD4842" s="40"/>
      <c r="BE4842" s="40"/>
      <c r="BF4842" s="40"/>
    </row>
    <row r="4843" spans="1:58" x14ac:dyDescent="0.4">
      <c r="A4843" s="510"/>
      <c r="B4843" s="40"/>
      <c r="C4843" s="40"/>
      <c r="D4843" s="45"/>
      <c r="E4843" s="45"/>
      <c r="F4843" s="64"/>
      <c r="G4843" s="40"/>
      <c r="H4843" s="40"/>
      <c r="I4843" s="40"/>
      <c r="J4843" s="40"/>
      <c r="K4843" s="40"/>
      <c r="L4843" s="40"/>
      <c r="M4843" s="40"/>
      <c r="N4843" s="40"/>
      <c r="O4843" s="40"/>
      <c r="P4843" s="40"/>
      <c r="Q4843" s="40"/>
      <c r="R4843" s="40"/>
      <c r="S4843" s="40"/>
      <c r="T4843" s="40"/>
      <c r="U4843" s="40"/>
      <c r="V4843" s="40"/>
      <c r="W4843" s="40"/>
      <c r="X4843" s="40"/>
      <c r="Y4843" s="40"/>
      <c r="Z4843" s="40"/>
      <c r="AA4843" s="40"/>
      <c r="AB4843" s="40"/>
      <c r="AC4843" s="40"/>
      <c r="AD4843" s="40"/>
      <c r="AE4843" s="40"/>
      <c r="AF4843" s="40"/>
      <c r="AG4843" s="40"/>
      <c r="AH4843" s="40"/>
      <c r="AI4843" s="40"/>
      <c r="AJ4843" s="40"/>
      <c r="AK4843" s="40"/>
      <c r="AL4843" s="40"/>
      <c r="AM4843" s="40"/>
      <c r="AN4843" s="40"/>
      <c r="AO4843" s="40"/>
      <c r="AP4843" s="40"/>
      <c r="AQ4843" s="40"/>
      <c r="AR4843" s="40"/>
      <c r="AS4843" s="40"/>
      <c r="AT4843" s="40"/>
      <c r="AU4843" s="40"/>
      <c r="AV4843" s="40"/>
      <c r="AW4843" s="40"/>
      <c r="AX4843" s="40"/>
      <c r="AY4843" s="40"/>
      <c r="AZ4843" s="40"/>
      <c r="BA4843" s="40"/>
      <c r="BB4843" s="40"/>
      <c r="BC4843" s="40"/>
      <c r="BD4843" s="40"/>
      <c r="BE4843" s="40"/>
      <c r="BF4843" s="40"/>
    </row>
    <row r="4844" spans="1:58" x14ac:dyDescent="0.4">
      <c r="A4844" s="510"/>
      <c r="B4844" s="40"/>
      <c r="C4844" s="40"/>
      <c r="D4844" s="45"/>
      <c r="E4844" s="45"/>
      <c r="F4844" s="64"/>
      <c r="G4844" s="40"/>
      <c r="H4844" s="40"/>
      <c r="I4844" s="40"/>
      <c r="J4844" s="40"/>
      <c r="K4844" s="40"/>
      <c r="L4844" s="40"/>
      <c r="M4844" s="40"/>
      <c r="N4844" s="40"/>
      <c r="O4844" s="40"/>
      <c r="P4844" s="40"/>
      <c r="Q4844" s="40"/>
      <c r="R4844" s="40"/>
      <c r="S4844" s="40"/>
      <c r="T4844" s="40"/>
      <c r="U4844" s="40"/>
      <c r="V4844" s="40"/>
      <c r="W4844" s="40"/>
      <c r="X4844" s="40"/>
      <c r="Y4844" s="40"/>
      <c r="Z4844" s="40"/>
      <c r="AA4844" s="40"/>
      <c r="AB4844" s="40"/>
      <c r="AC4844" s="40"/>
      <c r="AD4844" s="40"/>
      <c r="AE4844" s="40"/>
      <c r="AF4844" s="40"/>
      <c r="AG4844" s="40"/>
      <c r="AH4844" s="40"/>
      <c r="AI4844" s="40"/>
      <c r="AJ4844" s="40"/>
      <c r="AK4844" s="40"/>
      <c r="AL4844" s="40"/>
      <c r="AM4844" s="40"/>
      <c r="AN4844" s="40"/>
      <c r="AO4844" s="40"/>
      <c r="AP4844" s="40"/>
      <c r="AQ4844" s="40"/>
      <c r="AR4844" s="40"/>
      <c r="AS4844" s="40"/>
      <c r="AT4844" s="40"/>
      <c r="AU4844" s="40"/>
      <c r="AV4844" s="40"/>
      <c r="AW4844" s="40"/>
      <c r="AX4844" s="40"/>
      <c r="AY4844" s="40"/>
      <c r="AZ4844" s="40"/>
      <c r="BA4844" s="40"/>
      <c r="BB4844" s="40"/>
      <c r="BC4844" s="40"/>
      <c r="BD4844" s="40"/>
      <c r="BE4844" s="40"/>
      <c r="BF4844" s="40"/>
    </row>
    <row r="4845" spans="1:58" x14ac:dyDescent="0.4">
      <c r="A4845" s="510"/>
      <c r="B4845" s="40"/>
      <c r="C4845" s="40"/>
      <c r="D4845" s="45"/>
      <c r="E4845" s="45"/>
      <c r="F4845" s="64"/>
      <c r="G4845" s="40"/>
      <c r="H4845" s="40"/>
      <c r="I4845" s="40"/>
      <c r="J4845" s="40"/>
      <c r="K4845" s="40"/>
      <c r="L4845" s="40"/>
      <c r="M4845" s="40"/>
      <c r="N4845" s="40"/>
      <c r="O4845" s="40"/>
      <c r="P4845" s="40"/>
      <c r="Q4845" s="40"/>
      <c r="R4845" s="40"/>
      <c r="S4845" s="40"/>
      <c r="T4845" s="40"/>
      <c r="U4845" s="40"/>
      <c r="V4845" s="40"/>
      <c r="W4845" s="40"/>
      <c r="X4845" s="40"/>
      <c r="Y4845" s="40"/>
      <c r="Z4845" s="40"/>
      <c r="AA4845" s="40"/>
      <c r="AB4845" s="40"/>
      <c r="AC4845" s="40"/>
      <c r="AD4845" s="40"/>
      <c r="AE4845" s="40"/>
      <c r="AF4845" s="40"/>
      <c r="AG4845" s="40"/>
      <c r="AH4845" s="40"/>
      <c r="AI4845" s="40"/>
      <c r="AJ4845" s="40"/>
      <c r="AK4845" s="40"/>
      <c r="AL4845" s="40"/>
      <c r="AM4845" s="40"/>
      <c r="AN4845" s="40"/>
      <c r="AO4845" s="40"/>
      <c r="AP4845" s="40"/>
      <c r="AQ4845" s="40"/>
      <c r="AR4845" s="40"/>
      <c r="AS4845" s="40"/>
      <c r="AT4845" s="40"/>
      <c r="AU4845" s="40"/>
      <c r="AV4845" s="40"/>
      <c r="AW4845" s="40"/>
      <c r="AX4845" s="40"/>
      <c r="AY4845" s="40"/>
      <c r="AZ4845" s="40"/>
      <c r="BA4845" s="40"/>
      <c r="BB4845" s="40"/>
      <c r="BC4845" s="40"/>
      <c r="BD4845" s="40"/>
      <c r="BE4845" s="40"/>
      <c r="BF4845" s="40"/>
    </row>
    <row r="4846" spans="1:58" x14ac:dyDescent="0.4">
      <c r="A4846" s="510"/>
      <c r="B4846" s="40"/>
      <c r="C4846" s="40"/>
      <c r="D4846" s="45"/>
      <c r="E4846" s="45"/>
      <c r="F4846" s="64"/>
      <c r="G4846" s="40"/>
      <c r="H4846" s="40"/>
      <c r="I4846" s="40"/>
      <c r="J4846" s="40"/>
      <c r="K4846" s="40"/>
      <c r="L4846" s="40"/>
      <c r="M4846" s="40"/>
      <c r="N4846" s="40"/>
      <c r="O4846" s="40"/>
      <c r="P4846" s="40"/>
      <c r="Q4846" s="40"/>
      <c r="R4846" s="40"/>
      <c r="S4846" s="40"/>
      <c r="T4846" s="40"/>
      <c r="U4846" s="40"/>
      <c r="V4846" s="40"/>
      <c r="W4846" s="40"/>
      <c r="X4846" s="40"/>
      <c r="Y4846" s="40"/>
      <c r="Z4846" s="40"/>
      <c r="AA4846" s="40"/>
      <c r="AB4846" s="40"/>
      <c r="AC4846" s="40"/>
      <c r="AD4846" s="40"/>
      <c r="AE4846" s="40"/>
      <c r="AF4846" s="40"/>
      <c r="AG4846" s="40"/>
      <c r="AH4846" s="40"/>
      <c r="AI4846" s="40"/>
      <c r="AJ4846" s="40"/>
      <c r="AK4846" s="40"/>
      <c r="AL4846" s="40"/>
      <c r="AM4846" s="40"/>
      <c r="AN4846" s="40"/>
      <c r="AO4846" s="40"/>
      <c r="AP4846" s="40"/>
      <c r="AQ4846" s="40"/>
      <c r="AR4846" s="40"/>
      <c r="AS4846" s="40"/>
      <c r="AT4846" s="40"/>
      <c r="AU4846" s="40"/>
      <c r="AV4846" s="40"/>
      <c r="AW4846" s="40"/>
      <c r="AX4846" s="40"/>
      <c r="AY4846" s="40"/>
      <c r="AZ4846" s="40"/>
      <c r="BA4846" s="40"/>
      <c r="BB4846" s="40"/>
      <c r="BC4846" s="40"/>
      <c r="BD4846" s="40"/>
      <c r="BE4846" s="40"/>
      <c r="BF4846" s="40"/>
    </row>
    <row r="4847" spans="1:58" x14ac:dyDescent="0.4">
      <c r="A4847" s="510"/>
      <c r="B4847" s="40"/>
      <c r="C4847" s="40"/>
      <c r="D4847" s="45"/>
      <c r="E4847" s="45"/>
      <c r="F4847" s="64"/>
      <c r="G4847" s="40"/>
      <c r="H4847" s="40"/>
      <c r="I4847" s="40"/>
      <c r="J4847" s="40"/>
      <c r="K4847" s="40"/>
      <c r="L4847" s="40"/>
      <c r="M4847" s="40"/>
      <c r="N4847" s="40"/>
      <c r="O4847" s="40"/>
      <c r="P4847" s="40"/>
      <c r="Q4847" s="40"/>
      <c r="R4847" s="40"/>
      <c r="S4847" s="40"/>
      <c r="T4847" s="40"/>
      <c r="U4847" s="40"/>
      <c r="V4847" s="40"/>
      <c r="W4847" s="40"/>
      <c r="X4847" s="40"/>
      <c r="Y4847" s="40"/>
      <c r="Z4847" s="40"/>
      <c r="AA4847" s="40"/>
      <c r="AB4847" s="40"/>
      <c r="AC4847" s="40"/>
      <c r="AD4847" s="40"/>
      <c r="AE4847" s="40"/>
      <c r="AF4847" s="40"/>
      <c r="AG4847" s="40"/>
      <c r="AH4847" s="40"/>
      <c r="AI4847" s="40"/>
      <c r="AJ4847" s="40"/>
      <c r="AK4847" s="40"/>
      <c r="AL4847" s="40"/>
      <c r="AM4847" s="40"/>
      <c r="AN4847" s="40"/>
      <c r="AO4847" s="40"/>
      <c r="AP4847" s="40"/>
      <c r="AQ4847" s="40"/>
      <c r="AR4847" s="40"/>
      <c r="AS4847" s="40"/>
      <c r="AT4847" s="40"/>
      <c r="AU4847" s="40"/>
      <c r="AV4847" s="40"/>
      <c r="AW4847" s="40"/>
      <c r="AX4847" s="40"/>
      <c r="AY4847" s="40"/>
      <c r="AZ4847" s="40"/>
      <c r="BA4847" s="40"/>
      <c r="BB4847" s="40"/>
      <c r="BC4847" s="40"/>
      <c r="BD4847" s="40"/>
      <c r="BE4847" s="40"/>
      <c r="BF4847" s="40"/>
    </row>
    <row r="4848" spans="1:58" x14ac:dyDescent="0.4">
      <c r="A4848" s="510"/>
      <c r="B4848" s="40"/>
      <c r="C4848" s="40"/>
      <c r="D4848" s="45"/>
      <c r="E4848" s="45"/>
      <c r="F4848" s="64"/>
      <c r="G4848" s="40"/>
      <c r="H4848" s="40"/>
      <c r="I4848" s="40"/>
      <c r="J4848" s="40"/>
      <c r="K4848" s="40"/>
      <c r="L4848" s="40"/>
      <c r="M4848" s="40"/>
      <c r="N4848" s="40"/>
      <c r="O4848" s="40"/>
      <c r="P4848" s="40"/>
      <c r="Q4848" s="40"/>
      <c r="R4848" s="40"/>
      <c r="S4848" s="40"/>
      <c r="T4848" s="40"/>
      <c r="U4848" s="40"/>
      <c r="V4848" s="40"/>
      <c r="W4848" s="40"/>
      <c r="X4848" s="40"/>
      <c r="Y4848" s="40"/>
      <c r="Z4848" s="40"/>
      <c r="AA4848" s="40"/>
      <c r="AB4848" s="40"/>
      <c r="AC4848" s="40"/>
      <c r="AD4848" s="40"/>
      <c r="AE4848" s="40"/>
      <c r="AF4848" s="40"/>
      <c r="AG4848" s="40"/>
      <c r="AH4848" s="40"/>
      <c r="AI4848" s="40"/>
      <c r="AJ4848" s="40"/>
      <c r="AK4848" s="40"/>
      <c r="AL4848" s="40"/>
      <c r="AM4848" s="40"/>
      <c r="AN4848" s="40"/>
      <c r="AO4848" s="40"/>
      <c r="AP4848" s="40"/>
      <c r="AQ4848" s="40"/>
      <c r="AR4848" s="40"/>
      <c r="AS4848" s="40"/>
      <c r="AT4848" s="40"/>
      <c r="AU4848" s="40"/>
      <c r="AV4848" s="40"/>
      <c r="AW4848" s="40"/>
      <c r="AX4848" s="40"/>
      <c r="AY4848" s="40"/>
      <c r="AZ4848" s="40"/>
      <c r="BA4848" s="40"/>
      <c r="BB4848" s="40"/>
      <c r="BC4848" s="40"/>
      <c r="BD4848" s="40"/>
      <c r="BE4848" s="40"/>
      <c r="BF4848" s="40"/>
    </row>
    <row r="4849" spans="1:58" x14ac:dyDescent="0.4">
      <c r="A4849" s="510"/>
      <c r="B4849" s="40"/>
      <c r="C4849" s="40"/>
      <c r="D4849" s="45"/>
      <c r="E4849" s="45"/>
      <c r="F4849" s="64"/>
      <c r="G4849" s="40"/>
      <c r="H4849" s="40"/>
      <c r="I4849" s="40"/>
      <c r="J4849" s="40"/>
      <c r="K4849" s="40"/>
      <c r="L4849" s="40"/>
      <c r="M4849" s="40"/>
      <c r="N4849" s="40"/>
      <c r="O4849" s="40"/>
      <c r="P4849" s="40"/>
      <c r="Q4849" s="40"/>
      <c r="R4849" s="40"/>
      <c r="S4849" s="40"/>
      <c r="T4849" s="40"/>
      <c r="U4849" s="40"/>
      <c r="V4849" s="40"/>
      <c r="W4849" s="40"/>
      <c r="X4849" s="40"/>
      <c r="Y4849" s="40"/>
      <c r="Z4849" s="40"/>
      <c r="AA4849" s="40"/>
      <c r="AB4849" s="40"/>
      <c r="AC4849" s="40"/>
      <c r="AD4849" s="40"/>
      <c r="AE4849" s="40"/>
      <c r="AF4849" s="40"/>
      <c r="AG4849" s="40"/>
      <c r="AH4849" s="40"/>
      <c r="AI4849" s="40"/>
      <c r="AJ4849" s="40"/>
      <c r="AK4849" s="40"/>
      <c r="AL4849" s="40"/>
      <c r="AM4849" s="40"/>
      <c r="AN4849" s="40"/>
      <c r="AO4849" s="40"/>
      <c r="AP4849" s="40"/>
      <c r="AQ4849" s="40"/>
      <c r="AR4849" s="40"/>
      <c r="AS4849" s="40"/>
      <c r="AT4849" s="40"/>
      <c r="AU4849" s="40"/>
      <c r="AV4849" s="40"/>
      <c r="AW4849" s="40"/>
      <c r="AX4849" s="40"/>
      <c r="AY4849" s="40"/>
      <c r="AZ4849" s="40"/>
      <c r="BA4849" s="40"/>
      <c r="BB4849" s="40"/>
      <c r="BC4849" s="40"/>
      <c r="BD4849" s="40"/>
      <c r="BE4849" s="40"/>
      <c r="BF4849" s="40"/>
    </row>
    <row r="4850" spans="1:58" x14ac:dyDescent="0.4">
      <c r="A4850" s="510"/>
      <c r="B4850" s="40"/>
      <c r="C4850" s="40"/>
      <c r="D4850" s="45"/>
      <c r="E4850" s="45"/>
      <c r="F4850" s="64"/>
      <c r="G4850" s="40"/>
      <c r="H4850" s="40"/>
      <c r="I4850" s="40"/>
      <c r="J4850" s="40"/>
      <c r="K4850" s="40"/>
      <c r="L4850" s="40"/>
      <c r="M4850" s="40"/>
      <c r="N4850" s="40"/>
      <c r="O4850" s="40"/>
      <c r="P4850" s="40"/>
      <c r="Q4850" s="40"/>
      <c r="R4850" s="40"/>
      <c r="S4850" s="40"/>
      <c r="T4850" s="40"/>
      <c r="U4850" s="40"/>
      <c r="V4850" s="40"/>
      <c r="W4850" s="40"/>
      <c r="X4850" s="40"/>
      <c r="Y4850" s="40"/>
      <c r="Z4850" s="40"/>
      <c r="AA4850" s="40"/>
      <c r="AB4850" s="40"/>
      <c r="AC4850" s="40"/>
      <c r="AD4850" s="40"/>
      <c r="AE4850" s="40"/>
      <c r="AF4850" s="40"/>
      <c r="AG4850" s="40"/>
      <c r="AH4850" s="40"/>
      <c r="AI4850" s="40"/>
      <c r="AJ4850" s="40"/>
      <c r="AK4850" s="40"/>
      <c r="AL4850" s="40"/>
      <c r="AM4850" s="40"/>
      <c r="AN4850" s="40"/>
      <c r="AO4850" s="40"/>
      <c r="AP4850" s="40"/>
      <c r="AQ4850" s="40"/>
      <c r="AR4850" s="40"/>
      <c r="AS4850" s="40"/>
      <c r="AT4850" s="40"/>
      <c r="AU4850" s="40"/>
      <c r="AV4850" s="40"/>
      <c r="AW4850" s="40"/>
      <c r="AX4850" s="40"/>
      <c r="AY4850" s="40"/>
      <c r="AZ4850" s="40"/>
      <c r="BA4850" s="40"/>
      <c r="BB4850" s="40"/>
      <c r="BC4850" s="40"/>
      <c r="BD4850" s="40"/>
      <c r="BE4850" s="40"/>
      <c r="BF4850" s="40"/>
    </row>
    <row r="4851" spans="1:58" x14ac:dyDescent="0.4">
      <c r="A4851" s="510"/>
      <c r="B4851" s="40"/>
      <c r="C4851" s="40"/>
      <c r="D4851" s="45"/>
      <c r="E4851" s="45"/>
      <c r="F4851" s="64"/>
      <c r="G4851" s="40"/>
      <c r="H4851" s="40"/>
      <c r="I4851" s="40"/>
      <c r="J4851" s="40"/>
      <c r="K4851" s="40"/>
      <c r="L4851" s="40"/>
      <c r="M4851" s="40"/>
      <c r="N4851" s="40"/>
      <c r="O4851" s="40"/>
      <c r="P4851" s="40"/>
      <c r="Q4851" s="40"/>
      <c r="R4851" s="40"/>
      <c r="S4851" s="40"/>
      <c r="T4851" s="40"/>
      <c r="U4851" s="40"/>
      <c r="V4851" s="40"/>
      <c r="W4851" s="40"/>
      <c r="X4851" s="40"/>
      <c r="Y4851" s="40"/>
      <c r="Z4851" s="40"/>
      <c r="AA4851" s="40"/>
      <c r="AB4851" s="40"/>
      <c r="AC4851" s="40"/>
      <c r="AD4851" s="40"/>
      <c r="AE4851" s="40"/>
      <c r="AF4851" s="40"/>
      <c r="AG4851" s="40"/>
      <c r="AH4851" s="40"/>
      <c r="AI4851" s="40"/>
      <c r="AJ4851" s="40"/>
      <c r="AK4851" s="40"/>
      <c r="AL4851" s="40"/>
      <c r="AM4851" s="40"/>
      <c r="AN4851" s="40"/>
      <c r="AO4851" s="40"/>
      <c r="AP4851" s="40"/>
      <c r="AQ4851" s="40"/>
      <c r="AR4851" s="40"/>
      <c r="AS4851" s="40"/>
      <c r="AT4851" s="40"/>
      <c r="AU4851" s="40"/>
      <c r="AV4851" s="40"/>
      <c r="AW4851" s="40"/>
      <c r="AX4851" s="40"/>
      <c r="AY4851" s="40"/>
      <c r="AZ4851" s="40"/>
      <c r="BA4851" s="40"/>
      <c r="BB4851" s="40"/>
      <c r="BC4851" s="40"/>
      <c r="BD4851" s="40"/>
      <c r="BE4851" s="40"/>
      <c r="BF4851" s="40"/>
    </row>
    <row r="4852" spans="1:58" x14ac:dyDescent="0.4">
      <c r="A4852" s="510"/>
      <c r="B4852" s="40"/>
      <c r="C4852" s="40"/>
      <c r="D4852" s="45"/>
      <c r="E4852" s="45"/>
      <c r="F4852" s="64"/>
      <c r="G4852" s="40"/>
      <c r="H4852" s="40"/>
      <c r="I4852" s="40"/>
      <c r="J4852" s="40"/>
      <c r="K4852" s="40"/>
      <c r="L4852" s="40"/>
      <c r="M4852" s="40"/>
      <c r="N4852" s="40"/>
      <c r="O4852" s="40"/>
      <c r="P4852" s="40"/>
      <c r="Q4852" s="40"/>
      <c r="R4852" s="40"/>
      <c r="S4852" s="40"/>
      <c r="T4852" s="40"/>
      <c r="U4852" s="40"/>
      <c r="V4852" s="40"/>
      <c r="W4852" s="40"/>
      <c r="X4852" s="40"/>
      <c r="Y4852" s="40"/>
      <c r="Z4852" s="40"/>
      <c r="AA4852" s="40"/>
      <c r="AB4852" s="40"/>
      <c r="AC4852" s="40"/>
      <c r="AD4852" s="40"/>
      <c r="AE4852" s="40"/>
      <c r="AF4852" s="40"/>
      <c r="AG4852" s="40"/>
      <c r="AH4852" s="40"/>
      <c r="AI4852" s="40"/>
      <c r="AJ4852" s="40"/>
      <c r="AK4852" s="40"/>
      <c r="AL4852" s="40"/>
      <c r="AM4852" s="40"/>
      <c r="AN4852" s="40"/>
      <c r="AO4852" s="40"/>
      <c r="AP4852" s="40"/>
      <c r="AQ4852" s="40"/>
      <c r="AR4852" s="40"/>
      <c r="AS4852" s="40"/>
      <c r="AT4852" s="40"/>
      <c r="AU4852" s="40"/>
      <c r="AV4852" s="40"/>
      <c r="AW4852" s="40"/>
      <c r="AX4852" s="40"/>
      <c r="AY4852" s="40"/>
      <c r="AZ4852" s="40"/>
      <c r="BA4852" s="40"/>
      <c r="BB4852" s="40"/>
      <c r="BC4852" s="40"/>
      <c r="BD4852" s="40"/>
      <c r="BE4852" s="40"/>
      <c r="BF4852" s="40"/>
    </row>
    <row r="4853" spans="1:58" x14ac:dyDescent="0.4">
      <c r="A4853" s="510"/>
      <c r="B4853" s="40"/>
      <c r="C4853" s="40"/>
      <c r="D4853" s="45"/>
      <c r="E4853" s="45"/>
      <c r="F4853" s="64"/>
      <c r="G4853" s="40"/>
      <c r="H4853" s="40"/>
      <c r="I4853" s="40"/>
      <c r="J4853" s="40"/>
      <c r="K4853" s="40"/>
      <c r="L4853" s="40"/>
      <c r="M4853" s="40"/>
      <c r="N4853" s="40"/>
      <c r="O4853" s="40"/>
      <c r="P4853" s="40"/>
      <c r="Q4853" s="40"/>
      <c r="R4853" s="40"/>
      <c r="S4853" s="40"/>
      <c r="T4853" s="40"/>
      <c r="U4853" s="40"/>
      <c r="V4853" s="40"/>
      <c r="W4853" s="40"/>
      <c r="X4853" s="40"/>
      <c r="Y4853" s="40"/>
      <c r="Z4853" s="40"/>
      <c r="AA4853" s="40"/>
      <c r="AB4853" s="40"/>
      <c r="AC4853" s="40"/>
      <c r="AD4853" s="40"/>
      <c r="AE4853" s="40"/>
      <c r="AF4853" s="40"/>
      <c r="AG4853" s="40"/>
      <c r="AH4853" s="40"/>
      <c r="AI4853" s="40"/>
      <c r="AJ4853" s="40"/>
      <c r="AK4853" s="40"/>
      <c r="AL4853" s="40"/>
      <c r="AM4853" s="40"/>
      <c r="AN4853" s="40"/>
      <c r="AO4853" s="40"/>
      <c r="AP4853" s="40"/>
      <c r="AQ4853" s="40"/>
      <c r="AR4853" s="40"/>
      <c r="AS4853" s="40"/>
      <c r="AT4853" s="40"/>
      <c r="AU4853" s="40"/>
      <c r="AV4853" s="40"/>
      <c r="AW4853" s="40"/>
      <c r="AX4853" s="40"/>
      <c r="AY4853" s="40"/>
      <c r="AZ4853" s="40"/>
      <c r="BA4853" s="40"/>
      <c r="BB4853" s="40"/>
      <c r="BC4853" s="40"/>
      <c r="BD4853" s="40"/>
      <c r="BE4853" s="40"/>
      <c r="BF4853" s="40"/>
    </row>
    <row r="4854" spans="1:58" x14ac:dyDescent="0.4">
      <c r="A4854" s="510"/>
      <c r="B4854" s="40"/>
      <c r="C4854" s="40"/>
      <c r="D4854" s="45"/>
      <c r="E4854" s="45"/>
      <c r="F4854" s="64"/>
      <c r="G4854" s="40"/>
      <c r="H4854" s="40"/>
      <c r="I4854" s="40"/>
      <c r="J4854" s="40"/>
      <c r="K4854" s="40"/>
      <c r="L4854" s="40"/>
      <c r="M4854" s="40"/>
      <c r="N4854" s="40"/>
      <c r="O4854" s="40"/>
      <c r="P4854" s="40"/>
      <c r="Q4854" s="40"/>
      <c r="R4854" s="40"/>
      <c r="S4854" s="40"/>
      <c r="T4854" s="40"/>
      <c r="U4854" s="40"/>
      <c r="V4854" s="40"/>
      <c r="W4854" s="40"/>
      <c r="X4854" s="40"/>
      <c r="Y4854" s="40"/>
      <c r="Z4854" s="40"/>
      <c r="AA4854" s="40"/>
      <c r="AB4854" s="40"/>
      <c r="AC4854" s="40"/>
      <c r="AD4854" s="40"/>
      <c r="AE4854" s="40"/>
      <c r="AF4854" s="40"/>
      <c r="AG4854" s="40"/>
      <c r="AH4854" s="40"/>
      <c r="AI4854" s="40"/>
      <c r="AJ4854" s="40"/>
      <c r="AK4854" s="40"/>
      <c r="AL4854" s="40"/>
      <c r="AM4854" s="40"/>
      <c r="AN4854" s="40"/>
      <c r="AO4854" s="40"/>
      <c r="AP4854" s="40"/>
      <c r="AQ4854" s="40"/>
      <c r="AR4854" s="40"/>
      <c r="AS4854" s="40"/>
      <c r="AT4854" s="40"/>
      <c r="AU4854" s="40"/>
      <c r="AV4854" s="40"/>
      <c r="AW4854" s="40"/>
      <c r="AX4854" s="40"/>
      <c r="AY4854" s="40"/>
      <c r="AZ4854" s="40"/>
      <c r="BA4854" s="40"/>
      <c r="BB4854" s="40"/>
      <c r="BC4854" s="40"/>
      <c r="BD4854" s="40"/>
      <c r="BE4854" s="40"/>
      <c r="BF4854" s="40"/>
    </row>
    <row r="4855" spans="1:58" x14ac:dyDescent="0.4">
      <c r="A4855" s="510"/>
      <c r="B4855" s="40"/>
      <c r="C4855" s="40"/>
      <c r="D4855" s="45"/>
      <c r="E4855" s="45"/>
      <c r="F4855" s="64"/>
      <c r="G4855" s="40"/>
      <c r="H4855" s="40"/>
      <c r="I4855" s="40"/>
      <c r="J4855" s="40"/>
      <c r="K4855" s="40"/>
      <c r="L4855" s="40"/>
      <c r="M4855" s="40"/>
      <c r="N4855" s="40"/>
      <c r="O4855" s="40"/>
      <c r="P4855" s="40"/>
      <c r="Q4855" s="40"/>
      <c r="R4855" s="40"/>
      <c r="S4855" s="40"/>
      <c r="T4855" s="40"/>
      <c r="U4855" s="40"/>
      <c r="V4855" s="40"/>
      <c r="W4855" s="40"/>
      <c r="X4855" s="40"/>
      <c r="Y4855" s="40"/>
      <c r="Z4855" s="40"/>
      <c r="AA4855" s="40"/>
      <c r="AB4855" s="40"/>
      <c r="AC4855" s="40"/>
      <c r="AD4855" s="40"/>
      <c r="AE4855" s="40"/>
      <c r="AF4855" s="40"/>
      <c r="AG4855" s="40"/>
      <c r="AH4855" s="40"/>
      <c r="AI4855" s="40"/>
      <c r="AJ4855" s="40"/>
      <c r="AK4855" s="40"/>
      <c r="AL4855" s="40"/>
      <c r="AM4855" s="40"/>
      <c r="AN4855" s="40"/>
      <c r="AO4855" s="40"/>
      <c r="AP4855" s="40"/>
      <c r="AQ4855" s="40"/>
      <c r="AR4855" s="40"/>
      <c r="AS4855" s="40"/>
      <c r="AT4855" s="40"/>
      <c r="AU4855" s="40"/>
      <c r="AV4855" s="40"/>
      <c r="AW4855" s="40"/>
      <c r="AX4855" s="40"/>
      <c r="AY4855" s="40"/>
      <c r="AZ4855" s="40"/>
      <c r="BA4855" s="40"/>
      <c r="BB4855" s="40"/>
      <c r="BC4855" s="40"/>
      <c r="BD4855" s="40"/>
      <c r="BE4855" s="40"/>
      <c r="BF4855" s="40"/>
    </row>
    <row r="4856" spans="1:58" x14ac:dyDescent="0.4">
      <c r="A4856" s="510"/>
      <c r="B4856" s="40"/>
      <c r="C4856" s="40"/>
      <c r="D4856" s="45"/>
      <c r="E4856" s="45"/>
      <c r="F4856" s="64"/>
      <c r="G4856" s="40"/>
      <c r="H4856" s="40"/>
      <c r="I4856" s="40"/>
      <c r="J4856" s="40"/>
      <c r="K4856" s="40"/>
      <c r="L4856" s="40"/>
      <c r="M4856" s="40"/>
      <c r="N4856" s="40"/>
      <c r="O4856" s="40"/>
      <c r="P4856" s="40"/>
      <c r="Q4856" s="40"/>
      <c r="R4856" s="40"/>
      <c r="S4856" s="40"/>
      <c r="T4856" s="40"/>
      <c r="U4856" s="40"/>
      <c r="V4856" s="40"/>
      <c r="W4856" s="40"/>
      <c r="X4856" s="40"/>
      <c r="Y4856" s="40"/>
      <c r="Z4856" s="40"/>
      <c r="AA4856" s="40"/>
      <c r="AB4856" s="40"/>
      <c r="AC4856" s="40"/>
      <c r="AD4856" s="40"/>
      <c r="AE4856" s="40"/>
      <c r="AF4856" s="40"/>
      <c r="AG4856" s="40"/>
      <c r="AH4856" s="40"/>
      <c r="AI4856" s="40"/>
      <c r="AJ4856" s="40"/>
      <c r="AK4856" s="40"/>
      <c r="AL4856" s="40"/>
      <c r="AM4856" s="40"/>
      <c r="AN4856" s="40"/>
      <c r="AO4856" s="40"/>
      <c r="AP4856" s="40"/>
      <c r="AQ4856" s="40"/>
      <c r="AR4856" s="40"/>
      <c r="AS4856" s="40"/>
      <c r="AT4856" s="40"/>
      <c r="AU4856" s="40"/>
      <c r="AV4856" s="40"/>
      <c r="AW4856" s="40"/>
      <c r="AX4856" s="40"/>
      <c r="AY4856" s="40"/>
      <c r="AZ4856" s="40"/>
      <c r="BA4856" s="40"/>
      <c r="BB4856" s="40"/>
      <c r="BC4856" s="40"/>
      <c r="BD4856" s="40"/>
      <c r="BE4856" s="40"/>
      <c r="BF4856" s="40"/>
    </row>
    <row r="4857" spans="1:58" x14ac:dyDescent="0.4">
      <c r="A4857" s="510"/>
      <c r="B4857" s="40"/>
      <c r="C4857" s="40"/>
      <c r="D4857" s="45"/>
      <c r="E4857" s="45"/>
      <c r="F4857" s="64"/>
      <c r="G4857" s="40"/>
      <c r="H4857" s="40"/>
      <c r="I4857" s="40"/>
      <c r="J4857" s="40"/>
      <c r="K4857" s="40"/>
      <c r="L4857" s="40"/>
      <c r="M4857" s="40"/>
      <c r="N4857" s="40"/>
      <c r="O4857" s="40"/>
      <c r="P4857" s="40"/>
      <c r="Q4857" s="40"/>
      <c r="R4857" s="40"/>
      <c r="S4857" s="40"/>
      <c r="T4857" s="40"/>
      <c r="U4857" s="40"/>
      <c r="V4857" s="40"/>
      <c r="W4857" s="40"/>
      <c r="X4857" s="40"/>
      <c r="Y4857" s="40"/>
      <c r="Z4857" s="40"/>
      <c r="AA4857" s="40"/>
      <c r="AB4857" s="40"/>
      <c r="AC4857" s="40"/>
      <c r="AD4857" s="40"/>
      <c r="AE4857" s="40"/>
      <c r="AF4857" s="40"/>
      <c r="AG4857" s="40"/>
      <c r="AH4857" s="40"/>
      <c r="AI4857" s="40"/>
      <c r="AJ4857" s="40"/>
      <c r="AK4857" s="40"/>
      <c r="AL4857" s="40"/>
      <c r="AM4857" s="40"/>
      <c r="AN4857" s="40"/>
      <c r="AO4857" s="40"/>
      <c r="AP4857" s="40"/>
      <c r="AQ4857" s="40"/>
      <c r="AR4857" s="40"/>
      <c r="AS4857" s="40"/>
      <c r="AT4857" s="40"/>
      <c r="AU4857" s="40"/>
      <c r="AV4857" s="40"/>
      <c r="AW4857" s="40"/>
      <c r="AX4857" s="40"/>
      <c r="AY4857" s="40"/>
      <c r="AZ4857" s="40"/>
      <c r="BA4857" s="40"/>
      <c r="BB4857" s="40"/>
      <c r="BC4857" s="40"/>
      <c r="BD4857" s="40"/>
      <c r="BE4857" s="40"/>
      <c r="BF4857" s="40"/>
    </row>
    <row r="4858" spans="1:58" x14ac:dyDescent="0.4">
      <c r="A4858" s="510"/>
      <c r="B4858" s="40"/>
      <c r="C4858" s="40"/>
      <c r="D4858" s="45"/>
      <c r="E4858" s="45"/>
      <c r="F4858" s="64"/>
      <c r="G4858" s="40"/>
      <c r="H4858" s="40"/>
      <c r="I4858" s="40"/>
      <c r="J4858" s="40"/>
      <c r="K4858" s="40"/>
      <c r="L4858" s="40"/>
      <c r="M4858" s="40"/>
      <c r="N4858" s="40"/>
      <c r="O4858" s="40"/>
      <c r="P4858" s="40"/>
      <c r="Q4858" s="40"/>
      <c r="R4858" s="40"/>
      <c r="S4858" s="40"/>
      <c r="T4858" s="40"/>
      <c r="U4858" s="40"/>
      <c r="V4858" s="40"/>
      <c r="W4858" s="40"/>
      <c r="X4858" s="40"/>
      <c r="Y4858" s="40"/>
      <c r="Z4858" s="40"/>
      <c r="AA4858" s="40"/>
      <c r="AB4858" s="40"/>
      <c r="AC4858" s="40"/>
      <c r="AD4858" s="40"/>
      <c r="AE4858" s="40"/>
      <c r="AF4858" s="40"/>
      <c r="AG4858" s="40"/>
      <c r="AH4858" s="40"/>
      <c r="AI4858" s="40"/>
      <c r="AJ4858" s="40"/>
      <c r="AK4858" s="40"/>
      <c r="AL4858" s="40"/>
      <c r="AM4858" s="40"/>
      <c r="AN4858" s="40"/>
      <c r="AO4858" s="40"/>
      <c r="AP4858" s="40"/>
      <c r="AQ4858" s="40"/>
      <c r="AR4858" s="40"/>
      <c r="AS4858" s="40"/>
      <c r="AT4858" s="40"/>
      <c r="AU4858" s="40"/>
      <c r="AV4858" s="40"/>
      <c r="AW4858" s="40"/>
      <c r="AX4858" s="40"/>
      <c r="AY4858" s="40"/>
      <c r="AZ4858" s="40"/>
      <c r="BA4858" s="40"/>
      <c r="BB4858" s="40"/>
      <c r="BC4858" s="40"/>
      <c r="BD4858" s="40"/>
      <c r="BE4858" s="40"/>
      <c r="BF4858" s="40"/>
    </row>
    <row r="4859" spans="1:58" x14ac:dyDescent="0.4">
      <c r="A4859" s="510"/>
      <c r="B4859" s="40"/>
      <c r="C4859" s="40"/>
      <c r="D4859" s="45"/>
      <c r="E4859" s="45"/>
      <c r="F4859" s="64"/>
      <c r="G4859" s="40"/>
      <c r="H4859" s="40"/>
      <c r="I4859" s="40"/>
      <c r="J4859" s="40"/>
      <c r="K4859" s="40"/>
      <c r="L4859" s="40"/>
      <c r="M4859" s="40"/>
      <c r="N4859" s="40"/>
      <c r="O4859" s="40"/>
      <c r="P4859" s="40"/>
      <c r="Q4859" s="40"/>
      <c r="R4859" s="40"/>
      <c r="S4859" s="40"/>
      <c r="T4859" s="40"/>
      <c r="U4859" s="40"/>
      <c r="V4859" s="40"/>
      <c r="W4859" s="40"/>
      <c r="X4859" s="40"/>
      <c r="Y4859" s="40"/>
      <c r="Z4859" s="40"/>
      <c r="AA4859" s="40"/>
      <c r="AB4859" s="40"/>
      <c r="AC4859" s="40"/>
      <c r="AD4859" s="40"/>
      <c r="AE4859" s="40"/>
      <c r="AF4859" s="40"/>
      <c r="AG4859" s="40"/>
      <c r="AH4859" s="40"/>
      <c r="AI4859" s="40"/>
      <c r="AJ4859" s="40"/>
      <c r="AK4859" s="40"/>
      <c r="AL4859" s="40"/>
      <c r="AM4859" s="40"/>
      <c r="AN4859" s="40"/>
      <c r="AO4859" s="40"/>
      <c r="AP4859" s="40"/>
      <c r="AQ4859" s="40"/>
      <c r="AR4859" s="40"/>
      <c r="AS4859" s="40"/>
      <c r="AT4859" s="40"/>
      <c r="AU4859" s="40"/>
      <c r="AV4859" s="40"/>
      <c r="AW4859" s="40"/>
      <c r="AX4859" s="40"/>
      <c r="AY4859" s="40"/>
      <c r="AZ4859" s="40"/>
      <c r="BA4859" s="40"/>
      <c r="BB4859" s="40"/>
      <c r="BC4859" s="40"/>
      <c r="BD4859" s="40"/>
      <c r="BE4859" s="40"/>
      <c r="BF4859" s="40"/>
    </row>
    <row r="4860" spans="1:58" x14ac:dyDescent="0.4">
      <c r="A4860" s="510"/>
      <c r="B4860" s="40"/>
      <c r="C4860" s="40"/>
      <c r="D4860" s="45"/>
      <c r="E4860" s="45"/>
      <c r="F4860" s="64"/>
      <c r="G4860" s="40"/>
      <c r="H4860" s="40"/>
      <c r="I4860" s="40"/>
      <c r="J4860" s="40"/>
      <c r="K4860" s="40"/>
      <c r="L4860" s="40"/>
      <c r="M4860" s="40"/>
      <c r="N4860" s="40"/>
      <c r="O4860" s="40"/>
      <c r="P4860" s="40"/>
      <c r="Q4860" s="40"/>
      <c r="R4860" s="40"/>
      <c r="S4860" s="40"/>
      <c r="T4860" s="40"/>
      <c r="U4860" s="40"/>
      <c r="V4860" s="40"/>
      <c r="W4860" s="40"/>
      <c r="X4860" s="40"/>
      <c r="Y4860" s="40"/>
      <c r="Z4860" s="40"/>
      <c r="AA4860" s="40"/>
      <c r="AB4860" s="40"/>
      <c r="AC4860" s="40"/>
      <c r="AD4860" s="40"/>
      <c r="AE4860" s="40"/>
      <c r="AF4860" s="40"/>
      <c r="AG4860" s="40"/>
      <c r="AH4860" s="40"/>
      <c r="AI4860" s="40"/>
      <c r="AJ4860" s="40"/>
      <c r="AK4860" s="40"/>
      <c r="AL4860" s="40"/>
      <c r="AM4860" s="40"/>
      <c r="AN4860" s="40"/>
      <c r="AO4860" s="40"/>
      <c r="AP4860" s="40"/>
      <c r="AQ4860" s="40"/>
      <c r="AR4860" s="40"/>
      <c r="AS4860" s="40"/>
      <c r="AT4860" s="40"/>
      <c r="AU4860" s="40"/>
      <c r="AV4860" s="40"/>
      <c r="AW4860" s="40"/>
      <c r="AX4860" s="40"/>
      <c r="AY4860" s="40"/>
      <c r="AZ4860" s="40"/>
      <c r="BA4860" s="40"/>
      <c r="BB4860" s="40"/>
      <c r="BC4860" s="40"/>
      <c r="BD4860" s="40"/>
      <c r="BE4860" s="40"/>
      <c r="BF4860" s="40"/>
    </row>
    <row r="4861" spans="1:58" x14ac:dyDescent="0.4">
      <c r="A4861" s="510"/>
      <c r="B4861" s="40"/>
      <c r="C4861" s="40"/>
      <c r="D4861" s="45"/>
      <c r="E4861" s="45"/>
      <c r="F4861" s="64"/>
      <c r="G4861" s="40"/>
      <c r="H4861" s="40"/>
      <c r="I4861" s="40"/>
      <c r="J4861" s="40"/>
      <c r="K4861" s="40"/>
      <c r="L4861" s="40"/>
      <c r="M4861" s="40"/>
      <c r="N4861" s="40"/>
      <c r="O4861" s="40"/>
      <c r="P4861" s="40"/>
      <c r="Q4861" s="40"/>
      <c r="R4861" s="40"/>
      <c r="S4861" s="40"/>
      <c r="T4861" s="40"/>
      <c r="U4861" s="40"/>
      <c r="V4861" s="40"/>
      <c r="W4861" s="40"/>
      <c r="X4861" s="40"/>
      <c r="Y4861" s="40"/>
      <c r="Z4861" s="40"/>
      <c r="AA4861" s="40"/>
      <c r="AB4861" s="40"/>
      <c r="AC4861" s="40"/>
      <c r="AD4861" s="40"/>
      <c r="AE4861" s="40"/>
      <c r="AF4861" s="40"/>
      <c r="AG4861" s="40"/>
      <c r="AH4861" s="40"/>
      <c r="AI4861" s="40"/>
      <c r="AJ4861" s="40"/>
      <c r="AK4861" s="40"/>
      <c r="AL4861" s="40"/>
      <c r="AM4861" s="40"/>
      <c r="AN4861" s="40"/>
      <c r="AO4861" s="40"/>
      <c r="AP4861" s="40"/>
      <c r="AQ4861" s="40"/>
      <c r="AR4861" s="40"/>
      <c r="AS4861" s="40"/>
      <c r="AT4861" s="40"/>
      <c r="AU4861" s="40"/>
      <c r="AV4861" s="40"/>
      <c r="AW4861" s="40"/>
      <c r="AX4861" s="40"/>
      <c r="AY4861" s="40"/>
      <c r="AZ4861" s="40"/>
      <c r="BA4861" s="40"/>
      <c r="BB4861" s="40"/>
      <c r="BC4861" s="40"/>
      <c r="BD4861" s="40"/>
      <c r="BE4861" s="40"/>
      <c r="BF4861" s="40"/>
    </row>
    <row r="4862" spans="1:58" x14ac:dyDescent="0.4">
      <c r="A4862" s="510"/>
      <c r="B4862" s="40"/>
      <c r="C4862" s="40"/>
      <c r="D4862" s="45"/>
      <c r="E4862" s="45"/>
      <c r="F4862" s="64"/>
      <c r="G4862" s="40"/>
      <c r="H4862" s="40"/>
      <c r="I4862" s="40"/>
      <c r="J4862" s="40"/>
      <c r="K4862" s="40"/>
      <c r="L4862" s="40"/>
      <c r="M4862" s="40"/>
      <c r="N4862" s="40"/>
      <c r="O4862" s="40"/>
      <c r="P4862" s="40"/>
      <c r="Q4862" s="40"/>
      <c r="R4862" s="40"/>
      <c r="S4862" s="40"/>
      <c r="T4862" s="40"/>
      <c r="U4862" s="40"/>
      <c r="V4862" s="40"/>
      <c r="W4862" s="40"/>
      <c r="X4862" s="40"/>
      <c r="Y4862" s="40"/>
      <c r="Z4862" s="40"/>
      <c r="AA4862" s="40"/>
      <c r="AB4862" s="40"/>
      <c r="AC4862" s="40"/>
      <c r="AD4862" s="40"/>
      <c r="AE4862" s="40"/>
      <c r="AF4862" s="40"/>
      <c r="AG4862" s="40"/>
      <c r="AH4862" s="40"/>
      <c r="AI4862" s="40"/>
      <c r="AJ4862" s="40"/>
      <c r="AK4862" s="40"/>
      <c r="AL4862" s="40"/>
      <c r="AM4862" s="40"/>
      <c r="AN4862" s="40"/>
      <c r="AO4862" s="40"/>
      <c r="AP4862" s="40"/>
      <c r="AQ4862" s="40"/>
      <c r="AR4862" s="40"/>
      <c r="AS4862" s="40"/>
      <c r="AT4862" s="40"/>
      <c r="AU4862" s="40"/>
      <c r="AV4862" s="40"/>
      <c r="AW4862" s="40"/>
      <c r="AX4862" s="40"/>
      <c r="AY4862" s="40"/>
      <c r="AZ4862" s="40"/>
      <c r="BA4862" s="40"/>
      <c r="BB4862" s="40"/>
      <c r="BC4862" s="40"/>
      <c r="BD4862" s="40"/>
      <c r="BE4862" s="40"/>
      <c r="BF4862" s="40"/>
    </row>
    <row r="4863" spans="1:58" x14ac:dyDescent="0.4">
      <c r="A4863" s="510"/>
      <c r="B4863" s="40"/>
      <c r="C4863" s="40"/>
      <c r="D4863" s="45"/>
      <c r="E4863" s="45"/>
      <c r="F4863" s="64"/>
      <c r="G4863" s="40"/>
      <c r="H4863" s="40"/>
      <c r="I4863" s="40"/>
      <c r="J4863" s="40"/>
      <c r="K4863" s="40"/>
      <c r="L4863" s="40"/>
      <c r="M4863" s="40"/>
      <c r="N4863" s="40"/>
      <c r="O4863" s="40"/>
      <c r="P4863" s="40"/>
      <c r="Q4863" s="40"/>
      <c r="R4863" s="40"/>
      <c r="S4863" s="40"/>
      <c r="T4863" s="40"/>
      <c r="U4863" s="40"/>
      <c r="V4863" s="40"/>
      <c r="W4863" s="40"/>
      <c r="X4863" s="40"/>
      <c r="Y4863" s="40"/>
      <c r="Z4863" s="40"/>
      <c r="AA4863" s="40"/>
      <c r="AB4863" s="40"/>
      <c r="AC4863" s="40"/>
      <c r="AD4863" s="40"/>
      <c r="AE4863" s="40"/>
      <c r="AF4863" s="40"/>
      <c r="AG4863" s="40"/>
      <c r="AH4863" s="40"/>
      <c r="AI4863" s="40"/>
      <c r="AJ4863" s="40"/>
      <c r="AK4863" s="40"/>
      <c r="AL4863" s="40"/>
      <c r="AM4863" s="40"/>
      <c r="AN4863" s="40"/>
      <c r="AO4863" s="40"/>
      <c r="AP4863" s="40"/>
      <c r="AQ4863" s="40"/>
      <c r="AR4863" s="40"/>
      <c r="AS4863" s="40"/>
      <c r="AT4863" s="40"/>
      <c r="AU4863" s="40"/>
      <c r="AV4863" s="40"/>
      <c r="AW4863" s="40"/>
      <c r="AX4863" s="40"/>
      <c r="AY4863" s="40"/>
      <c r="AZ4863" s="40"/>
      <c r="BA4863" s="40"/>
      <c r="BB4863" s="40"/>
      <c r="BC4863" s="40"/>
      <c r="BD4863" s="40"/>
      <c r="BE4863" s="40"/>
      <c r="BF4863" s="40"/>
    </row>
    <row r="4864" spans="1:58" x14ac:dyDescent="0.4">
      <c r="A4864" s="510"/>
      <c r="B4864" s="40"/>
      <c r="C4864" s="40"/>
      <c r="D4864" s="45"/>
      <c r="E4864" s="45"/>
      <c r="F4864" s="64"/>
      <c r="G4864" s="40"/>
      <c r="H4864" s="40"/>
      <c r="I4864" s="40"/>
      <c r="J4864" s="40"/>
      <c r="K4864" s="40"/>
      <c r="L4864" s="40"/>
      <c r="M4864" s="40"/>
      <c r="N4864" s="40"/>
      <c r="O4864" s="40"/>
      <c r="P4864" s="40"/>
      <c r="Q4864" s="40"/>
      <c r="R4864" s="40"/>
      <c r="S4864" s="40"/>
      <c r="T4864" s="40"/>
      <c r="U4864" s="40"/>
      <c r="V4864" s="40"/>
      <c r="W4864" s="40"/>
      <c r="X4864" s="40"/>
      <c r="Y4864" s="40"/>
      <c r="Z4864" s="40"/>
      <c r="AA4864" s="40"/>
      <c r="AB4864" s="40"/>
      <c r="AC4864" s="40"/>
      <c r="AD4864" s="40"/>
      <c r="AE4864" s="40"/>
      <c r="AF4864" s="40"/>
      <c r="AG4864" s="40"/>
      <c r="AH4864" s="40"/>
      <c r="AI4864" s="40"/>
      <c r="AJ4864" s="40"/>
      <c r="AK4864" s="40"/>
      <c r="AL4864" s="40"/>
      <c r="AM4864" s="40"/>
      <c r="AN4864" s="40"/>
      <c r="AO4864" s="40"/>
      <c r="AP4864" s="40"/>
      <c r="AQ4864" s="40"/>
      <c r="AR4864" s="40"/>
      <c r="AS4864" s="40"/>
      <c r="AT4864" s="40"/>
      <c r="AU4864" s="40"/>
      <c r="AV4864" s="40"/>
      <c r="AW4864" s="40"/>
      <c r="AX4864" s="40"/>
      <c r="AY4864" s="40"/>
      <c r="AZ4864" s="40"/>
      <c r="BA4864" s="40"/>
      <c r="BB4864" s="40"/>
      <c r="BC4864" s="40"/>
      <c r="BD4864" s="40"/>
      <c r="BE4864" s="40"/>
      <c r="BF4864" s="40"/>
    </row>
    <row r="4865" spans="1:58" x14ac:dyDescent="0.4">
      <c r="A4865" s="510"/>
      <c r="B4865" s="40"/>
      <c r="C4865" s="40"/>
      <c r="D4865" s="45"/>
      <c r="E4865" s="45"/>
      <c r="F4865" s="64"/>
      <c r="G4865" s="40"/>
      <c r="H4865" s="40"/>
      <c r="I4865" s="40"/>
      <c r="J4865" s="40"/>
      <c r="K4865" s="40"/>
      <c r="L4865" s="40"/>
      <c r="M4865" s="40"/>
      <c r="N4865" s="40"/>
      <c r="O4865" s="40"/>
      <c r="P4865" s="40"/>
      <c r="Q4865" s="40"/>
      <c r="R4865" s="40"/>
      <c r="S4865" s="40"/>
      <c r="T4865" s="40"/>
      <c r="U4865" s="40"/>
      <c r="V4865" s="40"/>
      <c r="W4865" s="40"/>
      <c r="X4865" s="40"/>
      <c r="Y4865" s="40"/>
      <c r="Z4865" s="40"/>
      <c r="AA4865" s="40"/>
      <c r="AB4865" s="40"/>
      <c r="AC4865" s="40"/>
      <c r="AD4865" s="40"/>
      <c r="AE4865" s="40"/>
      <c r="AF4865" s="40"/>
      <c r="AG4865" s="40"/>
      <c r="AH4865" s="40"/>
      <c r="AI4865" s="40"/>
      <c r="AJ4865" s="40"/>
      <c r="AK4865" s="40"/>
      <c r="AL4865" s="40"/>
      <c r="AM4865" s="40"/>
      <c r="AN4865" s="40"/>
      <c r="AO4865" s="40"/>
      <c r="AP4865" s="40"/>
      <c r="AQ4865" s="40"/>
      <c r="AR4865" s="40"/>
      <c r="AS4865" s="40"/>
      <c r="AT4865" s="40"/>
      <c r="AU4865" s="40"/>
      <c r="AV4865" s="40"/>
      <c r="AW4865" s="40"/>
      <c r="AX4865" s="40"/>
      <c r="AY4865" s="40"/>
      <c r="AZ4865" s="40"/>
      <c r="BA4865" s="40"/>
      <c r="BB4865" s="40"/>
      <c r="BC4865" s="40"/>
      <c r="BD4865" s="40"/>
      <c r="BE4865" s="40"/>
      <c r="BF4865" s="40"/>
    </row>
    <row r="4866" spans="1:58" x14ac:dyDescent="0.4">
      <c r="A4866" s="510"/>
      <c r="B4866" s="40"/>
      <c r="C4866" s="40"/>
      <c r="D4866" s="45"/>
      <c r="E4866" s="45"/>
      <c r="F4866" s="64"/>
      <c r="G4866" s="40"/>
      <c r="H4866" s="40"/>
      <c r="I4866" s="40"/>
      <c r="J4866" s="40"/>
      <c r="K4866" s="40"/>
      <c r="L4866" s="40"/>
      <c r="M4866" s="40"/>
      <c r="N4866" s="40"/>
      <c r="O4866" s="40"/>
      <c r="P4866" s="40"/>
      <c r="Q4866" s="40"/>
      <c r="R4866" s="40"/>
      <c r="S4866" s="40"/>
      <c r="T4866" s="40"/>
      <c r="U4866" s="40"/>
      <c r="V4866" s="40"/>
      <c r="W4866" s="40"/>
      <c r="X4866" s="40"/>
      <c r="Y4866" s="40"/>
      <c r="Z4866" s="40"/>
      <c r="AA4866" s="40"/>
      <c r="AB4866" s="40"/>
      <c r="AC4866" s="40"/>
      <c r="AD4866" s="40"/>
      <c r="AE4866" s="40"/>
      <c r="AF4866" s="40"/>
      <c r="AG4866" s="40"/>
      <c r="AH4866" s="40"/>
      <c r="AI4866" s="40"/>
      <c r="AJ4866" s="40"/>
      <c r="AK4866" s="40"/>
      <c r="AL4866" s="40"/>
      <c r="AM4866" s="40"/>
      <c r="AN4866" s="40"/>
      <c r="AO4866" s="40"/>
      <c r="AP4866" s="40"/>
      <c r="AQ4866" s="40"/>
      <c r="AR4866" s="40"/>
      <c r="AS4866" s="40"/>
      <c r="AT4866" s="40"/>
      <c r="AU4866" s="40"/>
      <c r="AV4866" s="40"/>
      <c r="AW4866" s="40"/>
      <c r="AX4866" s="40"/>
      <c r="AY4866" s="40"/>
      <c r="AZ4866" s="40"/>
      <c r="BA4866" s="40"/>
      <c r="BB4866" s="40"/>
      <c r="BC4866" s="40"/>
      <c r="BD4866" s="40"/>
      <c r="BE4866" s="40"/>
      <c r="BF4866" s="40"/>
    </row>
    <row r="4867" spans="1:58" x14ac:dyDescent="0.4">
      <c r="A4867" s="510"/>
      <c r="B4867" s="40"/>
      <c r="C4867" s="40"/>
      <c r="D4867" s="45"/>
      <c r="E4867" s="45"/>
      <c r="F4867" s="64"/>
      <c r="G4867" s="40"/>
      <c r="H4867" s="40"/>
      <c r="I4867" s="40"/>
      <c r="J4867" s="40"/>
      <c r="K4867" s="40"/>
      <c r="L4867" s="40"/>
      <c r="M4867" s="40"/>
      <c r="N4867" s="40"/>
      <c r="O4867" s="40"/>
      <c r="P4867" s="40"/>
      <c r="Q4867" s="40"/>
      <c r="R4867" s="40"/>
      <c r="S4867" s="40"/>
      <c r="T4867" s="40"/>
      <c r="U4867" s="40"/>
      <c r="V4867" s="40"/>
      <c r="W4867" s="40"/>
      <c r="X4867" s="40"/>
      <c r="Y4867" s="40"/>
      <c r="Z4867" s="40"/>
      <c r="AA4867" s="40"/>
      <c r="AB4867" s="40"/>
      <c r="AC4867" s="40"/>
      <c r="AD4867" s="40"/>
      <c r="AE4867" s="40"/>
      <c r="AF4867" s="40"/>
      <c r="AG4867" s="40"/>
      <c r="AH4867" s="40"/>
      <c r="AI4867" s="40"/>
      <c r="AJ4867" s="40"/>
      <c r="AK4867" s="40"/>
      <c r="AL4867" s="40"/>
      <c r="AM4867" s="40"/>
      <c r="AN4867" s="40"/>
      <c r="AO4867" s="40"/>
      <c r="AP4867" s="40"/>
      <c r="AQ4867" s="40"/>
      <c r="AR4867" s="40"/>
      <c r="AS4867" s="40"/>
      <c r="AT4867" s="40"/>
      <c r="AU4867" s="40"/>
      <c r="AV4867" s="40"/>
      <c r="AW4867" s="40"/>
      <c r="AX4867" s="40"/>
      <c r="AY4867" s="40"/>
      <c r="AZ4867" s="40"/>
      <c r="BA4867" s="40"/>
      <c r="BB4867" s="40"/>
      <c r="BC4867" s="40"/>
      <c r="BD4867" s="40"/>
      <c r="BE4867" s="40"/>
      <c r="BF4867" s="40"/>
    </row>
    <row r="4868" spans="1:58" x14ac:dyDescent="0.4">
      <c r="A4868" s="510"/>
      <c r="B4868" s="40"/>
      <c r="C4868" s="40"/>
      <c r="D4868" s="45"/>
      <c r="E4868" s="45"/>
      <c r="F4868" s="64"/>
      <c r="G4868" s="40"/>
      <c r="H4868" s="40"/>
      <c r="I4868" s="40"/>
      <c r="J4868" s="40"/>
      <c r="K4868" s="40"/>
      <c r="L4868" s="40"/>
      <c r="M4868" s="40"/>
      <c r="N4868" s="40"/>
      <c r="O4868" s="40"/>
      <c r="P4868" s="40"/>
      <c r="Q4868" s="40"/>
      <c r="R4868" s="40"/>
      <c r="S4868" s="40"/>
      <c r="T4868" s="40"/>
      <c r="U4868" s="40"/>
      <c r="V4868" s="40"/>
      <c r="W4868" s="40"/>
      <c r="X4868" s="40"/>
      <c r="Y4868" s="40"/>
      <c r="Z4868" s="40"/>
      <c r="AA4868" s="40"/>
      <c r="AB4868" s="40"/>
      <c r="AC4868" s="40"/>
      <c r="AD4868" s="40"/>
      <c r="AE4868" s="40"/>
      <c r="AF4868" s="40"/>
      <c r="AG4868" s="40"/>
      <c r="AH4868" s="40"/>
      <c r="AI4868" s="40"/>
      <c r="AJ4868" s="40"/>
      <c r="AK4868" s="40"/>
      <c r="AL4868" s="40"/>
      <c r="AM4868" s="40"/>
      <c r="AN4868" s="40"/>
      <c r="AO4868" s="40"/>
      <c r="AP4868" s="40"/>
      <c r="AQ4868" s="40"/>
      <c r="AR4868" s="40"/>
      <c r="AS4868" s="40"/>
      <c r="AT4868" s="40"/>
      <c r="AU4868" s="40"/>
      <c r="AV4868" s="40"/>
      <c r="AW4868" s="40"/>
      <c r="AX4868" s="40"/>
      <c r="AY4868" s="40"/>
      <c r="AZ4868" s="40"/>
      <c r="BA4868" s="40"/>
      <c r="BB4868" s="40"/>
      <c r="BC4868" s="40"/>
      <c r="BD4868" s="40"/>
      <c r="BE4868" s="40"/>
      <c r="BF4868" s="40"/>
    </row>
    <row r="4869" spans="1:58" x14ac:dyDescent="0.4">
      <c r="A4869" s="510"/>
      <c r="B4869" s="40"/>
      <c r="C4869" s="40"/>
      <c r="D4869" s="45"/>
      <c r="E4869" s="45"/>
      <c r="F4869" s="64"/>
      <c r="G4869" s="40"/>
      <c r="H4869" s="40"/>
      <c r="I4869" s="40"/>
      <c r="J4869" s="40"/>
      <c r="K4869" s="40"/>
      <c r="L4869" s="40"/>
      <c r="M4869" s="40"/>
      <c r="N4869" s="40"/>
      <c r="O4869" s="40"/>
      <c r="P4869" s="40"/>
      <c r="Q4869" s="40"/>
      <c r="R4869" s="40"/>
      <c r="S4869" s="40"/>
      <c r="T4869" s="40"/>
      <c r="U4869" s="40"/>
      <c r="V4869" s="40"/>
      <c r="W4869" s="40"/>
      <c r="X4869" s="40"/>
      <c r="Y4869" s="40"/>
      <c r="Z4869" s="40"/>
      <c r="AA4869" s="40"/>
      <c r="AB4869" s="40"/>
      <c r="AC4869" s="40"/>
      <c r="AD4869" s="40"/>
      <c r="AE4869" s="40"/>
      <c r="AF4869" s="40"/>
      <c r="AG4869" s="40"/>
      <c r="AH4869" s="40"/>
      <c r="AI4869" s="40"/>
      <c r="AJ4869" s="40"/>
      <c r="AK4869" s="40"/>
      <c r="AL4869" s="40"/>
      <c r="AM4869" s="40"/>
      <c r="AN4869" s="40"/>
      <c r="AO4869" s="40"/>
      <c r="AP4869" s="40"/>
      <c r="AQ4869" s="40"/>
      <c r="AR4869" s="40"/>
      <c r="AS4869" s="40"/>
      <c r="AT4869" s="40"/>
      <c r="AU4869" s="40"/>
      <c r="AV4869" s="40"/>
      <c r="AW4869" s="40"/>
      <c r="AX4869" s="40"/>
      <c r="AY4869" s="40"/>
      <c r="AZ4869" s="40"/>
      <c r="BA4869" s="40"/>
      <c r="BB4869" s="40"/>
      <c r="BC4869" s="40"/>
      <c r="BD4869" s="40"/>
      <c r="BE4869" s="40"/>
      <c r="BF4869" s="40"/>
    </row>
    <row r="4870" spans="1:58" x14ac:dyDescent="0.4">
      <c r="A4870" s="510"/>
      <c r="B4870" s="40"/>
      <c r="C4870" s="40"/>
      <c r="D4870" s="45"/>
      <c r="E4870" s="45"/>
      <c r="F4870" s="64"/>
      <c r="G4870" s="40"/>
      <c r="H4870" s="40"/>
      <c r="I4870" s="40"/>
      <c r="J4870" s="40"/>
      <c r="K4870" s="40"/>
      <c r="L4870" s="40"/>
      <c r="M4870" s="40"/>
      <c r="N4870" s="40"/>
      <c r="O4870" s="40"/>
      <c r="P4870" s="40"/>
      <c r="Q4870" s="40"/>
      <c r="R4870" s="40"/>
      <c r="S4870" s="40"/>
      <c r="T4870" s="40"/>
      <c r="U4870" s="40"/>
      <c r="V4870" s="40"/>
      <c r="W4870" s="40"/>
      <c r="X4870" s="40"/>
      <c r="Y4870" s="40"/>
      <c r="Z4870" s="40"/>
      <c r="AA4870" s="40"/>
      <c r="AB4870" s="40"/>
      <c r="AC4870" s="40"/>
      <c r="AD4870" s="40"/>
      <c r="AE4870" s="40"/>
      <c r="AF4870" s="40"/>
      <c r="AG4870" s="40"/>
      <c r="AH4870" s="40"/>
      <c r="AI4870" s="40"/>
      <c r="AJ4870" s="40"/>
      <c r="AK4870" s="40"/>
      <c r="AL4870" s="40"/>
      <c r="AM4870" s="40"/>
      <c r="AN4870" s="40"/>
      <c r="AO4870" s="40"/>
      <c r="AP4870" s="40"/>
      <c r="AQ4870" s="40"/>
      <c r="AR4870" s="40"/>
      <c r="AS4870" s="40"/>
      <c r="AT4870" s="40"/>
      <c r="AU4870" s="40"/>
      <c r="AV4870" s="40"/>
      <c r="AW4870" s="40"/>
      <c r="AX4870" s="40"/>
      <c r="AY4870" s="40"/>
      <c r="AZ4870" s="40"/>
      <c r="BA4870" s="40"/>
      <c r="BB4870" s="40"/>
      <c r="BC4870" s="40"/>
      <c r="BD4870" s="40"/>
      <c r="BE4870" s="40"/>
      <c r="BF4870" s="40"/>
    </row>
    <row r="4871" spans="1:58" x14ac:dyDescent="0.4">
      <c r="A4871" s="510"/>
      <c r="B4871" s="40"/>
      <c r="C4871" s="40"/>
      <c r="D4871" s="45"/>
      <c r="E4871" s="45"/>
      <c r="F4871" s="64"/>
      <c r="G4871" s="40"/>
      <c r="H4871" s="40"/>
      <c r="I4871" s="40"/>
      <c r="J4871" s="40"/>
      <c r="K4871" s="40"/>
      <c r="L4871" s="40"/>
      <c r="M4871" s="40"/>
      <c r="N4871" s="40"/>
      <c r="O4871" s="40"/>
      <c r="P4871" s="40"/>
      <c r="Q4871" s="40"/>
      <c r="R4871" s="40"/>
      <c r="S4871" s="40"/>
      <c r="T4871" s="40"/>
      <c r="U4871" s="40"/>
      <c r="V4871" s="40"/>
      <c r="W4871" s="40"/>
      <c r="X4871" s="40"/>
      <c r="Y4871" s="40"/>
      <c r="Z4871" s="40"/>
      <c r="AA4871" s="40"/>
      <c r="AB4871" s="40"/>
      <c r="AC4871" s="40"/>
      <c r="AD4871" s="40"/>
      <c r="AE4871" s="40"/>
      <c r="AF4871" s="40"/>
      <c r="AG4871" s="40"/>
      <c r="AH4871" s="40"/>
      <c r="AI4871" s="40"/>
      <c r="AJ4871" s="40"/>
      <c r="AK4871" s="40"/>
      <c r="AL4871" s="40"/>
      <c r="AM4871" s="40"/>
      <c r="AN4871" s="40"/>
      <c r="AO4871" s="40"/>
      <c r="AP4871" s="40"/>
      <c r="AQ4871" s="40"/>
      <c r="AR4871" s="40"/>
      <c r="AS4871" s="40"/>
      <c r="AT4871" s="40"/>
      <c r="AU4871" s="40"/>
      <c r="AV4871" s="40"/>
      <c r="AW4871" s="40"/>
      <c r="AX4871" s="40"/>
      <c r="AY4871" s="40"/>
      <c r="AZ4871" s="40"/>
      <c r="BA4871" s="40"/>
      <c r="BB4871" s="40"/>
      <c r="BC4871" s="40"/>
      <c r="BD4871" s="40"/>
      <c r="BE4871" s="40"/>
      <c r="BF4871" s="40"/>
    </row>
    <row r="4872" spans="1:58" x14ac:dyDescent="0.4">
      <c r="A4872" s="510"/>
      <c r="B4872" s="40"/>
      <c r="C4872" s="40"/>
      <c r="D4872" s="45"/>
      <c r="E4872" s="45"/>
      <c r="F4872" s="64"/>
      <c r="G4872" s="40"/>
      <c r="H4872" s="40"/>
      <c r="I4872" s="40"/>
      <c r="J4872" s="40"/>
      <c r="K4872" s="40"/>
      <c r="L4872" s="40"/>
      <c r="M4872" s="40"/>
      <c r="N4872" s="40"/>
      <c r="O4872" s="40"/>
      <c r="P4872" s="40"/>
      <c r="Q4872" s="40"/>
      <c r="R4872" s="40"/>
      <c r="S4872" s="40"/>
      <c r="T4872" s="40"/>
      <c r="U4872" s="40"/>
      <c r="V4872" s="40"/>
      <c r="W4872" s="40"/>
      <c r="X4872" s="40"/>
      <c r="Y4872" s="40"/>
      <c r="Z4872" s="40"/>
      <c r="AA4872" s="40"/>
      <c r="AB4872" s="40"/>
      <c r="AC4872" s="40"/>
      <c r="AD4872" s="40"/>
      <c r="AE4872" s="40"/>
      <c r="AF4872" s="40"/>
      <c r="AG4872" s="40"/>
      <c r="AH4872" s="40"/>
      <c r="AI4872" s="40"/>
      <c r="AJ4872" s="40"/>
      <c r="AK4872" s="40"/>
      <c r="AL4872" s="40"/>
      <c r="AM4872" s="40"/>
      <c r="AN4872" s="40"/>
      <c r="AO4872" s="40"/>
      <c r="AP4872" s="40"/>
      <c r="AQ4872" s="40"/>
      <c r="AR4872" s="40"/>
      <c r="AS4872" s="40"/>
      <c r="AT4872" s="40"/>
      <c r="AU4872" s="40"/>
      <c r="AV4872" s="40"/>
      <c r="AW4872" s="40"/>
      <c r="AX4872" s="40"/>
      <c r="AY4872" s="40"/>
      <c r="AZ4872" s="40"/>
      <c r="BA4872" s="40"/>
      <c r="BB4872" s="40"/>
      <c r="BC4872" s="40"/>
      <c r="BD4872" s="40"/>
      <c r="BE4872" s="40"/>
      <c r="BF4872" s="40"/>
    </row>
    <row r="4873" spans="1:58" x14ac:dyDescent="0.4">
      <c r="A4873" s="510"/>
      <c r="B4873" s="40"/>
      <c r="C4873" s="40"/>
      <c r="D4873" s="45"/>
      <c r="E4873" s="45"/>
      <c r="F4873" s="64"/>
      <c r="G4873" s="40"/>
      <c r="H4873" s="40"/>
      <c r="I4873" s="40"/>
      <c r="J4873" s="40"/>
      <c r="K4873" s="40"/>
      <c r="L4873" s="40"/>
      <c r="M4873" s="40"/>
      <c r="N4873" s="40"/>
      <c r="O4873" s="40"/>
      <c r="P4873" s="40"/>
      <c r="Q4873" s="40"/>
      <c r="R4873" s="40"/>
      <c r="S4873" s="40"/>
      <c r="T4873" s="40"/>
      <c r="U4873" s="40"/>
      <c r="V4873" s="40"/>
      <c r="W4873" s="40"/>
      <c r="X4873" s="40"/>
      <c r="Y4873" s="40"/>
      <c r="Z4873" s="40"/>
      <c r="AA4873" s="40"/>
      <c r="AB4873" s="40"/>
      <c r="AC4873" s="40"/>
      <c r="AD4873" s="40"/>
      <c r="AE4873" s="40"/>
      <c r="AF4873" s="40"/>
      <c r="AG4873" s="40"/>
      <c r="AH4873" s="40"/>
      <c r="AI4873" s="40"/>
      <c r="AJ4873" s="40"/>
      <c r="AK4873" s="40"/>
      <c r="AL4873" s="40"/>
      <c r="AM4873" s="40"/>
      <c r="AN4873" s="40"/>
      <c r="AO4873" s="40"/>
      <c r="AP4873" s="40"/>
      <c r="AQ4873" s="40"/>
      <c r="AR4873" s="40"/>
      <c r="AS4873" s="40"/>
      <c r="AT4873" s="40"/>
      <c r="AU4873" s="40"/>
      <c r="AV4873" s="40"/>
      <c r="AW4873" s="40"/>
      <c r="AX4873" s="40"/>
      <c r="AY4873" s="40"/>
      <c r="AZ4873" s="40"/>
      <c r="BA4873" s="40"/>
      <c r="BB4873" s="40"/>
      <c r="BC4873" s="40"/>
      <c r="BD4873" s="40"/>
      <c r="BE4873" s="40"/>
      <c r="BF4873" s="40"/>
    </row>
    <row r="4874" spans="1:58" x14ac:dyDescent="0.4">
      <c r="A4874" s="510"/>
      <c r="B4874" s="40"/>
      <c r="C4874" s="40"/>
      <c r="D4874" s="45"/>
      <c r="E4874" s="45"/>
      <c r="F4874" s="64"/>
      <c r="G4874" s="40"/>
      <c r="H4874" s="40"/>
      <c r="I4874" s="40"/>
      <c r="J4874" s="40"/>
      <c r="K4874" s="40"/>
      <c r="L4874" s="40"/>
      <c r="M4874" s="40"/>
      <c r="N4874" s="40"/>
      <c r="O4874" s="40"/>
      <c r="P4874" s="40"/>
      <c r="Q4874" s="40"/>
      <c r="R4874" s="40"/>
      <c r="S4874" s="40"/>
      <c r="T4874" s="40"/>
      <c r="U4874" s="40"/>
      <c r="V4874" s="40"/>
      <c r="W4874" s="40"/>
      <c r="X4874" s="40"/>
      <c r="Y4874" s="40"/>
      <c r="Z4874" s="40"/>
      <c r="AA4874" s="40"/>
      <c r="AB4874" s="40"/>
      <c r="AC4874" s="40"/>
      <c r="AD4874" s="40"/>
      <c r="AE4874" s="40"/>
      <c r="AF4874" s="40"/>
      <c r="AG4874" s="40"/>
      <c r="AH4874" s="40"/>
      <c r="AI4874" s="40"/>
      <c r="AJ4874" s="40"/>
      <c r="AK4874" s="40"/>
      <c r="AL4874" s="40"/>
      <c r="AM4874" s="40"/>
      <c r="AN4874" s="40"/>
      <c r="AO4874" s="40"/>
      <c r="AP4874" s="40"/>
      <c r="AQ4874" s="40"/>
      <c r="AR4874" s="40"/>
      <c r="AS4874" s="40"/>
      <c r="AT4874" s="40"/>
      <c r="AU4874" s="40"/>
      <c r="AV4874" s="40"/>
      <c r="AW4874" s="40"/>
      <c r="AX4874" s="40"/>
      <c r="AY4874" s="40"/>
      <c r="AZ4874" s="40"/>
      <c r="BA4874" s="40"/>
      <c r="BB4874" s="40"/>
      <c r="BC4874" s="40"/>
      <c r="BD4874" s="40"/>
      <c r="BE4874" s="40"/>
      <c r="BF4874" s="40"/>
    </row>
    <row r="4875" spans="1:58" x14ac:dyDescent="0.4">
      <c r="A4875" s="510"/>
      <c r="B4875" s="40"/>
      <c r="C4875" s="40"/>
      <c r="D4875" s="45"/>
      <c r="E4875" s="45"/>
      <c r="F4875" s="64"/>
      <c r="G4875" s="40"/>
      <c r="H4875" s="40"/>
      <c r="I4875" s="40"/>
      <c r="J4875" s="40"/>
      <c r="K4875" s="40"/>
      <c r="L4875" s="40"/>
      <c r="M4875" s="40"/>
      <c r="N4875" s="40"/>
      <c r="O4875" s="40"/>
      <c r="P4875" s="40"/>
      <c r="Q4875" s="40"/>
      <c r="R4875" s="40"/>
      <c r="S4875" s="40"/>
      <c r="T4875" s="40"/>
      <c r="U4875" s="40"/>
      <c r="V4875" s="40"/>
      <c r="W4875" s="40"/>
      <c r="X4875" s="40"/>
      <c r="Y4875" s="40"/>
      <c r="Z4875" s="40"/>
      <c r="AA4875" s="40"/>
      <c r="AB4875" s="40"/>
      <c r="AC4875" s="40"/>
      <c r="AD4875" s="40"/>
      <c r="AE4875" s="40"/>
      <c r="AF4875" s="40"/>
      <c r="AG4875" s="40"/>
      <c r="AH4875" s="40"/>
      <c r="AI4875" s="40"/>
      <c r="AJ4875" s="40"/>
      <c r="AK4875" s="40"/>
      <c r="AL4875" s="40"/>
      <c r="AM4875" s="40"/>
      <c r="AN4875" s="40"/>
      <c r="AO4875" s="40"/>
      <c r="AP4875" s="40"/>
      <c r="AQ4875" s="40"/>
      <c r="AR4875" s="40"/>
      <c r="AS4875" s="40"/>
      <c r="AT4875" s="40"/>
      <c r="AU4875" s="40"/>
      <c r="AV4875" s="40"/>
      <c r="AW4875" s="40"/>
      <c r="AX4875" s="40"/>
      <c r="AY4875" s="40"/>
      <c r="AZ4875" s="40"/>
      <c r="BA4875" s="40"/>
      <c r="BB4875" s="40"/>
      <c r="BC4875" s="40"/>
      <c r="BD4875" s="40"/>
      <c r="BE4875" s="40"/>
      <c r="BF4875" s="40"/>
    </row>
    <row r="4876" spans="1:58" x14ac:dyDescent="0.4">
      <c r="A4876" s="510"/>
      <c r="B4876" s="40"/>
      <c r="C4876" s="40"/>
      <c r="D4876" s="45"/>
      <c r="E4876" s="45"/>
      <c r="F4876" s="64"/>
      <c r="G4876" s="40"/>
      <c r="H4876" s="40"/>
      <c r="I4876" s="40"/>
      <c r="J4876" s="40"/>
      <c r="K4876" s="40"/>
      <c r="L4876" s="40"/>
      <c r="M4876" s="40"/>
      <c r="N4876" s="40"/>
      <c r="O4876" s="40"/>
      <c r="P4876" s="40"/>
      <c r="Q4876" s="40"/>
      <c r="R4876" s="40"/>
      <c r="S4876" s="40"/>
      <c r="T4876" s="40"/>
      <c r="U4876" s="40"/>
      <c r="V4876" s="40"/>
      <c r="W4876" s="40"/>
      <c r="X4876" s="40"/>
      <c r="Y4876" s="40"/>
      <c r="Z4876" s="40"/>
      <c r="AA4876" s="40"/>
      <c r="AB4876" s="40"/>
      <c r="AC4876" s="40"/>
      <c r="AD4876" s="40"/>
      <c r="AE4876" s="40"/>
      <c r="AF4876" s="40"/>
      <c r="AG4876" s="40"/>
      <c r="AH4876" s="40"/>
      <c r="AI4876" s="40"/>
      <c r="AJ4876" s="40"/>
      <c r="AK4876" s="40"/>
      <c r="AL4876" s="40"/>
      <c r="AM4876" s="40"/>
      <c r="AN4876" s="40"/>
      <c r="AO4876" s="40"/>
      <c r="AP4876" s="40"/>
      <c r="AQ4876" s="40"/>
      <c r="AR4876" s="40"/>
      <c r="AS4876" s="40"/>
      <c r="AT4876" s="40"/>
      <c r="AU4876" s="40"/>
      <c r="AV4876" s="40"/>
      <c r="AW4876" s="40"/>
      <c r="AX4876" s="40"/>
      <c r="AY4876" s="40"/>
      <c r="AZ4876" s="40"/>
      <c r="BA4876" s="40"/>
      <c r="BB4876" s="40"/>
      <c r="BC4876" s="40"/>
      <c r="BD4876" s="40"/>
      <c r="BE4876" s="40"/>
      <c r="BF4876" s="40"/>
    </row>
    <row r="4877" spans="1:58" x14ac:dyDescent="0.4">
      <c r="A4877" s="510"/>
      <c r="B4877" s="40"/>
      <c r="C4877" s="40"/>
      <c r="D4877" s="45"/>
      <c r="E4877" s="45"/>
      <c r="F4877" s="64"/>
      <c r="G4877" s="40"/>
      <c r="H4877" s="40"/>
      <c r="I4877" s="40"/>
      <c r="J4877" s="40"/>
      <c r="K4877" s="40"/>
      <c r="L4877" s="40"/>
      <c r="M4877" s="40"/>
      <c r="N4877" s="40"/>
      <c r="O4877" s="40"/>
      <c r="P4877" s="40"/>
      <c r="Q4877" s="40"/>
      <c r="R4877" s="40"/>
      <c r="S4877" s="40"/>
      <c r="T4877" s="40"/>
      <c r="U4877" s="40"/>
      <c r="V4877" s="40"/>
      <c r="W4877" s="40"/>
      <c r="X4877" s="40"/>
      <c r="Y4877" s="40"/>
      <c r="Z4877" s="40"/>
      <c r="AA4877" s="40"/>
      <c r="AB4877" s="40"/>
      <c r="AC4877" s="40"/>
      <c r="AD4877" s="40"/>
      <c r="AE4877" s="40"/>
      <c r="AF4877" s="40"/>
      <c r="AG4877" s="40"/>
      <c r="AH4877" s="40"/>
      <c r="AI4877" s="40"/>
      <c r="AJ4877" s="40"/>
      <c r="AK4877" s="40"/>
      <c r="AL4877" s="40"/>
      <c r="AM4877" s="40"/>
      <c r="AN4877" s="40"/>
      <c r="AO4877" s="40"/>
      <c r="AP4877" s="40"/>
      <c r="AQ4877" s="40"/>
      <c r="AR4877" s="40"/>
      <c r="AS4877" s="40"/>
      <c r="AT4877" s="40"/>
      <c r="AU4877" s="40"/>
      <c r="AV4877" s="40"/>
      <c r="AW4877" s="40"/>
      <c r="AX4877" s="40"/>
      <c r="AY4877" s="40"/>
      <c r="AZ4877" s="40"/>
      <c r="BA4877" s="40"/>
      <c r="BB4877" s="40"/>
      <c r="BC4877" s="40"/>
      <c r="BD4877" s="40"/>
      <c r="BE4877" s="40"/>
      <c r="BF4877" s="40"/>
    </row>
    <row r="4878" spans="1:58" x14ac:dyDescent="0.4">
      <c r="A4878" s="510"/>
      <c r="B4878" s="40"/>
      <c r="C4878" s="40"/>
      <c r="D4878" s="45"/>
      <c r="E4878" s="45"/>
      <c r="F4878" s="64"/>
      <c r="G4878" s="40"/>
      <c r="H4878" s="40"/>
      <c r="I4878" s="40"/>
      <c r="J4878" s="40"/>
      <c r="K4878" s="40"/>
      <c r="L4878" s="40"/>
      <c r="M4878" s="40"/>
      <c r="N4878" s="40"/>
      <c r="O4878" s="40"/>
      <c r="P4878" s="40"/>
      <c r="Q4878" s="40"/>
      <c r="R4878" s="40"/>
      <c r="S4878" s="40"/>
      <c r="T4878" s="40"/>
      <c r="U4878" s="40"/>
      <c r="V4878" s="40"/>
      <c r="W4878" s="40"/>
      <c r="X4878" s="40"/>
      <c r="Y4878" s="40"/>
      <c r="Z4878" s="40"/>
      <c r="AA4878" s="40"/>
      <c r="AB4878" s="40"/>
      <c r="AC4878" s="40"/>
      <c r="AD4878" s="40"/>
      <c r="AE4878" s="40"/>
      <c r="AF4878" s="40"/>
      <c r="AG4878" s="40"/>
      <c r="AH4878" s="40"/>
      <c r="AI4878" s="40"/>
      <c r="AJ4878" s="40"/>
      <c r="AK4878" s="40"/>
      <c r="AL4878" s="40"/>
      <c r="AM4878" s="40"/>
      <c r="AN4878" s="40"/>
      <c r="AO4878" s="40"/>
      <c r="AP4878" s="40"/>
      <c r="AQ4878" s="40"/>
      <c r="AR4878" s="40"/>
      <c r="AS4878" s="40"/>
      <c r="AT4878" s="40"/>
      <c r="AU4878" s="40"/>
      <c r="AV4878" s="40"/>
      <c r="AW4878" s="40"/>
      <c r="AX4878" s="40"/>
      <c r="AY4878" s="40"/>
      <c r="AZ4878" s="40"/>
      <c r="BA4878" s="40"/>
      <c r="BB4878" s="40"/>
      <c r="BC4878" s="40"/>
      <c r="BD4878" s="40"/>
      <c r="BE4878" s="40"/>
      <c r="BF4878" s="40"/>
    </row>
    <row r="4879" spans="1:58" x14ac:dyDescent="0.4">
      <c r="A4879" s="510"/>
      <c r="B4879" s="40"/>
      <c r="C4879" s="40"/>
      <c r="D4879" s="45"/>
      <c r="E4879" s="45"/>
      <c r="F4879" s="64"/>
      <c r="G4879" s="40"/>
      <c r="H4879" s="40"/>
      <c r="I4879" s="40"/>
      <c r="J4879" s="40"/>
      <c r="K4879" s="40"/>
      <c r="L4879" s="40"/>
      <c r="M4879" s="40"/>
      <c r="N4879" s="40"/>
      <c r="O4879" s="40"/>
      <c r="P4879" s="40"/>
      <c r="Q4879" s="40"/>
      <c r="R4879" s="40"/>
      <c r="S4879" s="40"/>
      <c r="T4879" s="40"/>
      <c r="U4879" s="40"/>
      <c r="V4879" s="40"/>
      <c r="W4879" s="40"/>
      <c r="X4879" s="40"/>
      <c r="Y4879" s="40"/>
      <c r="Z4879" s="40"/>
      <c r="AA4879" s="40"/>
      <c r="AB4879" s="40"/>
      <c r="AC4879" s="40"/>
      <c r="AD4879" s="40"/>
      <c r="AE4879" s="40"/>
      <c r="AF4879" s="40"/>
      <c r="AG4879" s="40"/>
      <c r="AH4879" s="40"/>
      <c r="AI4879" s="40"/>
      <c r="AJ4879" s="40"/>
      <c r="AK4879" s="40"/>
      <c r="AL4879" s="40"/>
      <c r="AM4879" s="40"/>
      <c r="AN4879" s="40"/>
      <c r="AO4879" s="40"/>
      <c r="AP4879" s="40"/>
      <c r="AQ4879" s="40"/>
      <c r="AR4879" s="40"/>
      <c r="AS4879" s="40"/>
      <c r="AT4879" s="40"/>
      <c r="AU4879" s="40"/>
      <c r="AV4879" s="40"/>
      <c r="AW4879" s="40"/>
      <c r="AX4879" s="40"/>
      <c r="AY4879" s="40"/>
      <c r="AZ4879" s="40"/>
      <c r="BA4879" s="40"/>
      <c r="BB4879" s="40"/>
      <c r="BC4879" s="40"/>
      <c r="BD4879" s="40"/>
      <c r="BE4879" s="40"/>
      <c r="BF4879" s="40"/>
    </row>
    <row r="4880" spans="1:58" x14ac:dyDescent="0.4">
      <c r="A4880" s="510"/>
      <c r="B4880" s="40"/>
      <c r="C4880" s="40"/>
      <c r="D4880" s="45"/>
      <c r="E4880" s="45"/>
      <c r="F4880" s="64"/>
      <c r="G4880" s="40"/>
      <c r="H4880" s="40"/>
      <c r="I4880" s="40"/>
      <c r="J4880" s="40"/>
      <c r="K4880" s="40"/>
      <c r="L4880" s="40"/>
      <c r="M4880" s="40"/>
      <c r="N4880" s="40"/>
      <c r="O4880" s="40"/>
      <c r="P4880" s="40"/>
      <c r="Q4880" s="40"/>
      <c r="R4880" s="40"/>
      <c r="S4880" s="40"/>
      <c r="T4880" s="40"/>
      <c r="U4880" s="40"/>
      <c r="V4880" s="40"/>
      <c r="W4880" s="40"/>
      <c r="X4880" s="40"/>
      <c r="Y4880" s="40"/>
      <c r="Z4880" s="40"/>
      <c r="AA4880" s="40"/>
      <c r="AB4880" s="40"/>
      <c r="AC4880" s="40"/>
      <c r="AD4880" s="40"/>
      <c r="AE4880" s="40"/>
      <c r="AF4880" s="40"/>
      <c r="AG4880" s="40"/>
      <c r="AH4880" s="40"/>
      <c r="AI4880" s="40"/>
      <c r="AJ4880" s="40"/>
      <c r="AK4880" s="40"/>
      <c r="AL4880" s="40"/>
      <c r="AM4880" s="40"/>
      <c r="AN4880" s="40"/>
      <c r="AO4880" s="40"/>
      <c r="AP4880" s="40"/>
      <c r="AQ4880" s="40"/>
      <c r="AR4880" s="40"/>
      <c r="AS4880" s="40"/>
      <c r="AT4880" s="40"/>
      <c r="AU4880" s="40"/>
      <c r="AV4880" s="40"/>
      <c r="AW4880" s="40"/>
      <c r="AX4880" s="40"/>
      <c r="AY4880" s="40"/>
      <c r="AZ4880" s="40"/>
      <c r="BA4880" s="40"/>
      <c r="BB4880" s="40"/>
      <c r="BC4880" s="40"/>
      <c r="BD4880" s="40"/>
      <c r="BE4880" s="40"/>
      <c r="BF4880" s="40"/>
    </row>
    <row r="4881" spans="1:58" x14ac:dyDescent="0.4">
      <c r="A4881" s="510"/>
      <c r="B4881" s="40"/>
      <c r="C4881" s="40"/>
      <c r="D4881" s="45"/>
      <c r="E4881" s="45"/>
      <c r="F4881" s="64"/>
      <c r="G4881" s="40"/>
      <c r="H4881" s="40"/>
      <c r="I4881" s="40"/>
      <c r="J4881" s="40"/>
      <c r="K4881" s="40"/>
      <c r="L4881" s="40"/>
      <c r="M4881" s="40"/>
      <c r="N4881" s="40"/>
      <c r="O4881" s="40"/>
      <c r="P4881" s="40"/>
      <c r="Q4881" s="40"/>
      <c r="R4881" s="40"/>
      <c r="S4881" s="40"/>
      <c r="T4881" s="40"/>
      <c r="U4881" s="40"/>
      <c r="V4881" s="40"/>
      <c r="W4881" s="40"/>
      <c r="X4881" s="40"/>
      <c r="Y4881" s="40"/>
      <c r="Z4881" s="40"/>
      <c r="AA4881" s="40"/>
      <c r="AB4881" s="40"/>
      <c r="AC4881" s="40"/>
      <c r="AD4881" s="40"/>
      <c r="AE4881" s="40"/>
      <c r="AF4881" s="40"/>
      <c r="AG4881" s="40"/>
      <c r="AH4881" s="40"/>
      <c r="AI4881" s="40"/>
      <c r="AJ4881" s="40"/>
      <c r="AK4881" s="40"/>
      <c r="AL4881" s="40"/>
      <c r="AM4881" s="40"/>
      <c r="AN4881" s="40"/>
      <c r="AO4881" s="40"/>
      <c r="AP4881" s="40"/>
      <c r="AQ4881" s="40"/>
      <c r="AR4881" s="40"/>
      <c r="AS4881" s="40"/>
      <c r="AT4881" s="40"/>
      <c r="AU4881" s="40"/>
      <c r="AV4881" s="40"/>
      <c r="AW4881" s="40"/>
      <c r="AX4881" s="40"/>
      <c r="AY4881" s="40"/>
      <c r="AZ4881" s="40"/>
      <c r="BA4881" s="40"/>
      <c r="BB4881" s="40"/>
      <c r="BC4881" s="40"/>
      <c r="BD4881" s="40"/>
      <c r="BE4881" s="40"/>
      <c r="BF4881" s="40"/>
    </row>
    <row r="4882" spans="1:58" x14ac:dyDescent="0.4">
      <c r="A4882" s="510"/>
      <c r="B4882" s="40"/>
      <c r="C4882" s="40"/>
      <c r="D4882" s="45"/>
      <c r="E4882" s="45"/>
      <c r="F4882" s="64"/>
      <c r="G4882" s="40"/>
      <c r="H4882" s="40"/>
      <c r="I4882" s="40"/>
      <c r="J4882" s="40"/>
      <c r="K4882" s="40"/>
      <c r="L4882" s="40"/>
      <c r="M4882" s="40"/>
      <c r="N4882" s="40"/>
      <c r="O4882" s="40"/>
      <c r="P4882" s="40"/>
      <c r="Q4882" s="40"/>
      <c r="R4882" s="40"/>
      <c r="S4882" s="40"/>
      <c r="T4882" s="40"/>
      <c r="U4882" s="40"/>
      <c r="V4882" s="40"/>
      <c r="W4882" s="40"/>
      <c r="X4882" s="40"/>
      <c r="Y4882" s="40"/>
      <c r="Z4882" s="40"/>
      <c r="AA4882" s="40"/>
      <c r="AB4882" s="40"/>
      <c r="AC4882" s="40"/>
      <c r="AD4882" s="40"/>
      <c r="AE4882" s="40"/>
      <c r="AF4882" s="40"/>
      <c r="AG4882" s="40"/>
      <c r="AH4882" s="40"/>
      <c r="AI4882" s="40"/>
      <c r="AJ4882" s="40"/>
      <c r="AK4882" s="40"/>
      <c r="AL4882" s="40"/>
      <c r="AM4882" s="40"/>
      <c r="AN4882" s="40"/>
      <c r="AO4882" s="40"/>
      <c r="AP4882" s="40"/>
      <c r="AQ4882" s="40"/>
      <c r="AR4882" s="40"/>
      <c r="AS4882" s="40"/>
      <c r="AT4882" s="40"/>
      <c r="AU4882" s="40"/>
      <c r="AV4882" s="40"/>
      <c r="AW4882" s="40"/>
      <c r="AX4882" s="40"/>
      <c r="AY4882" s="40"/>
      <c r="AZ4882" s="40"/>
      <c r="BA4882" s="40"/>
      <c r="BB4882" s="40"/>
      <c r="BC4882" s="40"/>
      <c r="BD4882" s="40"/>
      <c r="BE4882" s="40"/>
      <c r="BF4882" s="40"/>
    </row>
    <row r="4883" spans="1:58" x14ac:dyDescent="0.4">
      <c r="A4883" s="510"/>
      <c r="B4883" s="40"/>
      <c r="C4883" s="40"/>
      <c r="D4883" s="45"/>
      <c r="E4883" s="45"/>
      <c r="F4883" s="64"/>
      <c r="G4883" s="40"/>
      <c r="H4883" s="40"/>
      <c r="I4883" s="40"/>
      <c r="J4883" s="40"/>
      <c r="K4883" s="40"/>
      <c r="L4883" s="40"/>
      <c r="M4883" s="40"/>
      <c r="N4883" s="40"/>
      <c r="O4883" s="40"/>
      <c r="P4883" s="40"/>
      <c r="Q4883" s="40"/>
      <c r="R4883" s="40"/>
      <c r="S4883" s="40"/>
      <c r="T4883" s="40"/>
      <c r="U4883" s="40"/>
      <c r="V4883" s="40"/>
      <c r="W4883" s="40"/>
      <c r="X4883" s="40"/>
      <c r="Y4883" s="40"/>
      <c r="Z4883" s="40"/>
      <c r="AA4883" s="40"/>
      <c r="AB4883" s="40"/>
      <c r="AC4883" s="40"/>
      <c r="AD4883" s="40"/>
      <c r="AE4883" s="40"/>
      <c r="AF4883" s="40"/>
      <c r="AG4883" s="40"/>
      <c r="AH4883" s="40"/>
      <c r="AI4883" s="40"/>
      <c r="AJ4883" s="40"/>
      <c r="AK4883" s="40"/>
      <c r="AL4883" s="40"/>
      <c r="AM4883" s="40"/>
      <c r="AN4883" s="40"/>
      <c r="AO4883" s="40"/>
      <c r="AP4883" s="40"/>
      <c r="AQ4883" s="40"/>
      <c r="AR4883" s="40"/>
      <c r="AS4883" s="40"/>
      <c r="AT4883" s="40"/>
      <c r="AU4883" s="40"/>
      <c r="AV4883" s="40"/>
      <c r="AW4883" s="40"/>
      <c r="AX4883" s="40"/>
      <c r="AY4883" s="40"/>
      <c r="AZ4883" s="40"/>
      <c r="BA4883" s="40"/>
      <c r="BB4883" s="40"/>
      <c r="BC4883" s="40"/>
      <c r="BD4883" s="40"/>
      <c r="BE4883" s="40"/>
      <c r="BF4883" s="40"/>
    </row>
    <row r="4884" spans="1:58" x14ac:dyDescent="0.4">
      <c r="A4884" s="510"/>
      <c r="B4884" s="40"/>
      <c r="C4884" s="40"/>
      <c r="D4884" s="45"/>
      <c r="E4884" s="45"/>
      <c r="F4884" s="64"/>
      <c r="G4884" s="40"/>
      <c r="H4884" s="40"/>
      <c r="I4884" s="40"/>
      <c r="J4884" s="40"/>
      <c r="K4884" s="40"/>
      <c r="L4884" s="40"/>
      <c r="M4884" s="40"/>
      <c r="N4884" s="40"/>
      <c r="O4884" s="40"/>
      <c r="P4884" s="40"/>
      <c r="Q4884" s="40"/>
      <c r="R4884" s="40"/>
      <c r="S4884" s="40"/>
      <c r="T4884" s="40"/>
      <c r="U4884" s="40"/>
      <c r="V4884" s="40"/>
      <c r="W4884" s="40"/>
      <c r="X4884" s="40"/>
      <c r="Y4884" s="40"/>
      <c r="Z4884" s="40"/>
      <c r="AA4884" s="40"/>
      <c r="AB4884" s="40"/>
      <c r="AC4884" s="40"/>
      <c r="AD4884" s="40"/>
      <c r="AE4884" s="40"/>
      <c r="AF4884" s="40"/>
      <c r="AG4884" s="40"/>
      <c r="AH4884" s="40"/>
      <c r="AI4884" s="40"/>
      <c r="AJ4884" s="40"/>
      <c r="AK4884" s="40"/>
      <c r="AL4884" s="40"/>
      <c r="AM4884" s="40"/>
      <c r="AN4884" s="40"/>
      <c r="AO4884" s="40"/>
      <c r="AP4884" s="40"/>
      <c r="AQ4884" s="40"/>
      <c r="AR4884" s="40"/>
      <c r="AS4884" s="40"/>
      <c r="AT4884" s="40"/>
      <c r="AU4884" s="40"/>
      <c r="AV4884" s="40"/>
      <c r="AW4884" s="40"/>
      <c r="AX4884" s="40"/>
      <c r="AY4884" s="40"/>
      <c r="AZ4884" s="40"/>
      <c r="BA4884" s="40"/>
      <c r="BB4884" s="40"/>
      <c r="BC4884" s="40"/>
      <c r="BD4884" s="40"/>
      <c r="BE4884" s="40"/>
      <c r="BF4884" s="40"/>
    </row>
    <row r="4885" spans="1:58" x14ac:dyDescent="0.4">
      <c r="A4885" s="510"/>
      <c r="B4885" s="40"/>
      <c r="C4885" s="40"/>
      <c r="D4885" s="45"/>
      <c r="E4885" s="45"/>
      <c r="F4885" s="64"/>
      <c r="G4885" s="40"/>
      <c r="H4885" s="40"/>
      <c r="I4885" s="40"/>
      <c r="J4885" s="40"/>
      <c r="K4885" s="40"/>
      <c r="L4885" s="40"/>
      <c r="M4885" s="40"/>
      <c r="N4885" s="40"/>
      <c r="O4885" s="40"/>
      <c r="P4885" s="40"/>
      <c r="Q4885" s="40"/>
      <c r="R4885" s="40"/>
      <c r="S4885" s="40"/>
      <c r="T4885" s="40"/>
      <c r="U4885" s="40"/>
      <c r="V4885" s="40"/>
      <c r="W4885" s="40"/>
      <c r="X4885" s="40"/>
      <c r="Y4885" s="40"/>
      <c r="Z4885" s="40"/>
      <c r="AA4885" s="40"/>
      <c r="AB4885" s="40"/>
      <c r="AC4885" s="40"/>
      <c r="AD4885" s="40"/>
      <c r="AE4885" s="40"/>
      <c r="AF4885" s="40"/>
      <c r="AG4885" s="40"/>
      <c r="AH4885" s="40"/>
      <c r="AI4885" s="40"/>
      <c r="AJ4885" s="40"/>
      <c r="AK4885" s="40"/>
      <c r="AL4885" s="40"/>
      <c r="AM4885" s="40"/>
      <c r="AN4885" s="40"/>
      <c r="AO4885" s="40"/>
      <c r="AP4885" s="40"/>
      <c r="AQ4885" s="40"/>
      <c r="AR4885" s="40"/>
      <c r="AS4885" s="40"/>
      <c r="AT4885" s="40"/>
      <c r="AU4885" s="40"/>
      <c r="AV4885" s="40"/>
      <c r="AW4885" s="40"/>
      <c r="AX4885" s="40"/>
      <c r="AY4885" s="40"/>
      <c r="AZ4885" s="40"/>
      <c r="BA4885" s="40"/>
      <c r="BB4885" s="40"/>
      <c r="BC4885" s="40"/>
      <c r="BD4885" s="40"/>
      <c r="BE4885" s="40"/>
      <c r="BF4885" s="40"/>
    </row>
    <row r="4886" spans="1:58" x14ac:dyDescent="0.4">
      <c r="A4886" s="510"/>
      <c r="B4886" s="40"/>
      <c r="C4886" s="40"/>
      <c r="D4886" s="45"/>
      <c r="E4886" s="45"/>
      <c r="F4886" s="64"/>
      <c r="G4886" s="40"/>
      <c r="H4886" s="40"/>
      <c r="I4886" s="40"/>
      <c r="J4886" s="40"/>
      <c r="K4886" s="40"/>
      <c r="L4886" s="40"/>
      <c r="M4886" s="40"/>
      <c r="N4886" s="40"/>
      <c r="O4886" s="40"/>
      <c r="P4886" s="40"/>
      <c r="Q4886" s="40"/>
      <c r="R4886" s="40"/>
      <c r="S4886" s="40"/>
      <c r="T4886" s="40"/>
      <c r="U4886" s="40"/>
      <c r="V4886" s="40"/>
      <c r="W4886" s="40"/>
      <c r="X4886" s="40"/>
      <c r="Y4886" s="40"/>
      <c r="Z4886" s="40"/>
      <c r="AA4886" s="40"/>
      <c r="AB4886" s="40"/>
      <c r="AC4886" s="40"/>
      <c r="AD4886" s="40"/>
      <c r="AE4886" s="40"/>
      <c r="AF4886" s="40"/>
      <c r="AG4886" s="40"/>
      <c r="AH4886" s="40"/>
      <c r="AI4886" s="40"/>
      <c r="AJ4886" s="40"/>
      <c r="AK4886" s="40"/>
      <c r="AL4886" s="40"/>
      <c r="AM4886" s="40"/>
      <c r="AN4886" s="40"/>
      <c r="AO4886" s="40"/>
      <c r="AP4886" s="40"/>
      <c r="AQ4886" s="40"/>
      <c r="AR4886" s="40"/>
      <c r="AS4886" s="40"/>
      <c r="AT4886" s="40"/>
      <c r="AU4886" s="40"/>
      <c r="AV4886" s="40"/>
      <c r="AW4886" s="40"/>
      <c r="AX4886" s="40"/>
      <c r="AY4886" s="40"/>
      <c r="AZ4886" s="40"/>
      <c r="BA4886" s="40"/>
      <c r="BB4886" s="40"/>
      <c r="BC4886" s="40"/>
      <c r="BD4886" s="40"/>
      <c r="BE4886" s="40"/>
      <c r="BF4886" s="40"/>
    </row>
    <row r="4887" spans="1:58" x14ac:dyDescent="0.4">
      <c r="A4887" s="510"/>
      <c r="B4887" s="40"/>
      <c r="C4887" s="40"/>
      <c r="D4887" s="45"/>
      <c r="E4887" s="45"/>
      <c r="F4887" s="64"/>
      <c r="G4887" s="40"/>
      <c r="H4887" s="40"/>
      <c r="I4887" s="40"/>
      <c r="J4887" s="40"/>
      <c r="K4887" s="40"/>
      <c r="L4887" s="40"/>
      <c r="M4887" s="40"/>
      <c r="N4887" s="40"/>
      <c r="O4887" s="40"/>
      <c r="P4887" s="40"/>
      <c r="Q4887" s="40"/>
      <c r="R4887" s="40"/>
      <c r="S4887" s="40"/>
      <c r="T4887" s="40"/>
      <c r="U4887" s="40"/>
      <c r="V4887" s="40"/>
      <c r="W4887" s="40"/>
      <c r="X4887" s="40"/>
      <c r="Y4887" s="40"/>
      <c r="Z4887" s="40"/>
      <c r="AA4887" s="40"/>
      <c r="AB4887" s="40"/>
      <c r="AC4887" s="40"/>
      <c r="AD4887" s="40"/>
      <c r="AE4887" s="40"/>
      <c r="AF4887" s="40"/>
      <c r="AG4887" s="40"/>
      <c r="AH4887" s="40"/>
      <c r="AI4887" s="40"/>
      <c r="AJ4887" s="40"/>
      <c r="AK4887" s="40"/>
      <c r="AL4887" s="40"/>
      <c r="AM4887" s="40"/>
      <c r="AN4887" s="40"/>
      <c r="AO4887" s="40"/>
      <c r="AP4887" s="40"/>
      <c r="AQ4887" s="40"/>
      <c r="AR4887" s="40"/>
      <c r="AS4887" s="40"/>
      <c r="AT4887" s="40"/>
      <c r="AU4887" s="40"/>
      <c r="AV4887" s="40"/>
      <c r="AW4887" s="40"/>
      <c r="AX4887" s="40"/>
      <c r="AY4887" s="40"/>
      <c r="AZ4887" s="40"/>
      <c r="BA4887" s="40"/>
      <c r="BB4887" s="40"/>
      <c r="BC4887" s="40"/>
      <c r="BD4887" s="40"/>
      <c r="BE4887" s="40"/>
      <c r="BF4887" s="40"/>
    </row>
    <row r="4888" spans="1:58" x14ac:dyDescent="0.4">
      <c r="A4888" s="510"/>
      <c r="B4888" s="40"/>
      <c r="C4888" s="40"/>
      <c r="D4888" s="45"/>
      <c r="E4888" s="45"/>
      <c r="F4888" s="64"/>
      <c r="G4888" s="40"/>
      <c r="H4888" s="40"/>
      <c r="I4888" s="40"/>
      <c r="J4888" s="40"/>
      <c r="K4888" s="40"/>
      <c r="L4888" s="40"/>
      <c r="M4888" s="40"/>
      <c r="N4888" s="40"/>
      <c r="O4888" s="40"/>
      <c r="P4888" s="40"/>
      <c r="Q4888" s="40"/>
      <c r="R4888" s="40"/>
      <c r="S4888" s="40"/>
      <c r="T4888" s="40"/>
      <c r="U4888" s="40"/>
      <c r="V4888" s="40"/>
      <c r="W4888" s="40"/>
      <c r="X4888" s="40"/>
      <c r="Y4888" s="40"/>
      <c r="Z4888" s="40"/>
      <c r="AA4888" s="40"/>
      <c r="AB4888" s="40"/>
      <c r="AC4888" s="40"/>
      <c r="AD4888" s="40"/>
      <c r="AE4888" s="40"/>
      <c r="AF4888" s="40"/>
      <c r="AG4888" s="40"/>
      <c r="AH4888" s="40"/>
      <c r="AI4888" s="40"/>
      <c r="AJ4888" s="40"/>
      <c r="AK4888" s="40"/>
      <c r="AL4888" s="40"/>
      <c r="AM4888" s="40"/>
      <c r="AN4888" s="40"/>
      <c r="AO4888" s="40"/>
      <c r="AP4888" s="40"/>
      <c r="AQ4888" s="40"/>
      <c r="AR4888" s="40"/>
      <c r="AS4888" s="40"/>
      <c r="AT4888" s="40"/>
      <c r="AU4888" s="40"/>
      <c r="AV4888" s="40"/>
      <c r="AW4888" s="40"/>
      <c r="AX4888" s="40"/>
      <c r="AY4888" s="40"/>
      <c r="AZ4888" s="40"/>
      <c r="BA4888" s="40"/>
      <c r="BB4888" s="40"/>
      <c r="BC4888" s="40"/>
      <c r="BD4888" s="40"/>
      <c r="BE4888" s="40"/>
      <c r="BF4888" s="40"/>
    </row>
    <row r="4889" spans="1:58" x14ac:dyDescent="0.4">
      <c r="A4889" s="510"/>
      <c r="B4889" s="40"/>
      <c r="C4889" s="40"/>
      <c r="D4889" s="45"/>
      <c r="E4889" s="45"/>
      <c r="F4889" s="64"/>
      <c r="G4889" s="40"/>
      <c r="H4889" s="40"/>
      <c r="I4889" s="40"/>
      <c r="J4889" s="40"/>
      <c r="K4889" s="40"/>
      <c r="L4889" s="40"/>
      <c r="M4889" s="40"/>
      <c r="N4889" s="40"/>
      <c r="O4889" s="40"/>
      <c r="P4889" s="40"/>
      <c r="Q4889" s="40"/>
      <c r="R4889" s="40"/>
      <c r="S4889" s="40"/>
      <c r="T4889" s="40"/>
      <c r="U4889" s="40"/>
      <c r="V4889" s="40"/>
      <c r="W4889" s="40"/>
      <c r="X4889" s="40"/>
      <c r="Y4889" s="40"/>
      <c r="Z4889" s="40"/>
      <c r="AA4889" s="40"/>
      <c r="AB4889" s="40"/>
      <c r="AC4889" s="40"/>
      <c r="AD4889" s="40"/>
      <c r="AE4889" s="40"/>
      <c r="AF4889" s="40"/>
      <c r="AG4889" s="40"/>
      <c r="AH4889" s="40"/>
      <c r="AI4889" s="40"/>
      <c r="AJ4889" s="40"/>
      <c r="AK4889" s="40"/>
      <c r="AL4889" s="40"/>
      <c r="AM4889" s="40"/>
      <c r="AN4889" s="40"/>
      <c r="AO4889" s="40"/>
      <c r="AP4889" s="40"/>
      <c r="AQ4889" s="40"/>
      <c r="AR4889" s="40"/>
      <c r="AS4889" s="40"/>
      <c r="AT4889" s="40"/>
      <c r="AU4889" s="40"/>
      <c r="AV4889" s="40"/>
      <c r="AW4889" s="40"/>
      <c r="AX4889" s="40"/>
      <c r="AY4889" s="40"/>
      <c r="AZ4889" s="40"/>
      <c r="BA4889" s="40"/>
      <c r="BB4889" s="40"/>
      <c r="BC4889" s="40"/>
      <c r="BD4889" s="40"/>
      <c r="BE4889" s="40"/>
      <c r="BF4889" s="40"/>
    </row>
    <row r="4890" spans="1:58" x14ac:dyDescent="0.4">
      <c r="A4890" s="510"/>
      <c r="B4890" s="40"/>
      <c r="C4890" s="40"/>
      <c r="D4890" s="45"/>
      <c r="E4890" s="45"/>
      <c r="F4890" s="64"/>
      <c r="G4890" s="40"/>
      <c r="H4890" s="40"/>
      <c r="I4890" s="40"/>
      <c r="J4890" s="40"/>
      <c r="K4890" s="40"/>
      <c r="L4890" s="40"/>
      <c r="M4890" s="40"/>
      <c r="N4890" s="40"/>
      <c r="O4890" s="40"/>
      <c r="P4890" s="40"/>
      <c r="Q4890" s="40"/>
      <c r="R4890" s="40"/>
      <c r="S4890" s="40"/>
      <c r="T4890" s="40"/>
      <c r="U4890" s="40"/>
      <c r="V4890" s="40"/>
      <c r="W4890" s="40"/>
      <c r="X4890" s="40"/>
      <c r="Y4890" s="40"/>
      <c r="Z4890" s="40"/>
      <c r="AA4890" s="40"/>
      <c r="AB4890" s="40"/>
      <c r="AC4890" s="40"/>
      <c r="AD4890" s="40"/>
      <c r="AE4890" s="40"/>
      <c r="AF4890" s="40"/>
      <c r="AG4890" s="40"/>
      <c r="AH4890" s="40"/>
      <c r="AI4890" s="40"/>
      <c r="AJ4890" s="40"/>
      <c r="AK4890" s="40"/>
      <c r="AL4890" s="40"/>
      <c r="AM4890" s="40"/>
      <c r="AN4890" s="40"/>
      <c r="AO4890" s="40"/>
      <c r="AP4890" s="40"/>
      <c r="AQ4890" s="40"/>
      <c r="AR4890" s="40"/>
      <c r="AS4890" s="40"/>
      <c r="AT4890" s="40"/>
      <c r="AU4890" s="40"/>
      <c r="AV4890" s="40"/>
      <c r="AW4890" s="40"/>
      <c r="AX4890" s="40"/>
      <c r="AY4890" s="40"/>
      <c r="AZ4890" s="40"/>
      <c r="BA4890" s="40"/>
      <c r="BB4890" s="40"/>
      <c r="BC4890" s="40"/>
      <c r="BD4890" s="40"/>
      <c r="BE4890" s="40"/>
      <c r="BF4890" s="40"/>
    </row>
    <row r="4891" spans="1:58" x14ac:dyDescent="0.4">
      <c r="A4891" s="510"/>
      <c r="B4891" s="40"/>
      <c r="C4891" s="40"/>
      <c r="D4891" s="45"/>
      <c r="E4891" s="45"/>
      <c r="F4891" s="64"/>
      <c r="G4891" s="40"/>
      <c r="H4891" s="40"/>
      <c r="I4891" s="40"/>
      <c r="J4891" s="40"/>
      <c r="K4891" s="40"/>
      <c r="L4891" s="40"/>
      <c r="M4891" s="40"/>
      <c r="N4891" s="40"/>
      <c r="O4891" s="40"/>
      <c r="P4891" s="40"/>
      <c r="Q4891" s="40"/>
      <c r="R4891" s="40"/>
      <c r="S4891" s="40"/>
      <c r="T4891" s="40"/>
      <c r="U4891" s="40"/>
      <c r="V4891" s="40"/>
      <c r="W4891" s="40"/>
      <c r="X4891" s="40"/>
      <c r="Y4891" s="40"/>
      <c r="Z4891" s="40"/>
      <c r="AA4891" s="40"/>
      <c r="AB4891" s="40"/>
      <c r="AC4891" s="40"/>
      <c r="AD4891" s="40"/>
      <c r="AE4891" s="40"/>
      <c r="AF4891" s="40"/>
      <c r="AG4891" s="40"/>
      <c r="AH4891" s="40"/>
      <c r="AI4891" s="40"/>
      <c r="AJ4891" s="40"/>
      <c r="AK4891" s="40"/>
      <c r="AL4891" s="40"/>
      <c r="AM4891" s="40"/>
      <c r="AN4891" s="40"/>
      <c r="AO4891" s="40"/>
      <c r="AP4891" s="40"/>
      <c r="AQ4891" s="40"/>
      <c r="AR4891" s="40"/>
      <c r="AS4891" s="40"/>
      <c r="AT4891" s="40"/>
      <c r="AU4891" s="40"/>
      <c r="AV4891" s="40"/>
      <c r="AW4891" s="40"/>
      <c r="AX4891" s="40"/>
      <c r="AY4891" s="40"/>
      <c r="AZ4891" s="40"/>
      <c r="BA4891" s="40"/>
      <c r="BB4891" s="40"/>
      <c r="BC4891" s="40"/>
      <c r="BD4891" s="40"/>
      <c r="BE4891" s="40"/>
      <c r="BF4891" s="40"/>
    </row>
    <row r="4892" spans="1:58" x14ac:dyDescent="0.4">
      <c r="A4892" s="510"/>
      <c r="B4892" s="40"/>
      <c r="C4892" s="40"/>
      <c r="D4892" s="45"/>
      <c r="E4892" s="45"/>
      <c r="F4892" s="64"/>
      <c r="G4892" s="40"/>
      <c r="H4892" s="40"/>
      <c r="I4892" s="40"/>
      <c r="J4892" s="40"/>
      <c r="K4892" s="40"/>
      <c r="L4892" s="40"/>
      <c r="M4892" s="40"/>
      <c r="N4892" s="40"/>
      <c r="O4892" s="40"/>
      <c r="P4892" s="40"/>
      <c r="Q4892" s="40"/>
      <c r="R4892" s="40"/>
      <c r="S4892" s="40"/>
      <c r="T4892" s="40"/>
      <c r="U4892" s="40"/>
      <c r="V4892" s="40"/>
      <c r="W4892" s="40"/>
      <c r="X4892" s="40"/>
      <c r="Y4892" s="40"/>
      <c r="Z4892" s="40"/>
      <c r="AA4892" s="40"/>
      <c r="AB4892" s="40"/>
      <c r="AC4892" s="40"/>
      <c r="AD4892" s="40"/>
      <c r="AE4892" s="40"/>
      <c r="AF4892" s="40"/>
      <c r="AG4892" s="40"/>
      <c r="AH4892" s="40"/>
      <c r="AI4892" s="40"/>
      <c r="AJ4892" s="40"/>
      <c r="AK4892" s="40"/>
      <c r="AL4892" s="40"/>
      <c r="AM4892" s="40"/>
      <c r="AN4892" s="40"/>
      <c r="AO4892" s="40"/>
      <c r="AP4892" s="40"/>
      <c r="AQ4892" s="40"/>
      <c r="AR4892" s="40"/>
      <c r="AS4892" s="40"/>
      <c r="AT4892" s="40"/>
      <c r="AU4892" s="40"/>
      <c r="AV4892" s="40"/>
      <c r="AW4892" s="40"/>
      <c r="AX4892" s="40"/>
      <c r="AY4892" s="40"/>
      <c r="AZ4892" s="40"/>
      <c r="BA4892" s="40"/>
      <c r="BB4892" s="40"/>
      <c r="BC4892" s="40"/>
      <c r="BD4892" s="40"/>
      <c r="BE4892" s="40"/>
      <c r="BF4892" s="40"/>
    </row>
    <row r="4893" spans="1:58" x14ac:dyDescent="0.4">
      <c r="A4893" s="510"/>
      <c r="B4893" s="40"/>
      <c r="C4893" s="40"/>
      <c r="D4893" s="45"/>
      <c r="E4893" s="45"/>
      <c r="F4893" s="64"/>
      <c r="G4893" s="40"/>
      <c r="H4893" s="40"/>
      <c r="I4893" s="40"/>
      <c r="J4893" s="40"/>
      <c r="K4893" s="40"/>
      <c r="L4893" s="40"/>
      <c r="M4893" s="40"/>
      <c r="N4893" s="40"/>
      <c r="O4893" s="40"/>
      <c r="P4893" s="40"/>
      <c r="Q4893" s="40"/>
      <c r="R4893" s="40"/>
      <c r="S4893" s="40"/>
      <c r="T4893" s="40"/>
      <c r="U4893" s="40"/>
      <c r="V4893" s="40"/>
      <c r="W4893" s="40"/>
      <c r="X4893" s="40"/>
      <c r="Y4893" s="40"/>
      <c r="Z4893" s="40"/>
      <c r="AA4893" s="40"/>
      <c r="AB4893" s="40"/>
      <c r="AC4893" s="40"/>
      <c r="AD4893" s="40"/>
      <c r="AE4893" s="40"/>
      <c r="AF4893" s="40"/>
      <c r="AG4893" s="40"/>
      <c r="AH4893" s="40"/>
      <c r="AI4893" s="40"/>
      <c r="AJ4893" s="40"/>
      <c r="AK4893" s="40"/>
      <c r="AL4893" s="40"/>
      <c r="AM4893" s="40"/>
      <c r="AN4893" s="40"/>
      <c r="AO4893" s="40"/>
      <c r="AP4893" s="40"/>
      <c r="AQ4893" s="40"/>
      <c r="AR4893" s="40"/>
      <c r="AS4893" s="40"/>
      <c r="AT4893" s="40"/>
      <c r="AU4893" s="40"/>
      <c r="AV4893" s="40"/>
      <c r="AW4893" s="40"/>
      <c r="AX4893" s="40"/>
      <c r="AY4893" s="40"/>
      <c r="AZ4893" s="40"/>
      <c r="BA4893" s="40"/>
      <c r="BB4893" s="40"/>
      <c r="BC4893" s="40"/>
      <c r="BD4893" s="40"/>
      <c r="BE4893" s="40"/>
      <c r="BF4893" s="40"/>
    </row>
    <row r="4894" spans="1:58" x14ac:dyDescent="0.4">
      <c r="A4894" s="510"/>
      <c r="B4894" s="40"/>
      <c r="C4894" s="40"/>
      <c r="D4894" s="45"/>
      <c r="E4894" s="45"/>
      <c r="F4894" s="64"/>
      <c r="G4894" s="40"/>
      <c r="H4894" s="40"/>
      <c r="I4894" s="40"/>
      <c r="J4894" s="40"/>
      <c r="K4894" s="40"/>
      <c r="L4894" s="40"/>
      <c r="M4894" s="40"/>
      <c r="N4894" s="40"/>
      <c r="O4894" s="40"/>
      <c r="P4894" s="40"/>
      <c r="Q4894" s="40"/>
      <c r="R4894" s="40"/>
      <c r="S4894" s="40"/>
      <c r="T4894" s="40"/>
      <c r="U4894" s="40"/>
      <c r="V4894" s="40"/>
      <c r="W4894" s="40"/>
      <c r="X4894" s="40"/>
      <c r="Y4894" s="40"/>
      <c r="Z4894" s="40"/>
      <c r="AA4894" s="40"/>
      <c r="AB4894" s="40"/>
      <c r="AC4894" s="40"/>
      <c r="AD4894" s="40"/>
      <c r="AE4894" s="40"/>
      <c r="AF4894" s="40"/>
      <c r="AG4894" s="40"/>
      <c r="AH4894" s="40"/>
      <c r="AI4894" s="40"/>
      <c r="AJ4894" s="40"/>
      <c r="AK4894" s="40"/>
      <c r="AL4894" s="40"/>
      <c r="AM4894" s="40"/>
      <c r="AN4894" s="40"/>
      <c r="AO4894" s="40"/>
      <c r="AP4894" s="40"/>
      <c r="AQ4894" s="40"/>
      <c r="AR4894" s="40"/>
      <c r="AS4894" s="40"/>
      <c r="AT4894" s="40"/>
      <c r="AU4894" s="40"/>
      <c r="AV4894" s="40"/>
      <c r="AW4894" s="40"/>
      <c r="AX4894" s="40"/>
      <c r="AY4894" s="40"/>
      <c r="AZ4894" s="40"/>
      <c r="BA4894" s="40"/>
      <c r="BB4894" s="40"/>
      <c r="BC4894" s="40"/>
      <c r="BD4894" s="40"/>
      <c r="BE4894" s="40"/>
      <c r="BF4894" s="40"/>
    </row>
    <row r="4895" spans="1:58" x14ac:dyDescent="0.4">
      <c r="A4895" s="510"/>
      <c r="B4895" s="40"/>
      <c r="C4895" s="40"/>
      <c r="D4895" s="45"/>
      <c r="E4895" s="45"/>
      <c r="F4895" s="64"/>
      <c r="G4895" s="40"/>
      <c r="H4895" s="40"/>
      <c r="I4895" s="40"/>
      <c r="J4895" s="40"/>
      <c r="K4895" s="40"/>
      <c r="L4895" s="40"/>
      <c r="M4895" s="40"/>
      <c r="N4895" s="40"/>
      <c r="O4895" s="40"/>
      <c r="P4895" s="40"/>
      <c r="Q4895" s="40"/>
      <c r="R4895" s="40"/>
      <c r="S4895" s="40"/>
      <c r="T4895" s="40"/>
      <c r="U4895" s="40"/>
      <c r="V4895" s="40"/>
      <c r="W4895" s="40"/>
      <c r="X4895" s="40"/>
      <c r="Y4895" s="40"/>
      <c r="Z4895" s="40"/>
      <c r="AA4895" s="40"/>
      <c r="AB4895" s="40"/>
      <c r="AC4895" s="40"/>
      <c r="AD4895" s="40"/>
      <c r="AE4895" s="40"/>
      <c r="AF4895" s="40"/>
      <c r="AG4895" s="40"/>
      <c r="AH4895" s="40"/>
      <c r="AI4895" s="40"/>
      <c r="AJ4895" s="40"/>
      <c r="AK4895" s="40"/>
      <c r="AL4895" s="40"/>
      <c r="AM4895" s="40"/>
      <c r="AN4895" s="40"/>
      <c r="AO4895" s="40"/>
      <c r="AP4895" s="40"/>
      <c r="AQ4895" s="40"/>
      <c r="AR4895" s="40"/>
      <c r="AS4895" s="40"/>
      <c r="AT4895" s="40"/>
      <c r="AU4895" s="40"/>
      <c r="AV4895" s="40"/>
      <c r="AW4895" s="40"/>
      <c r="AX4895" s="40"/>
      <c r="AY4895" s="40"/>
      <c r="AZ4895" s="40"/>
      <c r="BA4895" s="40"/>
      <c r="BB4895" s="40"/>
      <c r="BC4895" s="40"/>
      <c r="BD4895" s="40"/>
      <c r="BE4895" s="40"/>
      <c r="BF4895" s="40"/>
    </row>
    <row r="4896" spans="1:58" x14ac:dyDescent="0.4">
      <c r="A4896" s="510"/>
      <c r="B4896" s="40"/>
      <c r="C4896" s="40"/>
      <c r="D4896" s="45"/>
      <c r="E4896" s="45"/>
      <c r="F4896" s="64"/>
      <c r="G4896" s="40"/>
      <c r="H4896" s="40"/>
      <c r="I4896" s="40"/>
      <c r="J4896" s="40"/>
      <c r="K4896" s="40"/>
      <c r="L4896" s="40"/>
      <c r="M4896" s="40"/>
      <c r="N4896" s="40"/>
      <c r="O4896" s="40"/>
      <c r="P4896" s="40"/>
      <c r="Q4896" s="40"/>
      <c r="R4896" s="40"/>
      <c r="S4896" s="40"/>
      <c r="T4896" s="40"/>
      <c r="U4896" s="40"/>
      <c r="V4896" s="40"/>
      <c r="W4896" s="40"/>
      <c r="X4896" s="40"/>
      <c r="Y4896" s="40"/>
      <c r="Z4896" s="40"/>
      <c r="AA4896" s="40"/>
      <c r="AB4896" s="40"/>
      <c r="AC4896" s="40"/>
      <c r="AD4896" s="40"/>
      <c r="AE4896" s="40"/>
      <c r="AF4896" s="40"/>
      <c r="AG4896" s="40"/>
      <c r="AH4896" s="40"/>
      <c r="AI4896" s="40"/>
      <c r="AJ4896" s="40"/>
      <c r="AK4896" s="40"/>
      <c r="AL4896" s="40"/>
      <c r="AM4896" s="40"/>
      <c r="AN4896" s="40"/>
      <c r="AO4896" s="40"/>
      <c r="AP4896" s="40"/>
      <c r="AQ4896" s="40"/>
      <c r="AR4896" s="40"/>
      <c r="AS4896" s="40"/>
      <c r="AT4896" s="40"/>
      <c r="AU4896" s="40"/>
      <c r="AV4896" s="40"/>
      <c r="AW4896" s="40"/>
      <c r="AX4896" s="40"/>
      <c r="AY4896" s="40"/>
      <c r="AZ4896" s="40"/>
      <c r="BA4896" s="40"/>
      <c r="BB4896" s="40"/>
      <c r="BC4896" s="40"/>
      <c r="BD4896" s="40"/>
      <c r="BE4896" s="40"/>
      <c r="BF4896" s="40"/>
    </row>
    <row r="4897" spans="1:58" x14ac:dyDescent="0.4">
      <c r="A4897" s="510"/>
      <c r="B4897" s="40"/>
      <c r="C4897" s="40"/>
      <c r="D4897" s="45"/>
      <c r="E4897" s="45"/>
      <c r="F4897" s="64"/>
      <c r="G4897" s="40"/>
      <c r="H4897" s="40"/>
      <c r="I4897" s="40"/>
      <c r="J4897" s="40"/>
      <c r="K4897" s="40"/>
      <c r="L4897" s="40"/>
      <c r="M4897" s="40"/>
      <c r="N4897" s="40"/>
      <c r="O4897" s="40"/>
      <c r="P4897" s="40"/>
      <c r="Q4897" s="40"/>
      <c r="R4897" s="40"/>
      <c r="S4897" s="40"/>
      <c r="T4897" s="40"/>
      <c r="U4897" s="40"/>
      <c r="V4897" s="40"/>
      <c r="W4897" s="40"/>
      <c r="X4897" s="40"/>
      <c r="Y4897" s="40"/>
      <c r="Z4897" s="40"/>
      <c r="AA4897" s="40"/>
      <c r="AB4897" s="40"/>
      <c r="AC4897" s="40"/>
      <c r="AD4897" s="40"/>
      <c r="AE4897" s="40"/>
      <c r="AF4897" s="40"/>
      <c r="AG4897" s="40"/>
      <c r="AH4897" s="40"/>
      <c r="AI4897" s="40"/>
      <c r="AJ4897" s="40"/>
      <c r="AK4897" s="40"/>
      <c r="AL4897" s="40"/>
      <c r="AM4897" s="40"/>
      <c r="AN4897" s="40"/>
      <c r="AO4897" s="40"/>
      <c r="AP4897" s="40"/>
      <c r="AQ4897" s="40"/>
      <c r="AR4897" s="40"/>
      <c r="AS4897" s="40"/>
      <c r="AT4897" s="40"/>
      <c r="AU4897" s="40"/>
      <c r="AV4897" s="40"/>
      <c r="AW4897" s="40"/>
      <c r="AX4897" s="40"/>
      <c r="AY4897" s="40"/>
      <c r="AZ4897" s="40"/>
      <c r="BA4897" s="40"/>
      <c r="BB4897" s="40"/>
      <c r="BC4897" s="40"/>
      <c r="BD4897" s="40"/>
      <c r="BE4897" s="40"/>
      <c r="BF4897" s="40"/>
    </row>
    <row r="4898" spans="1:58" x14ac:dyDescent="0.4">
      <c r="A4898" s="510"/>
      <c r="B4898" s="40"/>
      <c r="C4898" s="40"/>
      <c r="D4898" s="45"/>
      <c r="E4898" s="45"/>
      <c r="F4898" s="64"/>
      <c r="G4898" s="40"/>
      <c r="H4898" s="40"/>
      <c r="I4898" s="40"/>
      <c r="J4898" s="40"/>
      <c r="K4898" s="40"/>
      <c r="L4898" s="40"/>
      <c r="M4898" s="40"/>
      <c r="N4898" s="40"/>
      <c r="O4898" s="40"/>
      <c r="P4898" s="40"/>
      <c r="Q4898" s="40"/>
      <c r="R4898" s="40"/>
      <c r="S4898" s="40"/>
      <c r="T4898" s="40"/>
      <c r="U4898" s="40"/>
      <c r="V4898" s="40"/>
      <c r="W4898" s="40"/>
      <c r="X4898" s="40"/>
      <c r="Y4898" s="40"/>
      <c r="Z4898" s="40"/>
      <c r="AA4898" s="40"/>
      <c r="AB4898" s="40"/>
      <c r="AC4898" s="40"/>
      <c r="AD4898" s="40"/>
      <c r="AE4898" s="40"/>
      <c r="AF4898" s="40"/>
      <c r="AG4898" s="40"/>
      <c r="AH4898" s="40"/>
      <c r="AI4898" s="40"/>
      <c r="AJ4898" s="40"/>
      <c r="AK4898" s="40"/>
      <c r="AL4898" s="40"/>
      <c r="AM4898" s="40"/>
      <c r="AN4898" s="40"/>
      <c r="AO4898" s="40"/>
      <c r="AP4898" s="40"/>
      <c r="AQ4898" s="40"/>
      <c r="AR4898" s="40"/>
      <c r="AS4898" s="40"/>
      <c r="AT4898" s="40"/>
      <c r="AU4898" s="40"/>
      <c r="AV4898" s="40"/>
      <c r="AW4898" s="40"/>
      <c r="AX4898" s="40"/>
      <c r="AY4898" s="40"/>
      <c r="AZ4898" s="40"/>
      <c r="BA4898" s="40"/>
      <c r="BB4898" s="40"/>
      <c r="BC4898" s="40"/>
      <c r="BD4898" s="40"/>
      <c r="BE4898" s="40"/>
      <c r="BF4898" s="40"/>
    </row>
    <row r="4899" spans="1:58" x14ac:dyDescent="0.4">
      <c r="A4899" s="510"/>
      <c r="B4899" s="40"/>
      <c r="C4899" s="40"/>
      <c r="D4899" s="45"/>
      <c r="E4899" s="45"/>
      <c r="F4899" s="64"/>
      <c r="G4899" s="40"/>
      <c r="H4899" s="40"/>
      <c r="I4899" s="40"/>
      <c r="J4899" s="40"/>
      <c r="K4899" s="40"/>
      <c r="L4899" s="40"/>
      <c r="M4899" s="40"/>
      <c r="N4899" s="40"/>
      <c r="O4899" s="40"/>
      <c r="P4899" s="40"/>
      <c r="Q4899" s="40"/>
      <c r="R4899" s="40"/>
      <c r="S4899" s="40"/>
      <c r="T4899" s="40"/>
      <c r="U4899" s="40"/>
      <c r="V4899" s="40"/>
      <c r="W4899" s="40"/>
      <c r="X4899" s="40"/>
      <c r="Y4899" s="40"/>
      <c r="Z4899" s="40"/>
      <c r="AA4899" s="40"/>
      <c r="AB4899" s="40"/>
      <c r="AC4899" s="40"/>
      <c r="AD4899" s="40"/>
      <c r="AE4899" s="40"/>
      <c r="AF4899" s="40"/>
      <c r="AG4899" s="40"/>
      <c r="AH4899" s="40"/>
      <c r="AI4899" s="40"/>
      <c r="AJ4899" s="40"/>
      <c r="AK4899" s="40"/>
      <c r="AL4899" s="40"/>
      <c r="AM4899" s="40"/>
      <c r="AN4899" s="40"/>
      <c r="AO4899" s="40"/>
      <c r="AP4899" s="40"/>
      <c r="AQ4899" s="40"/>
      <c r="AR4899" s="40"/>
      <c r="AS4899" s="40"/>
      <c r="AT4899" s="40"/>
      <c r="AU4899" s="40"/>
      <c r="AV4899" s="40"/>
      <c r="AW4899" s="40"/>
      <c r="AX4899" s="40"/>
      <c r="AY4899" s="40"/>
      <c r="AZ4899" s="40"/>
      <c r="BA4899" s="40"/>
      <c r="BB4899" s="40"/>
      <c r="BC4899" s="40"/>
      <c r="BD4899" s="40"/>
      <c r="BE4899" s="40"/>
      <c r="BF4899" s="40"/>
    </row>
    <row r="4900" spans="1:58" x14ac:dyDescent="0.4">
      <c r="A4900" s="510"/>
      <c r="B4900" s="40"/>
      <c r="C4900" s="40"/>
      <c r="D4900" s="45"/>
      <c r="E4900" s="45"/>
      <c r="F4900" s="64"/>
      <c r="G4900" s="40"/>
      <c r="H4900" s="40"/>
      <c r="I4900" s="40"/>
      <c r="J4900" s="40"/>
      <c r="K4900" s="40"/>
      <c r="L4900" s="40"/>
      <c r="M4900" s="40"/>
      <c r="N4900" s="40"/>
      <c r="O4900" s="40"/>
      <c r="P4900" s="40"/>
      <c r="Q4900" s="40"/>
      <c r="R4900" s="40"/>
      <c r="S4900" s="40"/>
      <c r="T4900" s="40"/>
      <c r="U4900" s="40"/>
      <c r="V4900" s="40"/>
      <c r="W4900" s="40"/>
      <c r="X4900" s="40"/>
      <c r="Y4900" s="40"/>
      <c r="Z4900" s="40"/>
      <c r="AA4900" s="40"/>
      <c r="AB4900" s="40"/>
      <c r="AC4900" s="40"/>
      <c r="AD4900" s="40"/>
      <c r="AE4900" s="40"/>
      <c r="AF4900" s="40"/>
      <c r="AG4900" s="40"/>
      <c r="AH4900" s="40"/>
      <c r="AI4900" s="40"/>
      <c r="AJ4900" s="40"/>
      <c r="AK4900" s="40"/>
      <c r="AL4900" s="40"/>
      <c r="AM4900" s="40"/>
      <c r="AN4900" s="40"/>
      <c r="AO4900" s="40"/>
      <c r="AP4900" s="40"/>
      <c r="AQ4900" s="40"/>
      <c r="AR4900" s="40"/>
      <c r="AS4900" s="40"/>
      <c r="AT4900" s="40"/>
      <c r="AU4900" s="40"/>
      <c r="AV4900" s="40"/>
      <c r="AW4900" s="40"/>
      <c r="AX4900" s="40"/>
      <c r="AY4900" s="40"/>
      <c r="AZ4900" s="40"/>
      <c r="BA4900" s="40"/>
      <c r="BB4900" s="40"/>
      <c r="BC4900" s="40"/>
      <c r="BD4900" s="40"/>
      <c r="BE4900" s="40"/>
      <c r="BF4900" s="40"/>
    </row>
    <row r="4901" spans="1:58" x14ac:dyDescent="0.4">
      <c r="A4901" s="510"/>
      <c r="B4901" s="40"/>
      <c r="C4901" s="40"/>
      <c r="D4901" s="45"/>
      <c r="E4901" s="45"/>
      <c r="F4901" s="64"/>
      <c r="G4901" s="40"/>
      <c r="H4901" s="40"/>
      <c r="I4901" s="40"/>
      <c r="J4901" s="40"/>
      <c r="K4901" s="40"/>
      <c r="L4901" s="40"/>
      <c r="M4901" s="40"/>
      <c r="N4901" s="40"/>
      <c r="O4901" s="40"/>
      <c r="P4901" s="40"/>
      <c r="Q4901" s="40"/>
      <c r="R4901" s="40"/>
      <c r="S4901" s="40"/>
      <c r="T4901" s="40"/>
      <c r="U4901" s="40"/>
      <c r="V4901" s="40"/>
      <c r="W4901" s="40"/>
      <c r="X4901" s="40"/>
      <c r="Y4901" s="40"/>
      <c r="Z4901" s="40"/>
      <c r="AA4901" s="40"/>
      <c r="AB4901" s="40"/>
      <c r="AC4901" s="40"/>
      <c r="AD4901" s="40"/>
      <c r="AE4901" s="40"/>
      <c r="AF4901" s="40"/>
      <c r="AG4901" s="40"/>
      <c r="AH4901" s="40"/>
      <c r="AI4901" s="40"/>
      <c r="AJ4901" s="40"/>
      <c r="AK4901" s="40"/>
      <c r="AL4901" s="40"/>
      <c r="AM4901" s="40"/>
      <c r="AN4901" s="40"/>
      <c r="AO4901" s="40"/>
      <c r="AP4901" s="40"/>
      <c r="AQ4901" s="40"/>
      <c r="AR4901" s="40"/>
      <c r="AS4901" s="40"/>
      <c r="AT4901" s="40"/>
      <c r="AU4901" s="40"/>
      <c r="AV4901" s="40"/>
      <c r="AW4901" s="40"/>
      <c r="AX4901" s="40"/>
      <c r="AY4901" s="40"/>
      <c r="AZ4901" s="40"/>
      <c r="BA4901" s="40"/>
      <c r="BB4901" s="40"/>
      <c r="BC4901" s="40"/>
      <c r="BD4901" s="40"/>
      <c r="BE4901" s="40"/>
      <c r="BF4901" s="40"/>
    </row>
    <row r="4902" spans="1:58" x14ac:dyDescent="0.4">
      <c r="A4902" s="510"/>
      <c r="B4902" s="40"/>
      <c r="C4902" s="40"/>
      <c r="D4902" s="45"/>
      <c r="E4902" s="45"/>
      <c r="F4902" s="64"/>
      <c r="G4902" s="40"/>
      <c r="H4902" s="40"/>
      <c r="I4902" s="40"/>
      <c r="J4902" s="40"/>
      <c r="K4902" s="40"/>
      <c r="L4902" s="40"/>
      <c r="M4902" s="40"/>
      <c r="N4902" s="40"/>
      <c r="O4902" s="40"/>
      <c r="P4902" s="40"/>
      <c r="Q4902" s="40"/>
      <c r="R4902" s="40"/>
      <c r="S4902" s="40"/>
      <c r="T4902" s="40"/>
      <c r="U4902" s="40"/>
      <c r="V4902" s="40"/>
      <c r="W4902" s="40"/>
      <c r="X4902" s="40"/>
      <c r="Y4902" s="40"/>
      <c r="Z4902" s="40"/>
      <c r="AA4902" s="40"/>
      <c r="AB4902" s="40"/>
      <c r="AC4902" s="40"/>
      <c r="AD4902" s="40"/>
      <c r="AE4902" s="40"/>
      <c r="AF4902" s="40"/>
      <c r="AG4902" s="40"/>
      <c r="AH4902" s="40"/>
      <c r="AI4902" s="40"/>
      <c r="AJ4902" s="40"/>
      <c r="AK4902" s="40"/>
      <c r="AL4902" s="40"/>
      <c r="AM4902" s="40"/>
      <c r="AN4902" s="40"/>
      <c r="AO4902" s="40"/>
      <c r="AP4902" s="40"/>
      <c r="AQ4902" s="40"/>
      <c r="AR4902" s="40"/>
      <c r="AS4902" s="40"/>
      <c r="AT4902" s="40"/>
      <c r="AU4902" s="40"/>
      <c r="AV4902" s="40"/>
      <c r="AW4902" s="40"/>
      <c r="AX4902" s="40"/>
      <c r="AY4902" s="40"/>
      <c r="AZ4902" s="40"/>
      <c r="BA4902" s="40"/>
      <c r="BB4902" s="40"/>
      <c r="BC4902" s="40"/>
      <c r="BD4902" s="40"/>
      <c r="BE4902" s="40"/>
      <c r="BF4902" s="40"/>
    </row>
    <row r="4903" spans="1:58" x14ac:dyDescent="0.4">
      <c r="A4903" s="510"/>
      <c r="B4903" s="40"/>
      <c r="C4903" s="40"/>
      <c r="D4903" s="45"/>
      <c r="E4903" s="45"/>
      <c r="F4903" s="64"/>
      <c r="G4903" s="40"/>
      <c r="H4903" s="40"/>
      <c r="I4903" s="40"/>
      <c r="J4903" s="40"/>
      <c r="K4903" s="40"/>
      <c r="L4903" s="40"/>
      <c r="M4903" s="40"/>
      <c r="N4903" s="40"/>
      <c r="O4903" s="40"/>
      <c r="P4903" s="40"/>
      <c r="Q4903" s="40"/>
      <c r="R4903" s="40"/>
      <c r="S4903" s="40"/>
      <c r="T4903" s="40"/>
      <c r="U4903" s="40"/>
      <c r="V4903" s="40"/>
      <c r="W4903" s="40"/>
      <c r="X4903" s="40"/>
      <c r="Y4903" s="40"/>
      <c r="Z4903" s="40"/>
      <c r="AA4903" s="40"/>
      <c r="AB4903" s="40"/>
      <c r="AC4903" s="40"/>
      <c r="AD4903" s="40"/>
      <c r="AE4903" s="40"/>
      <c r="AF4903" s="40"/>
      <c r="AG4903" s="40"/>
      <c r="AH4903" s="40"/>
      <c r="AI4903" s="40"/>
      <c r="AJ4903" s="40"/>
      <c r="AK4903" s="40"/>
      <c r="AL4903" s="40"/>
      <c r="AM4903" s="40"/>
      <c r="AN4903" s="40"/>
      <c r="AO4903" s="40"/>
      <c r="AP4903" s="40"/>
      <c r="AQ4903" s="40"/>
      <c r="AR4903" s="40"/>
      <c r="AS4903" s="40"/>
      <c r="AT4903" s="40"/>
      <c r="AU4903" s="40"/>
      <c r="AV4903" s="40"/>
      <c r="AW4903" s="40"/>
      <c r="AX4903" s="40"/>
      <c r="AY4903" s="40"/>
      <c r="AZ4903" s="40"/>
      <c r="BA4903" s="40"/>
      <c r="BB4903" s="40"/>
      <c r="BC4903" s="40"/>
      <c r="BD4903" s="40"/>
      <c r="BE4903" s="40"/>
      <c r="BF4903" s="40"/>
    </row>
    <row r="4904" spans="1:58" x14ac:dyDescent="0.4">
      <c r="A4904" s="510"/>
      <c r="B4904" s="40"/>
      <c r="C4904" s="40"/>
      <c r="D4904" s="45"/>
      <c r="E4904" s="45"/>
      <c r="F4904" s="64"/>
      <c r="G4904" s="40"/>
      <c r="H4904" s="40"/>
      <c r="I4904" s="40"/>
      <c r="J4904" s="40"/>
      <c r="K4904" s="40"/>
      <c r="L4904" s="40"/>
      <c r="M4904" s="40"/>
      <c r="N4904" s="40"/>
      <c r="O4904" s="40"/>
      <c r="P4904" s="40"/>
      <c r="Q4904" s="40"/>
      <c r="R4904" s="40"/>
      <c r="S4904" s="40"/>
      <c r="T4904" s="40"/>
      <c r="U4904" s="40"/>
      <c r="V4904" s="40"/>
      <c r="W4904" s="40"/>
      <c r="X4904" s="40"/>
      <c r="Y4904" s="40"/>
      <c r="Z4904" s="40"/>
      <c r="AA4904" s="40"/>
      <c r="AB4904" s="40"/>
      <c r="AC4904" s="40"/>
      <c r="AD4904" s="40"/>
      <c r="AE4904" s="40"/>
      <c r="AF4904" s="40"/>
      <c r="AG4904" s="40"/>
      <c r="AH4904" s="40"/>
      <c r="AI4904" s="40"/>
      <c r="AJ4904" s="40"/>
      <c r="AK4904" s="40"/>
      <c r="AL4904" s="40"/>
      <c r="AM4904" s="40"/>
      <c r="AN4904" s="40"/>
      <c r="AO4904" s="40"/>
      <c r="AP4904" s="40"/>
      <c r="AQ4904" s="40"/>
      <c r="AR4904" s="40"/>
      <c r="AS4904" s="40"/>
      <c r="AT4904" s="40"/>
      <c r="AU4904" s="40"/>
      <c r="AV4904" s="40"/>
      <c r="AW4904" s="40"/>
      <c r="AX4904" s="40"/>
      <c r="AY4904" s="40"/>
      <c r="AZ4904" s="40"/>
      <c r="BA4904" s="40"/>
      <c r="BB4904" s="40"/>
      <c r="BC4904" s="40"/>
      <c r="BD4904" s="40"/>
      <c r="BE4904" s="40"/>
      <c r="BF4904" s="40"/>
    </row>
    <row r="4905" spans="1:58" x14ac:dyDescent="0.4">
      <c r="A4905" s="510"/>
      <c r="B4905" s="40"/>
      <c r="C4905" s="40"/>
      <c r="D4905" s="45"/>
      <c r="E4905" s="45"/>
      <c r="F4905" s="64"/>
      <c r="G4905" s="40"/>
      <c r="H4905" s="40"/>
      <c r="I4905" s="40"/>
      <c r="J4905" s="40"/>
      <c r="K4905" s="40"/>
      <c r="L4905" s="40"/>
      <c r="M4905" s="40"/>
      <c r="N4905" s="40"/>
      <c r="O4905" s="40"/>
      <c r="P4905" s="40"/>
      <c r="Q4905" s="40"/>
      <c r="R4905" s="40"/>
      <c r="S4905" s="40"/>
      <c r="T4905" s="40"/>
      <c r="U4905" s="40"/>
      <c r="V4905" s="40"/>
      <c r="W4905" s="40"/>
      <c r="X4905" s="40"/>
      <c r="Y4905" s="40"/>
      <c r="Z4905" s="40"/>
      <c r="AA4905" s="40"/>
      <c r="AB4905" s="40"/>
      <c r="AC4905" s="40"/>
      <c r="AD4905" s="40"/>
      <c r="AE4905" s="40"/>
      <c r="AF4905" s="40"/>
      <c r="AG4905" s="40"/>
      <c r="AH4905" s="40"/>
      <c r="AI4905" s="40"/>
      <c r="AJ4905" s="40"/>
      <c r="AK4905" s="40"/>
      <c r="AL4905" s="40"/>
      <c r="AM4905" s="40"/>
      <c r="AN4905" s="40"/>
      <c r="AO4905" s="40"/>
      <c r="AP4905" s="40"/>
      <c r="AQ4905" s="40"/>
      <c r="AR4905" s="40"/>
      <c r="AS4905" s="40"/>
      <c r="AT4905" s="40"/>
      <c r="AU4905" s="40"/>
      <c r="AV4905" s="40"/>
      <c r="AW4905" s="40"/>
      <c r="AX4905" s="40"/>
      <c r="AY4905" s="40"/>
      <c r="AZ4905" s="40"/>
      <c r="BA4905" s="40"/>
      <c r="BB4905" s="40"/>
      <c r="BC4905" s="40"/>
      <c r="BD4905" s="40"/>
      <c r="BE4905" s="40"/>
      <c r="BF4905" s="40"/>
    </row>
    <row r="4906" spans="1:58" x14ac:dyDescent="0.4">
      <c r="A4906" s="510"/>
      <c r="B4906" s="40"/>
      <c r="C4906" s="40"/>
      <c r="D4906" s="45"/>
      <c r="E4906" s="45"/>
      <c r="F4906" s="64"/>
      <c r="G4906" s="40"/>
      <c r="H4906" s="40"/>
      <c r="I4906" s="40"/>
      <c r="J4906" s="40"/>
      <c r="K4906" s="40"/>
      <c r="L4906" s="40"/>
      <c r="M4906" s="40"/>
      <c r="N4906" s="40"/>
      <c r="O4906" s="40"/>
      <c r="P4906" s="40"/>
      <c r="Q4906" s="40"/>
      <c r="R4906" s="40"/>
      <c r="S4906" s="40"/>
      <c r="T4906" s="40"/>
      <c r="U4906" s="40"/>
      <c r="V4906" s="40"/>
      <c r="W4906" s="40"/>
      <c r="X4906" s="40"/>
      <c r="Y4906" s="40"/>
      <c r="Z4906" s="40"/>
      <c r="AA4906" s="40"/>
      <c r="AB4906" s="40"/>
      <c r="AC4906" s="40"/>
      <c r="AD4906" s="40"/>
      <c r="AE4906" s="40"/>
      <c r="AF4906" s="40"/>
      <c r="AG4906" s="40"/>
      <c r="AH4906" s="40"/>
      <c r="AI4906" s="40"/>
      <c r="AJ4906" s="40"/>
      <c r="AK4906" s="40"/>
      <c r="AL4906" s="40"/>
      <c r="AM4906" s="40"/>
      <c r="AN4906" s="40"/>
      <c r="AO4906" s="40"/>
      <c r="AP4906" s="40"/>
      <c r="AQ4906" s="40"/>
      <c r="AR4906" s="40"/>
      <c r="AS4906" s="40"/>
      <c r="AT4906" s="40"/>
      <c r="AU4906" s="40"/>
      <c r="AV4906" s="40"/>
      <c r="AW4906" s="40"/>
      <c r="AX4906" s="40"/>
      <c r="AY4906" s="40"/>
      <c r="AZ4906" s="40"/>
      <c r="BA4906" s="40"/>
      <c r="BB4906" s="40"/>
      <c r="BC4906" s="40"/>
      <c r="BD4906" s="40"/>
      <c r="BE4906" s="40"/>
      <c r="BF4906" s="40"/>
    </row>
    <row r="4907" spans="1:58" x14ac:dyDescent="0.4">
      <c r="A4907" s="510"/>
      <c r="B4907" s="40"/>
      <c r="C4907" s="40"/>
      <c r="D4907" s="45"/>
      <c r="E4907" s="45"/>
      <c r="F4907" s="64"/>
      <c r="G4907" s="40"/>
      <c r="H4907" s="40"/>
      <c r="I4907" s="40"/>
      <c r="J4907" s="40"/>
      <c r="K4907" s="40"/>
      <c r="L4907" s="40"/>
      <c r="M4907" s="40"/>
      <c r="N4907" s="40"/>
      <c r="O4907" s="40"/>
      <c r="P4907" s="40"/>
      <c r="Q4907" s="40"/>
      <c r="R4907" s="40"/>
      <c r="S4907" s="40"/>
      <c r="T4907" s="40"/>
      <c r="U4907" s="40"/>
      <c r="V4907" s="40"/>
      <c r="W4907" s="40"/>
      <c r="X4907" s="40"/>
      <c r="Y4907" s="40"/>
      <c r="Z4907" s="40"/>
      <c r="AA4907" s="40"/>
      <c r="AB4907" s="40"/>
      <c r="AC4907" s="40"/>
      <c r="AD4907" s="40"/>
      <c r="AE4907" s="40"/>
      <c r="AF4907" s="40"/>
      <c r="AG4907" s="40"/>
      <c r="AH4907" s="40"/>
      <c r="AI4907" s="40"/>
      <c r="AJ4907" s="40"/>
      <c r="AK4907" s="40"/>
      <c r="AL4907" s="40"/>
      <c r="AM4907" s="40"/>
      <c r="AN4907" s="40"/>
      <c r="AO4907" s="40"/>
      <c r="AP4907" s="40"/>
      <c r="AQ4907" s="40"/>
      <c r="AR4907" s="40"/>
      <c r="AS4907" s="40"/>
      <c r="AT4907" s="40"/>
      <c r="AU4907" s="40"/>
      <c r="AV4907" s="40"/>
      <c r="AW4907" s="40"/>
      <c r="AX4907" s="40"/>
      <c r="AY4907" s="40"/>
      <c r="AZ4907" s="40"/>
      <c r="BA4907" s="40"/>
      <c r="BB4907" s="40"/>
      <c r="BC4907" s="40"/>
      <c r="BD4907" s="40"/>
      <c r="BE4907" s="40"/>
      <c r="BF4907" s="40"/>
    </row>
    <row r="4908" spans="1:58" x14ac:dyDescent="0.4">
      <c r="A4908" s="510"/>
      <c r="B4908" s="40"/>
      <c r="C4908" s="40"/>
      <c r="D4908" s="45"/>
      <c r="E4908" s="45"/>
      <c r="F4908" s="64"/>
      <c r="G4908" s="40"/>
      <c r="H4908" s="40"/>
      <c r="I4908" s="40"/>
      <c r="J4908" s="40"/>
      <c r="K4908" s="40"/>
      <c r="L4908" s="40"/>
      <c r="M4908" s="40"/>
      <c r="N4908" s="40"/>
      <c r="O4908" s="40"/>
      <c r="P4908" s="40"/>
      <c r="Q4908" s="40"/>
      <c r="R4908" s="40"/>
      <c r="S4908" s="40"/>
      <c r="T4908" s="40"/>
      <c r="U4908" s="40"/>
      <c r="V4908" s="40"/>
      <c r="W4908" s="40"/>
      <c r="X4908" s="40"/>
      <c r="Y4908" s="40"/>
      <c r="Z4908" s="40"/>
      <c r="AA4908" s="40"/>
      <c r="AB4908" s="40"/>
      <c r="AC4908" s="40"/>
      <c r="AD4908" s="40"/>
      <c r="AE4908" s="40"/>
      <c r="AF4908" s="40"/>
      <c r="AG4908" s="40"/>
      <c r="AH4908" s="40"/>
      <c r="AI4908" s="40"/>
      <c r="AJ4908" s="40"/>
      <c r="AK4908" s="40"/>
      <c r="AL4908" s="40"/>
      <c r="AM4908" s="40"/>
      <c r="AN4908" s="40"/>
      <c r="AO4908" s="40"/>
      <c r="AP4908" s="40"/>
      <c r="AQ4908" s="40"/>
      <c r="AR4908" s="40"/>
      <c r="AS4908" s="40"/>
      <c r="AT4908" s="40"/>
      <c r="AU4908" s="40"/>
      <c r="AV4908" s="40"/>
      <c r="AW4908" s="40"/>
      <c r="AX4908" s="40"/>
      <c r="AY4908" s="40"/>
      <c r="AZ4908" s="40"/>
      <c r="BA4908" s="40"/>
      <c r="BB4908" s="40"/>
      <c r="BC4908" s="40"/>
      <c r="BD4908" s="40"/>
      <c r="BE4908" s="40"/>
      <c r="BF4908" s="40"/>
    </row>
    <row r="4909" spans="1:58" x14ac:dyDescent="0.4">
      <c r="A4909" s="510"/>
      <c r="B4909" s="40"/>
      <c r="C4909" s="40"/>
      <c r="D4909" s="45"/>
      <c r="E4909" s="45"/>
      <c r="F4909" s="64"/>
      <c r="G4909" s="40"/>
      <c r="H4909" s="40"/>
      <c r="I4909" s="40"/>
      <c r="J4909" s="40"/>
      <c r="K4909" s="40"/>
      <c r="L4909" s="40"/>
      <c r="M4909" s="40"/>
      <c r="N4909" s="40"/>
      <c r="O4909" s="40"/>
      <c r="P4909" s="40"/>
      <c r="Q4909" s="40"/>
      <c r="R4909" s="40"/>
      <c r="S4909" s="40"/>
      <c r="T4909" s="40"/>
      <c r="U4909" s="40"/>
      <c r="V4909" s="40"/>
      <c r="W4909" s="40"/>
      <c r="X4909" s="40"/>
      <c r="Y4909" s="40"/>
      <c r="Z4909" s="40"/>
      <c r="AA4909" s="40"/>
      <c r="AB4909" s="40"/>
      <c r="AC4909" s="40"/>
      <c r="AD4909" s="40"/>
      <c r="AE4909" s="40"/>
      <c r="AF4909" s="40"/>
      <c r="AG4909" s="40"/>
      <c r="AH4909" s="40"/>
      <c r="AI4909" s="40"/>
      <c r="AJ4909" s="40"/>
      <c r="AK4909" s="40"/>
      <c r="AL4909" s="40"/>
      <c r="AM4909" s="40"/>
      <c r="AN4909" s="40"/>
      <c r="AO4909" s="40"/>
      <c r="AP4909" s="40"/>
      <c r="AQ4909" s="40"/>
      <c r="AR4909" s="40"/>
      <c r="AS4909" s="40"/>
      <c r="AT4909" s="40"/>
      <c r="AU4909" s="40"/>
      <c r="AV4909" s="40"/>
      <c r="AW4909" s="40"/>
      <c r="AX4909" s="40"/>
      <c r="AY4909" s="40"/>
      <c r="AZ4909" s="40"/>
      <c r="BA4909" s="40"/>
      <c r="BB4909" s="40"/>
      <c r="BC4909" s="40"/>
      <c r="BD4909" s="40"/>
      <c r="BE4909" s="40"/>
      <c r="BF4909" s="40"/>
    </row>
    <row r="4910" spans="1:58" x14ac:dyDescent="0.4">
      <c r="A4910" s="510"/>
      <c r="B4910" s="40"/>
      <c r="C4910" s="40"/>
      <c r="D4910" s="45"/>
      <c r="E4910" s="45"/>
      <c r="F4910" s="64"/>
      <c r="G4910" s="40"/>
      <c r="H4910" s="40"/>
      <c r="I4910" s="40"/>
      <c r="J4910" s="40"/>
      <c r="K4910" s="40"/>
      <c r="L4910" s="40"/>
      <c r="M4910" s="40"/>
      <c r="N4910" s="40"/>
      <c r="O4910" s="40"/>
      <c r="P4910" s="40"/>
      <c r="Q4910" s="40"/>
      <c r="R4910" s="40"/>
      <c r="S4910" s="40"/>
      <c r="T4910" s="40"/>
      <c r="U4910" s="40"/>
      <c r="V4910" s="40"/>
      <c r="W4910" s="40"/>
      <c r="X4910" s="40"/>
      <c r="Y4910" s="40"/>
      <c r="Z4910" s="40"/>
      <c r="AA4910" s="40"/>
      <c r="AB4910" s="40"/>
      <c r="AC4910" s="40"/>
      <c r="AD4910" s="40"/>
      <c r="AE4910" s="40"/>
      <c r="AF4910" s="40"/>
      <c r="AG4910" s="40"/>
      <c r="AH4910" s="40"/>
      <c r="AI4910" s="40"/>
      <c r="AJ4910" s="40"/>
      <c r="AK4910" s="40"/>
      <c r="AL4910" s="40"/>
      <c r="AM4910" s="40"/>
      <c r="AN4910" s="40"/>
      <c r="AO4910" s="40"/>
      <c r="AP4910" s="40"/>
      <c r="AQ4910" s="40"/>
      <c r="AR4910" s="40"/>
      <c r="AS4910" s="40"/>
      <c r="AT4910" s="40"/>
      <c r="AU4910" s="40"/>
      <c r="AV4910" s="40"/>
      <c r="AW4910" s="40"/>
      <c r="AX4910" s="40"/>
      <c r="AY4910" s="40"/>
      <c r="AZ4910" s="40"/>
      <c r="BA4910" s="40"/>
      <c r="BB4910" s="40"/>
      <c r="BC4910" s="40"/>
      <c r="BD4910" s="40"/>
      <c r="BE4910" s="40"/>
      <c r="BF4910" s="40"/>
    </row>
    <row r="4911" spans="1:58" x14ac:dyDescent="0.4">
      <c r="A4911" s="510"/>
      <c r="B4911" s="40"/>
      <c r="C4911" s="40"/>
      <c r="D4911" s="45"/>
      <c r="E4911" s="45"/>
      <c r="F4911" s="64"/>
      <c r="G4911" s="40"/>
      <c r="H4911" s="40"/>
      <c r="I4911" s="40"/>
      <c r="J4911" s="40"/>
      <c r="K4911" s="40"/>
      <c r="L4911" s="40"/>
      <c r="M4911" s="40"/>
      <c r="N4911" s="40"/>
      <c r="O4911" s="40"/>
      <c r="P4911" s="40"/>
      <c r="Q4911" s="40"/>
      <c r="R4911" s="40"/>
      <c r="S4911" s="40"/>
      <c r="T4911" s="40"/>
      <c r="U4911" s="40"/>
      <c r="V4911" s="40"/>
      <c r="W4911" s="40"/>
      <c r="X4911" s="40"/>
      <c r="Y4911" s="40"/>
      <c r="Z4911" s="40"/>
      <c r="AA4911" s="40"/>
      <c r="AB4911" s="40"/>
      <c r="AC4911" s="40"/>
      <c r="AD4911" s="40"/>
      <c r="AE4911" s="40"/>
      <c r="AF4911" s="40"/>
      <c r="AG4911" s="40"/>
      <c r="AH4911" s="40"/>
      <c r="AI4911" s="40"/>
      <c r="AJ4911" s="40"/>
      <c r="AK4911" s="40"/>
      <c r="AL4911" s="40"/>
      <c r="AM4911" s="40"/>
      <c r="AN4911" s="40"/>
      <c r="AO4911" s="40"/>
      <c r="AP4911" s="40"/>
      <c r="AQ4911" s="40"/>
      <c r="AR4911" s="40"/>
      <c r="AS4911" s="40"/>
      <c r="AT4911" s="40"/>
      <c r="AU4911" s="40"/>
      <c r="AV4911" s="40"/>
      <c r="AW4911" s="40"/>
      <c r="AX4911" s="40"/>
      <c r="AY4911" s="40"/>
      <c r="AZ4911" s="40"/>
      <c r="BA4911" s="40"/>
      <c r="BB4911" s="40"/>
      <c r="BC4911" s="40"/>
      <c r="BD4911" s="40"/>
      <c r="BE4911" s="40"/>
      <c r="BF4911" s="40"/>
    </row>
    <row r="4912" spans="1:58" x14ac:dyDescent="0.4">
      <c r="A4912" s="510"/>
      <c r="B4912" s="40"/>
      <c r="C4912" s="40"/>
      <c r="D4912" s="45"/>
      <c r="E4912" s="45"/>
      <c r="F4912" s="64"/>
      <c r="G4912" s="40"/>
      <c r="H4912" s="40"/>
      <c r="I4912" s="40"/>
      <c r="J4912" s="40"/>
      <c r="K4912" s="40"/>
      <c r="L4912" s="40"/>
      <c r="M4912" s="40"/>
      <c r="N4912" s="40"/>
      <c r="O4912" s="40"/>
      <c r="P4912" s="40"/>
      <c r="Q4912" s="40"/>
      <c r="R4912" s="40"/>
      <c r="S4912" s="40"/>
      <c r="T4912" s="40"/>
      <c r="U4912" s="40"/>
      <c r="V4912" s="40"/>
      <c r="W4912" s="40"/>
      <c r="X4912" s="40"/>
      <c r="Y4912" s="40"/>
      <c r="Z4912" s="40"/>
      <c r="AA4912" s="40"/>
      <c r="AB4912" s="40"/>
      <c r="AC4912" s="40"/>
      <c r="AD4912" s="40"/>
      <c r="AE4912" s="40"/>
      <c r="AF4912" s="40"/>
      <c r="AG4912" s="40"/>
      <c r="AH4912" s="40"/>
      <c r="AI4912" s="40"/>
      <c r="AJ4912" s="40"/>
      <c r="AK4912" s="40"/>
      <c r="AL4912" s="40"/>
      <c r="AM4912" s="40"/>
      <c r="AN4912" s="40"/>
      <c r="AO4912" s="40"/>
      <c r="AP4912" s="40"/>
      <c r="AQ4912" s="40"/>
      <c r="AR4912" s="40"/>
      <c r="AS4912" s="40"/>
      <c r="AT4912" s="40"/>
      <c r="AU4912" s="40"/>
      <c r="AV4912" s="40"/>
      <c r="AW4912" s="40"/>
      <c r="AX4912" s="40"/>
      <c r="AY4912" s="40"/>
      <c r="AZ4912" s="40"/>
      <c r="BA4912" s="40"/>
      <c r="BB4912" s="40"/>
      <c r="BC4912" s="40"/>
      <c r="BD4912" s="40"/>
      <c r="BE4912" s="40"/>
      <c r="BF4912" s="40"/>
    </row>
    <row r="4913" spans="1:58" x14ac:dyDescent="0.4">
      <c r="A4913" s="510"/>
      <c r="B4913" s="40"/>
      <c r="C4913" s="40"/>
      <c r="D4913" s="45"/>
      <c r="E4913" s="45"/>
      <c r="F4913" s="64"/>
      <c r="G4913" s="40"/>
      <c r="H4913" s="40"/>
      <c r="I4913" s="40"/>
      <c r="J4913" s="40"/>
      <c r="K4913" s="40"/>
      <c r="L4913" s="40"/>
      <c r="M4913" s="40"/>
      <c r="N4913" s="40"/>
      <c r="O4913" s="40"/>
      <c r="P4913" s="40"/>
      <c r="Q4913" s="40"/>
      <c r="R4913" s="40"/>
      <c r="S4913" s="40"/>
      <c r="T4913" s="40"/>
      <c r="U4913" s="40"/>
      <c r="V4913" s="40"/>
      <c r="W4913" s="40"/>
      <c r="X4913" s="40"/>
      <c r="Y4913" s="40"/>
      <c r="Z4913" s="40"/>
      <c r="AA4913" s="40"/>
      <c r="AB4913" s="40"/>
      <c r="AC4913" s="40"/>
      <c r="AD4913" s="40"/>
      <c r="AE4913" s="40"/>
      <c r="AF4913" s="40"/>
      <c r="AG4913" s="40"/>
      <c r="AH4913" s="40"/>
      <c r="AI4913" s="40"/>
      <c r="AJ4913" s="40"/>
      <c r="AK4913" s="40"/>
      <c r="AL4913" s="40"/>
      <c r="AM4913" s="40"/>
      <c r="AN4913" s="40"/>
      <c r="AO4913" s="40"/>
      <c r="AP4913" s="40"/>
      <c r="AQ4913" s="40"/>
      <c r="AR4913" s="40"/>
      <c r="AS4913" s="40"/>
      <c r="AT4913" s="40"/>
      <c r="AU4913" s="40"/>
      <c r="AV4913" s="40"/>
      <c r="AW4913" s="40"/>
      <c r="AX4913" s="40"/>
      <c r="AY4913" s="40"/>
      <c r="AZ4913" s="40"/>
      <c r="BA4913" s="40"/>
      <c r="BB4913" s="40"/>
      <c r="BC4913" s="40"/>
      <c r="BD4913" s="40"/>
      <c r="BE4913" s="40"/>
      <c r="BF4913" s="40"/>
    </row>
    <row r="4914" spans="1:58" x14ac:dyDescent="0.4">
      <c r="A4914" s="510"/>
      <c r="B4914" s="40"/>
      <c r="C4914" s="40"/>
      <c r="D4914" s="45"/>
      <c r="E4914" s="45"/>
      <c r="F4914" s="64"/>
      <c r="G4914" s="40"/>
      <c r="H4914" s="40"/>
      <c r="I4914" s="40"/>
      <c r="J4914" s="40"/>
      <c r="K4914" s="40"/>
      <c r="L4914" s="40"/>
      <c r="M4914" s="40"/>
      <c r="N4914" s="40"/>
      <c r="O4914" s="40"/>
      <c r="P4914" s="40"/>
      <c r="Q4914" s="40"/>
      <c r="R4914" s="40"/>
      <c r="S4914" s="40"/>
      <c r="T4914" s="40"/>
      <c r="U4914" s="40"/>
      <c r="V4914" s="40"/>
      <c r="W4914" s="40"/>
      <c r="X4914" s="40"/>
      <c r="Y4914" s="40"/>
      <c r="Z4914" s="40"/>
      <c r="AA4914" s="40"/>
      <c r="AB4914" s="40"/>
      <c r="AC4914" s="40"/>
      <c r="AD4914" s="40"/>
      <c r="AE4914" s="40"/>
      <c r="AF4914" s="40"/>
      <c r="AG4914" s="40"/>
      <c r="AH4914" s="40"/>
      <c r="AI4914" s="40"/>
      <c r="AJ4914" s="40"/>
      <c r="AK4914" s="40"/>
      <c r="AL4914" s="40"/>
      <c r="AM4914" s="40"/>
      <c r="AN4914" s="40"/>
      <c r="AO4914" s="40"/>
      <c r="AP4914" s="40"/>
      <c r="AQ4914" s="40"/>
      <c r="AR4914" s="40"/>
      <c r="AS4914" s="40"/>
      <c r="AT4914" s="40"/>
      <c r="AU4914" s="40"/>
      <c r="AV4914" s="40"/>
      <c r="AW4914" s="40"/>
      <c r="AX4914" s="40"/>
      <c r="AY4914" s="40"/>
      <c r="AZ4914" s="40"/>
      <c r="BA4914" s="40"/>
      <c r="BB4914" s="40"/>
      <c r="BC4914" s="40"/>
      <c r="BD4914" s="40"/>
      <c r="BE4914" s="40"/>
      <c r="BF4914" s="40"/>
    </row>
    <row r="4915" spans="1:58" x14ac:dyDescent="0.4">
      <c r="A4915" s="510"/>
      <c r="B4915" s="40"/>
      <c r="C4915" s="40"/>
      <c r="D4915" s="45"/>
      <c r="E4915" s="45"/>
      <c r="F4915" s="64"/>
      <c r="G4915" s="40"/>
      <c r="H4915" s="40"/>
      <c r="I4915" s="40"/>
      <c r="J4915" s="40"/>
      <c r="K4915" s="40"/>
      <c r="L4915" s="40"/>
      <c r="M4915" s="40"/>
      <c r="N4915" s="40"/>
      <c r="O4915" s="40"/>
      <c r="P4915" s="40"/>
      <c r="Q4915" s="40"/>
      <c r="R4915" s="40"/>
      <c r="S4915" s="40"/>
      <c r="T4915" s="40"/>
      <c r="U4915" s="40"/>
      <c r="V4915" s="40"/>
      <c r="W4915" s="40"/>
      <c r="X4915" s="40"/>
      <c r="Y4915" s="40"/>
      <c r="Z4915" s="40"/>
      <c r="AA4915" s="40"/>
      <c r="AB4915" s="40"/>
      <c r="AC4915" s="40"/>
      <c r="AD4915" s="40"/>
      <c r="AE4915" s="40"/>
      <c r="AF4915" s="40"/>
      <c r="AG4915" s="40"/>
      <c r="AH4915" s="40"/>
      <c r="AI4915" s="40"/>
      <c r="AJ4915" s="40"/>
      <c r="AK4915" s="40"/>
      <c r="AL4915" s="40"/>
      <c r="AM4915" s="40"/>
      <c r="AN4915" s="40"/>
      <c r="AO4915" s="40"/>
      <c r="AP4915" s="40"/>
      <c r="AQ4915" s="40"/>
      <c r="AR4915" s="40"/>
      <c r="AS4915" s="40"/>
      <c r="AT4915" s="40"/>
      <c r="AU4915" s="40"/>
      <c r="AV4915" s="40"/>
      <c r="AW4915" s="40"/>
      <c r="AX4915" s="40"/>
      <c r="AY4915" s="40"/>
      <c r="AZ4915" s="40"/>
      <c r="BA4915" s="40"/>
      <c r="BB4915" s="40"/>
      <c r="BC4915" s="40"/>
      <c r="BD4915" s="40"/>
      <c r="BE4915" s="40"/>
      <c r="BF4915" s="40"/>
    </row>
    <row r="4916" spans="1:58" x14ac:dyDescent="0.4">
      <c r="A4916" s="510"/>
      <c r="B4916" s="40"/>
      <c r="C4916" s="40"/>
      <c r="D4916" s="45"/>
      <c r="E4916" s="45"/>
      <c r="F4916" s="64"/>
      <c r="G4916" s="40"/>
      <c r="H4916" s="40"/>
      <c r="I4916" s="40"/>
      <c r="J4916" s="40"/>
      <c r="K4916" s="40"/>
      <c r="L4916" s="40"/>
      <c r="M4916" s="40"/>
      <c r="N4916" s="40"/>
      <c r="O4916" s="40"/>
      <c r="P4916" s="40"/>
      <c r="Q4916" s="40"/>
      <c r="R4916" s="40"/>
      <c r="S4916" s="40"/>
      <c r="T4916" s="40"/>
      <c r="U4916" s="40"/>
      <c r="V4916" s="40"/>
      <c r="W4916" s="40"/>
      <c r="X4916" s="40"/>
      <c r="Y4916" s="40"/>
      <c r="Z4916" s="40"/>
      <c r="AA4916" s="40"/>
      <c r="AB4916" s="40"/>
      <c r="AC4916" s="40"/>
      <c r="AD4916" s="40"/>
      <c r="AE4916" s="40"/>
      <c r="AF4916" s="40"/>
      <c r="AG4916" s="40"/>
      <c r="AH4916" s="40"/>
      <c r="AI4916" s="40"/>
      <c r="AJ4916" s="40"/>
      <c r="AK4916" s="40"/>
      <c r="AL4916" s="40"/>
      <c r="AM4916" s="40"/>
      <c r="AN4916" s="40"/>
      <c r="AO4916" s="40"/>
      <c r="AP4916" s="40"/>
      <c r="AQ4916" s="40"/>
      <c r="AR4916" s="40"/>
      <c r="AS4916" s="40"/>
      <c r="AT4916" s="40"/>
      <c r="AU4916" s="40"/>
      <c r="AV4916" s="40"/>
      <c r="AW4916" s="40"/>
      <c r="AX4916" s="40"/>
      <c r="AY4916" s="40"/>
      <c r="AZ4916" s="40"/>
      <c r="BA4916" s="40"/>
      <c r="BB4916" s="40"/>
      <c r="BC4916" s="40"/>
      <c r="BD4916" s="40"/>
      <c r="BE4916" s="40"/>
      <c r="BF4916" s="40"/>
    </row>
    <row r="4917" spans="1:58" x14ac:dyDescent="0.4">
      <c r="A4917" s="510"/>
      <c r="B4917" s="40"/>
      <c r="C4917" s="40"/>
      <c r="D4917" s="45"/>
      <c r="E4917" s="45"/>
      <c r="F4917" s="64"/>
      <c r="G4917" s="40"/>
      <c r="H4917" s="40"/>
      <c r="I4917" s="40"/>
      <c r="J4917" s="40"/>
      <c r="K4917" s="40"/>
      <c r="L4917" s="40"/>
      <c r="M4917" s="40"/>
      <c r="N4917" s="40"/>
      <c r="O4917" s="40"/>
      <c r="P4917" s="40"/>
      <c r="Q4917" s="40"/>
      <c r="R4917" s="40"/>
      <c r="S4917" s="40"/>
      <c r="T4917" s="40"/>
      <c r="U4917" s="40"/>
      <c r="V4917" s="40"/>
      <c r="W4917" s="40"/>
      <c r="X4917" s="40"/>
      <c r="Y4917" s="40"/>
      <c r="Z4917" s="40"/>
      <c r="AA4917" s="40"/>
      <c r="AB4917" s="40"/>
      <c r="AC4917" s="40"/>
      <c r="AD4917" s="40"/>
      <c r="AE4917" s="40"/>
      <c r="AF4917" s="40"/>
      <c r="AG4917" s="40"/>
      <c r="AH4917" s="40"/>
      <c r="AI4917" s="40"/>
      <c r="AJ4917" s="40"/>
      <c r="AK4917" s="40"/>
      <c r="AL4917" s="40"/>
      <c r="AM4917" s="40"/>
      <c r="AN4917" s="40"/>
      <c r="AO4917" s="40"/>
      <c r="AP4917" s="40"/>
      <c r="AQ4917" s="40"/>
      <c r="AR4917" s="40"/>
      <c r="AS4917" s="40"/>
      <c r="AT4917" s="40"/>
      <c r="AU4917" s="40"/>
      <c r="AV4917" s="40"/>
      <c r="AW4917" s="40"/>
      <c r="AX4917" s="40"/>
      <c r="AY4917" s="40"/>
      <c r="AZ4917" s="40"/>
      <c r="BA4917" s="40"/>
      <c r="BB4917" s="40"/>
      <c r="BC4917" s="40"/>
      <c r="BD4917" s="40"/>
      <c r="BE4917" s="40"/>
      <c r="BF4917" s="40"/>
    </row>
    <row r="4918" spans="1:58" x14ac:dyDescent="0.4">
      <c r="A4918" s="510"/>
      <c r="B4918" s="40"/>
      <c r="C4918" s="40"/>
      <c r="D4918" s="45"/>
      <c r="E4918" s="45"/>
      <c r="F4918" s="64"/>
      <c r="G4918" s="40"/>
      <c r="H4918" s="40"/>
      <c r="I4918" s="40"/>
      <c r="J4918" s="40"/>
      <c r="K4918" s="40"/>
      <c r="L4918" s="40"/>
      <c r="M4918" s="40"/>
      <c r="N4918" s="40"/>
      <c r="O4918" s="40"/>
      <c r="P4918" s="40"/>
      <c r="Q4918" s="40"/>
      <c r="R4918" s="40"/>
      <c r="S4918" s="40"/>
      <c r="T4918" s="40"/>
      <c r="U4918" s="40"/>
      <c r="V4918" s="40"/>
      <c r="W4918" s="40"/>
      <c r="X4918" s="40"/>
      <c r="Y4918" s="40"/>
      <c r="Z4918" s="40"/>
      <c r="AA4918" s="40"/>
      <c r="AB4918" s="40"/>
      <c r="AC4918" s="40"/>
      <c r="AD4918" s="40"/>
      <c r="AE4918" s="40"/>
      <c r="AF4918" s="40"/>
      <c r="AG4918" s="40"/>
      <c r="AH4918" s="40"/>
      <c r="AI4918" s="40"/>
      <c r="AJ4918" s="40"/>
      <c r="AK4918" s="40"/>
      <c r="AL4918" s="40"/>
      <c r="AM4918" s="40"/>
      <c r="AN4918" s="40"/>
      <c r="AO4918" s="40"/>
      <c r="AP4918" s="40"/>
      <c r="AQ4918" s="40"/>
      <c r="AR4918" s="40"/>
      <c r="AS4918" s="40"/>
      <c r="AT4918" s="40"/>
      <c r="AU4918" s="40"/>
      <c r="AV4918" s="40"/>
      <c r="AW4918" s="40"/>
      <c r="AX4918" s="40"/>
      <c r="AY4918" s="40"/>
      <c r="AZ4918" s="40"/>
      <c r="BA4918" s="40"/>
      <c r="BB4918" s="40"/>
      <c r="BC4918" s="40"/>
      <c r="BD4918" s="40"/>
      <c r="BE4918" s="40"/>
      <c r="BF4918" s="40"/>
    </row>
    <row r="4919" spans="1:58" x14ac:dyDescent="0.4">
      <c r="A4919" s="510"/>
      <c r="B4919" s="40"/>
      <c r="C4919" s="40"/>
      <c r="D4919" s="45"/>
      <c r="E4919" s="45"/>
      <c r="F4919" s="64"/>
      <c r="G4919" s="40"/>
      <c r="H4919" s="40"/>
      <c r="I4919" s="40"/>
      <c r="J4919" s="40"/>
      <c r="K4919" s="40"/>
      <c r="L4919" s="40"/>
      <c r="M4919" s="40"/>
      <c r="N4919" s="40"/>
      <c r="O4919" s="40"/>
      <c r="P4919" s="40"/>
      <c r="Q4919" s="40"/>
      <c r="R4919" s="40"/>
      <c r="S4919" s="40"/>
      <c r="T4919" s="40"/>
      <c r="U4919" s="40"/>
      <c r="V4919" s="40"/>
      <c r="W4919" s="40"/>
      <c r="X4919" s="40"/>
      <c r="Y4919" s="40"/>
      <c r="Z4919" s="40"/>
      <c r="AA4919" s="40"/>
      <c r="AB4919" s="40"/>
      <c r="AC4919" s="40"/>
      <c r="AD4919" s="40"/>
      <c r="AE4919" s="40"/>
      <c r="AF4919" s="40"/>
      <c r="AG4919" s="40"/>
      <c r="AH4919" s="40"/>
      <c r="AI4919" s="40"/>
      <c r="AJ4919" s="40"/>
      <c r="AK4919" s="40"/>
      <c r="AL4919" s="40"/>
      <c r="AM4919" s="40"/>
      <c r="AN4919" s="40"/>
      <c r="AO4919" s="40"/>
      <c r="AP4919" s="40"/>
      <c r="AQ4919" s="40"/>
      <c r="AR4919" s="40"/>
      <c r="AS4919" s="40"/>
      <c r="AT4919" s="40"/>
      <c r="AU4919" s="40"/>
      <c r="AV4919" s="40"/>
      <c r="AW4919" s="40"/>
      <c r="AX4919" s="40"/>
      <c r="AY4919" s="40"/>
      <c r="AZ4919" s="40"/>
      <c r="BA4919" s="40"/>
      <c r="BB4919" s="40"/>
      <c r="BC4919" s="40"/>
      <c r="BD4919" s="40"/>
      <c r="BE4919" s="40"/>
      <c r="BF4919" s="40"/>
    </row>
    <row r="4920" spans="1:58" x14ac:dyDescent="0.4">
      <c r="A4920" s="510"/>
      <c r="B4920" s="40"/>
      <c r="C4920" s="40"/>
      <c r="D4920" s="45"/>
      <c r="E4920" s="45"/>
      <c r="F4920" s="64"/>
      <c r="G4920" s="40"/>
      <c r="H4920" s="40"/>
      <c r="I4920" s="40"/>
      <c r="J4920" s="40"/>
      <c r="K4920" s="40"/>
      <c r="L4920" s="40"/>
      <c r="M4920" s="40"/>
      <c r="N4920" s="40"/>
      <c r="O4920" s="40"/>
      <c r="P4920" s="40"/>
      <c r="Q4920" s="40"/>
      <c r="R4920" s="40"/>
      <c r="S4920" s="40"/>
      <c r="T4920" s="40"/>
      <c r="U4920" s="40"/>
      <c r="V4920" s="40"/>
      <c r="W4920" s="40"/>
      <c r="X4920" s="40"/>
      <c r="Y4920" s="40"/>
      <c r="Z4920" s="40"/>
      <c r="AA4920" s="40"/>
      <c r="AB4920" s="40"/>
      <c r="AC4920" s="40"/>
      <c r="AD4920" s="40"/>
      <c r="AE4920" s="40"/>
      <c r="AF4920" s="40"/>
      <c r="AG4920" s="40"/>
      <c r="AH4920" s="40"/>
      <c r="AI4920" s="40"/>
      <c r="AJ4920" s="40"/>
      <c r="AK4920" s="40"/>
      <c r="AL4920" s="40"/>
      <c r="AM4920" s="40"/>
      <c r="AN4920" s="40"/>
      <c r="AO4920" s="40"/>
      <c r="AP4920" s="40"/>
      <c r="AQ4920" s="40"/>
      <c r="AR4920" s="40"/>
      <c r="AS4920" s="40"/>
      <c r="AT4920" s="40"/>
      <c r="AU4920" s="40"/>
      <c r="AV4920" s="40"/>
      <c r="AW4920" s="40"/>
      <c r="AX4920" s="40"/>
      <c r="AY4920" s="40"/>
      <c r="AZ4920" s="40"/>
      <c r="BA4920" s="40"/>
      <c r="BB4920" s="40"/>
      <c r="BC4920" s="40"/>
      <c r="BD4920" s="40"/>
      <c r="BE4920" s="40"/>
      <c r="BF4920" s="40"/>
    </row>
    <row r="4921" spans="1:58" x14ac:dyDescent="0.4">
      <c r="A4921" s="510"/>
      <c r="B4921" s="40"/>
      <c r="C4921" s="40"/>
      <c r="D4921" s="45"/>
      <c r="E4921" s="45"/>
      <c r="F4921" s="64"/>
      <c r="G4921" s="40"/>
      <c r="H4921" s="40"/>
      <c r="I4921" s="40"/>
      <c r="J4921" s="40"/>
      <c r="K4921" s="40"/>
      <c r="L4921" s="40"/>
      <c r="M4921" s="40"/>
      <c r="N4921" s="40"/>
      <c r="O4921" s="40"/>
      <c r="P4921" s="40"/>
      <c r="Q4921" s="40"/>
      <c r="R4921" s="40"/>
      <c r="S4921" s="40"/>
      <c r="T4921" s="40"/>
      <c r="U4921" s="40"/>
      <c r="V4921" s="40"/>
      <c r="W4921" s="40"/>
      <c r="X4921" s="40"/>
      <c r="Y4921" s="40"/>
      <c r="Z4921" s="40"/>
      <c r="AA4921" s="40"/>
      <c r="AB4921" s="40"/>
      <c r="AC4921" s="40"/>
      <c r="AD4921" s="40"/>
      <c r="AE4921" s="40"/>
      <c r="AF4921" s="40"/>
      <c r="AG4921" s="40"/>
      <c r="AH4921" s="40"/>
      <c r="AI4921" s="40"/>
      <c r="AJ4921" s="40"/>
      <c r="AK4921" s="40"/>
      <c r="AL4921" s="40"/>
      <c r="AM4921" s="40"/>
      <c r="AN4921" s="40"/>
      <c r="AO4921" s="40"/>
      <c r="AP4921" s="40"/>
      <c r="AQ4921" s="40"/>
      <c r="AR4921" s="40"/>
      <c r="AS4921" s="40"/>
      <c r="AT4921" s="40"/>
      <c r="AU4921" s="40"/>
      <c r="AV4921" s="40"/>
      <c r="AW4921" s="40"/>
      <c r="AX4921" s="40"/>
      <c r="AY4921" s="40"/>
      <c r="AZ4921" s="40"/>
      <c r="BA4921" s="40"/>
      <c r="BB4921" s="40"/>
      <c r="BC4921" s="40"/>
      <c r="BD4921" s="40"/>
      <c r="BE4921" s="40"/>
      <c r="BF4921" s="40"/>
    </row>
    <row r="4922" spans="1:58" x14ac:dyDescent="0.4">
      <c r="A4922" s="510"/>
      <c r="B4922" s="40"/>
      <c r="C4922" s="40"/>
      <c r="D4922" s="45"/>
      <c r="E4922" s="45"/>
      <c r="F4922" s="64"/>
      <c r="G4922" s="40"/>
      <c r="H4922" s="40"/>
      <c r="I4922" s="40"/>
      <c r="J4922" s="40"/>
      <c r="K4922" s="40"/>
      <c r="L4922" s="40"/>
      <c r="M4922" s="40"/>
      <c r="N4922" s="40"/>
      <c r="O4922" s="40"/>
      <c r="P4922" s="40"/>
      <c r="Q4922" s="40"/>
      <c r="R4922" s="40"/>
      <c r="S4922" s="40"/>
      <c r="T4922" s="40"/>
      <c r="U4922" s="40"/>
      <c r="V4922" s="40"/>
      <c r="W4922" s="40"/>
      <c r="X4922" s="40"/>
      <c r="Y4922" s="40"/>
      <c r="Z4922" s="40"/>
      <c r="AA4922" s="40"/>
      <c r="AB4922" s="40"/>
      <c r="AC4922" s="40"/>
      <c r="AD4922" s="40"/>
      <c r="AE4922" s="40"/>
      <c r="AF4922" s="40"/>
      <c r="AG4922" s="40"/>
      <c r="AH4922" s="40"/>
      <c r="AI4922" s="40"/>
      <c r="AJ4922" s="40"/>
      <c r="AK4922" s="40"/>
      <c r="AL4922" s="40"/>
      <c r="AM4922" s="40"/>
      <c r="AN4922" s="40"/>
      <c r="AO4922" s="40"/>
      <c r="AP4922" s="40"/>
      <c r="AQ4922" s="40"/>
      <c r="AR4922" s="40"/>
      <c r="AS4922" s="40"/>
      <c r="AT4922" s="40"/>
      <c r="AU4922" s="40"/>
      <c r="AV4922" s="40"/>
      <c r="AW4922" s="40"/>
      <c r="AX4922" s="40"/>
      <c r="AY4922" s="40"/>
      <c r="AZ4922" s="40"/>
      <c r="BA4922" s="40"/>
      <c r="BB4922" s="40"/>
      <c r="BC4922" s="40"/>
      <c r="BD4922" s="40"/>
      <c r="BE4922" s="40"/>
      <c r="BF4922" s="40"/>
    </row>
    <row r="4923" spans="1:58" x14ac:dyDescent="0.4">
      <c r="A4923" s="510"/>
      <c r="B4923" s="40"/>
      <c r="C4923" s="40"/>
      <c r="D4923" s="45"/>
      <c r="E4923" s="45"/>
      <c r="F4923" s="64"/>
      <c r="G4923" s="40"/>
      <c r="H4923" s="40"/>
      <c r="I4923" s="40"/>
      <c r="J4923" s="40"/>
      <c r="K4923" s="40"/>
      <c r="L4923" s="40"/>
      <c r="M4923" s="40"/>
      <c r="N4923" s="40"/>
      <c r="O4923" s="40"/>
      <c r="P4923" s="40"/>
      <c r="Q4923" s="40"/>
      <c r="R4923" s="40"/>
      <c r="S4923" s="40"/>
      <c r="T4923" s="40"/>
      <c r="U4923" s="40"/>
      <c r="V4923" s="40"/>
      <c r="W4923" s="40"/>
      <c r="X4923" s="40"/>
      <c r="Y4923" s="40"/>
      <c r="Z4923" s="40"/>
      <c r="AA4923" s="40"/>
      <c r="AB4923" s="40"/>
      <c r="AC4923" s="40"/>
      <c r="AD4923" s="40"/>
      <c r="AE4923" s="40"/>
      <c r="AF4923" s="40"/>
      <c r="AG4923" s="40"/>
      <c r="AH4923" s="40"/>
      <c r="AI4923" s="40"/>
      <c r="AJ4923" s="40"/>
      <c r="AK4923" s="40"/>
      <c r="AL4923" s="40"/>
      <c r="AM4923" s="40"/>
      <c r="AN4923" s="40"/>
      <c r="AO4923" s="40"/>
      <c r="AP4923" s="40"/>
      <c r="AQ4923" s="40"/>
      <c r="AR4923" s="40"/>
      <c r="AS4923" s="40"/>
      <c r="AT4923" s="40"/>
      <c r="AU4923" s="40"/>
      <c r="AV4923" s="40"/>
      <c r="AW4923" s="40"/>
      <c r="AX4923" s="40"/>
      <c r="AY4923" s="40"/>
      <c r="AZ4923" s="40"/>
      <c r="BA4923" s="40"/>
      <c r="BB4923" s="40"/>
      <c r="BC4923" s="40"/>
      <c r="BD4923" s="40"/>
      <c r="BE4923" s="40"/>
      <c r="BF4923" s="40"/>
    </row>
    <row r="4924" spans="1:58" x14ac:dyDescent="0.4">
      <c r="A4924" s="510"/>
      <c r="B4924" s="40"/>
      <c r="C4924" s="40"/>
      <c r="D4924" s="45"/>
      <c r="E4924" s="45"/>
      <c r="F4924" s="64"/>
      <c r="G4924" s="40"/>
      <c r="H4924" s="40"/>
      <c r="I4924" s="40"/>
      <c r="J4924" s="40"/>
      <c r="K4924" s="40"/>
      <c r="L4924" s="40"/>
      <c r="M4924" s="40"/>
      <c r="N4924" s="40"/>
      <c r="O4924" s="40"/>
      <c r="P4924" s="40"/>
      <c r="Q4924" s="40"/>
      <c r="R4924" s="40"/>
      <c r="S4924" s="40"/>
      <c r="T4924" s="40"/>
      <c r="U4924" s="40"/>
      <c r="V4924" s="40"/>
      <c r="W4924" s="40"/>
      <c r="X4924" s="40"/>
      <c r="Y4924" s="40"/>
      <c r="Z4924" s="40"/>
      <c r="AA4924" s="40"/>
      <c r="AB4924" s="40"/>
      <c r="AC4924" s="40"/>
      <c r="AD4924" s="40"/>
      <c r="AE4924" s="40"/>
      <c r="AF4924" s="40"/>
      <c r="AG4924" s="40"/>
      <c r="AH4924" s="40"/>
      <c r="AI4924" s="40"/>
      <c r="AJ4924" s="40"/>
      <c r="AK4924" s="40"/>
      <c r="AL4924" s="40"/>
      <c r="AM4924" s="40"/>
      <c r="AN4924" s="40"/>
      <c r="AO4924" s="40"/>
      <c r="AP4924" s="40"/>
      <c r="AQ4924" s="40"/>
      <c r="AR4924" s="40"/>
      <c r="AS4924" s="40"/>
      <c r="AT4924" s="40"/>
      <c r="AU4924" s="40"/>
      <c r="AV4924" s="40"/>
      <c r="AW4924" s="40"/>
      <c r="AX4924" s="40"/>
      <c r="AY4924" s="40"/>
      <c r="AZ4924" s="40"/>
      <c r="BA4924" s="40"/>
      <c r="BB4924" s="40"/>
      <c r="BC4924" s="40"/>
      <c r="BD4924" s="40"/>
      <c r="BE4924" s="40"/>
      <c r="BF4924" s="40"/>
    </row>
    <row r="4925" spans="1:58" x14ac:dyDescent="0.4">
      <c r="A4925" s="510"/>
      <c r="B4925" s="40"/>
      <c r="C4925" s="40"/>
      <c r="D4925" s="45"/>
      <c r="E4925" s="45"/>
      <c r="F4925" s="64"/>
      <c r="G4925" s="40"/>
      <c r="H4925" s="40"/>
      <c r="I4925" s="40"/>
      <c r="J4925" s="40"/>
      <c r="K4925" s="40"/>
      <c r="L4925" s="40"/>
      <c r="M4925" s="40"/>
      <c r="N4925" s="40"/>
      <c r="O4925" s="40"/>
      <c r="P4925" s="40"/>
      <c r="Q4925" s="40"/>
      <c r="R4925" s="40"/>
      <c r="S4925" s="40"/>
      <c r="T4925" s="40"/>
      <c r="U4925" s="40"/>
      <c r="V4925" s="40"/>
      <c r="W4925" s="40"/>
      <c r="X4925" s="40"/>
      <c r="Y4925" s="40"/>
      <c r="Z4925" s="40"/>
      <c r="AA4925" s="40"/>
      <c r="AB4925" s="40"/>
      <c r="AC4925" s="40"/>
      <c r="AD4925" s="40"/>
      <c r="AE4925" s="40"/>
      <c r="AF4925" s="40"/>
      <c r="AG4925" s="40"/>
      <c r="AH4925" s="40"/>
      <c r="AI4925" s="40"/>
      <c r="AJ4925" s="40"/>
      <c r="AK4925" s="40"/>
      <c r="AL4925" s="40"/>
      <c r="AM4925" s="40"/>
      <c r="AN4925" s="40"/>
      <c r="AO4925" s="40"/>
      <c r="AP4925" s="40"/>
      <c r="AQ4925" s="40"/>
      <c r="AR4925" s="40"/>
      <c r="AS4925" s="40"/>
      <c r="AT4925" s="40"/>
      <c r="AU4925" s="40"/>
      <c r="AV4925" s="40"/>
      <c r="AW4925" s="40"/>
      <c r="AX4925" s="40"/>
      <c r="AY4925" s="40"/>
      <c r="AZ4925" s="40"/>
      <c r="BA4925" s="40"/>
      <c r="BB4925" s="40"/>
      <c r="BC4925" s="40"/>
      <c r="BD4925" s="40"/>
      <c r="BE4925" s="40"/>
      <c r="BF4925" s="40"/>
    </row>
    <row r="4926" spans="1:58" x14ac:dyDescent="0.4">
      <c r="A4926" s="510"/>
      <c r="B4926" s="40"/>
      <c r="C4926" s="40"/>
      <c r="D4926" s="45"/>
      <c r="E4926" s="45"/>
      <c r="F4926" s="64"/>
      <c r="G4926" s="40"/>
      <c r="H4926" s="40"/>
      <c r="I4926" s="40"/>
      <c r="J4926" s="40"/>
      <c r="K4926" s="40"/>
      <c r="L4926" s="40"/>
      <c r="M4926" s="40"/>
      <c r="N4926" s="40"/>
      <c r="O4926" s="40"/>
      <c r="P4926" s="40"/>
      <c r="Q4926" s="40"/>
      <c r="R4926" s="40"/>
      <c r="S4926" s="40"/>
      <c r="T4926" s="40"/>
      <c r="U4926" s="40"/>
      <c r="V4926" s="40"/>
      <c r="W4926" s="40"/>
      <c r="X4926" s="40"/>
      <c r="Y4926" s="40"/>
      <c r="Z4926" s="40"/>
      <c r="AA4926" s="40"/>
      <c r="AB4926" s="40"/>
      <c r="AC4926" s="40"/>
      <c r="AD4926" s="40"/>
      <c r="AE4926" s="40"/>
      <c r="AF4926" s="40"/>
      <c r="AG4926" s="40"/>
      <c r="AH4926" s="40"/>
      <c r="AI4926" s="40"/>
      <c r="AJ4926" s="40"/>
      <c r="AK4926" s="40"/>
      <c r="AL4926" s="40"/>
      <c r="AM4926" s="40"/>
      <c r="AN4926" s="40"/>
      <c r="AO4926" s="40"/>
      <c r="AP4926" s="40"/>
      <c r="AQ4926" s="40"/>
      <c r="AR4926" s="40"/>
      <c r="AS4926" s="40"/>
      <c r="AT4926" s="40"/>
      <c r="AU4926" s="40"/>
      <c r="AV4926" s="40"/>
      <c r="AW4926" s="40"/>
      <c r="AX4926" s="40"/>
      <c r="AY4926" s="40"/>
      <c r="AZ4926" s="40"/>
      <c r="BA4926" s="40"/>
      <c r="BB4926" s="40"/>
      <c r="BC4926" s="40"/>
      <c r="BD4926" s="40"/>
      <c r="BE4926" s="40"/>
      <c r="BF4926" s="40"/>
    </row>
    <row r="4927" spans="1:58" x14ac:dyDescent="0.4">
      <c r="A4927" s="510"/>
      <c r="B4927" s="40"/>
      <c r="C4927" s="40"/>
      <c r="D4927" s="45"/>
      <c r="E4927" s="45"/>
      <c r="F4927" s="64"/>
      <c r="G4927" s="40"/>
      <c r="H4927" s="40"/>
      <c r="I4927" s="40"/>
      <c r="J4927" s="40"/>
      <c r="K4927" s="40"/>
      <c r="L4927" s="40"/>
      <c r="M4927" s="40"/>
      <c r="N4927" s="40"/>
      <c r="O4927" s="40"/>
      <c r="P4927" s="40"/>
      <c r="Q4927" s="40"/>
      <c r="R4927" s="40"/>
      <c r="S4927" s="40"/>
      <c r="T4927" s="40"/>
      <c r="U4927" s="40"/>
      <c r="V4927" s="40"/>
      <c r="W4927" s="40"/>
      <c r="X4927" s="40"/>
      <c r="Y4927" s="40"/>
      <c r="Z4927" s="40"/>
      <c r="AA4927" s="40"/>
      <c r="AB4927" s="40"/>
      <c r="AC4927" s="40"/>
      <c r="AD4927" s="40"/>
      <c r="AE4927" s="40"/>
      <c r="AF4927" s="40"/>
      <c r="AG4927" s="40"/>
      <c r="AH4927" s="40"/>
      <c r="AI4927" s="40"/>
      <c r="AJ4927" s="40"/>
      <c r="AK4927" s="40"/>
      <c r="AL4927" s="40"/>
      <c r="AM4927" s="40"/>
      <c r="AN4927" s="40"/>
      <c r="AO4927" s="40"/>
      <c r="AP4927" s="40"/>
      <c r="AQ4927" s="40"/>
      <c r="AR4927" s="40"/>
      <c r="AS4927" s="40"/>
      <c r="AT4927" s="40"/>
      <c r="AU4927" s="40"/>
      <c r="AV4927" s="40"/>
      <c r="AW4927" s="40"/>
      <c r="AX4927" s="40"/>
      <c r="AY4927" s="40"/>
      <c r="AZ4927" s="40"/>
      <c r="BA4927" s="40"/>
      <c r="BB4927" s="40"/>
      <c r="BC4927" s="40"/>
      <c r="BD4927" s="40"/>
      <c r="BE4927" s="40"/>
      <c r="BF4927" s="40"/>
    </row>
    <row r="4928" spans="1:58" x14ac:dyDescent="0.4">
      <c r="A4928" s="510"/>
      <c r="B4928" s="40"/>
      <c r="C4928" s="40"/>
      <c r="D4928" s="45"/>
      <c r="E4928" s="45"/>
      <c r="F4928" s="64"/>
      <c r="G4928" s="40"/>
      <c r="H4928" s="40"/>
      <c r="I4928" s="40"/>
      <c r="J4928" s="40"/>
      <c r="K4928" s="40"/>
      <c r="L4928" s="40"/>
      <c r="M4928" s="40"/>
      <c r="N4928" s="40"/>
      <c r="O4928" s="40"/>
      <c r="P4928" s="40"/>
      <c r="Q4928" s="40"/>
      <c r="R4928" s="40"/>
      <c r="S4928" s="40"/>
      <c r="T4928" s="40"/>
      <c r="U4928" s="40"/>
      <c r="V4928" s="40"/>
      <c r="W4928" s="40"/>
      <c r="X4928" s="40"/>
      <c r="Y4928" s="40"/>
      <c r="Z4928" s="40"/>
      <c r="AA4928" s="40"/>
      <c r="AB4928" s="40"/>
      <c r="AC4928" s="40"/>
      <c r="AD4928" s="40"/>
      <c r="AE4928" s="40"/>
      <c r="AF4928" s="40"/>
      <c r="AG4928" s="40"/>
      <c r="AH4928" s="40"/>
      <c r="AI4928" s="40"/>
      <c r="AJ4928" s="40"/>
      <c r="AK4928" s="40"/>
      <c r="AL4928" s="40"/>
      <c r="AM4928" s="40"/>
      <c r="AN4928" s="40"/>
      <c r="AO4928" s="40"/>
      <c r="AP4928" s="40"/>
      <c r="AQ4928" s="40"/>
      <c r="AR4928" s="40"/>
      <c r="AS4928" s="40"/>
      <c r="AT4928" s="40"/>
      <c r="AU4928" s="40"/>
      <c r="AV4928" s="40"/>
      <c r="AW4928" s="40"/>
      <c r="AX4928" s="40"/>
      <c r="AY4928" s="40"/>
      <c r="AZ4928" s="40"/>
      <c r="BA4928" s="40"/>
      <c r="BB4928" s="40"/>
      <c r="BC4928" s="40"/>
      <c r="BD4928" s="40"/>
      <c r="BE4928" s="40"/>
      <c r="BF4928" s="40"/>
    </row>
    <row r="4929" spans="1:58" x14ac:dyDescent="0.4">
      <c r="A4929" s="510"/>
      <c r="B4929" s="40"/>
      <c r="C4929" s="40"/>
      <c r="D4929" s="45"/>
      <c r="E4929" s="45"/>
      <c r="F4929" s="64"/>
      <c r="G4929" s="40"/>
      <c r="H4929" s="40"/>
      <c r="I4929" s="40"/>
      <c r="J4929" s="40"/>
      <c r="K4929" s="40"/>
      <c r="L4929" s="40"/>
      <c r="M4929" s="40"/>
      <c r="N4929" s="40"/>
      <c r="O4929" s="40"/>
      <c r="P4929" s="40"/>
      <c r="Q4929" s="40"/>
      <c r="R4929" s="40"/>
      <c r="S4929" s="40"/>
      <c r="T4929" s="40"/>
      <c r="U4929" s="40"/>
      <c r="V4929" s="40"/>
      <c r="W4929" s="40"/>
      <c r="X4929" s="40"/>
      <c r="Y4929" s="40"/>
      <c r="Z4929" s="40"/>
      <c r="AA4929" s="40"/>
      <c r="AB4929" s="40"/>
      <c r="AC4929" s="40"/>
      <c r="AD4929" s="40"/>
      <c r="AE4929" s="40"/>
      <c r="AF4929" s="40"/>
      <c r="AG4929" s="40"/>
      <c r="AH4929" s="40"/>
      <c r="AI4929" s="40"/>
      <c r="AJ4929" s="40"/>
      <c r="AK4929" s="40"/>
      <c r="AL4929" s="40"/>
      <c r="AM4929" s="40"/>
      <c r="AN4929" s="40"/>
      <c r="AO4929" s="40"/>
      <c r="AP4929" s="40"/>
      <c r="AQ4929" s="40"/>
      <c r="AR4929" s="40"/>
      <c r="AS4929" s="40"/>
      <c r="AT4929" s="40"/>
      <c r="AU4929" s="40"/>
      <c r="AV4929" s="40"/>
      <c r="AW4929" s="40"/>
      <c r="AX4929" s="40"/>
      <c r="AY4929" s="40"/>
      <c r="AZ4929" s="40"/>
      <c r="BA4929" s="40"/>
      <c r="BB4929" s="40"/>
      <c r="BC4929" s="40"/>
      <c r="BD4929" s="40"/>
      <c r="BE4929" s="40"/>
      <c r="BF4929" s="40"/>
    </row>
    <row r="4930" spans="1:58" x14ac:dyDescent="0.4">
      <c r="A4930" s="510"/>
      <c r="B4930" s="40"/>
      <c r="C4930" s="40"/>
      <c r="D4930" s="45"/>
      <c r="E4930" s="45"/>
      <c r="F4930" s="64"/>
      <c r="G4930" s="40"/>
      <c r="H4930" s="40"/>
      <c r="I4930" s="40"/>
      <c r="J4930" s="40"/>
      <c r="K4930" s="40"/>
      <c r="L4930" s="40"/>
      <c r="M4930" s="40"/>
      <c r="N4930" s="40"/>
      <c r="O4930" s="40"/>
      <c r="P4930" s="40"/>
      <c r="Q4930" s="40"/>
      <c r="R4930" s="40"/>
      <c r="S4930" s="40"/>
      <c r="T4930" s="40"/>
      <c r="U4930" s="40"/>
      <c r="V4930" s="40"/>
      <c r="W4930" s="40"/>
      <c r="X4930" s="40"/>
      <c r="Y4930" s="40"/>
      <c r="Z4930" s="40"/>
      <c r="AA4930" s="40"/>
      <c r="AB4930" s="40"/>
      <c r="AC4930" s="40"/>
      <c r="AD4930" s="40"/>
      <c r="AE4930" s="40"/>
      <c r="AF4930" s="40"/>
      <c r="AG4930" s="40"/>
      <c r="AH4930" s="40"/>
      <c r="AI4930" s="40"/>
      <c r="AJ4930" s="40"/>
      <c r="AK4930" s="40"/>
      <c r="AL4930" s="40"/>
      <c r="AM4930" s="40"/>
      <c r="AN4930" s="40"/>
      <c r="AO4930" s="40"/>
      <c r="AP4930" s="40"/>
      <c r="AQ4930" s="40"/>
      <c r="AR4930" s="40"/>
      <c r="AS4930" s="40"/>
      <c r="AT4930" s="40"/>
      <c r="AU4930" s="40"/>
      <c r="AV4930" s="40"/>
      <c r="AW4930" s="40"/>
      <c r="AX4930" s="40"/>
      <c r="AY4930" s="40"/>
      <c r="AZ4930" s="40"/>
      <c r="BA4930" s="40"/>
      <c r="BB4930" s="40"/>
      <c r="BC4930" s="40"/>
      <c r="BD4930" s="40"/>
      <c r="BE4930" s="40"/>
      <c r="BF4930" s="40"/>
    </row>
    <row r="4931" spans="1:58" x14ac:dyDescent="0.4">
      <c r="A4931" s="510"/>
      <c r="B4931" s="40"/>
      <c r="C4931" s="40"/>
      <c r="D4931" s="45"/>
      <c r="E4931" s="45"/>
      <c r="F4931" s="64"/>
      <c r="G4931" s="40"/>
      <c r="H4931" s="40"/>
      <c r="I4931" s="40"/>
      <c r="J4931" s="40"/>
      <c r="K4931" s="40"/>
      <c r="L4931" s="40"/>
      <c r="M4931" s="40"/>
      <c r="N4931" s="40"/>
      <c r="O4931" s="40"/>
      <c r="P4931" s="40"/>
      <c r="Q4931" s="40"/>
      <c r="R4931" s="40"/>
      <c r="S4931" s="40"/>
      <c r="T4931" s="40"/>
      <c r="U4931" s="40"/>
      <c r="V4931" s="40"/>
      <c r="W4931" s="40"/>
      <c r="X4931" s="40"/>
      <c r="Y4931" s="40"/>
      <c r="Z4931" s="40"/>
      <c r="AA4931" s="40"/>
      <c r="AB4931" s="40"/>
      <c r="AC4931" s="40"/>
      <c r="AD4931" s="40"/>
      <c r="AE4931" s="40"/>
      <c r="AF4931" s="40"/>
      <c r="AG4931" s="40"/>
      <c r="AH4931" s="40"/>
      <c r="AI4931" s="40"/>
      <c r="AJ4931" s="40"/>
      <c r="AK4931" s="40"/>
      <c r="AL4931" s="40"/>
      <c r="AM4931" s="40"/>
      <c r="AN4931" s="40"/>
      <c r="AO4931" s="40"/>
      <c r="AP4931" s="40"/>
      <c r="AQ4931" s="40"/>
      <c r="AR4931" s="40"/>
      <c r="AS4931" s="40"/>
      <c r="AT4931" s="40"/>
      <c r="AU4931" s="40"/>
      <c r="AV4931" s="40"/>
      <c r="AW4931" s="40"/>
      <c r="AX4931" s="40"/>
      <c r="AY4931" s="40"/>
      <c r="AZ4931" s="40"/>
      <c r="BA4931" s="40"/>
      <c r="BB4931" s="40"/>
      <c r="BC4931" s="40"/>
      <c r="BD4931" s="40"/>
      <c r="BE4931" s="40"/>
      <c r="BF4931" s="40"/>
    </row>
    <row r="4932" spans="1:58" x14ac:dyDescent="0.4">
      <c r="A4932" s="510"/>
      <c r="B4932" s="40"/>
      <c r="C4932" s="40"/>
      <c r="D4932" s="45"/>
      <c r="E4932" s="45"/>
      <c r="F4932" s="64"/>
      <c r="G4932" s="40"/>
      <c r="H4932" s="40"/>
      <c r="I4932" s="40"/>
      <c r="J4932" s="40"/>
      <c r="K4932" s="40"/>
      <c r="L4932" s="40"/>
      <c r="M4932" s="40"/>
      <c r="N4932" s="40"/>
      <c r="O4932" s="40"/>
      <c r="P4932" s="40"/>
      <c r="Q4932" s="40"/>
      <c r="R4932" s="40"/>
      <c r="S4932" s="40"/>
      <c r="T4932" s="40"/>
      <c r="U4932" s="40"/>
      <c r="V4932" s="40"/>
      <c r="W4932" s="40"/>
      <c r="X4932" s="40"/>
      <c r="Y4932" s="40"/>
      <c r="Z4932" s="40"/>
      <c r="AA4932" s="40"/>
      <c r="AB4932" s="40"/>
      <c r="AC4932" s="40"/>
      <c r="AD4932" s="40"/>
      <c r="AE4932" s="40"/>
      <c r="AF4932" s="40"/>
      <c r="AG4932" s="40"/>
      <c r="AH4932" s="40"/>
      <c r="AI4932" s="40"/>
      <c r="AJ4932" s="40"/>
      <c r="AK4932" s="40"/>
      <c r="AL4932" s="40"/>
      <c r="AM4932" s="40"/>
      <c r="AN4932" s="40"/>
      <c r="AO4932" s="40"/>
      <c r="AP4932" s="40"/>
      <c r="AQ4932" s="40"/>
      <c r="AR4932" s="40"/>
      <c r="AS4932" s="40"/>
      <c r="AT4932" s="40"/>
      <c r="AU4932" s="40"/>
      <c r="AV4932" s="40"/>
      <c r="AW4932" s="40"/>
      <c r="AX4932" s="40"/>
      <c r="AY4932" s="40"/>
      <c r="AZ4932" s="40"/>
      <c r="BA4932" s="40"/>
      <c r="BB4932" s="40"/>
      <c r="BC4932" s="40"/>
      <c r="BD4932" s="40"/>
      <c r="BE4932" s="40"/>
      <c r="BF4932" s="40"/>
    </row>
    <row r="4933" spans="1:58" x14ac:dyDescent="0.4">
      <c r="A4933" s="510"/>
      <c r="B4933" s="40"/>
      <c r="C4933" s="40"/>
      <c r="D4933" s="45"/>
      <c r="E4933" s="45"/>
      <c r="F4933" s="64"/>
      <c r="G4933" s="40"/>
      <c r="H4933" s="40"/>
      <c r="I4933" s="40"/>
      <c r="J4933" s="40"/>
      <c r="K4933" s="40"/>
      <c r="L4933" s="40"/>
      <c r="M4933" s="40"/>
      <c r="N4933" s="40"/>
      <c r="O4933" s="40"/>
      <c r="P4933" s="40"/>
      <c r="Q4933" s="40"/>
      <c r="R4933" s="40"/>
      <c r="S4933" s="40"/>
      <c r="T4933" s="40"/>
      <c r="U4933" s="40"/>
      <c r="V4933" s="40"/>
      <c r="W4933" s="40"/>
      <c r="X4933" s="40"/>
      <c r="Y4933" s="40"/>
      <c r="Z4933" s="40"/>
      <c r="AA4933" s="40"/>
      <c r="AB4933" s="40"/>
      <c r="AC4933" s="40"/>
      <c r="AD4933" s="40"/>
      <c r="AE4933" s="40"/>
      <c r="AF4933" s="40"/>
      <c r="AG4933" s="40"/>
      <c r="AH4933" s="40"/>
      <c r="AI4933" s="40"/>
      <c r="AJ4933" s="40"/>
      <c r="AK4933" s="40"/>
      <c r="AL4933" s="40"/>
      <c r="AM4933" s="40"/>
      <c r="AN4933" s="40"/>
      <c r="AO4933" s="40"/>
      <c r="AP4933" s="40"/>
      <c r="AQ4933" s="40"/>
      <c r="AR4933" s="40"/>
      <c r="AS4933" s="40"/>
      <c r="AT4933" s="40"/>
      <c r="AU4933" s="40"/>
      <c r="AV4933" s="40"/>
      <c r="AW4933" s="40"/>
      <c r="AX4933" s="40"/>
      <c r="AY4933" s="40"/>
      <c r="AZ4933" s="40"/>
      <c r="BA4933" s="40"/>
      <c r="BB4933" s="40"/>
      <c r="BC4933" s="40"/>
      <c r="BD4933" s="40"/>
      <c r="BE4933" s="40"/>
      <c r="BF4933" s="40"/>
    </row>
    <row r="4934" spans="1:58" x14ac:dyDescent="0.4">
      <c r="A4934" s="510"/>
      <c r="B4934" s="40"/>
      <c r="C4934" s="40"/>
      <c r="D4934" s="45"/>
      <c r="E4934" s="45"/>
      <c r="F4934" s="64"/>
      <c r="G4934" s="40"/>
      <c r="H4934" s="40"/>
      <c r="I4934" s="40"/>
      <c r="J4934" s="40"/>
      <c r="K4934" s="40"/>
      <c r="L4934" s="40"/>
      <c r="M4934" s="40"/>
      <c r="N4934" s="40"/>
      <c r="O4934" s="40"/>
      <c r="P4934" s="40"/>
      <c r="Q4934" s="40"/>
      <c r="R4934" s="40"/>
      <c r="S4934" s="40"/>
      <c r="T4934" s="40"/>
      <c r="U4934" s="40"/>
      <c r="V4934" s="40"/>
      <c r="W4934" s="40"/>
      <c r="X4934" s="40"/>
      <c r="Y4934" s="40"/>
      <c r="Z4934" s="40"/>
      <c r="AA4934" s="40"/>
      <c r="AB4934" s="40"/>
      <c r="AC4934" s="40"/>
      <c r="AD4934" s="40"/>
      <c r="AE4934" s="40"/>
      <c r="AF4934" s="40"/>
      <c r="AG4934" s="40"/>
      <c r="AH4934" s="40"/>
      <c r="AI4934" s="40"/>
      <c r="AJ4934" s="40"/>
      <c r="AK4934" s="40"/>
      <c r="AL4934" s="40"/>
      <c r="AM4934" s="40"/>
      <c r="AN4934" s="40"/>
      <c r="AO4934" s="40"/>
      <c r="AP4934" s="40"/>
      <c r="AQ4934" s="40"/>
      <c r="AR4934" s="40"/>
      <c r="AS4934" s="40"/>
      <c r="AT4934" s="40"/>
      <c r="AU4934" s="40"/>
      <c r="AV4934" s="40"/>
      <c r="AW4934" s="40"/>
      <c r="AX4934" s="40"/>
      <c r="AY4934" s="40"/>
      <c r="AZ4934" s="40"/>
      <c r="BA4934" s="40"/>
      <c r="BB4934" s="40"/>
      <c r="BC4934" s="40"/>
      <c r="BD4934" s="40"/>
      <c r="BE4934" s="40"/>
      <c r="BF4934" s="40"/>
    </row>
    <row r="4935" spans="1:58" x14ac:dyDescent="0.4">
      <c r="A4935" s="510"/>
      <c r="B4935" s="40"/>
      <c r="C4935" s="40"/>
      <c r="D4935" s="45"/>
      <c r="E4935" s="45"/>
      <c r="F4935" s="64"/>
      <c r="G4935" s="40"/>
      <c r="H4935" s="40"/>
      <c r="I4935" s="40"/>
      <c r="J4935" s="40"/>
      <c r="K4935" s="40"/>
      <c r="L4935" s="40"/>
      <c r="M4935" s="40"/>
      <c r="N4935" s="40"/>
      <c r="O4935" s="40"/>
      <c r="P4935" s="40"/>
      <c r="Q4935" s="40"/>
      <c r="R4935" s="40"/>
      <c r="S4935" s="40"/>
      <c r="T4935" s="40"/>
      <c r="U4935" s="40"/>
      <c r="V4935" s="40"/>
      <c r="W4935" s="40"/>
      <c r="X4935" s="40"/>
      <c r="Y4935" s="40"/>
      <c r="Z4935" s="40"/>
      <c r="AA4935" s="40"/>
      <c r="AB4935" s="40"/>
      <c r="AC4935" s="40"/>
      <c r="AD4935" s="40"/>
      <c r="AE4935" s="40"/>
      <c r="AF4935" s="40"/>
      <c r="AG4935" s="40"/>
      <c r="AH4935" s="40"/>
      <c r="AI4935" s="40"/>
      <c r="AJ4935" s="40"/>
      <c r="AK4935" s="40"/>
      <c r="AL4935" s="40"/>
      <c r="AM4935" s="40"/>
      <c r="AN4935" s="40"/>
      <c r="AO4935" s="40"/>
      <c r="AP4935" s="40"/>
      <c r="AQ4935" s="40"/>
      <c r="AR4935" s="40"/>
      <c r="AS4935" s="40"/>
      <c r="AT4935" s="40"/>
      <c r="AU4935" s="40"/>
      <c r="AV4935" s="40"/>
      <c r="AW4935" s="40"/>
      <c r="AX4935" s="40"/>
      <c r="AY4935" s="40"/>
      <c r="AZ4935" s="40"/>
      <c r="BA4935" s="40"/>
      <c r="BB4935" s="40"/>
      <c r="BC4935" s="40"/>
      <c r="BD4935" s="40"/>
      <c r="BE4935" s="40"/>
      <c r="BF4935" s="40"/>
    </row>
    <row r="4936" spans="1:58" x14ac:dyDescent="0.4">
      <c r="A4936" s="510"/>
      <c r="B4936" s="40"/>
      <c r="C4936" s="40"/>
      <c r="D4936" s="45"/>
      <c r="E4936" s="45"/>
      <c r="F4936" s="64"/>
      <c r="G4936" s="40"/>
      <c r="H4936" s="40"/>
      <c r="I4936" s="40"/>
      <c r="J4936" s="40"/>
      <c r="K4936" s="40"/>
      <c r="L4936" s="40"/>
      <c r="M4936" s="40"/>
      <c r="N4936" s="40"/>
      <c r="O4936" s="40"/>
      <c r="P4936" s="40"/>
      <c r="Q4936" s="40"/>
      <c r="R4936" s="40"/>
      <c r="S4936" s="40"/>
      <c r="T4936" s="40"/>
      <c r="U4936" s="40"/>
      <c r="V4936" s="40"/>
      <c r="W4936" s="40"/>
      <c r="X4936" s="40"/>
      <c r="Y4936" s="40"/>
      <c r="Z4936" s="40"/>
      <c r="AA4936" s="40"/>
      <c r="AB4936" s="40"/>
      <c r="AC4936" s="40"/>
      <c r="AD4936" s="40"/>
      <c r="AE4936" s="40"/>
      <c r="AF4936" s="40"/>
      <c r="AG4936" s="40"/>
      <c r="AH4936" s="40"/>
      <c r="AI4936" s="40"/>
      <c r="AJ4936" s="40"/>
      <c r="AK4936" s="40"/>
      <c r="AL4936" s="40"/>
      <c r="AM4936" s="40"/>
      <c r="AN4936" s="40"/>
      <c r="AO4936" s="40"/>
      <c r="AP4936" s="40"/>
      <c r="AQ4936" s="40"/>
      <c r="AR4936" s="40"/>
      <c r="AS4936" s="40"/>
      <c r="AT4936" s="40"/>
      <c r="AU4936" s="40"/>
      <c r="AV4936" s="40"/>
      <c r="AW4936" s="40"/>
      <c r="AX4936" s="40"/>
      <c r="AY4936" s="40"/>
      <c r="AZ4936" s="40"/>
      <c r="BA4936" s="40"/>
      <c r="BB4936" s="40"/>
      <c r="BC4936" s="40"/>
      <c r="BD4936" s="40"/>
      <c r="BE4936" s="40"/>
      <c r="BF4936" s="40"/>
    </row>
    <row r="4937" spans="1:58" x14ac:dyDescent="0.4">
      <c r="A4937" s="510"/>
      <c r="B4937" s="40"/>
      <c r="C4937" s="40"/>
      <c r="D4937" s="45"/>
      <c r="E4937" s="45"/>
      <c r="F4937" s="64"/>
      <c r="G4937" s="40"/>
      <c r="H4937" s="40"/>
      <c r="I4937" s="40"/>
      <c r="J4937" s="40"/>
      <c r="K4937" s="40"/>
      <c r="L4937" s="40"/>
      <c r="M4937" s="40"/>
      <c r="N4937" s="40"/>
      <c r="O4937" s="40"/>
      <c r="P4937" s="40"/>
      <c r="Q4937" s="40"/>
      <c r="R4937" s="40"/>
      <c r="S4937" s="40"/>
      <c r="T4937" s="40"/>
      <c r="U4937" s="40"/>
      <c r="V4937" s="40"/>
      <c r="W4937" s="40"/>
      <c r="X4937" s="40"/>
      <c r="Y4937" s="40"/>
      <c r="Z4937" s="40"/>
      <c r="AA4937" s="40"/>
      <c r="AB4937" s="40"/>
      <c r="AC4937" s="40"/>
      <c r="AD4937" s="40"/>
      <c r="AE4937" s="40"/>
      <c r="AF4937" s="40"/>
      <c r="AG4937" s="40"/>
      <c r="AH4937" s="40"/>
      <c r="AI4937" s="40"/>
      <c r="AJ4937" s="40"/>
      <c r="AK4937" s="40"/>
      <c r="AL4937" s="40"/>
      <c r="AM4937" s="40"/>
      <c r="AN4937" s="40"/>
      <c r="AO4937" s="40"/>
      <c r="AP4937" s="40"/>
      <c r="AQ4937" s="40"/>
      <c r="AR4937" s="40"/>
      <c r="AS4937" s="40"/>
      <c r="AT4937" s="40"/>
      <c r="AU4937" s="40"/>
      <c r="AV4937" s="40"/>
      <c r="AW4937" s="40"/>
      <c r="AX4937" s="40"/>
      <c r="AY4937" s="40"/>
      <c r="AZ4937" s="40"/>
      <c r="BA4937" s="40"/>
      <c r="BB4937" s="40"/>
      <c r="BC4937" s="40"/>
      <c r="BD4937" s="40"/>
      <c r="BE4937" s="40"/>
      <c r="BF4937" s="40"/>
    </row>
    <row r="4938" spans="1:58" x14ac:dyDescent="0.4">
      <c r="A4938" s="510"/>
      <c r="B4938" s="40"/>
      <c r="C4938" s="40"/>
      <c r="D4938" s="45"/>
      <c r="E4938" s="45"/>
      <c r="F4938" s="64"/>
      <c r="G4938" s="40"/>
      <c r="H4938" s="40"/>
      <c r="I4938" s="40"/>
      <c r="J4938" s="40"/>
      <c r="K4938" s="40"/>
      <c r="L4938" s="40"/>
      <c r="M4938" s="40"/>
      <c r="N4938" s="40"/>
      <c r="O4938" s="40"/>
      <c r="P4938" s="40"/>
      <c r="Q4938" s="40"/>
      <c r="R4938" s="40"/>
      <c r="S4938" s="40"/>
      <c r="T4938" s="40"/>
      <c r="U4938" s="40"/>
      <c r="V4938" s="40"/>
      <c r="W4938" s="40"/>
      <c r="X4938" s="40"/>
      <c r="Y4938" s="40"/>
      <c r="Z4938" s="40"/>
      <c r="AA4938" s="40"/>
      <c r="AB4938" s="40"/>
      <c r="AC4938" s="40"/>
      <c r="AD4938" s="40"/>
      <c r="AE4938" s="40"/>
      <c r="AF4938" s="40"/>
      <c r="AG4938" s="40"/>
      <c r="AH4938" s="40"/>
      <c r="AI4938" s="40"/>
      <c r="AJ4938" s="40"/>
      <c r="AK4938" s="40"/>
      <c r="AL4938" s="40"/>
      <c r="AM4938" s="40"/>
      <c r="AN4938" s="40"/>
      <c r="AO4938" s="40"/>
      <c r="AP4938" s="40"/>
      <c r="AQ4938" s="40"/>
      <c r="AR4938" s="40"/>
      <c r="AS4938" s="40"/>
      <c r="AT4938" s="40"/>
      <c r="AU4938" s="40"/>
      <c r="AV4938" s="40"/>
      <c r="AW4938" s="40"/>
      <c r="AX4938" s="40"/>
      <c r="AY4938" s="40"/>
      <c r="AZ4938" s="40"/>
      <c r="BA4938" s="40"/>
      <c r="BB4938" s="40"/>
      <c r="BC4938" s="40"/>
      <c r="BD4938" s="40"/>
      <c r="BE4938" s="40"/>
      <c r="BF4938" s="40"/>
    </row>
    <row r="4939" spans="1:58" x14ac:dyDescent="0.4">
      <c r="A4939" s="510"/>
      <c r="B4939" s="40"/>
      <c r="C4939" s="40"/>
      <c r="D4939" s="45"/>
      <c r="E4939" s="45"/>
      <c r="F4939" s="64"/>
      <c r="G4939" s="40"/>
      <c r="H4939" s="40"/>
      <c r="I4939" s="40"/>
      <c r="J4939" s="40"/>
      <c r="K4939" s="40"/>
      <c r="L4939" s="40"/>
      <c r="M4939" s="40"/>
      <c r="N4939" s="40"/>
      <c r="O4939" s="40"/>
      <c r="P4939" s="40"/>
      <c r="Q4939" s="40"/>
      <c r="R4939" s="40"/>
      <c r="S4939" s="40"/>
      <c r="T4939" s="40"/>
      <c r="U4939" s="40"/>
      <c r="V4939" s="40"/>
      <c r="W4939" s="40"/>
      <c r="X4939" s="40"/>
      <c r="Y4939" s="40"/>
      <c r="Z4939" s="40"/>
      <c r="AA4939" s="40"/>
      <c r="AB4939" s="40"/>
      <c r="AC4939" s="40"/>
      <c r="AD4939" s="40"/>
      <c r="AE4939" s="40"/>
      <c r="AF4939" s="40"/>
      <c r="AG4939" s="40"/>
      <c r="AH4939" s="40"/>
      <c r="AI4939" s="40"/>
      <c r="AJ4939" s="40"/>
      <c r="AK4939" s="40"/>
      <c r="AL4939" s="40"/>
      <c r="AM4939" s="40"/>
      <c r="AN4939" s="40"/>
      <c r="AO4939" s="40"/>
      <c r="AP4939" s="40"/>
      <c r="AQ4939" s="40"/>
      <c r="AR4939" s="40"/>
      <c r="AS4939" s="40"/>
      <c r="AT4939" s="40"/>
      <c r="AU4939" s="40"/>
      <c r="AV4939" s="40"/>
      <c r="AW4939" s="40"/>
      <c r="AX4939" s="40"/>
      <c r="AY4939" s="40"/>
      <c r="AZ4939" s="40"/>
      <c r="BA4939" s="40"/>
      <c r="BB4939" s="40"/>
      <c r="BC4939" s="40"/>
      <c r="BD4939" s="40"/>
      <c r="BE4939" s="40"/>
      <c r="BF4939" s="40"/>
    </row>
    <row r="4940" spans="1:58" x14ac:dyDescent="0.4">
      <c r="A4940" s="510"/>
      <c r="B4940" s="40"/>
      <c r="C4940" s="40"/>
      <c r="D4940" s="45"/>
      <c r="E4940" s="45"/>
      <c r="F4940" s="64"/>
      <c r="G4940" s="40"/>
      <c r="H4940" s="40"/>
      <c r="I4940" s="40"/>
      <c r="J4940" s="40"/>
      <c r="K4940" s="40"/>
      <c r="L4940" s="40"/>
      <c r="M4940" s="40"/>
      <c r="N4940" s="40"/>
      <c r="O4940" s="40"/>
      <c r="P4940" s="40"/>
      <c r="Q4940" s="40"/>
      <c r="R4940" s="40"/>
      <c r="S4940" s="40"/>
      <c r="T4940" s="40"/>
      <c r="U4940" s="40"/>
      <c r="V4940" s="40"/>
      <c r="W4940" s="40"/>
      <c r="X4940" s="40"/>
      <c r="Y4940" s="40"/>
      <c r="Z4940" s="40"/>
      <c r="AA4940" s="40"/>
      <c r="AB4940" s="40"/>
      <c r="AC4940" s="40"/>
      <c r="AD4940" s="40"/>
      <c r="AE4940" s="40"/>
      <c r="AF4940" s="40"/>
      <c r="AG4940" s="40"/>
      <c r="AH4940" s="40"/>
      <c r="AI4940" s="40"/>
      <c r="AJ4940" s="40"/>
      <c r="AK4940" s="40"/>
      <c r="AL4940" s="40"/>
      <c r="AM4940" s="40"/>
      <c r="AN4940" s="40"/>
      <c r="AO4940" s="40"/>
      <c r="AP4940" s="40"/>
      <c r="AQ4940" s="40"/>
      <c r="AR4940" s="40"/>
      <c r="AS4940" s="40"/>
      <c r="AT4940" s="40"/>
      <c r="AU4940" s="40"/>
      <c r="AV4940" s="40"/>
      <c r="AW4940" s="40"/>
      <c r="AX4940" s="40"/>
      <c r="AY4940" s="40"/>
      <c r="AZ4940" s="40"/>
      <c r="BA4940" s="40"/>
      <c r="BB4940" s="40"/>
      <c r="BC4940" s="40"/>
      <c r="BD4940" s="40"/>
      <c r="BE4940" s="40"/>
      <c r="BF4940" s="40"/>
    </row>
    <row r="4941" spans="1:58" x14ac:dyDescent="0.4">
      <c r="A4941" s="510"/>
      <c r="B4941" s="40"/>
      <c r="C4941" s="40"/>
      <c r="D4941" s="45"/>
      <c r="E4941" s="45"/>
      <c r="F4941" s="64"/>
      <c r="G4941" s="40"/>
      <c r="H4941" s="40"/>
      <c r="I4941" s="40"/>
      <c r="J4941" s="40"/>
      <c r="K4941" s="40"/>
      <c r="L4941" s="40"/>
      <c r="M4941" s="40"/>
      <c r="N4941" s="40"/>
      <c r="O4941" s="40"/>
      <c r="P4941" s="40"/>
      <c r="Q4941" s="40"/>
      <c r="R4941" s="40"/>
      <c r="S4941" s="40"/>
      <c r="T4941" s="40"/>
      <c r="U4941" s="40"/>
      <c r="V4941" s="40"/>
      <c r="W4941" s="40"/>
      <c r="X4941" s="40"/>
      <c r="Y4941" s="40"/>
      <c r="Z4941" s="40"/>
      <c r="AA4941" s="40"/>
      <c r="AB4941" s="40"/>
      <c r="AC4941" s="40"/>
      <c r="AD4941" s="40"/>
      <c r="AE4941" s="40"/>
      <c r="AF4941" s="40"/>
      <c r="AG4941" s="40"/>
      <c r="AH4941" s="40"/>
      <c r="AI4941" s="40"/>
      <c r="AJ4941" s="40"/>
      <c r="AK4941" s="40"/>
      <c r="AL4941" s="40"/>
      <c r="AM4941" s="40"/>
      <c r="AN4941" s="40"/>
      <c r="AO4941" s="40"/>
      <c r="AP4941" s="40"/>
      <c r="AQ4941" s="40"/>
      <c r="AR4941" s="40"/>
      <c r="AS4941" s="40"/>
      <c r="AT4941" s="40"/>
      <c r="AU4941" s="40"/>
      <c r="AV4941" s="40"/>
      <c r="AW4941" s="40"/>
      <c r="AX4941" s="40"/>
      <c r="AY4941" s="40"/>
      <c r="AZ4941" s="40"/>
      <c r="BA4941" s="40"/>
      <c r="BB4941" s="40"/>
      <c r="BC4941" s="40"/>
      <c r="BD4941" s="40"/>
      <c r="BE4941" s="40"/>
      <c r="BF4941" s="40"/>
    </row>
    <row r="4942" spans="1:58" x14ac:dyDescent="0.4">
      <c r="A4942" s="510"/>
      <c r="B4942" s="40"/>
      <c r="C4942" s="40"/>
      <c r="D4942" s="45"/>
      <c r="E4942" s="45"/>
      <c r="F4942" s="64"/>
      <c r="G4942" s="40"/>
      <c r="H4942" s="40"/>
      <c r="I4942" s="40"/>
      <c r="J4942" s="40"/>
      <c r="K4942" s="40"/>
      <c r="L4942" s="40"/>
      <c r="M4942" s="40"/>
      <c r="N4942" s="40"/>
      <c r="O4942" s="40"/>
      <c r="P4942" s="40"/>
      <c r="Q4942" s="40"/>
      <c r="R4942" s="40"/>
      <c r="S4942" s="40"/>
      <c r="T4942" s="40"/>
      <c r="U4942" s="40"/>
      <c r="V4942" s="40"/>
      <c r="W4942" s="40"/>
      <c r="X4942" s="40"/>
      <c r="Y4942" s="40"/>
      <c r="Z4942" s="40"/>
      <c r="AA4942" s="40"/>
      <c r="AB4942" s="40"/>
      <c r="AC4942" s="40"/>
      <c r="AD4942" s="40"/>
      <c r="AE4942" s="40"/>
      <c r="AF4942" s="40"/>
      <c r="AG4942" s="40"/>
      <c r="AH4942" s="40"/>
      <c r="AI4942" s="40"/>
      <c r="AJ4942" s="40"/>
      <c r="AK4942" s="40"/>
      <c r="AL4942" s="40"/>
      <c r="AM4942" s="40"/>
      <c r="AN4942" s="40"/>
      <c r="AO4942" s="40"/>
      <c r="AP4942" s="40"/>
      <c r="AQ4942" s="40"/>
      <c r="AR4942" s="40"/>
      <c r="AS4942" s="40"/>
      <c r="AT4942" s="40"/>
      <c r="AU4942" s="40"/>
      <c r="AV4942" s="40"/>
      <c r="AW4942" s="40"/>
      <c r="AX4942" s="40"/>
      <c r="AY4942" s="40"/>
      <c r="AZ4942" s="40"/>
      <c r="BA4942" s="40"/>
      <c r="BB4942" s="40"/>
      <c r="BC4942" s="40"/>
      <c r="BD4942" s="40"/>
      <c r="BE4942" s="40"/>
      <c r="BF4942" s="40"/>
    </row>
    <row r="4943" spans="1:58" x14ac:dyDescent="0.4">
      <c r="A4943" s="510"/>
      <c r="B4943" s="40"/>
      <c r="C4943" s="40"/>
      <c r="D4943" s="45"/>
      <c r="E4943" s="45"/>
      <c r="F4943" s="64"/>
      <c r="G4943" s="40"/>
      <c r="H4943" s="40"/>
      <c r="I4943" s="40"/>
      <c r="J4943" s="40"/>
      <c r="K4943" s="40"/>
      <c r="L4943" s="40"/>
      <c r="M4943" s="40"/>
      <c r="N4943" s="40"/>
      <c r="O4943" s="40"/>
      <c r="P4943" s="40"/>
      <c r="Q4943" s="40"/>
      <c r="R4943" s="40"/>
      <c r="S4943" s="40"/>
      <c r="T4943" s="40"/>
      <c r="U4943" s="40"/>
      <c r="V4943" s="40"/>
      <c r="W4943" s="40"/>
      <c r="X4943" s="40"/>
      <c r="Y4943" s="40"/>
      <c r="Z4943" s="40"/>
      <c r="AA4943" s="40"/>
      <c r="AB4943" s="40"/>
      <c r="AC4943" s="40"/>
      <c r="AD4943" s="40"/>
      <c r="AE4943" s="40"/>
      <c r="AF4943" s="40"/>
      <c r="AG4943" s="40"/>
      <c r="AH4943" s="40"/>
      <c r="AI4943" s="40"/>
      <c r="AJ4943" s="40"/>
      <c r="AK4943" s="40"/>
      <c r="AL4943" s="40"/>
      <c r="AM4943" s="40"/>
      <c r="AN4943" s="40"/>
      <c r="AO4943" s="40"/>
      <c r="AP4943" s="40"/>
      <c r="AQ4943" s="40"/>
      <c r="AR4943" s="40"/>
      <c r="AS4943" s="40"/>
      <c r="AT4943" s="40"/>
      <c r="AU4943" s="40"/>
      <c r="AV4943" s="40"/>
      <c r="AW4943" s="40"/>
      <c r="AX4943" s="40"/>
      <c r="AY4943" s="40"/>
      <c r="AZ4943" s="40"/>
      <c r="BA4943" s="40"/>
      <c r="BB4943" s="40"/>
      <c r="BC4943" s="40"/>
      <c r="BD4943" s="40"/>
      <c r="BE4943" s="40"/>
      <c r="BF4943" s="40"/>
    </row>
    <row r="4944" spans="1:58" x14ac:dyDescent="0.4">
      <c r="A4944" s="510"/>
      <c r="B4944" s="40"/>
      <c r="C4944" s="40"/>
      <c r="D4944" s="45"/>
      <c r="E4944" s="45"/>
      <c r="F4944" s="64"/>
      <c r="G4944" s="40"/>
      <c r="H4944" s="40"/>
      <c r="I4944" s="40"/>
      <c r="J4944" s="40"/>
      <c r="K4944" s="40"/>
      <c r="L4944" s="40"/>
      <c r="M4944" s="40"/>
      <c r="N4944" s="40"/>
      <c r="O4944" s="40"/>
      <c r="P4944" s="40"/>
      <c r="Q4944" s="40"/>
      <c r="R4944" s="40"/>
      <c r="S4944" s="40"/>
      <c r="T4944" s="40"/>
      <c r="U4944" s="40"/>
      <c r="V4944" s="40"/>
      <c r="W4944" s="40"/>
      <c r="X4944" s="40"/>
      <c r="Y4944" s="40"/>
      <c r="Z4944" s="40"/>
      <c r="AA4944" s="40"/>
      <c r="AB4944" s="40"/>
      <c r="AC4944" s="40"/>
      <c r="AD4944" s="40"/>
      <c r="AE4944" s="40"/>
      <c r="AF4944" s="40"/>
      <c r="AG4944" s="40"/>
      <c r="AH4944" s="40"/>
      <c r="AI4944" s="40"/>
      <c r="AJ4944" s="40"/>
      <c r="AK4944" s="40"/>
      <c r="AL4944" s="40"/>
      <c r="AM4944" s="40"/>
      <c r="AN4944" s="40"/>
      <c r="AO4944" s="40"/>
      <c r="AP4944" s="40"/>
      <c r="AQ4944" s="40"/>
      <c r="AR4944" s="40"/>
      <c r="AS4944" s="40"/>
      <c r="AT4944" s="40"/>
      <c r="AU4944" s="40"/>
      <c r="AV4944" s="40"/>
      <c r="AW4944" s="40"/>
      <c r="AX4944" s="40"/>
      <c r="AY4944" s="40"/>
      <c r="AZ4944" s="40"/>
      <c r="BA4944" s="40"/>
      <c r="BB4944" s="40"/>
      <c r="BC4944" s="40"/>
      <c r="BD4944" s="40"/>
      <c r="BE4944" s="40"/>
      <c r="BF4944" s="40"/>
    </row>
    <row r="4945" spans="1:58" x14ac:dyDescent="0.4">
      <c r="A4945" s="510"/>
      <c r="B4945" s="40"/>
      <c r="C4945" s="40"/>
      <c r="D4945" s="45"/>
      <c r="E4945" s="45"/>
      <c r="F4945" s="64"/>
      <c r="G4945" s="40"/>
      <c r="H4945" s="40"/>
      <c r="I4945" s="40"/>
      <c r="J4945" s="40"/>
      <c r="K4945" s="40"/>
      <c r="L4945" s="40"/>
      <c r="M4945" s="40"/>
      <c r="N4945" s="40"/>
      <c r="O4945" s="40"/>
      <c r="P4945" s="40"/>
      <c r="Q4945" s="40"/>
      <c r="R4945" s="40"/>
      <c r="S4945" s="40"/>
      <c r="T4945" s="40"/>
      <c r="U4945" s="40"/>
      <c r="V4945" s="40"/>
      <c r="W4945" s="40"/>
      <c r="X4945" s="40"/>
      <c r="Y4945" s="40"/>
      <c r="Z4945" s="40"/>
      <c r="AA4945" s="40"/>
      <c r="AB4945" s="40"/>
      <c r="AC4945" s="40"/>
      <c r="AD4945" s="40"/>
      <c r="AE4945" s="40"/>
      <c r="AF4945" s="40"/>
      <c r="AG4945" s="40"/>
      <c r="AH4945" s="40"/>
      <c r="AI4945" s="40"/>
      <c r="AJ4945" s="40"/>
      <c r="AK4945" s="40"/>
      <c r="AL4945" s="40"/>
      <c r="AM4945" s="40"/>
      <c r="AN4945" s="40"/>
      <c r="AO4945" s="40"/>
      <c r="AP4945" s="40"/>
      <c r="AQ4945" s="40"/>
      <c r="AR4945" s="40"/>
      <c r="AS4945" s="40"/>
      <c r="AT4945" s="40"/>
      <c r="AU4945" s="40"/>
      <c r="AV4945" s="40"/>
      <c r="AW4945" s="40"/>
      <c r="AX4945" s="40"/>
      <c r="AY4945" s="40"/>
      <c r="AZ4945" s="40"/>
      <c r="BA4945" s="40"/>
      <c r="BB4945" s="40"/>
      <c r="BC4945" s="40"/>
      <c r="BD4945" s="40"/>
      <c r="BE4945" s="40"/>
      <c r="BF4945" s="40"/>
    </row>
    <row r="4946" spans="1:58" x14ac:dyDescent="0.4">
      <c r="A4946" s="510"/>
      <c r="B4946" s="40"/>
      <c r="C4946" s="40"/>
      <c r="D4946" s="45"/>
      <c r="E4946" s="45"/>
      <c r="F4946" s="64"/>
      <c r="G4946" s="40"/>
      <c r="H4946" s="40"/>
      <c r="I4946" s="40"/>
      <c r="J4946" s="40"/>
      <c r="K4946" s="40"/>
      <c r="L4946" s="40"/>
      <c r="M4946" s="40"/>
      <c r="N4946" s="40"/>
      <c r="O4946" s="40"/>
      <c r="P4946" s="40"/>
      <c r="Q4946" s="40"/>
      <c r="R4946" s="40"/>
      <c r="S4946" s="40"/>
      <c r="T4946" s="40"/>
      <c r="U4946" s="40"/>
      <c r="V4946" s="40"/>
      <c r="W4946" s="40"/>
      <c r="X4946" s="40"/>
      <c r="Y4946" s="40"/>
      <c r="Z4946" s="40"/>
      <c r="AA4946" s="40"/>
      <c r="AB4946" s="40"/>
      <c r="AC4946" s="40"/>
      <c r="AD4946" s="40"/>
      <c r="AE4946" s="40"/>
      <c r="AF4946" s="40"/>
      <c r="AG4946" s="40"/>
      <c r="AH4946" s="40"/>
      <c r="AI4946" s="40"/>
      <c r="AJ4946" s="40"/>
      <c r="AK4946" s="40"/>
      <c r="AL4946" s="40"/>
      <c r="AM4946" s="40"/>
      <c r="AN4946" s="40"/>
      <c r="AO4946" s="40"/>
      <c r="AP4946" s="40"/>
      <c r="AQ4946" s="40"/>
      <c r="AR4946" s="40"/>
      <c r="AS4946" s="40"/>
      <c r="AT4946" s="40"/>
      <c r="AU4946" s="40"/>
      <c r="AV4946" s="40"/>
      <c r="AW4946" s="40"/>
      <c r="AX4946" s="40"/>
      <c r="AY4946" s="40"/>
      <c r="AZ4946" s="40"/>
      <c r="BA4946" s="40"/>
      <c r="BB4946" s="40"/>
      <c r="BC4946" s="40"/>
      <c r="BD4946" s="40"/>
      <c r="BE4946" s="40"/>
      <c r="BF4946" s="40"/>
    </row>
    <row r="4947" spans="1:58" x14ac:dyDescent="0.4">
      <c r="A4947" s="510"/>
      <c r="B4947" s="40"/>
      <c r="C4947" s="40"/>
      <c r="D4947" s="45"/>
      <c r="E4947" s="45"/>
      <c r="F4947" s="64"/>
      <c r="G4947" s="40"/>
      <c r="H4947" s="40"/>
      <c r="I4947" s="40"/>
      <c r="J4947" s="40"/>
      <c r="K4947" s="40"/>
      <c r="L4947" s="40"/>
      <c r="M4947" s="40"/>
      <c r="N4947" s="40"/>
      <c r="O4947" s="40"/>
      <c r="P4947" s="40"/>
      <c r="Q4947" s="40"/>
      <c r="R4947" s="40"/>
      <c r="S4947" s="40"/>
      <c r="T4947" s="40"/>
      <c r="U4947" s="40"/>
      <c r="V4947" s="40"/>
      <c r="W4947" s="40"/>
      <c r="X4947" s="40"/>
      <c r="Y4947" s="40"/>
      <c r="Z4947" s="40"/>
      <c r="AA4947" s="40"/>
      <c r="AB4947" s="40"/>
      <c r="AC4947" s="40"/>
      <c r="AD4947" s="40"/>
      <c r="AE4947" s="40"/>
      <c r="AF4947" s="40"/>
      <c r="AG4947" s="40"/>
      <c r="AH4947" s="40"/>
      <c r="AI4947" s="40"/>
      <c r="AJ4947" s="40"/>
      <c r="AK4947" s="40"/>
      <c r="AL4947" s="40"/>
      <c r="AM4947" s="40"/>
      <c r="AN4947" s="40"/>
      <c r="AO4947" s="40"/>
      <c r="AP4947" s="40"/>
      <c r="AQ4947" s="40"/>
      <c r="AR4947" s="40"/>
      <c r="AS4947" s="40"/>
      <c r="AT4947" s="40"/>
      <c r="AU4947" s="40"/>
      <c r="AV4947" s="40"/>
      <c r="AW4947" s="40"/>
      <c r="AX4947" s="40"/>
      <c r="AY4947" s="40"/>
      <c r="AZ4947" s="40"/>
      <c r="BA4947" s="40"/>
      <c r="BB4947" s="40"/>
      <c r="BC4947" s="40"/>
      <c r="BD4947" s="40"/>
      <c r="BE4947" s="40"/>
      <c r="BF4947" s="40"/>
    </row>
    <row r="4948" spans="1:58" x14ac:dyDescent="0.4">
      <c r="A4948" s="510"/>
      <c r="B4948" s="40"/>
      <c r="C4948" s="40"/>
      <c r="D4948" s="45"/>
      <c r="E4948" s="45"/>
      <c r="F4948" s="64"/>
      <c r="G4948" s="40"/>
      <c r="H4948" s="40"/>
      <c r="I4948" s="40"/>
      <c r="J4948" s="40"/>
      <c r="K4948" s="40"/>
      <c r="L4948" s="40"/>
      <c r="M4948" s="40"/>
      <c r="N4948" s="40"/>
      <c r="O4948" s="40"/>
      <c r="P4948" s="40"/>
      <c r="Q4948" s="40"/>
      <c r="R4948" s="40"/>
      <c r="S4948" s="40"/>
      <c r="T4948" s="40"/>
      <c r="U4948" s="40"/>
      <c r="V4948" s="40"/>
      <c r="W4948" s="40"/>
      <c r="X4948" s="40"/>
      <c r="Y4948" s="40"/>
      <c r="Z4948" s="40"/>
      <c r="AA4948" s="40"/>
      <c r="AB4948" s="40"/>
      <c r="AC4948" s="40"/>
      <c r="AD4948" s="40"/>
      <c r="AE4948" s="40"/>
      <c r="AF4948" s="40"/>
      <c r="AG4948" s="40"/>
      <c r="AH4948" s="40"/>
      <c r="AI4948" s="40"/>
      <c r="AJ4948" s="40"/>
      <c r="AK4948" s="40"/>
      <c r="AL4948" s="40"/>
      <c r="AM4948" s="40"/>
      <c r="AN4948" s="40"/>
      <c r="AO4948" s="40"/>
      <c r="AP4948" s="40"/>
      <c r="AQ4948" s="40"/>
      <c r="AR4948" s="40"/>
      <c r="AS4948" s="40"/>
      <c r="AT4948" s="40"/>
      <c r="AU4948" s="40"/>
      <c r="AV4948" s="40"/>
      <c r="AW4948" s="40"/>
      <c r="AX4948" s="40"/>
      <c r="AY4948" s="40"/>
      <c r="AZ4948" s="40"/>
      <c r="BA4948" s="40"/>
      <c r="BB4948" s="40"/>
      <c r="BC4948" s="40"/>
      <c r="BD4948" s="40"/>
      <c r="BE4948" s="40"/>
      <c r="BF4948" s="40"/>
    </row>
    <row r="4949" spans="1:58" x14ac:dyDescent="0.4">
      <c r="A4949" s="510"/>
      <c r="B4949" s="40"/>
      <c r="C4949" s="40"/>
      <c r="D4949" s="45"/>
      <c r="E4949" s="45"/>
      <c r="F4949" s="64"/>
      <c r="G4949" s="40"/>
      <c r="H4949" s="40"/>
      <c r="I4949" s="40"/>
      <c r="J4949" s="40"/>
      <c r="K4949" s="40"/>
      <c r="L4949" s="40"/>
      <c r="M4949" s="40"/>
      <c r="N4949" s="40"/>
      <c r="O4949" s="40"/>
      <c r="P4949" s="40"/>
      <c r="Q4949" s="40"/>
      <c r="R4949" s="40"/>
      <c r="S4949" s="40"/>
      <c r="T4949" s="40"/>
      <c r="U4949" s="40"/>
      <c r="V4949" s="40"/>
      <c r="W4949" s="40"/>
      <c r="X4949" s="40"/>
      <c r="Y4949" s="40"/>
      <c r="Z4949" s="40"/>
      <c r="AA4949" s="40"/>
      <c r="AB4949" s="40"/>
      <c r="AC4949" s="40"/>
      <c r="AD4949" s="40"/>
      <c r="AE4949" s="40"/>
      <c r="AF4949" s="40"/>
      <c r="AG4949" s="40"/>
      <c r="AH4949" s="40"/>
      <c r="AI4949" s="40"/>
      <c r="AJ4949" s="40"/>
      <c r="AK4949" s="40"/>
      <c r="AL4949" s="40"/>
      <c r="AM4949" s="40"/>
      <c r="AN4949" s="40"/>
      <c r="AO4949" s="40"/>
      <c r="AP4949" s="40"/>
      <c r="AQ4949" s="40"/>
      <c r="AR4949" s="40"/>
      <c r="AS4949" s="40"/>
      <c r="AT4949" s="40"/>
      <c r="AU4949" s="40"/>
      <c r="AV4949" s="40"/>
      <c r="AW4949" s="40"/>
      <c r="AX4949" s="40"/>
      <c r="AY4949" s="40"/>
      <c r="AZ4949" s="40"/>
      <c r="BA4949" s="40"/>
      <c r="BB4949" s="40"/>
      <c r="BC4949" s="40"/>
      <c r="BD4949" s="40"/>
      <c r="BE4949" s="40"/>
      <c r="BF4949" s="40"/>
    </row>
    <row r="4950" spans="1:58" x14ac:dyDescent="0.4">
      <c r="A4950" s="510"/>
      <c r="B4950" s="40"/>
      <c r="C4950" s="40"/>
      <c r="D4950" s="45"/>
      <c r="E4950" s="45"/>
      <c r="F4950" s="64"/>
      <c r="G4950" s="40"/>
      <c r="H4950" s="40"/>
      <c r="I4950" s="40"/>
      <c r="J4950" s="40"/>
      <c r="K4950" s="40"/>
      <c r="L4950" s="40"/>
      <c r="M4950" s="40"/>
      <c r="N4950" s="40"/>
      <c r="O4950" s="40"/>
      <c r="P4950" s="40"/>
      <c r="Q4950" s="40"/>
      <c r="R4950" s="40"/>
      <c r="S4950" s="40"/>
      <c r="T4950" s="40"/>
      <c r="U4950" s="40"/>
      <c r="V4950" s="40"/>
      <c r="W4950" s="40"/>
      <c r="X4950" s="40"/>
      <c r="Y4950" s="40"/>
      <c r="Z4950" s="40"/>
      <c r="AA4950" s="40"/>
      <c r="AB4950" s="40"/>
      <c r="AC4950" s="40"/>
      <c r="AD4950" s="40"/>
      <c r="AE4950" s="40"/>
      <c r="AF4950" s="40"/>
      <c r="AG4950" s="40"/>
      <c r="AH4950" s="40"/>
      <c r="AI4950" s="40"/>
      <c r="AJ4950" s="40"/>
      <c r="AK4950" s="40"/>
      <c r="AL4950" s="40"/>
      <c r="AM4950" s="40"/>
      <c r="AN4950" s="40"/>
      <c r="AO4950" s="40"/>
      <c r="AP4950" s="40"/>
      <c r="AQ4950" s="40"/>
      <c r="AR4950" s="40"/>
      <c r="AS4950" s="40"/>
      <c r="AT4950" s="40"/>
      <c r="AU4950" s="40"/>
      <c r="AV4950" s="40"/>
      <c r="AW4950" s="40"/>
      <c r="AX4950" s="40"/>
      <c r="AY4950" s="40"/>
      <c r="AZ4950" s="40"/>
      <c r="BA4950" s="40"/>
      <c r="BB4950" s="40"/>
      <c r="BC4950" s="40"/>
      <c r="BD4950" s="40"/>
      <c r="BE4950" s="40"/>
      <c r="BF4950" s="40"/>
    </row>
    <row r="4951" spans="1:58" x14ac:dyDescent="0.4">
      <c r="A4951" s="510"/>
      <c r="B4951" s="40"/>
      <c r="C4951" s="40"/>
      <c r="D4951" s="45"/>
      <c r="E4951" s="45"/>
      <c r="F4951" s="64"/>
      <c r="G4951" s="40"/>
      <c r="H4951" s="40"/>
      <c r="I4951" s="40"/>
      <c r="J4951" s="40"/>
      <c r="K4951" s="40"/>
      <c r="L4951" s="40"/>
      <c r="M4951" s="40"/>
      <c r="N4951" s="40"/>
      <c r="O4951" s="40"/>
      <c r="P4951" s="40"/>
      <c r="Q4951" s="40"/>
      <c r="R4951" s="40"/>
      <c r="S4951" s="40"/>
      <c r="T4951" s="40"/>
      <c r="U4951" s="40"/>
      <c r="V4951" s="40"/>
      <c r="W4951" s="40"/>
      <c r="X4951" s="40"/>
      <c r="Y4951" s="40"/>
      <c r="Z4951" s="40"/>
      <c r="AA4951" s="40"/>
      <c r="AB4951" s="40"/>
      <c r="AC4951" s="40"/>
      <c r="AD4951" s="40"/>
      <c r="AE4951" s="40"/>
      <c r="AF4951" s="40"/>
      <c r="AG4951" s="40"/>
      <c r="AH4951" s="40"/>
      <c r="AI4951" s="40"/>
      <c r="AJ4951" s="40"/>
      <c r="AK4951" s="40"/>
      <c r="AL4951" s="40"/>
      <c r="AM4951" s="40"/>
      <c r="AN4951" s="40"/>
      <c r="AO4951" s="40"/>
      <c r="AP4951" s="40"/>
      <c r="AQ4951" s="40"/>
      <c r="AR4951" s="40"/>
      <c r="AS4951" s="40"/>
      <c r="AT4951" s="40"/>
      <c r="AU4951" s="40"/>
      <c r="AV4951" s="40"/>
      <c r="AW4951" s="40"/>
      <c r="AX4951" s="40"/>
      <c r="AY4951" s="40"/>
      <c r="AZ4951" s="40"/>
      <c r="BA4951" s="40"/>
      <c r="BB4951" s="40"/>
      <c r="BC4951" s="40"/>
      <c r="BD4951" s="40"/>
      <c r="BE4951" s="40"/>
      <c r="BF4951" s="40"/>
    </row>
    <row r="4952" spans="1:58" x14ac:dyDescent="0.4">
      <c r="A4952" s="510"/>
      <c r="B4952" s="40"/>
      <c r="C4952" s="40"/>
      <c r="D4952" s="45"/>
      <c r="E4952" s="45"/>
      <c r="F4952" s="64"/>
      <c r="G4952" s="40"/>
      <c r="H4952" s="40"/>
      <c r="I4952" s="40"/>
      <c r="J4952" s="40"/>
      <c r="K4952" s="40"/>
      <c r="L4952" s="40"/>
      <c r="M4952" s="40"/>
      <c r="N4952" s="40"/>
      <c r="O4952" s="40"/>
      <c r="P4952" s="40"/>
      <c r="Q4952" s="40"/>
      <c r="R4952" s="40"/>
      <c r="S4952" s="40"/>
      <c r="T4952" s="40"/>
      <c r="U4952" s="40"/>
      <c r="V4952" s="40"/>
      <c r="W4952" s="40"/>
      <c r="X4952" s="40"/>
      <c r="Y4952" s="40"/>
      <c r="Z4952" s="40"/>
      <c r="AA4952" s="40"/>
      <c r="AB4952" s="40"/>
      <c r="AC4952" s="40"/>
      <c r="AD4952" s="40"/>
      <c r="AE4952" s="40"/>
      <c r="AF4952" s="40"/>
      <c r="AG4952" s="40"/>
      <c r="AH4952" s="40"/>
      <c r="AI4952" s="40"/>
      <c r="AJ4952" s="40"/>
      <c r="AK4952" s="40"/>
      <c r="AL4952" s="40"/>
      <c r="AM4952" s="40"/>
      <c r="AN4952" s="40"/>
      <c r="AO4952" s="40"/>
      <c r="AP4952" s="40"/>
      <c r="AQ4952" s="40"/>
      <c r="AR4952" s="40"/>
      <c r="AS4952" s="40"/>
      <c r="AT4952" s="40"/>
      <c r="AU4952" s="40"/>
      <c r="AV4952" s="40"/>
      <c r="AW4952" s="40"/>
      <c r="AX4952" s="40"/>
      <c r="AY4952" s="40"/>
      <c r="AZ4952" s="40"/>
      <c r="BA4952" s="40"/>
      <c r="BB4952" s="40"/>
      <c r="BC4952" s="40"/>
      <c r="BD4952" s="40"/>
      <c r="BE4952" s="40"/>
      <c r="BF4952" s="40"/>
    </row>
    <row r="4953" spans="1:58" x14ac:dyDescent="0.4">
      <c r="A4953" s="510"/>
      <c r="B4953" s="40"/>
      <c r="C4953" s="40"/>
      <c r="D4953" s="45"/>
      <c r="E4953" s="45"/>
      <c r="F4953" s="64"/>
      <c r="G4953" s="40"/>
      <c r="H4953" s="40"/>
      <c r="I4953" s="40"/>
      <c r="J4953" s="40"/>
      <c r="K4953" s="40"/>
      <c r="L4953" s="40"/>
      <c r="M4953" s="40"/>
      <c r="N4953" s="40"/>
      <c r="O4953" s="40"/>
      <c r="P4953" s="40"/>
      <c r="Q4953" s="40"/>
      <c r="R4953" s="40"/>
      <c r="S4953" s="40"/>
      <c r="T4953" s="40"/>
      <c r="U4953" s="40"/>
      <c r="V4953" s="40"/>
      <c r="W4953" s="40"/>
      <c r="X4953" s="40"/>
      <c r="Y4953" s="40"/>
      <c r="Z4953" s="40"/>
      <c r="AA4953" s="40"/>
      <c r="AB4953" s="40"/>
      <c r="AC4953" s="40"/>
      <c r="AD4953" s="40"/>
      <c r="AE4953" s="40"/>
      <c r="AF4953" s="40"/>
      <c r="AG4953" s="40"/>
      <c r="AH4953" s="40"/>
      <c r="AI4953" s="40"/>
      <c r="AJ4953" s="40"/>
      <c r="AK4953" s="40"/>
      <c r="AL4953" s="40"/>
      <c r="AM4953" s="40"/>
      <c r="AN4953" s="40"/>
      <c r="AO4953" s="40"/>
      <c r="AP4953" s="40"/>
      <c r="AQ4953" s="40"/>
      <c r="AR4953" s="40"/>
      <c r="AS4953" s="40"/>
      <c r="AT4953" s="40"/>
      <c r="AU4953" s="40"/>
      <c r="AV4953" s="40"/>
      <c r="AW4953" s="40"/>
      <c r="AX4953" s="40"/>
      <c r="AY4953" s="40"/>
      <c r="AZ4953" s="40"/>
      <c r="BA4953" s="40"/>
      <c r="BB4953" s="40"/>
      <c r="BC4953" s="40"/>
      <c r="BD4953" s="40"/>
      <c r="BE4953" s="40"/>
      <c r="BF4953" s="40"/>
    </row>
    <row r="4954" spans="1:58" x14ac:dyDescent="0.4">
      <c r="A4954" s="510"/>
      <c r="B4954" s="40"/>
      <c r="C4954" s="40"/>
      <c r="D4954" s="45"/>
      <c r="E4954" s="45"/>
      <c r="F4954" s="64"/>
      <c r="G4954" s="40"/>
      <c r="H4954" s="40"/>
      <c r="I4954" s="40"/>
      <c r="J4954" s="40"/>
      <c r="K4954" s="40"/>
      <c r="L4954" s="40"/>
      <c r="M4954" s="40"/>
      <c r="N4954" s="40"/>
      <c r="O4954" s="40"/>
      <c r="P4954" s="40"/>
      <c r="Q4954" s="40"/>
      <c r="R4954" s="40"/>
      <c r="S4954" s="40"/>
      <c r="T4954" s="40"/>
      <c r="U4954" s="40"/>
      <c r="V4954" s="40"/>
      <c r="W4954" s="40"/>
      <c r="X4954" s="40"/>
      <c r="Y4954" s="40"/>
      <c r="Z4954" s="40"/>
      <c r="AA4954" s="40"/>
      <c r="AB4954" s="40"/>
      <c r="AC4954" s="40"/>
      <c r="AD4954" s="40"/>
      <c r="AE4954" s="40"/>
      <c r="AF4954" s="40"/>
      <c r="AG4954" s="40"/>
      <c r="AH4954" s="40"/>
      <c r="AI4954" s="40"/>
      <c r="AJ4954" s="40"/>
      <c r="AK4954" s="40"/>
      <c r="AL4954" s="40"/>
      <c r="AM4954" s="40"/>
      <c r="AN4954" s="40"/>
      <c r="AO4954" s="40"/>
      <c r="AP4954" s="40"/>
      <c r="AQ4954" s="40"/>
      <c r="AR4954" s="40"/>
      <c r="AS4954" s="40"/>
      <c r="AT4954" s="40"/>
      <c r="AU4954" s="40"/>
      <c r="AV4954" s="40"/>
      <c r="AW4954" s="40"/>
      <c r="AX4954" s="40"/>
      <c r="AY4954" s="40"/>
      <c r="AZ4954" s="40"/>
      <c r="BA4954" s="40"/>
      <c r="BB4954" s="40"/>
      <c r="BC4954" s="40"/>
      <c r="BD4954" s="40"/>
      <c r="BE4954" s="40"/>
      <c r="BF4954" s="40"/>
    </row>
    <row r="4955" spans="1:58" x14ac:dyDescent="0.4">
      <c r="A4955" s="510"/>
      <c r="B4955" s="40"/>
      <c r="C4955" s="40"/>
      <c r="D4955" s="45"/>
      <c r="E4955" s="45"/>
      <c r="F4955" s="64"/>
      <c r="G4955" s="40"/>
      <c r="H4955" s="40"/>
      <c r="I4955" s="40"/>
      <c r="J4955" s="40"/>
      <c r="K4955" s="40"/>
      <c r="L4955" s="40"/>
      <c r="M4955" s="40"/>
      <c r="N4955" s="40"/>
      <c r="O4955" s="40"/>
      <c r="P4955" s="40"/>
      <c r="Q4955" s="40"/>
      <c r="R4955" s="40"/>
      <c r="S4955" s="40"/>
      <c r="T4955" s="40"/>
      <c r="U4955" s="40"/>
      <c r="V4955" s="40"/>
      <c r="W4955" s="40"/>
      <c r="X4955" s="40"/>
      <c r="Y4955" s="40"/>
      <c r="Z4955" s="40"/>
      <c r="AA4955" s="40"/>
      <c r="AB4955" s="40"/>
      <c r="AC4955" s="40"/>
      <c r="AD4955" s="40"/>
      <c r="AE4955" s="40"/>
      <c r="AF4955" s="40"/>
      <c r="AG4955" s="40"/>
      <c r="AH4955" s="40"/>
      <c r="AI4955" s="40"/>
      <c r="AJ4955" s="40"/>
      <c r="AK4955" s="40"/>
      <c r="AL4955" s="40"/>
      <c r="AM4955" s="40"/>
      <c r="AN4955" s="40"/>
      <c r="AO4955" s="40"/>
      <c r="AP4955" s="40"/>
      <c r="AQ4955" s="40"/>
      <c r="AR4955" s="40"/>
      <c r="AS4955" s="40"/>
      <c r="AT4955" s="40"/>
      <c r="AU4955" s="40"/>
      <c r="AV4955" s="40"/>
      <c r="AW4955" s="40"/>
      <c r="AX4955" s="40"/>
      <c r="AY4955" s="40"/>
      <c r="AZ4955" s="40"/>
      <c r="BA4955" s="40"/>
      <c r="BB4955" s="40"/>
      <c r="BC4955" s="40"/>
      <c r="BD4955" s="40"/>
      <c r="BE4955" s="40"/>
      <c r="BF4955" s="40"/>
    </row>
    <row r="4956" spans="1:58" x14ac:dyDescent="0.4">
      <c r="A4956" s="510"/>
      <c r="B4956" s="40"/>
      <c r="C4956" s="40"/>
      <c r="D4956" s="45"/>
      <c r="E4956" s="45"/>
      <c r="F4956" s="64"/>
      <c r="G4956" s="40"/>
      <c r="H4956" s="40"/>
      <c r="I4956" s="40"/>
      <c r="J4956" s="40"/>
      <c r="K4956" s="40"/>
      <c r="L4956" s="40"/>
      <c r="M4956" s="40"/>
      <c r="N4956" s="40"/>
      <c r="O4956" s="40"/>
      <c r="P4956" s="40"/>
      <c r="Q4956" s="40"/>
      <c r="R4956" s="40"/>
      <c r="S4956" s="40"/>
      <c r="T4956" s="40"/>
      <c r="U4956" s="40"/>
      <c r="V4956" s="40"/>
      <c r="W4956" s="40"/>
      <c r="X4956" s="40"/>
      <c r="Y4956" s="40"/>
      <c r="Z4956" s="40"/>
      <c r="AA4956" s="40"/>
      <c r="AB4956" s="40"/>
      <c r="AC4956" s="40"/>
      <c r="AD4956" s="40"/>
      <c r="AE4956" s="40"/>
      <c r="AF4956" s="40"/>
      <c r="AG4956" s="40"/>
      <c r="AH4956" s="40"/>
      <c r="AI4956" s="40"/>
      <c r="AJ4956" s="40"/>
      <c r="AK4956" s="40"/>
      <c r="AL4956" s="40"/>
      <c r="AM4956" s="40"/>
      <c r="AN4956" s="40"/>
      <c r="AO4956" s="40"/>
      <c r="AP4956" s="40"/>
      <c r="AQ4956" s="40"/>
      <c r="AR4956" s="40"/>
      <c r="AS4956" s="40"/>
      <c r="AT4956" s="40"/>
      <c r="AU4956" s="40"/>
      <c r="AV4956" s="40"/>
      <c r="AW4956" s="40"/>
      <c r="AX4956" s="40"/>
      <c r="AY4956" s="40"/>
      <c r="AZ4956" s="40"/>
      <c r="BA4956" s="40"/>
      <c r="BB4956" s="40"/>
      <c r="BC4956" s="40"/>
      <c r="BD4956" s="40"/>
      <c r="BE4956" s="40"/>
      <c r="BF4956" s="40"/>
    </row>
    <row r="4957" spans="1:58" x14ac:dyDescent="0.4">
      <c r="A4957" s="510"/>
      <c r="B4957" s="40"/>
      <c r="C4957" s="40"/>
      <c r="D4957" s="45"/>
      <c r="E4957" s="45"/>
      <c r="F4957" s="64"/>
      <c r="G4957" s="40"/>
      <c r="H4957" s="40"/>
      <c r="I4957" s="40"/>
      <c r="J4957" s="40"/>
      <c r="K4957" s="40"/>
      <c r="L4957" s="40"/>
      <c r="M4957" s="40"/>
      <c r="N4957" s="40"/>
      <c r="O4957" s="40"/>
      <c r="P4957" s="40"/>
      <c r="Q4957" s="40"/>
      <c r="R4957" s="40"/>
      <c r="S4957" s="40"/>
      <c r="T4957" s="40"/>
      <c r="U4957" s="40"/>
      <c r="V4957" s="40"/>
      <c r="W4957" s="40"/>
      <c r="X4957" s="40"/>
      <c r="Y4957" s="40"/>
      <c r="Z4957" s="40"/>
      <c r="AA4957" s="40"/>
      <c r="AB4957" s="40"/>
      <c r="AC4957" s="40"/>
      <c r="AD4957" s="40"/>
      <c r="AE4957" s="40"/>
      <c r="AF4957" s="40"/>
      <c r="AG4957" s="40"/>
      <c r="AH4957" s="40"/>
      <c r="AI4957" s="40"/>
      <c r="AJ4957" s="40"/>
      <c r="AK4957" s="40"/>
      <c r="AL4957" s="40"/>
      <c r="AM4957" s="40"/>
      <c r="AN4957" s="40"/>
      <c r="AO4957" s="40"/>
      <c r="AP4957" s="40"/>
      <c r="AQ4957" s="40"/>
      <c r="AR4957" s="40"/>
      <c r="AS4957" s="40"/>
      <c r="AT4957" s="40"/>
      <c r="AU4957" s="40"/>
      <c r="AV4957" s="40"/>
      <c r="AW4957" s="40"/>
      <c r="AX4957" s="40"/>
      <c r="AY4957" s="40"/>
      <c r="AZ4957" s="40"/>
      <c r="BA4957" s="40"/>
      <c r="BB4957" s="40"/>
      <c r="BC4957" s="40"/>
      <c r="BD4957" s="40"/>
      <c r="BE4957" s="40"/>
      <c r="BF4957" s="40"/>
    </row>
    <row r="4958" spans="1:58" x14ac:dyDescent="0.4">
      <c r="A4958" s="510"/>
      <c r="B4958" s="40"/>
      <c r="C4958" s="40"/>
      <c r="D4958" s="45"/>
      <c r="E4958" s="45"/>
      <c r="F4958" s="64"/>
      <c r="G4958" s="40"/>
      <c r="H4958" s="40"/>
      <c r="I4958" s="40"/>
      <c r="J4958" s="40"/>
      <c r="K4958" s="40"/>
      <c r="L4958" s="40"/>
      <c r="M4958" s="40"/>
      <c r="N4958" s="40"/>
      <c r="O4958" s="40"/>
      <c r="P4958" s="40"/>
      <c r="Q4958" s="40"/>
      <c r="R4958" s="40"/>
      <c r="S4958" s="40"/>
      <c r="T4958" s="40"/>
      <c r="U4958" s="40"/>
      <c r="V4958" s="40"/>
      <c r="W4958" s="40"/>
      <c r="X4958" s="40"/>
      <c r="Y4958" s="40"/>
      <c r="Z4958" s="40"/>
      <c r="AA4958" s="40"/>
      <c r="AB4958" s="40"/>
      <c r="AC4958" s="40"/>
      <c r="AD4958" s="40"/>
      <c r="AE4958" s="40"/>
      <c r="AF4958" s="40"/>
      <c r="AG4958" s="40"/>
      <c r="AH4958" s="40"/>
      <c r="AI4958" s="40"/>
      <c r="AJ4958" s="40"/>
      <c r="AK4958" s="40"/>
      <c r="AL4958" s="40"/>
      <c r="AM4958" s="40"/>
      <c r="AN4958" s="40"/>
      <c r="AO4958" s="40"/>
      <c r="AP4958" s="40"/>
      <c r="AQ4958" s="40"/>
      <c r="AR4958" s="40"/>
      <c r="AS4958" s="40"/>
      <c r="AT4958" s="40"/>
      <c r="AU4958" s="40"/>
      <c r="AV4958" s="40"/>
      <c r="AW4958" s="40"/>
      <c r="AX4958" s="40"/>
      <c r="AY4958" s="40"/>
      <c r="AZ4958" s="40"/>
      <c r="BA4958" s="40"/>
      <c r="BB4958" s="40"/>
      <c r="BC4958" s="40"/>
      <c r="BD4958" s="40"/>
      <c r="BE4958" s="40"/>
      <c r="BF4958" s="40"/>
    </row>
    <row r="4959" spans="1:58" x14ac:dyDescent="0.4">
      <c r="A4959" s="510"/>
      <c r="B4959" s="40"/>
      <c r="C4959" s="40"/>
      <c r="D4959" s="45"/>
      <c r="E4959" s="45"/>
      <c r="F4959" s="64"/>
      <c r="G4959" s="40"/>
      <c r="H4959" s="40"/>
      <c r="I4959" s="40"/>
      <c r="J4959" s="40"/>
      <c r="K4959" s="40"/>
      <c r="L4959" s="40"/>
      <c r="M4959" s="40"/>
      <c r="N4959" s="40"/>
      <c r="O4959" s="40"/>
      <c r="P4959" s="40"/>
      <c r="Q4959" s="40"/>
      <c r="R4959" s="40"/>
      <c r="S4959" s="40"/>
      <c r="T4959" s="40"/>
      <c r="U4959" s="40"/>
      <c r="V4959" s="40"/>
      <c r="W4959" s="40"/>
      <c r="X4959" s="40"/>
      <c r="Y4959" s="40"/>
      <c r="Z4959" s="40"/>
      <c r="AA4959" s="40"/>
      <c r="AB4959" s="40"/>
      <c r="AC4959" s="40"/>
      <c r="AD4959" s="40"/>
      <c r="AE4959" s="40"/>
      <c r="AF4959" s="40"/>
      <c r="AG4959" s="40"/>
      <c r="AH4959" s="40"/>
      <c r="AI4959" s="40"/>
      <c r="AJ4959" s="40"/>
      <c r="AK4959" s="40"/>
      <c r="AL4959" s="40"/>
      <c r="AM4959" s="40"/>
      <c r="AN4959" s="40"/>
      <c r="AO4959" s="40"/>
      <c r="AP4959" s="40"/>
      <c r="AQ4959" s="40"/>
      <c r="AR4959" s="40"/>
      <c r="AS4959" s="40"/>
      <c r="AT4959" s="40"/>
      <c r="AU4959" s="40"/>
      <c r="AV4959" s="40"/>
      <c r="AW4959" s="40"/>
      <c r="AX4959" s="40"/>
      <c r="AY4959" s="40"/>
      <c r="AZ4959" s="40"/>
      <c r="BA4959" s="40"/>
      <c r="BB4959" s="40"/>
      <c r="BC4959" s="40"/>
      <c r="BD4959" s="40"/>
      <c r="BE4959" s="40"/>
      <c r="BF4959" s="40"/>
    </row>
    <row r="4960" spans="1:58" x14ac:dyDescent="0.4">
      <c r="A4960" s="510"/>
      <c r="B4960" s="40"/>
      <c r="C4960" s="40"/>
      <c r="D4960" s="45"/>
      <c r="E4960" s="45"/>
      <c r="F4960" s="64"/>
      <c r="G4960" s="40"/>
      <c r="H4960" s="40"/>
      <c r="I4960" s="40"/>
      <c r="J4960" s="40"/>
      <c r="K4960" s="40"/>
      <c r="L4960" s="40"/>
      <c r="M4960" s="40"/>
      <c r="N4960" s="40"/>
      <c r="O4960" s="40"/>
      <c r="P4960" s="40"/>
      <c r="Q4960" s="40"/>
      <c r="R4960" s="40"/>
      <c r="S4960" s="40"/>
      <c r="T4960" s="40"/>
      <c r="U4960" s="40"/>
      <c r="V4960" s="40"/>
      <c r="W4960" s="40"/>
      <c r="X4960" s="40"/>
      <c r="Y4960" s="40"/>
      <c r="Z4960" s="40"/>
      <c r="AA4960" s="40"/>
      <c r="AB4960" s="40"/>
      <c r="AC4960" s="40"/>
      <c r="AD4960" s="40"/>
      <c r="AE4960" s="40"/>
      <c r="AF4960" s="40"/>
      <c r="AG4960" s="40"/>
      <c r="AH4960" s="40"/>
      <c r="AI4960" s="40"/>
      <c r="AJ4960" s="40"/>
      <c r="AK4960" s="40"/>
      <c r="AL4960" s="40"/>
      <c r="AM4960" s="40"/>
      <c r="AN4960" s="40"/>
      <c r="AO4960" s="40"/>
      <c r="AP4960" s="40"/>
      <c r="AQ4960" s="40"/>
      <c r="AR4960" s="40"/>
      <c r="AS4960" s="40"/>
      <c r="AT4960" s="40"/>
      <c r="AU4960" s="40"/>
      <c r="AV4960" s="40"/>
      <c r="AW4960" s="40"/>
      <c r="AX4960" s="40"/>
      <c r="AY4960" s="40"/>
      <c r="AZ4960" s="40"/>
      <c r="BA4960" s="40"/>
      <c r="BB4960" s="40"/>
      <c r="BC4960" s="40"/>
      <c r="BD4960" s="40"/>
      <c r="BE4960" s="40"/>
      <c r="BF4960" s="40"/>
    </row>
    <row r="4961" spans="1:58" x14ac:dyDescent="0.4">
      <c r="A4961" s="510"/>
      <c r="B4961" s="40"/>
      <c r="C4961" s="40"/>
      <c r="D4961" s="45"/>
      <c r="E4961" s="45"/>
      <c r="F4961" s="64"/>
      <c r="G4961" s="40"/>
      <c r="H4961" s="40"/>
      <c r="I4961" s="40"/>
      <c r="J4961" s="40"/>
      <c r="K4961" s="40"/>
      <c r="L4961" s="40"/>
      <c r="M4961" s="40"/>
      <c r="N4961" s="40"/>
      <c r="O4961" s="40"/>
      <c r="P4961" s="40"/>
      <c r="Q4961" s="40"/>
      <c r="R4961" s="40"/>
      <c r="S4961" s="40"/>
      <c r="T4961" s="40"/>
      <c r="U4961" s="40"/>
      <c r="V4961" s="40"/>
      <c r="W4961" s="40"/>
      <c r="X4961" s="40"/>
      <c r="Y4961" s="40"/>
      <c r="Z4961" s="40"/>
      <c r="AA4961" s="40"/>
      <c r="AB4961" s="40"/>
      <c r="AC4961" s="40"/>
      <c r="AD4961" s="40"/>
      <c r="AE4961" s="40"/>
      <c r="AF4961" s="40"/>
      <c r="AG4961" s="40"/>
      <c r="AH4961" s="40"/>
      <c r="AI4961" s="40"/>
      <c r="AJ4961" s="40"/>
      <c r="AK4961" s="40"/>
      <c r="AL4961" s="40"/>
      <c r="AM4961" s="40"/>
      <c r="AN4961" s="40"/>
      <c r="AO4961" s="40"/>
      <c r="AP4961" s="40"/>
      <c r="AQ4961" s="40"/>
      <c r="AR4961" s="40"/>
      <c r="AS4961" s="40"/>
      <c r="AT4961" s="40"/>
      <c r="AU4961" s="40"/>
      <c r="AV4961" s="40"/>
      <c r="AW4961" s="40"/>
      <c r="AX4961" s="40"/>
      <c r="AY4961" s="40"/>
      <c r="AZ4961" s="40"/>
      <c r="BA4961" s="40"/>
      <c r="BB4961" s="40"/>
      <c r="BC4961" s="40"/>
      <c r="BD4961" s="40"/>
      <c r="BE4961" s="40"/>
      <c r="BF4961" s="40"/>
    </row>
    <row r="4962" spans="1:58" x14ac:dyDescent="0.4">
      <c r="A4962" s="510"/>
      <c r="B4962" s="40"/>
      <c r="C4962" s="40"/>
      <c r="D4962" s="45"/>
      <c r="E4962" s="45"/>
      <c r="F4962" s="64"/>
      <c r="G4962" s="40"/>
      <c r="H4962" s="40"/>
      <c r="I4962" s="40"/>
      <c r="J4962" s="40"/>
      <c r="K4962" s="40"/>
      <c r="L4962" s="40"/>
      <c r="M4962" s="40"/>
      <c r="N4962" s="40"/>
      <c r="O4962" s="40"/>
      <c r="P4962" s="40"/>
      <c r="Q4962" s="40"/>
      <c r="R4962" s="40"/>
      <c r="S4962" s="40"/>
      <c r="T4962" s="40"/>
      <c r="U4962" s="40"/>
      <c r="V4962" s="40"/>
      <c r="W4962" s="40"/>
      <c r="X4962" s="40"/>
      <c r="Y4962" s="40"/>
      <c r="Z4962" s="40"/>
      <c r="AA4962" s="40"/>
      <c r="AB4962" s="40"/>
      <c r="AC4962" s="40"/>
      <c r="AD4962" s="40"/>
      <c r="AE4962" s="40"/>
      <c r="AF4962" s="40"/>
      <c r="AG4962" s="40"/>
      <c r="AH4962" s="40"/>
      <c r="AI4962" s="40"/>
      <c r="AJ4962" s="40"/>
      <c r="AK4962" s="40"/>
      <c r="AL4962" s="40"/>
      <c r="AM4962" s="40"/>
      <c r="AN4962" s="40"/>
      <c r="AO4962" s="40"/>
      <c r="AP4962" s="40"/>
      <c r="AQ4962" s="40"/>
      <c r="AR4962" s="40"/>
      <c r="AS4962" s="40"/>
      <c r="AT4962" s="40"/>
      <c r="AU4962" s="40"/>
      <c r="AV4962" s="40"/>
      <c r="AW4962" s="40"/>
      <c r="AX4962" s="40"/>
      <c r="AY4962" s="40"/>
      <c r="AZ4962" s="40"/>
      <c r="BA4962" s="40"/>
      <c r="BB4962" s="40"/>
      <c r="BC4962" s="40"/>
      <c r="BD4962" s="40"/>
      <c r="BE4962" s="40"/>
      <c r="BF4962" s="40"/>
    </row>
    <row r="4963" spans="1:58" x14ac:dyDescent="0.4">
      <c r="A4963" s="510"/>
      <c r="B4963" s="40"/>
      <c r="C4963" s="40"/>
      <c r="D4963" s="45"/>
      <c r="E4963" s="45"/>
      <c r="F4963" s="64"/>
      <c r="G4963" s="40"/>
      <c r="H4963" s="40"/>
      <c r="I4963" s="40"/>
      <c r="J4963" s="40"/>
      <c r="K4963" s="40"/>
      <c r="L4963" s="40"/>
      <c r="M4963" s="40"/>
      <c r="N4963" s="40"/>
      <c r="O4963" s="40"/>
      <c r="P4963" s="40"/>
      <c r="Q4963" s="40"/>
      <c r="R4963" s="40"/>
      <c r="S4963" s="40"/>
      <c r="T4963" s="40"/>
      <c r="U4963" s="40"/>
      <c r="V4963" s="40"/>
      <c r="W4963" s="40"/>
      <c r="X4963" s="40"/>
      <c r="Y4963" s="40"/>
      <c r="Z4963" s="40"/>
      <c r="AA4963" s="40"/>
      <c r="AB4963" s="40"/>
      <c r="AC4963" s="40"/>
      <c r="AD4963" s="40"/>
      <c r="AE4963" s="40"/>
      <c r="AF4963" s="40"/>
      <c r="AG4963" s="40"/>
      <c r="AH4963" s="40"/>
      <c r="AI4963" s="40"/>
      <c r="AJ4963" s="40"/>
      <c r="AK4963" s="40"/>
      <c r="AL4963" s="40"/>
      <c r="AM4963" s="40"/>
      <c r="AN4963" s="40"/>
      <c r="AO4963" s="40"/>
      <c r="AP4963" s="40"/>
      <c r="AQ4963" s="40"/>
      <c r="AR4963" s="40"/>
      <c r="AS4963" s="40"/>
      <c r="AT4963" s="40"/>
      <c r="AU4963" s="40"/>
      <c r="AV4963" s="40"/>
      <c r="AW4963" s="40"/>
      <c r="AX4963" s="40"/>
      <c r="AY4963" s="40"/>
      <c r="AZ4963" s="40"/>
      <c r="BA4963" s="40"/>
      <c r="BB4963" s="40"/>
      <c r="BC4963" s="40"/>
      <c r="BD4963" s="40"/>
      <c r="BE4963" s="40"/>
      <c r="BF4963" s="40"/>
    </row>
    <row r="4964" spans="1:58" x14ac:dyDescent="0.4">
      <c r="A4964" s="510"/>
      <c r="B4964" s="40"/>
      <c r="C4964" s="40"/>
      <c r="D4964" s="45"/>
      <c r="E4964" s="45"/>
      <c r="F4964" s="64"/>
      <c r="G4964" s="40"/>
      <c r="H4964" s="40"/>
      <c r="I4964" s="40"/>
      <c r="J4964" s="40"/>
      <c r="K4964" s="40"/>
      <c r="L4964" s="40"/>
      <c r="M4964" s="40"/>
      <c r="N4964" s="40"/>
      <c r="O4964" s="40"/>
      <c r="P4964" s="40"/>
      <c r="Q4964" s="40"/>
      <c r="R4964" s="40"/>
      <c r="S4964" s="40"/>
      <c r="T4964" s="40"/>
      <c r="U4964" s="40"/>
      <c r="V4964" s="40"/>
      <c r="W4964" s="40"/>
      <c r="X4964" s="40"/>
      <c r="Y4964" s="40"/>
      <c r="Z4964" s="40"/>
      <c r="AA4964" s="40"/>
      <c r="AB4964" s="40"/>
      <c r="AC4964" s="40"/>
      <c r="AD4964" s="40"/>
      <c r="AE4964" s="40"/>
      <c r="AF4964" s="40"/>
      <c r="AG4964" s="40"/>
      <c r="AH4964" s="40"/>
      <c r="AI4964" s="40"/>
      <c r="AJ4964" s="40"/>
      <c r="AK4964" s="40"/>
      <c r="AL4964" s="40"/>
      <c r="AM4964" s="40"/>
      <c r="AN4964" s="40"/>
      <c r="AO4964" s="40"/>
      <c r="AP4964" s="40"/>
      <c r="AQ4964" s="40"/>
      <c r="AR4964" s="40"/>
      <c r="AS4964" s="40"/>
      <c r="AT4964" s="40"/>
      <c r="AU4964" s="40"/>
      <c r="AV4964" s="40"/>
      <c r="AW4964" s="40"/>
      <c r="AX4964" s="40"/>
      <c r="AY4964" s="40"/>
      <c r="AZ4964" s="40"/>
      <c r="BA4964" s="40"/>
      <c r="BB4964" s="40"/>
      <c r="BC4964" s="40"/>
      <c r="BD4964" s="40"/>
      <c r="BE4964" s="40"/>
      <c r="BF4964" s="40"/>
    </row>
    <row r="4965" spans="1:58" x14ac:dyDescent="0.4">
      <c r="A4965" s="510"/>
      <c r="B4965" s="40"/>
      <c r="C4965" s="40"/>
      <c r="D4965" s="45"/>
      <c r="E4965" s="45"/>
      <c r="F4965" s="64"/>
      <c r="G4965" s="40"/>
      <c r="H4965" s="40"/>
      <c r="I4965" s="40"/>
      <c r="J4965" s="40"/>
      <c r="K4965" s="40"/>
      <c r="L4965" s="40"/>
      <c r="M4965" s="40"/>
      <c r="N4965" s="40"/>
      <c r="O4965" s="40"/>
      <c r="P4965" s="40"/>
      <c r="Q4965" s="40"/>
      <c r="R4965" s="40"/>
      <c r="S4965" s="40"/>
      <c r="T4965" s="40"/>
      <c r="U4965" s="40"/>
      <c r="V4965" s="40"/>
      <c r="W4965" s="40"/>
      <c r="X4965" s="40"/>
      <c r="Y4965" s="40"/>
      <c r="Z4965" s="40"/>
      <c r="AA4965" s="40"/>
      <c r="AB4965" s="40"/>
      <c r="AC4965" s="40"/>
      <c r="AD4965" s="40"/>
      <c r="AE4965" s="40"/>
      <c r="AF4965" s="40"/>
      <c r="AG4965" s="40"/>
      <c r="AH4965" s="40"/>
      <c r="AI4965" s="40"/>
      <c r="AJ4965" s="40"/>
      <c r="AK4965" s="40"/>
      <c r="AL4965" s="40"/>
      <c r="AM4965" s="40"/>
      <c r="AN4965" s="40"/>
      <c r="AO4965" s="40"/>
      <c r="AP4965" s="40"/>
      <c r="AQ4965" s="40"/>
      <c r="AR4965" s="40"/>
      <c r="AS4965" s="40"/>
      <c r="AT4965" s="40"/>
      <c r="AU4965" s="40"/>
      <c r="AV4965" s="40"/>
      <c r="AW4965" s="40"/>
      <c r="AX4965" s="40"/>
      <c r="AY4965" s="40"/>
      <c r="AZ4965" s="40"/>
      <c r="BA4965" s="40"/>
      <c r="BB4965" s="40"/>
      <c r="BC4965" s="40"/>
      <c r="BD4965" s="40"/>
      <c r="BE4965" s="40"/>
      <c r="BF4965" s="40"/>
    </row>
    <row r="4966" spans="1:58" x14ac:dyDescent="0.4">
      <c r="A4966" s="510"/>
      <c r="B4966" s="40"/>
      <c r="C4966" s="40"/>
      <c r="D4966" s="45"/>
      <c r="E4966" s="45"/>
      <c r="F4966" s="64"/>
      <c r="G4966" s="40"/>
      <c r="H4966" s="40"/>
      <c r="I4966" s="40"/>
      <c r="J4966" s="40"/>
      <c r="K4966" s="40"/>
      <c r="L4966" s="40"/>
      <c r="M4966" s="40"/>
      <c r="N4966" s="40"/>
      <c r="O4966" s="40"/>
      <c r="P4966" s="40"/>
      <c r="Q4966" s="40"/>
      <c r="R4966" s="40"/>
      <c r="S4966" s="40"/>
      <c r="T4966" s="40"/>
      <c r="U4966" s="40"/>
      <c r="V4966" s="40"/>
      <c r="W4966" s="40"/>
      <c r="X4966" s="40"/>
      <c r="Y4966" s="40"/>
      <c r="Z4966" s="40"/>
      <c r="AA4966" s="40"/>
      <c r="AB4966" s="40"/>
      <c r="AC4966" s="40"/>
      <c r="AD4966" s="40"/>
      <c r="AE4966" s="40"/>
      <c r="AF4966" s="40"/>
      <c r="AG4966" s="40"/>
      <c r="AH4966" s="40"/>
      <c r="AI4966" s="40"/>
      <c r="AJ4966" s="40"/>
      <c r="AK4966" s="40"/>
      <c r="AL4966" s="40"/>
      <c r="AM4966" s="40"/>
      <c r="AN4966" s="40"/>
      <c r="AO4966" s="40"/>
      <c r="AP4966" s="40"/>
      <c r="AQ4966" s="40"/>
      <c r="AR4966" s="40"/>
      <c r="AS4966" s="40"/>
      <c r="AT4966" s="40"/>
      <c r="AU4966" s="40"/>
      <c r="AV4966" s="40"/>
      <c r="AW4966" s="40"/>
      <c r="AX4966" s="40"/>
      <c r="AY4966" s="40"/>
      <c r="AZ4966" s="40"/>
      <c r="BA4966" s="40"/>
      <c r="BB4966" s="40"/>
      <c r="BC4966" s="40"/>
      <c r="BD4966" s="40"/>
      <c r="BE4966" s="40"/>
      <c r="BF4966" s="40"/>
    </row>
    <row r="4967" spans="1:58" x14ac:dyDescent="0.4">
      <c r="A4967" s="510"/>
      <c r="B4967" s="40"/>
      <c r="C4967" s="40"/>
      <c r="D4967" s="45"/>
      <c r="E4967" s="45"/>
      <c r="F4967" s="64"/>
      <c r="G4967" s="40"/>
      <c r="H4967" s="40"/>
      <c r="I4967" s="40"/>
      <c r="J4967" s="40"/>
      <c r="K4967" s="40"/>
      <c r="L4967" s="40"/>
      <c r="M4967" s="40"/>
      <c r="N4967" s="40"/>
      <c r="O4967" s="40"/>
      <c r="P4967" s="40"/>
      <c r="Q4967" s="40"/>
      <c r="R4967" s="40"/>
      <c r="S4967" s="40"/>
      <c r="T4967" s="40"/>
      <c r="U4967" s="40"/>
      <c r="V4967" s="40"/>
      <c r="W4967" s="40"/>
      <c r="X4967" s="40"/>
      <c r="Y4967" s="40"/>
      <c r="Z4967" s="40"/>
      <c r="AA4967" s="40"/>
      <c r="AB4967" s="40"/>
      <c r="AC4967" s="40"/>
      <c r="AD4967" s="40"/>
      <c r="AE4967" s="40"/>
      <c r="AF4967" s="40"/>
      <c r="AG4967" s="40"/>
      <c r="AH4967" s="40"/>
      <c r="AI4967" s="40"/>
      <c r="AJ4967" s="40"/>
      <c r="AK4967" s="40"/>
      <c r="AL4967" s="40"/>
      <c r="AM4967" s="40"/>
      <c r="AN4967" s="40"/>
      <c r="AO4967" s="40"/>
      <c r="AP4967" s="40"/>
      <c r="AQ4967" s="40"/>
      <c r="AR4967" s="40"/>
      <c r="AS4967" s="40"/>
      <c r="AT4967" s="40"/>
      <c r="AU4967" s="40"/>
      <c r="AV4967" s="40"/>
      <c r="AW4967" s="40"/>
      <c r="AX4967" s="40"/>
      <c r="AY4967" s="40"/>
      <c r="AZ4967" s="40"/>
      <c r="BA4967" s="40"/>
      <c r="BB4967" s="40"/>
      <c r="BC4967" s="40"/>
      <c r="BD4967" s="40"/>
      <c r="BE4967" s="40"/>
      <c r="BF4967" s="40"/>
    </row>
    <row r="4968" spans="1:58" x14ac:dyDescent="0.4">
      <c r="A4968" s="510"/>
      <c r="B4968" s="40"/>
      <c r="C4968" s="40"/>
      <c r="D4968" s="45"/>
      <c r="E4968" s="45"/>
      <c r="F4968" s="64"/>
      <c r="G4968" s="40"/>
      <c r="H4968" s="40"/>
      <c r="I4968" s="40"/>
      <c r="J4968" s="40"/>
      <c r="K4968" s="40"/>
      <c r="L4968" s="40"/>
      <c r="M4968" s="40"/>
      <c r="N4968" s="40"/>
      <c r="O4968" s="40"/>
      <c r="P4968" s="40"/>
      <c r="Q4968" s="40"/>
      <c r="R4968" s="40"/>
      <c r="S4968" s="40"/>
      <c r="T4968" s="40"/>
      <c r="U4968" s="40"/>
      <c r="V4968" s="40"/>
      <c r="W4968" s="40"/>
      <c r="X4968" s="40"/>
      <c r="Y4968" s="40"/>
      <c r="Z4968" s="40"/>
      <c r="AA4968" s="40"/>
      <c r="AB4968" s="40"/>
      <c r="AC4968" s="40"/>
      <c r="AD4968" s="40"/>
      <c r="AE4968" s="40"/>
      <c r="AF4968" s="40"/>
      <c r="AG4968" s="40"/>
      <c r="AH4968" s="40"/>
      <c r="AI4968" s="40"/>
      <c r="AJ4968" s="40"/>
      <c r="AK4968" s="40"/>
      <c r="AL4968" s="40"/>
      <c r="AM4968" s="40"/>
      <c r="AN4968" s="40"/>
      <c r="AO4968" s="40"/>
      <c r="AP4968" s="40"/>
      <c r="AQ4968" s="40"/>
      <c r="AR4968" s="40"/>
      <c r="AS4968" s="40"/>
      <c r="AT4968" s="40"/>
      <c r="AU4968" s="40"/>
      <c r="AV4968" s="40"/>
      <c r="AW4968" s="40"/>
      <c r="AX4968" s="40"/>
      <c r="AY4968" s="40"/>
      <c r="AZ4968" s="40"/>
      <c r="BA4968" s="40"/>
      <c r="BB4968" s="40"/>
      <c r="BC4968" s="40"/>
      <c r="BD4968" s="40"/>
      <c r="BE4968" s="40"/>
      <c r="BF4968" s="40"/>
    </row>
    <row r="4969" spans="1:58" x14ac:dyDescent="0.4">
      <c r="A4969" s="510"/>
      <c r="B4969" s="40"/>
      <c r="C4969" s="40"/>
      <c r="D4969" s="45"/>
      <c r="E4969" s="45"/>
      <c r="F4969" s="64"/>
      <c r="G4969" s="40"/>
      <c r="H4969" s="40"/>
      <c r="I4969" s="40"/>
      <c r="J4969" s="40"/>
      <c r="K4969" s="40"/>
      <c r="L4969" s="40"/>
      <c r="M4969" s="40"/>
      <c r="N4969" s="40"/>
      <c r="O4969" s="40"/>
      <c r="P4969" s="40"/>
      <c r="Q4969" s="40"/>
      <c r="R4969" s="40"/>
      <c r="S4969" s="40"/>
      <c r="T4969" s="40"/>
      <c r="U4969" s="40"/>
      <c r="V4969" s="40"/>
      <c r="W4969" s="40"/>
      <c r="X4969" s="40"/>
      <c r="Y4969" s="40"/>
      <c r="Z4969" s="40"/>
      <c r="AA4969" s="40"/>
      <c r="AB4969" s="40"/>
      <c r="AC4969" s="40"/>
      <c r="AD4969" s="40"/>
      <c r="AE4969" s="40"/>
      <c r="AF4969" s="40"/>
      <c r="AG4969" s="40"/>
      <c r="AH4969" s="40"/>
      <c r="AI4969" s="40"/>
      <c r="AJ4969" s="40"/>
      <c r="AK4969" s="40"/>
      <c r="AL4969" s="40"/>
      <c r="AM4969" s="40"/>
      <c r="AN4969" s="40"/>
      <c r="AO4969" s="40"/>
      <c r="AP4969" s="40"/>
      <c r="AQ4969" s="40"/>
      <c r="AR4969" s="40"/>
      <c r="AS4969" s="40"/>
      <c r="AT4969" s="40"/>
      <c r="AU4969" s="40"/>
      <c r="AV4969" s="40"/>
      <c r="AW4969" s="40"/>
      <c r="AX4969" s="40"/>
      <c r="AY4969" s="40"/>
      <c r="AZ4969" s="40"/>
      <c r="BA4969" s="40"/>
      <c r="BB4969" s="40"/>
      <c r="BC4969" s="40"/>
      <c r="BD4969" s="40"/>
      <c r="BE4969" s="40"/>
      <c r="BF4969" s="40"/>
    </row>
    <row r="4970" spans="1:58" x14ac:dyDescent="0.4">
      <c r="A4970" s="510"/>
      <c r="B4970" s="40"/>
      <c r="C4970" s="40"/>
      <c r="D4970" s="45"/>
      <c r="E4970" s="45"/>
      <c r="F4970" s="64"/>
      <c r="G4970" s="40"/>
      <c r="H4970" s="40"/>
      <c r="I4970" s="40"/>
      <c r="J4970" s="40"/>
      <c r="K4970" s="40"/>
      <c r="L4970" s="40"/>
      <c r="M4970" s="40"/>
      <c r="N4970" s="40"/>
      <c r="O4970" s="40"/>
      <c r="P4970" s="40"/>
      <c r="Q4970" s="40"/>
      <c r="R4970" s="40"/>
      <c r="S4970" s="40"/>
      <c r="T4970" s="40"/>
      <c r="U4970" s="40"/>
      <c r="V4970" s="40"/>
      <c r="W4970" s="40"/>
      <c r="X4970" s="40"/>
      <c r="Y4970" s="40"/>
      <c r="Z4970" s="40"/>
      <c r="AA4970" s="40"/>
      <c r="AB4970" s="40"/>
      <c r="AC4970" s="40"/>
      <c r="AD4970" s="40"/>
      <c r="AE4970" s="40"/>
      <c r="AF4970" s="40"/>
      <c r="AG4970" s="40"/>
      <c r="AH4970" s="40"/>
      <c r="AI4970" s="40"/>
      <c r="AJ4970" s="40"/>
      <c r="AK4970" s="40"/>
      <c r="AL4970" s="40"/>
      <c r="AM4970" s="40"/>
      <c r="AN4970" s="40"/>
      <c r="AO4970" s="40"/>
      <c r="AP4970" s="40"/>
      <c r="AQ4970" s="40"/>
      <c r="AR4970" s="40"/>
      <c r="AS4970" s="40"/>
      <c r="AT4970" s="40"/>
      <c r="AU4970" s="40"/>
      <c r="AV4970" s="40"/>
      <c r="AW4970" s="40"/>
      <c r="AX4970" s="40"/>
      <c r="AY4970" s="40"/>
      <c r="AZ4970" s="40"/>
      <c r="BA4970" s="40"/>
      <c r="BB4970" s="40"/>
      <c r="BC4970" s="40"/>
      <c r="BD4970" s="40"/>
      <c r="BE4970" s="40"/>
      <c r="BF4970" s="40"/>
    </row>
    <row r="4971" spans="1:58" x14ac:dyDescent="0.4">
      <c r="A4971" s="510"/>
      <c r="B4971" s="40"/>
      <c r="C4971" s="40"/>
      <c r="D4971" s="45"/>
      <c r="E4971" s="45"/>
      <c r="F4971" s="64"/>
      <c r="G4971" s="40"/>
      <c r="H4971" s="40"/>
      <c r="I4971" s="40"/>
      <c r="J4971" s="40"/>
      <c r="K4971" s="40"/>
      <c r="L4971" s="40"/>
      <c r="M4971" s="40"/>
      <c r="N4971" s="40"/>
      <c r="O4971" s="40"/>
      <c r="P4971" s="40"/>
      <c r="Q4971" s="40"/>
      <c r="R4971" s="40"/>
      <c r="S4971" s="40"/>
      <c r="T4971" s="40"/>
      <c r="U4971" s="40"/>
      <c r="V4971" s="40"/>
      <c r="W4971" s="40"/>
      <c r="X4971" s="40"/>
      <c r="Y4971" s="40"/>
      <c r="Z4971" s="40"/>
      <c r="AA4971" s="40"/>
      <c r="AB4971" s="40"/>
      <c r="AC4971" s="40"/>
      <c r="AD4971" s="40"/>
      <c r="AE4971" s="40"/>
      <c r="AF4971" s="40"/>
      <c r="AG4971" s="40"/>
      <c r="AH4971" s="40"/>
      <c r="AI4971" s="40"/>
      <c r="AJ4971" s="40"/>
      <c r="AK4971" s="40"/>
      <c r="AL4971" s="40"/>
      <c r="AM4971" s="40"/>
      <c r="AN4971" s="40"/>
      <c r="AO4971" s="40"/>
      <c r="AP4971" s="40"/>
      <c r="AQ4971" s="40"/>
      <c r="AR4971" s="40"/>
      <c r="AS4971" s="40"/>
      <c r="AT4971" s="40"/>
      <c r="AU4971" s="40"/>
      <c r="AV4971" s="40"/>
      <c r="AW4971" s="40"/>
      <c r="AX4971" s="40"/>
      <c r="AY4971" s="40"/>
      <c r="AZ4971" s="40"/>
      <c r="BA4971" s="40"/>
      <c r="BB4971" s="40"/>
      <c r="BC4971" s="40"/>
      <c r="BD4971" s="40"/>
      <c r="BE4971" s="40"/>
      <c r="BF4971" s="40"/>
    </row>
    <row r="4972" spans="1:58" x14ac:dyDescent="0.4">
      <c r="A4972" s="510"/>
      <c r="B4972" s="40"/>
      <c r="C4972" s="40"/>
      <c r="D4972" s="45"/>
      <c r="E4972" s="45"/>
      <c r="F4972" s="64"/>
      <c r="G4972" s="40"/>
      <c r="H4972" s="40"/>
      <c r="I4972" s="40"/>
      <c r="J4972" s="40"/>
      <c r="K4972" s="40"/>
      <c r="L4972" s="40"/>
      <c r="M4972" s="40"/>
      <c r="N4972" s="40"/>
      <c r="O4972" s="40"/>
      <c r="P4972" s="40"/>
      <c r="Q4972" s="40"/>
      <c r="R4972" s="40"/>
      <c r="S4972" s="40"/>
      <c r="T4972" s="40"/>
      <c r="U4972" s="40"/>
      <c r="V4972" s="40"/>
      <c r="W4972" s="40"/>
      <c r="X4972" s="40"/>
      <c r="Y4972" s="40"/>
      <c r="Z4972" s="40"/>
      <c r="AA4972" s="40"/>
      <c r="AB4972" s="40"/>
      <c r="AC4972" s="40"/>
      <c r="AD4972" s="40"/>
      <c r="AE4972" s="40"/>
      <c r="AF4972" s="40"/>
      <c r="AG4972" s="40"/>
      <c r="AH4972" s="40"/>
      <c r="AI4972" s="40"/>
      <c r="AJ4972" s="40"/>
      <c r="AK4972" s="40"/>
      <c r="AL4972" s="40"/>
      <c r="AM4972" s="40"/>
      <c r="AN4972" s="40"/>
      <c r="AO4972" s="40"/>
      <c r="AP4972" s="40"/>
      <c r="AQ4972" s="40"/>
      <c r="AR4972" s="40"/>
      <c r="AS4972" s="40"/>
      <c r="AT4972" s="40"/>
      <c r="AU4972" s="40"/>
      <c r="AV4972" s="40"/>
      <c r="AW4972" s="40"/>
      <c r="AX4972" s="40"/>
      <c r="AY4972" s="40"/>
      <c r="AZ4972" s="40"/>
      <c r="BA4972" s="40"/>
      <c r="BB4972" s="40"/>
      <c r="BC4972" s="40"/>
      <c r="BD4972" s="40"/>
      <c r="BE4972" s="40"/>
      <c r="BF4972" s="40"/>
    </row>
    <row r="4973" spans="1:58" x14ac:dyDescent="0.4">
      <c r="A4973" s="510"/>
      <c r="B4973" s="40"/>
      <c r="C4973" s="40"/>
      <c r="D4973" s="45"/>
      <c r="E4973" s="45"/>
      <c r="F4973" s="64"/>
      <c r="G4973" s="40"/>
      <c r="H4973" s="40"/>
      <c r="I4973" s="40"/>
      <c r="J4973" s="40"/>
      <c r="K4973" s="40"/>
      <c r="L4973" s="40"/>
      <c r="M4973" s="40"/>
      <c r="N4973" s="40"/>
      <c r="O4973" s="40"/>
      <c r="P4973" s="40"/>
      <c r="Q4973" s="40"/>
      <c r="R4973" s="40"/>
      <c r="S4973" s="40"/>
      <c r="T4973" s="40"/>
      <c r="U4973" s="40"/>
      <c r="V4973" s="40"/>
      <c r="W4973" s="40"/>
      <c r="X4973" s="40"/>
      <c r="Y4973" s="40"/>
      <c r="Z4973" s="40"/>
      <c r="AA4973" s="40"/>
      <c r="AB4973" s="40"/>
      <c r="AC4973" s="40"/>
      <c r="AD4973" s="40"/>
      <c r="AE4973" s="40"/>
      <c r="AF4973" s="40"/>
      <c r="AG4973" s="40"/>
      <c r="AH4973" s="40"/>
      <c r="AI4973" s="40"/>
      <c r="AJ4973" s="40"/>
      <c r="AK4973" s="40"/>
      <c r="AL4973" s="40"/>
      <c r="AM4973" s="40"/>
      <c r="AN4973" s="40"/>
      <c r="AO4973" s="40"/>
      <c r="AP4973" s="40"/>
      <c r="AQ4973" s="40"/>
      <c r="AR4973" s="40"/>
      <c r="AS4973" s="40"/>
      <c r="AT4973" s="40"/>
      <c r="AU4973" s="40"/>
      <c r="AV4973" s="40"/>
      <c r="AW4973" s="40"/>
      <c r="AX4973" s="40"/>
      <c r="AY4973" s="40"/>
      <c r="AZ4973" s="40"/>
      <c r="BA4973" s="40"/>
      <c r="BB4973" s="40"/>
      <c r="BC4973" s="40"/>
      <c r="BD4973" s="40"/>
      <c r="BE4973" s="40"/>
      <c r="BF4973" s="40"/>
    </row>
    <row r="4974" spans="1:58" x14ac:dyDescent="0.4">
      <c r="A4974" s="510"/>
      <c r="B4974" s="40"/>
      <c r="C4974" s="40"/>
      <c r="D4974" s="45"/>
      <c r="E4974" s="45"/>
      <c r="F4974" s="64"/>
      <c r="G4974" s="40"/>
      <c r="H4974" s="40"/>
      <c r="I4974" s="40"/>
      <c r="J4974" s="40"/>
      <c r="K4974" s="40"/>
      <c r="L4974" s="40"/>
      <c r="M4974" s="40"/>
      <c r="N4974" s="40"/>
      <c r="O4974" s="40"/>
      <c r="P4974" s="40"/>
      <c r="Q4974" s="40"/>
      <c r="R4974" s="40"/>
      <c r="S4974" s="40"/>
      <c r="T4974" s="40"/>
      <c r="U4974" s="40"/>
      <c r="V4974" s="40"/>
      <c r="W4974" s="40"/>
      <c r="X4974" s="40"/>
      <c r="Y4974" s="40"/>
      <c r="Z4974" s="40"/>
      <c r="AA4974" s="40"/>
      <c r="AB4974" s="40"/>
      <c r="AC4974" s="40"/>
      <c r="AD4974" s="40"/>
      <c r="AE4974" s="40"/>
      <c r="AF4974" s="40"/>
      <c r="AG4974" s="40"/>
      <c r="AH4974" s="40"/>
      <c r="AI4974" s="40"/>
      <c r="AJ4974" s="40"/>
      <c r="AK4974" s="40"/>
      <c r="AL4974" s="40"/>
      <c r="AM4974" s="40"/>
      <c r="AN4974" s="40"/>
      <c r="AO4974" s="40"/>
      <c r="AP4974" s="40"/>
      <c r="AQ4974" s="40"/>
      <c r="AR4974" s="40"/>
      <c r="AS4974" s="40"/>
      <c r="AT4974" s="40"/>
      <c r="AU4974" s="40"/>
      <c r="AV4974" s="40"/>
      <c r="AW4974" s="40"/>
      <c r="AX4974" s="40"/>
      <c r="AY4974" s="40"/>
      <c r="AZ4974" s="40"/>
      <c r="BA4974" s="40"/>
      <c r="BB4974" s="40"/>
      <c r="BC4974" s="40"/>
      <c r="BD4974" s="40"/>
      <c r="BE4974" s="40"/>
      <c r="BF4974" s="40"/>
    </row>
    <row r="4975" spans="1:58" x14ac:dyDescent="0.4">
      <c r="A4975" s="510"/>
      <c r="B4975" s="40"/>
      <c r="C4975" s="40"/>
      <c r="D4975" s="45"/>
      <c r="E4975" s="45"/>
      <c r="F4975" s="64"/>
      <c r="G4975" s="40"/>
      <c r="H4975" s="40"/>
      <c r="I4975" s="40"/>
      <c r="J4975" s="40"/>
      <c r="K4975" s="40"/>
      <c r="L4975" s="40"/>
      <c r="M4975" s="40"/>
      <c r="N4975" s="40"/>
      <c r="O4975" s="40"/>
      <c r="P4975" s="40"/>
      <c r="Q4975" s="40"/>
      <c r="R4975" s="40"/>
      <c r="S4975" s="40"/>
      <c r="T4975" s="40"/>
      <c r="U4975" s="40"/>
      <c r="V4975" s="40"/>
      <c r="W4975" s="40"/>
      <c r="X4975" s="40"/>
      <c r="Y4975" s="40"/>
      <c r="Z4975" s="40"/>
      <c r="AA4975" s="40"/>
      <c r="AB4975" s="40"/>
      <c r="AC4975" s="40"/>
      <c r="AD4975" s="40"/>
      <c r="AE4975" s="40"/>
      <c r="AF4975" s="40"/>
      <c r="AG4975" s="40"/>
      <c r="AH4975" s="40"/>
      <c r="AI4975" s="40"/>
      <c r="AJ4975" s="40"/>
      <c r="AK4975" s="40"/>
      <c r="AL4975" s="40"/>
      <c r="AM4975" s="40"/>
      <c r="AN4975" s="40"/>
      <c r="AO4975" s="40"/>
      <c r="AP4975" s="40"/>
      <c r="AQ4975" s="40"/>
      <c r="AR4975" s="40"/>
      <c r="AS4975" s="40"/>
      <c r="AT4975" s="40"/>
      <c r="AU4975" s="40"/>
      <c r="AV4975" s="40"/>
      <c r="AW4975" s="40"/>
      <c r="AX4975" s="40"/>
      <c r="AY4975" s="40"/>
      <c r="AZ4975" s="40"/>
      <c r="BA4975" s="40"/>
      <c r="BB4975" s="40"/>
      <c r="BC4975" s="40"/>
      <c r="BD4975" s="40"/>
      <c r="BE4975" s="40"/>
      <c r="BF4975" s="40"/>
    </row>
    <row r="4976" spans="1:58" x14ac:dyDescent="0.4">
      <c r="A4976" s="510"/>
      <c r="B4976" s="40"/>
      <c r="C4976" s="40"/>
      <c r="D4976" s="45"/>
      <c r="E4976" s="45"/>
      <c r="F4976" s="64"/>
      <c r="G4976" s="40"/>
      <c r="H4976" s="40"/>
      <c r="I4976" s="40"/>
      <c r="J4976" s="40"/>
      <c r="K4976" s="40"/>
      <c r="L4976" s="40"/>
      <c r="M4976" s="40"/>
      <c r="N4976" s="40"/>
      <c r="O4976" s="40"/>
      <c r="P4976" s="40"/>
      <c r="Q4976" s="40"/>
      <c r="R4976" s="40"/>
      <c r="S4976" s="40"/>
      <c r="T4976" s="40"/>
      <c r="U4976" s="40"/>
      <c r="V4976" s="40"/>
      <c r="W4976" s="40"/>
      <c r="X4976" s="40"/>
      <c r="Y4976" s="40"/>
      <c r="Z4976" s="40"/>
      <c r="AA4976" s="40"/>
      <c r="AB4976" s="40"/>
      <c r="AC4976" s="40"/>
      <c r="AD4976" s="40"/>
      <c r="AE4976" s="40"/>
      <c r="AF4976" s="40"/>
      <c r="AG4976" s="40"/>
      <c r="AH4976" s="40"/>
      <c r="AI4976" s="40"/>
      <c r="AJ4976" s="40"/>
      <c r="AK4976" s="40"/>
      <c r="AL4976" s="40"/>
      <c r="AM4976" s="40"/>
      <c r="AN4976" s="40"/>
      <c r="AO4976" s="40"/>
      <c r="AP4976" s="40"/>
      <c r="AQ4976" s="40"/>
      <c r="AR4976" s="40"/>
      <c r="AS4976" s="40"/>
      <c r="AT4976" s="40"/>
      <c r="AU4976" s="40"/>
      <c r="AV4976" s="40"/>
      <c r="AW4976" s="40"/>
      <c r="AX4976" s="40"/>
      <c r="AY4976" s="40"/>
      <c r="AZ4976" s="40"/>
      <c r="BA4976" s="40"/>
      <c r="BB4976" s="40"/>
      <c r="BC4976" s="40"/>
      <c r="BD4976" s="40"/>
      <c r="BE4976" s="40"/>
      <c r="BF4976" s="40"/>
    </row>
    <row r="4977" spans="1:58" x14ac:dyDescent="0.4">
      <c r="A4977" s="510"/>
      <c r="B4977" s="40"/>
      <c r="C4977" s="40"/>
      <c r="D4977" s="45"/>
      <c r="E4977" s="45"/>
      <c r="F4977" s="64"/>
      <c r="G4977" s="40"/>
      <c r="H4977" s="40"/>
      <c r="I4977" s="40"/>
      <c r="J4977" s="40"/>
      <c r="K4977" s="40"/>
      <c r="L4977" s="40"/>
      <c r="M4977" s="40"/>
      <c r="N4977" s="40"/>
      <c r="O4977" s="40"/>
      <c r="P4977" s="40"/>
      <c r="Q4977" s="40"/>
      <c r="R4977" s="40"/>
      <c r="S4977" s="40"/>
      <c r="T4977" s="40"/>
      <c r="U4977" s="40"/>
      <c r="V4977" s="40"/>
      <c r="W4977" s="40"/>
      <c r="X4977" s="40"/>
      <c r="Y4977" s="40"/>
      <c r="Z4977" s="40"/>
      <c r="AA4977" s="40"/>
      <c r="AB4977" s="40"/>
      <c r="AC4977" s="40"/>
      <c r="AD4977" s="40"/>
      <c r="AE4977" s="40"/>
      <c r="AF4977" s="40"/>
      <c r="AG4977" s="40"/>
      <c r="AH4977" s="40"/>
      <c r="AI4977" s="40"/>
      <c r="AJ4977" s="40"/>
      <c r="AK4977" s="40"/>
      <c r="AL4977" s="40"/>
      <c r="AM4977" s="40"/>
      <c r="AN4977" s="40"/>
      <c r="AO4977" s="40"/>
      <c r="AP4977" s="40"/>
      <c r="AQ4977" s="40"/>
      <c r="AR4977" s="40"/>
      <c r="AS4977" s="40"/>
      <c r="AT4977" s="40"/>
      <c r="AU4977" s="40"/>
      <c r="AV4977" s="40"/>
      <c r="AW4977" s="40"/>
      <c r="AX4977" s="40"/>
      <c r="AY4977" s="40"/>
      <c r="AZ4977" s="40"/>
      <c r="BA4977" s="40"/>
      <c r="BB4977" s="40"/>
      <c r="BC4977" s="40"/>
      <c r="BD4977" s="40"/>
      <c r="BE4977" s="40"/>
      <c r="BF4977" s="40"/>
    </row>
    <row r="4978" spans="1:58" x14ac:dyDescent="0.4">
      <c r="A4978" s="510"/>
      <c r="B4978" s="40"/>
      <c r="C4978" s="40"/>
      <c r="D4978" s="45"/>
      <c r="E4978" s="45"/>
      <c r="F4978" s="64"/>
      <c r="G4978" s="40"/>
      <c r="H4978" s="40"/>
      <c r="I4978" s="40"/>
      <c r="J4978" s="40"/>
      <c r="K4978" s="40"/>
      <c r="L4978" s="40"/>
      <c r="M4978" s="40"/>
      <c r="N4978" s="40"/>
      <c r="O4978" s="40"/>
      <c r="P4978" s="40"/>
      <c r="Q4978" s="40"/>
      <c r="R4978" s="40"/>
      <c r="S4978" s="40"/>
      <c r="T4978" s="40"/>
      <c r="U4978" s="40"/>
      <c r="V4978" s="40"/>
      <c r="W4978" s="40"/>
      <c r="X4978" s="40"/>
      <c r="Y4978" s="40"/>
      <c r="Z4978" s="40"/>
      <c r="AA4978" s="40"/>
      <c r="AB4978" s="40"/>
      <c r="AC4978" s="40"/>
      <c r="AD4978" s="40"/>
      <c r="AE4978" s="40"/>
      <c r="AF4978" s="40"/>
      <c r="AG4978" s="40"/>
      <c r="AH4978" s="40"/>
      <c r="AI4978" s="40"/>
      <c r="AJ4978" s="40"/>
      <c r="AK4978" s="40"/>
      <c r="AL4978" s="40"/>
      <c r="AM4978" s="40"/>
      <c r="AN4978" s="40"/>
      <c r="AO4978" s="40"/>
      <c r="AP4978" s="40"/>
      <c r="AQ4978" s="40"/>
      <c r="AR4978" s="40"/>
      <c r="AS4978" s="40"/>
      <c r="AT4978" s="40"/>
      <c r="AU4978" s="40"/>
      <c r="AV4978" s="40"/>
      <c r="AW4978" s="40"/>
      <c r="AX4978" s="40"/>
      <c r="AY4978" s="40"/>
      <c r="AZ4978" s="40"/>
      <c r="BA4978" s="40"/>
      <c r="BB4978" s="40"/>
      <c r="BC4978" s="40"/>
      <c r="BD4978" s="40"/>
      <c r="BE4978" s="40"/>
      <c r="BF4978" s="40"/>
    </row>
    <row r="4979" spans="1:58" x14ac:dyDescent="0.4">
      <c r="A4979" s="510"/>
      <c r="B4979" s="40"/>
      <c r="C4979" s="40"/>
      <c r="D4979" s="45"/>
      <c r="E4979" s="45"/>
      <c r="F4979" s="64"/>
      <c r="G4979" s="40"/>
      <c r="H4979" s="40"/>
      <c r="I4979" s="40"/>
      <c r="J4979" s="40"/>
      <c r="K4979" s="40"/>
      <c r="L4979" s="40"/>
      <c r="M4979" s="40"/>
      <c r="N4979" s="40"/>
      <c r="O4979" s="40"/>
      <c r="P4979" s="40"/>
      <c r="Q4979" s="40"/>
      <c r="R4979" s="40"/>
      <c r="S4979" s="40"/>
      <c r="T4979" s="40"/>
      <c r="U4979" s="40"/>
      <c r="V4979" s="40"/>
      <c r="W4979" s="40"/>
      <c r="X4979" s="40"/>
      <c r="Y4979" s="40"/>
      <c r="Z4979" s="40"/>
      <c r="AA4979" s="40"/>
      <c r="AB4979" s="40"/>
      <c r="AC4979" s="40"/>
      <c r="AD4979" s="40"/>
      <c r="AE4979" s="40"/>
      <c r="AF4979" s="40"/>
      <c r="AG4979" s="40"/>
      <c r="AH4979" s="40"/>
      <c r="AI4979" s="40"/>
      <c r="AJ4979" s="40"/>
      <c r="AK4979" s="40"/>
      <c r="AL4979" s="40"/>
      <c r="AM4979" s="40"/>
      <c r="AN4979" s="40"/>
      <c r="AO4979" s="40"/>
      <c r="AP4979" s="40"/>
      <c r="AQ4979" s="40"/>
      <c r="AR4979" s="40"/>
      <c r="AS4979" s="40"/>
      <c r="AT4979" s="40"/>
      <c r="AU4979" s="40"/>
      <c r="AV4979" s="40"/>
      <c r="AW4979" s="40"/>
      <c r="AX4979" s="40"/>
      <c r="AY4979" s="40"/>
      <c r="AZ4979" s="40"/>
      <c r="BA4979" s="40"/>
      <c r="BB4979" s="40"/>
      <c r="BC4979" s="40"/>
      <c r="BD4979" s="40"/>
      <c r="BE4979" s="40"/>
      <c r="BF4979" s="40"/>
    </row>
    <row r="4980" spans="1:58" x14ac:dyDescent="0.4">
      <c r="A4980" s="510"/>
      <c r="B4980" s="40"/>
      <c r="C4980" s="40"/>
      <c r="D4980" s="45"/>
      <c r="E4980" s="45"/>
      <c r="F4980" s="64"/>
      <c r="G4980" s="40"/>
      <c r="H4980" s="40"/>
      <c r="I4980" s="40"/>
      <c r="J4980" s="40"/>
      <c r="K4980" s="40"/>
      <c r="L4980" s="40"/>
      <c r="M4980" s="40"/>
      <c r="N4980" s="40"/>
      <c r="O4980" s="40"/>
      <c r="P4980" s="40"/>
      <c r="Q4980" s="40"/>
      <c r="R4980" s="40"/>
      <c r="S4980" s="40"/>
      <c r="T4980" s="40"/>
      <c r="U4980" s="40"/>
      <c r="V4980" s="40"/>
      <c r="W4980" s="40"/>
      <c r="X4980" s="40"/>
      <c r="Y4980" s="40"/>
      <c r="Z4980" s="40"/>
      <c r="AA4980" s="40"/>
      <c r="AB4980" s="40"/>
      <c r="AC4980" s="40"/>
      <c r="AD4980" s="40"/>
      <c r="AE4980" s="40"/>
      <c r="AF4980" s="40"/>
      <c r="AG4980" s="40"/>
      <c r="AH4980" s="40"/>
      <c r="AI4980" s="40"/>
      <c r="AJ4980" s="40"/>
      <c r="AK4980" s="40"/>
      <c r="AL4980" s="40"/>
      <c r="AM4980" s="40"/>
      <c r="AN4980" s="40"/>
      <c r="AO4980" s="40"/>
      <c r="AP4980" s="40"/>
      <c r="AQ4980" s="40"/>
      <c r="AR4980" s="40"/>
      <c r="AS4980" s="40"/>
      <c r="AT4980" s="40"/>
      <c r="AU4980" s="40"/>
      <c r="AV4980" s="40"/>
      <c r="AW4980" s="40"/>
      <c r="AX4980" s="40"/>
      <c r="AY4980" s="40"/>
      <c r="AZ4980" s="40"/>
      <c r="BA4980" s="40"/>
      <c r="BB4980" s="40"/>
      <c r="BC4980" s="40"/>
      <c r="BD4980" s="40"/>
      <c r="BE4980" s="40"/>
      <c r="BF4980" s="40"/>
    </row>
    <row r="4981" spans="1:58" x14ac:dyDescent="0.4">
      <c r="A4981" s="510"/>
      <c r="B4981" s="40"/>
      <c r="C4981" s="40"/>
      <c r="D4981" s="45"/>
      <c r="E4981" s="45"/>
      <c r="F4981" s="64"/>
      <c r="G4981" s="40"/>
      <c r="H4981" s="40"/>
      <c r="I4981" s="40"/>
      <c r="J4981" s="40"/>
      <c r="K4981" s="40"/>
      <c r="L4981" s="40"/>
      <c r="M4981" s="40"/>
      <c r="N4981" s="40"/>
      <c r="O4981" s="40"/>
      <c r="P4981" s="40"/>
      <c r="Q4981" s="40"/>
      <c r="R4981" s="40"/>
      <c r="S4981" s="40"/>
      <c r="T4981" s="40"/>
      <c r="U4981" s="40"/>
      <c r="V4981" s="40"/>
      <c r="W4981" s="40"/>
      <c r="X4981" s="40"/>
      <c r="Y4981" s="40"/>
      <c r="Z4981" s="40"/>
      <c r="AA4981" s="40"/>
      <c r="AB4981" s="40"/>
      <c r="AC4981" s="40"/>
      <c r="AD4981" s="40"/>
      <c r="AE4981" s="40"/>
      <c r="AF4981" s="40"/>
      <c r="AG4981" s="40"/>
      <c r="AH4981" s="40"/>
      <c r="AI4981" s="40"/>
      <c r="AJ4981" s="40"/>
      <c r="AK4981" s="40"/>
      <c r="AL4981" s="40"/>
      <c r="AM4981" s="40"/>
      <c r="AN4981" s="40"/>
      <c r="AO4981" s="40"/>
      <c r="AP4981" s="40"/>
      <c r="AQ4981" s="40"/>
      <c r="AR4981" s="40"/>
      <c r="AS4981" s="40"/>
      <c r="AT4981" s="40"/>
      <c r="AU4981" s="40"/>
      <c r="AV4981" s="40"/>
      <c r="AW4981" s="40"/>
      <c r="AX4981" s="40"/>
      <c r="AY4981" s="40"/>
      <c r="AZ4981" s="40"/>
      <c r="BA4981" s="40"/>
      <c r="BB4981" s="40"/>
      <c r="BC4981" s="40"/>
      <c r="BD4981" s="40"/>
      <c r="BE4981" s="40"/>
      <c r="BF4981" s="40"/>
    </row>
    <row r="4982" spans="1:58" x14ac:dyDescent="0.4">
      <c r="A4982" s="510"/>
      <c r="B4982" s="40"/>
      <c r="C4982" s="40"/>
      <c r="D4982" s="45"/>
      <c r="E4982" s="45"/>
      <c r="F4982" s="64"/>
      <c r="G4982" s="40"/>
      <c r="H4982" s="40"/>
      <c r="I4982" s="40"/>
      <c r="J4982" s="40"/>
      <c r="K4982" s="40"/>
      <c r="L4982" s="40"/>
      <c r="M4982" s="40"/>
      <c r="N4982" s="40"/>
      <c r="O4982" s="40"/>
      <c r="P4982" s="40"/>
      <c r="Q4982" s="40"/>
      <c r="R4982" s="40"/>
      <c r="S4982" s="40"/>
      <c r="T4982" s="40"/>
      <c r="U4982" s="40"/>
      <c r="V4982" s="40"/>
      <c r="W4982" s="40"/>
      <c r="X4982" s="40"/>
      <c r="Y4982" s="40"/>
      <c r="Z4982" s="40"/>
      <c r="AA4982" s="40"/>
      <c r="AB4982" s="40"/>
      <c r="AC4982" s="40"/>
      <c r="AD4982" s="40"/>
      <c r="AE4982" s="40"/>
      <c r="AF4982" s="40"/>
      <c r="AG4982" s="40"/>
      <c r="AH4982" s="40"/>
      <c r="AI4982" s="40"/>
      <c r="AJ4982" s="40"/>
      <c r="AK4982" s="40"/>
      <c r="AL4982" s="40"/>
      <c r="AM4982" s="40"/>
      <c r="AN4982" s="40"/>
      <c r="AO4982" s="40"/>
      <c r="AP4982" s="40"/>
      <c r="AQ4982" s="40"/>
      <c r="AR4982" s="40"/>
      <c r="AS4982" s="40"/>
      <c r="AT4982" s="40"/>
      <c r="AU4982" s="40"/>
      <c r="AV4982" s="40"/>
      <c r="AW4982" s="40"/>
      <c r="AX4982" s="40"/>
      <c r="AY4982" s="40"/>
      <c r="AZ4982" s="40"/>
      <c r="BA4982" s="40"/>
      <c r="BB4982" s="40"/>
      <c r="BC4982" s="40"/>
      <c r="BD4982" s="40"/>
      <c r="BE4982" s="40"/>
      <c r="BF4982" s="40"/>
    </row>
    <row r="4983" spans="1:58" x14ac:dyDescent="0.4">
      <c r="A4983" s="510"/>
      <c r="B4983" s="40"/>
      <c r="C4983" s="40"/>
      <c r="D4983" s="45"/>
      <c r="E4983" s="45"/>
      <c r="F4983" s="64"/>
      <c r="G4983" s="40"/>
      <c r="H4983" s="40"/>
      <c r="I4983" s="40"/>
      <c r="J4983" s="40"/>
      <c r="K4983" s="40"/>
      <c r="L4983" s="40"/>
      <c r="M4983" s="40"/>
      <c r="N4983" s="40"/>
      <c r="O4983" s="40"/>
      <c r="P4983" s="40"/>
      <c r="Q4983" s="40"/>
      <c r="R4983" s="40"/>
      <c r="S4983" s="40"/>
      <c r="T4983" s="40"/>
      <c r="U4983" s="40"/>
      <c r="V4983" s="40"/>
      <c r="W4983" s="40"/>
      <c r="X4983" s="40"/>
      <c r="Y4983" s="40"/>
      <c r="Z4983" s="40"/>
      <c r="AA4983" s="40"/>
      <c r="AB4983" s="40"/>
      <c r="AC4983" s="40"/>
      <c r="AD4983" s="40"/>
      <c r="AE4983" s="40"/>
      <c r="AF4983" s="40"/>
      <c r="AG4983" s="40"/>
      <c r="AH4983" s="40"/>
      <c r="AI4983" s="40"/>
      <c r="AJ4983" s="40"/>
      <c r="AK4983" s="40"/>
      <c r="AL4983" s="40"/>
      <c r="AM4983" s="40"/>
      <c r="AN4983" s="40"/>
      <c r="AO4983" s="40"/>
      <c r="AP4983" s="40"/>
      <c r="AQ4983" s="40"/>
      <c r="AR4983" s="40"/>
      <c r="AS4983" s="40"/>
      <c r="AT4983" s="40"/>
      <c r="AU4983" s="40"/>
      <c r="AV4983" s="40"/>
      <c r="AW4983" s="40"/>
      <c r="AX4983" s="40"/>
      <c r="AY4983" s="40"/>
      <c r="AZ4983" s="40"/>
      <c r="BA4983" s="40"/>
      <c r="BB4983" s="40"/>
      <c r="BC4983" s="40"/>
      <c r="BD4983" s="40"/>
      <c r="BE4983" s="40"/>
      <c r="BF4983" s="40"/>
    </row>
    <row r="4984" spans="1:58" x14ac:dyDescent="0.4">
      <c r="A4984" s="510"/>
      <c r="B4984" s="40"/>
      <c r="C4984" s="40"/>
      <c r="D4984" s="45"/>
      <c r="E4984" s="45"/>
      <c r="F4984" s="64"/>
      <c r="G4984" s="40"/>
      <c r="H4984" s="40"/>
      <c r="I4984" s="40"/>
      <c r="J4984" s="40"/>
      <c r="K4984" s="40"/>
      <c r="L4984" s="40"/>
      <c r="M4984" s="40"/>
      <c r="N4984" s="40"/>
      <c r="O4984" s="40"/>
      <c r="P4984" s="40"/>
      <c r="Q4984" s="40"/>
      <c r="R4984" s="40"/>
      <c r="S4984" s="40"/>
      <c r="T4984" s="40"/>
      <c r="U4984" s="40"/>
      <c r="V4984" s="40"/>
      <c r="W4984" s="40"/>
      <c r="X4984" s="40"/>
      <c r="Y4984" s="40"/>
      <c r="Z4984" s="40"/>
      <c r="AA4984" s="40"/>
      <c r="AB4984" s="40"/>
      <c r="AC4984" s="40"/>
      <c r="AD4984" s="40"/>
      <c r="AE4984" s="40"/>
      <c r="AF4984" s="40"/>
      <c r="AG4984" s="40"/>
      <c r="AH4984" s="40"/>
      <c r="AI4984" s="40"/>
      <c r="AJ4984" s="40"/>
      <c r="AK4984" s="40"/>
      <c r="AL4984" s="40"/>
      <c r="AM4984" s="40"/>
      <c r="AN4984" s="40"/>
      <c r="AO4984" s="40"/>
      <c r="AP4984" s="40"/>
      <c r="AQ4984" s="40"/>
      <c r="AR4984" s="40"/>
      <c r="AS4984" s="40"/>
      <c r="AT4984" s="40"/>
      <c r="AU4984" s="40"/>
      <c r="AV4984" s="40"/>
      <c r="AW4984" s="40"/>
      <c r="AX4984" s="40"/>
      <c r="AY4984" s="40"/>
      <c r="AZ4984" s="40"/>
      <c r="BA4984" s="40"/>
      <c r="BB4984" s="40"/>
      <c r="BC4984" s="40"/>
      <c r="BD4984" s="40"/>
      <c r="BE4984" s="40"/>
      <c r="BF4984" s="40"/>
    </row>
    <row r="4985" spans="1:58" x14ac:dyDescent="0.4">
      <c r="A4985" s="510"/>
      <c r="B4985" s="40"/>
      <c r="C4985" s="40"/>
      <c r="D4985" s="45"/>
      <c r="E4985" s="45"/>
      <c r="F4985" s="64"/>
      <c r="G4985" s="40"/>
      <c r="H4985" s="40"/>
      <c r="I4985" s="40"/>
      <c r="J4985" s="40"/>
      <c r="K4985" s="40"/>
      <c r="L4985" s="40"/>
      <c r="M4985" s="40"/>
      <c r="N4985" s="40"/>
      <c r="O4985" s="40"/>
      <c r="P4985" s="40"/>
      <c r="Q4985" s="40"/>
      <c r="R4985" s="40"/>
      <c r="S4985" s="40"/>
      <c r="T4985" s="40"/>
      <c r="U4985" s="40"/>
      <c r="V4985" s="40"/>
      <c r="W4985" s="40"/>
      <c r="X4985" s="40"/>
      <c r="Y4985" s="40"/>
      <c r="Z4985" s="40"/>
      <c r="AA4985" s="40"/>
      <c r="AB4985" s="40"/>
      <c r="AC4985" s="40"/>
      <c r="AD4985" s="40"/>
      <c r="AE4985" s="40"/>
      <c r="AF4985" s="40"/>
      <c r="AG4985" s="40"/>
      <c r="AH4985" s="40"/>
      <c r="AI4985" s="40"/>
      <c r="AJ4985" s="40"/>
      <c r="AK4985" s="40"/>
      <c r="AL4985" s="40"/>
      <c r="AM4985" s="40"/>
      <c r="AN4985" s="40"/>
      <c r="AO4985" s="40"/>
      <c r="AP4985" s="40"/>
      <c r="AQ4985" s="40"/>
      <c r="AR4985" s="40"/>
      <c r="AS4985" s="40"/>
      <c r="AT4985" s="40"/>
      <c r="AU4985" s="40"/>
      <c r="AV4985" s="40"/>
      <c r="AW4985" s="40"/>
      <c r="AX4985" s="40"/>
      <c r="AY4985" s="40"/>
      <c r="AZ4985" s="40"/>
      <c r="BA4985" s="40"/>
      <c r="BB4985" s="40"/>
      <c r="BC4985" s="40"/>
      <c r="BD4985" s="40"/>
      <c r="BE4985" s="40"/>
      <c r="BF4985" s="40"/>
    </row>
    <row r="4986" spans="1:58" x14ac:dyDescent="0.4">
      <c r="A4986" s="510"/>
      <c r="B4986" s="40"/>
      <c r="C4986" s="40"/>
      <c r="D4986" s="45"/>
      <c r="E4986" s="45"/>
      <c r="F4986" s="64"/>
      <c r="G4986" s="40"/>
      <c r="H4986" s="40"/>
      <c r="I4986" s="40"/>
      <c r="J4986" s="40"/>
      <c r="K4986" s="40"/>
      <c r="L4986" s="40"/>
      <c r="M4986" s="40"/>
      <c r="N4986" s="40"/>
      <c r="O4986" s="40"/>
      <c r="P4986" s="40"/>
      <c r="Q4986" s="40"/>
      <c r="R4986" s="40"/>
      <c r="S4986" s="40"/>
      <c r="T4986" s="40"/>
      <c r="U4986" s="40"/>
      <c r="V4986" s="40"/>
      <c r="W4986" s="40"/>
      <c r="X4986" s="40"/>
      <c r="Y4986" s="40"/>
      <c r="Z4986" s="40"/>
      <c r="AA4986" s="40"/>
      <c r="AB4986" s="40"/>
      <c r="AC4986" s="40"/>
      <c r="AD4986" s="40"/>
      <c r="AE4986" s="40"/>
      <c r="AF4986" s="40"/>
      <c r="AG4986" s="40"/>
      <c r="AH4986" s="40"/>
      <c r="AI4986" s="40"/>
      <c r="AJ4986" s="40"/>
      <c r="AK4986" s="40"/>
      <c r="AL4986" s="40"/>
      <c r="AM4986" s="40"/>
      <c r="AN4986" s="40"/>
      <c r="AO4986" s="40"/>
      <c r="AP4986" s="40"/>
      <c r="AQ4986" s="40"/>
      <c r="AR4986" s="40"/>
      <c r="AS4986" s="40"/>
      <c r="AT4986" s="40"/>
      <c r="AU4986" s="40"/>
      <c r="AV4986" s="40"/>
      <c r="AW4986" s="40"/>
      <c r="AX4986" s="40"/>
      <c r="AY4986" s="40"/>
      <c r="AZ4986" s="40"/>
      <c r="BA4986" s="40"/>
      <c r="BB4986" s="40"/>
      <c r="BC4986" s="40"/>
      <c r="BD4986" s="40"/>
      <c r="BE4986" s="40"/>
      <c r="BF4986" s="40"/>
    </row>
    <row r="4987" spans="1:58" x14ac:dyDescent="0.4">
      <c r="A4987" s="510"/>
      <c r="B4987" s="40"/>
      <c r="C4987" s="40"/>
      <c r="D4987" s="45"/>
      <c r="E4987" s="45"/>
      <c r="F4987" s="64"/>
      <c r="G4987" s="40"/>
      <c r="H4987" s="40"/>
      <c r="I4987" s="40"/>
      <c r="J4987" s="40"/>
      <c r="K4987" s="40"/>
      <c r="L4987" s="40"/>
      <c r="M4987" s="40"/>
      <c r="N4987" s="40"/>
      <c r="O4987" s="40"/>
      <c r="P4987" s="40"/>
      <c r="Q4987" s="40"/>
      <c r="R4987" s="40"/>
      <c r="S4987" s="40"/>
      <c r="T4987" s="40"/>
      <c r="U4987" s="40"/>
      <c r="V4987" s="40"/>
      <c r="W4987" s="40"/>
      <c r="X4987" s="40"/>
      <c r="Y4987" s="40"/>
      <c r="Z4987" s="40"/>
      <c r="AA4987" s="40"/>
      <c r="AB4987" s="40"/>
      <c r="AC4987" s="40"/>
      <c r="AD4987" s="40"/>
      <c r="AE4987" s="40"/>
      <c r="AF4987" s="40"/>
      <c r="AG4987" s="40"/>
      <c r="AH4987" s="40"/>
      <c r="AI4987" s="40"/>
      <c r="AJ4987" s="40"/>
      <c r="AK4987" s="40"/>
      <c r="AL4987" s="40"/>
      <c r="AM4987" s="40"/>
      <c r="AN4987" s="40"/>
      <c r="AO4987" s="40"/>
      <c r="AP4987" s="40"/>
      <c r="AQ4987" s="40"/>
      <c r="AR4987" s="40"/>
      <c r="AS4987" s="40"/>
      <c r="AT4987" s="40"/>
      <c r="AU4987" s="40"/>
      <c r="AV4987" s="40"/>
      <c r="AW4987" s="40"/>
      <c r="AX4987" s="40"/>
      <c r="AY4987" s="40"/>
      <c r="AZ4987" s="40"/>
      <c r="BA4987" s="40"/>
      <c r="BB4987" s="40"/>
      <c r="BC4987" s="40"/>
      <c r="BD4987" s="40"/>
      <c r="BE4987" s="40"/>
      <c r="BF4987" s="40"/>
    </row>
    <row r="4988" spans="1:58" x14ac:dyDescent="0.4">
      <c r="A4988" s="510"/>
      <c r="B4988" s="40"/>
      <c r="C4988" s="40"/>
      <c r="D4988" s="45"/>
      <c r="E4988" s="45"/>
      <c r="F4988" s="64"/>
      <c r="G4988" s="40"/>
      <c r="H4988" s="40"/>
      <c r="I4988" s="40"/>
      <c r="J4988" s="40"/>
      <c r="K4988" s="40"/>
      <c r="L4988" s="40"/>
      <c r="M4988" s="40"/>
      <c r="N4988" s="40"/>
      <c r="O4988" s="40"/>
      <c r="P4988" s="40"/>
      <c r="Q4988" s="40"/>
      <c r="R4988" s="40"/>
      <c r="S4988" s="40"/>
      <c r="T4988" s="40"/>
      <c r="U4988" s="40"/>
      <c r="V4988" s="40"/>
      <c r="W4988" s="40"/>
      <c r="X4988" s="40"/>
      <c r="Y4988" s="40"/>
      <c r="Z4988" s="40"/>
      <c r="AA4988" s="40"/>
      <c r="AB4988" s="40"/>
      <c r="AC4988" s="40"/>
      <c r="AD4988" s="40"/>
      <c r="AE4988" s="40"/>
      <c r="AF4988" s="40"/>
      <c r="AG4988" s="40"/>
      <c r="AH4988" s="40"/>
      <c r="AI4988" s="40"/>
      <c r="AJ4988" s="40"/>
      <c r="AK4988" s="40"/>
      <c r="AL4988" s="40"/>
      <c r="AM4988" s="40"/>
      <c r="AN4988" s="40"/>
      <c r="AO4988" s="40"/>
      <c r="AP4988" s="40"/>
      <c r="AQ4988" s="40"/>
      <c r="AR4988" s="40"/>
      <c r="AS4988" s="40"/>
      <c r="AT4988" s="40"/>
      <c r="AU4988" s="40"/>
      <c r="AV4988" s="40"/>
      <c r="AW4988" s="40"/>
      <c r="AX4988" s="40"/>
      <c r="AY4988" s="40"/>
      <c r="AZ4988" s="40"/>
      <c r="BA4988" s="40"/>
      <c r="BB4988" s="40"/>
      <c r="BC4988" s="40"/>
      <c r="BD4988" s="40"/>
      <c r="BE4988" s="40"/>
      <c r="BF4988" s="40"/>
    </row>
    <row r="4989" spans="1:58" x14ac:dyDescent="0.4">
      <c r="A4989" s="510"/>
      <c r="B4989" s="40"/>
      <c r="C4989" s="40"/>
      <c r="D4989" s="45"/>
      <c r="E4989" s="45"/>
      <c r="F4989" s="64"/>
      <c r="G4989" s="40"/>
      <c r="H4989" s="40"/>
      <c r="I4989" s="40"/>
      <c r="J4989" s="40"/>
      <c r="K4989" s="40"/>
      <c r="L4989" s="40"/>
      <c r="M4989" s="40"/>
      <c r="N4989" s="40"/>
      <c r="O4989" s="40"/>
      <c r="P4989" s="40"/>
      <c r="Q4989" s="40"/>
      <c r="R4989" s="40"/>
      <c r="S4989" s="40"/>
      <c r="T4989" s="40"/>
      <c r="U4989" s="40"/>
      <c r="V4989" s="40"/>
      <c r="W4989" s="40"/>
      <c r="X4989" s="40"/>
      <c r="Y4989" s="40"/>
      <c r="Z4989" s="40"/>
      <c r="AA4989" s="40"/>
      <c r="AB4989" s="40"/>
      <c r="AC4989" s="40"/>
      <c r="AD4989" s="40"/>
      <c r="AE4989" s="40"/>
      <c r="AF4989" s="40"/>
      <c r="AG4989" s="40"/>
      <c r="AH4989" s="40"/>
      <c r="AI4989" s="40"/>
      <c r="AJ4989" s="40"/>
      <c r="AK4989" s="40"/>
      <c r="AL4989" s="40"/>
      <c r="AM4989" s="40"/>
      <c r="AN4989" s="40"/>
      <c r="AO4989" s="40"/>
      <c r="AP4989" s="40"/>
      <c r="AQ4989" s="40"/>
      <c r="AR4989" s="40"/>
      <c r="AS4989" s="40"/>
      <c r="AT4989" s="40"/>
      <c r="AU4989" s="40"/>
      <c r="AV4989" s="40"/>
      <c r="AW4989" s="40"/>
      <c r="AX4989" s="40"/>
      <c r="AY4989" s="40"/>
      <c r="AZ4989" s="40"/>
      <c r="BA4989" s="40"/>
      <c r="BB4989" s="40"/>
      <c r="BC4989" s="40"/>
      <c r="BD4989" s="40"/>
      <c r="BE4989" s="40"/>
      <c r="BF4989" s="40"/>
    </row>
    <row r="4990" spans="1:58" x14ac:dyDescent="0.4">
      <c r="A4990" s="510"/>
      <c r="B4990" s="40"/>
      <c r="C4990" s="40"/>
      <c r="D4990" s="45"/>
      <c r="E4990" s="45"/>
      <c r="F4990" s="64"/>
      <c r="G4990" s="40"/>
      <c r="H4990" s="40"/>
      <c r="I4990" s="40"/>
      <c r="J4990" s="40"/>
      <c r="K4990" s="40"/>
      <c r="L4990" s="40"/>
      <c r="M4990" s="40"/>
      <c r="N4990" s="40"/>
      <c r="O4990" s="40"/>
      <c r="P4990" s="40"/>
      <c r="Q4990" s="40"/>
      <c r="R4990" s="40"/>
      <c r="S4990" s="40"/>
      <c r="T4990" s="40"/>
      <c r="U4990" s="40"/>
      <c r="V4990" s="40"/>
      <c r="W4990" s="40"/>
      <c r="X4990" s="40"/>
      <c r="Y4990" s="40"/>
      <c r="Z4990" s="40"/>
      <c r="AA4990" s="40"/>
      <c r="AB4990" s="40"/>
      <c r="AC4990" s="40"/>
      <c r="AD4990" s="40"/>
      <c r="AE4990" s="40"/>
      <c r="AF4990" s="40"/>
      <c r="AG4990" s="40"/>
      <c r="AH4990" s="40"/>
      <c r="AI4990" s="40"/>
      <c r="AJ4990" s="40"/>
      <c r="AK4990" s="40"/>
      <c r="AL4990" s="40"/>
      <c r="AM4990" s="40"/>
      <c r="AN4990" s="40"/>
      <c r="AO4990" s="40"/>
      <c r="AP4990" s="40"/>
      <c r="AQ4990" s="40"/>
      <c r="AR4990" s="40"/>
      <c r="AS4990" s="40"/>
      <c r="AT4990" s="40"/>
      <c r="AU4990" s="40"/>
      <c r="AV4990" s="40"/>
      <c r="AW4990" s="40"/>
      <c r="AX4990" s="40"/>
      <c r="AY4990" s="40"/>
      <c r="AZ4990" s="40"/>
      <c r="BA4990" s="40"/>
      <c r="BB4990" s="40"/>
      <c r="BC4990" s="40"/>
      <c r="BD4990" s="40"/>
      <c r="BE4990" s="40"/>
      <c r="BF4990" s="40"/>
    </row>
    <row r="4991" spans="1:58" x14ac:dyDescent="0.4">
      <c r="A4991" s="510"/>
      <c r="B4991" s="40"/>
      <c r="C4991" s="40"/>
      <c r="D4991" s="45"/>
      <c r="E4991" s="45"/>
      <c r="F4991" s="64"/>
      <c r="G4991" s="40"/>
      <c r="H4991" s="40"/>
      <c r="I4991" s="40"/>
      <c r="J4991" s="40"/>
      <c r="K4991" s="40"/>
      <c r="L4991" s="40"/>
      <c r="M4991" s="40"/>
      <c r="N4991" s="40"/>
      <c r="O4991" s="40"/>
      <c r="P4991" s="40"/>
      <c r="Q4991" s="40"/>
      <c r="R4991" s="40"/>
      <c r="S4991" s="40"/>
      <c r="T4991" s="40"/>
      <c r="U4991" s="40"/>
      <c r="V4991" s="40"/>
      <c r="W4991" s="40"/>
      <c r="X4991" s="40"/>
      <c r="Y4991" s="40"/>
      <c r="Z4991" s="40"/>
      <c r="AA4991" s="40"/>
      <c r="AB4991" s="40"/>
      <c r="AC4991" s="40"/>
      <c r="AD4991" s="40"/>
      <c r="AE4991" s="40"/>
      <c r="AF4991" s="40"/>
      <c r="AG4991" s="40"/>
      <c r="AH4991" s="40"/>
      <c r="AI4991" s="40"/>
      <c r="AJ4991" s="40"/>
      <c r="AK4991" s="40"/>
      <c r="AL4991" s="40"/>
      <c r="AM4991" s="40"/>
      <c r="AN4991" s="40"/>
      <c r="AO4991" s="40"/>
      <c r="AP4991" s="40"/>
      <c r="AQ4991" s="40"/>
      <c r="AR4991" s="40"/>
      <c r="AS4991" s="40"/>
      <c r="AT4991" s="40"/>
      <c r="AU4991" s="40"/>
      <c r="AV4991" s="40"/>
      <c r="AW4991" s="40"/>
      <c r="AX4991" s="40"/>
      <c r="AY4991" s="40"/>
      <c r="AZ4991" s="40"/>
      <c r="BA4991" s="40"/>
      <c r="BB4991" s="40"/>
      <c r="BC4991" s="40"/>
      <c r="BD4991" s="40"/>
      <c r="BE4991" s="40"/>
      <c r="BF4991" s="40"/>
    </row>
    <row r="4992" spans="1:58" x14ac:dyDescent="0.4">
      <c r="A4992" s="510"/>
      <c r="B4992" s="40"/>
      <c r="C4992" s="40"/>
      <c r="D4992" s="45"/>
      <c r="E4992" s="45"/>
      <c r="F4992" s="64"/>
      <c r="G4992" s="40"/>
      <c r="H4992" s="40"/>
      <c r="I4992" s="40"/>
      <c r="J4992" s="40"/>
      <c r="K4992" s="40"/>
      <c r="L4992" s="40"/>
      <c r="M4992" s="40"/>
      <c r="N4992" s="40"/>
      <c r="O4992" s="40"/>
      <c r="P4992" s="40"/>
      <c r="Q4992" s="40"/>
      <c r="R4992" s="40"/>
      <c r="S4992" s="40"/>
      <c r="T4992" s="40"/>
      <c r="U4992" s="40"/>
      <c r="V4992" s="40"/>
      <c r="W4992" s="40"/>
      <c r="X4992" s="40"/>
      <c r="Y4992" s="40"/>
      <c r="Z4992" s="40"/>
      <c r="AA4992" s="40"/>
      <c r="AB4992" s="40"/>
      <c r="AC4992" s="40"/>
      <c r="AD4992" s="40"/>
      <c r="AE4992" s="40"/>
      <c r="AF4992" s="40"/>
      <c r="AG4992" s="40"/>
      <c r="AH4992" s="40"/>
      <c r="AI4992" s="40"/>
      <c r="AJ4992" s="40"/>
      <c r="AK4992" s="40"/>
      <c r="AL4992" s="40"/>
      <c r="AM4992" s="40"/>
      <c r="AN4992" s="40"/>
      <c r="AO4992" s="40"/>
      <c r="AP4992" s="40"/>
      <c r="AQ4992" s="40"/>
      <c r="AR4992" s="40"/>
      <c r="AS4992" s="40"/>
      <c r="AT4992" s="40"/>
      <c r="AU4992" s="40"/>
      <c r="AV4992" s="40"/>
      <c r="AW4992" s="40"/>
      <c r="AX4992" s="40"/>
      <c r="AY4992" s="40"/>
      <c r="AZ4992" s="40"/>
      <c r="BA4992" s="40"/>
      <c r="BB4992" s="40"/>
      <c r="BC4992" s="40"/>
      <c r="BD4992" s="40"/>
      <c r="BE4992" s="40"/>
      <c r="BF4992" s="40"/>
    </row>
    <row r="4993" spans="1:58" x14ac:dyDescent="0.4">
      <c r="A4993" s="510"/>
      <c r="B4993" s="40"/>
      <c r="C4993" s="40"/>
      <c r="D4993" s="45"/>
      <c r="E4993" s="45"/>
      <c r="F4993" s="64"/>
      <c r="G4993" s="40"/>
      <c r="H4993" s="40"/>
      <c r="I4993" s="40"/>
      <c r="J4993" s="40"/>
      <c r="K4993" s="40"/>
      <c r="L4993" s="40"/>
      <c r="M4993" s="40"/>
      <c r="N4993" s="40"/>
      <c r="O4993" s="40"/>
      <c r="P4993" s="40"/>
      <c r="Q4993" s="40"/>
      <c r="R4993" s="40"/>
      <c r="S4993" s="40"/>
      <c r="T4993" s="40"/>
      <c r="U4993" s="40"/>
      <c r="V4993" s="40"/>
      <c r="W4993" s="40"/>
      <c r="X4993" s="40"/>
      <c r="Y4993" s="40"/>
      <c r="Z4993" s="40"/>
      <c r="AA4993" s="40"/>
      <c r="AB4993" s="40"/>
      <c r="AC4993" s="40"/>
      <c r="AD4993" s="40"/>
      <c r="AE4993" s="40"/>
      <c r="AF4993" s="40"/>
      <c r="AG4993" s="40"/>
      <c r="AH4993" s="40"/>
      <c r="AI4993" s="40"/>
      <c r="AJ4993" s="40"/>
      <c r="AK4993" s="40"/>
      <c r="AL4993" s="40"/>
      <c r="AM4993" s="40"/>
      <c r="AN4993" s="40"/>
      <c r="AO4993" s="40"/>
      <c r="AP4993" s="40"/>
      <c r="AQ4993" s="40"/>
      <c r="AR4993" s="40"/>
      <c r="AS4993" s="40"/>
      <c r="AT4993" s="40"/>
      <c r="AU4993" s="40"/>
      <c r="AV4993" s="40"/>
      <c r="AW4993" s="40"/>
      <c r="AX4993" s="40"/>
      <c r="AY4993" s="40"/>
      <c r="AZ4993" s="40"/>
      <c r="BA4993" s="40"/>
      <c r="BB4993" s="40"/>
      <c r="BC4993" s="40"/>
      <c r="BD4993" s="40"/>
      <c r="BE4993" s="40"/>
      <c r="BF4993" s="40"/>
    </row>
    <row r="4994" spans="1:58" x14ac:dyDescent="0.4">
      <c r="A4994" s="510"/>
      <c r="B4994" s="40"/>
      <c r="C4994" s="40"/>
      <c r="D4994" s="45"/>
      <c r="E4994" s="45"/>
      <c r="F4994" s="64"/>
      <c r="G4994" s="40"/>
      <c r="H4994" s="40"/>
      <c r="I4994" s="40"/>
      <c r="J4994" s="40"/>
      <c r="K4994" s="40"/>
      <c r="L4994" s="40"/>
      <c r="M4994" s="40"/>
      <c r="N4994" s="40"/>
      <c r="O4994" s="40"/>
      <c r="P4994" s="40"/>
      <c r="Q4994" s="40"/>
      <c r="R4994" s="40"/>
      <c r="S4994" s="40"/>
      <c r="T4994" s="40"/>
      <c r="U4994" s="40"/>
      <c r="V4994" s="40"/>
      <c r="W4994" s="40"/>
      <c r="X4994" s="40"/>
      <c r="Y4994" s="40"/>
      <c r="Z4994" s="40"/>
      <c r="AA4994" s="40"/>
      <c r="AB4994" s="40"/>
      <c r="AC4994" s="40"/>
      <c r="AD4994" s="40"/>
      <c r="AE4994" s="40"/>
      <c r="AF4994" s="40"/>
      <c r="AG4994" s="40"/>
      <c r="AH4994" s="40"/>
      <c r="AI4994" s="40"/>
      <c r="AJ4994" s="40"/>
      <c r="AK4994" s="40"/>
      <c r="AL4994" s="40"/>
      <c r="AM4994" s="40"/>
      <c r="AN4994" s="40"/>
      <c r="AO4994" s="40"/>
      <c r="AP4994" s="40"/>
      <c r="AQ4994" s="40"/>
      <c r="AR4994" s="40"/>
      <c r="AS4994" s="40"/>
      <c r="AT4994" s="40"/>
      <c r="AU4994" s="40"/>
      <c r="AV4994" s="40"/>
      <c r="AW4994" s="40"/>
      <c r="AX4994" s="40"/>
      <c r="AY4994" s="40"/>
      <c r="AZ4994" s="40"/>
      <c r="BA4994" s="40"/>
      <c r="BB4994" s="40"/>
      <c r="BC4994" s="40"/>
      <c r="BD4994" s="40"/>
      <c r="BE4994" s="40"/>
      <c r="BF4994" s="40"/>
    </row>
    <row r="4995" spans="1:58" x14ac:dyDescent="0.4">
      <c r="A4995" s="510"/>
      <c r="B4995" s="40"/>
      <c r="C4995" s="40"/>
      <c r="D4995" s="45"/>
      <c r="E4995" s="45"/>
      <c r="F4995" s="64"/>
      <c r="G4995" s="40"/>
      <c r="H4995" s="40"/>
      <c r="I4995" s="40"/>
      <c r="J4995" s="40"/>
      <c r="K4995" s="40"/>
      <c r="L4995" s="40"/>
      <c r="M4995" s="40"/>
      <c r="N4995" s="40"/>
      <c r="O4995" s="40"/>
      <c r="P4995" s="40"/>
      <c r="Q4995" s="40"/>
      <c r="R4995" s="40"/>
      <c r="S4995" s="40"/>
      <c r="T4995" s="40"/>
      <c r="U4995" s="40"/>
      <c r="V4995" s="40"/>
      <c r="W4995" s="40"/>
      <c r="X4995" s="40"/>
      <c r="Y4995" s="40"/>
      <c r="Z4995" s="40"/>
      <c r="AA4995" s="40"/>
      <c r="AB4995" s="40"/>
      <c r="AC4995" s="40"/>
      <c r="AD4995" s="40"/>
      <c r="AE4995" s="40"/>
      <c r="AF4995" s="40"/>
      <c r="AG4995" s="40"/>
      <c r="AH4995" s="40"/>
      <c r="AI4995" s="40"/>
      <c r="AJ4995" s="40"/>
      <c r="AK4995" s="40"/>
      <c r="AL4995" s="40"/>
      <c r="AM4995" s="40"/>
      <c r="AN4995" s="40"/>
      <c r="AO4995" s="40"/>
      <c r="AP4995" s="40"/>
      <c r="AQ4995" s="40"/>
      <c r="AR4995" s="40"/>
      <c r="AS4995" s="40"/>
      <c r="AT4995" s="40"/>
      <c r="AU4995" s="40"/>
      <c r="AV4995" s="40"/>
      <c r="AW4995" s="40"/>
      <c r="AX4995" s="40"/>
      <c r="AY4995" s="40"/>
      <c r="AZ4995" s="40"/>
      <c r="BA4995" s="40"/>
      <c r="BB4995" s="40"/>
      <c r="BC4995" s="40"/>
      <c r="BD4995" s="40"/>
      <c r="BE4995" s="40"/>
      <c r="BF4995" s="40"/>
    </row>
    <row r="4996" spans="1:58" x14ac:dyDescent="0.4">
      <c r="A4996" s="510"/>
      <c r="B4996" s="40"/>
      <c r="C4996" s="40"/>
      <c r="D4996" s="45"/>
      <c r="E4996" s="45"/>
      <c r="F4996" s="64"/>
      <c r="G4996" s="40"/>
      <c r="H4996" s="40"/>
      <c r="I4996" s="40"/>
      <c r="J4996" s="40"/>
      <c r="K4996" s="40"/>
      <c r="L4996" s="40"/>
      <c r="M4996" s="40"/>
      <c r="N4996" s="40"/>
      <c r="O4996" s="40"/>
      <c r="P4996" s="40"/>
      <c r="Q4996" s="40"/>
      <c r="R4996" s="40"/>
      <c r="S4996" s="40"/>
      <c r="T4996" s="40"/>
      <c r="U4996" s="40"/>
      <c r="V4996" s="40"/>
      <c r="W4996" s="40"/>
      <c r="X4996" s="40"/>
      <c r="Y4996" s="40"/>
      <c r="Z4996" s="40"/>
      <c r="AA4996" s="40"/>
      <c r="AB4996" s="40"/>
      <c r="AC4996" s="40"/>
      <c r="AD4996" s="40"/>
      <c r="AE4996" s="40"/>
      <c r="AF4996" s="40"/>
      <c r="AG4996" s="40"/>
      <c r="AH4996" s="40"/>
      <c r="AI4996" s="40"/>
      <c r="AJ4996" s="40"/>
      <c r="AK4996" s="40"/>
      <c r="AL4996" s="40"/>
      <c r="AM4996" s="40"/>
      <c r="AN4996" s="40"/>
      <c r="AO4996" s="40"/>
      <c r="AP4996" s="40"/>
      <c r="AQ4996" s="40"/>
      <c r="AR4996" s="40"/>
      <c r="AS4996" s="40"/>
      <c r="AT4996" s="40"/>
      <c r="AU4996" s="40"/>
      <c r="AV4996" s="40"/>
      <c r="AW4996" s="40"/>
      <c r="AX4996" s="40"/>
      <c r="AY4996" s="40"/>
      <c r="AZ4996" s="40"/>
      <c r="BA4996" s="40"/>
      <c r="BB4996" s="40"/>
      <c r="BC4996" s="40"/>
      <c r="BD4996" s="40"/>
      <c r="BE4996" s="40"/>
      <c r="BF4996" s="40"/>
    </row>
    <row r="4997" spans="1:58" x14ac:dyDescent="0.4">
      <c r="A4997" s="510"/>
      <c r="B4997" s="40"/>
      <c r="C4997" s="40"/>
      <c r="D4997" s="45"/>
      <c r="E4997" s="45"/>
      <c r="F4997" s="64"/>
      <c r="G4997" s="40"/>
      <c r="H4997" s="40"/>
      <c r="I4997" s="40"/>
      <c r="J4997" s="40"/>
      <c r="K4997" s="40"/>
      <c r="L4997" s="40"/>
      <c r="M4997" s="40"/>
      <c r="N4997" s="40"/>
      <c r="O4997" s="40"/>
      <c r="P4997" s="40"/>
      <c r="Q4997" s="40"/>
      <c r="R4997" s="40"/>
      <c r="S4997" s="40"/>
      <c r="T4997" s="40"/>
      <c r="U4997" s="40"/>
      <c r="V4997" s="40"/>
      <c r="W4997" s="40"/>
      <c r="X4997" s="40"/>
      <c r="Y4997" s="40"/>
      <c r="Z4997" s="40"/>
      <c r="AA4997" s="40"/>
      <c r="AB4997" s="40"/>
      <c r="AC4997" s="40"/>
      <c r="AD4997" s="40"/>
      <c r="AE4997" s="40"/>
      <c r="AF4997" s="40"/>
      <c r="AG4997" s="40"/>
      <c r="AH4997" s="40"/>
      <c r="AI4997" s="40"/>
      <c r="AJ4997" s="40"/>
      <c r="AK4997" s="40"/>
      <c r="AL4997" s="40"/>
      <c r="AM4997" s="40"/>
      <c r="AN4997" s="40"/>
      <c r="AO4997" s="40"/>
      <c r="AP4997" s="40"/>
      <c r="AQ4997" s="40"/>
      <c r="AR4997" s="40"/>
      <c r="AS4997" s="40"/>
      <c r="AT4997" s="40"/>
      <c r="AU4997" s="40"/>
      <c r="AV4997" s="40"/>
      <c r="AW4997" s="40"/>
      <c r="AX4997" s="40"/>
      <c r="AY4997" s="40"/>
      <c r="AZ4997" s="40"/>
      <c r="BA4997" s="40"/>
      <c r="BB4997" s="40"/>
      <c r="BC4997" s="40"/>
      <c r="BD4997" s="40"/>
      <c r="BE4997" s="40"/>
      <c r="BF4997" s="40"/>
    </row>
    <row r="4998" spans="1:58" x14ac:dyDescent="0.4">
      <c r="A4998" s="510"/>
      <c r="B4998" s="40"/>
      <c r="C4998" s="40"/>
      <c r="D4998" s="45"/>
      <c r="E4998" s="45"/>
      <c r="F4998" s="64"/>
      <c r="G4998" s="40"/>
      <c r="H4998" s="40"/>
      <c r="I4998" s="40"/>
      <c r="J4998" s="40"/>
      <c r="K4998" s="40"/>
      <c r="L4998" s="40"/>
      <c r="M4998" s="40"/>
      <c r="N4998" s="40"/>
      <c r="O4998" s="40"/>
      <c r="P4998" s="40"/>
      <c r="Q4998" s="40"/>
      <c r="R4998" s="40"/>
      <c r="S4998" s="40"/>
      <c r="T4998" s="40"/>
      <c r="U4998" s="40"/>
      <c r="V4998" s="40"/>
      <c r="W4998" s="40"/>
      <c r="X4998" s="40"/>
      <c r="Y4998" s="40"/>
      <c r="Z4998" s="40"/>
      <c r="AA4998" s="40"/>
      <c r="AB4998" s="40"/>
      <c r="AC4998" s="40"/>
      <c r="AD4998" s="40"/>
      <c r="AE4998" s="40"/>
      <c r="AF4998" s="40"/>
      <c r="AG4998" s="40"/>
      <c r="AH4998" s="40"/>
      <c r="AI4998" s="40"/>
      <c r="AJ4998" s="40"/>
      <c r="AK4998" s="40"/>
      <c r="AL4998" s="40"/>
      <c r="AM4998" s="40"/>
      <c r="AN4998" s="40"/>
      <c r="AO4998" s="40"/>
      <c r="AP4998" s="40"/>
      <c r="AQ4998" s="40"/>
      <c r="AR4998" s="40"/>
      <c r="AS4998" s="40"/>
      <c r="AT4998" s="40"/>
      <c r="AU4998" s="40"/>
      <c r="AV4998" s="40"/>
      <c r="AW4998" s="40"/>
      <c r="AX4998" s="40"/>
      <c r="AY4998" s="40"/>
      <c r="AZ4998" s="40"/>
      <c r="BA4998" s="40"/>
      <c r="BB4998" s="40"/>
      <c r="BC4998" s="40"/>
      <c r="BD4998" s="40"/>
      <c r="BE4998" s="40"/>
      <c r="BF4998" s="40"/>
    </row>
    <row r="4999" spans="1:58" x14ac:dyDescent="0.4">
      <c r="A4999" s="510"/>
      <c r="B4999" s="40"/>
      <c r="C4999" s="40"/>
      <c r="D4999" s="45"/>
      <c r="E4999" s="45"/>
      <c r="F4999" s="64"/>
      <c r="G4999" s="40"/>
      <c r="H4999" s="40"/>
      <c r="I4999" s="40"/>
      <c r="J4999" s="40"/>
      <c r="K4999" s="40"/>
      <c r="L4999" s="40"/>
      <c r="M4999" s="40"/>
      <c r="N4999" s="40"/>
      <c r="O4999" s="40"/>
      <c r="P4999" s="40"/>
      <c r="Q4999" s="40"/>
      <c r="R4999" s="40"/>
      <c r="S4999" s="40"/>
      <c r="T4999" s="40"/>
      <c r="U4999" s="40"/>
      <c r="V4999" s="40"/>
      <c r="W4999" s="40"/>
      <c r="X4999" s="40"/>
      <c r="Y4999" s="40"/>
      <c r="Z4999" s="40"/>
      <c r="AA4999" s="40"/>
      <c r="AB4999" s="40"/>
      <c r="AC4999" s="40"/>
      <c r="AD4999" s="40"/>
      <c r="AE4999" s="40"/>
      <c r="AF4999" s="40"/>
      <c r="AG4999" s="40"/>
      <c r="AH4999" s="40"/>
      <c r="AI4999" s="40"/>
      <c r="AJ4999" s="40"/>
      <c r="AK4999" s="40"/>
      <c r="AL4999" s="40"/>
      <c r="AM4999" s="40"/>
      <c r="AN4999" s="40"/>
      <c r="AO4999" s="40"/>
      <c r="AP4999" s="40"/>
      <c r="AQ4999" s="40"/>
      <c r="AR4999" s="40"/>
      <c r="AS4999" s="40"/>
      <c r="AT4999" s="40"/>
      <c r="AU4999" s="40"/>
      <c r="AV4999" s="40"/>
      <c r="AW4999" s="40"/>
      <c r="AX4999" s="40"/>
      <c r="AY4999" s="40"/>
      <c r="AZ4999" s="40"/>
      <c r="BA4999" s="40"/>
      <c r="BB4999" s="40"/>
      <c r="BC4999" s="40"/>
      <c r="BD4999" s="40"/>
      <c r="BE4999" s="40"/>
      <c r="BF4999" s="40"/>
    </row>
    <row r="5000" spans="1:58" x14ac:dyDescent="0.4">
      <c r="A5000" s="510"/>
      <c r="B5000" s="40"/>
      <c r="C5000" s="40"/>
      <c r="D5000" s="45"/>
      <c r="E5000" s="45"/>
      <c r="F5000" s="64"/>
      <c r="G5000" s="40"/>
      <c r="H5000" s="40"/>
      <c r="I5000" s="40"/>
      <c r="J5000" s="40"/>
      <c r="K5000" s="40"/>
      <c r="L5000" s="40"/>
      <c r="M5000" s="40"/>
      <c r="N5000" s="40"/>
      <c r="O5000" s="40"/>
      <c r="P5000" s="40"/>
      <c r="Q5000" s="40"/>
      <c r="R5000" s="40"/>
      <c r="S5000" s="40"/>
      <c r="T5000" s="40"/>
      <c r="U5000" s="40"/>
      <c r="V5000" s="40"/>
      <c r="W5000" s="40"/>
      <c r="X5000" s="40"/>
      <c r="Y5000" s="40"/>
      <c r="Z5000" s="40"/>
      <c r="AA5000" s="40"/>
      <c r="AB5000" s="40"/>
      <c r="AC5000" s="40"/>
      <c r="AD5000" s="40"/>
      <c r="AE5000" s="40"/>
      <c r="AF5000" s="40"/>
      <c r="AG5000" s="40"/>
      <c r="AH5000" s="40"/>
      <c r="AI5000" s="40"/>
      <c r="AJ5000" s="40"/>
      <c r="AK5000" s="40"/>
      <c r="AL5000" s="40"/>
      <c r="AM5000" s="40"/>
      <c r="AN5000" s="40"/>
      <c r="AO5000" s="40"/>
      <c r="AP5000" s="40"/>
      <c r="AQ5000" s="40"/>
      <c r="AR5000" s="40"/>
      <c r="AS5000" s="40"/>
      <c r="AT5000" s="40"/>
      <c r="AU5000" s="40"/>
      <c r="AV5000" s="40"/>
      <c r="AW5000" s="40"/>
      <c r="AX5000" s="40"/>
      <c r="AY5000" s="40"/>
      <c r="AZ5000" s="40"/>
      <c r="BA5000" s="40"/>
      <c r="BB5000" s="40"/>
      <c r="BC5000" s="40"/>
      <c r="BD5000" s="40"/>
      <c r="BE5000" s="40"/>
      <c r="BF5000" s="40"/>
    </row>
    <row r="5001" spans="1:58" x14ac:dyDescent="0.4">
      <c r="A5001" s="510"/>
      <c r="B5001" s="40"/>
      <c r="C5001" s="40"/>
      <c r="D5001" s="45"/>
      <c r="E5001" s="45"/>
      <c r="F5001" s="64"/>
      <c r="G5001" s="40"/>
      <c r="H5001" s="40"/>
      <c r="I5001" s="40"/>
      <c r="J5001" s="40"/>
      <c r="K5001" s="40"/>
      <c r="L5001" s="40"/>
      <c r="M5001" s="40"/>
      <c r="N5001" s="40"/>
      <c r="O5001" s="40"/>
      <c r="P5001" s="40"/>
      <c r="Q5001" s="40"/>
      <c r="R5001" s="40"/>
      <c r="S5001" s="40"/>
      <c r="T5001" s="40"/>
      <c r="U5001" s="40"/>
      <c r="V5001" s="40"/>
      <c r="W5001" s="40"/>
      <c r="X5001" s="40"/>
      <c r="Y5001" s="40"/>
      <c r="Z5001" s="40"/>
      <c r="AA5001" s="40"/>
      <c r="AB5001" s="40"/>
      <c r="AC5001" s="40"/>
      <c r="AD5001" s="40"/>
      <c r="AE5001" s="40"/>
      <c r="AF5001" s="40"/>
      <c r="AG5001" s="40"/>
      <c r="AH5001" s="40"/>
      <c r="AI5001" s="40"/>
      <c r="AJ5001" s="40"/>
      <c r="AK5001" s="40"/>
      <c r="AL5001" s="40"/>
      <c r="AM5001" s="40"/>
      <c r="AN5001" s="40"/>
      <c r="AO5001" s="40"/>
      <c r="AP5001" s="40"/>
      <c r="AQ5001" s="40"/>
      <c r="AR5001" s="40"/>
      <c r="AS5001" s="40"/>
      <c r="AT5001" s="40"/>
      <c r="AU5001" s="40"/>
      <c r="AV5001" s="40"/>
      <c r="AW5001" s="40"/>
      <c r="AX5001" s="40"/>
      <c r="AY5001" s="40"/>
      <c r="AZ5001" s="40"/>
      <c r="BA5001" s="40"/>
      <c r="BB5001" s="40"/>
      <c r="BC5001" s="40"/>
      <c r="BD5001" s="40"/>
      <c r="BE5001" s="40"/>
      <c r="BF5001" s="40"/>
    </row>
    <row r="5002" spans="1:58" x14ac:dyDescent="0.4">
      <c r="A5002" s="510"/>
      <c r="B5002" s="40"/>
      <c r="C5002" s="40"/>
      <c r="D5002" s="45"/>
      <c r="E5002" s="45"/>
      <c r="F5002" s="64"/>
      <c r="G5002" s="40"/>
      <c r="H5002" s="40"/>
      <c r="I5002" s="40"/>
      <c r="J5002" s="40"/>
      <c r="K5002" s="40"/>
      <c r="L5002" s="40"/>
      <c r="M5002" s="40"/>
      <c r="N5002" s="40"/>
      <c r="O5002" s="40"/>
      <c r="P5002" s="40"/>
      <c r="Q5002" s="40"/>
      <c r="R5002" s="40"/>
      <c r="S5002" s="40"/>
      <c r="T5002" s="40"/>
      <c r="U5002" s="40"/>
      <c r="V5002" s="40"/>
      <c r="W5002" s="40"/>
      <c r="X5002" s="40"/>
      <c r="Y5002" s="40"/>
      <c r="Z5002" s="40"/>
      <c r="AA5002" s="40"/>
      <c r="AB5002" s="40"/>
      <c r="AC5002" s="40"/>
      <c r="AD5002" s="40"/>
      <c r="AE5002" s="40"/>
      <c r="AF5002" s="40"/>
      <c r="AG5002" s="40"/>
      <c r="AH5002" s="40"/>
      <c r="AI5002" s="40"/>
      <c r="AJ5002" s="40"/>
      <c r="AK5002" s="40"/>
      <c r="AL5002" s="40"/>
      <c r="AM5002" s="40"/>
      <c r="AN5002" s="40"/>
      <c r="AO5002" s="40"/>
      <c r="AP5002" s="40"/>
      <c r="AQ5002" s="40"/>
      <c r="AR5002" s="40"/>
      <c r="AS5002" s="40"/>
      <c r="AT5002" s="40"/>
      <c r="AU5002" s="40"/>
      <c r="AV5002" s="40"/>
      <c r="AW5002" s="40"/>
      <c r="AX5002" s="40"/>
      <c r="AY5002" s="40"/>
      <c r="AZ5002" s="40"/>
      <c r="BA5002" s="40"/>
      <c r="BB5002" s="40"/>
      <c r="BC5002" s="40"/>
      <c r="BD5002" s="40"/>
      <c r="BE5002" s="40"/>
      <c r="BF5002" s="40"/>
    </row>
    <row r="5003" spans="1:58" x14ac:dyDescent="0.4">
      <c r="A5003" s="510"/>
      <c r="B5003" s="40"/>
      <c r="C5003" s="40"/>
      <c r="D5003" s="45"/>
      <c r="E5003" s="45"/>
      <c r="F5003" s="64"/>
      <c r="G5003" s="40"/>
      <c r="H5003" s="40"/>
      <c r="I5003" s="40"/>
      <c r="J5003" s="40"/>
      <c r="K5003" s="40"/>
      <c r="L5003" s="40"/>
      <c r="M5003" s="40"/>
      <c r="N5003" s="40"/>
      <c r="O5003" s="40"/>
      <c r="P5003" s="40"/>
      <c r="Q5003" s="40"/>
      <c r="R5003" s="40"/>
      <c r="S5003" s="40"/>
      <c r="T5003" s="40"/>
      <c r="U5003" s="40"/>
      <c r="V5003" s="40"/>
      <c r="W5003" s="40"/>
      <c r="X5003" s="40"/>
      <c r="Y5003" s="40"/>
      <c r="Z5003" s="40"/>
      <c r="AA5003" s="40"/>
      <c r="AB5003" s="40"/>
      <c r="AC5003" s="40"/>
      <c r="AD5003" s="40"/>
      <c r="AE5003" s="40"/>
      <c r="AF5003" s="40"/>
      <c r="AG5003" s="40"/>
      <c r="AH5003" s="40"/>
      <c r="AI5003" s="40"/>
      <c r="AJ5003" s="40"/>
      <c r="AK5003" s="40"/>
      <c r="AL5003" s="40"/>
      <c r="AM5003" s="40"/>
      <c r="AN5003" s="40"/>
      <c r="AO5003" s="40"/>
      <c r="AP5003" s="40"/>
      <c r="AQ5003" s="40"/>
      <c r="AR5003" s="40"/>
      <c r="AS5003" s="40"/>
      <c r="AT5003" s="40"/>
      <c r="AU5003" s="40"/>
      <c r="AV5003" s="40"/>
      <c r="AW5003" s="40"/>
      <c r="AX5003" s="40"/>
      <c r="AY5003" s="40"/>
      <c r="AZ5003" s="40"/>
      <c r="BA5003" s="40"/>
      <c r="BB5003" s="40"/>
      <c r="BC5003" s="40"/>
      <c r="BD5003" s="40"/>
      <c r="BE5003" s="40"/>
      <c r="BF5003" s="40"/>
    </row>
    <row r="5004" spans="1:58" x14ac:dyDescent="0.4">
      <c r="A5004" s="510"/>
      <c r="B5004" s="40"/>
      <c r="C5004" s="40"/>
      <c r="D5004" s="45"/>
      <c r="E5004" s="45"/>
      <c r="F5004" s="64"/>
      <c r="G5004" s="40"/>
      <c r="H5004" s="40"/>
      <c r="I5004" s="40"/>
      <c r="J5004" s="40"/>
      <c r="K5004" s="40"/>
      <c r="L5004" s="40"/>
      <c r="M5004" s="40"/>
      <c r="N5004" s="40"/>
      <c r="O5004" s="40"/>
      <c r="P5004" s="40"/>
      <c r="Q5004" s="40"/>
      <c r="R5004" s="40"/>
      <c r="S5004" s="40"/>
      <c r="T5004" s="40"/>
      <c r="U5004" s="40"/>
      <c r="V5004" s="40"/>
      <c r="W5004" s="40"/>
      <c r="X5004" s="40"/>
      <c r="Y5004" s="40"/>
      <c r="Z5004" s="40"/>
      <c r="AA5004" s="40"/>
      <c r="AB5004" s="40"/>
      <c r="AC5004" s="40"/>
      <c r="AD5004" s="40"/>
      <c r="AE5004" s="40"/>
      <c r="AF5004" s="40"/>
      <c r="AG5004" s="40"/>
      <c r="AH5004" s="40"/>
      <c r="AI5004" s="40"/>
      <c r="AJ5004" s="40"/>
      <c r="AK5004" s="40"/>
      <c r="AL5004" s="40"/>
      <c r="AM5004" s="40"/>
      <c r="AN5004" s="40"/>
      <c r="AO5004" s="40"/>
      <c r="AP5004" s="40"/>
      <c r="AQ5004" s="40"/>
      <c r="AR5004" s="40"/>
      <c r="AS5004" s="40"/>
      <c r="AT5004" s="40"/>
      <c r="AU5004" s="40"/>
      <c r="AV5004" s="40"/>
      <c r="AW5004" s="40"/>
      <c r="AX5004" s="40"/>
      <c r="AY5004" s="40"/>
      <c r="AZ5004" s="40"/>
      <c r="BA5004" s="40"/>
      <c r="BB5004" s="40"/>
      <c r="BC5004" s="40"/>
      <c r="BD5004" s="40"/>
      <c r="BE5004" s="40"/>
      <c r="BF5004" s="40"/>
    </row>
    <row r="5005" spans="1:58" x14ac:dyDescent="0.4">
      <c r="A5005" s="510"/>
      <c r="B5005" s="40"/>
      <c r="C5005" s="40"/>
      <c r="D5005" s="45"/>
      <c r="E5005" s="45"/>
      <c r="F5005" s="64"/>
      <c r="G5005" s="40"/>
      <c r="H5005" s="40"/>
      <c r="I5005" s="40"/>
      <c r="J5005" s="40"/>
      <c r="K5005" s="40"/>
      <c r="L5005" s="40"/>
      <c r="M5005" s="40"/>
      <c r="N5005" s="40"/>
      <c r="O5005" s="40"/>
      <c r="P5005" s="40"/>
      <c r="Q5005" s="40"/>
      <c r="R5005" s="40"/>
      <c r="S5005" s="40"/>
      <c r="T5005" s="40"/>
      <c r="U5005" s="40"/>
      <c r="V5005" s="40"/>
      <c r="W5005" s="40"/>
      <c r="X5005" s="40"/>
      <c r="Y5005" s="40"/>
      <c r="Z5005" s="40"/>
      <c r="AA5005" s="40"/>
      <c r="AB5005" s="40"/>
      <c r="AC5005" s="40"/>
      <c r="AD5005" s="40"/>
      <c r="AE5005" s="40"/>
      <c r="AF5005" s="40"/>
      <c r="AG5005" s="40"/>
      <c r="AH5005" s="40"/>
      <c r="AI5005" s="40"/>
      <c r="AJ5005" s="40"/>
      <c r="AK5005" s="40"/>
      <c r="AL5005" s="40"/>
      <c r="AM5005" s="40"/>
      <c r="AN5005" s="40"/>
      <c r="AO5005" s="40"/>
      <c r="AP5005" s="40"/>
      <c r="AQ5005" s="40"/>
      <c r="AR5005" s="40"/>
      <c r="AS5005" s="40"/>
      <c r="AT5005" s="40"/>
      <c r="AU5005" s="40"/>
      <c r="AV5005" s="40"/>
      <c r="AW5005" s="40"/>
      <c r="AX5005" s="40"/>
      <c r="AY5005" s="40"/>
      <c r="AZ5005" s="40"/>
      <c r="BA5005" s="40"/>
      <c r="BB5005" s="40"/>
      <c r="BC5005" s="40"/>
      <c r="BD5005" s="40"/>
      <c r="BE5005" s="40"/>
      <c r="BF5005" s="40"/>
    </row>
    <row r="5006" spans="1:58" x14ac:dyDescent="0.4">
      <c r="A5006" s="510"/>
      <c r="B5006" s="40"/>
      <c r="C5006" s="40"/>
      <c r="D5006" s="45"/>
      <c r="E5006" s="45"/>
      <c r="F5006" s="64"/>
      <c r="G5006" s="40"/>
      <c r="H5006" s="40"/>
      <c r="I5006" s="40"/>
      <c r="J5006" s="40"/>
      <c r="K5006" s="40"/>
      <c r="L5006" s="40"/>
      <c r="M5006" s="40"/>
      <c r="N5006" s="40"/>
      <c r="O5006" s="40"/>
      <c r="P5006" s="40"/>
      <c r="Q5006" s="40"/>
      <c r="R5006" s="40"/>
      <c r="S5006" s="40"/>
      <c r="T5006" s="40"/>
      <c r="U5006" s="40"/>
      <c r="V5006" s="40"/>
      <c r="W5006" s="40"/>
      <c r="X5006" s="40"/>
      <c r="Y5006" s="40"/>
      <c r="Z5006" s="40"/>
      <c r="AA5006" s="40"/>
      <c r="AB5006" s="40"/>
      <c r="AC5006" s="40"/>
      <c r="AD5006" s="40"/>
      <c r="AE5006" s="40"/>
      <c r="AF5006" s="40"/>
      <c r="AG5006" s="40"/>
      <c r="AH5006" s="40"/>
      <c r="AI5006" s="40"/>
      <c r="AJ5006" s="40"/>
      <c r="AK5006" s="40"/>
      <c r="AL5006" s="40"/>
      <c r="AM5006" s="40"/>
      <c r="AN5006" s="40"/>
      <c r="AO5006" s="40"/>
      <c r="AP5006" s="40"/>
      <c r="AQ5006" s="40"/>
      <c r="AR5006" s="40"/>
      <c r="AS5006" s="40"/>
      <c r="AT5006" s="40"/>
      <c r="AU5006" s="40"/>
      <c r="AV5006" s="40"/>
      <c r="AW5006" s="40"/>
      <c r="AX5006" s="40"/>
      <c r="AY5006" s="40"/>
      <c r="AZ5006" s="40"/>
      <c r="BA5006" s="40"/>
      <c r="BB5006" s="40"/>
      <c r="BC5006" s="40"/>
      <c r="BD5006" s="40"/>
      <c r="BE5006" s="40"/>
      <c r="BF5006" s="40"/>
    </row>
    <row r="5007" spans="1:58" x14ac:dyDescent="0.4">
      <c r="A5007" s="510"/>
      <c r="B5007" s="40"/>
      <c r="C5007" s="40"/>
      <c r="D5007" s="45"/>
      <c r="E5007" s="45"/>
      <c r="F5007" s="64"/>
      <c r="G5007" s="40"/>
      <c r="H5007" s="40"/>
      <c r="I5007" s="40"/>
      <c r="J5007" s="40"/>
      <c r="K5007" s="40"/>
      <c r="L5007" s="40"/>
      <c r="M5007" s="40"/>
      <c r="N5007" s="40"/>
      <c r="O5007" s="40"/>
      <c r="P5007" s="40"/>
      <c r="Q5007" s="40"/>
      <c r="R5007" s="40"/>
      <c r="S5007" s="40"/>
      <c r="T5007" s="40"/>
      <c r="U5007" s="40"/>
      <c r="V5007" s="40"/>
      <c r="W5007" s="40"/>
      <c r="X5007" s="40"/>
      <c r="Y5007" s="40"/>
      <c r="Z5007" s="40"/>
      <c r="AA5007" s="40"/>
      <c r="AB5007" s="40"/>
      <c r="AC5007" s="40"/>
      <c r="AD5007" s="40"/>
      <c r="AE5007" s="40"/>
      <c r="AF5007" s="40"/>
      <c r="AG5007" s="40"/>
      <c r="AH5007" s="40"/>
      <c r="AI5007" s="40"/>
      <c r="AJ5007" s="40"/>
      <c r="AK5007" s="40"/>
      <c r="AL5007" s="40"/>
      <c r="AM5007" s="40"/>
      <c r="AN5007" s="40"/>
      <c r="AO5007" s="40"/>
      <c r="AP5007" s="40"/>
      <c r="AQ5007" s="40"/>
      <c r="AR5007" s="40"/>
      <c r="AS5007" s="40"/>
      <c r="AT5007" s="40"/>
      <c r="AU5007" s="40"/>
      <c r="AV5007" s="40"/>
      <c r="AW5007" s="40"/>
      <c r="AX5007" s="40"/>
      <c r="AY5007" s="40"/>
      <c r="AZ5007" s="40"/>
      <c r="BA5007" s="40"/>
      <c r="BB5007" s="40"/>
      <c r="BC5007" s="40"/>
      <c r="BD5007" s="40"/>
      <c r="BE5007" s="40"/>
      <c r="BF5007" s="40"/>
    </row>
    <row r="5008" spans="1:58" x14ac:dyDescent="0.4">
      <c r="A5008" s="510"/>
      <c r="B5008" s="40"/>
      <c r="C5008" s="40"/>
      <c r="D5008" s="45"/>
      <c r="E5008" s="45"/>
      <c r="F5008" s="64"/>
      <c r="G5008" s="40"/>
      <c r="H5008" s="40"/>
      <c r="I5008" s="40"/>
      <c r="J5008" s="40"/>
      <c r="K5008" s="40"/>
      <c r="L5008" s="40"/>
      <c r="M5008" s="40"/>
      <c r="N5008" s="40"/>
      <c r="O5008" s="40"/>
      <c r="P5008" s="40"/>
      <c r="Q5008" s="40"/>
      <c r="R5008" s="40"/>
      <c r="S5008" s="40"/>
      <c r="T5008" s="40"/>
      <c r="U5008" s="40"/>
      <c r="V5008" s="40"/>
      <c r="W5008" s="40"/>
      <c r="X5008" s="40"/>
      <c r="Y5008" s="40"/>
      <c r="Z5008" s="40"/>
      <c r="AA5008" s="40"/>
      <c r="AB5008" s="40"/>
      <c r="AC5008" s="40"/>
      <c r="AD5008" s="40"/>
      <c r="AE5008" s="40"/>
      <c r="AF5008" s="40"/>
      <c r="AG5008" s="40"/>
      <c r="AH5008" s="40"/>
      <c r="AI5008" s="40"/>
      <c r="AJ5008" s="40"/>
      <c r="AK5008" s="40"/>
      <c r="AL5008" s="40"/>
      <c r="AM5008" s="40"/>
      <c r="AN5008" s="40"/>
      <c r="AO5008" s="40"/>
      <c r="AP5008" s="40"/>
      <c r="AQ5008" s="40"/>
      <c r="AR5008" s="40"/>
      <c r="AS5008" s="40"/>
      <c r="AT5008" s="40"/>
      <c r="AU5008" s="40"/>
      <c r="AV5008" s="40"/>
      <c r="AW5008" s="40"/>
      <c r="AX5008" s="40"/>
      <c r="AY5008" s="40"/>
      <c r="AZ5008" s="40"/>
      <c r="BA5008" s="40"/>
      <c r="BB5008" s="40"/>
      <c r="BC5008" s="40"/>
      <c r="BD5008" s="40"/>
      <c r="BE5008" s="40"/>
      <c r="BF5008" s="40"/>
    </row>
    <row r="5009" spans="1:58" x14ac:dyDescent="0.4">
      <c r="A5009" s="510"/>
      <c r="B5009" s="40"/>
      <c r="C5009" s="40"/>
      <c r="D5009" s="45"/>
      <c r="E5009" s="45"/>
      <c r="F5009" s="64"/>
      <c r="G5009" s="40"/>
      <c r="H5009" s="40"/>
      <c r="I5009" s="40"/>
      <c r="J5009" s="40"/>
      <c r="K5009" s="40"/>
      <c r="L5009" s="40"/>
      <c r="M5009" s="40"/>
      <c r="N5009" s="40"/>
      <c r="O5009" s="40"/>
      <c r="P5009" s="40"/>
      <c r="Q5009" s="40"/>
      <c r="R5009" s="40"/>
      <c r="S5009" s="40"/>
      <c r="T5009" s="40"/>
      <c r="U5009" s="40"/>
      <c r="V5009" s="40"/>
      <c r="W5009" s="40"/>
      <c r="X5009" s="40"/>
      <c r="Y5009" s="40"/>
      <c r="Z5009" s="40"/>
      <c r="AA5009" s="40"/>
      <c r="AB5009" s="40"/>
      <c r="AC5009" s="40"/>
      <c r="AD5009" s="40"/>
      <c r="AE5009" s="40"/>
      <c r="AF5009" s="40"/>
      <c r="AG5009" s="40"/>
      <c r="AH5009" s="40"/>
      <c r="AI5009" s="40"/>
      <c r="AJ5009" s="40"/>
      <c r="AK5009" s="40"/>
      <c r="AL5009" s="40"/>
      <c r="AM5009" s="40"/>
      <c r="AN5009" s="40"/>
      <c r="AO5009" s="40"/>
      <c r="AP5009" s="40"/>
      <c r="AQ5009" s="40"/>
      <c r="AR5009" s="40"/>
      <c r="AS5009" s="40"/>
      <c r="AT5009" s="40"/>
      <c r="AU5009" s="40"/>
      <c r="AV5009" s="40"/>
      <c r="AW5009" s="40"/>
      <c r="AX5009" s="40"/>
      <c r="AY5009" s="40"/>
      <c r="AZ5009" s="40"/>
      <c r="BA5009" s="40"/>
      <c r="BB5009" s="40"/>
      <c r="BC5009" s="40"/>
      <c r="BD5009" s="40"/>
      <c r="BE5009" s="40"/>
      <c r="BF5009" s="40"/>
    </row>
    <row r="5010" spans="1:58" x14ac:dyDescent="0.4">
      <c r="A5010" s="510"/>
      <c r="B5010" s="40"/>
      <c r="C5010" s="40"/>
      <c r="D5010" s="45"/>
      <c r="E5010" s="45"/>
      <c r="F5010" s="64"/>
      <c r="G5010" s="40"/>
      <c r="H5010" s="40"/>
      <c r="I5010" s="40"/>
      <c r="J5010" s="40"/>
      <c r="K5010" s="40"/>
      <c r="L5010" s="40"/>
      <c r="M5010" s="40"/>
      <c r="N5010" s="40"/>
      <c r="O5010" s="40"/>
      <c r="P5010" s="40"/>
      <c r="Q5010" s="40"/>
      <c r="R5010" s="40"/>
      <c r="S5010" s="40"/>
      <c r="T5010" s="40"/>
      <c r="U5010" s="40"/>
      <c r="V5010" s="40"/>
      <c r="W5010" s="40"/>
      <c r="X5010" s="40"/>
      <c r="Y5010" s="40"/>
      <c r="Z5010" s="40"/>
      <c r="AA5010" s="40"/>
      <c r="AB5010" s="40"/>
      <c r="AC5010" s="40"/>
      <c r="AD5010" s="40"/>
      <c r="AE5010" s="40"/>
      <c r="AF5010" s="40"/>
      <c r="AG5010" s="40"/>
      <c r="AH5010" s="40"/>
      <c r="AI5010" s="40"/>
      <c r="AJ5010" s="40"/>
      <c r="AK5010" s="40"/>
      <c r="AL5010" s="40"/>
      <c r="AM5010" s="40"/>
      <c r="AN5010" s="40"/>
      <c r="AO5010" s="40"/>
      <c r="AP5010" s="40"/>
      <c r="AQ5010" s="40"/>
      <c r="AR5010" s="40"/>
      <c r="AS5010" s="40"/>
      <c r="AT5010" s="40"/>
      <c r="AU5010" s="40"/>
      <c r="AV5010" s="40"/>
      <c r="AW5010" s="40"/>
      <c r="AX5010" s="40"/>
      <c r="AY5010" s="40"/>
      <c r="AZ5010" s="40"/>
      <c r="BA5010" s="40"/>
      <c r="BB5010" s="40"/>
      <c r="BC5010" s="40"/>
      <c r="BD5010" s="40"/>
      <c r="BE5010" s="40"/>
      <c r="BF5010" s="40"/>
    </row>
    <row r="5011" spans="1:58" x14ac:dyDescent="0.4">
      <c r="A5011" s="510"/>
      <c r="B5011" s="40"/>
      <c r="C5011" s="40"/>
      <c r="D5011" s="45"/>
      <c r="E5011" s="45"/>
      <c r="F5011" s="64"/>
      <c r="G5011" s="40"/>
      <c r="H5011" s="40"/>
      <c r="I5011" s="40"/>
      <c r="J5011" s="40"/>
      <c r="K5011" s="40"/>
      <c r="L5011" s="40"/>
      <c r="M5011" s="40"/>
      <c r="N5011" s="40"/>
      <c r="O5011" s="40"/>
      <c r="P5011" s="40"/>
      <c r="Q5011" s="40"/>
      <c r="R5011" s="40"/>
      <c r="S5011" s="40"/>
      <c r="T5011" s="40"/>
      <c r="U5011" s="40"/>
      <c r="V5011" s="40"/>
      <c r="W5011" s="40"/>
      <c r="X5011" s="40"/>
      <c r="Y5011" s="40"/>
      <c r="Z5011" s="40"/>
      <c r="AA5011" s="40"/>
      <c r="AB5011" s="40"/>
      <c r="AC5011" s="40"/>
      <c r="AD5011" s="40"/>
      <c r="AE5011" s="40"/>
      <c r="AF5011" s="40"/>
      <c r="AG5011" s="40"/>
      <c r="AH5011" s="40"/>
      <c r="AI5011" s="40"/>
      <c r="AJ5011" s="40"/>
      <c r="AK5011" s="40"/>
      <c r="AL5011" s="40"/>
      <c r="AM5011" s="40"/>
      <c r="AN5011" s="40"/>
      <c r="AO5011" s="40"/>
      <c r="AP5011" s="40"/>
      <c r="AQ5011" s="40"/>
      <c r="AR5011" s="40"/>
      <c r="AS5011" s="40"/>
      <c r="AT5011" s="40"/>
      <c r="AU5011" s="40"/>
      <c r="AV5011" s="40"/>
      <c r="AW5011" s="40"/>
      <c r="AX5011" s="40"/>
      <c r="AY5011" s="40"/>
      <c r="AZ5011" s="40"/>
      <c r="BA5011" s="40"/>
      <c r="BB5011" s="40"/>
      <c r="BC5011" s="40"/>
      <c r="BD5011" s="40"/>
      <c r="BE5011" s="40"/>
      <c r="BF5011" s="40"/>
    </row>
    <row r="5012" spans="1:58" x14ac:dyDescent="0.4">
      <c r="A5012" s="510"/>
      <c r="B5012" s="40"/>
      <c r="C5012" s="40"/>
      <c r="D5012" s="45"/>
      <c r="E5012" s="45"/>
      <c r="F5012" s="64"/>
      <c r="G5012" s="40"/>
      <c r="H5012" s="40"/>
      <c r="I5012" s="40"/>
      <c r="J5012" s="40"/>
      <c r="K5012" s="40"/>
      <c r="L5012" s="40"/>
      <c r="M5012" s="40"/>
      <c r="N5012" s="40"/>
      <c r="O5012" s="40"/>
      <c r="P5012" s="40"/>
      <c r="Q5012" s="40"/>
      <c r="R5012" s="40"/>
      <c r="S5012" s="40"/>
      <c r="T5012" s="40"/>
      <c r="U5012" s="40"/>
      <c r="V5012" s="40"/>
      <c r="W5012" s="40"/>
      <c r="X5012" s="40"/>
      <c r="Y5012" s="40"/>
      <c r="Z5012" s="40"/>
      <c r="AA5012" s="40"/>
      <c r="AB5012" s="40"/>
      <c r="AC5012" s="40"/>
      <c r="AD5012" s="40"/>
      <c r="AE5012" s="40"/>
      <c r="AF5012" s="40"/>
      <c r="AG5012" s="40"/>
      <c r="AH5012" s="40"/>
      <c r="AI5012" s="40"/>
      <c r="AJ5012" s="40"/>
      <c r="AK5012" s="40"/>
      <c r="AL5012" s="40"/>
      <c r="AM5012" s="40"/>
      <c r="AN5012" s="40"/>
      <c r="AO5012" s="40"/>
      <c r="AP5012" s="40"/>
      <c r="AQ5012" s="40"/>
      <c r="AR5012" s="40"/>
      <c r="AS5012" s="40"/>
      <c r="AT5012" s="40"/>
      <c r="AU5012" s="40"/>
      <c r="AV5012" s="40"/>
      <c r="AW5012" s="40"/>
      <c r="AX5012" s="40"/>
      <c r="AY5012" s="40"/>
      <c r="AZ5012" s="40"/>
      <c r="BA5012" s="40"/>
      <c r="BB5012" s="40"/>
      <c r="BC5012" s="40"/>
      <c r="BD5012" s="40"/>
      <c r="BE5012" s="40"/>
      <c r="BF5012" s="40"/>
    </row>
    <row r="5013" spans="1:58" x14ac:dyDescent="0.4">
      <c r="A5013" s="510"/>
      <c r="B5013" s="40"/>
      <c r="C5013" s="40"/>
      <c r="D5013" s="45"/>
      <c r="E5013" s="45"/>
      <c r="F5013" s="64"/>
      <c r="G5013" s="40"/>
      <c r="H5013" s="40"/>
      <c r="I5013" s="40"/>
      <c r="J5013" s="40"/>
      <c r="K5013" s="40"/>
      <c r="L5013" s="40"/>
      <c r="M5013" s="40"/>
      <c r="N5013" s="40"/>
      <c r="O5013" s="40"/>
      <c r="P5013" s="40"/>
      <c r="Q5013" s="40"/>
      <c r="R5013" s="40"/>
      <c r="S5013" s="40"/>
      <c r="T5013" s="40"/>
      <c r="U5013" s="40"/>
      <c r="V5013" s="40"/>
      <c r="W5013" s="40"/>
      <c r="X5013" s="40"/>
      <c r="Y5013" s="40"/>
      <c r="Z5013" s="40"/>
      <c r="AA5013" s="40"/>
      <c r="AB5013" s="40"/>
      <c r="AC5013" s="40"/>
      <c r="AD5013" s="40"/>
      <c r="AE5013" s="40"/>
      <c r="AF5013" s="40"/>
      <c r="AG5013" s="40"/>
      <c r="AH5013" s="40"/>
      <c r="AI5013" s="40"/>
      <c r="AJ5013" s="40"/>
      <c r="AK5013" s="40"/>
      <c r="AL5013" s="40"/>
      <c r="AM5013" s="40"/>
      <c r="AN5013" s="40"/>
      <c r="AO5013" s="40"/>
      <c r="AP5013" s="40"/>
      <c r="AQ5013" s="40"/>
      <c r="AR5013" s="40"/>
      <c r="AS5013" s="40"/>
      <c r="AT5013" s="40"/>
      <c r="AU5013" s="40"/>
      <c r="AV5013" s="40"/>
      <c r="AW5013" s="40"/>
      <c r="AX5013" s="40"/>
      <c r="AY5013" s="40"/>
      <c r="AZ5013" s="40"/>
      <c r="BA5013" s="40"/>
      <c r="BB5013" s="40"/>
      <c r="BC5013" s="40"/>
      <c r="BD5013" s="40"/>
      <c r="BE5013" s="40"/>
      <c r="BF5013" s="40"/>
    </row>
    <row r="5014" spans="1:58" x14ac:dyDescent="0.4">
      <c r="A5014" s="510"/>
      <c r="B5014" s="40"/>
      <c r="C5014" s="40"/>
      <c r="D5014" s="45"/>
      <c r="E5014" s="45"/>
      <c r="F5014" s="64"/>
      <c r="G5014" s="40"/>
      <c r="H5014" s="40"/>
      <c r="I5014" s="40"/>
      <c r="J5014" s="40"/>
      <c r="K5014" s="40"/>
      <c r="L5014" s="40"/>
      <c r="M5014" s="40"/>
      <c r="N5014" s="40"/>
      <c r="O5014" s="40"/>
      <c r="P5014" s="40"/>
      <c r="Q5014" s="40"/>
      <c r="R5014" s="40"/>
      <c r="S5014" s="40"/>
      <c r="T5014" s="40"/>
      <c r="U5014" s="40"/>
      <c r="V5014" s="40"/>
      <c r="W5014" s="40"/>
      <c r="X5014" s="40"/>
      <c r="Y5014" s="40"/>
      <c r="Z5014" s="40"/>
      <c r="AA5014" s="40"/>
      <c r="AB5014" s="40"/>
      <c r="AC5014" s="40"/>
      <c r="AD5014" s="40"/>
      <c r="AE5014" s="40"/>
      <c r="AF5014" s="40"/>
      <c r="AG5014" s="40"/>
      <c r="AH5014" s="40"/>
      <c r="AI5014" s="40"/>
      <c r="AJ5014" s="40"/>
      <c r="AK5014" s="40"/>
      <c r="AL5014" s="40"/>
      <c r="AM5014" s="40"/>
      <c r="AN5014" s="40"/>
      <c r="AO5014" s="40"/>
      <c r="AP5014" s="40"/>
      <c r="AQ5014" s="40"/>
      <c r="AR5014" s="40"/>
      <c r="AS5014" s="40"/>
      <c r="AT5014" s="40"/>
      <c r="AU5014" s="40"/>
      <c r="AV5014" s="40"/>
      <c r="AW5014" s="40"/>
      <c r="AX5014" s="40"/>
      <c r="AY5014" s="40"/>
      <c r="AZ5014" s="40"/>
      <c r="BA5014" s="40"/>
      <c r="BB5014" s="40"/>
      <c r="BC5014" s="40"/>
      <c r="BD5014" s="40"/>
      <c r="BE5014" s="40"/>
      <c r="BF5014" s="40"/>
    </row>
    <row r="5015" spans="1:58" x14ac:dyDescent="0.4">
      <c r="A5015" s="510"/>
      <c r="B5015" s="40"/>
      <c r="C5015" s="40"/>
      <c r="D5015" s="45"/>
      <c r="E5015" s="45"/>
      <c r="F5015" s="64"/>
      <c r="G5015" s="40"/>
      <c r="H5015" s="40"/>
      <c r="I5015" s="40"/>
      <c r="J5015" s="40"/>
      <c r="K5015" s="40"/>
      <c r="L5015" s="40"/>
      <c r="M5015" s="40"/>
      <c r="N5015" s="40"/>
      <c r="O5015" s="40"/>
      <c r="P5015" s="40"/>
      <c r="Q5015" s="40"/>
      <c r="R5015" s="40"/>
      <c r="S5015" s="40"/>
      <c r="T5015" s="40"/>
      <c r="U5015" s="40"/>
      <c r="V5015" s="40"/>
      <c r="W5015" s="40"/>
      <c r="X5015" s="40"/>
      <c r="Y5015" s="40"/>
      <c r="Z5015" s="40"/>
      <c r="AA5015" s="40"/>
      <c r="AB5015" s="40"/>
      <c r="AC5015" s="40"/>
      <c r="AD5015" s="40"/>
      <c r="AE5015" s="40"/>
      <c r="AF5015" s="40"/>
      <c r="AG5015" s="40"/>
      <c r="AH5015" s="40"/>
      <c r="AI5015" s="40"/>
      <c r="AJ5015" s="40"/>
      <c r="AK5015" s="40"/>
      <c r="AL5015" s="40"/>
      <c r="AM5015" s="40"/>
      <c r="AN5015" s="40"/>
      <c r="AO5015" s="40"/>
      <c r="AP5015" s="40"/>
      <c r="AQ5015" s="40"/>
      <c r="AR5015" s="40"/>
      <c r="AS5015" s="40"/>
      <c r="AT5015" s="40"/>
      <c r="AU5015" s="40"/>
      <c r="AV5015" s="40"/>
      <c r="AW5015" s="40"/>
      <c r="AX5015" s="40"/>
      <c r="AY5015" s="40"/>
      <c r="AZ5015" s="40"/>
      <c r="BA5015" s="40"/>
      <c r="BB5015" s="40"/>
      <c r="BC5015" s="40"/>
      <c r="BD5015" s="40"/>
      <c r="BE5015" s="40"/>
      <c r="BF5015" s="40"/>
    </row>
    <row r="5016" spans="1:58" x14ac:dyDescent="0.4">
      <c r="A5016" s="510"/>
      <c r="B5016" s="40"/>
      <c r="C5016" s="40"/>
      <c r="D5016" s="45"/>
      <c r="E5016" s="45"/>
      <c r="F5016" s="64"/>
      <c r="G5016" s="40"/>
      <c r="H5016" s="40"/>
      <c r="I5016" s="40"/>
      <c r="J5016" s="40"/>
      <c r="K5016" s="40"/>
      <c r="L5016" s="40"/>
      <c r="M5016" s="40"/>
      <c r="N5016" s="40"/>
      <c r="O5016" s="40"/>
      <c r="P5016" s="40"/>
      <c r="Q5016" s="40"/>
      <c r="R5016" s="40"/>
      <c r="S5016" s="40"/>
      <c r="T5016" s="40"/>
      <c r="U5016" s="40"/>
      <c r="V5016" s="40"/>
      <c r="W5016" s="40"/>
      <c r="X5016" s="40"/>
      <c r="Y5016" s="40"/>
      <c r="Z5016" s="40"/>
      <c r="AA5016" s="40"/>
      <c r="AB5016" s="40"/>
      <c r="AC5016" s="40"/>
      <c r="AD5016" s="40"/>
      <c r="AE5016" s="40"/>
      <c r="AF5016" s="40"/>
      <c r="AG5016" s="40"/>
      <c r="AH5016" s="40"/>
      <c r="AI5016" s="40"/>
      <c r="AJ5016" s="40"/>
      <c r="AK5016" s="40"/>
      <c r="AL5016" s="40"/>
      <c r="AM5016" s="40"/>
      <c r="AN5016" s="40"/>
      <c r="AO5016" s="40"/>
      <c r="AP5016" s="40"/>
      <c r="AQ5016" s="40"/>
      <c r="AR5016" s="40"/>
      <c r="AS5016" s="40"/>
      <c r="AT5016" s="40"/>
      <c r="AU5016" s="40"/>
      <c r="AV5016" s="40"/>
      <c r="AW5016" s="40"/>
      <c r="AX5016" s="40"/>
      <c r="AY5016" s="40"/>
      <c r="AZ5016" s="40"/>
      <c r="BA5016" s="40"/>
      <c r="BB5016" s="40"/>
      <c r="BC5016" s="40"/>
      <c r="BD5016" s="40"/>
      <c r="BE5016" s="40"/>
      <c r="BF5016" s="40"/>
    </row>
    <row r="5017" spans="1:58" x14ac:dyDescent="0.4">
      <c r="A5017" s="510"/>
      <c r="B5017" s="40"/>
      <c r="C5017" s="40"/>
      <c r="D5017" s="45"/>
      <c r="E5017" s="45"/>
      <c r="F5017" s="64"/>
      <c r="G5017" s="40"/>
      <c r="H5017" s="40"/>
      <c r="I5017" s="40"/>
      <c r="J5017" s="40"/>
      <c r="K5017" s="40"/>
      <c r="L5017" s="40"/>
      <c r="M5017" s="40"/>
      <c r="N5017" s="40"/>
      <c r="O5017" s="40"/>
      <c r="P5017" s="40"/>
      <c r="Q5017" s="40"/>
      <c r="R5017" s="40"/>
      <c r="S5017" s="40"/>
      <c r="T5017" s="40"/>
      <c r="U5017" s="40"/>
      <c r="V5017" s="40"/>
      <c r="W5017" s="40"/>
      <c r="X5017" s="40"/>
      <c r="Y5017" s="40"/>
      <c r="Z5017" s="40"/>
      <c r="AA5017" s="40"/>
      <c r="AB5017" s="40"/>
      <c r="AC5017" s="40"/>
      <c r="AD5017" s="40"/>
      <c r="AE5017" s="40"/>
      <c r="AF5017" s="40"/>
      <c r="AG5017" s="40"/>
      <c r="AH5017" s="40"/>
      <c r="AI5017" s="40"/>
      <c r="AJ5017" s="40"/>
      <c r="AK5017" s="40"/>
      <c r="AL5017" s="40"/>
      <c r="AM5017" s="40"/>
      <c r="AN5017" s="40"/>
      <c r="AO5017" s="40"/>
      <c r="AP5017" s="40"/>
      <c r="AQ5017" s="40"/>
      <c r="AR5017" s="40"/>
      <c r="AS5017" s="40"/>
      <c r="AT5017" s="40"/>
      <c r="AU5017" s="40"/>
      <c r="AV5017" s="40"/>
      <c r="AW5017" s="40"/>
      <c r="AX5017" s="40"/>
      <c r="AY5017" s="40"/>
      <c r="AZ5017" s="40"/>
      <c r="BA5017" s="40"/>
      <c r="BB5017" s="40"/>
      <c r="BC5017" s="40"/>
      <c r="BD5017" s="40"/>
      <c r="BE5017" s="40"/>
      <c r="BF5017" s="40"/>
    </row>
    <row r="5018" spans="1:58" x14ac:dyDescent="0.4">
      <c r="A5018" s="510"/>
      <c r="B5018" s="40"/>
      <c r="C5018" s="40"/>
      <c r="D5018" s="45"/>
      <c r="E5018" s="45"/>
      <c r="F5018" s="64"/>
      <c r="G5018" s="40"/>
      <c r="H5018" s="40"/>
      <c r="I5018" s="40"/>
      <c r="J5018" s="40"/>
      <c r="K5018" s="40"/>
      <c r="L5018" s="40"/>
      <c r="M5018" s="40"/>
      <c r="N5018" s="40"/>
      <c r="O5018" s="40"/>
      <c r="P5018" s="40"/>
      <c r="Q5018" s="40"/>
      <c r="R5018" s="40"/>
      <c r="S5018" s="40"/>
      <c r="T5018" s="40"/>
      <c r="U5018" s="40"/>
      <c r="V5018" s="40"/>
      <c r="W5018" s="40"/>
      <c r="X5018" s="40"/>
      <c r="Y5018" s="40"/>
      <c r="Z5018" s="40"/>
      <c r="AA5018" s="40"/>
      <c r="AB5018" s="40"/>
      <c r="AC5018" s="40"/>
      <c r="AD5018" s="40"/>
      <c r="AE5018" s="40"/>
      <c r="AF5018" s="40"/>
      <c r="AG5018" s="40"/>
      <c r="AH5018" s="40"/>
      <c r="AI5018" s="40"/>
      <c r="AJ5018" s="40"/>
      <c r="AK5018" s="40"/>
      <c r="AL5018" s="40"/>
      <c r="AM5018" s="40"/>
      <c r="AN5018" s="40"/>
      <c r="AO5018" s="40"/>
      <c r="AP5018" s="40"/>
      <c r="AQ5018" s="40"/>
      <c r="AR5018" s="40"/>
      <c r="AS5018" s="40"/>
      <c r="AT5018" s="40"/>
      <c r="AU5018" s="40"/>
      <c r="AV5018" s="40"/>
      <c r="AW5018" s="40"/>
      <c r="AX5018" s="40"/>
      <c r="AY5018" s="40"/>
      <c r="AZ5018" s="40"/>
      <c r="BA5018" s="40"/>
      <c r="BB5018" s="40"/>
      <c r="BC5018" s="40"/>
      <c r="BD5018" s="40"/>
      <c r="BE5018" s="40"/>
      <c r="BF5018" s="40"/>
    </row>
    <row r="5019" spans="1:58" x14ac:dyDescent="0.4">
      <c r="A5019" s="510"/>
      <c r="B5019" s="40"/>
      <c r="C5019" s="40"/>
      <c r="D5019" s="45"/>
      <c r="E5019" s="45"/>
      <c r="F5019" s="64"/>
      <c r="G5019" s="40"/>
      <c r="H5019" s="40"/>
      <c r="I5019" s="40"/>
      <c r="J5019" s="40"/>
      <c r="K5019" s="40"/>
      <c r="L5019" s="40"/>
      <c r="M5019" s="40"/>
      <c r="N5019" s="40"/>
      <c r="O5019" s="40"/>
      <c r="P5019" s="40"/>
      <c r="Q5019" s="40"/>
      <c r="R5019" s="40"/>
      <c r="S5019" s="40"/>
      <c r="T5019" s="40"/>
      <c r="U5019" s="40"/>
      <c r="V5019" s="40"/>
      <c r="W5019" s="40"/>
      <c r="X5019" s="40"/>
      <c r="Y5019" s="40"/>
      <c r="Z5019" s="40"/>
      <c r="AA5019" s="40"/>
      <c r="AB5019" s="40"/>
      <c r="AC5019" s="40"/>
      <c r="AD5019" s="40"/>
      <c r="AE5019" s="40"/>
      <c r="AF5019" s="40"/>
      <c r="AG5019" s="40"/>
      <c r="AH5019" s="40"/>
      <c r="AI5019" s="40"/>
      <c r="AJ5019" s="40"/>
      <c r="AK5019" s="40"/>
      <c r="AL5019" s="40"/>
      <c r="AM5019" s="40"/>
      <c r="AN5019" s="40"/>
      <c r="AO5019" s="40"/>
      <c r="AP5019" s="40"/>
      <c r="AQ5019" s="40"/>
      <c r="AR5019" s="40"/>
      <c r="AS5019" s="40"/>
      <c r="AT5019" s="40"/>
      <c r="AU5019" s="40"/>
      <c r="AV5019" s="40"/>
      <c r="AW5019" s="40"/>
      <c r="AX5019" s="40"/>
      <c r="AY5019" s="40"/>
      <c r="AZ5019" s="40"/>
      <c r="BA5019" s="40"/>
      <c r="BB5019" s="40"/>
      <c r="BC5019" s="40"/>
      <c r="BD5019" s="40"/>
      <c r="BE5019" s="40"/>
      <c r="BF5019" s="40"/>
    </row>
    <row r="5020" spans="1:58" x14ac:dyDescent="0.4">
      <c r="A5020" s="510"/>
      <c r="B5020" s="40"/>
      <c r="C5020" s="40"/>
      <c r="D5020" s="45"/>
      <c r="E5020" s="45"/>
      <c r="F5020" s="64"/>
      <c r="G5020" s="40"/>
      <c r="H5020" s="40"/>
      <c r="I5020" s="40"/>
      <c r="J5020" s="40"/>
      <c r="K5020" s="40"/>
      <c r="L5020" s="40"/>
      <c r="M5020" s="40"/>
      <c r="N5020" s="40"/>
      <c r="O5020" s="40"/>
      <c r="P5020" s="40"/>
      <c r="Q5020" s="40"/>
      <c r="R5020" s="40"/>
      <c r="S5020" s="40"/>
      <c r="T5020" s="40"/>
      <c r="U5020" s="40"/>
      <c r="V5020" s="40"/>
      <c r="W5020" s="40"/>
      <c r="X5020" s="40"/>
      <c r="Y5020" s="40"/>
      <c r="Z5020" s="40"/>
      <c r="AA5020" s="40"/>
      <c r="AB5020" s="40"/>
      <c r="AC5020" s="40"/>
      <c r="AD5020" s="40"/>
      <c r="AE5020" s="40"/>
      <c r="AF5020" s="40"/>
      <c r="AG5020" s="40"/>
      <c r="AH5020" s="40"/>
      <c r="AI5020" s="40"/>
      <c r="AJ5020" s="40"/>
      <c r="AK5020" s="40"/>
      <c r="AL5020" s="40"/>
      <c r="AM5020" s="40"/>
      <c r="AN5020" s="40"/>
      <c r="AO5020" s="40"/>
      <c r="AP5020" s="40"/>
      <c r="AQ5020" s="40"/>
      <c r="AR5020" s="40"/>
      <c r="AS5020" s="40"/>
      <c r="AT5020" s="40"/>
      <c r="AU5020" s="40"/>
      <c r="AV5020" s="40"/>
      <c r="AW5020" s="40"/>
      <c r="AX5020" s="40"/>
      <c r="AY5020" s="40"/>
      <c r="AZ5020" s="40"/>
      <c r="BA5020" s="40"/>
      <c r="BB5020" s="40"/>
      <c r="BC5020" s="40"/>
      <c r="BD5020" s="40"/>
      <c r="BE5020" s="40"/>
      <c r="BF5020" s="40"/>
    </row>
    <row r="5021" spans="1:58" x14ac:dyDescent="0.4">
      <c r="A5021" s="510"/>
      <c r="B5021" s="40"/>
      <c r="C5021" s="40"/>
      <c r="D5021" s="45"/>
      <c r="E5021" s="45"/>
      <c r="F5021" s="64"/>
      <c r="G5021" s="40"/>
      <c r="H5021" s="40"/>
      <c r="I5021" s="40"/>
      <c r="J5021" s="40"/>
      <c r="K5021" s="40"/>
      <c r="L5021" s="40"/>
      <c r="M5021" s="40"/>
      <c r="N5021" s="40"/>
      <c r="O5021" s="40"/>
      <c r="P5021" s="40"/>
      <c r="Q5021" s="40"/>
      <c r="R5021" s="40"/>
      <c r="S5021" s="40"/>
      <c r="T5021" s="40"/>
      <c r="U5021" s="40"/>
      <c r="V5021" s="40"/>
      <c r="W5021" s="40"/>
      <c r="X5021" s="40"/>
      <c r="Y5021" s="40"/>
      <c r="Z5021" s="40"/>
      <c r="AA5021" s="40"/>
      <c r="AB5021" s="40"/>
      <c r="AC5021" s="40"/>
      <c r="AD5021" s="40"/>
      <c r="AE5021" s="40"/>
      <c r="AF5021" s="40"/>
      <c r="AG5021" s="40"/>
      <c r="AH5021" s="40"/>
      <c r="AI5021" s="40"/>
      <c r="AJ5021" s="40"/>
      <c r="AK5021" s="40"/>
      <c r="AL5021" s="40"/>
      <c r="AM5021" s="40"/>
      <c r="AN5021" s="40"/>
      <c r="AO5021" s="40"/>
      <c r="AP5021" s="40"/>
      <c r="AQ5021" s="40"/>
      <c r="AR5021" s="40"/>
      <c r="AS5021" s="40"/>
      <c r="AT5021" s="40"/>
      <c r="AU5021" s="40"/>
      <c r="AV5021" s="40"/>
      <c r="AW5021" s="40"/>
      <c r="AX5021" s="40"/>
      <c r="AY5021" s="40"/>
      <c r="AZ5021" s="40"/>
      <c r="BA5021" s="40"/>
      <c r="BB5021" s="40"/>
      <c r="BC5021" s="40"/>
      <c r="BD5021" s="40"/>
      <c r="BE5021" s="40"/>
      <c r="BF5021" s="40"/>
    </row>
    <row r="5022" spans="1:58" x14ac:dyDescent="0.4">
      <c r="A5022" s="510"/>
      <c r="B5022" s="40"/>
      <c r="C5022" s="40"/>
      <c r="D5022" s="45"/>
      <c r="E5022" s="45"/>
      <c r="F5022" s="64"/>
      <c r="G5022" s="40"/>
      <c r="H5022" s="40"/>
      <c r="I5022" s="40"/>
      <c r="J5022" s="40"/>
      <c r="K5022" s="40"/>
      <c r="L5022" s="40"/>
      <c r="M5022" s="40"/>
      <c r="N5022" s="40"/>
      <c r="O5022" s="40"/>
      <c r="P5022" s="40"/>
      <c r="Q5022" s="40"/>
      <c r="R5022" s="40"/>
      <c r="S5022" s="40"/>
      <c r="T5022" s="40"/>
      <c r="U5022" s="40"/>
      <c r="V5022" s="40"/>
      <c r="W5022" s="40"/>
      <c r="X5022" s="40"/>
      <c r="Y5022" s="40"/>
      <c r="Z5022" s="40"/>
      <c r="AA5022" s="40"/>
      <c r="AB5022" s="40"/>
      <c r="AC5022" s="40"/>
      <c r="AD5022" s="40"/>
      <c r="AE5022" s="40"/>
      <c r="AF5022" s="40"/>
      <c r="AG5022" s="40"/>
      <c r="AH5022" s="40"/>
      <c r="AI5022" s="40"/>
      <c r="AJ5022" s="40"/>
      <c r="AK5022" s="40"/>
      <c r="AL5022" s="40"/>
      <c r="AM5022" s="40"/>
      <c r="AN5022" s="40"/>
      <c r="AO5022" s="40"/>
      <c r="AP5022" s="40"/>
      <c r="AQ5022" s="40"/>
      <c r="AR5022" s="40"/>
      <c r="AS5022" s="40"/>
      <c r="AT5022" s="40"/>
      <c r="AU5022" s="40"/>
      <c r="AV5022" s="40"/>
      <c r="AW5022" s="40"/>
      <c r="AX5022" s="40"/>
      <c r="AY5022" s="40"/>
      <c r="AZ5022" s="40"/>
      <c r="BA5022" s="40"/>
      <c r="BB5022" s="40"/>
      <c r="BC5022" s="40"/>
      <c r="BD5022" s="40"/>
      <c r="BE5022" s="40"/>
      <c r="BF5022" s="40"/>
    </row>
    <row r="5023" spans="1:58" x14ac:dyDescent="0.4">
      <c r="A5023" s="510"/>
      <c r="B5023" s="40"/>
      <c r="C5023" s="40"/>
      <c r="D5023" s="45"/>
      <c r="E5023" s="45"/>
      <c r="F5023" s="64"/>
      <c r="G5023" s="40"/>
      <c r="H5023" s="40"/>
      <c r="I5023" s="40"/>
      <c r="J5023" s="40"/>
      <c r="K5023" s="40"/>
      <c r="L5023" s="40"/>
      <c r="M5023" s="40"/>
      <c r="N5023" s="40"/>
      <c r="O5023" s="40"/>
      <c r="P5023" s="40"/>
      <c r="Q5023" s="40"/>
      <c r="R5023" s="40"/>
      <c r="S5023" s="40"/>
      <c r="T5023" s="40"/>
      <c r="U5023" s="40"/>
      <c r="V5023" s="40"/>
      <c r="W5023" s="40"/>
      <c r="X5023" s="40"/>
      <c r="Y5023" s="40"/>
      <c r="Z5023" s="40"/>
      <c r="AA5023" s="40"/>
      <c r="AB5023" s="40"/>
      <c r="AC5023" s="40"/>
      <c r="AD5023" s="40"/>
      <c r="AE5023" s="40"/>
      <c r="AF5023" s="40"/>
      <c r="AG5023" s="40"/>
      <c r="AH5023" s="40"/>
      <c r="AI5023" s="40"/>
      <c r="AJ5023" s="40"/>
      <c r="AK5023" s="40"/>
      <c r="AL5023" s="40"/>
      <c r="AM5023" s="40"/>
      <c r="AN5023" s="40"/>
      <c r="AO5023" s="40"/>
      <c r="AP5023" s="40"/>
      <c r="AQ5023" s="40"/>
      <c r="AR5023" s="40"/>
      <c r="AS5023" s="40"/>
      <c r="AT5023" s="40"/>
      <c r="AU5023" s="40"/>
      <c r="AV5023" s="40"/>
      <c r="AW5023" s="40"/>
      <c r="AX5023" s="40"/>
      <c r="AY5023" s="40"/>
      <c r="AZ5023" s="40"/>
      <c r="BA5023" s="40"/>
      <c r="BB5023" s="40"/>
      <c r="BC5023" s="40"/>
      <c r="BD5023" s="40"/>
      <c r="BE5023" s="40"/>
      <c r="BF5023" s="40"/>
    </row>
    <row r="5024" spans="1:58" x14ac:dyDescent="0.4">
      <c r="A5024" s="510"/>
      <c r="B5024" s="40"/>
      <c r="C5024" s="40"/>
      <c r="D5024" s="45"/>
      <c r="E5024" s="45"/>
      <c r="F5024" s="64"/>
      <c r="G5024" s="40"/>
      <c r="H5024" s="40"/>
      <c r="I5024" s="40"/>
      <c r="J5024" s="40"/>
      <c r="K5024" s="40"/>
      <c r="L5024" s="40"/>
      <c r="M5024" s="40"/>
      <c r="N5024" s="40"/>
      <c r="O5024" s="40"/>
      <c r="P5024" s="40"/>
      <c r="Q5024" s="40"/>
      <c r="R5024" s="40"/>
      <c r="S5024" s="40"/>
      <c r="T5024" s="40"/>
      <c r="U5024" s="40"/>
      <c r="V5024" s="40"/>
      <c r="W5024" s="40"/>
      <c r="X5024" s="40"/>
      <c r="Y5024" s="40"/>
      <c r="Z5024" s="40"/>
      <c r="AA5024" s="40"/>
      <c r="AB5024" s="40"/>
      <c r="AC5024" s="40"/>
      <c r="AD5024" s="40"/>
      <c r="AE5024" s="40"/>
      <c r="AF5024" s="40"/>
      <c r="AG5024" s="40"/>
      <c r="AH5024" s="40"/>
      <c r="AI5024" s="40"/>
      <c r="AJ5024" s="40"/>
      <c r="AK5024" s="40"/>
      <c r="AL5024" s="40"/>
      <c r="AM5024" s="40"/>
      <c r="AN5024" s="40"/>
      <c r="AO5024" s="40"/>
      <c r="AP5024" s="40"/>
      <c r="AQ5024" s="40"/>
      <c r="AR5024" s="40"/>
      <c r="AS5024" s="40"/>
      <c r="AT5024" s="40"/>
      <c r="AU5024" s="40"/>
      <c r="AV5024" s="40"/>
      <c r="AW5024" s="40"/>
      <c r="AX5024" s="40"/>
      <c r="AY5024" s="40"/>
      <c r="AZ5024" s="40"/>
      <c r="BA5024" s="40"/>
      <c r="BB5024" s="40"/>
      <c r="BC5024" s="40"/>
      <c r="BD5024" s="40"/>
      <c r="BE5024" s="40"/>
      <c r="BF5024" s="40"/>
    </row>
    <row r="5025" spans="1:58" x14ac:dyDescent="0.4">
      <c r="A5025" s="510"/>
      <c r="B5025" s="40"/>
      <c r="C5025" s="40"/>
      <c r="D5025" s="45"/>
      <c r="E5025" s="45"/>
      <c r="F5025" s="64"/>
      <c r="G5025" s="40"/>
      <c r="H5025" s="40"/>
      <c r="I5025" s="40"/>
      <c r="J5025" s="40"/>
      <c r="K5025" s="40"/>
      <c r="L5025" s="40"/>
      <c r="M5025" s="40"/>
      <c r="N5025" s="40"/>
      <c r="O5025" s="40"/>
      <c r="P5025" s="40"/>
      <c r="Q5025" s="40"/>
      <c r="R5025" s="40"/>
      <c r="S5025" s="40"/>
      <c r="T5025" s="40"/>
      <c r="U5025" s="40"/>
      <c r="V5025" s="40"/>
      <c r="W5025" s="40"/>
      <c r="X5025" s="40"/>
      <c r="Y5025" s="40"/>
      <c r="Z5025" s="40"/>
      <c r="AA5025" s="40"/>
      <c r="AB5025" s="40"/>
      <c r="AC5025" s="40"/>
      <c r="AD5025" s="40"/>
      <c r="AE5025" s="40"/>
      <c r="AF5025" s="40"/>
      <c r="AG5025" s="40"/>
      <c r="AH5025" s="40"/>
      <c r="AI5025" s="40"/>
      <c r="AJ5025" s="40"/>
      <c r="AK5025" s="40"/>
      <c r="AL5025" s="40"/>
      <c r="AM5025" s="40"/>
      <c r="AN5025" s="40"/>
      <c r="AO5025" s="40"/>
      <c r="AP5025" s="40"/>
      <c r="AQ5025" s="40"/>
      <c r="AR5025" s="40"/>
      <c r="AS5025" s="40"/>
      <c r="AT5025" s="40"/>
      <c r="AU5025" s="40"/>
      <c r="AV5025" s="40"/>
      <c r="AW5025" s="40"/>
      <c r="AX5025" s="40"/>
      <c r="AY5025" s="40"/>
      <c r="AZ5025" s="40"/>
      <c r="BA5025" s="40"/>
      <c r="BB5025" s="40"/>
      <c r="BC5025" s="40"/>
      <c r="BD5025" s="40"/>
      <c r="BE5025" s="40"/>
      <c r="BF5025" s="40"/>
    </row>
    <row r="5026" spans="1:58" x14ac:dyDescent="0.4">
      <c r="A5026" s="510"/>
      <c r="B5026" s="40"/>
      <c r="C5026" s="40"/>
      <c r="D5026" s="45"/>
      <c r="E5026" s="45"/>
      <c r="F5026" s="64"/>
      <c r="G5026" s="40"/>
      <c r="H5026" s="40"/>
      <c r="I5026" s="40"/>
      <c r="J5026" s="40"/>
      <c r="K5026" s="40"/>
      <c r="L5026" s="40"/>
      <c r="M5026" s="40"/>
      <c r="N5026" s="40"/>
      <c r="O5026" s="40"/>
      <c r="P5026" s="40"/>
      <c r="Q5026" s="40"/>
      <c r="R5026" s="40"/>
      <c r="S5026" s="40"/>
      <c r="T5026" s="40"/>
      <c r="U5026" s="40"/>
      <c r="V5026" s="40"/>
      <c r="W5026" s="40"/>
      <c r="X5026" s="40"/>
      <c r="Y5026" s="40"/>
      <c r="Z5026" s="40"/>
      <c r="AA5026" s="40"/>
      <c r="AB5026" s="40"/>
      <c r="AC5026" s="40"/>
      <c r="AD5026" s="40"/>
      <c r="AE5026" s="40"/>
      <c r="AF5026" s="40"/>
      <c r="AG5026" s="40"/>
      <c r="AH5026" s="40"/>
      <c r="AI5026" s="40"/>
      <c r="AJ5026" s="40"/>
      <c r="AK5026" s="40"/>
      <c r="AL5026" s="40"/>
      <c r="AM5026" s="40"/>
      <c r="AN5026" s="40"/>
      <c r="AO5026" s="40"/>
      <c r="AP5026" s="40"/>
      <c r="AQ5026" s="40"/>
      <c r="AR5026" s="40"/>
      <c r="AS5026" s="40"/>
      <c r="AT5026" s="40"/>
      <c r="AU5026" s="40"/>
      <c r="AV5026" s="40"/>
      <c r="AW5026" s="40"/>
      <c r="AX5026" s="40"/>
      <c r="AY5026" s="40"/>
      <c r="AZ5026" s="40"/>
      <c r="BA5026" s="40"/>
      <c r="BB5026" s="40"/>
      <c r="BC5026" s="40"/>
      <c r="BD5026" s="40"/>
      <c r="BE5026" s="40"/>
      <c r="BF5026" s="40"/>
    </row>
    <row r="5027" spans="1:58" x14ac:dyDescent="0.4">
      <c r="A5027" s="510"/>
      <c r="B5027" s="40"/>
      <c r="C5027" s="40"/>
      <c r="D5027" s="45"/>
      <c r="E5027" s="45"/>
      <c r="F5027" s="64"/>
      <c r="G5027" s="40"/>
      <c r="H5027" s="40"/>
      <c r="I5027" s="40"/>
      <c r="J5027" s="40"/>
      <c r="K5027" s="40"/>
      <c r="L5027" s="40"/>
      <c r="M5027" s="40"/>
      <c r="N5027" s="40"/>
      <c r="O5027" s="40"/>
      <c r="P5027" s="40"/>
      <c r="Q5027" s="40"/>
      <c r="R5027" s="40"/>
      <c r="S5027" s="40"/>
      <c r="T5027" s="40"/>
      <c r="U5027" s="40"/>
      <c r="V5027" s="40"/>
      <c r="W5027" s="40"/>
      <c r="X5027" s="40"/>
      <c r="Y5027" s="40"/>
      <c r="Z5027" s="40"/>
      <c r="AA5027" s="40"/>
      <c r="AB5027" s="40"/>
      <c r="AC5027" s="40"/>
      <c r="AD5027" s="40"/>
      <c r="AE5027" s="40"/>
      <c r="AF5027" s="40"/>
      <c r="AG5027" s="40"/>
      <c r="AH5027" s="40"/>
      <c r="AI5027" s="40"/>
      <c r="AJ5027" s="40"/>
      <c r="AK5027" s="40"/>
      <c r="AL5027" s="40"/>
      <c r="AM5027" s="40"/>
      <c r="AN5027" s="40"/>
      <c r="AO5027" s="40"/>
      <c r="AP5027" s="40"/>
      <c r="AQ5027" s="40"/>
      <c r="AR5027" s="40"/>
      <c r="AS5027" s="40"/>
      <c r="AT5027" s="40"/>
      <c r="AU5027" s="40"/>
      <c r="AV5027" s="40"/>
      <c r="AW5027" s="40"/>
      <c r="AX5027" s="40"/>
      <c r="AY5027" s="40"/>
      <c r="AZ5027" s="40"/>
      <c r="BA5027" s="40"/>
      <c r="BB5027" s="40"/>
      <c r="BC5027" s="40"/>
      <c r="BD5027" s="40"/>
      <c r="BE5027" s="40"/>
      <c r="BF5027" s="40"/>
    </row>
    <row r="5028" spans="1:58" x14ac:dyDescent="0.4">
      <c r="A5028" s="510"/>
      <c r="B5028" s="40"/>
      <c r="C5028" s="40"/>
      <c r="D5028" s="45"/>
      <c r="E5028" s="45"/>
      <c r="F5028" s="64"/>
      <c r="G5028" s="40"/>
      <c r="H5028" s="40"/>
      <c r="I5028" s="40"/>
      <c r="J5028" s="40"/>
      <c r="K5028" s="40"/>
      <c r="L5028" s="40"/>
      <c r="M5028" s="40"/>
      <c r="N5028" s="40"/>
      <c r="O5028" s="40"/>
      <c r="P5028" s="40"/>
      <c r="Q5028" s="40"/>
      <c r="R5028" s="40"/>
      <c r="S5028" s="40"/>
      <c r="T5028" s="40"/>
      <c r="U5028" s="40"/>
      <c r="V5028" s="40"/>
      <c r="W5028" s="40"/>
      <c r="X5028" s="40"/>
      <c r="Y5028" s="40"/>
      <c r="Z5028" s="40"/>
      <c r="AA5028" s="40"/>
      <c r="AB5028" s="40"/>
      <c r="AC5028" s="40"/>
      <c r="AD5028" s="40"/>
      <c r="AE5028" s="40"/>
      <c r="AF5028" s="40"/>
      <c r="AG5028" s="40"/>
      <c r="AH5028" s="40"/>
      <c r="AI5028" s="40"/>
      <c r="AJ5028" s="40"/>
      <c r="AK5028" s="40"/>
      <c r="AL5028" s="40"/>
      <c r="AM5028" s="40"/>
      <c r="AN5028" s="40"/>
      <c r="AO5028" s="40"/>
      <c r="AP5028" s="40"/>
      <c r="AQ5028" s="40"/>
      <c r="AR5028" s="40"/>
      <c r="AS5028" s="40"/>
      <c r="AT5028" s="40"/>
      <c r="AU5028" s="40"/>
      <c r="AV5028" s="40"/>
      <c r="AW5028" s="40"/>
      <c r="AX5028" s="40"/>
      <c r="AY5028" s="40"/>
      <c r="AZ5028" s="40"/>
      <c r="BA5028" s="40"/>
      <c r="BB5028" s="40"/>
      <c r="BC5028" s="40"/>
      <c r="BD5028" s="40"/>
      <c r="BE5028" s="40"/>
      <c r="BF5028" s="40"/>
    </row>
    <row r="5029" spans="1:58" x14ac:dyDescent="0.4">
      <c r="A5029" s="510"/>
      <c r="B5029" s="40"/>
      <c r="C5029" s="40"/>
      <c r="D5029" s="45"/>
      <c r="E5029" s="45"/>
      <c r="F5029" s="64"/>
      <c r="G5029" s="40"/>
      <c r="H5029" s="40"/>
      <c r="I5029" s="40"/>
      <c r="J5029" s="40"/>
      <c r="K5029" s="40"/>
      <c r="L5029" s="40"/>
      <c r="M5029" s="40"/>
      <c r="N5029" s="40"/>
      <c r="O5029" s="40"/>
      <c r="P5029" s="40"/>
      <c r="Q5029" s="40"/>
      <c r="R5029" s="40"/>
      <c r="S5029" s="40"/>
      <c r="T5029" s="40"/>
      <c r="U5029" s="40"/>
      <c r="V5029" s="40"/>
      <c r="W5029" s="40"/>
      <c r="X5029" s="40"/>
      <c r="Y5029" s="40"/>
      <c r="Z5029" s="40"/>
      <c r="AA5029" s="40"/>
      <c r="AB5029" s="40"/>
      <c r="AC5029" s="40"/>
      <c r="AD5029" s="40"/>
      <c r="AE5029" s="40"/>
      <c r="AF5029" s="40"/>
      <c r="AG5029" s="40"/>
      <c r="AH5029" s="40"/>
      <c r="AI5029" s="40"/>
      <c r="AJ5029" s="40"/>
      <c r="AK5029" s="40"/>
      <c r="AL5029" s="40"/>
      <c r="AM5029" s="40"/>
      <c r="AN5029" s="40"/>
      <c r="AO5029" s="40"/>
      <c r="AP5029" s="40"/>
      <c r="AQ5029" s="40"/>
      <c r="AR5029" s="40"/>
      <c r="AS5029" s="40"/>
      <c r="AT5029" s="40"/>
      <c r="AU5029" s="40"/>
      <c r="AV5029" s="40"/>
      <c r="AW5029" s="40"/>
      <c r="AX5029" s="40"/>
      <c r="AY5029" s="40"/>
      <c r="AZ5029" s="40"/>
      <c r="BA5029" s="40"/>
      <c r="BB5029" s="40"/>
      <c r="BC5029" s="40"/>
      <c r="BD5029" s="40"/>
      <c r="BE5029" s="40"/>
      <c r="BF5029" s="40"/>
    </row>
    <row r="5030" spans="1:58" x14ac:dyDescent="0.4">
      <c r="A5030" s="510"/>
      <c r="B5030" s="40"/>
      <c r="C5030" s="40"/>
      <c r="D5030" s="45"/>
      <c r="E5030" s="45"/>
      <c r="F5030" s="64"/>
      <c r="G5030" s="40"/>
      <c r="H5030" s="40"/>
      <c r="I5030" s="40"/>
      <c r="J5030" s="40"/>
      <c r="K5030" s="40"/>
      <c r="L5030" s="40"/>
      <c r="M5030" s="40"/>
      <c r="N5030" s="40"/>
      <c r="O5030" s="40"/>
      <c r="P5030" s="40"/>
      <c r="Q5030" s="40"/>
      <c r="R5030" s="40"/>
      <c r="S5030" s="40"/>
      <c r="T5030" s="40"/>
      <c r="U5030" s="40"/>
      <c r="V5030" s="40"/>
      <c r="W5030" s="40"/>
      <c r="X5030" s="40"/>
      <c r="Y5030" s="40"/>
      <c r="Z5030" s="40"/>
      <c r="AA5030" s="40"/>
      <c r="AB5030" s="40"/>
      <c r="AC5030" s="40"/>
      <c r="AD5030" s="40"/>
      <c r="AE5030" s="40"/>
      <c r="AF5030" s="40"/>
      <c r="AG5030" s="40"/>
      <c r="AH5030" s="40"/>
      <c r="AI5030" s="40"/>
      <c r="AJ5030" s="40"/>
      <c r="AK5030" s="40"/>
      <c r="AL5030" s="40"/>
      <c r="AM5030" s="40"/>
      <c r="AN5030" s="40"/>
      <c r="AO5030" s="40"/>
      <c r="AP5030" s="40"/>
      <c r="AQ5030" s="40"/>
      <c r="AR5030" s="40"/>
      <c r="AS5030" s="40"/>
      <c r="AT5030" s="40"/>
      <c r="AU5030" s="40"/>
      <c r="AV5030" s="40"/>
      <c r="AW5030" s="40"/>
      <c r="AX5030" s="40"/>
      <c r="AY5030" s="40"/>
      <c r="AZ5030" s="40"/>
      <c r="BA5030" s="40"/>
      <c r="BB5030" s="40"/>
      <c r="BC5030" s="40"/>
      <c r="BD5030" s="40"/>
      <c r="BE5030" s="40"/>
      <c r="BF5030" s="40"/>
    </row>
    <row r="5031" spans="1:58" x14ac:dyDescent="0.4">
      <c r="A5031" s="510"/>
      <c r="B5031" s="40"/>
      <c r="C5031" s="40"/>
      <c r="D5031" s="45"/>
      <c r="E5031" s="45"/>
      <c r="F5031" s="64"/>
      <c r="G5031" s="40"/>
      <c r="H5031" s="40"/>
      <c r="I5031" s="40"/>
      <c r="J5031" s="40"/>
      <c r="K5031" s="40"/>
      <c r="L5031" s="40"/>
      <c r="M5031" s="40"/>
      <c r="N5031" s="40"/>
      <c r="O5031" s="40"/>
      <c r="P5031" s="40"/>
      <c r="Q5031" s="40"/>
      <c r="R5031" s="40"/>
      <c r="S5031" s="40"/>
      <c r="T5031" s="40"/>
      <c r="U5031" s="40"/>
      <c r="V5031" s="40"/>
      <c r="W5031" s="40"/>
      <c r="X5031" s="40"/>
      <c r="Y5031" s="40"/>
      <c r="Z5031" s="40"/>
      <c r="AA5031" s="40"/>
      <c r="AB5031" s="40"/>
      <c r="AC5031" s="40"/>
      <c r="AD5031" s="40"/>
      <c r="AE5031" s="40"/>
      <c r="AF5031" s="40"/>
      <c r="AG5031" s="40"/>
      <c r="AH5031" s="40"/>
      <c r="AI5031" s="40"/>
      <c r="AJ5031" s="40"/>
      <c r="AK5031" s="40"/>
      <c r="AL5031" s="40"/>
      <c r="AM5031" s="40"/>
      <c r="AN5031" s="40"/>
      <c r="AO5031" s="40"/>
      <c r="AP5031" s="40"/>
      <c r="AQ5031" s="40"/>
      <c r="AR5031" s="40"/>
      <c r="AS5031" s="40"/>
      <c r="AT5031" s="40"/>
      <c r="AU5031" s="40"/>
      <c r="AV5031" s="40"/>
      <c r="AW5031" s="40"/>
      <c r="AX5031" s="40"/>
      <c r="AY5031" s="40"/>
      <c r="AZ5031" s="40"/>
      <c r="BA5031" s="40"/>
      <c r="BB5031" s="40"/>
      <c r="BC5031" s="40"/>
      <c r="BD5031" s="40"/>
      <c r="BE5031" s="40"/>
      <c r="BF5031" s="40"/>
    </row>
    <row r="5032" spans="1:58" x14ac:dyDescent="0.4">
      <c r="A5032" s="510"/>
      <c r="B5032" s="40"/>
      <c r="C5032" s="40"/>
      <c r="D5032" s="45"/>
      <c r="E5032" s="45"/>
      <c r="F5032" s="64"/>
      <c r="G5032" s="40"/>
      <c r="H5032" s="40"/>
      <c r="I5032" s="40"/>
      <c r="J5032" s="40"/>
      <c r="K5032" s="40"/>
      <c r="L5032" s="40"/>
      <c r="M5032" s="40"/>
      <c r="N5032" s="40"/>
      <c r="O5032" s="40"/>
      <c r="P5032" s="40"/>
      <c r="Q5032" s="40"/>
      <c r="R5032" s="40"/>
      <c r="S5032" s="40"/>
      <c r="T5032" s="40"/>
      <c r="U5032" s="40"/>
      <c r="V5032" s="40"/>
      <c r="W5032" s="40"/>
      <c r="X5032" s="40"/>
      <c r="Y5032" s="40"/>
      <c r="Z5032" s="40"/>
      <c r="AA5032" s="40"/>
      <c r="AB5032" s="40"/>
      <c r="AC5032" s="40"/>
      <c r="AD5032" s="40"/>
      <c r="AE5032" s="40"/>
      <c r="AF5032" s="40"/>
      <c r="AG5032" s="40"/>
      <c r="AH5032" s="40"/>
      <c r="AI5032" s="40"/>
      <c r="AJ5032" s="40"/>
      <c r="AK5032" s="40"/>
      <c r="AL5032" s="40"/>
      <c r="AM5032" s="40"/>
      <c r="AN5032" s="40"/>
      <c r="AO5032" s="40"/>
      <c r="AP5032" s="40"/>
      <c r="AQ5032" s="40"/>
      <c r="AR5032" s="40"/>
      <c r="AS5032" s="40"/>
      <c r="AT5032" s="40"/>
      <c r="AU5032" s="40"/>
      <c r="AV5032" s="40"/>
      <c r="AW5032" s="40"/>
      <c r="AX5032" s="40"/>
      <c r="AY5032" s="40"/>
      <c r="AZ5032" s="40"/>
      <c r="BA5032" s="40"/>
      <c r="BB5032" s="40"/>
      <c r="BC5032" s="40"/>
      <c r="BD5032" s="40"/>
      <c r="BE5032" s="40"/>
      <c r="BF5032" s="40"/>
    </row>
    <row r="5033" spans="1:58" x14ac:dyDescent="0.4">
      <c r="A5033" s="510"/>
      <c r="B5033" s="40"/>
      <c r="C5033" s="40"/>
      <c r="D5033" s="45"/>
      <c r="E5033" s="45"/>
      <c r="F5033" s="64"/>
      <c r="G5033" s="40"/>
      <c r="H5033" s="40"/>
      <c r="I5033" s="40"/>
      <c r="J5033" s="40"/>
      <c r="K5033" s="40"/>
      <c r="L5033" s="40"/>
      <c r="M5033" s="40"/>
      <c r="N5033" s="40"/>
      <c r="O5033" s="40"/>
      <c r="P5033" s="40"/>
      <c r="Q5033" s="40"/>
      <c r="R5033" s="40"/>
      <c r="S5033" s="40"/>
      <c r="T5033" s="40"/>
      <c r="U5033" s="40"/>
      <c r="V5033" s="40"/>
      <c r="W5033" s="40"/>
      <c r="X5033" s="40"/>
      <c r="Y5033" s="40"/>
      <c r="Z5033" s="40"/>
      <c r="AA5033" s="40"/>
      <c r="AB5033" s="40"/>
      <c r="AC5033" s="40"/>
      <c r="AD5033" s="40"/>
      <c r="AE5033" s="40"/>
      <c r="AF5033" s="40"/>
      <c r="AG5033" s="40"/>
      <c r="AH5033" s="40"/>
      <c r="AI5033" s="40"/>
      <c r="AJ5033" s="40"/>
      <c r="AK5033" s="40"/>
      <c r="AL5033" s="40"/>
      <c r="AM5033" s="40"/>
      <c r="AN5033" s="40"/>
      <c r="AO5033" s="40"/>
      <c r="AP5033" s="40"/>
      <c r="AQ5033" s="40"/>
      <c r="AR5033" s="40"/>
      <c r="AS5033" s="40"/>
      <c r="AT5033" s="40"/>
      <c r="AU5033" s="40"/>
      <c r="AV5033" s="40"/>
      <c r="AW5033" s="40"/>
      <c r="AX5033" s="40"/>
      <c r="AY5033" s="40"/>
      <c r="AZ5033" s="40"/>
      <c r="BA5033" s="40"/>
      <c r="BB5033" s="40"/>
      <c r="BC5033" s="40"/>
      <c r="BD5033" s="40"/>
      <c r="BE5033" s="40"/>
      <c r="BF5033" s="40"/>
    </row>
    <row r="5034" spans="1:58" x14ac:dyDescent="0.4">
      <c r="A5034" s="510"/>
      <c r="B5034" s="40"/>
      <c r="C5034" s="40"/>
      <c r="D5034" s="45"/>
      <c r="E5034" s="45"/>
      <c r="F5034" s="64"/>
      <c r="G5034" s="40"/>
      <c r="H5034" s="40"/>
      <c r="I5034" s="40"/>
      <c r="J5034" s="40"/>
      <c r="K5034" s="40"/>
      <c r="L5034" s="40"/>
      <c r="M5034" s="40"/>
      <c r="N5034" s="40"/>
      <c r="O5034" s="40"/>
      <c r="P5034" s="40"/>
      <c r="Q5034" s="40"/>
      <c r="R5034" s="40"/>
      <c r="S5034" s="40"/>
      <c r="T5034" s="40"/>
      <c r="U5034" s="40"/>
      <c r="V5034" s="40"/>
      <c r="W5034" s="40"/>
      <c r="X5034" s="40"/>
      <c r="Y5034" s="40"/>
      <c r="Z5034" s="40"/>
      <c r="AA5034" s="40"/>
      <c r="AB5034" s="40"/>
      <c r="AC5034" s="40"/>
      <c r="AD5034" s="40"/>
      <c r="AE5034" s="40"/>
      <c r="AF5034" s="40"/>
      <c r="AG5034" s="40"/>
      <c r="AH5034" s="40"/>
      <c r="AI5034" s="40"/>
      <c r="AJ5034" s="40"/>
      <c r="AK5034" s="40"/>
      <c r="AL5034" s="40"/>
      <c r="AM5034" s="40"/>
      <c r="AN5034" s="40"/>
      <c r="AO5034" s="40"/>
      <c r="AP5034" s="40"/>
      <c r="AQ5034" s="40"/>
      <c r="AR5034" s="40"/>
      <c r="AS5034" s="40"/>
      <c r="AT5034" s="40"/>
      <c r="AU5034" s="40"/>
      <c r="AV5034" s="40"/>
      <c r="AW5034" s="40"/>
      <c r="AX5034" s="40"/>
      <c r="AY5034" s="40"/>
      <c r="AZ5034" s="40"/>
      <c r="BA5034" s="40"/>
      <c r="BB5034" s="40"/>
      <c r="BC5034" s="40"/>
      <c r="BD5034" s="40"/>
      <c r="BE5034" s="40"/>
      <c r="BF5034" s="40"/>
    </row>
    <row r="5035" spans="1:58" x14ac:dyDescent="0.4">
      <c r="A5035" s="510"/>
      <c r="B5035" s="40"/>
      <c r="C5035" s="40"/>
      <c r="D5035" s="45"/>
      <c r="E5035" s="45"/>
      <c r="F5035" s="64"/>
      <c r="G5035" s="40"/>
      <c r="H5035" s="40"/>
      <c r="I5035" s="40"/>
      <c r="J5035" s="40"/>
      <c r="K5035" s="40"/>
      <c r="L5035" s="40"/>
      <c r="M5035" s="40"/>
      <c r="N5035" s="40"/>
      <c r="O5035" s="40"/>
      <c r="P5035" s="40"/>
      <c r="Q5035" s="40"/>
      <c r="R5035" s="40"/>
      <c r="S5035" s="40"/>
      <c r="T5035" s="40"/>
      <c r="U5035" s="40"/>
      <c r="V5035" s="40"/>
      <c r="W5035" s="40"/>
      <c r="X5035" s="40"/>
      <c r="Y5035" s="40"/>
      <c r="Z5035" s="40"/>
      <c r="AA5035" s="40"/>
      <c r="AB5035" s="40"/>
      <c r="AC5035" s="40"/>
      <c r="AD5035" s="40"/>
      <c r="AE5035" s="40"/>
      <c r="AF5035" s="40"/>
      <c r="AG5035" s="40"/>
      <c r="AH5035" s="40"/>
      <c r="AI5035" s="40"/>
      <c r="AJ5035" s="40"/>
      <c r="AK5035" s="40"/>
      <c r="AL5035" s="40"/>
      <c r="AM5035" s="40"/>
      <c r="AN5035" s="40"/>
      <c r="AO5035" s="40"/>
      <c r="AP5035" s="40"/>
      <c r="AQ5035" s="40"/>
      <c r="AR5035" s="40"/>
      <c r="AS5035" s="40"/>
      <c r="AT5035" s="40"/>
      <c r="AU5035" s="40"/>
      <c r="AV5035" s="40"/>
      <c r="AW5035" s="40"/>
      <c r="AX5035" s="40"/>
      <c r="AY5035" s="40"/>
      <c r="AZ5035" s="40"/>
      <c r="BA5035" s="40"/>
      <c r="BB5035" s="40"/>
      <c r="BC5035" s="40"/>
      <c r="BD5035" s="40"/>
      <c r="BE5035" s="40"/>
      <c r="BF5035" s="40"/>
    </row>
    <row r="5036" spans="1:58" x14ac:dyDescent="0.4">
      <c r="A5036" s="510"/>
      <c r="B5036" s="40"/>
      <c r="C5036" s="40"/>
      <c r="D5036" s="45"/>
      <c r="E5036" s="45"/>
      <c r="F5036" s="64"/>
      <c r="G5036" s="40"/>
      <c r="H5036" s="40"/>
      <c r="I5036" s="40"/>
      <c r="J5036" s="40"/>
      <c r="K5036" s="40"/>
      <c r="L5036" s="40"/>
      <c r="M5036" s="40"/>
      <c r="N5036" s="40"/>
      <c r="O5036" s="40"/>
      <c r="P5036" s="40"/>
      <c r="Q5036" s="40"/>
      <c r="R5036" s="40"/>
      <c r="S5036" s="40"/>
      <c r="T5036" s="40"/>
      <c r="U5036" s="40"/>
      <c r="V5036" s="40"/>
      <c r="W5036" s="40"/>
      <c r="X5036" s="40"/>
      <c r="Y5036" s="40"/>
      <c r="Z5036" s="40"/>
      <c r="AA5036" s="40"/>
      <c r="AB5036" s="40"/>
      <c r="AC5036" s="40"/>
      <c r="AD5036" s="40"/>
      <c r="AE5036" s="40"/>
      <c r="AF5036" s="40"/>
      <c r="AG5036" s="40"/>
      <c r="AH5036" s="40"/>
      <c r="AI5036" s="40"/>
      <c r="AJ5036" s="40"/>
      <c r="AK5036" s="40"/>
      <c r="AL5036" s="40"/>
      <c r="AM5036" s="40"/>
      <c r="AN5036" s="40"/>
      <c r="AO5036" s="40"/>
      <c r="AP5036" s="40"/>
      <c r="AQ5036" s="40"/>
      <c r="AR5036" s="40"/>
      <c r="AS5036" s="40"/>
      <c r="AT5036" s="40"/>
      <c r="AU5036" s="40"/>
      <c r="AV5036" s="40"/>
      <c r="AW5036" s="40"/>
      <c r="AX5036" s="40"/>
      <c r="AY5036" s="40"/>
      <c r="AZ5036" s="40"/>
      <c r="BA5036" s="40"/>
      <c r="BB5036" s="40"/>
      <c r="BC5036" s="40"/>
      <c r="BD5036" s="40"/>
      <c r="BE5036" s="40"/>
      <c r="BF5036" s="40"/>
    </row>
    <row r="5037" spans="1:58" x14ac:dyDescent="0.4">
      <c r="A5037" s="510"/>
      <c r="B5037" s="40"/>
      <c r="C5037" s="40"/>
      <c r="D5037" s="45"/>
      <c r="E5037" s="45"/>
      <c r="F5037" s="64"/>
      <c r="G5037" s="40"/>
      <c r="H5037" s="40"/>
      <c r="I5037" s="40"/>
      <c r="J5037" s="40"/>
      <c r="K5037" s="40"/>
      <c r="L5037" s="40"/>
      <c r="M5037" s="40"/>
      <c r="N5037" s="40"/>
      <c r="O5037" s="40"/>
      <c r="P5037" s="40"/>
      <c r="Q5037" s="40"/>
      <c r="R5037" s="40"/>
      <c r="S5037" s="40"/>
      <c r="T5037" s="40"/>
      <c r="U5037" s="40"/>
      <c r="V5037" s="40"/>
      <c r="W5037" s="40"/>
      <c r="X5037" s="40"/>
      <c r="Y5037" s="40"/>
      <c r="Z5037" s="40"/>
      <c r="AA5037" s="40"/>
      <c r="AB5037" s="40"/>
      <c r="AC5037" s="40"/>
      <c r="AD5037" s="40"/>
      <c r="AE5037" s="40"/>
      <c r="AF5037" s="40"/>
      <c r="AG5037" s="40"/>
      <c r="AH5037" s="40"/>
      <c r="AI5037" s="40"/>
      <c r="AJ5037" s="40"/>
      <c r="AK5037" s="40"/>
      <c r="AL5037" s="40"/>
      <c r="AM5037" s="40"/>
      <c r="AN5037" s="40"/>
      <c r="AO5037" s="40"/>
      <c r="AP5037" s="40"/>
      <c r="AQ5037" s="40"/>
      <c r="AR5037" s="40"/>
      <c r="AS5037" s="40"/>
      <c r="AT5037" s="40"/>
      <c r="AU5037" s="40"/>
      <c r="AV5037" s="40"/>
      <c r="AW5037" s="40"/>
      <c r="AX5037" s="40"/>
      <c r="AY5037" s="40"/>
      <c r="AZ5037" s="40"/>
      <c r="BA5037" s="40"/>
      <c r="BB5037" s="40"/>
      <c r="BC5037" s="40"/>
      <c r="BD5037" s="40"/>
      <c r="BE5037" s="40"/>
      <c r="BF5037" s="40"/>
    </row>
    <row r="5038" spans="1:58" x14ac:dyDescent="0.4">
      <c r="A5038" s="510"/>
      <c r="B5038" s="40"/>
      <c r="C5038" s="40"/>
      <c r="D5038" s="45"/>
      <c r="E5038" s="45"/>
      <c r="F5038" s="64"/>
      <c r="G5038" s="40"/>
      <c r="H5038" s="40"/>
      <c r="I5038" s="40"/>
      <c r="J5038" s="40"/>
      <c r="K5038" s="40"/>
      <c r="L5038" s="40"/>
      <c r="M5038" s="40"/>
      <c r="N5038" s="40"/>
      <c r="O5038" s="40"/>
      <c r="P5038" s="40"/>
      <c r="Q5038" s="40"/>
      <c r="R5038" s="40"/>
      <c r="S5038" s="40"/>
      <c r="T5038" s="40"/>
      <c r="U5038" s="40"/>
      <c r="V5038" s="40"/>
      <c r="W5038" s="40"/>
      <c r="X5038" s="40"/>
      <c r="Y5038" s="40"/>
      <c r="Z5038" s="40"/>
      <c r="AA5038" s="40"/>
      <c r="AB5038" s="40"/>
      <c r="AC5038" s="40"/>
      <c r="AD5038" s="40"/>
      <c r="AE5038" s="40"/>
      <c r="AF5038" s="40"/>
      <c r="AG5038" s="40"/>
      <c r="AH5038" s="40"/>
      <c r="AI5038" s="40"/>
      <c r="AJ5038" s="40"/>
      <c r="AK5038" s="40"/>
      <c r="AL5038" s="40"/>
      <c r="AM5038" s="40"/>
      <c r="AN5038" s="40"/>
      <c r="AO5038" s="40"/>
      <c r="AP5038" s="40"/>
      <c r="AQ5038" s="40"/>
      <c r="AR5038" s="40"/>
      <c r="AS5038" s="40"/>
      <c r="AT5038" s="40"/>
      <c r="AU5038" s="40"/>
      <c r="AV5038" s="40"/>
      <c r="AW5038" s="40"/>
      <c r="AX5038" s="40"/>
      <c r="AY5038" s="40"/>
      <c r="AZ5038" s="40"/>
      <c r="BA5038" s="40"/>
      <c r="BB5038" s="40"/>
      <c r="BC5038" s="40"/>
      <c r="BD5038" s="40"/>
      <c r="BE5038" s="40"/>
      <c r="BF5038" s="40"/>
    </row>
    <row r="5039" spans="1:58" x14ac:dyDescent="0.4">
      <c r="A5039" s="510"/>
      <c r="B5039" s="40"/>
      <c r="C5039" s="40"/>
      <c r="D5039" s="45"/>
      <c r="E5039" s="45"/>
      <c r="F5039" s="64"/>
      <c r="G5039" s="40"/>
      <c r="H5039" s="40"/>
      <c r="I5039" s="40"/>
      <c r="J5039" s="40"/>
      <c r="K5039" s="40"/>
      <c r="L5039" s="40"/>
      <c r="M5039" s="40"/>
      <c r="N5039" s="40"/>
      <c r="O5039" s="40"/>
      <c r="P5039" s="40"/>
      <c r="Q5039" s="40"/>
      <c r="R5039" s="40"/>
      <c r="S5039" s="40"/>
      <c r="T5039" s="40"/>
      <c r="U5039" s="40"/>
      <c r="V5039" s="40"/>
      <c r="W5039" s="40"/>
      <c r="X5039" s="40"/>
      <c r="Y5039" s="40"/>
      <c r="Z5039" s="40"/>
      <c r="AA5039" s="40"/>
      <c r="AB5039" s="40"/>
      <c r="AC5039" s="40"/>
      <c r="AD5039" s="40"/>
      <c r="AE5039" s="40"/>
      <c r="AF5039" s="40"/>
      <c r="AG5039" s="40"/>
      <c r="AH5039" s="40"/>
      <c r="AI5039" s="40"/>
      <c r="AJ5039" s="40"/>
      <c r="AK5039" s="40"/>
      <c r="AL5039" s="40"/>
      <c r="AM5039" s="40"/>
      <c r="AN5039" s="40"/>
      <c r="AO5039" s="40"/>
      <c r="AP5039" s="40"/>
      <c r="AQ5039" s="40"/>
      <c r="AR5039" s="40"/>
      <c r="AS5039" s="40"/>
      <c r="AT5039" s="40"/>
      <c r="AU5039" s="40"/>
      <c r="AV5039" s="40"/>
      <c r="AW5039" s="40"/>
      <c r="AX5039" s="40"/>
      <c r="AY5039" s="40"/>
      <c r="AZ5039" s="40"/>
      <c r="BA5039" s="40"/>
      <c r="BB5039" s="40"/>
      <c r="BC5039" s="40"/>
      <c r="BD5039" s="40"/>
      <c r="BE5039" s="40"/>
      <c r="BF5039" s="40"/>
    </row>
    <row r="5040" spans="1:58" x14ac:dyDescent="0.4">
      <c r="A5040" s="510"/>
      <c r="B5040" s="40"/>
      <c r="C5040" s="40"/>
      <c r="D5040" s="45"/>
      <c r="E5040" s="45"/>
      <c r="F5040" s="64"/>
      <c r="G5040" s="40"/>
      <c r="H5040" s="40"/>
      <c r="I5040" s="40"/>
      <c r="J5040" s="40"/>
      <c r="K5040" s="40"/>
      <c r="L5040" s="40"/>
      <c r="M5040" s="40"/>
      <c r="N5040" s="40"/>
      <c r="O5040" s="40"/>
      <c r="P5040" s="40"/>
      <c r="Q5040" s="40"/>
      <c r="R5040" s="40"/>
      <c r="S5040" s="40"/>
      <c r="T5040" s="40"/>
      <c r="U5040" s="40"/>
      <c r="V5040" s="40"/>
      <c r="W5040" s="40"/>
      <c r="X5040" s="40"/>
      <c r="Y5040" s="40"/>
      <c r="Z5040" s="40"/>
      <c r="AA5040" s="40"/>
      <c r="AB5040" s="40"/>
      <c r="AC5040" s="40"/>
      <c r="AD5040" s="40"/>
      <c r="AE5040" s="40"/>
      <c r="AF5040" s="40"/>
      <c r="AG5040" s="40"/>
      <c r="AH5040" s="40"/>
      <c r="AI5040" s="40"/>
      <c r="AJ5040" s="40"/>
      <c r="AK5040" s="40"/>
      <c r="AL5040" s="40"/>
      <c r="AM5040" s="40"/>
      <c r="AN5040" s="40"/>
      <c r="AO5040" s="40"/>
      <c r="AP5040" s="40"/>
      <c r="AQ5040" s="40"/>
      <c r="AR5040" s="40"/>
      <c r="AS5040" s="40"/>
      <c r="AT5040" s="40"/>
      <c r="AU5040" s="40"/>
      <c r="AV5040" s="40"/>
      <c r="AW5040" s="40"/>
      <c r="AX5040" s="40"/>
      <c r="AY5040" s="40"/>
      <c r="AZ5040" s="40"/>
      <c r="BA5040" s="40"/>
      <c r="BB5040" s="40"/>
      <c r="BC5040" s="40"/>
      <c r="BD5040" s="40"/>
      <c r="BE5040" s="40"/>
      <c r="BF5040" s="40"/>
    </row>
    <row r="5041" spans="1:58" x14ac:dyDescent="0.4">
      <c r="A5041" s="510"/>
      <c r="B5041" s="40"/>
      <c r="C5041" s="40"/>
      <c r="D5041" s="45"/>
      <c r="E5041" s="45"/>
      <c r="F5041" s="64"/>
      <c r="G5041" s="40"/>
      <c r="H5041" s="40"/>
      <c r="I5041" s="40"/>
      <c r="J5041" s="40"/>
      <c r="K5041" s="40"/>
      <c r="L5041" s="40"/>
      <c r="M5041" s="40"/>
      <c r="N5041" s="40"/>
      <c r="O5041" s="40"/>
      <c r="P5041" s="40"/>
      <c r="Q5041" s="40"/>
      <c r="R5041" s="40"/>
      <c r="S5041" s="40"/>
      <c r="T5041" s="40"/>
      <c r="U5041" s="40"/>
      <c r="V5041" s="40"/>
      <c r="W5041" s="40"/>
      <c r="X5041" s="40"/>
      <c r="Y5041" s="40"/>
      <c r="Z5041" s="40"/>
      <c r="AA5041" s="40"/>
      <c r="AB5041" s="40"/>
      <c r="AC5041" s="40"/>
      <c r="AD5041" s="40"/>
      <c r="AE5041" s="40"/>
      <c r="AF5041" s="40"/>
      <c r="AG5041" s="40"/>
      <c r="AH5041" s="40"/>
      <c r="AI5041" s="40"/>
      <c r="AJ5041" s="40"/>
      <c r="AK5041" s="40"/>
      <c r="AL5041" s="40"/>
      <c r="AM5041" s="40"/>
      <c r="AN5041" s="40"/>
      <c r="AO5041" s="40"/>
      <c r="AP5041" s="40"/>
      <c r="AQ5041" s="40"/>
      <c r="AR5041" s="40"/>
      <c r="AS5041" s="40"/>
      <c r="AT5041" s="40"/>
      <c r="AU5041" s="40"/>
      <c r="AV5041" s="40"/>
      <c r="AW5041" s="40"/>
      <c r="AX5041" s="40"/>
      <c r="AY5041" s="40"/>
      <c r="AZ5041" s="40"/>
      <c r="BA5041" s="40"/>
      <c r="BB5041" s="40"/>
      <c r="BC5041" s="40"/>
      <c r="BD5041" s="40"/>
      <c r="BE5041" s="40"/>
      <c r="BF5041" s="40"/>
    </row>
    <row r="5042" spans="1:58" x14ac:dyDescent="0.4">
      <c r="A5042" s="510"/>
      <c r="B5042" s="40"/>
      <c r="C5042" s="40"/>
      <c r="D5042" s="45"/>
      <c r="E5042" s="45"/>
      <c r="F5042" s="64"/>
      <c r="G5042" s="40"/>
      <c r="H5042" s="40"/>
      <c r="I5042" s="40"/>
      <c r="J5042" s="40"/>
      <c r="K5042" s="40"/>
      <c r="L5042" s="40"/>
      <c r="M5042" s="40"/>
      <c r="N5042" s="40"/>
      <c r="O5042" s="40"/>
      <c r="P5042" s="40"/>
      <c r="Q5042" s="40"/>
      <c r="R5042" s="40"/>
      <c r="S5042" s="40"/>
      <c r="T5042" s="40"/>
      <c r="U5042" s="40"/>
      <c r="V5042" s="40"/>
      <c r="W5042" s="40"/>
      <c r="X5042" s="40"/>
      <c r="Y5042" s="40"/>
      <c r="Z5042" s="40"/>
      <c r="AA5042" s="40"/>
      <c r="AB5042" s="40"/>
      <c r="AC5042" s="40"/>
      <c r="AD5042" s="40"/>
      <c r="AE5042" s="40"/>
      <c r="AF5042" s="40"/>
      <c r="AG5042" s="40"/>
      <c r="AH5042" s="40"/>
      <c r="AI5042" s="40"/>
      <c r="AJ5042" s="40"/>
      <c r="AK5042" s="40"/>
      <c r="AL5042" s="40"/>
      <c r="AM5042" s="40"/>
      <c r="AN5042" s="40"/>
      <c r="AO5042" s="40"/>
      <c r="AP5042" s="40"/>
      <c r="AQ5042" s="40"/>
      <c r="AR5042" s="40"/>
      <c r="AS5042" s="40"/>
      <c r="AT5042" s="40"/>
      <c r="AU5042" s="40"/>
      <c r="AV5042" s="40"/>
      <c r="AW5042" s="40"/>
      <c r="AX5042" s="40"/>
      <c r="AY5042" s="40"/>
      <c r="AZ5042" s="40"/>
      <c r="BA5042" s="40"/>
      <c r="BB5042" s="40"/>
      <c r="BC5042" s="40"/>
      <c r="BD5042" s="40"/>
      <c r="BE5042" s="40"/>
      <c r="BF5042" s="40"/>
    </row>
    <row r="5043" spans="1:58" x14ac:dyDescent="0.4">
      <c r="A5043" s="510"/>
      <c r="B5043" s="40"/>
      <c r="C5043" s="40"/>
      <c r="D5043" s="45"/>
      <c r="E5043" s="45"/>
      <c r="F5043" s="64"/>
      <c r="G5043" s="40"/>
      <c r="H5043" s="40"/>
      <c r="I5043" s="40"/>
      <c r="J5043" s="40"/>
      <c r="K5043" s="40"/>
      <c r="L5043" s="40"/>
      <c r="M5043" s="40"/>
      <c r="N5043" s="40"/>
      <c r="O5043" s="40"/>
      <c r="P5043" s="40"/>
      <c r="Q5043" s="40"/>
      <c r="R5043" s="40"/>
      <c r="S5043" s="40"/>
      <c r="T5043" s="40"/>
      <c r="U5043" s="40"/>
      <c r="V5043" s="40"/>
      <c r="W5043" s="40"/>
      <c r="X5043" s="40"/>
      <c r="Y5043" s="40"/>
      <c r="Z5043" s="40"/>
      <c r="AA5043" s="40"/>
      <c r="AB5043" s="40"/>
      <c r="AC5043" s="40"/>
      <c r="AD5043" s="40"/>
      <c r="AE5043" s="40"/>
      <c r="AF5043" s="40"/>
      <c r="AG5043" s="40"/>
      <c r="AH5043" s="40"/>
      <c r="AI5043" s="40"/>
      <c r="AJ5043" s="40"/>
      <c r="AK5043" s="40"/>
      <c r="AL5043" s="40"/>
      <c r="AM5043" s="40"/>
      <c r="AN5043" s="40"/>
      <c r="AO5043" s="40"/>
      <c r="AP5043" s="40"/>
      <c r="AQ5043" s="40"/>
      <c r="AR5043" s="40"/>
      <c r="AS5043" s="40"/>
      <c r="AT5043" s="40"/>
      <c r="AU5043" s="40"/>
      <c r="AV5043" s="40"/>
      <c r="AW5043" s="40"/>
      <c r="AX5043" s="40"/>
      <c r="AY5043" s="40"/>
      <c r="AZ5043" s="40"/>
      <c r="BA5043" s="40"/>
      <c r="BB5043" s="40"/>
      <c r="BC5043" s="40"/>
      <c r="BD5043" s="40"/>
      <c r="BE5043" s="40"/>
      <c r="BF5043" s="40"/>
    </row>
    <row r="5044" spans="1:58" x14ac:dyDescent="0.4">
      <c r="A5044" s="510"/>
      <c r="B5044" s="40"/>
      <c r="C5044" s="40"/>
      <c r="D5044" s="45"/>
      <c r="E5044" s="45"/>
      <c r="F5044" s="64"/>
      <c r="G5044" s="40"/>
      <c r="H5044" s="40"/>
      <c r="I5044" s="40"/>
      <c r="J5044" s="40"/>
      <c r="K5044" s="40"/>
      <c r="L5044" s="40"/>
      <c r="M5044" s="40"/>
      <c r="N5044" s="40"/>
      <c r="O5044" s="40"/>
      <c r="P5044" s="40"/>
      <c r="Q5044" s="40"/>
      <c r="R5044" s="40"/>
      <c r="S5044" s="40"/>
      <c r="T5044" s="40"/>
      <c r="U5044" s="40"/>
      <c r="V5044" s="40"/>
      <c r="W5044" s="40"/>
      <c r="X5044" s="40"/>
      <c r="Y5044" s="40"/>
      <c r="Z5044" s="40"/>
      <c r="AA5044" s="40"/>
      <c r="AB5044" s="40"/>
      <c r="AC5044" s="40"/>
      <c r="AD5044" s="40"/>
      <c r="AE5044" s="40"/>
      <c r="AF5044" s="40"/>
      <c r="AG5044" s="40"/>
      <c r="AH5044" s="40"/>
      <c r="AI5044" s="40"/>
      <c r="AJ5044" s="40"/>
      <c r="AK5044" s="40"/>
      <c r="AL5044" s="40"/>
      <c r="AM5044" s="40"/>
      <c r="AN5044" s="40"/>
      <c r="AO5044" s="40"/>
      <c r="AP5044" s="40"/>
      <c r="AQ5044" s="40"/>
      <c r="AR5044" s="40"/>
      <c r="AS5044" s="40"/>
      <c r="AT5044" s="40"/>
      <c r="AU5044" s="40"/>
      <c r="AV5044" s="40"/>
      <c r="AW5044" s="40"/>
      <c r="AX5044" s="40"/>
      <c r="AY5044" s="40"/>
      <c r="AZ5044" s="40"/>
      <c r="BA5044" s="40"/>
      <c r="BB5044" s="40"/>
      <c r="BC5044" s="40"/>
      <c r="BD5044" s="40"/>
      <c r="BE5044" s="40"/>
      <c r="BF5044" s="40"/>
    </row>
    <row r="5045" spans="1:58" x14ac:dyDescent="0.4">
      <c r="A5045" s="510"/>
      <c r="B5045" s="40"/>
      <c r="C5045" s="40"/>
      <c r="D5045" s="45"/>
      <c r="E5045" s="45"/>
      <c r="F5045" s="64"/>
      <c r="G5045" s="40"/>
      <c r="H5045" s="40"/>
      <c r="I5045" s="40"/>
      <c r="J5045" s="40"/>
      <c r="K5045" s="40"/>
      <c r="L5045" s="40"/>
      <c r="M5045" s="40"/>
      <c r="N5045" s="40"/>
      <c r="O5045" s="40"/>
      <c r="P5045" s="40"/>
      <c r="Q5045" s="40"/>
      <c r="R5045" s="40"/>
      <c r="S5045" s="40"/>
      <c r="T5045" s="40"/>
      <c r="U5045" s="40"/>
      <c r="V5045" s="40"/>
      <c r="W5045" s="40"/>
      <c r="X5045" s="40"/>
      <c r="Y5045" s="40"/>
      <c r="Z5045" s="40"/>
      <c r="AA5045" s="40"/>
      <c r="AB5045" s="40"/>
      <c r="AC5045" s="40"/>
      <c r="AD5045" s="40"/>
      <c r="AE5045" s="40"/>
      <c r="AF5045" s="40"/>
      <c r="AG5045" s="40"/>
      <c r="AH5045" s="40"/>
      <c r="AI5045" s="40"/>
      <c r="AJ5045" s="40"/>
      <c r="AK5045" s="40"/>
      <c r="AL5045" s="40"/>
      <c r="AM5045" s="40"/>
      <c r="AN5045" s="40"/>
      <c r="AO5045" s="40"/>
      <c r="AP5045" s="40"/>
      <c r="AQ5045" s="40"/>
      <c r="AR5045" s="40"/>
      <c r="AS5045" s="40"/>
      <c r="AT5045" s="40"/>
      <c r="AU5045" s="40"/>
      <c r="AV5045" s="40"/>
      <c r="AW5045" s="40"/>
      <c r="AX5045" s="40"/>
      <c r="AY5045" s="40"/>
      <c r="AZ5045" s="40"/>
      <c r="BA5045" s="40"/>
      <c r="BB5045" s="40"/>
      <c r="BC5045" s="40"/>
      <c r="BD5045" s="40"/>
      <c r="BE5045" s="40"/>
      <c r="BF5045" s="40"/>
    </row>
    <row r="5046" spans="1:58" x14ac:dyDescent="0.4">
      <c r="A5046" s="510"/>
      <c r="B5046" s="40"/>
      <c r="C5046" s="40"/>
      <c r="D5046" s="45"/>
      <c r="E5046" s="45"/>
      <c r="F5046" s="64"/>
      <c r="G5046" s="40"/>
      <c r="H5046" s="40"/>
      <c r="I5046" s="40"/>
      <c r="J5046" s="40"/>
      <c r="K5046" s="40"/>
      <c r="L5046" s="40"/>
      <c r="M5046" s="40"/>
      <c r="N5046" s="40"/>
      <c r="O5046" s="40"/>
      <c r="P5046" s="40"/>
      <c r="Q5046" s="40"/>
      <c r="R5046" s="40"/>
      <c r="S5046" s="40"/>
      <c r="T5046" s="40"/>
      <c r="U5046" s="40"/>
      <c r="V5046" s="40"/>
      <c r="W5046" s="40"/>
      <c r="X5046" s="40"/>
      <c r="Y5046" s="40"/>
      <c r="Z5046" s="40"/>
      <c r="AA5046" s="40"/>
      <c r="AB5046" s="40"/>
      <c r="AC5046" s="40"/>
      <c r="AD5046" s="40"/>
      <c r="AE5046" s="40"/>
      <c r="AF5046" s="40"/>
      <c r="AG5046" s="40"/>
      <c r="AH5046" s="40"/>
      <c r="AI5046" s="40"/>
      <c r="AJ5046" s="40"/>
      <c r="AK5046" s="40"/>
      <c r="AL5046" s="40"/>
      <c r="AM5046" s="40"/>
      <c r="AN5046" s="40"/>
      <c r="AO5046" s="40"/>
      <c r="AP5046" s="40"/>
      <c r="AQ5046" s="40"/>
      <c r="AR5046" s="40"/>
      <c r="AS5046" s="40"/>
      <c r="AT5046" s="40"/>
      <c r="AU5046" s="40"/>
      <c r="AV5046" s="40"/>
      <c r="AW5046" s="40"/>
      <c r="AX5046" s="40"/>
      <c r="AY5046" s="40"/>
      <c r="AZ5046" s="40"/>
      <c r="BA5046" s="40"/>
      <c r="BB5046" s="40"/>
      <c r="BC5046" s="40"/>
      <c r="BD5046" s="40"/>
      <c r="BE5046" s="40"/>
      <c r="BF5046" s="40"/>
    </row>
    <row r="5047" spans="1:58" x14ac:dyDescent="0.4">
      <c r="A5047" s="510"/>
      <c r="B5047" s="40"/>
      <c r="C5047" s="40"/>
      <c r="D5047" s="45"/>
      <c r="E5047" s="45"/>
      <c r="F5047" s="64"/>
      <c r="G5047" s="40"/>
      <c r="H5047" s="40"/>
      <c r="I5047" s="40"/>
      <c r="J5047" s="40"/>
      <c r="K5047" s="40"/>
      <c r="L5047" s="40"/>
      <c r="M5047" s="40"/>
      <c r="N5047" s="40"/>
      <c r="O5047" s="40"/>
      <c r="P5047" s="40"/>
      <c r="Q5047" s="40"/>
      <c r="R5047" s="40"/>
      <c r="S5047" s="40"/>
      <c r="T5047" s="40"/>
      <c r="U5047" s="40"/>
      <c r="V5047" s="40"/>
      <c r="W5047" s="40"/>
      <c r="X5047" s="40"/>
      <c r="Y5047" s="40"/>
      <c r="Z5047" s="40"/>
      <c r="AA5047" s="40"/>
      <c r="AB5047" s="40"/>
      <c r="AC5047" s="40"/>
      <c r="AD5047" s="40"/>
      <c r="AE5047" s="40"/>
      <c r="AF5047" s="40"/>
      <c r="AG5047" s="40"/>
      <c r="AH5047" s="40"/>
      <c r="AI5047" s="40"/>
      <c r="AJ5047" s="40"/>
      <c r="AK5047" s="40"/>
      <c r="AL5047" s="40"/>
      <c r="AM5047" s="40"/>
      <c r="AN5047" s="40"/>
      <c r="AO5047" s="40"/>
      <c r="AP5047" s="40"/>
      <c r="AQ5047" s="40"/>
      <c r="AR5047" s="40"/>
      <c r="AS5047" s="40"/>
      <c r="AT5047" s="40"/>
      <c r="AU5047" s="40"/>
      <c r="AV5047" s="40"/>
      <c r="AW5047" s="40"/>
      <c r="AX5047" s="40"/>
      <c r="AY5047" s="40"/>
      <c r="AZ5047" s="40"/>
      <c r="BA5047" s="40"/>
      <c r="BB5047" s="40"/>
      <c r="BC5047" s="40"/>
      <c r="BD5047" s="40"/>
      <c r="BE5047" s="40"/>
      <c r="BF5047" s="40"/>
    </row>
    <row r="5048" spans="1:58" x14ac:dyDescent="0.4">
      <c r="A5048" s="510"/>
      <c r="B5048" s="40"/>
      <c r="C5048" s="40"/>
      <c r="D5048" s="45"/>
      <c r="E5048" s="45"/>
      <c r="F5048" s="64"/>
      <c r="G5048" s="40"/>
      <c r="H5048" s="40"/>
      <c r="I5048" s="40"/>
      <c r="J5048" s="40"/>
      <c r="K5048" s="40"/>
      <c r="L5048" s="40"/>
      <c r="M5048" s="40"/>
      <c r="N5048" s="40"/>
      <c r="O5048" s="40"/>
      <c r="P5048" s="40"/>
      <c r="Q5048" s="40"/>
      <c r="R5048" s="40"/>
      <c r="S5048" s="40"/>
      <c r="T5048" s="40"/>
      <c r="U5048" s="40"/>
      <c r="V5048" s="40"/>
      <c r="W5048" s="40"/>
      <c r="X5048" s="40"/>
      <c r="Y5048" s="40"/>
      <c r="Z5048" s="40"/>
      <c r="AA5048" s="40"/>
      <c r="AB5048" s="40"/>
      <c r="AC5048" s="40"/>
      <c r="AD5048" s="40"/>
      <c r="AE5048" s="40"/>
      <c r="AF5048" s="40"/>
      <c r="AG5048" s="40"/>
      <c r="AH5048" s="40"/>
      <c r="AI5048" s="40"/>
      <c r="AJ5048" s="40"/>
      <c r="AK5048" s="40"/>
      <c r="AL5048" s="40"/>
      <c r="AM5048" s="40"/>
      <c r="AN5048" s="40"/>
      <c r="AO5048" s="40"/>
      <c r="AP5048" s="40"/>
      <c r="AQ5048" s="40"/>
      <c r="AR5048" s="40"/>
      <c r="AS5048" s="40"/>
      <c r="AT5048" s="40"/>
      <c r="AU5048" s="40"/>
      <c r="AV5048" s="40"/>
      <c r="AW5048" s="40"/>
      <c r="AX5048" s="40"/>
      <c r="AY5048" s="40"/>
      <c r="AZ5048" s="40"/>
      <c r="BA5048" s="40"/>
      <c r="BB5048" s="40"/>
      <c r="BC5048" s="40"/>
      <c r="BD5048" s="40"/>
      <c r="BE5048" s="40"/>
      <c r="BF5048" s="40"/>
    </row>
    <row r="5049" spans="1:58" x14ac:dyDescent="0.4">
      <c r="A5049" s="510"/>
      <c r="B5049" s="40"/>
      <c r="C5049" s="40"/>
      <c r="D5049" s="45"/>
      <c r="E5049" s="45"/>
      <c r="F5049" s="64"/>
      <c r="G5049" s="40"/>
      <c r="H5049" s="40"/>
      <c r="I5049" s="40"/>
      <c r="J5049" s="40"/>
      <c r="K5049" s="40"/>
      <c r="L5049" s="40"/>
      <c r="M5049" s="40"/>
      <c r="N5049" s="40"/>
      <c r="O5049" s="40"/>
      <c r="P5049" s="40"/>
      <c r="Q5049" s="40"/>
      <c r="R5049" s="40"/>
      <c r="S5049" s="40"/>
      <c r="T5049" s="40"/>
      <c r="U5049" s="40"/>
      <c r="V5049" s="40"/>
      <c r="W5049" s="40"/>
      <c r="X5049" s="40"/>
      <c r="Y5049" s="40"/>
      <c r="Z5049" s="40"/>
      <c r="AA5049" s="40"/>
      <c r="AB5049" s="40"/>
      <c r="AC5049" s="40"/>
      <c r="AD5049" s="40"/>
      <c r="AE5049" s="40"/>
      <c r="AF5049" s="40"/>
      <c r="AG5049" s="40"/>
      <c r="AH5049" s="40"/>
      <c r="AI5049" s="40"/>
      <c r="AJ5049" s="40"/>
      <c r="AK5049" s="40"/>
      <c r="AL5049" s="40"/>
      <c r="AM5049" s="40"/>
      <c r="AN5049" s="40"/>
      <c r="AO5049" s="40"/>
      <c r="AP5049" s="40"/>
      <c r="AQ5049" s="40"/>
      <c r="AR5049" s="40"/>
      <c r="AS5049" s="40"/>
      <c r="AT5049" s="40"/>
      <c r="AU5049" s="40"/>
      <c r="AV5049" s="40"/>
      <c r="AW5049" s="40"/>
      <c r="AX5049" s="40"/>
      <c r="AY5049" s="40"/>
      <c r="AZ5049" s="40"/>
      <c r="BA5049" s="40"/>
      <c r="BB5049" s="40"/>
      <c r="BC5049" s="40"/>
      <c r="BD5049" s="40"/>
      <c r="BE5049" s="40"/>
      <c r="BF5049" s="40"/>
    </row>
    <row r="5050" spans="1:58" x14ac:dyDescent="0.4">
      <c r="A5050" s="510"/>
      <c r="B5050" s="40"/>
      <c r="C5050" s="40"/>
      <c r="D5050" s="45"/>
      <c r="E5050" s="45"/>
      <c r="F5050" s="64"/>
      <c r="G5050" s="40"/>
      <c r="H5050" s="40"/>
      <c r="I5050" s="40"/>
      <c r="J5050" s="40"/>
      <c r="K5050" s="40"/>
      <c r="L5050" s="40"/>
      <c r="M5050" s="40"/>
      <c r="N5050" s="40"/>
      <c r="O5050" s="40"/>
      <c r="P5050" s="40"/>
      <c r="Q5050" s="40"/>
      <c r="R5050" s="40"/>
      <c r="S5050" s="40"/>
      <c r="T5050" s="40"/>
      <c r="U5050" s="40"/>
      <c r="V5050" s="40"/>
      <c r="W5050" s="40"/>
      <c r="X5050" s="40"/>
      <c r="Y5050" s="40"/>
      <c r="Z5050" s="40"/>
      <c r="AA5050" s="40"/>
      <c r="AB5050" s="40"/>
      <c r="AC5050" s="40"/>
      <c r="AD5050" s="40"/>
      <c r="AE5050" s="40"/>
      <c r="AF5050" s="40"/>
      <c r="AG5050" s="40"/>
      <c r="AH5050" s="40"/>
      <c r="AI5050" s="40"/>
      <c r="AJ5050" s="40"/>
      <c r="AK5050" s="40"/>
      <c r="AL5050" s="40"/>
      <c r="AM5050" s="40"/>
      <c r="AN5050" s="40"/>
      <c r="AO5050" s="40"/>
      <c r="AP5050" s="40"/>
      <c r="AQ5050" s="40"/>
      <c r="AR5050" s="40"/>
      <c r="AS5050" s="40"/>
      <c r="AT5050" s="40"/>
      <c r="AU5050" s="40"/>
      <c r="AV5050" s="40"/>
      <c r="AW5050" s="40"/>
      <c r="AX5050" s="40"/>
      <c r="AY5050" s="40"/>
      <c r="AZ5050" s="40"/>
      <c r="BA5050" s="40"/>
      <c r="BB5050" s="40"/>
      <c r="BC5050" s="40"/>
      <c r="BD5050" s="40"/>
      <c r="BE5050" s="40"/>
      <c r="BF5050" s="40"/>
    </row>
    <row r="5051" spans="1:58" x14ac:dyDescent="0.4">
      <c r="A5051" s="510"/>
      <c r="B5051" s="40"/>
      <c r="C5051" s="40"/>
      <c r="D5051" s="45"/>
      <c r="E5051" s="45"/>
      <c r="F5051" s="64"/>
      <c r="G5051" s="40"/>
      <c r="H5051" s="40"/>
      <c r="I5051" s="40"/>
      <c r="J5051" s="40"/>
      <c r="K5051" s="40"/>
      <c r="L5051" s="40"/>
      <c r="M5051" s="40"/>
      <c r="N5051" s="40"/>
      <c r="O5051" s="40"/>
      <c r="P5051" s="40"/>
      <c r="Q5051" s="40"/>
      <c r="R5051" s="40"/>
      <c r="S5051" s="40"/>
      <c r="T5051" s="40"/>
      <c r="U5051" s="40"/>
      <c r="V5051" s="40"/>
      <c r="W5051" s="40"/>
      <c r="X5051" s="40"/>
      <c r="Y5051" s="40"/>
      <c r="Z5051" s="40"/>
      <c r="AA5051" s="40"/>
      <c r="AB5051" s="40"/>
      <c r="AC5051" s="40"/>
      <c r="AD5051" s="40"/>
      <c r="AE5051" s="40"/>
      <c r="AF5051" s="40"/>
      <c r="AG5051" s="40"/>
      <c r="AH5051" s="40"/>
      <c r="AI5051" s="40"/>
      <c r="AJ5051" s="40"/>
      <c r="AK5051" s="40"/>
      <c r="AL5051" s="40"/>
      <c r="AM5051" s="40"/>
      <c r="AN5051" s="40"/>
      <c r="AO5051" s="40"/>
      <c r="AP5051" s="40"/>
      <c r="AQ5051" s="40"/>
      <c r="AR5051" s="40"/>
      <c r="AS5051" s="40"/>
      <c r="AT5051" s="40"/>
      <c r="AU5051" s="40"/>
      <c r="AV5051" s="40"/>
      <c r="AW5051" s="40"/>
      <c r="AX5051" s="40"/>
      <c r="AY5051" s="40"/>
      <c r="AZ5051" s="40"/>
      <c r="BA5051" s="40"/>
      <c r="BB5051" s="40"/>
      <c r="BC5051" s="40"/>
      <c r="BD5051" s="40"/>
      <c r="BE5051" s="40"/>
      <c r="BF5051" s="40"/>
    </row>
    <row r="5052" spans="1:58" x14ac:dyDescent="0.4">
      <c r="A5052" s="510"/>
      <c r="B5052" s="40"/>
      <c r="C5052" s="40"/>
      <c r="D5052" s="45"/>
      <c r="E5052" s="45"/>
      <c r="F5052" s="64"/>
      <c r="G5052" s="40"/>
      <c r="H5052" s="40"/>
      <c r="I5052" s="40"/>
      <c r="J5052" s="40"/>
      <c r="K5052" s="40"/>
      <c r="L5052" s="40"/>
      <c r="M5052" s="40"/>
      <c r="N5052" s="40"/>
      <c r="O5052" s="40"/>
      <c r="P5052" s="40"/>
      <c r="Q5052" s="40"/>
      <c r="R5052" s="40"/>
      <c r="S5052" s="40"/>
      <c r="T5052" s="40"/>
      <c r="U5052" s="40"/>
      <c r="V5052" s="40"/>
      <c r="W5052" s="40"/>
      <c r="X5052" s="40"/>
      <c r="Y5052" s="40"/>
      <c r="Z5052" s="40"/>
      <c r="AA5052" s="40"/>
      <c r="AB5052" s="40"/>
      <c r="AC5052" s="40"/>
      <c r="AD5052" s="40"/>
      <c r="AE5052" s="40"/>
      <c r="AF5052" s="40"/>
      <c r="AG5052" s="40"/>
      <c r="AH5052" s="40"/>
      <c r="AI5052" s="40"/>
      <c r="AJ5052" s="40"/>
      <c r="AK5052" s="40"/>
      <c r="AL5052" s="40"/>
      <c r="AM5052" s="40"/>
      <c r="AN5052" s="40"/>
      <c r="AO5052" s="40"/>
      <c r="AP5052" s="40"/>
      <c r="AQ5052" s="40"/>
      <c r="AR5052" s="40"/>
      <c r="AS5052" s="40"/>
      <c r="AT5052" s="40"/>
      <c r="AU5052" s="40"/>
      <c r="AV5052" s="40"/>
      <c r="AW5052" s="40"/>
      <c r="AX5052" s="40"/>
      <c r="AY5052" s="40"/>
      <c r="AZ5052" s="40"/>
      <c r="BA5052" s="40"/>
      <c r="BB5052" s="40"/>
      <c r="BC5052" s="40"/>
      <c r="BD5052" s="40"/>
      <c r="BE5052" s="40"/>
      <c r="BF5052" s="40"/>
    </row>
    <row r="5053" spans="1:58" x14ac:dyDescent="0.4">
      <c r="A5053" s="510"/>
      <c r="B5053" s="40"/>
      <c r="C5053" s="40"/>
      <c r="D5053" s="45"/>
      <c r="E5053" s="45"/>
      <c r="F5053" s="64"/>
      <c r="G5053" s="40"/>
      <c r="H5053" s="40"/>
      <c r="I5053" s="40"/>
      <c r="J5053" s="40"/>
      <c r="K5053" s="40"/>
      <c r="L5053" s="40"/>
      <c r="M5053" s="40"/>
      <c r="N5053" s="40"/>
      <c r="O5053" s="40"/>
      <c r="P5053" s="40"/>
      <c r="Q5053" s="40"/>
      <c r="R5053" s="40"/>
      <c r="S5053" s="40"/>
      <c r="T5053" s="40"/>
      <c r="U5053" s="40"/>
      <c r="V5053" s="40"/>
      <c r="W5053" s="40"/>
      <c r="X5053" s="40"/>
      <c r="Y5053" s="40"/>
      <c r="Z5053" s="40"/>
      <c r="AA5053" s="40"/>
      <c r="AB5053" s="40"/>
      <c r="AC5053" s="40"/>
      <c r="AD5053" s="40"/>
      <c r="AE5053" s="40"/>
      <c r="AF5053" s="40"/>
      <c r="AG5053" s="40"/>
      <c r="AH5053" s="40"/>
      <c r="AI5053" s="40"/>
      <c r="AJ5053" s="40"/>
      <c r="AK5053" s="40"/>
      <c r="AL5053" s="40"/>
      <c r="AM5053" s="40"/>
      <c r="AN5053" s="40"/>
      <c r="AO5053" s="40"/>
      <c r="AP5053" s="40"/>
      <c r="AQ5053" s="40"/>
      <c r="AR5053" s="40"/>
      <c r="AS5053" s="40"/>
      <c r="AT5053" s="40"/>
      <c r="AU5053" s="40"/>
      <c r="AV5053" s="40"/>
      <c r="AW5053" s="40"/>
      <c r="AX5053" s="40"/>
      <c r="AY5053" s="40"/>
      <c r="AZ5053" s="40"/>
      <c r="BA5053" s="40"/>
      <c r="BB5053" s="40"/>
      <c r="BC5053" s="40"/>
      <c r="BD5053" s="40"/>
      <c r="BE5053" s="40"/>
      <c r="BF5053" s="40"/>
    </row>
    <row r="5054" spans="1:58" x14ac:dyDescent="0.4">
      <c r="A5054" s="510"/>
      <c r="B5054" s="40"/>
      <c r="C5054" s="40"/>
      <c r="D5054" s="45"/>
      <c r="E5054" s="45"/>
      <c r="F5054" s="64"/>
      <c r="G5054" s="40"/>
      <c r="H5054" s="40"/>
      <c r="I5054" s="40"/>
      <c r="J5054" s="40"/>
      <c r="K5054" s="40"/>
      <c r="L5054" s="40"/>
      <c r="M5054" s="40"/>
      <c r="N5054" s="40"/>
      <c r="O5054" s="40"/>
      <c r="P5054" s="40"/>
      <c r="Q5054" s="40"/>
      <c r="R5054" s="40"/>
      <c r="S5054" s="40"/>
      <c r="T5054" s="40"/>
      <c r="U5054" s="40"/>
      <c r="V5054" s="40"/>
      <c r="W5054" s="40"/>
      <c r="X5054" s="40"/>
      <c r="Y5054" s="40"/>
      <c r="Z5054" s="40"/>
      <c r="AA5054" s="40"/>
      <c r="AB5054" s="40"/>
      <c r="AC5054" s="40"/>
      <c r="AD5054" s="40"/>
      <c r="AE5054" s="40"/>
      <c r="AF5054" s="40"/>
      <c r="AG5054" s="40"/>
      <c r="AH5054" s="40"/>
      <c r="AI5054" s="40"/>
      <c r="AJ5054" s="40"/>
      <c r="AK5054" s="40"/>
      <c r="AL5054" s="40"/>
      <c r="AM5054" s="40"/>
      <c r="AN5054" s="40"/>
      <c r="AO5054" s="40"/>
      <c r="AP5054" s="40"/>
      <c r="AQ5054" s="40"/>
      <c r="AR5054" s="40"/>
      <c r="AS5054" s="40"/>
      <c r="AT5054" s="40"/>
      <c r="AU5054" s="40"/>
      <c r="AV5054" s="40"/>
      <c r="AW5054" s="40"/>
      <c r="AX5054" s="40"/>
      <c r="AY5054" s="40"/>
      <c r="AZ5054" s="40"/>
      <c r="BA5054" s="40"/>
      <c r="BB5054" s="40"/>
      <c r="BC5054" s="40"/>
      <c r="BD5054" s="40"/>
      <c r="BE5054" s="40"/>
      <c r="BF5054" s="40"/>
    </row>
    <row r="5055" spans="1:58" x14ac:dyDescent="0.4">
      <c r="A5055" s="510"/>
      <c r="B5055" s="40"/>
      <c r="C5055" s="40"/>
      <c r="D5055" s="45"/>
      <c r="E5055" s="45"/>
      <c r="F5055" s="64"/>
      <c r="G5055" s="40"/>
      <c r="H5055" s="40"/>
      <c r="I5055" s="40"/>
      <c r="J5055" s="40"/>
      <c r="K5055" s="40"/>
      <c r="L5055" s="40"/>
      <c r="M5055" s="40"/>
      <c r="N5055" s="40"/>
      <c r="O5055" s="40"/>
      <c r="P5055" s="40"/>
      <c r="Q5055" s="40"/>
      <c r="R5055" s="40"/>
      <c r="S5055" s="40"/>
      <c r="T5055" s="40"/>
      <c r="U5055" s="40"/>
      <c r="V5055" s="40"/>
      <c r="W5055" s="40"/>
      <c r="X5055" s="40"/>
      <c r="Y5055" s="40"/>
      <c r="Z5055" s="40"/>
      <c r="AA5055" s="40"/>
      <c r="AB5055" s="40"/>
      <c r="AC5055" s="40"/>
      <c r="AD5055" s="40"/>
      <c r="AE5055" s="40"/>
      <c r="AF5055" s="40"/>
      <c r="AG5055" s="40"/>
      <c r="AH5055" s="40"/>
      <c r="AI5055" s="40"/>
      <c r="AJ5055" s="40"/>
      <c r="AK5055" s="40"/>
      <c r="AL5055" s="40"/>
      <c r="AM5055" s="40"/>
      <c r="AN5055" s="40"/>
      <c r="AO5055" s="40"/>
      <c r="AP5055" s="40"/>
      <c r="AQ5055" s="40"/>
      <c r="AR5055" s="40"/>
      <c r="AS5055" s="40"/>
      <c r="AT5055" s="40"/>
      <c r="AU5055" s="40"/>
      <c r="AV5055" s="40"/>
      <c r="AW5055" s="40"/>
      <c r="AX5055" s="40"/>
      <c r="AY5055" s="40"/>
      <c r="AZ5055" s="40"/>
      <c r="BA5055" s="40"/>
      <c r="BB5055" s="40"/>
      <c r="BC5055" s="40"/>
      <c r="BD5055" s="40"/>
      <c r="BE5055" s="40"/>
      <c r="BF5055" s="40"/>
    </row>
    <row r="5056" spans="1:58" x14ac:dyDescent="0.4">
      <c r="A5056" s="510"/>
      <c r="B5056" s="40"/>
      <c r="C5056" s="40"/>
      <c r="D5056" s="45"/>
      <c r="E5056" s="45"/>
      <c r="F5056" s="64"/>
      <c r="G5056" s="40"/>
      <c r="H5056" s="40"/>
      <c r="I5056" s="40"/>
      <c r="J5056" s="40"/>
      <c r="K5056" s="40"/>
      <c r="L5056" s="40"/>
      <c r="M5056" s="40"/>
      <c r="N5056" s="40"/>
      <c r="O5056" s="40"/>
      <c r="P5056" s="40"/>
      <c r="Q5056" s="40"/>
      <c r="R5056" s="40"/>
      <c r="S5056" s="40"/>
      <c r="T5056" s="40"/>
      <c r="U5056" s="40"/>
      <c r="V5056" s="40"/>
      <c r="W5056" s="40"/>
      <c r="X5056" s="40"/>
      <c r="Y5056" s="40"/>
      <c r="Z5056" s="40"/>
      <c r="AA5056" s="40"/>
      <c r="AB5056" s="40"/>
      <c r="AC5056" s="40"/>
      <c r="AD5056" s="40"/>
      <c r="AE5056" s="40"/>
      <c r="AF5056" s="40"/>
      <c r="AG5056" s="40"/>
      <c r="AH5056" s="40"/>
      <c r="AI5056" s="40"/>
      <c r="AJ5056" s="40"/>
      <c r="AK5056" s="40"/>
      <c r="AL5056" s="40"/>
      <c r="AM5056" s="40"/>
      <c r="AN5056" s="40"/>
      <c r="AO5056" s="40"/>
      <c r="AP5056" s="40"/>
      <c r="AQ5056" s="40"/>
      <c r="AR5056" s="40"/>
      <c r="AS5056" s="40"/>
      <c r="AT5056" s="40"/>
      <c r="AU5056" s="40"/>
      <c r="AV5056" s="40"/>
      <c r="AW5056" s="40"/>
      <c r="AX5056" s="40"/>
      <c r="AY5056" s="40"/>
      <c r="AZ5056" s="40"/>
      <c r="BA5056" s="40"/>
      <c r="BB5056" s="40"/>
      <c r="BC5056" s="40"/>
      <c r="BD5056" s="40"/>
      <c r="BE5056" s="40"/>
      <c r="BF5056" s="40"/>
    </row>
    <row r="5057" spans="1:58" x14ac:dyDescent="0.4">
      <c r="A5057" s="510"/>
      <c r="B5057" s="40"/>
      <c r="C5057" s="40"/>
      <c r="D5057" s="45"/>
      <c r="E5057" s="45"/>
      <c r="F5057" s="64"/>
      <c r="G5057" s="40"/>
      <c r="H5057" s="40"/>
      <c r="I5057" s="40"/>
      <c r="J5057" s="40"/>
      <c r="K5057" s="40"/>
      <c r="L5057" s="40"/>
      <c r="M5057" s="40"/>
      <c r="N5057" s="40"/>
      <c r="O5057" s="40"/>
      <c r="P5057" s="40"/>
      <c r="Q5057" s="40"/>
      <c r="R5057" s="40"/>
      <c r="S5057" s="40"/>
      <c r="T5057" s="40"/>
      <c r="U5057" s="40"/>
      <c r="V5057" s="40"/>
      <c r="W5057" s="40"/>
      <c r="X5057" s="40"/>
      <c r="Y5057" s="40"/>
      <c r="Z5057" s="40"/>
      <c r="AA5057" s="40"/>
      <c r="AB5057" s="40"/>
      <c r="AC5057" s="40"/>
      <c r="AD5057" s="40"/>
      <c r="AE5057" s="40"/>
      <c r="AF5057" s="40"/>
      <c r="AG5057" s="40"/>
      <c r="AH5057" s="40"/>
      <c r="AI5057" s="40"/>
      <c r="AJ5057" s="40"/>
      <c r="AK5057" s="40"/>
      <c r="AL5057" s="40"/>
      <c r="AM5057" s="40"/>
      <c r="AN5057" s="40"/>
      <c r="AO5057" s="40"/>
      <c r="AP5057" s="40"/>
      <c r="AQ5057" s="40"/>
      <c r="AR5057" s="40"/>
      <c r="AS5057" s="40"/>
      <c r="AT5057" s="40"/>
      <c r="AU5057" s="40"/>
      <c r="AV5057" s="40"/>
      <c r="AW5057" s="40"/>
      <c r="AX5057" s="40"/>
      <c r="AY5057" s="40"/>
      <c r="AZ5057" s="40"/>
      <c r="BA5057" s="40"/>
      <c r="BB5057" s="40"/>
      <c r="BC5057" s="40"/>
      <c r="BD5057" s="40"/>
      <c r="BE5057" s="40"/>
      <c r="BF5057" s="40"/>
    </row>
    <row r="5058" spans="1:58" x14ac:dyDescent="0.4">
      <c r="A5058" s="510"/>
      <c r="B5058" s="40"/>
      <c r="C5058" s="40"/>
      <c r="D5058" s="45"/>
      <c r="E5058" s="45"/>
      <c r="F5058" s="64"/>
      <c r="G5058" s="40"/>
      <c r="H5058" s="40"/>
      <c r="I5058" s="40"/>
      <c r="J5058" s="40"/>
      <c r="K5058" s="40"/>
      <c r="L5058" s="40"/>
      <c r="M5058" s="40"/>
      <c r="N5058" s="40"/>
      <c r="O5058" s="40"/>
      <c r="P5058" s="40"/>
      <c r="Q5058" s="40"/>
      <c r="R5058" s="40"/>
      <c r="S5058" s="40"/>
      <c r="T5058" s="40"/>
      <c r="U5058" s="40"/>
      <c r="V5058" s="40"/>
      <c r="W5058" s="40"/>
      <c r="X5058" s="40"/>
      <c r="Y5058" s="40"/>
      <c r="Z5058" s="40"/>
      <c r="AA5058" s="40"/>
      <c r="AB5058" s="40"/>
      <c r="AC5058" s="40"/>
      <c r="AD5058" s="40"/>
      <c r="AE5058" s="40"/>
      <c r="AF5058" s="40"/>
      <c r="AG5058" s="40"/>
      <c r="AH5058" s="40"/>
      <c r="AI5058" s="40"/>
      <c r="AJ5058" s="40"/>
      <c r="AK5058" s="40"/>
      <c r="AL5058" s="40"/>
      <c r="AM5058" s="40"/>
      <c r="AN5058" s="40"/>
      <c r="AO5058" s="40"/>
      <c r="AP5058" s="40"/>
      <c r="AQ5058" s="40"/>
      <c r="AR5058" s="40"/>
      <c r="AS5058" s="40"/>
      <c r="AT5058" s="40"/>
      <c r="AU5058" s="40"/>
      <c r="AV5058" s="40"/>
      <c r="AW5058" s="40"/>
      <c r="AX5058" s="40"/>
      <c r="AY5058" s="40"/>
      <c r="AZ5058" s="40"/>
      <c r="BA5058" s="40"/>
      <c r="BB5058" s="40"/>
      <c r="BC5058" s="40"/>
      <c r="BD5058" s="40"/>
      <c r="BE5058" s="40"/>
      <c r="BF5058" s="40"/>
    </row>
    <row r="5059" spans="1:58" x14ac:dyDescent="0.4">
      <c r="A5059" s="510"/>
      <c r="B5059" s="40"/>
      <c r="C5059" s="40"/>
      <c r="D5059" s="45"/>
      <c r="E5059" s="45"/>
      <c r="F5059" s="64"/>
      <c r="G5059" s="40"/>
      <c r="H5059" s="40"/>
      <c r="I5059" s="40"/>
      <c r="J5059" s="40"/>
      <c r="K5059" s="40"/>
      <c r="L5059" s="40"/>
      <c r="M5059" s="40"/>
      <c r="N5059" s="40"/>
      <c r="O5059" s="40"/>
      <c r="P5059" s="40"/>
      <c r="Q5059" s="40"/>
      <c r="R5059" s="40"/>
      <c r="S5059" s="40"/>
      <c r="T5059" s="40"/>
      <c r="U5059" s="40"/>
      <c r="V5059" s="40"/>
      <c r="W5059" s="40"/>
      <c r="X5059" s="40"/>
      <c r="Y5059" s="40"/>
      <c r="Z5059" s="40"/>
      <c r="AA5059" s="40"/>
      <c r="AB5059" s="40"/>
      <c r="AC5059" s="40"/>
      <c r="AD5059" s="40"/>
      <c r="AE5059" s="40"/>
      <c r="AF5059" s="40"/>
      <c r="AG5059" s="40"/>
      <c r="AH5059" s="40"/>
      <c r="AI5059" s="40"/>
      <c r="AJ5059" s="40"/>
      <c r="AK5059" s="40"/>
      <c r="AL5059" s="40"/>
      <c r="AM5059" s="40"/>
      <c r="AN5059" s="40"/>
      <c r="AO5059" s="40"/>
      <c r="AP5059" s="40"/>
      <c r="AQ5059" s="40"/>
      <c r="AR5059" s="40"/>
      <c r="AS5059" s="40"/>
      <c r="AT5059" s="40"/>
      <c r="AU5059" s="40"/>
      <c r="AV5059" s="40"/>
      <c r="AW5059" s="40"/>
      <c r="AX5059" s="40"/>
      <c r="AY5059" s="40"/>
      <c r="AZ5059" s="40"/>
      <c r="BA5059" s="40"/>
      <c r="BB5059" s="40"/>
      <c r="BC5059" s="40"/>
      <c r="BD5059" s="40"/>
      <c r="BE5059" s="40"/>
      <c r="BF5059" s="40"/>
    </row>
    <row r="5060" spans="1:58" x14ac:dyDescent="0.4">
      <c r="A5060" s="510"/>
      <c r="B5060" s="40"/>
      <c r="C5060" s="40"/>
      <c r="D5060" s="45"/>
      <c r="E5060" s="45"/>
      <c r="F5060" s="64"/>
      <c r="G5060" s="40"/>
      <c r="H5060" s="40"/>
      <c r="I5060" s="40"/>
      <c r="J5060" s="40"/>
      <c r="K5060" s="40"/>
      <c r="L5060" s="40"/>
      <c r="M5060" s="40"/>
      <c r="N5060" s="40"/>
      <c r="O5060" s="40"/>
      <c r="P5060" s="40"/>
      <c r="Q5060" s="40"/>
      <c r="R5060" s="40"/>
      <c r="S5060" s="40"/>
      <c r="T5060" s="40"/>
      <c r="U5060" s="40"/>
      <c r="V5060" s="40"/>
      <c r="W5060" s="40"/>
      <c r="X5060" s="40"/>
      <c r="Y5060" s="40"/>
      <c r="Z5060" s="40"/>
      <c r="AA5060" s="40"/>
      <c r="AB5060" s="40"/>
      <c r="AC5060" s="40"/>
      <c r="AD5060" s="40"/>
      <c r="AE5060" s="40"/>
      <c r="AF5060" s="40"/>
      <c r="AG5060" s="40"/>
      <c r="AH5060" s="40"/>
      <c r="AI5060" s="40"/>
      <c r="AJ5060" s="40"/>
      <c r="AK5060" s="40"/>
      <c r="AL5060" s="40"/>
      <c r="AM5060" s="40"/>
      <c r="AN5060" s="40"/>
      <c r="AO5060" s="40"/>
      <c r="AP5060" s="40"/>
      <c r="AQ5060" s="40"/>
      <c r="AR5060" s="40"/>
      <c r="AS5060" s="40"/>
      <c r="AT5060" s="40"/>
      <c r="AU5060" s="40"/>
      <c r="AV5060" s="40"/>
      <c r="AW5060" s="40"/>
      <c r="AX5060" s="40"/>
      <c r="AY5060" s="40"/>
      <c r="AZ5060" s="40"/>
      <c r="BA5060" s="40"/>
      <c r="BB5060" s="40"/>
      <c r="BC5060" s="40"/>
      <c r="BD5060" s="40"/>
      <c r="BE5060" s="40"/>
      <c r="BF5060" s="40"/>
    </row>
    <row r="5061" spans="1:58" x14ac:dyDescent="0.4">
      <c r="A5061" s="510"/>
      <c r="B5061" s="40"/>
      <c r="C5061" s="40"/>
      <c r="D5061" s="45"/>
      <c r="E5061" s="45"/>
      <c r="F5061" s="64"/>
      <c r="G5061" s="40"/>
      <c r="H5061" s="40"/>
      <c r="I5061" s="40"/>
      <c r="J5061" s="40"/>
      <c r="K5061" s="40"/>
      <c r="L5061" s="40"/>
      <c r="M5061" s="40"/>
      <c r="N5061" s="40"/>
      <c r="O5061" s="40"/>
      <c r="P5061" s="40"/>
      <c r="Q5061" s="40"/>
      <c r="R5061" s="40"/>
      <c r="S5061" s="40"/>
      <c r="T5061" s="40"/>
      <c r="U5061" s="40"/>
      <c r="V5061" s="40"/>
      <c r="W5061" s="40"/>
      <c r="X5061" s="40"/>
      <c r="Y5061" s="40"/>
      <c r="Z5061" s="40"/>
      <c r="AA5061" s="40"/>
      <c r="AB5061" s="40"/>
      <c r="AC5061" s="40"/>
      <c r="AD5061" s="40"/>
      <c r="AE5061" s="40"/>
      <c r="AF5061" s="40"/>
      <c r="AG5061" s="40"/>
      <c r="AH5061" s="40"/>
      <c r="AI5061" s="40"/>
      <c r="AJ5061" s="40"/>
      <c r="AK5061" s="40"/>
      <c r="AL5061" s="40"/>
      <c r="AM5061" s="40"/>
      <c r="AN5061" s="40"/>
      <c r="AO5061" s="40"/>
      <c r="AP5061" s="40"/>
      <c r="AQ5061" s="40"/>
      <c r="AR5061" s="40"/>
      <c r="AS5061" s="40"/>
      <c r="AT5061" s="40"/>
      <c r="AU5061" s="40"/>
      <c r="AV5061" s="40"/>
      <c r="AW5061" s="40"/>
      <c r="AX5061" s="40"/>
      <c r="AY5061" s="40"/>
      <c r="AZ5061" s="40"/>
      <c r="BA5061" s="40"/>
      <c r="BB5061" s="40"/>
      <c r="BC5061" s="40"/>
      <c r="BD5061" s="40"/>
      <c r="BE5061" s="40"/>
      <c r="BF5061" s="40"/>
    </row>
    <row r="5062" spans="1:58" x14ac:dyDescent="0.4">
      <c r="A5062" s="510"/>
      <c r="B5062" s="40"/>
      <c r="C5062" s="40"/>
      <c r="D5062" s="45"/>
      <c r="E5062" s="45"/>
      <c r="F5062" s="64"/>
      <c r="G5062" s="40"/>
      <c r="H5062" s="40"/>
      <c r="I5062" s="40"/>
      <c r="J5062" s="40"/>
      <c r="K5062" s="40"/>
      <c r="L5062" s="40"/>
      <c r="M5062" s="40"/>
      <c r="N5062" s="40"/>
      <c r="O5062" s="40"/>
      <c r="P5062" s="40"/>
      <c r="Q5062" s="40"/>
      <c r="R5062" s="40"/>
      <c r="S5062" s="40"/>
      <c r="T5062" s="40"/>
      <c r="U5062" s="40"/>
      <c r="V5062" s="40"/>
      <c r="W5062" s="40"/>
      <c r="X5062" s="40"/>
      <c r="Y5062" s="40"/>
      <c r="Z5062" s="40"/>
      <c r="AA5062" s="40"/>
      <c r="AB5062" s="40"/>
      <c r="AC5062" s="40"/>
      <c r="AD5062" s="40"/>
      <c r="AE5062" s="40"/>
      <c r="AF5062" s="40"/>
      <c r="AG5062" s="40"/>
      <c r="AH5062" s="40"/>
      <c r="AI5062" s="40"/>
      <c r="AJ5062" s="40"/>
      <c r="AK5062" s="40"/>
      <c r="AL5062" s="40"/>
      <c r="AM5062" s="40"/>
      <c r="AN5062" s="40"/>
      <c r="AO5062" s="40"/>
      <c r="AP5062" s="40"/>
      <c r="AQ5062" s="40"/>
      <c r="AR5062" s="40"/>
      <c r="AS5062" s="40"/>
      <c r="AT5062" s="40"/>
      <c r="AU5062" s="40"/>
      <c r="AV5062" s="40"/>
      <c r="AW5062" s="40"/>
      <c r="AX5062" s="40"/>
      <c r="AY5062" s="40"/>
      <c r="AZ5062" s="40"/>
      <c r="BA5062" s="40"/>
      <c r="BB5062" s="40"/>
      <c r="BC5062" s="40"/>
      <c r="BD5062" s="40"/>
      <c r="BE5062" s="40"/>
      <c r="BF5062" s="40"/>
    </row>
    <row r="5063" spans="1:58" x14ac:dyDescent="0.4">
      <c r="A5063" s="510"/>
      <c r="B5063" s="40"/>
      <c r="C5063" s="40"/>
      <c r="D5063" s="45"/>
      <c r="E5063" s="45"/>
      <c r="F5063" s="64"/>
      <c r="G5063" s="40"/>
      <c r="H5063" s="40"/>
      <c r="I5063" s="40"/>
      <c r="J5063" s="40"/>
      <c r="K5063" s="40"/>
      <c r="L5063" s="40"/>
      <c r="M5063" s="40"/>
      <c r="N5063" s="40"/>
      <c r="O5063" s="40"/>
      <c r="P5063" s="40"/>
      <c r="Q5063" s="40"/>
      <c r="R5063" s="40"/>
      <c r="S5063" s="40"/>
      <c r="T5063" s="40"/>
      <c r="U5063" s="40"/>
      <c r="V5063" s="40"/>
      <c r="W5063" s="40"/>
      <c r="X5063" s="40"/>
      <c r="Y5063" s="40"/>
      <c r="Z5063" s="40"/>
      <c r="AA5063" s="40"/>
      <c r="AB5063" s="40"/>
      <c r="AC5063" s="40"/>
      <c r="AD5063" s="40"/>
      <c r="AE5063" s="40"/>
      <c r="AF5063" s="40"/>
      <c r="AG5063" s="40"/>
      <c r="AH5063" s="40"/>
      <c r="AI5063" s="40"/>
      <c r="AJ5063" s="40"/>
      <c r="AK5063" s="40"/>
      <c r="AL5063" s="40"/>
      <c r="AM5063" s="40"/>
      <c r="AN5063" s="40"/>
      <c r="AO5063" s="40"/>
      <c r="AP5063" s="40"/>
      <c r="AQ5063" s="40"/>
      <c r="AR5063" s="40"/>
      <c r="AS5063" s="40"/>
      <c r="AT5063" s="40"/>
      <c r="AU5063" s="40"/>
      <c r="AV5063" s="40"/>
      <c r="AW5063" s="40"/>
      <c r="AX5063" s="40"/>
      <c r="AY5063" s="40"/>
      <c r="AZ5063" s="40"/>
      <c r="BA5063" s="40"/>
      <c r="BB5063" s="40"/>
      <c r="BC5063" s="40"/>
      <c r="BD5063" s="40"/>
      <c r="BE5063" s="40"/>
      <c r="BF5063" s="40"/>
    </row>
    <row r="5064" spans="1:58" x14ac:dyDescent="0.4">
      <c r="A5064" s="510"/>
      <c r="B5064" s="40"/>
      <c r="C5064" s="40"/>
      <c r="D5064" s="45"/>
      <c r="E5064" s="45"/>
      <c r="F5064" s="64"/>
      <c r="G5064" s="40"/>
      <c r="H5064" s="40"/>
      <c r="I5064" s="40"/>
      <c r="J5064" s="40"/>
      <c r="K5064" s="40"/>
      <c r="L5064" s="40"/>
      <c r="M5064" s="40"/>
      <c r="N5064" s="40"/>
      <c r="O5064" s="40"/>
      <c r="P5064" s="40"/>
      <c r="Q5064" s="40"/>
      <c r="R5064" s="40"/>
      <c r="S5064" s="40"/>
      <c r="T5064" s="40"/>
      <c r="U5064" s="40"/>
      <c r="V5064" s="40"/>
      <c r="W5064" s="40"/>
      <c r="X5064" s="40"/>
      <c r="Y5064" s="40"/>
      <c r="Z5064" s="40"/>
      <c r="AA5064" s="40"/>
      <c r="AB5064" s="40"/>
      <c r="AC5064" s="40"/>
      <c r="AD5064" s="40"/>
      <c r="AE5064" s="40"/>
      <c r="AF5064" s="40"/>
      <c r="AG5064" s="40"/>
      <c r="AH5064" s="40"/>
      <c r="AI5064" s="40"/>
      <c r="AJ5064" s="40"/>
      <c r="AK5064" s="40"/>
      <c r="AL5064" s="40"/>
      <c r="AM5064" s="40"/>
      <c r="AN5064" s="40"/>
      <c r="AO5064" s="40"/>
      <c r="AP5064" s="40"/>
      <c r="AQ5064" s="40"/>
      <c r="AR5064" s="40"/>
      <c r="AS5064" s="40"/>
      <c r="AT5064" s="40"/>
      <c r="AU5064" s="40"/>
      <c r="AV5064" s="40"/>
      <c r="AW5064" s="40"/>
      <c r="AX5064" s="40"/>
      <c r="AY5064" s="40"/>
      <c r="AZ5064" s="40"/>
      <c r="BA5064" s="40"/>
      <c r="BB5064" s="40"/>
      <c r="BC5064" s="40"/>
      <c r="BD5064" s="40"/>
      <c r="BE5064" s="40"/>
      <c r="BF5064" s="40"/>
    </row>
    <row r="5065" spans="1:58" x14ac:dyDescent="0.4">
      <c r="A5065" s="510"/>
      <c r="B5065" s="40"/>
      <c r="C5065" s="40"/>
      <c r="D5065" s="45"/>
      <c r="E5065" s="45"/>
      <c r="F5065" s="64"/>
      <c r="G5065" s="40"/>
      <c r="H5065" s="40"/>
      <c r="I5065" s="40"/>
      <c r="J5065" s="40"/>
      <c r="K5065" s="40"/>
      <c r="L5065" s="40"/>
      <c r="M5065" s="40"/>
      <c r="N5065" s="40"/>
      <c r="O5065" s="40"/>
      <c r="P5065" s="40"/>
      <c r="Q5065" s="40"/>
      <c r="R5065" s="40"/>
      <c r="S5065" s="40"/>
      <c r="T5065" s="40"/>
      <c r="U5065" s="40"/>
      <c r="V5065" s="40"/>
      <c r="W5065" s="40"/>
      <c r="X5065" s="40"/>
      <c r="Y5065" s="40"/>
      <c r="Z5065" s="40"/>
      <c r="AA5065" s="40"/>
      <c r="AB5065" s="40"/>
      <c r="AC5065" s="40"/>
      <c r="AD5065" s="40"/>
      <c r="AE5065" s="40"/>
      <c r="AF5065" s="40"/>
      <c r="AG5065" s="40"/>
      <c r="AH5065" s="40"/>
      <c r="AI5065" s="40"/>
      <c r="AJ5065" s="40"/>
      <c r="AK5065" s="40"/>
      <c r="AL5065" s="40"/>
      <c r="AM5065" s="40"/>
      <c r="AN5065" s="40"/>
      <c r="AO5065" s="40"/>
      <c r="AP5065" s="40"/>
      <c r="AQ5065" s="40"/>
      <c r="AR5065" s="40"/>
      <c r="AS5065" s="40"/>
      <c r="AT5065" s="40"/>
      <c r="AU5065" s="40"/>
      <c r="AV5065" s="40"/>
      <c r="AW5065" s="40"/>
      <c r="AX5065" s="40"/>
      <c r="AY5065" s="40"/>
      <c r="AZ5065" s="40"/>
      <c r="BA5065" s="40"/>
      <c r="BB5065" s="40"/>
      <c r="BC5065" s="40"/>
      <c r="BD5065" s="40"/>
      <c r="BE5065" s="40"/>
      <c r="BF5065" s="40"/>
    </row>
    <row r="5066" spans="1:58" x14ac:dyDescent="0.4">
      <c r="A5066" s="510"/>
      <c r="B5066" s="40"/>
      <c r="C5066" s="40"/>
      <c r="D5066" s="45"/>
      <c r="E5066" s="45"/>
      <c r="F5066" s="64"/>
      <c r="G5066" s="40"/>
      <c r="H5066" s="40"/>
      <c r="I5066" s="40"/>
      <c r="J5066" s="40"/>
      <c r="K5066" s="40"/>
      <c r="L5066" s="40"/>
      <c r="M5066" s="40"/>
      <c r="N5066" s="40"/>
      <c r="O5066" s="40"/>
      <c r="P5066" s="40"/>
      <c r="Q5066" s="40"/>
      <c r="R5066" s="40"/>
      <c r="S5066" s="40"/>
      <c r="T5066" s="40"/>
      <c r="U5066" s="40"/>
      <c r="V5066" s="40"/>
      <c r="W5066" s="40"/>
      <c r="X5066" s="40"/>
      <c r="Y5066" s="40"/>
      <c r="Z5066" s="40"/>
      <c r="AA5066" s="40"/>
      <c r="AB5066" s="40"/>
      <c r="AC5066" s="40"/>
      <c r="AD5066" s="40"/>
      <c r="AE5066" s="40"/>
      <c r="AF5066" s="40"/>
      <c r="AG5066" s="40"/>
      <c r="AH5066" s="40"/>
      <c r="AI5066" s="40"/>
      <c r="AJ5066" s="40"/>
      <c r="AK5066" s="40"/>
      <c r="AL5066" s="40"/>
      <c r="AM5066" s="40"/>
      <c r="AN5066" s="40"/>
      <c r="AO5066" s="40"/>
      <c r="AP5066" s="40"/>
      <c r="AQ5066" s="40"/>
      <c r="AR5066" s="40"/>
      <c r="AS5066" s="40"/>
      <c r="AT5066" s="40"/>
      <c r="AU5066" s="40"/>
      <c r="AV5066" s="40"/>
      <c r="AW5066" s="40"/>
      <c r="AX5066" s="40"/>
      <c r="AY5066" s="40"/>
      <c r="AZ5066" s="40"/>
      <c r="BA5066" s="40"/>
      <c r="BB5066" s="40"/>
      <c r="BC5066" s="40"/>
      <c r="BD5066" s="40"/>
      <c r="BE5066" s="40"/>
      <c r="BF5066" s="40"/>
    </row>
    <row r="5067" spans="1:58" x14ac:dyDescent="0.4">
      <c r="A5067" s="510"/>
      <c r="B5067" s="40"/>
      <c r="C5067" s="40"/>
      <c r="D5067" s="45"/>
      <c r="E5067" s="45"/>
      <c r="F5067" s="64"/>
      <c r="G5067" s="40"/>
      <c r="H5067" s="40"/>
      <c r="I5067" s="40"/>
      <c r="J5067" s="40"/>
      <c r="K5067" s="40"/>
      <c r="L5067" s="40"/>
      <c r="M5067" s="40"/>
      <c r="N5067" s="40"/>
      <c r="O5067" s="40"/>
      <c r="P5067" s="40"/>
      <c r="Q5067" s="40"/>
      <c r="R5067" s="40"/>
      <c r="S5067" s="40"/>
      <c r="T5067" s="40"/>
      <c r="U5067" s="40"/>
      <c r="V5067" s="40"/>
      <c r="W5067" s="40"/>
      <c r="X5067" s="40"/>
      <c r="Y5067" s="40"/>
      <c r="Z5067" s="40"/>
      <c r="AA5067" s="40"/>
      <c r="AB5067" s="40"/>
      <c r="AC5067" s="40"/>
      <c r="AD5067" s="40"/>
      <c r="AE5067" s="40"/>
      <c r="AF5067" s="40"/>
      <c r="AG5067" s="40"/>
      <c r="AH5067" s="40"/>
      <c r="AI5067" s="40"/>
      <c r="AJ5067" s="40"/>
      <c r="AK5067" s="40"/>
      <c r="AL5067" s="40"/>
      <c r="AM5067" s="40"/>
      <c r="AN5067" s="40"/>
      <c r="AO5067" s="40"/>
      <c r="AP5067" s="40"/>
      <c r="AQ5067" s="40"/>
      <c r="AR5067" s="40"/>
      <c r="AS5067" s="40"/>
      <c r="AT5067" s="40"/>
      <c r="AU5067" s="40"/>
      <c r="AV5067" s="40"/>
      <c r="AW5067" s="40"/>
      <c r="AX5067" s="40"/>
      <c r="AY5067" s="40"/>
      <c r="AZ5067" s="40"/>
      <c r="BA5067" s="40"/>
      <c r="BB5067" s="40"/>
      <c r="BC5067" s="40"/>
      <c r="BD5067" s="40"/>
      <c r="BE5067" s="40"/>
      <c r="BF5067" s="40"/>
    </row>
    <row r="5068" spans="1:58" x14ac:dyDescent="0.4">
      <c r="A5068" s="510"/>
      <c r="B5068" s="40"/>
      <c r="C5068" s="40"/>
      <c r="D5068" s="45"/>
      <c r="E5068" s="45"/>
      <c r="F5068" s="64"/>
      <c r="G5068" s="40"/>
      <c r="H5068" s="40"/>
      <c r="I5068" s="40"/>
      <c r="J5068" s="40"/>
      <c r="K5068" s="40"/>
      <c r="L5068" s="40"/>
      <c r="M5068" s="40"/>
      <c r="N5068" s="40"/>
      <c r="O5068" s="40"/>
      <c r="P5068" s="40"/>
      <c r="Q5068" s="40"/>
      <c r="R5068" s="40"/>
      <c r="S5068" s="40"/>
      <c r="T5068" s="40"/>
      <c r="U5068" s="40"/>
      <c r="V5068" s="40"/>
      <c r="W5068" s="40"/>
      <c r="X5068" s="40"/>
      <c r="Y5068" s="40"/>
      <c r="Z5068" s="40"/>
      <c r="AA5068" s="40"/>
      <c r="AB5068" s="40"/>
      <c r="AC5068" s="40"/>
      <c r="AD5068" s="40"/>
      <c r="AE5068" s="40"/>
      <c r="AF5068" s="40"/>
      <c r="AG5068" s="40"/>
      <c r="AH5068" s="40"/>
      <c r="AI5068" s="40"/>
      <c r="AJ5068" s="40"/>
      <c r="AK5068" s="40"/>
      <c r="AL5068" s="40"/>
      <c r="AM5068" s="40"/>
      <c r="AN5068" s="40"/>
      <c r="AO5068" s="40"/>
      <c r="AP5068" s="40"/>
      <c r="AQ5068" s="40"/>
      <c r="AR5068" s="40"/>
      <c r="AS5068" s="40"/>
      <c r="AT5068" s="40"/>
      <c r="AU5068" s="40"/>
      <c r="AV5068" s="40"/>
      <c r="AW5068" s="40"/>
      <c r="AX5068" s="40"/>
      <c r="AY5068" s="40"/>
      <c r="AZ5068" s="40"/>
      <c r="BA5068" s="40"/>
      <c r="BB5068" s="40"/>
      <c r="BC5068" s="40"/>
      <c r="BD5068" s="40"/>
      <c r="BE5068" s="40"/>
      <c r="BF5068" s="40"/>
    </row>
    <row r="5069" spans="1:58" x14ac:dyDescent="0.4">
      <c r="A5069" s="510"/>
      <c r="B5069" s="40"/>
      <c r="C5069" s="40"/>
      <c r="D5069" s="45"/>
      <c r="E5069" s="45"/>
      <c r="F5069" s="64"/>
      <c r="G5069" s="40"/>
      <c r="H5069" s="40"/>
      <c r="I5069" s="40"/>
      <c r="J5069" s="40"/>
      <c r="K5069" s="40"/>
      <c r="L5069" s="40"/>
      <c r="M5069" s="40"/>
      <c r="N5069" s="40"/>
      <c r="O5069" s="40"/>
      <c r="P5069" s="40"/>
      <c r="Q5069" s="40"/>
      <c r="R5069" s="40"/>
      <c r="S5069" s="40"/>
      <c r="T5069" s="40"/>
      <c r="U5069" s="40"/>
      <c r="V5069" s="40"/>
      <c r="W5069" s="40"/>
      <c r="X5069" s="40"/>
      <c r="Y5069" s="40"/>
      <c r="Z5069" s="40"/>
      <c r="AA5069" s="40"/>
      <c r="AB5069" s="40"/>
      <c r="AC5069" s="40"/>
      <c r="AD5069" s="40"/>
      <c r="AE5069" s="40"/>
      <c r="AF5069" s="40"/>
      <c r="AG5069" s="40"/>
      <c r="AH5069" s="40"/>
      <c r="AI5069" s="40"/>
      <c r="AJ5069" s="40"/>
      <c r="AK5069" s="40"/>
      <c r="AL5069" s="40"/>
      <c r="AM5069" s="40"/>
      <c r="AN5069" s="40"/>
      <c r="AO5069" s="40"/>
      <c r="AP5069" s="40"/>
      <c r="AQ5069" s="40"/>
      <c r="AR5069" s="40"/>
      <c r="AS5069" s="40"/>
      <c r="AT5069" s="40"/>
      <c r="AU5069" s="40"/>
      <c r="AV5069" s="40"/>
      <c r="AW5069" s="40"/>
      <c r="AX5069" s="40"/>
      <c r="AY5069" s="40"/>
      <c r="AZ5069" s="40"/>
      <c r="BA5069" s="40"/>
      <c r="BB5069" s="40"/>
      <c r="BC5069" s="40"/>
      <c r="BD5069" s="40"/>
      <c r="BE5069" s="40"/>
      <c r="BF5069" s="40"/>
    </row>
    <row r="5070" spans="1:58" x14ac:dyDescent="0.4">
      <c r="A5070" s="510"/>
      <c r="B5070" s="40"/>
      <c r="C5070" s="40"/>
      <c r="D5070" s="45"/>
      <c r="E5070" s="45"/>
      <c r="F5070" s="64"/>
      <c r="G5070" s="40"/>
      <c r="H5070" s="40"/>
      <c r="I5070" s="40"/>
      <c r="J5070" s="40"/>
      <c r="K5070" s="40"/>
      <c r="L5070" s="40"/>
      <c r="M5070" s="40"/>
      <c r="N5070" s="40"/>
      <c r="O5070" s="40"/>
      <c r="P5070" s="40"/>
      <c r="Q5070" s="40"/>
      <c r="R5070" s="40"/>
      <c r="S5070" s="40"/>
      <c r="T5070" s="40"/>
      <c r="U5070" s="40"/>
      <c r="V5070" s="40"/>
      <c r="W5070" s="40"/>
      <c r="X5070" s="40"/>
      <c r="Y5070" s="40"/>
      <c r="Z5070" s="40"/>
      <c r="AA5070" s="40"/>
      <c r="AB5070" s="40"/>
      <c r="AC5070" s="40"/>
      <c r="AD5070" s="40"/>
      <c r="AE5070" s="40"/>
      <c r="AF5070" s="40"/>
      <c r="AG5070" s="40"/>
      <c r="AH5070" s="40"/>
      <c r="AI5070" s="40"/>
      <c r="AJ5070" s="40"/>
      <c r="AK5070" s="40"/>
      <c r="AL5070" s="40"/>
      <c r="AM5070" s="40"/>
      <c r="AN5070" s="40"/>
      <c r="AO5070" s="40"/>
      <c r="AP5070" s="40"/>
      <c r="AQ5070" s="40"/>
      <c r="AR5070" s="40"/>
      <c r="AS5070" s="40"/>
      <c r="AT5070" s="40"/>
      <c r="AU5070" s="40"/>
      <c r="AV5070" s="40"/>
      <c r="AW5070" s="40"/>
      <c r="AX5070" s="40"/>
      <c r="AY5070" s="40"/>
      <c r="AZ5070" s="40"/>
      <c r="BA5070" s="40"/>
      <c r="BB5070" s="40"/>
      <c r="BC5070" s="40"/>
      <c r="BD5070" s="40"/>
      <c r="BE5070" s="40"/>
      <c r="BF5070" s="40"/>
    </row>
    <row r="5071" spans="1:58" x14ac:dyDescent="0.4">
      <c r="A5071" s="510"/>
      <c r="B5071" s="40"/>
      <c r="C5071" s="40"/>
      <c r="D5071" s="45"/>
      <c r="E5071" s="45"/>
      <c r="F5071" s="64"/>
      <c r="G5071" s="40"/>
      <c r="H5071" s="40"/>
      <c r="I5071" s="40"/>
      <c r="J5071" s="40"/>
      <c r="K5071" s="40"/>
      <c r="L5071" s="40"/>
      <c r="M5071" s="40"/>
      <c r="N5071" s="40"/>
      <c r="O5071" s="40"/>
      <c r="P5071" s="40"/>
      <c r="Q5071" s="40"/>
      <c r="R5071" s="40"/>
      <c r="S5071" s="40"/>
      <c r="T5071" s="40"/>
      <c r="U5071" s="40"/>
      <c r="V5071" s="40"/>
      <c r="W5071" s="40"/>
      <c r="X5071" s="40"/>
      <c r="Y5071" s="40"/>
      <c r="Z5071" s="40"/>
      <c r="AA5071" s="40"/>
      <c r="AB5071" s="40"/>
      <c r="AC5071" s="40"/>
      <c r="AD5071" s="40"/>
      <c r="AE5071" s="40"/>
      <c r="AF5071" s="40"/>
      <c r="AG5071" s="40"/>
      <c r="AH5071" s="40"/>
      <c r="AI5071" s="40"/>
      <c r="AJ5071" s="40"/>
      <c r="AK5071" s="40"/>
      <c r="AL5071" s="40"/>
      <c r="AM5071" s="40"/>
      <c r="AN5071" s="40"/>
      <c r="AO5071" s="40"/>
      <c r="AP5071" s="40"/>
      <c r="AQ5071" s="40"/>
      <c r="AR5071" s="40"/>
      <c r="AS5071" s="40"/>
      <c r="AT5071" s="40"/>
      <c r="AU5071" s="40"/>
      <c r="AV5071" s="40"/>
      <c r="AW5071" s="40"/>
      <c r="AX5071" s="40"/>
      <c r="AY5071" s="40"/>
      <c r="AZ5071" s="40"/>
      <c r="BA5071" s="40"/>
      <c r="BB5071" s="40"/>
      <c r="BC5071" s="40"/>
      <c r="BD5071" s="40"/>
      <c r="BE5071" s="40"/>
      <c r="BF5071" s="40"/>
    </row>
    <row r="5072" spans="1:58" x14ac:dyDescent="0.4">
      <c r="A5072" s="510"/>
      <c r="B5072" s="40"/>
      <c r="C5072" s="40"/>
      <c r="D5072" s="45"/>
      <c r="E5072" s="45"/>
      <c r="F5072" s="64"/>
      <c r="G5072" s="40"/>
      <c r="H5072" s="40"/>
      <c r="I5072" s="40"/>
      <c r="J5072" s="40"/>
      <c r="K5072" s="40"/>
      <c r="L5072" s="40"/>
      <c r="M5072" s="40"/>
      <c r="N5072" s="40"/>
      <c r="O5072" s="40"/>
      <c r="P5072" s="40"/>
      <c r="Q5072" s="40"/>
      <c r="R5072" s="40"/>
      <c r="S5072" s="40"/>
      <c r="T5072" s="40"/>
      <c r="U5072" s="40"/>
      <c r="V5072" s="40"/>
      <c r="W5072" s="40"/>
      <c r="X5072" s="40"/>
      <c r="Y5072" s="40"/>
      <c r="Z5072" s="40"/>
      <c r="AA5072" s="40"/>
      <c r="AB5072" s="40"/>
      <c r="AC5072" s="40"/>
      <c r="AD5072" s="40"/>
      <c r="AE5072" s="40"/>
      <c r="AF5072" s="40"/>
      <c r="AG5072" s="40"/>
      <c r="AH5072" s="40"/>
      <c r="AI5072" s="40"/>
      <c r="AJ5072" s="40"/>
      <c r="AK5072" s="40"/>
      <c r="AL5072" s="40"/>
      <c r="AM5072" s="40"/>
      <c r="AN5072" s="40"/>
      <c r="AO5072" s="40"/>
      <c r="AP5072" s="40"/>
      <c r="AQ5072" s="40"/>
      <c r="AR5072" s="40"/>
      <c r="AS5072" s="40"/>
      <c r="AT5072" s="40"/>
      <c r="AU5072" s="40"/>
      <c r="AV5072" s="40"/>
      <c r="AW5072" s="40"/>
      <c r="AX5072" s="40"/>
      <c r="AY5072" s="40"/>
      <c r="AZ5072" s="40"/>
      <c r="BA5072" s="40"/>
      <c r="BB5072" s="40"/>
      <c r="BC5072" s="40"/>
      <c r="BD5072" s="40"/>
      <c r="BE5072" s="40"/>
      <c r="BF5072" s="40"/>
    </row>
    <row r="5073" spans="1:58" x14ac:dyDescent="0.4">
      <c r="A5073" s="510"/>
      <c r="B5073" s="40"/>
      <c r="C5073" s="40"/>
      <c r="D5073" s="45"/>
      <c r="E5073" s="45"/>
      <c r="F5073" s="64"/>
      <c r="G5073" s="40"/>
      <c r="H5073" s="40"/>
      <c r="I5073" s="40"/>
      <c r="J5073" s="40"/>
      <c r="K5073" s="40"/>
      <c r="L5073" s="40"/>
      <c r="M5073" s="40"/>
      <c r="N5073" s="40"/>
      <c r="O5073" s="40"/>
      <c r="P5073" s="40"/>
      <c r="Q5073" s="40"/>
      <c r="R5073" s="40"/>
      <c r="S5073" s="40"/>
      <c r="T5073" s="40"/>
      <c r="U5073" s="40"/>
      <c r="V5073" s="40"/>
      <c r="W5073" s="40"/>
      <c r="X5073" s="40"/>
      <c r="Y5073" s="40"/>
      <c r="Z5073" s="40"/>
      <c r="AA5073" s="40"/>
      <c r="AB5073" s="40"/>
      <c r="AC5073" s="40"/>
      <c r="AD5073" s="40"/>
      <c r="AE5073" s="40"/>
      <c r="AF5073" s="40"/>
      <c r="AG5073" s="40"/>
      <c r="AH5073" s="40"/>
      <c r="AI5073" s="40"/>
      <c r="AJ5073" s="40"/>
      <c r="AK5073" s="40"/>
      <c r="AL5073" s="40"/>
      <c r="AM5073" s="40"/>
      <c r="AN5073" s="40"/>
      <c r="AO5073" s="40"/>
      <c r="AP5073" s="40"/>
      <c r="AQ5073" s="40"/>
      <c r="AR5073" s="40"/>
      <c r="AS5073" s="40"/>
      <c r="AT5073" s="40"/>
      <c r="AU5073" s="40"/>
      <c r="AV5073" s="40"/>
      <c r="AW5073" s="40"/>
      <c r="AX5073" s="40"/>
      <c r="AY5073" s="40"/>
      <c r="AZ5073" s="40"/>
      <c r="BA5073" s="40"/>
      <c r="BB5073" s="40"/>
      <c r="BC5073" s="40"/>
      <c r="BD5073" s="40"/>
      <c r="BE5073" s="40"/>
      <c r="BF5073" s="40"/>
    </row>
    <row r="5074" spans="1:58" x14ac:dyDescent="0.4">
      <c r="A5074" s="510"/>
      <c r="B5074" s="40"/>
      <c r="C5074" s="40"/>
      <c r="D5074" s="45"/>
      <c r="E5074" s="45"/>
      <c r="F5074" s="64"/>
      <c r="G5074" s="40"/>
      <c r="H5074" s="40"/>
      <c r="I5074" s="40"/>
      <c r="J5074" s="40"/>
      <c r="K5074" s="40"/>
      <c r="L5074" s="40"/>
      <c r="M5074" s="40"/>
      <c r="N5074" s="40"/>
      <c r="O5074" s="40"/>
      <c r="P5074" s="40"/>
      <c r="Q5074" s="40"/>
      <c r="R5074" s="40"/>
      <c r="S5074" s="40"/>
      <c r="T5074" s="40"/>
      <c r="U5074" s="40"/>
      <c r="V5074" s="40"/>
      <c r="W5074" s="40"/>
      <c r="X5074" s="40"/>
      <c r="Y5074" s="40"/>
      <c r="Z5074" s="40"/>
      <c r="AA5074" s="40"/>
      <c r="AB5074" s="40"/>
      <c r="AC5074" s="40"/>
      <c r="AD5074" s="40"/>
      <c r="AE5074" s="40"/>
      <c r="AF5074" s="40"/>
      <c r="AG5074" s="40"/>
      <c r="AH5074" s="40"/>
      <c r="AI5074" s="40"/>
      <c r="AJ5074" s="40"/>
      <c r="AK5074" s="40"/>
      <c r="AL5074" s="40"/>
      <c r="AM5074" s="40"/>
      <c r="AN5074" s="40"/>
      <c r="AO5074" s="40"/>
      <c r="AP5074" s="40"/>
      <c r="AQ5074" s="40"/>
      <c r="AR5074" s="40"/>
      <c r="AS5074" s="40"/>
      <c r="AT5074" s="40"/>
      <c r="AU5074" s="40"/>
      <c r="AV5074" s="40"/>
      <c r="AW5074" s="40"/>
      <c r="AX5074" s="40"/>
      <c r="AY5074" s="40"/>
      <c r="AZ5074" s="40"/>
      <c r="BA5074" s="40"/>
      <c r="BB5074" s="40"/>
      <c r="BC5074" s="40"/>
      <c r="BD5074" s="40"/>
      <c r="BE5074" s="40"/>
      <c r="BF5074" s="40"/>
    </row>
    <row r="5075" spans="1:58" x14ac:dyDescent="0.4">
      <c r="A5075" s="510"/>
      <c r="B5075" s="40"/>
      <c r="C5075" s="40"/>
      <c r="D5075" s="45"/>
      <c r="E5075" s="45"/>
      <c r="F5075" s="64"/>
      <c r="G5075" s="40"/>
      <c r="H5075" s="40"/>
      <c r="I5075" s="40"/>
      <c r="J5075" s="40"/>
      <c r="K5075" s="40"/>
      <c r="L5075" s="40"/>
      <c r="M5075" s="40"/>
      <c r="N5075" s="40"/>
      <c r="O5075" s="40"/>
      <c r="P5075" s="40"/>
      <c r="Q5075" s="40"/>
      <c r="R5075" s="40"/>
      <c r="S5075" s="40"/>
      <c r="T5075" s="40"/>
      <c r="U5075" s="40"/>
      <c r="V5075" s="40"/>
      <c r="W5075" s="40"/>
      <c r="X5075" s="40"/>
      <c r="Y5075" s="40"/>
      <c r="Z5075" s="40"/>
      <c r="AA5075" s="40"/>
      <c r="AB5075" s="40"/>
      <c r="AC5075" s="40"/>
      <c r="AD5075" s="40"/>
      <c r="AE5075" s="40"/>
      <c r="AF5075" s="40"/>
      <c r="AG5075" s="40"/>
      <c r="AH5075" s="40"/>
      <c r="AI5075" s="40"/>
      <c r="AJ5075" s="40"/>
      <c r="AK5075" s="40"/>
      <c r="AL5075" s="40"/>
      <c r="AM5075" s="40"/>
      <c r="AN5075" s="40"/>
      <c r="AO5075" s="40"/>
      <c r="AP5075" s="40"/>
      <c r="AQ5075" s="40"/>
      <c r="AR5075" s="40"/>
      <c r="AS5075" s="40"/>
      <c r="AT5075" s="40"/>
      <c r="AU5075" s="40"/>
      <c r="AV5075" s="40"/>
      <c r="AW5075" s="40"/>
      <c r="AX5075" s="40"/>
      <c r="AY5075" s="40"/>
      <c r="AZ5075" s="40"/>
      <c r="BA5075" s="40"/>
      <c r="BB5075" s="40"/>
      <c r="BC5075" s="40"/>
      <c r="BD5075" s="40"/>
      <c r="BE5075" s="40"/>
      <c r="BF5075" s="40"/>
    </row>
    <row r="5076" spans="1:58" x14ac:dyDescent="0.4">
      <c r="A5076" s="510"/>
      <c r="B5076" s="40"/>
      <c r="C5076" s="40"/>
      <c r="D5076" s="45"/>
      <c r="E5076" s="45"/>
      <c r="F5076" s="64"/>
      <c r="G5076" s="40"/>
      <c r="H5076" s="40"/>
      <c r="I5076" s="40"/>
      <c r="J5076" s="40"/>
      <c r="K5076" s="40"/>
      <c r="L5076" s="40"/>
      <c r="M5076" s="40"/>
      <c r="N5076" s="40"/>
      <c r="O5076" s="40"/>
      <c r="P5076" s="40"/>
      <c r="Q5076" s="40"/>
      <c r="R5076" s="40"/>
      <c r="S5076" s="40"/>
      <c r="T5076" s="40"/>
      <c r="U5076" s="40"/>
      <c r="V5076" s="40"/>
      <c r="W5076" s="40"/>
      <c r="X5076" s="40"/>
      <c r="Y5076" s="40"/>
      <c r="Z5076" s="40"/>
      <c r="AA5076" s="40"/>
      <c r="AB5076" s="40"/>
      <c r="AC5076" s="40"/>
      <c r="AD5076" s="40"/>
      <c r="AE5076" s="40"/>
      <c r="AF5076" s="40"/>
      <c r="AG5076" s="40"/>
      <c r="AH5076" s="40"/>
      <c r="AI5076" s="40"/>
      <c r="AJ5076" s="40"/>
      <c r="AK5076" s="40"/>
      <c r="AL5076" s="40"/>
      <c r="AM5076" s="40"/>
      <c r="AN5076" s="40"/>
      <c r="AO5076" s="40"/>
      <c r="AP5076" s="40"/>
      <c r="AQ5076" s="40"/>
      <c r="AR5076" s="40"/>
      <c r="AS5076" s="40"/>
      <c r="AT5076" s="40"/>
      <c r="AU5076" s="40"/>
      <c r="AV5076" s="40"/>
      <c r="AW5076" s="40"/>
      <c r="AX5076" s="40"/>
      <c r="AY5076" s="40"/>
      <c r="AZ5076" s="40"/>
      <c r="BA5076" s="40"/>
      <c r="BB5076" s="40"/>
      <c r="BC5076" s="40"/>
      <c r="BD5076" s="40"/>
      <c r="BE5076" s="40"/>
      <c r="BF5076" s="40"/>
    </row>
    <row r="5077" spans="1:58" x14ac:dyDescent="0.4">
      <c r="A5077" s="510"/>
      <c r="B5077" s="40"/>
      <c r="C5077" s="40"/>
      <c r="D5077" s="45"/>
      <c r="E5077" s="45"/>
      <c r="F5077" s="64"/>
      <c r="G5077" s="40"/>
      <c r="H5077" s="40"/>
      <c r="I5077" s="40"/>
      <c r="J5077" s="40"/>
      <c r="K5077" s="40"/>
      <c r="L5077" s="40"/>
      <c r="M5077" s="40"/>
      <c r="N5077" s="40"/>
      <c r="O5077" s="40"/>
      <c r="P5077" s="40"/>
      <c r="Q5077" s="40"/>
      <c r="R5077" s="40"/>
      <c r="S5077" s="40"/>
      <c r="T5077" s="40"/>
      <c r="U5077" s="40"/>
      <c r="V5077" s="40"/>
      <c r="W5077" s="40"/>
      <c r="X5077" s="40"/>
      <c r="Y5077" s="40"/>
      <c r="Z5077" s="40"/>
      <c r="AA5077" s="40"/>
      <c r="AB5077" s="40"/>
      <c r="AC5077" s="40"/>
      <c r="AD5077" s="40"/>
      <c r="AE5077" s="40"/>
      <c r="AF5077" s="40"/>
      <c r="AG5077" s="40"/>
      <c r="AH5077" s="40"/>
      <c r="AI5077" s="40"/>
      <c r="AJ5077" s="40"/>
      <c r="AK5077" s="40"/>
      <c r="AL5077" s="40"/>
      <c r="AM5077" s="40"/>
      <c r="AN5077" s="40"/>
      <c r="AO5077" s="40"/>
      <c r="AP5077" s="40"/>
      <c r="AQ5077" s="40"/>
      <c r="AR5077" s="40"/>
      <c r="AS5077" s="40"/>
      <c r="AT5077" s="40"/>
      <c r="AU5077" s="40"/>
      <c r="AV5077" s="40"/>
      <c r="AW5077" s="40"/>
      <c r="AX5077" s="40"/>
      <c r="AY5077" s="40"/>
      <c r="AZ5077" s="40"/>
      <c r="BA5077" s="40"/>
      <c r="BB5077" s="40"/>
      <c r="BC5077" s="40"/>
      <c r="BD5077" s="40"/>
      <c r="BE5077" s="40"/>
      <c r="BF5077" s="40"/>
    </row>
    <row r="5078" spans="1:58" x14ac:dyDescent="0.4">
      <c r="A5078" s="510"/>
      <c r="B5078" s="40"/>
      <c r="C5078" s="40"/>
      <c r="D5078" s="45"/>
      <c r="E5078" s="45"/>
      <c r="F5078" s="64"/>
      <c r="G5078" s="40"/>
      <c r="H5078" s="40"/>
      <c r="I5078" s="40"/>
      <c r="J5078" s="40"/>
      <c r="K5078" s="40"/>
      <c r="L5078" s="40"/>
      <c r="M5078" s="40"/>
      <c r="N5078" s="40"/>
      <c r="O5078" s="40"/>
      <c r="P5078" s="40"/>
      <c r="Q5078" s="40"/>
      <c r="R5078" s="40"/>
      <c r="S5078" s="40"/>
      <c r="T5078" s="40"/>
      <c r="U5078" s="40"/>
      <c r="V5078" s="40"/>
      <c r="W5078" s="40"/>
      <c r="X5078" s="40"/>
      <c r="Y5078" s="40"/>
      <c r="Z5078" s="40"/>
      <c r="AA5078" s="40"/>
      <c r="AB5078" s="40"/>
      <c r="AC5078" s="40"/>
      <c r="AD5078" s="40"/>
      <c r="AE5078" s="40"/>
      <c r="AF5078" s="40"/>
      <c r="AG5078" s="40"/>
      <c r="AH5078" s="40"/>
      <c r="AI5078" s="40"/>
      <c r="AJ5078" s="40"/>
      <c r="AK5078" s="40"/>
      <c r="AL5078" s="40"/>
      <c r="AM5078" s="40"/>
      <c r="AN5078" s="40"/>
      <c r="AO5078" s="40"/>
      <c r="AP5078" s="40"/>
      <c r="AQ5078" s="40"/>
      <c r="AR5078" s="40"/>
      <c r="AS5078" s="40"/>
      <c r="AT5078" s="40"/>
      <c r="AU5078" s="40"/>
      <c r="AV5078" s="40"/>
      <c r="AW5078" s="40"/>
      <c r="AX5078" s="40"/>
      <c r="AY5078" s="40"/>
      <c r="AZ5078" s="40"/>
      <c r="BA5078" s="40"/>
      <c r="BB5078" s="40"/>
      <c r="BC5078" s="40"/>
      <c r="BD5078" s="40"/>
      <c r="BE5078" s="40"/>
      <c r="BF5078" s="40"/>
    </row>
    <row r="5079" spans="1:58" x14ac:dyDescent="0.4">
      <c r="A5079" s="510"/>
      <c r="B5079" s="40"/>
      <c r="C5079" s="40"/>
      <c r="D5079" s="45"/>
      <c r="E5079" s="45"/>
      <c r="F5079" s="64"/>
      <c r="G5079" s="40"/>
      <c r="H5079" s="40"/>
      <c r="I5079" s="40"/>
      <c r="J5079" s="40"/>
      <c r="K5079" s="40"/>
      <c r="L5079" s="40"/>
      <c r="M5079" s="40"/>
      <c r="N5079" s="40"/>
      <c r="O5079" s="40"/>
      <c r="P5079" s="40"/>
      <c r="Q5079" s="40"/>
      <c r="R5079" s="40"/>
      <c r="S5079" s="40"/>
      <c r="T5079" s="40"/>
      <c r="U5079" s="40"/>
      <c r="V5079" s="40"/>
      <c r="W5079" s="40"/>
      <c r="X5079" s="40"/>
      <c r="Y5079" s="40"/>
      <c r="Z5079" s="40"/>
      <c r="AA5079" s="40"/>
      <c r="AB5079" s="40"/>
      <c r="AC5079" s="40"/>
      <c r="AD5079" s="40"/>
      <c r="AE5079" s="40"/>
      <c r="AF5079" s="40"/>
      <c r="AG5079" s="40"/>
      <c r="AH5079" s="40"/>
      <c r="AI5079" s="40"/>
      <c r="AJ5079" s="40"/>
      <c r="AK5079" s="40"/>
      <c r="AL5079" s="40"/>
      <c r="AM5079" s="40"/>
      <c r="AN5079" s="40"/>
      <c r="AO5079" s="40"/>
      <c r="AP5079" s="40"/>
      <c r="AQ5079" s="40"/>
      <c r="AR5079" s="40"/>
      <c r="AS5079" s="40"/>
      <c r="AT5079" s="40"/>
      <c r="AU5079" s="40"/>
      <c r="AV5079" s="40"/>
      <c r="AW5079" s="40"/>
      <c r="AX5079" s="40"/>
      <c r="AY5079" s="40"/>
      <c r="AZ5079" s="40"/>
      <c r="BA5079" s="40"/>
      <c r="BB5079" s="40"/>
      <c r="BC5079" s="40"/>
      <c r="BD5079" s="40"/>
      <c r="BE5079" s="40"/>
      <c r="BF5079" s="40"/>
    </row>
    <row r="5080" spans="1:58" x14ac:dyDescent="0.4">
      <c r="A5080" s="510"/>
      <c r="B5080" s="40"/>
      <c r="C5080" s="40"/>
      <c r="D5080" s="45"/>
      <c r="E5080" s="45"/>
      <c r="F5080" s="64"/>
      <c r="G5080" s="40"/>
      <c r="H5080" s="40"/>
      <c r="I5080" s="40"/>
      <c r="J5080" s="40"/>
      <c r="K5080" s="40"/>
      <c r="L5080" s="40"/>
      <c r="M5080" s="40"/>
      <c r="N5080" s="40"/>
      <c r="O5080" s="40"/>
      <c r="P5080" s="40"/>
      <c r="Q5080" s="40"/>
      <c r="R5080" s="40"/>
      <c r="S5080" s="40"/>
      <c r="T5080" s="40"/>
      <c r="U5080" s="40"/>
      <c r="V5080" s="40"/>
      <c r="W5080" s="40"/>
      <c r="X5080" s="40"/>
      <c r="Y5080" s="40"/>
      <c r="Z5080" s="40"/>
      <c r="AA5080" s="40"/>
      <c r="AB5080" s="40"/>
      <c r="AC5080" s="40"/>
      <c r="AD5080" s="40"/>
      <c r="AE5080" s="40"/>
      <c r="AF5080" s="40"/>
      <c r="AG5080" s="40"/>
      <c r="AH5080" s="40"/>
      <c r="AI5080" s="40"/>
      <c r="AJ5080" s="40"/>
      <c r="AK5080" s="40"/>
      <c r="AL5080" s="40"/>
      <c r="AM5080" s="40"/>
      <c r="AN5080" s="40"/>
      <c r="AO5080" s="40"/>
      <c r="AP5080" s="40"/>
      <c r="AQ5080" s="40"/>
      <c r="AR5080" s="40"/>
      <c r="AS5080" s="40"/>
      <c r="AT5080" s="40"/>
      <c r="AU5080" s="40"/>
      <c r="AV5080" s="40"/>
      <c r="AW5080" s="40"/>
      <c r="AX5080" s="40"/>
      <c r="AY5080" s="40"/>
      <c r="AZ5080" s="40"/>
      <c r="BA5080" s="40"/>
      <c r="BB5080" s="40"/>
      <c r="BC5080" s="40"/>
      <c r="BD5080" s="40"/>
      <c r="BE5080" s="40"/>
      <c r="BF5080" s="40"/>
    </row>
    <row r="5081" spans="1:58" x14ac:dyDescent="0.4">
      <c r="A5081" s="510"/>
      <c r="B5081" s="40"/>
      <c r="C5081" s="40"/>
      <c r="D5081" s="45"/>
      <c r="E5081" s="45"/>
      <c r="F5081" s="64"/>
      <c r="G5081" s="40"/>
      <c r="H5081" s="40"/>
      <c r="I5081" s="40"/>
      <c r="J5081" s="40"/>
      <c r="K5081" s="40"/>
      <c r="L5081" s="40"/>
      <c r="M5081" s="40"/>
      <c r="N5081" s="40"/>
      <c r="O5081" s="40"/>
      <c r="P5081" s="40"/>
      <c r="Q5081" s="40"/>
      <c r="R5081" s="40"/>
      <c r="S5081" s="40"/>
      <c r="T5081" s="40"/>
      <c r="U5081" s="40"/>
      <c r="V5081" s="40"/>
      <c r="W5081" s="40"/>
      <c r="X5081" s="40"/>
      <c r="Y5081" s="40"/>
      <c r="Z5081" s="40"/>
      <c r="AA5081" s="40"/>
      <c r="AB5081" s="40"/>
      <c r="AC5081" s="40"/>
      <c r="AD5081" s="40"/>
      <c r="AE5081" s="40"/>
      <c r="AF5081" s="40"/>
      <c r="AG5081" s="40"/>
      <c r="AH5081" s="40"/>
      <c r="AI5081" s="40"/>
      <c r="AJ5081" s="40"/>
      <c r="AK5081" s="40"/>
      <c r="AL5081" s="40"/>
      <c r="AM5081" s="40"/>
      <c r="AN5081" s="40"/>
      <c r="AO5081" s="40"/>
      <c r="AP5081" s="40"/>
      <c r="AQ5081" s="40"/>
      <c r="AR5081" s="40"/>
      <c r="AS5081" s="40"/>
      <c r="AT5081" s="40"/>
      <c r="AU5081" s="40"/>
      <c r="AV5081" s="40"/>
      <c r="AW5081" s="40"/>
      <c r="AX5081" s="40"/>
      <c r="AY5081" s="40"/>
      <c r="AZ5081" s="40"/>
      <c r="BA5081" s="40"/>
      <c r="BB5081" s="40"/>
      <c r="BC5081" s="40"/>
      <c r="BD5081" s="40"/>
      <c r="BE5081" s="40"/>
      <c r="BF5081" s="40"/>
    </row>
    <row r="5082" spans="1:58" x14ac:dyDescent="0.4">
      <c r="A5082" s="510"/>
      <c r="B5082" s="40"/>
      <c r="C5082" s="40"/>
      <c r="D5082" s="45"/>
      <c r="E5082" s="45"/>
      <c r="F5082" s="64"/>
      <c r="G5082" s="40"/>
      <c r="H5082" s="40"/>
      <c r="I5082" s="40"/>
      <c r="J5082" s="40"/>
      <c r="K5082" s="40"/>
      <c r="L5082" s="40"/>
      <c r="M5082" s="40"/>
      <c r="N5082" s="40"/>
      <c r="O5082" s="40"/>
      <c r="P5082" s="40"/>
      <c r="Q5082" s="40"/>
      <c r="R5082" s="40"/>
      <c r="S5082" s="40"/>
      <c r="T5082" s="40"/>
      <c r="U5082" s="40"/>
      <c r="V5082" s="40"/>
      <c r="W5082" s="40"/>
      <c r="X5082" s="40"/>
      <c r="Y5082" s="40"/>
      <c r="Z5082" s="40"/>
      <c r="AA5082" s="40"/>
      <c r="AB5082" s="40"/>
      <c r="AC5082" s="40"/>
      <c r="AD5082" s="40"/>
      <c r="AE5082" s="40"/>
      <c r="AF5082" s="40"/>
      <c r="AG5082" s="40"/>
      <c r="AH5082" s="40"/>
      <c r="AI5082" s="40"/>
      <c r="AJ5082" s="40"/>
      <c r="AK5082" s="40"/>
      <c r="AL5082" s="40"/>
      <c r="AM5082" s="40"/>
      <c r="AN5082" s="40"/>
      <c r="AO5082" s="40"/>
      <c r="AP5082" s="40"/>
      <c r="AQ5082" s="40"/>
      <c r="AR5082" s="40"/>
      <c r="AS5082" s="40"/>
      <c r="AT5082" s="40"/>
      <c r="AU5082" s="40"/>
      <c r="AV5082" s="40"/>
      <c r="AW5082" s="40"/>
      <c r="AX5082" s="40"/>
      <c r="AY5082" s="40"/>
      <c r="AZ5082" s="40"/>
      <c r="BA5082" s="40"/>
      <c r="BB5082" s="40"/>
      <c r="BC5082" s="40"/>
      <c r="BD5082" s="40"/>
      <c r="BE5082" s="40"/>
      <c r="BF5082" s="40"/>
    </row>
    <row r="5083" spans="1:58" x14ac:dyDescent="0.4">
      <c r="A5083" s="510"/>
      <c r="B5083" s="40"/>
      <c r="C5083" s="40"/>
      <c r="D5083" s="45"/>
      <c r="E5083" s="45"/>
      <c r="F5083" s="64"/>
      <c r="G5083" s="40"/>
      <c r="H5083" s="40"/>
      <c r="I5083" s="40"/>
      <c r="J5083" s="40"/>
      <c r="K5083" s="40"/>
      <c r="L5083" s="40"/>
      <c r="M5083" s="40"/>
      <c r="N5083" s="40"/>
      <c r="O5083" s="40"/>
      <c r="P5083" s="40"/>
      <c r="Q5083" s="40"/>
      <c r="R5083" s="40"/>
      <c r="S5083" s="40"/>
      <c r="T5083" s="40"/>
      <c r="U5083" s="40"/>
      <c r="V5083" s="40"/>
      <c r="W5083" s="40"/>
      <c r="X5083" s="40"/>
      <c r="Y5083" s="40"/>
      <c r="Z5083" s="40"/>
      <c r="AA5083" s="40"/>
      <c r="AB5083" s="40"/>
      <c r="AC5083" s="40"/>
      <c r="AD5083" s="40"/>
      <c r="AE5083" s="40"/>
      <c r="AF5083" s="40"/>
      <c r="AG5083" s="40"/>
      <c r="AH5083" s="40"/>
      <c r="AI5083" s="40"/>
      <c r="AJ5083" s="40"/>
      <c r="AK5083" s="40"/>
      <c r="AL5083" s="40"/>
      <c r="AM5083" s="40"/>
      <c r="AN5083" s="40"/>
      <c r="AO5083" s="40"/>
      <c r="AP5083" s="40"/>
      <c r="AQ5083" s="40"/>
      <c r="AR5083" s="40"/>
      <c r="AS5083" s="40"/>
      <c r="AT5083" s="40"/>
      <c r="AU5083" s="40"/>
      <c r="AV5083" s="40"/>
      <c r="AW5083" s="40"/>
      <c r="AX5083" s="40"/>
      <c r="AY5083" s="40"/>
      <c r="AZ5083" s="40"/>
      <c r="BA5083" s="40"/>
      <c r="BB5083" s="40"/>
      <c r="BC5083" s="40"/>
      <c r="BD5083" s="40"/>
      <c r="BE5083" s="40"/>
      <c r="BF5083" s="40"/>
    </row>
    <row r="5084" spans="1:58" x14ac:dyDescent="0.4">
      <c r="A5084" s="510"/>
      <c r="B5084" s="40"/>
      <c r="C5084" s="40"/>
      <c r="D5084" s="45"/>
      <c r="E5084" s="45"/>
      <c r="F5084" s="64"/>
      <c r="G5084" s="40"/>
      <c r="H5084" s="40"/>
      <c r="I5084" s="40"/>
      <c r="J5084" s="40"/>
      <c r="K5084" s="40"/>
      <c r="L5084" s="40"/>
      <c r="M5084" s="40"/>
      <c r="N5084" s="40"/>
      <c r="O5084" s="40"/>
      <c r="P5084" s="40"/>
      <c r="Q5084" s="40"/>
      <c r="R5084" s="40"/>
      <c r="S5084" s="40"/>
      <c r="T5084" s="40"/>
      <c r="U5084" s="40"/>
      <c r="V5084" s="40"/>
      <c r="W5084" s="40"/>
      <c r="X5084" s="40"/>
      <c r="Y5084" s="40"/>
      <c r="Z5084" s="40"/>
      <c r="AA5084" s="40"/>
      <c r="AB5084" s="40"/>
      <c r="AC5084" s="40"/>
      <c r="AD5084" s="40"/>
      <c r="AE5084" s="40"/>
      <c r="AF5084" s="40"/>
      <c r="AG5084" s="40"/>
      <c r="AH5084" s="40"/>
      <c r="AI5084" s="40"/>
      <c r="AJ5084" s="40"/>
      <c r="AK5084" s="40"/>
      <c r="AL5084" s="40"/>
      <c r="AM5084" s="40"/>
      <c r="AN5084" s="40"/>
      <c r="AO5084" s="40"/>
      <c r="AP5084" s="40"/>
      <c r="AQ5084" s="40"/>
      <c r="AR5084" s="40"/>
      <c r="AS5084" s="40"/>
      <c r="AT5084" s="40"/>
      <c r="AU5084" s="40"/>
      <c r="AV5084" s="40"/>
      <c r="AW5084" s="40"/>
      <c r="AX5084" s="40"/>
      <c r="AY5084" s="40"/>
      <c r="AZ5084" s="40"/>
      <c r="BA5084" s="40"/>
      <c r="BB5084" s="40"/>
      <c r="BC5084" s="40"/>
      <c r="BD5084" s="40"/>
      <c r="BE5084" s="40"/>
      <c r="BF5084" s="40"/>
    </row>
    <row r="5085" spans="1:58" x14ac:dyDescent="0.4">
      <c r="A5085" s="510"/>
      <c r="B5085" s="40"/>
      <c r="C5085" s="40"/>
      <c r="D5085" s="45"/>
      <c r="E5085" s="45"/>
      <c r="F5085" s="64"/>
      <c r="G5085" s="40"/>
      <c r="H5085" s="40"/>
      <c r="I5085" s="40"/>
      <c r="J5085" s="40"/>
      <c r="K5085" s="40"/>
      <c r="L5085" s="40"/>
      <c r="M5085" s="40"/>
      <c r="N5085" s="40"/>
      <c r="O5085" s="40"/>
      <c r="P5085" s="40"/>
      <c r="Q5085" s="40"/>
      <c r="R5085" s="40"/>
      <c r="S5085" s="40"/>
      <c r="T5085" s="40"/>
      <c r="U5085" s="40"/>
      <c r="V5085" s="40"/>
      <c r="W5085" s="40"/>
      <c r="X5085" s="40"/>
      <c r="Y5085" s="40"/>
      <c r="Z5085" s="40"/>
      <c r="AA5085" s="40"/>
      <c r="AB5085" s="40"/>
      <c r="AC5085" s="40"/>
      <c r="AD5085" s="40"/>
      <c r="AE5085" s="40"/>
      <c r="AF5085" s="40"/>
      <c r="AG5085" s="40"/>
      <c r="AH5085" s="40"/>
      <c r="AI5085" s="40"/>
      <c r="AJ5085" s="40"/>
      <c r="AK5085" s="40"/>
      <c r="AL5085" s="40"/>
      <c r="AM5085" s="40"/>
      <c r="AN5085" s="40"/>
      <c r="AO5085" s="40"/>
      <c r="AP5085" s="40"/>
      <c r="AQ5085" s="40"/>
      <c r="AR5085" s="40"/>
      <c r="AS5085" s="40"/>
      <c r="AT5085" s="40"/>
      <c r="AU5085" s="40"/>
      <c r="AV5085" s="40"/>
      <c r="AW5085" s="40"/>
      <c r="AX5085" s="40"/>
      <c r="AY5085" s="40"/>
      <c r="AZ5085" s="40"/>
      <c r="BA5085" s="40"/>
      <c r="BB5085" s="40"/>
      <c r="BC5085" s="40"/>
      <c r="BD5085" s="40"/>
      <c r="BE5085" s="40"/>
      <c r="BF5085" s="40"/>
    </row>
    <row r="5086" spans="1:58" x14ac:dyDescent="0.4">
      <c r="A5086" s="510"/>
      <c r="B5086" s="40"/>
      <c r="C5086" s="40"/>
      <c r="D5086" s="45"/>
      <c r="E5086" s="45"/>
      <c r="F5086" s="64"/>
      <c r="G5086" s="40"/>
      <c r="H5086" s="40"/>
      <c r="I5086" s="40"/>
      <c r="J5086" s="40"/>
      <c r="K5086" s="40"/>
      <c r="L5086" s="40"/>
      <c r="M5086" s="40"/>
      <c r="N5086" s="40"/>
      <c r="O5086" s="40"/>
      <c r="P5086" s="40"/>
      <c r="Q5086" s="40"/>
      <c r="R5086" s="40"/>
      <c r="S5086" s="40"/>
      <c r="T5086" s="40"/>
      <c r="U5086" s="40"/>
      <c r="V5086" s="40"/>
      <c r="W5086" s="40"/>
      <c r="X5086" s="40"/>
      <c r="Y5086" s="40"/>
      <c r="Z5086" s="40"/>
      <c r="AA5086" s="40"/>
      <c r="AB5086" s="40"/>
      <c r="AC5086" s="40"/>
      <c r="AD5086" s="40"/>
      <c r="AE5086" s="40"/>
      <c r="AF5086" s="40"/>
      <c r="AG5086" s="40"/>
      <c r="AH5086" s="40"/>
      <c r="AI5086" s="40"/>
      <c r="AJ5086" s="40"/>
      <c r="AK5086" s="40"/>
      <c r="AL5086" s="40"/>
      <c r="AM5086" s="40"/>
      <c r="AN5086" s="40"/>
      <c r="AO5086" s="40"/>
      <c r="AP5086" s="40"/>
      <c r="AQ5086" s="40"/>
      <c r="AR5086" s="40"/>
      <c r="AS5086" s="40"/>
      <c r="AT5086" s="40"/>
      <c r="AU5086" s="40"/>
      <c r="AV5086" s="40"/>
      <c r="AW5086" s="40"/>
      <c r="AX5086" s="40"/>
      <c r="AY5086" s="40"/>
      <c r="AZ5086" s="40"/>
      <c r="BA5086" s="40"/>
      <c r="BB5086" s="40"/>
      <c r="BC5086" s="40"/>
      <c r="BD5086" s="40"/>
      <c r="BE5086" s="40"/>
      <c r="BF5086" s="40"/>
    </row>
    <row r="5087" spans="1:58" x14ac:dyDescent="0.4">
      <c r="A5087" s="510"/>
      <c r="B5087" s="40"/>
      <c r="C5087" s="40"/>
      <c r="D5087" s="45"/>
      <c r="E5087" s="45"/>
      <c r="F5087" s="64"/>
      <c r="G5087" s="40"/>
      <c r="H5087" s="40"/>
      <c r="I5087" s="40"/>
      <c r="J5087" s="40"/>
      <c r="K5087" s="40"/>
      <c r="L5087" s="40"/>
      <c r="M5087" s="40"/>
      <c r="N5087" s="40"/>
      <c r="O5087" s="40"/>
      <c r="P5087" s="40"/>
      <c r="Q5087" s="40"/>
      <c r="R5087" s="40"/>
      <c r="S5087" s="40"/>
      <c r="T5087" s="40"/>
      <c r="U5087" s="40"/>
      <c r="V5087" s="40"/>
      <c r="W5087" s="40"/>
      <c r="X5087" s="40"/>
      <c r="Y5087" s="40"/>
      <c r="Z5087" s="40"/>
      <c r="AA5087" s="40"/>
      <c r="AB5087" s="40"/>
      <c r="AC5087" s="40"/>
      <c r="AD5087" s="40"/>
      <c r="AE5087" s="40"/>
      <c r="AF5087" s="40"/>
      <c r="AG5087" s="40"/>
      <c r="AH5087" s="40"/>
      <c r="AI5087" s="40"/>
      <c r="AJ5087" s="40"/>
      <c r="AK5087" s="40"/>
      <c r="AL5087" s="40"/>
      <c r="AM5087" s="40"/>
      <c r="AN5087" s="40"/>
      <c r="AO5087" s="40"/>
      <c r="AP5087" s="40"/>
      <c r="AQ5087" s="40"/>
      <c r="AR5087" s="40"/>
      <c r="AS5087" s="40"/>
      <c r="AT5087" s="40"/>
      <c r="AU5087" s="40"/>
      <c r="AV5087" s="40"/>
      <c r="AW5087" s="40"/>
      <c r="AX5087" s="40"/>
      <c r="AY5087" s="40"/>
      <c r="AZ5087" s="40"/>
      <c r="BA5087" s="40"/>
      <c r="BB5087" s="40"/>
      <c r="BC5087" s="40"/>
      <c r="BD5087" s="40"/>
      <c r="BE5087" s="40"/>
      <c r="BF5087" s="40"/>
    </row>
    <row r="5088" spans="1:58" x14ac:dyDescent="0.4">
      <c r="A5088" s="510"/>
      <c r="B5088" s="40"/>
      <c r="C5088" s="40"/>
      <c r="D5088" s="45"/>
      <c r="E5088" s="45"/>
      <c r="F5088" s="64"/>
      <c r="G5088" s="40"/>
      <c r="H5088" s="40"/>
      <c r="I5088" s="40"/>
      <c r="J5088" s="40"/>
      <c r="K5088" s="40"/>
      <c r="L5088" s="40"/>
      <c r="M5088" s="40"/>
      <c r="N5088" s="40"/>
      <c r="O5088" s="40"/>
      <c r="P5088" s="40"/>
      <c r="Q5088" s="40"/>
      <c r="R5088" s="40"/>
      <c r="S5088" s="40"/>
      <c r="T5088" s="40"/>
      <c r="U5088" s="40"/>
      <c r="V5088" s="40"/>
      <c r="W5088" s="40"/>
      <c r="X5088" s="40"/>
      <c r="Y5088" s="40"/>
      <c r="Z5088" s="40"/>
      <c r="AA5088" s="40"/>
      <c r="AB5088" s="40"/>
      <c r="AC5088" s="40"/>
      <c r="AD5088" s="40"/>
      <c r="AE5088" s="40"/>
      <c r="AF5088" s="40"/>
      <c r="AG5088" s="40"/>
      <c r="AH5088" s="40"/>
      <c r="AI5088" s="40"/>
      <c r="AJ5088" s="40"/>
      <c r="AK5088" s="40"/>
      <c r="AL5088" s="40"/>
      <c r="AM5088" s="40"/>
      <c r="AN5088" s="40"/>
      <c r="AO5088" s="40"/>
      <c r="AP5088" s="40"/>
      <c r="AQ5088" s="40"/>
      <c r="AR5088" s="40"/>
      <c r="AS5088" s="40"/>
      <c r="AT5088" s="40"/>
      <c r="AU5088" s="40"/>
      <c r="AV5088" s="40"/>
      <c r="AW5088" s="40"/>
      <c r="AX5088" s="40"/>
      <c r="AY5088" s="40"/>
      <c r="AZ5088" s="40"/>
      <c r="BA5088" s="40"/>
      <c r="BB5088" s="40"/>
      <c r="BC5088" s="40"/>
      <c r="BD5088" s="40"/>
      <c r="BE5088" s="40"/>
      <c r="BF5088" s="40"/>
    </row>
    <row r="5089" spans="1:58" x14ac:dyDescent="0.4">
      <c r="A5089" s="510"/>
      <c r="B5089" s="40"/>
      <c r="C5089" s="40"/>
      <c r="D5089" s="45"/>
      <c r="E5089" s="45"/>
      <c r="F5089" s="64"/>
      <c r="G5089" s="40"/>
      <c r="H5089" s="40"/>
      <c r="I5089" s="40"/>
      <c r="J5089" s="40"/>
      <c r="K5089" s="40"/>
      <c r="L5089" s="40"/>
      <c r="M5089" s="40"/>
      <c r="N5089" s="40"/>
      <c r="O5089" s="40"/>
      <c r="P5089" s="40"/>
      <c r="Q5089" s="40"/>
      <c r="R5089" s="40"/>
      <c r="S5089" s="40"/>
      <c r="T5089" s="40"/>
      <c r="U5089" s="40"/>
      <c r="V5089" s="40"/>
      <c r="W5089" s="40"/>
      <c r="X5089" s="40"/>
      <c r="Y5089" s="40"/>
      <c r="Z5089" s="40"/>
      <c r="AA5089" s="40"/>
      <c r="AB5089" s="40"/>
      <c r="AC5089" s="40"/>
      <c r="AD5089" s="40"/>
      <c r="AE5089" s="40"/>
      <c r="AF5089" s="40"/>
      <c r="AG5089" s="40"/>
      <c r="AH5089" s="40"/>
      <c r="AI5089" s="40"/>
      <c r="AJ5089" s="40"/>
      <c r="AK5089" s="40"/>
      <c r="AL5089" s="40"/>
      <c r="AM5089" s="40"/>
      <c r="AN5089" s="40"/>
      <c r="AO5089" s="40"/>
      <c r="AP5089" s="40"/>
      <c r="AQ5089" s="40"/>
      <c r="AR5089" s="40"/>
      <c r="AS5089" s="40"/>
      <c r="AT5089" s="40"/>
      <c r="AU5089" s="40"/>
      <c r="AV5089" s="40"/>
      <c r="AW5089" s="40"/>
      <c r="AX5089" s="40"/>
      <c r="AY5089" s="40"/>
      <c r="AZ5089" s="40"/>
      <c r="BA5089" s="40"/>
      <c r="BB5089" s="40"/>
      <c r="BC5089" s="40"/>
      <c r="BD5089" s="40"/>
      <c r="BE5089" s="40"/>
      <c r="BF5089" s="40"/>
    </row>
    <row r="5090" spans="1:58" x14ac:dyDescent="0.4">
      <c r="A5090" s="510"/>
      <c r="B5090" s="40"/>
      <c r="C5090" s="40"/>
      <c r="D5090" s="45"/>
      <c r="E5090" s="45"/>
      <c r="F5090" s="64"/>
      <c r="G5090" s="40"/>
      <c r="H5090" s="40"/>
      <c r="I5090" s="40"/>
      <c r="J5090" s="40"/>
      <c r="K5090" s="40"/>
      <c r="L5090" s="40"/>
      <c r="M5090" s="40"/>
      <c r="N5090" s="40"/>
      <c r="O5090" s="40"/>
      <c r="P5090" s="40"/>
      <c r="Q5090" s="40"/>
      <c r="R5090" s="40"/>
      <c r="S5090" s="40"/>
      <c r="T5090" s="40"/>
      <c r="U5090" s="40"/>
      <c r="V5090" s="40"/>
      <c r="W5090" s="40"/>
      <c r="X5090" s="40"/>
      <c r="Y5090" s="40"/>
      <c r="Z5090" s="40"/>
      <c r="AA5090" s="40"/>
      <c r="AB5090" s="40"/>
      <c r="AC5090" s="40"/>
      <c r="AD5090" s="40"/>
      <c r="AE5090" s="40"/>
      <c r="AF5090" s="40"/>
      <c r="AG5090" s="40"/>
      <c r="AH5090" s="40"/>
      <c r="AI5090" s="40"/>
      <c r="AJ5090" s="40"/>
      <c r="AK5090" s="40"/>
      <c r="AL5090" s="40"/>
      <c r="AM5090" s="40"/>
      <c r="AN5090" s="40"/>
      <c r="AO5090" s="40"/>
      <c r="AP5090" s="40"/>
      <c r="AQ5090" s="40"/>
      <c r="AR5090" s="40"/>
      <c r="AS5090" s="40"/>
      <c r="AT5090" s="40"/>
      <c r="AU5090" s="40"/>
      <c r="AV5090" s="40"/>
      <c r="AW5090" s="40"/>
      <c r="AX5090" s="40"/>
      <c r="AY5090" s="40"/>
      <c r="AZ5090" s="40"/>
      <c r="BA5090" s="40"/>
      <c r="BB5090" s="40"/>
      <c r="BC5090" s="40"/>
      <c r="BD5090" s="40"/>
      <c r="BE5090" s="40"/>
      <c r="BF5090" s="40"/>
    </row>
    <row r="5091" spans="1:58" x14ac:dyDescent="0.4">
      <c r="A5091" s="510"/>
      <c r="B5091" s="40"/>
      <c r="C5091" s="40"/>
      <c r="D5091" s="45"/>
      <c r="E5091" s="45"/>
      <c r="F5091" s="64"/>
      <c r="G5091" s="40"/>
      <c r="H5091" s="40"/>
      <c r="I5091" s="40"/>
      <c r="J5091" s="40"/>
      <c r="K5091" s="40"/>
      <c r="L5091" s="40"/>
      <c r="M5091" s="40"/>
      <c r="N5091" s="40"/>
      <c r="O5091" s="40"/>
      <c r="P5091" s="40"/>
      <c r="Q5091" s="40"/>
      <c r="R5091" s="40"/>
      <c r="S5091" s="40"/>
      <c r="T5091" s="40"/>
      <c r="U5091" s="40"/>
      <c r="V5091" s="40"/>
      <c r="W5091" s="40"/>
      <c r="X5091" s="40"/>
      <c r="Y5091" s="40"/>
      <c r="Z5091" s="40"/>
      <c r="AA5091" s="40"/>
      <c r="AB5091" s="40"/>
      <c r="AC5091" s="40"/>
      <c r="AD5091" s="40"/>
      <c r="AE5091" s="40"/>
      <c r="AF5091" s="40"/>
      <c r="AG5091" s="40"/>
      <c r="AH5091" s="40"/>
      <c r="AI5091" s="40"/>
      <c r="AJ5091" s="40"/>
      <c r="AK5091" s="40"/>
      <c r="AL5091" s="40"/>
      <c r="AM5091" s="40"/>
      <c r="AN5091" s="40"/>
      <c r="AO5091" s="40"/>
      <c r="AP5091" s="40"/>
      <c r="AQ5091" s="40"/>
      <c r="AR5091" s="40"/>
      <c r="AS5091" s="40"/>
      <c r="AT5091" s="40"/>
      <c r="AU5091" s="40"/>
      <c r="AV5091" s="40"/>
      <c r="AW5091" s="40"/>
      <c r="AX5091" s="40"/>
      <c r="AY5091" s="40"/>
      <c r="AZ5091" s="40"/>
      <c r="BA5091" s="40"/>
      <c r="BB5091" s="40"/>
      <c r="BC5091" s="40"/>
      <c r="BD5091" s="40"/>
      <c r="BE5091" s="40"/>
      <c r="BF5091" s="40"/>
    </row>
    <row r="5092" spans="1:58" x14ac:dyDescent="0.4">
      <c r="A5092" s="510"/>
      <c r="B5092" s="40"/>
      <c r="C5092" s="40"/>
      <c r="D5092" s="45"/>
      <c r="E5092" s="45"/>
      <c r="F5092" s="64"/>
      <c r="G5092" s="40"/>
      <c r="H5092" s="40"/>
      <c r="I5092" s="40"/>
      <c r="J5092" s="40"/>
      <c r="K5092" s="40"/>
      <c r="L5092" s="40"/>
      <c r="M5092" s="40"/>
      <c r="N5092" s="40"/>
      <c r="O5092" s="40"/>
      <c r="P5092" s="40"/>
      <c r="Q5092" s="40"/>
      <c r="R5092" s="40"/>
      <c r="S5092" s="40"/>
      <c r="T5092" s="40"/>
      <c r="U5092" s="40"/>
      <c r="V5092" s="40"/>
      <c r="W5092" s="40"/>
      <c r="X5092" s="40"/>
      <c r="Y5092" s="40"/>
      <c r="Z5092" s="40"/>
      <c r="AA5092" s="40"/>
      <c r="AB5092" s="40"/>
      <c r="AC5092" s="40"/>
      <c r="AD5092" s="40"/>
      <c r="AE5092" s="40"/>
      <c r="AF5092" s="40"/>
      <c r="AG5092" s="40"/>
      <c r="AH5092" s="40"/>
      <c r="AI5092" s="40"/>
      <c r="AJ5092" s="40"/>
      <c r="AK5092" s="40"/>
      <c r="AL5092" s="40"/>
      <c r="AM5092" s="40"/>
      <c r="AN5092" s="40"/>
      <c r="AO5092" s="40"/>
      <c r="AP5092" s="40"/>
      <c r="AQ5092" s="40"/>
      <c r="AR5092" s="40"/>
      <c r="AS5092" s="40"/>
      <c r="AT5092" s="40"/>
      <c r="AU5092" s="40"/>
      <c r="AV5092" s="40"/>
      <c r="AW5092" s="40"/>
      <c r="AX5092" s="40"/>
      <c r="AY5092" s="40"/>
      <c r="AZ5092" s="40"/>
      <c r="BA5092" s="40"/>
      <c r="BB5092" s="40"/>
      <c r="BC5092" s="40"/>
      <c r="BD5092" s="40"/>
      <c r="BE5092" s="40"/>
      <c r="BF5092" s="40"/>
    </row>
    <row r="5093" spans="1:58" x14ac:dyDescent="0.4">
      <c r="A5093" s="510"/>
      <c r="B5093" s="40"/>
      <c r="C5093" s="40"/>
      <c r="D5093" s="45"/>
      <c r="E5093" s="45"/>
      <c r="F5093" s="64"/>
      <c r="G5093" s="40"/>
      <c r="H5093" s="40"/>
      <c r="I5093" s="40"/>
      <c r="J5093" s="40"/>
      <c r="K5093" s="40"/>
      <c r="L5093" s="40"/>
      <c r="M5093" s="40"/>
      <c r="N5093" s="40"/>
      <c r="O5093" s="40"/>
      <c r="P5093" s="40"/>
      <c r="Q5093" s="40"/>
      <c r="R5093" s="40"/>
      <c r="S5093" s="40"/>
      <c r="T5093" s="40"/>
      <c r="U5093" s="40"/>
      <c r="V5093" s="40"/>
      <c r="W5093" s="40"/>
      <c r="X5093" s="40"/>
      <c r="Y5093" s="40"/>
      <c r="Z5093" s="40"/>
      <c r="AA5093" s="40"/>
      <c r="AB5093" s="40"/>
      <c r="AC5093" s="40"/>
      <c r="AD5093" s="40"/>
      <c r="AE5093" s="40"/>
      <c r="AF5093" s="40"/>
      <c r="AG5093" s="40"/>
      <c r="AH5093" s="40"/>
      <c r="AI5093" s="40"/>
      <c r="AJ5093" s="40"/>
      <c r="AK5093" s="40"/>
      <c r="AL5093" s="40"/>
      <c r="AM5093" s="40"/>
      <c r="AN5093" s="40"/>
      <c r="AO5093" s="40"/>
      <c r="AP5093" s="40"/>
      <c r="AQ5093" s="40"/>
      <c r="AR5093" s="40"/>
      <c r="AS5093" s="40"/>
      <c r="AT5093" s="40"/>
      <c r="AU5093" s="40"/>
      <c r="AV5093" s="40"/>
      <c r="AW5093" s="40"/>
      <c r="AX5093" s="40"/>
      <c r="AY5093" s="40"/>
      <c r="AZ5093" s="40"/>
      <c r="BA5093" s="40"/>
      <c r="BB5093" s="40"/>
      <c r="BC5093" s="40"/>
      <c r="BD5093" s="40"/>
      <c r="BE5093" s="40"/>
      <c r="BF5093" s="40"/>
    </row>
    <row r="5094" spans="1:58" x14ac:dyDescent="0.4">
      <c r="A5094" s="510"/>
      <c r="B5094" s="40"/>
      <c r="C5094" s="40"/>
      <c r="D5094" s="45"/>
      <c r="E5094" s="45"/>
      <c r="F5094" s="64"/>
      <c r="G5094" s="40"/>
      <c r="H5094" s="40"/>
      <c r="I5094" s="40"/>
      <c r="J5094" s="40"/>
      <c r="K5094" s="40"/>
      <c r="L5094" s="40"/>
      <c r="M5094" s="40"/>
      <c r="N5094" s="40"/>
      <c r="O5094" s="40"/>
      <c r="P5094" s="40"/>
      <c r="Q5094" s="40"/>
      <c r="R5094" s="40"/>
      <c r="S5094" s="40"/>
      <c r="T5094" s="40"/>
      <c r="U5094" s="40"/>
      <c r="V5094" s="40"/>
      <c r="W5094" s="40"/>
      <c r="X5094" s="40"/>
      <c r="Y5094" s="40"/>
      <c r="Z5094" s="40"/>
      <c r="AA5094" s="40"/>
      <c r="AB5094" s="40"/>
      <c r="AC5094" s="40"/>
      <c r="AD5094" s="40"/>
      <c r="AE5094" s="40"/>
      <c r="AF5094" s="40"/>
      <c r="AG5094" s="40"/>
      <c r="AH5094" s="40"/>
      <c r="AI5094" s="40"/>
      <c r="AJ5094" s="40"/>
      <c r="AK5094" s="40"/>
      <c r="AL5094" s="40"/>
      <c r="AM5094" s="40"/>
      <c r="AN5094" s="40"/>
      <c r="AO5094" s="40"/>
      <c r="AP5094" s="40"/>
      <c r="AQ5094" s="40"/>
      <c r="AR5094" s="40"/>
      <c r="AS5094" s="40"/>
      <c r="AT5094" s="40"/>
      <c r="AU5094" s="40"/>
      <c r="AV5094" s="40"/>
      <c r="AW5094" s="40"/>
      <c r="AX5094" s="40"/>
      <c r="AY5094" s="40"/>
      <c r="AZ5094" s="40"/>
      <c r="BA5094" s="40"/>
      <c r="BB5094" s="40"/>
      <c r="BC5094" s="40"/>
      <c r="BD5094" s="40"/>
      <c r="BE5094" s="40"/>
      <c r="BF5094" s="40"/>
    </row>
    <row r="5095" spans="1:58" x14ac:dyDescent="0.4">
      <c r="A5095" s="510"/>
      <c r="B5095" s="40"/>
      <c r="C5095" s="40"/>
      <c r="D5095" s="45"/>
      <c r="E5095" s="45"/>
      <c r="F5095" s="64"/>
      <c r="G5095" s="40"/>
      <c r="H5095" s="40"/>
      <c r="I5095" s="40"/>
      <c r="J5095" s="40"/>
      <c r="K5095" s="40"/>
      <c r="L5095" s="40"/>
      <c r="M5095" s="40"/>
      <c r="N5095" s="40"/>
      <c r="O5095" s="40"/>
      <c r="P5095" s="40"/>
      <c r="Q5095" s="40"/>
      <c r="R5095" s="40"/>
      <c r="S5095" s="40"/>
      <c r="T5095" s="40"/>
      <c r="U5095" s="40"/>
      <c r="V5095" s="40"/>
      <c r="W5095" s="40"/>
      <c r="X5095" s="40"/>
      <c r="Y5095" s="40"/>
      <c r="Z5095" s="40"/>
      <c r="AA5095" s="40"/>
      <c r="AB5095" s="40"/>
      <c r="AC5095" s="40"/>
      <c r="AD5095" s="40"/>
      <c r="AE5095" s="40"/>
      <c r="AF5095" s="40"/>
      <c r="AG5095" s="40"/>
      <c r="AH5095" s="40"/>
      <c r="AI5095" s="40"/>
      <c r="AJ5095" s="40"/>
      <c r="AK5095" s="40"/>
      <c r="AL5095" s="40"/>
      <c r="AM5095" s="40"/>
      <c r="AN5095" s="40"/>
      <c r="AO5095" s="40"/>
      <c r="AP5095" s="40"/>
      <c r="AQ5095" s="40"/>
      <c r="AR5095" s="40"/>
      <c r="AS5095" s="40"/>
      <c r="AT5095" s="40"/>
      <c r="AU5095" s="40"/>
      <c r="AV5095" s="40"/>
      <c r="AW5095" s="40"/>
      <c r="AX5095" s="40"/>
      <c r="AY5095" s="40"/>
      <c r="AZ5095" s="40"/>
      <c r="BA5095" s="40"/>
      <c r="BB5095" s="40"/>
      <c r="BC5095" s="40"/>
      <c r="BD5095" s="40"/>
      <c r="BE5095" s="40"/>
      <c r="BF5095" s="40"/>
    </row>
    <row r="5096" spans="1:58" x14ac:dyDescent="0.4">
      <c r="A5096" s="510"/>
      <c r="B5096" s="40"/>
      <c r="C5096" s="40"/>
      <c r="D5096" s="45"/>
      <c r="E5096" s="45"/>
      <c r="F5096" s="64"/>
      <c r="G5096" s="40"/>
      <c r="H5096" s="40"/>
      <c r="I5096" s="40"/>
      <c r="J5096" s="40"/>
      <c r="K5096" s="40"/>
      <c r="L5096" s="40"/>
      <c r="M5096" s="40"/>
      <c r="N5096" s="40"/>
      <c r="O5096" s="40"/>
      <c r="P5096" s="40"/>
      <c r="Q5096" s="40"/>
      <c r="R5096" s="40"/>
      <c r="S5096" s="40"/>
      <c r="T5096" s="40"/>
      <c r="U5096" s="40"/>
      <c r="V5096" s="40"/>
      <c r="W5096" s="40"/>
      <c r="X5096" s="40"/>
      <c r="Y5096" s="40"/>
      <c r="Z5096" s="40"/>
      <c r="AA5096" s="40"/>
      <c r="AB5096" s="40"/>
      <c r="AC5096" s="40"/>
      <c r="AD5096" s="40"/>
      <c r="AE5096" s="40"/>
      <c r="AF5096" s="40"/>
      <c r="AG5096" s="40"/>
      <c r="AH5096" s="40"/>
      <c r="AI5096" s="40"/>
      <c r="AJ5096" s="40"/>
      <c r="AK5096" s="40"/>
      <c r="AL5096" s="40"/>
      <c r="AM5096" s="40"/>
      <c r="AN5096" s="40"/>
      <c r="AO5096" s="40"/>
      <c r="AP5096" s="40"/>
      <c r="AQ5096" s="40"/>
      <c r="AR5096" s="40"/>
      <c r="AS5096" s="40"/>
      <c r="AT5096" s="40"/>
      <c r="AU5096" s="40"/>
      <c r="AV5096" s="40"/>
      <c r="AW5096" s="40"/>
      <c r="AX5096" s="40"/>
      <c r="AY5096" s="40"/>
      <c r="AZ5096" s="40"/>
      <c r="BA5096" s="40"/>
      <c r="BB5096" s="40"/>
      <c r="BC5096" s="40"/>
      <c r="BD5096" s="40"/>
      <c r="BE5096" s="40"/>
      <c r="BF5096" s="40"/>
    </row>
    <row r="5097" spans="1:58" x14ac:dyDescent="0.4">
      <c r="A5097" s="510"/>
      <c r="B5097" s="40"/>
      <c r="C5097" s="40"/>
      <c r="D5097" s="45"/>
      <c r="E5097" s="45"/>
      <c r="F5097" s="64"/>
      <c r="G5097" s="40"/>
      <c r="H5097" s="40"/>
      <c r="I5097" s="40"/>
      <c r="J5097" s="40"/>
      <c r="K5097" s="40"/>
      <c r="L5097" s="40"/>
      <c r="M5097" s="40"/>
      <c r="N5097" s="40"/>
      <c r="O5097" s="40"/>
      <c r="P5097" s="40"/>
      <c r="Q5097" s="40"/>
      <c r="R5097" s="40"/>
      <c r="S5097" s="40"/>
      <c r="T5097" s="40"/>
      <c r="U5097" s="40"/>
      <c r="V5097" s="40"/>
      <c r="W5097" s="40"/>
      <c r="X5097" s="40"/>
      <c r="Y5097" s="40"/>
      <c r="Z5097" s="40"/>
      <c r="AA5097" s="40"/>
      <c r="AB5097" s="40"/>
      <c r="AC5097" s="40"/>
      <c r="AD5097" s="40"/>
      <c r="AE5097" s="40"/>
      <c r="AF5097" s="40"/>
      <c r="AG5097" s="40"/>
      <c r="AH5097" s="40"/>
      <c r="AI5097" s="40"/>
      <c r="AJ5097" s="40"/>
      <c r="AK5097" s="40"/>
      <c r="AL5097" s="40"/>
      <c r="AM5097" s="40"/>
      <c r="AN5097" s="40"/>
      <c r="AO5097" s="40"/>
      <c r="AP5097" s="40"/>
      <c r="AQ5097" s="40"/>
      <c r="AR5097" s="40"/>
      <c r="AS5097" s="40"/>
      <c r="AT5097" s="40"/>
      <c r="AU5097" s="40"/>
      <c r="AV5097" s="40"/>
      <c r="AW5097" s="40"/>
      <c r="AX5097" s="40"/>
      <c r="AY5097" s="40"/>
      <c r="AZ5097" s="40"/>
      <c r="BA5097" s="40"/>
      <c r="BB5097" s="40"/>
      <c r="BC5097" s="40"/>
      <c r="BD5097" s="40"/>
      <c r="BE5097" s="40"/>
      <c r="BF5097" s="40"/>
    </row>
    <row r="5098" spans="1:58" x14ac:dyDescent="0.4">
      <c r="A5098" s="510"/>
      <c r="B5098" s="40"/>
      <c r="C5098" s="40"/>
      <c r="D5098" s="45"/>
      <c r="E5098" s="45"/>
      <c r="F5098" s="64"/>
      <c r="G5098" s="40"/>
      <c r="H5098" s="40"/>
      <c r="I5098" s="40"/>
      <c r="J5098" s="40"/>
      <c r="K5098" s="40"/>
      <c r="L5098" s="40"/>
      <c r="M5098" s="40"/>
      <c r="N5098" s="40"/>
      <c r="O5098" s="40"/>
      <c r="P5098" s="40"/>
      <c r="Q5098" s="40"/>
      <c r="R5098" s="40"/>
      <c r="S5098" s="40"/>
      <c r="T5098" s="40"/>
      <c r="U5098" s="40"/>
      <c r="V5098" s="40"/>
      <c r="W5098" s="40"/>
      <c r="X5098" s="40"/>
      <c r="Y5098" s="40"/>
      <c r="Z5098" s="40"/>
      <c r="AA5098" s="40"/>
      <c r="AB5098" s="40"/>
      <c r="AC5098" s="40"/>
      <c r="AD5098" s="40"/>
      <c r="AE5098" s="40"/>
      <c r="AF5098" s="40"/>
      <c r="AG5098" s="40"/>
      <c r="AH5098" s="40"/>
      <c r="AI5098" s="40"/>
      <c r="AJ5098" s="40"/>
      <c r="AK5098" s="40"/>
      <c r="AL5098" s="40"/>
      <c r="AM5098" s="40"/>
      <c r="AN5098" s="40"/>
      <c r="AO5098" s="40"/>
      <c r="AP5098" s="40"/>
      <c r="AQ5098" s="40"/>
      <c r="AR5098" s="40"/>
      <c r="AS5098" s="40"/>
      <c r="AT5098" s="40"/>
      <c r="AU5098" s="40"/>
      <c r="AV5098" s="40"/>
      <c r="AW5098" s="40"/>
      <c r="AX5098" s="40"/>
      <c r="AY5098" s="40"/>
      <c r="AZ5098" s="40"/>
      <c r="BA5098" s="40"/>
      <c r="BB5098" s="40"/>
      <c r="BC5098" s="40"/>
      <c r="BD5098" s="40"/>
      <c r="BE5098" s="40"/>
      <c r="BF5098" s="40"/>
    </row>
    <row r="5099" spans="1:58" x14ac:dyDescent="0.4">
      <c r="A5099" s="510"/>
      <c r="B5099" s="40"/>
      <c r="C5099" s="40"/>
      <c r="D5099" s="45"/>
      <c r="E5099" s="45"/>
      <c r="F5099" s="64"/>
      <c r="G5099" s="40"/>
      <c r="H5099" s="40"/>
      <c r="I5099" s="40"/>
      <c r="J5099" s="40"/>
      <c r="K5099" s="40"/>
      <c r="L5099" s="40"/>
      <c r="M5099" s="40"/>
      <c r="N5099" s="40"/>
      <c r="O5099" s="40"/>
      <c r="P5099" s="40"/>
      <c r="Q5099" s="40"/>
      <c r="R5099" s="40"/>
      <c r="S5099" s="40"/>
      <c r="T5099" s="40"/>
      <c r="U5099" s="40"/>
      <c r="V5099" s="40"/>
      <c r="W5099" s="40"/>
      <c r="X5099" s="40"/>
      <c r="Y5099" s="40"/>
      <c r="Z5099" s="40"/>
      <c r="AA5099" s="40"/>
      <c r="AB5099" s="40"/>
      <c r="AC5099" s="40"/>
      <c r="AD5099" s="40"/>
      <c r="AE5099" s="40"/>
      <c r="AF5099" s="40"/>
      <c r="AG5099" s="40"/>
      <c r="AH5099" s="40"/>
      <c r="AI5099" s="40"/>
      <c r="AJ5099" s="40"/>
      <c r="AK5099" s="40"/>
      <c r="AL5099" s="40"/>
      <c r="AM5099" s="40"/>
      <c r="AN5099" s="40"/>
      <c r="AO5099" s="40"/>
      <c r="AP5099" s="40"/>
      <c r="AQ5099" s="40"/>
      <c r="AR5099" s="40"/>
      <c r="AS5099" s="40"/>
      <c r="AT5099" s="40"/>
      <c r="AU5099" s="40"/>
      <c r="AV5099" s="40"/>
      <c r="AW5099" s="40"/>
      <c r="AX5099" s="40"/>
      <c r="AY5099" s="40"/>
      <c r="AZ5099" s="40"/>
      <c r="BA5099" s="40"/>
      <c r="BB5099" s="40"/>
      <c r="BC5099" s="40"/>
      <c r="BD5099" s="40"/>
      <c r="BE5099" s="40"/>
      <c r="BF5099" s="40"/>
    </row>
    <row r="5100" spans="1:58" x14ac:dyDescent="0.4">
      <c r="A5100" s="510"/>
      <c r="B5100" s="40"/>
      <c r="C5100" s="40"/>
      <c r="D5100" s="45"/>
      <c r="E5100" s="45"/>
      <c r="F5100" s="64"/>
      <c r="G5100" s="40"/>
      <c r="H5100" s="40"/>
      <c r="I5100" s="40"/>
      <c r="J5100" s="40"/>
      <c r="K5100" s="40"/>
      <c r="L5100" s="40"/>
      <c r="M5100" s="40"/>
      <c r="N5100" s="40"/>
      <c r="O5100" s="40"/>
      <c r="P5100" s="40"/>
      <c r="Q5100" s="40"/>
      <c r="R5100" s="40"/>
      <c r="S5100" s="40"/>
      <c r="T5100" s="40"/>
      <c r="U5100" s="40"/>
      <c r="V5100" s="40"/>
      <c r="W5100" s="40"/>
      <c r="X5100" s="40"/>
      <c r="Y5100" s="40"/>
      <c r="Z5100" s="40"/>
      <c r="AA5100" s="40"/>
      <c r="AB5100" s="40"/>
      <c r="AC5100" s="40"/>
      <c r="AD5100" s="40"/>
      <c r="AE5100" s="40"/>
      <c r="AF5100" s="40"/>
      <c r="AG5100" s="40"/>
      <c r="AH5100" s="40"/>
      <c r="AI5100" s="40"/>
      <c r="AJ5100" s="40"/>
      <c r="AK5100" s="40"/>
      <c r="AL5100" s="40"/>
      <c r="AM5100" s="40"/>
      <c r="AN5100" s="40"/>
      <c r="AO5100" s="40"/>
      <c r="AP5100" s="40"/>
      <c r="AQ5100" s="40"/>
      <c r="AR5100" s="40"/>
      <c r="AS5100" s="40"/>
      <c r="AT5100" s="40"/>
      <c r="AU5100" s="40"/>
      <c r="AV5100" s="40"/>
      <c r="AW5100" s="40"/>
      <c r="AX5100" s="40"/>
      <c r="AY5100" s="40"/>
      <c r="AZ5100" s="40"/>
      <c r="BA5100" s="40"/>
      <c r="BB5100" s="40"/>
      <c r="BC5100" s="40"/>
      <c r="BD5100" s="40"/>
      <c r="BE5100" s="40"/>
      <c r="BF5100" s="40"/>
    </row>
    <row r="5101" spans="1:58" x14ac:dyDescent="0.4">
      <c r="A5101" s="510"/>
      <c r="B5101" s="40"/>
      <c r="C5101" s="40"/>
      <c r="D5101" s="45"/>
      <c r="E5101" s="45"/>
      <c r="F5101" s="64"/>
      <c r="G5101" s="40"/>
      <c r="H5101" s="40"/>
      <c r="I5101" s="40"/>
      <c r="J5101" s="40"/>
      <c r="K5101" s="40"/>
      <c r="L5101" s="40"/>
      <c r="M5101" s="40"/>
      <c r="N5101" s="40"/>
      <c r="O5101" s="40"/>
      <c r="P5101" s="40"/>
      <c r="Q5101" s="40"/>
      <c r="R5101" s="40"/>
      <c r="S5101" s="40"/>
      <c r="T5101" s="40"/>
      <c r="U5101" s="40"/>
      <c r="V5101" s="40"/>
      <c r="W5101" s="40"/>
      <c r="X5101" s="40"/>
      <c r="Y5101" s="40"/>
      <c r="Z5101" s="40"/>
      <c r="AA5101" s="40"/>
      <c r="AB5101" s="40"/>
      <c r="AC5101" s="40"/>
      <c r="AD5101" s="40"/>
      <c r="AE5101" s="40"/>
      <c r="AF5101" s="40"/>
      <c r="AG5101" s="40"/>
      <c r="AH5101" s="40"/>
      <c r="AI5101" s="40"/>
      <c r="AJ5101" s="40"/>
      <c r="AK5101" s="40"/>
      <c r="AL5101" s="40"/>
      <c r="AM5101" s="40"/>
      <c r="AN5101" s="40"/>
      <c r="AO5101" s="40"/>
      <c r="AP5101" s="40"/>
      <c r="AQ5101" s="40"/>
      <c r="AR5101" s="40"/>
      <c r="AS5101" s="40"/>
      <c r="AT5101" s="40"/>
      <c r="AU5101" s="40"/>
      <c r="AV5101" s="40"/>
      <c r="AW5101" s="40"/>
      <c r="AX5101" s="40"/>
      <c r="AY5101" s="40"/>
      <c r="AZ5101" s="40"/>
      <c r="BA5101" s="40"/>
      <c r="BB5101" s="40"/>
      <c r="BC5101" s="40"/>
      <c r="BD5101" s="40"/>
      <c r="BE5101" s="40"/>
      <c r="BF5101" s="40"/>
    </row>
    <row r="5102" spans="1:58" x14ac:dyDescent="0.4">
      <c r="A5102" s="510"/>
      <c r="B5102" s="40"/>
      <c r="C5102" s="40"/>
      <c r="D5102" s="45"/>
      <c r="E5102" s="45"/>
      <c r="F5102" s="64"/>
      <c r="G5102" s="40"/>
      <c r="H5102" s="40"/>
      <c r="I5102" s="40"/>
      <c r="J5102" s="40"/>
      <c r="K5102" s="40"/>
      <c r="L5102" s="40"/>
      <c r="M5102" s="40"/>
      <c r="N5102" s="40"/>
      <c r="O5102" s="40"/>
      <c r="P5102" s="40"/>
      <c r="Q5102" s="40"/>
      <c r="R5102" s="40"/>
      <c r="S5102" s="40"/>
      <c r="T5102" s="40"/>
      <c r="U5102" s="40"/>
      <c r="V5102" s="40"/>
      <c r="W5102" s="40"/>
      <c r="X5102" s="40"/>
      <c r="Y5102" s="40"/>
      <c r="Z5102" s="40"/>
      <c r="AA5102" s="40"/>
      <c r="AB5102" s="40"/>
      <c r="AC5102" s="40"/>
      <c r="AD5102" s="40"/>
      <c r="AE5102" s="40"/>
      <c r="AF5102" s="40"/>
      <c r="AG5102" s="40"/>
      <c r="AH5102" s="40"/>
      <c r="AI5102" s="40"/>
      <c r="AJ5102" s="40"/>
      <c r="AK5102" s="40"/>
      <c r="AL5102" s="40"/>
      <c r="AM5102" s="40"/>
      <c r="AN5102" s="40"/>
      <c r="AO5102" s="40"/>
      <c r="AP5102" s="40"/>
      <c r="AQ5102" s="40"/>
      <c r="AR5102" s="40"/>
      <c r="AS5102" s="40"/>
      <c r="AT5102" s="40"/>
      <c r="AU5102" s="40"/>
      <c r="AV5102" s="40"/>
      <c r="AW5102" s="40"/>
      <c r="AX5102" s="40"/>
      <c r="AY5102" s="40"/>
      <c r="AZ5102" s="40"/>
      <c r="BA5102" s="40"/>
      <c r="BB5102" s="40"/>
      <c r="BC5102" s="40"/>
      <c r="BD5102" s="40"/>
      <c r="BE5102" s="40"/>
      <c r="BF5102" s="40"/>
    </row>
    <row r="5103" spans="1:58" x14ac:dyDescent="0.4">
      <c r="A5103" s="510"/>
      <c r="B5103" s="40"/>
      <c r="C5103" s="40"/>
      <c r="D5103" s="45"/>
      <c r="E5103" s="45"/>
      <c r="F5103" s="64"/>
      <c r="G5103" s="40"/>
      <c r="H5103" s="40"/>
      <c r="I5103" s="40"/>
      <c r="J5103" s="40"/>
      <c r="K5103" s="40"/>
      <c r="L5103" s="40"/>
      <c r="M5103" s="40"/>
      <c r="N5103" s="40"/>
      <c r="O5103" s="40"/>
      <c r="P5103" s="40"/>
      <c r="Q5103" s="40"/>
      <c r="R5103" s="40"/>
      <c r="S5103" s="40"/>
      <c r="T5103" s="40"/>
      <c r="U5103" s="40"/>
      <c r="V5103" s="40"/>
      <c r="W5103" s="40"/>
      <c r="X5103" s="40"/>
      <c r="Y5103" s="40"/>
      <c r="Z5103" s="40"/>
      <c r="AA5103" s="40"/>
      <c r="AB5103" s="40"/>
      <c r="AC5103" s="40"/>
      <c r="AD5103" s="40"/>
      <c r="AE5103" s="40"/>
      <c r="AF5103" s="40"/>
      <c r="AG5103" s="40"/>
      <c r="AH5103" s="40"/>
      <c r="AI5103" s="40"/>
      <c r="AJ5103" s="40"/>
      <c r="AK5103" s="40"/>
      <c r="AL5103" s="40"/>
      <c r="AM5103" s="40"/>
      <c r="AN5103" s="40"/>
      <c r="AO5103" s="40"/>
      <c r="AP5103" s="40"/>
      <c r="AQ5103" s="40"/>
      <c r="AR5103" s="40"/>
      <c r="AS5103" s="40"/>
      <c r="AT5103" s="40"/>
      <c r="AU5103" s="40"/>
      <c r="AV5103" s="40"/>
      <c r="AW5103" s="40"/>
      <c r="AX5103" s="40"/>
      <c r="AY5103" s="40"/>
      <c r="AZ5103" s="40"/>
      <c r="BA5103" s="40"/>
      <c r="BB5103" s="40"/>
      <c r="BC5103" s="40"/>
      <c r="BD5103" s="40"/>
      <c r="BE5103" s="40"/>
      <c r="BF5103" s="40"/>
    </row>
    <row r="5104" spans="1:58" x14ac:dyDescent="0.4">
      <c r="A5104" s="510"/>
      <c r="B5104" s="40"/>
      <c r="C5104" s="40"/>
      <c r="D5104" s="45"/>
      <c r="E5104" s="45"/>
      <c r="F5104" s="64"/>
      <c r="G5104" s="40"/>
      <c r="H5104" s="40"/>
      <c r="I5104" s="40"/>
      <c r="J5104" s="40"/>
      <c r="K5104" s="40"/>
      <c r="L5104" s="40"/>
      <c r="M5104" s="40"/>
      <c r="N5104" s="40"/>
      <c r="O5104" s="40"/>
      <c r="P5104" s="40"/>
      <c r="Q5104" s="40"/>
      <c r="R5104" s="40"/>
      <c r="S5104" s="40"/>
      <c r="T5104" s="40"/>
      <c r="U5104" s="40"/>
      <c r="V5104" s="40"/>
      <c r="W5104" s="40"/>
      <c r="X5104" s="40"/>
      <c r="Y5104" s="40"/>
      <c r="Z5104" s="40"/>
      <c r="AA5104" s="40"/>
      <c r="AB5104" s="40"/>
      <c r="AC5104" s="40"/>
      <c r="AD5104" s="40"/>
      <c r="AE5104" s="40"/>
      <c r="AF5104" s="40"/>
      <c r="AG5104" s="40"/>
      <c r="AH5104" s="40"/>
      <c r="AI5104" s="40"/>
      <c r="AJ5104" s="40"/>
      <c r="AK5104" s="40"/>
      <c r="AL5104" s="40"/>
      <c r="AM5104" s="40"/>
      <c r="AN5104" s="40"/>
      <c r="AO5104" s="40"/>
      <c r="AP5104" s="40"/>
      <c r="AQ5104" s="40"/>
      <c r="AR5104" s="40"/>
      <c r="AS5104" s="40"/>
      <c r="AT5104" s="40"/>
      <c r="AU5104" s="40"/>
      <c r="AV5104" s="40"/>
      <c r="AW5104" s="40"/>
      <c r="AX5104" s="40"/>
      <c r="AY5104" s="40"/>
      <c r="AZ5104" s="40"/>
      <c r="BA5104" s="40"/>
      <c r="BB5104" s="40"/>
      <c r="BC5104" s="40"/>
      <c r="BD5104" s="40"/>
      <c r="BE5104" s="40"/>
      <c r="BF5104" s="40"/>
    </row>
    <row r="5105" spans="1:58" x14ac:dyDescent="0.4">
      <c r="A5105" s="510"/>
      <c r="B5105" s="40"/>
      <c r="C5105" s="40"/>
      <c r="D5105" s="45"/>
      <c r="E5105" s="45"/>
      <c r="F5105" s="64"/>
      <c r="G5105" s="40"/>
      <c r="H5105" s="40"/>
      <c r="I5105" s="40"/>
      <c r="J5105" s="40"/>
      <c r="K5105" s="40"/>
      <c r="L5105" s="40"/>
      <c r="M5105" s="40"/>
      <c r="N5105" s="40"/>
      <c r="O5105" s="40"/>
      <c r="P5105" s="40"/>
      <c r="Q5105" s="40"/>
      <c r="R5105" s="40"/>
      <c r="S5105" s="40"/>
      <c r="T5105" s="40"/>
      <c r="U5105" s="40"/>
      <c r="V5105" s="40"/>
      <c r="W5105" s="40"/>
      <c r="X5105" s="40"/>
      <c r="Y5105" s="40"/>
      <c r="Z5105" s="40"/>
      <c r="AA5105" s="40"/>
      <c r="AB5105" s="40"/>
      <c r="AC5105" s="40"/>
      <c r="AD5105" s="40"/>
      <c r="AE5105" s="40"/>
      <c r="AF5105" s="40"/>
      <c r="AG5105" s="40"/>
      <c r="AH5105" s="40"/>
      <c r="AI5105" s="40"/>
      <c r="AJ5105" s="40"/>
      <c r="AK5105" s="40"/>
      <c r="AL5105" s="40"/>
      <c r="AM5105" s="40"/>
      <c r="AN5105" s="40"/>
      <c r="AO5105" s="40"/>
      <c r="AP5105" s="40"/>
      <c r="AQ5105" s="40"/>
      <c r="AR5105" s="40"/>
      <c r="AS5105" s="40"/>
      <c r="AT5105" s="40"/>
      <c r="AU5105" s="40"/>
      <c r="AV5105" s="40"/>
      <c r="AW5105" s="40"/>
      <c r="AX5105" s="40"/>
      <c r="AY5105" s="40"/>
      <c r="AZ5105" s="40"/>
      <c r="BA5105" s="40"/>
      <c r="BB5105" s="40"/>
      <c r="BC5105" s="40"/>
      <c r="BD5105" s="40"/>
      <c r="BE5105" s="40"/>
      <c r="BF5105" s="40"/>
    </row>
    <row r="5106" spans="1:58" x14ac:dyDescent="0.4">
      <c r="A5106" s="510"/>
      <c r="B5106" s="40"/>
      <c r="C5106" s="40"/>
      <c r="D5106" s="45"/>
      <c r="E5106" s="45"/>
      <c r="F5106" s="64"/>
      <c r="G5106" s="40"/>
      <c r="H5106" s="40"/>
      <c r="I5106" s="40"/>
      <c r="J5106" s="40"/>
      <c r="K5106" s="40"/>
      <c r="L5106" s="40"/>
      <c r="M5106" s="40"/>
      <c r="N5106" s="40"/>
      <c r="O5106" s="40"/>
      <c r="P5106" s="40"/>
      <c r="Q5106" s="40"/>
      <c r="R5106" s="40"/>
      <c r="S5106" s="40"/>
      <c r="T5106" s="40"/>
      <c r="U5106" s="40"/>
      <c r="V5106" s="40"/>
      <c r="W5106" s="40"/>
      <c r="X5106" s="40"/>
      <c r="Y5106" s="40"/>
      <c r="Z5106" s="40"/>
      <c r="AA5106" s="40"/>
      <c r="AB5106" s="40"/>
      <c r="AC5106" s="40"/>
      <c r="AD5106" s="40"/>
      <c r="AE5106" s="40"/>
      <c r="AF5106" s="40"/>
      <c r="AG5106" s="40"/>
      <c r="AH5106" s="40"/>
      <c r="AI5106" s="40"/>
      <c r="AJ5106" s="40"/>
      <c r="AK5106" s="40"/>
      <c r="AL5106" s="40"/>
      <c r="AM5106" s="40"/>
      <c r="AN5106" s="40"/>
      <c r="AO5106" s="40"/>
      <c r="AP5106" s="40"/>
      <c r="AQ5106" s="40"/>
      <c r="AR5106" s="40"/>
      <c r="AS5106" s="40"/>
      <c r="AT5106" s="40"/>
      <c r="AU5106" s="40"/>
      <c r="AV5106" s="40"/>
      <c r="AW5106" s="40"/>
      <c r="AX5106" s="40"/>
      <c r="AY5106" s="40"/>
      <c r="AZ5106" s="40"/>
      <c r="BA5106" s="40"/>
      <c r="BB5106" s="40"/>
      <c r="BC5106" s="40"/>
      <c r="BD5106" s="40"/>
      <c r="BE5106" s="40"/>
      <c r="BF5106" s="40"/>
    </row>
    <row r="5107" spans="1:58" x14ac:dyDescent="0.4">
      <c r="A5107" s="510"/>
      <c r="B5107" s="40"/>
      <c r="C5107" s="40"/>
      <c r="D5107" s="45"/>
      <c r="E5107" s="45"/>
      <c r="F5107" s="64"/>
      <c r="G5107" s="40"/>
      <c r="H5107" s="40"/>
      <c r="I5107" s="40"/>
      <c r="J5107" s="40"/>
      <c r="K5107" s="40"/>
      <c r="L5107" s="40"/>
      <c r="M5107" s="40"/>
      <c r="N5107" s="40"/>
      <c r="O5107" s="40"/>
      <c r="P5107" s="40"/>
      <c r="Q5107" s="40"/>
      <c r="R5107" s="40"/>
      <c r="S5107" s="40"/>
      <c r="T5107" s="40"/>
      <c r="U5107" s="40"/>
      <c r="V5107" s="40"/>
      <c r="W5107" s="40"/>
      <c r="X5107" s="40"/>
      <c r="Y5107" s="40"/>
      <c r="Z5107" s="40"/>
      <c r="AA5107" s="40"/>
      <c r="AB5107" s="40"/>
      <c r="AC5107" s="40"/>
      <c r="AD5107" s="40"/>
      <c r="AE5107" s="40"/>
      <c r="AF5107" s="40"/>
      <c r="AG5107" s="40"/>
      <c r="AH5107" s="40"/>
      <c r="AI5107" s="40"/>
      <c r="AJ5107" s="40"/>
      <c r="AK5107" s="40"/>
      <c r="AL5107" s="40"/>
      <c r="AM5107" s="40"/>
      <c r="AN5107" s="40"/>
      <c r="AO5107" s="40"/>
      <c r="AP5107" s="40"/>
      <c r="AQ5107" s="40"/>
      <c r="AR5107" s="40"/>
      <c r="AS5107" s="40"/>
      <c r="AT5107" s="40"/>
      <c r="AU5107" s="40"/>
      <c r="AV5107" s="40"/>
      <c r="AW5107" s="40"/>
      <c r="AX5107" s="40"/>
      <c r="AY5107" s="40"/>
      <c r="AZ5107" s="40"/>
      <c r="BA5107" s="40"/>
      <c r="BB5107" s="40"/>
      <c r="BC5107" s="40"/>
      <c r="BD5107" s="40"/>
      <c r="BE5107" s="40"/>
      <c r="BF5107" s="40"/>
    </row>
    <row r="5108" spans="1:58" x14ac:dyDescent="0.4">
      <c r="A5108" s="510"/>
      <c r="B5108" s="40"/>
      <c r="C5108" s="40"/>
      <c r="D5108" s="45"/>
      <c r="E5108" s="45"/>
      <c r="F5108" s="64"/>
      <c r="G5108" s="40"/>
      <c r="H5108" s="40"/>
      <c r="I5108" s="40"/>
      <c r="J5108" s="40"/>
      <c r="K5108" s="40"/>
      <c r="L5108" s="40"/>
      <c r="M5108" s="40"/>
      <c r="N5108" s="40"/>
      <c r="O5108" s="40"/>
      <c r="P5108" s="40"/>
      <c r="Q5108" s="40"/>
      <c r="R5108" s="40"/>
      <c r="S5108" s="40"/>
      <c r="T5108" s="40"/>
      <c r="U5108" s="40"/>
      <c r="V5108" s="40"/>
      <c r="W5108" s="40"/>
      <c r="X5108" s="40"/>
      <c r="Y5108" s="40"/>
      <c r="Z5108" s="40"/>
      <c r="AA5108" s="40"/>
      <c r="AB5108" s="40"/>
      <c r="AC5108" s="40"/>
      <c r="AD5108" s="40"/>
      <c r="AE5108" s="40"/>
      <c r="AF5108" s="40"/>
      <c r="AG5108" s="40"/>
      <c r="AH5108" s="40"/>
      <c r="AI5108" s="40"/>
      <c r="AJ5108" s="40"/>
      <c r="AK5108" s="40"/>
      <c r="AL5108" s="40"/>
      <c r="AM5108" s="40"/>
      <c r="AN5108" s="40"/>
      <c r="AO5108" s="40"/>
      <c r="AP5108" s="40"/>
      <c r="AQ5108" s="40"/>
      <c r="AR5108" s="40"/>
      <c r="AS5108" s="40"/>
      <c r="AT5108" s="40"/>
      <c r="AU5108" s="40"/>
      <c r="AV5108" s="40"/>
      <c r="AW5108" s="40"/>
      <c r="AX5108" s="40"/>
      <c r="AY5108" s="40"/>
      <c r="AZ5108" s="40"/>
      <c r="BA5108" s="40"/>
      <c r="BB5108" s="40"/>
      <c r="BC5108" s="40"/>
      <c r="BD5108" s="40"/>
      <c r="BE5108" s="40"/>
      <c r="BF5108" s="40"/>
    </row>
    <row r="5109" spans="1:58" x14ac:dyDescent="0.4">
      <c r="A5109" s="510"/>
      <c r="B5109" s="40"/>
      <c r="C5109" s="40"/>
      <c r="D5109" s="45"/>
      <c r="E5109" s="45"/>
      <c r="F5109" s="64"/>
      <c r="G5109" s="40"/>
      <c r="H5109" s="40"/>
      <c r="I5109" s="40"/>
      <c r="J5109" s="40"/>
      <c r="K5109" s="40"/>
      <c r="L5109" s="40"/>
      <c r="M5109" s="40"/>
      <c r="N5109" s="40"/>
      <c r="O5109" s="40"/>
      <c r="P5109" s="40"/>
      <c r="Q5109" s="40"/>
      <c r="R5109" s="40"/>
      <c r="S5109" s="40"/>
      <c r="T5109" s="40"/>
      <c r="U5109" s="40"/>
      <c r="V5109" s="40"/>
      <c r="W5109" s="40"/>
      <c r="X5109" s="40"/>
      <c r="Y5109" s="40"/>
      <c r="Z5109" s="40"/>
      <c r="AA5109" s="40"/>
      <c r="AB5109" s="40"/>
      <c r="AC5109" s="40"/>
      <c r="AD5109" s="40"/>
      <c r="AE5109" s="40"/>
      <c r="AF5109" s="40"/>
      <c r="AG5109" s="40"/>
      <c r="AH5109" s="40"/>
      <c r="AI5109" s="40"/>
      <c r="AJ5109" s="40"/>
      <c r="AK5109" s="40"/>
      <c r="AL5109" s="40"/>
      <c r="AM5109" s="40"/>
      <c r="AN5109" s="40"/>
      <c r="AO5109" s="40"/>
      <c r="AP5109" s="40"/>
      <c r="AQ5109" s="40"/>
      <c r="AR5109" s="40"/>
      <c r="AS5109" s="40"/>
      <c r="AT5109" s="40"/>
      <c r="AU5109" s="40"/>
      <c r="AV5109" s="40"/>
      <c r="AW5109" s="40"/>
      <c r="AX5109" s="40"/>
      <c r="AY5109" s="40"/>
      <c r="AZ5109" s="40"/>
      <c r="BA5109" s="40"/>
      <c r="BB5109" s="40"/>
      <c r="BC5109" s="40"/>
      <c r="BD5109" s="40"/>
      <c r="BE5109" s="40"/>
      <c r="BF5109" s="40"/>
    </row>
    <row r="5110" spans="1:58" x14ac:dyDescent="0.4">
      <c r="A5110" s="510"/>
      <c r="B5110" s="40"/>
      <c r="C5110" s="40"/>
      <c r="D5110" s="45"/>
      <c r="E5110" s="45"/>
      <c r="F5110" s="64"/>
      <c r="G5110" s="40"/>
      <c r="H5110" s="40"/>
      <c r="I5110" s="40"/>
      <c r="J5110" s="40"/>
      <c r="K5110" s="40"/>
      <c r="L5110" s="40"/>
      <c r="M5110" s="40"/>
      <c r="N5110" s="40"/>
      <c r="O5110" s="40"/>
      <c r="P5110" s="40"/>
      <c r="Q5110" s="40"/>
      <c r="R5110" s="40"/>
      <c r="S5110" s="40"/>
      <c r="T5110" s="40"/>
      <c r="U5110" s="40"/>
      <c r="V5110" s="40"/>
      <c r="W5110" s="40"/>
      <c r="X5110" s="40"/>
      <c r="Y5110" s="40"/>
      <c r="Z5110" s="40"/>
      <c r="AA5110" s="40"/>
      <c r="AB5110" s="40"/>
      <c r="AC5110" s="40"/>
      <c r="AD5110" s="40"/>
      <c r="AE5110" s="40"/>
      <c r="AF5110" s="40"/>
      <c r="AG5110" s="40"/>
      <c r="AH5110" s="40"/>
      <c r="AI5110" s="40"/>
      <c r="AJ5110" s="40"/>
      <c r="AK5110" s="40"/>
      <c r="AL5110" s="40"/>
      <c r="AM5110" s="40"/>
      <c r="AN5110" s="40"/>
      <c r="AO5110" s="40"/>
      <c r="AP5110" s="40"/>
      <c r="AQ5110" s="40"/>
      <c r="AR5110" s="40"/>
      <c r="AS5110" s="40"/>
      <c r="AT5110" s="40"/>
      <c r="AU5110" s="40"/>
      <c r="AV5110" s="40"/>
      <c r="AW5110" s="40"/>
      <c r="AX5110" s="40"/>
      <c r="AY5110" s="40"/>
      <c r="AZ5110" s="40"/>
      <c r="BA5110" s="40"/>
      <c r="BB5110" s="40"/>
      <c r="BC5110" s="40"/>
      <c r="BD5110" s="40"/>
      <c r="BE5110" s="40"/>
      <c r="BF5110" s="40"/>
    </row>
    <row r="5111" spans="1:58" x14ac:dyDescent="0.4">
      <c r="A5111" s="510"/>
      <c r="B5111" s="40"/>
      <c r="C5111" s="40"/>
      <c r="D5111" s="45"/>
      <c r="E5111" s="45"/>
      <c r="F5111" s="64"/>
      <c r="G5111" s="40"/>
      <c r="H5111" s="40"/>
      <c r="I5111" s="40"/>
      <c r="J5111" s="40"/>
      <c r="K5111" s="40"/>
      <c r="L5111" s="40"/>
      <c r="M5111" s="40"/>
      <c r="N5111" s="40"/>
      <c r="O5111" s="40"/>
      <c r="P5111" s="40"/>
      <c r="Q5111" s="40"/>
      <c r="R5111" s="40"/>
      <c r="S5111" s="40"/>
      <c r="T5111" s="40"/>
      <c r="U5111" s="40"/>
      <c r="V5111" s="40"/>
      <c r="W5111" s="40"/>
      <c r="X5111" s="40"/>
      <c r="Y5111" s="40"/>
      <c r="Z5111" s="40"/>
      <c r="AA5111" s="40"/>
      <c r="AB5111" s="40"/>
      <c r="AC5111" s="40"/>
      <c r="AD5111" s="40"/>
      <c r="AE5111" s="40"/>
      <c r="AF5111" s="40"/>
      <c r="AG5111" s="40"/>
      <c r="AH5111" s="40"/>
      <c r="AI5111" s="40"/>
      <c r="AJ5111" s="40"/>
      <c r="AK5111" s="40"/>
      <c r="AL5111" s="40"/>
      <c r="AM5111" s="40"/>
      <c r="AN5111" s="40"/>
      <c r="AO5111" s="40"/>
      <c r="AP5111" s="40"/>
      <c r="AQ5111" s="40"/>
      <c r="AR5111" s="40"/>
      <c r="AS5111" s="40"/>
      <c r="AT5111" s="40"/>
      <c r="AU5111" s="40"/>
      <c r="AV5111" s="40"/>
      <c r="AW5111" s="40"/>
      <c r="AX5111" s="40"/>
      <c r="AY5111" s="40"/>
      <c r="AZ5111" s="40"/>
      <c r="BA5111" s="40"/>
      <c r="BB5111" s="40"/>
      <c r="BC5111" s="40"/>
      <c r="BD5111" s="40"/>
      <c r="BE5111" s="40"/>
      <c r="BF5111" s="40"/>
    </row>
    <row r="5112" spans="1:58" x14ac:dyDescent="0.4">
      <c r="A5112" s="510"/>
      <c r="B5112" s="40"/>
      <c r="C5112" s="40"/>
      <c r="D5112" s="45"/>
      <c r="E5112" s="45"/>
      <c r="F5112" s="64"/>
      <c r="G5112" s="40"/>
      <c r="H5112" s="40"/>
      <c r="I5112" s="40"/>
      <c r="J5112" s="40"/>
      <c r="K5112" s="40"/>
      <c r="L5112" s="40"/>
      <c r="M5112" s="40"/>
      <c r="N5112" s="40"/>
      <c r="O5112" s="40"/>
      <c r="P5112" s="40"/>
      <c r="Q5112" s="40"/>
      <c r="R5112" s="40"/>
      <c r="S5112" s="40"/>
      <c r="T5112" s="40"/>
      <c r="U5112" s="40"/>
      <c r="V5112" s="40"/>
      <c r="W5112" s="40"/>
      <c r="X5112" s="40"/>
      <c r="Y5112" s="40"/>
      <c r="Z5112" s="40"/>
      <c r="AA5112" s="40"/>
      <c r="AB5112" s="40"/>
      <c r="AC5112" s="40"/>
      <c r="AD5112" s="40"/>
      <c r="AE5112" s="40"/>
      <c r="AF5112" s="40"/>
      <c r="AG5112" s="40"/>
      <c r="AH5112" s="40"/>
      <c r="AI5112" s="40"/>
      <c r="AJ5112" s="40"/>
      <c r="AK5112" s="40"/>
      <c r="AL5112" s="40"/>
      <c r="AM5112" s="40"/>
      <c r="AN5112" s="40"/>
      <c r="AO5112" s="40"/>
      <c r="AP5112" s="40"/>
      <c r="AQ5112" s="40"/>
      <c r="AR5112" s="40"/>
      <c r="AS5112" s="40"/>
      <c r="AT5112" s="40"/>
      <c r="AU5112" s="40"/>
      <c r="AV5112" s="40"/>
      <c r="AW5112" s="40"/>
      <c r="AX5112" s="40"/>
      <c r="AY5112" s="40"/>
      <c r="AZ5112" s="40"/>
      <c r="BA5112" s="40"/>
      <c r="BB5112" s="40"/>
      <c r="BC5112" s="40"/>
      <c r="BD5112" s="40"/>
      <c r="BE5112" s="40"/>
      <c r="BF5112" s="40"/>
    </row>
    <row r="5113" spans="1:58" x14ac:dyDescent="0.4">
      <c r="A5113" s="510"/>
      <c r="B5113" s="40"/>
      <c r="C5113" s="40"/>
      <c r="D5113" s="45"/>
      <c r="E5113" s="45"/>
      <c r="F5113" s="64"/>
      <c r="G5113" s="40"/>
      <c r="H5113" s="40"/>
      <c r="I5113" s="40"/>
      <c r="J5113" s="40"/>
      <c r="K5113" s="40"/>
      <c r="L5113" s="40"/>
      <c r="M5113" s="40"/>
      <c r="N5113" s="40"/>
      <c r="O5113" s="40"/>
      <c r="P5113" s="40"/>
      <c r="Q5113" s="40"/>
      <c r="R5113" s="40"/>
      <c r="S5113" s="40"/>
      <c r="T5113" s="40"/>
      <c r="U5113" s="40"/>
      <c r="V5113" s="40"/>
      <c r="W5113" s="40"/>
      <c r="X5113" s="40"/>
      <c r="Y5113" s="40"/>
      <c r="Z5113" s="40"/>
      <c r="AA5113" s="40"/>
      <c r="AB5113" s="40"/>
      <c r="AC5113" s="40"/>
      <c r="AD5113" s="40"/>
      <c r="AE5113" s="40"/>
      <c r="AF5113" s="40"/>
      <c r="AG5113" s="40"/>
      <c r="AH5113" s="40"/>
      <c r="AI5113" s="40"/>
      <c r="AJ5113" s="40"/>
      <c r="AK5113" s="40"/>
      <c r="AL5113" s="40"/>
      <c r="AM5113" s="40"/>
      <c r="AN5113" s="40"/>
      <c r="AO5113" s="40"/>
      <c r="AP5113" s="40"/>
      <c r="AQ5113" s="40"/>
      <c r="AR5113" s="40"/>
      <c r="AS5113" s="40"/>
      <c r="AT5113" s="40"/>
      <c r="AU5113" s="40"/>
      <c r="AV5113" s="40"/>
      <c r="AW5113" s="40"/>
      <c r="AX5113" s="40"/>
      <c r="AY5113" s="40"/>
      <c r="AZ5113" s="40"/>
      <c r="BA5113" s="40"/>
      <c r="BB5113" s="40"/>
      <c r="BC5113" s="40"/>
      <c r="BD5113" s="40"/>
      <c r="BE5113" s="40"/>
      <c r="BF5113" s="40"/>
    </row>
    <row r="5114" spans="1:58" x14ac:dyDescent="0.4">
      <c r="A5114" s="510"/>
      <c r="B5114" s="40"/>
      <c r="C5114" s="40"/>
      <c r="D5114" s="45"/>
      <c r="E5114" s="45"/>
      <c r="F5114" s="64"/>
      <c r="G5114" s="40"/>
      <c r="H5114" s="40"/>
      <c r="I5114" s="40"/>
      <c r="J5114" s="40"/>
      <c r="K5114" s="40"/>
      <c r="L5114" s="40"/>
      <c r="M5114" s="40"/>
      <c r="N5114" s="40"/>
      <c r="O5114" s="40"/>
      <c r="P5114" s="40"/>
      <c r="Q5114" s="40"/>
      <c r="R5114" s="40"/>
      <c r="S5114" s="40"/>
      <c r="T5114" s="40"/>
      <c r="U5114" s="40"/>
      <c r="V5114" s="40"/>
      <c r="W5114" s="40"/>
      <c r="X5114" s="40"/>
      <c r="Y5114" s="40"/>
      <c r="Z5114" s="40"/>
      <c r="AA5114" s="40"/>
      <c r="AB5114" s="40"/>
      <c r="AC5114" s="40"/>
      <c r="AD5114" s="40"/>
      <c r="AE5114" s="40"/>
      <c r="AF5114" s="40"/>
      <c r="AG5114" s="40"/>
      <c r="AH5114" s="40"/>
      <c r="AI5114" s="40"/>
      <c r="AJ5114" s="40"/>
      <c r="AK5114" s="40"/>
      <c r="AL5114" s="40"/>
      <c r="AM5114" s="40"/>
      <c r="AN5114" s="40"/>
      <c r="AO5114" s="40"/>
      <c r="AP5114" s="40"/>
      <c r="AQ5114" s="40"/>
      <c r="AR5114" s="40"/>
      <c r="AS5114" s="40"/>
      <c r="AT5114" s="40"/>
      <c r="AU5114" s="40"/>
      <c r="AV5114" s="40"/>
      <c r="AW5114" s="40"/>
      <c r="AX5114" s="40"/>
      <c r="AY5114" s="40"/>
      <c r="AZ5114" s="40"/>
      <c r="BA5114" s="40"/>
      <c r="BB5114" s="40"/>
      <c r="BC5114" s="40"/>
      <c r="BD5114" s="40"/>
      <c r="BE5114" s="40"/>
      <c r="BF5114" s="40"/>
    </row>
    <row r="5115" spans="1:58" x14ac:dyDescent="0.4">
      <c r="A5115" s="510"/>
      <c r="B5115" s="40"/>
      <c r="C5115" s="40"/>
      <c r="D5115" s="45"/>
      <c r="E5115" s="45"/>
      <c r="F5115" s="64"/>
      <c r="G5115" s="40"/>
      <c r="H5115" s="40"/>
      <c r="I5115" s="40"/>
      <c r="J5115" s="40"/>
      <c r="K5115" s="40"/>
      <c r="L5115" s="40"/>
      <c r="M5115" s="40"/>
      <c r="N5115" s="40"/>
      <c r="O5115" s="40"/>
      <c r="P5115" s="40"/>
      <c r="Q5115" s="40"/>
      <c r="R5115" s="40"/>
      <c r="S5115" s="40"/>
      <c r="T5115" s="40"/>
      <c r="U5115" s="40"/>
      <c r="V5115" s="40"/>
      <c r="W5115" s="40"/>
      <c r="X5115" s="40"/>
      <c r="Y5115" s="40"/>
      <c r="Z5115" s="40"/>
      <c r="AA5115" s="40"/>
      <c r="AB5115" s="40"/>
      <c r="AC5115" s="40"/>
      <c r="AD5115" s="40"/>
      <c r="AE5115" s="40"/>
      <c r="AF5115" s="40"/>
      <c r="AG5115" s="40"/>
      <c r="AH5115" s="40"/>
      <c r="AI5115" s="40"/>
      <c r="AJ5115" s="40"/>
      <c r="AK5115" s="40"/>
      <c r="AL5115" s="40"/>
      <c r="AM5115" s="40"/>
      <c r="AN5115" s="40"/>
      <c r="AO5115" s="40"/>
      <c r="AP5115" s="40"/>
      <c r="AQ5115" s="40"/>
      <c r="AR5115" s="40"/>
      <c r="AS5115" s="40"/>
      <c r="AT5115" s="40"/>
      <c r="AU5115" s="40"/>
      <c r="AV5115" s="40"/>
      <c r="AW5115" s="40"/>
      <c r="AX5115" s="40"/>
      <c r="AY5115" s="40"/>
      <c r="AZ5115" s="40"/>
      <c r="BA5115" s="40"/>
      <c r="BB5115" s="40"/>
      <c r="BC5115" s="40"/>
      <c r="BD5115" s="40"/>
      <c r="BE5115" s="40"/>
      <c r="BF5115" s="40"/>
    </row>
    <row r="5116" spans="1:58" x14ac:dyDescent="0.4">
      <c r="A5116" s="510"/>
      <c r="B5116" s="40"/>
      <c r="C5116" s="40"/>
      <c r="D5116" s="45"/>
      <c r="E5116" s="45"/>
      <c r="F5116" s="64"/>
      <c r="G5116" s="40"/>
      <c r="H5116" s="40"/>
      <c r="I5116" s="40"/>
      <c r="J5116" s="40"/>
      <c r="K5116" s="40"/>
      <c r="L5116" s="40"/>
      <c r="M5116" s="40"/>
      <c r="N5116" s="40"/>
      <c r="O5116" s="40"/>
      <c r="P5116" s="40"/>
      <c r="Q5116" s="40"/>
      <c r="R5116" s="40"/>
      <c r="S5116" s="40"/>
      <c r="T5116" s="40"/>
      <c r="U5116" s="40"/>
      <c r="V5116" s="40"/>
      <c r="W5116" s="40"/>
      <c r="X5116" s="40"/>
      <c r="Y5116" s="40"/>
      <c r="Z5116" s="40"/>
      <c r="AA5116" s="40"/>
      <c r="AB5116" s="40"/>
      <c r="AC5116" s="40"/>
      <c r="AD5116" s="40"/>
      <c r="AE5116" s="40"/>
      <c r="AF5116" s="40"/>
      <c r="AG5116" s="40"/>
      <c r="AH5116" s="40"/>
      <c r="AI5116" s="40"/>
      <c r="AJ5116" s="40"/>
      <c r="AK5116" s="40"/>
      <c r="AL5116" s="40"/>
      <c r="AM5116" s="40"/>
      <c r="AN5116" s="40"/>
      <c r="AO5116" s="40"/>
      <c r="AP5116" s="40"/>
      <c r="AQ5116" s="40"/>
      <c r="AR5116" s="40"/>
      <c r="AS5116" s="40"/>
      <c r="AT5116" s="40"/>
      <c r="AU5116" s="40"/>
      <c r="AV5116" s="40"/>
      <c r="AW5116" s="40"/>
      <c r="AX5116" s="40"/>
      <c r="AY5116" s="40"/>
      <c r="AZ5116" s="40"/>
      <c r="BA5116" s="40"/>
      <c r="BB5116" s="40"/>
      <c r="BC5116" s="40"/>
      <c r="BD5116" s="40"/>
      <c r="BE5116" s="40"/>
      <c r="BF5116" s="40"/>
    </row>
    <row r="5117" spans="1:58" x14ac:dyDescent="0.4">
      <c r="A5117" s="510"/>
      <c r="B5117" s="40"/>
      <c r="C5117" s="40"/>
      <c r="D5117" s="45"/>
      <c r="E5117" s="45"/>
      <c r="F5117" s="64"/>
      <c r="G5117" s="40"/>
      <c r="H5117" s="40"/>
      <c r="I5117" s="40"/>
      <c r="J5117" s="40"/>
      <c r="K5117" s="40"/>
      <c r="L5117" s="40"/>
      <c r="M5117" s="40"/>
      <c r="N5117" s="40"/>
      <c r="O5117" s="40"/>
      <c r="P5117" s="40"/>
      <c r="Q5117" s="40"/>
      <c r="R5117" s="40"/>
      <c r="S5117" s="40"/>
      <c r="T5117" s="40"/>
      <c r="U5117" s="40"/>
      <c r="V5117" s="40"/>
      <c r="W5117" s="40"/>
      <c r="X5117" s="40"/>
      <c r="Y5117" s="40"/>
      <c r="Z5117" s="40"/>
      <c r="AA5117" s="40"/>
      <c r="AB5117" s="40"/>
      <c r="AC5117" s="40"/>
      <c r="AD5117" s="40"/>
      <c r="AE5117" s="40"/>
      <c r="AF5117" s="40"/>
      <c r="AG5117" s="40"/>
      <c r="AH5117" s="40"/>
      <c r="AI5117" s="40"/>
      <c r="AJ5117" s="40"/>
      <c r="AK5117" s="40"/>
      <c r="AL5117" s="40"/>
      <c r="AM5117" s="40"/>
      <c r="AN5117" s="40"/>
      <c r="AO5117" s="40"/>
      <c r="AP5117" s="40"/>
      <c r="AQ5117" s="40"/>
      <c r="AR5117" s="40"/>
      <c r="AS5117" s="40"/>
      <c r="AT5117" s="40"/>
      <c r="AU5117" s="40"/>
      <c r="AV5117" s="40"/>
      <c r="AW5117" s="40"/>
      <c r="AX5117" s="40"/>
      <c r="AY5117" s="40"/>
      <c r="AZ5117" s="40"/>
      <c r="BA5117" s="40"/>
      <c r="BB5117" s="40"/>
      <c r="BC5117" s="40"/>
      <c r="BD5117" s="40"/>
      <c r="BE5117" s="40"/>
      <c r="BF5117" s="40"/>
    </row>
    <row r="5118" spans="1:58" x14ac:dyDescent="0.4">
      <c r="A5118" s="510"/>
      <c r="B5118" s="40"/>
      <c r="C5118" s="40"/>
      <c r="D5118" s="45"/>
      <c r="E5118" s="45"/>
      <c r="F5118" s="64"/>
      <c r="G5118" s="40"/>
      <c r="H5118" s="40"/>
      <c r="I5118" s="40"/>
      <c r="J5118" s="40"/>
      <c r="K5118" s="40"/>
      <c r="L5118" s="40"/>
      <c r="M5118" s="40"/>
      <c r="N5118" s="40"/>
      <c r="O5118" s="40"/>
      <c r="P5118" s="40"/>
      <c r="Q5118" s="40"/>
      <c r="R5118" s="40"/>
      <c r="S5118" s="40"/>
      <c r="T5118" s="40"/>
      <c r="U5118" s="40"/>
      <c r="V5118" s="40"/>
      <c r="W5118" s="40"/>
      <c r="X5118" s="40"/>
      <c r="Y5118" s="40"/>
      <c r="Z5118" s="40"/>
      <c r="AA5118" s="40"/>
      <c r="AB5118" s="40"/>
      <c r="AC5118" s="40"/>
      <c r="AD5118" s="40"/>
      <c r="AE5118" s="40"/>
      <c r="AF5118" s="40"/>
      <c r="AG5118" s="40"/>
      <c r="AH5118" s="40"/>
      <c r="AI5118" s="40"/>
      <c r="AJ5118" s="40"/>
      <c r="AK5118" s="40"/>
      <c r="AL5118" s="40"/>
      <c r="AM5118" s="40"/>
      <c r="AN5118" s="40"/>
      <c r="AO5118" s="40"/>
      <c r="AP5118" s="40"/>
      <c r="AQ5118" s="40"/>
      <c r="AR5118" s="40"/>
      <c r="AS5118" s="40"/>
      <c r="AT5118" s="40"/>
      <c r="AU5118" s="40"/>
      <c r="AV5118" s="40"/>
      <c r="AW5118" s="40"/>
      <c r="AX5118" s="40"/>
      <c r="AY5118" s="40"/>
      <c r="AZ5118" s="40"/>
      <c r="BA5118" s="40"/>
      <c r="BB5118" s="40"/>
      <c r="BC5118" s="40"/>
      <c r="BD5118" s="40"/>
      <c r="BE5118" s="40"/>
      <c r="BF5118" s="40"/>
    </row>
    <row r="5119" spans="1:58" x14ac:dyDescent="0.4">
      <c r="A5119" s="510"/>
      <c r="B5119" s="40"/>
      <c r="C5119" s="40"/>
      <c r="D5119" s="45"/>
      <c r="E5119" s="45"/>
      <c r="F5119" s="64"/>
      <c r="G5119" s="40"/>
      <c r="H5119" s="40"/>
      <c r="I5119" s="40"/>
      <c r="J5119" s="40"/>
      <c r="K5119" s="40"/>
      <c r="L5119" s="40"/>
      <c r="M5119" s="40"/>
      <c r="N5119" s="40"/>
      <c r="O5119" s="40"/>
      <c r="P5119" s="40"/>
      <c r="Q5119" s="40"/>
      <c r="R5119" s="40"/>
      <c r="S5119" s="40"/>
      <c r="T5119" s="40"/>
      <c r="U5119" s="40"/>
      <c r="V5119" s="40"/>
      <c r="W5119" s="40"/>
      <c r="X5119" s="40"/>
      <c r="Y5119" s="40"/>
      <c r="Z5119" s="40"/>
      <c r="AA5119" s="40"/>
      <c r="AB5119" s="40"/>
      <c r="AC5119" s="40"/>
      <c r="AD5119" s="40"/>
      <c r="AE5119" s="40"/>
      <c r="AF5119" s="40"/>
      <c r="AG5119" s="40"/>
      <c r="AH5119" s="40"/>
      <c r="AI5119" s="40"/>
      <c r="AJ5119" s="40"/>
      <c r="AK5119" s="40"/>
      <c r="AL5119" s="40"/>
      <c r="AM5119" s="40"/>
      <c r="AN5119" s="40"/>
      <c r="AO5119" s="40"/>
      <c r="AP5119" s="40"/>
      <c r="AQ5119" s="40"/>
      <c r="AR5119" s="40"/>
      <c r="AS5119" s="40"/>
      <c r="AT5119" s="40"/>
      <c r="AU5119" s="40"/>
      <c r="AV5119" s="40"/>
      <c r="AW5119" s="40"/>
      <c r="AX5119" s="40"/>
      <c r="AY5119" s="40"/>
      <c r="AZ5119" s="40"/>
      <c r="BA5119" s="40"/>
      <c r="BB5119" s="40"/>
      <c r="BC5119" s="40"/>
      <c r="BD5119" s="40"/>
      <c r="BE5119" s="40"/>
      <c r="BF5119" s="40"/>
    </row>
    <row r="5120" spans="1:58" x14ac:dyDescent="0.4">
      <c r="A5120" s="510"/>
      <c r="B5120" s="40"/>
      <c r="C5120" s="40"/>
      <c r="D5120" s="45"/>
      <c r="E5120" s="45"/>
      <c r="F5120" s="64"/>
      <c r="G5120" s="40"/>
      <c r="H5120" s="40"/>
      <c r="I5120" s="40"/>
      <c r="J5120" s="40"/>
      <c r="K5120" s="40"/>
      <c r="L5120" s="40"/>
      <c r="M5120" s="40"/>
      <c r="N5120" s="40"/>
      <c r="O5120" s="40"/>
      <c r="P5120" s="40"/>
      <c r="Q5120" s="40"/>
      <c r="R5120" s="40"/>
      <c r="S5120" s="40"/>
      <c r="T5120" s="40"/>
      <c r="U5120" s="40"/>
      <c r="V5120" s="40"/>
      <c r="W5120" s="40"/>
      <c r="X5120" s="40"/>
      <c r="Y5120" s="40"/>
      <c r="Z5120" s="40"/>
      <c r="AA5120" s="40"/>
      <c r="AB5120" s="40"/>
      <c r="AC5120" s="40"/>
      <c r="AD5120" s="40"/>
      <c r="AE5120" s="40"/>
      <c r="AF5120" s="40"/>
      <c r="AG5120" s="40"/>
      <c r="AH5120" s="40"/>
      <c r="AI5120" s="40"/>
      <c r="AJ5120" s="40"/>
      <c r="AK5120" s="40"/>
      <c r="AL5120" s="40"/>
      <c r="AM5120" s="40"/>
      <c r="AN5120" s="40"/>
      <c r="AO5120" s="40"/>
      <c r="AP5120" s="40"/>
      <c r="AQ5120" s="40"/>
      <c r="AR5120" s="40"/>
      <c r="AS5120" s="40"/>
      <c r="AT5120" s="40"/>
      <c r="AU5120" s="40"/>
      <c r="AV5120" s="40"/>
      <c r="AW5120" s="40"/>
      <c r="AX5120" s="40"/>
      <c r="AY5120" s="40"/>
      <c r="AZ5120" s="40"/>
      <c r="BA5120" s="40"/>
      <c r="BB5120" s="40"/>
      <c r="BC5120" s="40"/>
      <c r="BD5120" s="40"/>
      <c r="BE5120" s="40"/>
      <c r="BF5120" s="40"/>
    </row>
    <row r="5121" spans="1:58" x14ac:dyDescent="0.4">
      <c r="A5121" s="510"/>
      <c r="B5121" s="40"/>
      <c r="C5121" s="40"/>
      <c r="D5121" s="45"/>
      <c r="E5121" s="45"/>
      <c r="F5121" s="64"/>
      <c r="G5121" s="40"/>
      <c r="H5121" s="40"/>
      <c r="I5121" s="40"/>
      <c r="J5121" s="40"/>
      <c r="K5121" s="40"/>
      <c r="L5121" s="40"/>
      <c r="M5121" s="40"/>
      <c r="N5121" s="40"/>
      <c r="O5121" s="40"/>
      <c r="P5121" s="40"/>
      <c r="Q5121" s="40"/>
      <c r="R5121" s="40"/>
      <c r="S5121" s="40"/>
      <c r="T5121" s="40"/>
      <c r="U5121" s="40"/>
      <c r="V5121" s="40"/>
      <c r="W5121" s="40"/>
      <c r="X5121" s="40"/>
      <c r="Y5121" s="40"/>
      <c r="Z5121" s="40"/>
      <c r="AA5121" s="40"/>
      <c r="AB5121" s="40"/>
      <c r="AC5121" s="40"/>
      <c r="AD5121" s="40"/>
      <c r="AE5121" s="40"/>
      <c r="AF5121" s="40"/>
      <c r="AG5121" s="40"/>
      <c r="AH5121" s="40"/>
      <c r="AI5121" s="40"/>
      <c r="AJ5121" s="40"/>
      <c r="AK5121" s="40"/>
      <c r="AL5121" s="40"/>
      <c r="AM5121" s="40"/>
      <c r="AN5121" s="40"/>
      <c r="AO5121" s="40"/>
      <c r="AP5121" s="40"/>
      <c r="AQ5121" s="40"/>
      <c r="AR5121" s="40"/>
      <c r="AS5121" s="40"/>
      <c r="AT5121" s="40"/>
      <c r="AU5121" s="40"/>
      <c r="AV5121" s="40"/>
      <c r="AW5121" s="40"/>
      <c r="AX5121" s="40"/>
      <c r="AY5121" s="40"/>
      <c r="AZ5121" s="40"/>
      <c r="BA5121" s="40"/>
      <c r="BB5121" s="40"/>
      <c r="BC5121" s="40"/>
      <c r="BD5121" s="40"/>
      <c r="BE5121" s="40"/>
      <c r="BF5121" s="40"/>
    </row>
    <row r="5122" spans="1:58" x14ac:dyDescent="0.4">
      <c r="A5122" s="510"/>
      <c r="B5122" s="40"/>
      <c r="C5122" s="40"/>
      <c r="D5122" s="45"/>
      <c r="E5122" s="45"/>
      <c r="F5122" s="64"/>
      <c r="G5122" s="40"/>
      <c r="H5122" s="40"/>
      <c r="I5122" s="40"/>
      <c r="J5122" s="40"/>
      <c r="K5122" s="40"/>
      <c r="L5122" s="40"/>
      <c r="M5122" s="40"/>
      <c r="N5122" s="40"/>
      <c r="O5122" s="40"/>
      <c r="P5122" s="40"/>
      <c r="Q5122" s="40"/>
      <c r="R5122" s="40"/>
      <c r="S5122" s="40"/>
      <c r="T5122" s="40"/>
      <c r="U5122" s="40"/>
      <c r="V5122" s="40"/>
      <c r="W5122" s="40"/>
      <c r="X5122" s="40"/>
      <c r="Y5122" s="40"/>
      <c r="Z5122" s="40"/>
      <c r="AA5122" s="40"/>
      <c r="AB5122" s="40"/>
      <c r="AC5122" s="40"/>
      <c r="AD5122" s="40"/>
      <c r="AE5122" s="40"/>
      <c r="AF5122" s="40"/>
      <c r="AG5122" s="40"/>
      <c r="AH5122" s="40"/>
      <c r="AI5122" s="40"/>
      <c r="AJ5122" s="40"/>
      <c r="AK5122" s="40"/>
      <c r="AL5122" s="40"/>
      <c r="AM5122" s="40"/>
      <c r="AN5122" s="40"/>
      <c r="AO5122" s="40"/>
      <c r="AP5122" s="40"/>
      <c r="AQ5122" s="40"/>
      <c r="AR5122" s="40"/>
      <c r="AS5122" s="40"/>
      <c r="AT5122" s="40"/>
      <c r="AU5122" s="40"/>
      <c r="AV5122" s="40"/>
      <c r="AW5122" s="40"/>
      <c r="AX5122" s="40"/>
      <c r="AY5122" s="40"/>
      <c r="AZ5122" s="40"/>
      <c r="BA5122" s="40"/>
      <c r="BB5122" s="40"/>
      <c r="BC5122" s="40"/>
      <c r="BD5122" s="40"/>
      <c r="BE5122" s="40"/>
      <c r="BF5122" s="40"/>
    </row>
    <row r="5123" spans="1:58" x14ac:dyDescent="0.4">
      <c r="A5123" s="510"/>
      <c r="B5123" s="40"/>
      <c r="C5123" s="40"/>
      <c r="D5123" s="45"/>
      <c r="E5123" s="45"/>
      <c r="F5123" s="64"/>
      <c r="G5123" s="40"/>
      <c r="H5123" s="40"/>
      <c r="I5123" s="40"/>
      <c r="J5123" s="40"/>
      <c r="K5123" s="40"/>
      <c r="L5123" s="40"/>
      <c r="M5123" s="40"/>
      <c r="N5123" s="40"/>
      <c r="O5123" s="40"/>
      <c r="P5123" s="40"/>
      <c r="Q5123" s="40"/>
      <c r="R5123" s="40"/>
      <c r="S5123" s="40"/>
      <c r="T5123" s="40"/>
      <c r="U5123" s="40"/>
      <c r="V5123" s="40"/>
      <c r="W5123" s="40"/>
      <c r="X5123" s="40"/>
      <c r="Y5123" s="40"/>
      <c r="Z5123" s="40"/>
      <c r="AA5123" s="40"/>
      <c r="AB5123" s="40"/>
      <c r="AC5123" s="40"/>
      <c r="AD5123" s="40"/>
      <c r="AE5123" s="40"/>
      <c r="AF5123" s="40"/>
      <c r="AG5123" s="40"/>
      <c r="AH5123" s="40"/>
      <c r="AI5123" s="40"/>
      <c r="AJ5123" s="40"/>
      <c r="AK5123" s="40"/>
      <c r="AL5123" s="40"/>
      <c r="AM5123" s="40"/>
      <c r="AN5123" s="40"/>
      <c r="AO5123" s="40"/>
      <c r="AP5123" s="40"/>
      <c r="AQ5123" s="40"/>
      <c r="AR5123" s="40"/>
      <c r="AS5123" s="40"/>
      <c r="AT5123" s="40"/>
      <c r="AU5123" s="40"/>
      <c r="AV5123" s="40"/>
      <c r="AW5123" s="40"/>
      <c r="AX5123" s="40"/>
      <c r="AY5123" s="40"/>
      <c r="AZ5123" s="40"/>
      <c r="BA5123" s="40"/>
      <c r="BB5123" s="40"/>
      <c r="BC5123" s="40"/>
      <c r="BD5123" s="40"/>
      <c r="BE5123" s="40"/>
      <c r="BF5123" s="40"/>
    </row>
    <row r="5124" spans="1:58" x14ac:dyDescent="0.4">
      <c r="A5124" s="510"/>
      <c r="B5124" s="40"/>
      <c r="C5124" s="40"/>
      <c r="D5124" s="45"/>
      <c r="E5124" s="45"/>
      <c r="F5124" s="64"/>
      <c r="G5124" s="40"/>
      <c r="H5124" s="40"/>
      <c r="I5124" s="40"/>
      <c r="J5124" s="40"/>
      <c r="K5124" s="40"/>
      <c r="L5124" s="40"/>
      <c r="M5124" s="40"/>
      <c r="N5124" s="40"/>
      <c r="O5124" s="40"/>
      <c r="P5124" s="40"/>
      <c r="Q5124" s="40"/>
      <c r="R5124" s="40"/>
      <c r="S5124" s="40"/>
      <c r="T5124" s="40"/>
      <c r="U5124" s="40"/>
      <c r="V5124" s="40"/>
      <c r="W5124" s="40"/>
      <c r="X5124" s="40"/>
      <c r="Y5124" s="40"/>
      <c r="Z5124" s="40"/>
      <c r="AA5124" s="40"/>
      <c r="AB5124" s="40"/>
      <c r="AC5124" s="40"/>
      <c r="AD5124" s="40"/>
      <c r="AE5124" s="40"/>
      <c r="AF5124" s="40"/>
      <c r="AG5124" s="40"/>
      <c r="AH5124" s="40"/>
      <c r="AI5124" s="40"/>
      <c r="AJ5124" s="40"/>
      <c r="AK5124" s="40"/>
      <c r="AL5124" s="40"/>
      <c r="AM5124" s="40"/>
      <c r="AN5124" s="40"/>
      <c r="AO5124" s="40"/>
      <c r="AP5124" s="40"/>
      <c r="AQ5124" s="40"/>
      <c r="AR5124" s="40"/>
      <c r="AS5124" s="40"/>
      <c r="AT5124" s="40"/>
      <c r="AU5124" s="40"/>
      <c r="AV5124" s="40"/>
      <c r="AW5124" s="40"/>
      <c r="AX5124" s="40"/>
      <c r="AY5124" s="40"/>
      <c r="AZ5124" s="40"/>
      <c r="BA5124" s="40"/>
      <c r="BB5124" s="40"/>
      <c r="BC5124" s="40"/>
      <c r="BD5124" s="40"/>
      <c r="BE5124" s="40"/>
      <c r="BF5124" s="40"/>
    </row>
    <row r="5125" spans="1:58" x14ac:dyDescent="0.4">
      <c r="A5125" s="510"/>
      <c r="B5125" s="40"/>
      <c r="C5125" s="40"/>
      <c r="D5125" s="45"/>
      <c r="E5125" s="45"/>
      <c r="F5125" s="64"/>
      <c r="G5125" s="40"/>
      <c r="H5125" s="40"/>
      <c r="I5125" s="40"/>
      <c r="J5125" s="40"/>
      <c r="K5125" s="40"/>
      <c r="L5125" s="40"/>
      <c r="M5125" s="40"/>
      <c r="N5125" s="40"/>
      <c r="O5125" s="40"/>
      <c r="P5125" s="40"/>
      <c r="Q5125" s="40"/>
      <c r="R5125" s="40"/>
      <c r="S5125" s="40"/>
      <c r="T5125" s="40"/>
      <c r="U5125" s="40"/>
      <c r="V5125" s="40"/>
      <c r="W5125" s="40"/>
      <c r="X5125" s="40"/>
      <c r="Y5125" s="40"/>
      <c r="Z5125" s="40"/>
      <c r="AA5125" s="40"/>
      <c r="AB5125" s="40"/>
      <c r="AC5125" s="40"/>
      <c r="AD5125" s="40"/>
      <c r="AE5125" s="40"/>
      <c r="AF5125" s="40"/>
      <c r="AG5125" s="40"/>
      <c r="AH5125" s="40"/>
      <c r="AI5125" s="40"/>
      <c r="AJ5125" s="40"/>
      <c r="AK5125" s="40"/>
      <c r="AL5125" s="40"/>
      <c r="AM5125" s="40"/>
      <c r="AN5125" s="40"/>
      <c r="AO5125" s="40"/>
      <c r="AP5125" s="40"/>
      <c r="AQ5125" s="40"/>
      <c r="AR5125" s="40"/>
      <c r="AS5125" s="40"/>
      <c r="AT5125" s="40"/>
      <c r="AU5125" s="40"/>
      <c r="AV5125" s="40"/>
      <c r="AW5125" s="40"/>
      <c r="AX5125" s="40"/>
      <c r="AY5125" s="40"/>
      <c r="AZ5125" s="40"/>
      <c r="BA5125" s="40"/>
      <c r="BB5125" s="40"/>
      <c r="BC5125" s="40"/>
      <c r="BD5125" s="40"/>
      <c r="BE5125" s="40"/>
      <c r="BF5125" s="40"/>
    </row>
    <row r="5126" spans="1:58" x14ac:dyDescent="0.4">
      <c r="A5126" s="510"/>
      <c r="B5126" s="40"/>
      <c r="C5126" s="40"/>
      <c r="D5126" s="45"/>
      <c r="E5126" s="45"/>
      <c r="F5126" s="64"/>
      <c r="G5126" s="40"/>
      <c r="H5126" s="40"/>
      <c r="I5126" s="40"/>
      <c r="J5126" s="40"/>
      <c r="K5126" s="40"/>
      <c r="L5126" s="40"/>
      <c r="M5126" s="40"/>
      <c r="N5126" s="40"/>
      <c r="O5126" s="40"/>
      <c r="P5126" s="40"/>
      <c r="Q5126" s="40"/>
      <c r="R5126" s="40"/>
      <c r="S5126" s="40"/>
      <c r="T5126" s="40"/>
      <c r="U5126" s="40"/>
      <c r="V5126" s="40"/>
      <c r="W5126" s="40"/>
      <c r="X5126" s="40"/>
      <c r="Y5126" s="40"/>
      <c r="Z5126" s="40"/>
      <c r="AA5126" s="40"/>
      <c r="AB5126" s="40"/>
      <c r="AC5126" s="40"/>
      <c r="AD5126" s="40"/>
      <c r="AE5126" s="40"/>
      <c r="AF5126" s="40"/>
      <c r="AG5126" s="40"/>
      <c r="AH5126" s="40"/>
      <c r="AI5126" s="40"/>
      <c r="AJ5126" s="40"/>
      <c r="AK5126" s="40"/>
      <c r="AL5126" s="40"/>
      <c r="AM5126" s="40"/>
      <c r="AN5126" s="40"/>
      <c r="AO5126" s="40"/>
      <c r="AP5126" s="40"/>
      <c r="AQ5126" s="40"/>
      <c r="AR5126" s="40"/>
      <c r="AS5126" s="40"/>
      <c r="AT5126" s="40"/>
      <c r="AU5126" s="40"/>
      <c r="AV5126" s="40"/>
      <c r="AW5126" s="40"/>
      <c r="AX5126" s="40"/>
      <c r="AY5126" s="40"/>
      <c r="AZ5126" s="40"/>
      <c r="BA5126" s="40"/>
      <c r="BB5126" s="40"/>
      <c r="BC5126" s="40"/>
      <c r="BD5126" s="40"/>
      <c r="BE5126" s="40"/>
      <c r="BF5126" s="40"/>
    </row>
    <row r="5127" spans="1:58" x14ac:dyDescent="0.4">
      <c r="A5127" s="510"/>
      <c r="B5127" s="40"/>
      <c r="C5127" s="40"/>
      <c r="D5127" s="45"/>
      <c r="E5127" s="45"/>
      <c r="F5127" s="64"/>
      <c r="G5127" s="40"/>
      <c r="H5127" s="40"/>
      <c r="I5127" s="40"/>
      <c r="J5127" s="40"/>
      <c r="K5127" s="40"/>
      <c r="L5127" s="40"/>
      <c r="M5127" s="40"/>
      <c r="N5127" s="40"/>
      <c r="O5127" s="40"/>
      <c r="P5127" s="40"/>
      <c r="Q5127" s="40"/>
      <c r="R5127" s="40"/>
      <c r="S5127" s="40"/>
      <c r="T5127" s="40"/>
      <c r="U5127" s="40"/>
      <c r="V5127" s="40"/>
      <c r="W5127" s="40"/>
      <c r="X5127" s="40"/>
      <c r="Y5127" s="40"/>
      <c r="Z5127" s="40"/>
      <c r="AA5127" s="40"/>
      <c r="AB5127" s="40"/>
      <c r="AC5127" s="40"/>
      <c r="AD5127" s="40"/>
      <c r="AE5127" s="40"/>
      <c r="AF5127" s="40"/>
      <c r="AG5127" s="40"/>
      <c r="AH5127" s="40"/>
      <c r="AI5127" s="40"/>
      <c r="AJ5127" s="40"/>
      <c r="AK5127" s="40"/>
      <c r="AL5127" s="40"/>
      <c r="AM5127" s="40"/>
      <c r="AN5127" s="40"/>
      <c r="AO5127" s="40"/>
      <c r="AP5127" s="40"/>
      <c r="AQ5127" s="40"/>
      <c r="AR5127" s="40"/>
      <c r="AS5127" s="40"/>
      <c r="AT5127" s="40"/>
      <c r="AU5127" s="40"/>
      <c r="AV5127" s="40"/>
      <c r="AW5127" s="40"/>
      <c r="AX5127" s="40"/>
      <c r="AY5127" s="40"/>
      <c r="AZ5127" s="40"/>
      <c r="BA5127" s="40"/>
      <c r="BB5127" s="40"/>
      <c r="BC5127" s="40"/>
      <c r="BD5127" s="40"/>
      <c r="BE5127" s="40"/>
      <c r="BF5127" s="40"/>
    </row>
    <row r="5128" spans="1:58" x14ac:dyDescent="0.4">
      <c r="A5128" s="510"/>
      <c r="B5128" s="40"/>
      <c r="C5128" s="40"/>
      <c r="D5128" s="45"/>
      <c r="E5128" s="45"/>
      <c r="F5128" s="64"/>
      <c r="G5128" s="40"/>
      <c r="H5128" s="40"/>
      <c r="I5128" s="40"/>
      <c r="J5128" s="40"/>
      <c r="K5128" s="40"/>
      <c r="L5128" s="40"/>
      <c r="M5128" s="40"/>
      <c r="N5128" s="40"/>
      <c r="O5128" s="40"/>
      <c r="P5128" s="40"/>
      <c r="Q5128" s="40"/>
      <c r="R5128" s="40"/>
      <c r="S5128" s="40"/>
      <c r="T5128" s="40"/>
      <c r="U5128" s="40"/>
      <c r="V5128" s="40"/>
      <c r="W5128" s="40"/>
      <c r="X5128" s="40"/>
      <c r="Y5128" s="40"/>
      <c r="Z5128" s="40"/>
      <c r="AA5128" s="40"/>
      <c r="AB5128" s="40"/>
      <c r="AC5128" s="40"/>
      <c r="AD5128" s="40"/>
      <c r="AE5128" s="40"/>
      <c r="AF5128" s="40"/>
      <c r="AG5128" s="40"/>
      <c r="AH5128" s="40"/>
      <c r="AI5128" s="40"/>
      <c r="AJ5128" s="40"/>
      <c r="AK5128" s="40"/>
      <c r="AL5128" s="40"/>
      <c r="AM5128" s="40"/>
      <c r="AN5128" s="40"/>
      <c r="AO5128" s="40"/>
      <c r="AP5128" s="40"/>
      <c r="AQ5128" s="40"/>
      <c r="AR5128" s="40"/>
      <c r="AS5128" s="40"/>
      <c r="AT5128" s="40"/>
      <c r="AU5128" s="40"/>
      <c r="AV5128" s="40"/>
      <c r="AW5128" s="40"/>
      <c r="AX5128" s="40"/>
      <c r="AY5128" s="40"/>
      <c r="AZ5128" s="40"/>
      <c r="BA5128" s="40"/>
      <c r="BB5128" s="40"/>
      <c r="BC5128" s="40"/>
      <c r="BD5128" s="40"/>
      <c r="BE5128" s="40"/>
      <c r="BF5128" s="40"/>
    </row>
    <row r="5129" spans="1:58" x14ac:dyDescent="0.4">
      <c r="A5129" s="510"/>
      <c r="B5129" s="40"/>
      <c r="C5129" s="40"/>
      <c r="D5129" s="45"/>
      <c r="E5129" s="45"/>
      <c r="F5129" s="64"/>
      <c r="G5129" s="40"/>
      <c r="H5129" s="40"/>
      <c r="I5129" s="40"/>
      <c r="J5129" s="40"/>
      <c r="K5129" s="40"/>
      <c r="L5129" s="40"/>
      <c r="M5129" s="40"/>
      <c r="N5129" s="40"/>
      <c r="O5129" s="40"/>
      <c r="P5129" s="40"/>
      <c r="Q5129" s="40"/>
      <c r="R5129" s="40"/>
      <c r="S5129" s="40"/>
      <c r="T5129" s="40"/>
      <c r="U5129" s="40"/>
      <c r="V5129" s="40"/>
      <c r="W5129" s="40"/>
      <c r="X5129" s="40"/>
      <c r="Y5129" s="40"/>
      <c r="Z5129" s="40"/>
      <c r="AA5129" s="40"/>
      <c r="AB5129" s="40"/>
      <c r="AC5129" s="40"/>
      <c r="AD5129" s="40"/>
      <c r="AE5129" s="40"/>
      <c r="AF5129" s="40"/>
      <c r="AG5129" s="40"/>
      <c r="AH5129" s="40"/>
      <c r="AI5129" s="40"/>
      <c r="AJ5129" s="40"/>
      <c r="AK5129" s="40"/>
      <c r="AL5129" s="40"/>
      <c r="AM5129" s="40"/>
      <c r="AN5129" s="40"/>
      <c r="AO5129" s="40"/>
      <c r="AP5129" s="40"/>
      <c r="AQ5129" s="40"/>
      <c r="AR5129" s="40"/>
      <c r="AS5129" s="40"/>
      <c r="AT5129" s="40"/>
      <c r="AU5129" s="40"/>
      <c r="AV5129" s="40"/>
      <c r="AW5129" s="40"/>
      <c r="AX5129" s="40"/>
      <c r="AY5129" s="40"/>
      <c r="AZ5129" s="40"/>
      <c r="BA5129" s="40"/>
      <c r="BB5129" s="40"/>
      <c r="BC5129" s="40"/>
      <c r="BD5129" s="40"/>
      <c r="BE5129" s="40"/>
      <c r="BF5129" s="40"/>
    </row>
    <row r="5130" spans="1:58" x14ac:dyDescent="0.4">
      <c r="A5130" s="510"/>
      <c r="B5130" s="40"/>
      <c r="C5130" s="40"/>
      <c r="D5130" s="45"/>
      <c r="E5130" s="45"/>
      <c r="F5130" s="64"/>
      <c r="G5130" s="40"/>
      <c r="H5130" s="40"/>
      <c r="I5130" s="40"/>
      <c r="J5130" s="40"/>
      <c r="K5130" s="40"/>
      <c r="L5130" s="40"/>
      <c r="M5130" s="40"/>
      <c r="N5130" s="40"/>
      <c r="O5130" s="40"/>
      <c r="P5130" s="40"/>
      <c r="Q5130" s="40"/>
      <c r="R5130" s="40"/>
      <c r="S5130" s="40"/>
      <c r="T5130" s="40"/>
      <c r="U5130" s="40"/>
      <c r="V5130" s="40"/>
      <c r="W5130" s="40"/>
      <c r="X5130" s="40"/>
      <c r="Y5130" s="40"/>
      <c r="Z5130" s="40"/>
      <c r="AA5130" s="40"/>
      <c r="AB5130" s="40"/>
      <c r="AC5130" s="40"/>
      <c r="AD5130" s="40"/>
      <c r="AE5130" s="40"/>
      <c r="AF5130" s="40"/>
      <c r="AG5130" s="40"/>
      <c r="AH5130" s="40"/>
      <c r="AI5130" s="40"/>
      <c r="AJ5130" s="40"/>
      <c r="AK5130" s="40"/>
      <c r="AL5130" s="40"/>
      <c r="AM5130" s="40"/>
      <c r="AN5130" s="40"/>
      <c r="AO5130" s="40"/>
      <c r="AP5130" s="40"/>
      <c r="AQ5130" s="40"/>
      <c r="AR5130" s="40"/>
      <c r="AS5130" s="40"/>
      <c r="AT5130" s="40"/>
      <c r="AU5130" s="40"/>
      <c r="AV5130" s="40"/>
      <c r="AW5130" s="40"/>
      <c r="AX5130" s="40"/>
      <c r="AY5130" s="40"/>
      <c r="AZ5130" s="40"/>
      <c r="BA5130" s="40"/>
      <c r="BB5130" s="40"/>
      <c r="BC5130" s="40"/>
      <c r="BD5130" s="40"/>
      <c r="BE5130" s="40"/>
      <c r="BF5130" s="40"/>
    </row>
    <row r="5131" spans="1:58" x14ac:dyDescent="0.4">
      <c r="A5131" s="510"/>
      <c r="B5131" s="40"/>
      <c r="C5131" s="40"/>
      <c r="D5131" s="45"/>
      <c r="E5131" s="45"/>
      <c r="F5131" s="64"/>
      <c r="G5131" s="40"/>
      <c r="H5131" s="40"/>
      <c r="I5131" s="40"/>
      <c r="J5131" s="40"/>
      <c r="K5131" s="40"/>
      <c r="L5131" s="40"/>
      <c r="M5131" s="40"/>
      <c r="N5131" s="40"/>
      <c r="O5131" s="40"/>
      <c r="P5131" s="40"/>
      <c r="Q5131" s="40"/>
      <c r="R5131" s="40"/>
      <c r="S5131" s="40"/>
      <c r="T5131" s="40"/>
      <c r="U5131" s="40"/>
      <c r="V5131" s="40"/>
      <c r="W5131" s="40"/>
      <c r="X5131" s="40"/>
      <c r="Y5131" s="40"/>
      <c r="Z5131" s="40"/>
      <c r="AA5131" s="40"/>
      <c r="AB5131" s="40"/>
      <c r="AC5131" s="40"/>
      <c r="AD5131" s="40"/>
      <c r="AE5131" s="40"/>
      <c r="AF5131" s="40"/>
      <c r="AG5131" s="40"/>
      <c r="AH5131" s="40"/>
      <c r="AI5131" s="40"/>
      <c r="AJ5131" s="40"/>
      <c r="AK5131" s="40"/>
      <c r="AL5131" s="40"/>
      <c r="AM5131" s="40"/>
      <c r="AN5131" s="40"/>
      <c r="AO5131" s="40"/>
      <c r="AP5131" s="40"/>
      <c r="AQ5131" s="40"/>
      <c r="AR5131" s="40"/>
      <c r="AS5131" s="40"/>
      <c r="AT5131" s="40"/>
      <c r="AU5131" s="40"/>
      <c r="AV5131" s="40"/>
      <c r="AW5131" s="40"/>
      <c r="AX5131" s="40"/>
      <c r="AY5131" s="40"/>
      <c r="AZ5131" s="40"/>
      <c r="BA5131" s="40"/>
      <c r="BB5131" s="40"/>
      <c r="BC5131" s="40"/>
      <c r="BD5131" s="40"/>
      <c r="BE5131" s="40"/>
      <c r="BF5131" s="40"/>
    </row>
    <row r="5132" spans="1:58" x14ac:dyDescent="0.4">
      <c r="A5132" s="510"/>
      <c r="B5132" s="40"/>
      <c r="C5132" s="40"/>
      <c r="D5132" s="45"/>
      <c r="E5132" s="45"/>
      <c r="F5132" s="64"/>
      <c r="G5132" s="40"/>
      <c r="H5132" s="40"/>
      <c r="I5132" s="40"/>
      <c r="J5132" s="40"/>
      <c r="K5132" s="40"/>
      <c r="L5132" s="40"/>
      <c r="M5132" s="40"/>
      <c r="N5132" s="40"/>
      <c r="O5132" s="40"/>
      <c r="P5132" s="40"/>
      <c r="Q5132" s="40"/>
      <c r="R5132" s="40"/>
      <c r="S5132" s="40"/>
      <c r="T5132" s="40"/>
      <c r="U5132" s="40"/>
      <c r="V5132" s="40"/>
      <c r="W5132" s="40"/>
      <c r="X5132" s="40"/>
      <c r="Y5132" s="40"/>
      <c r="Z5132" s="40"/>
      <c r="AA5132" s="40"/>
      <c r="AB5132" s="40"/>
      <c r="AC5132" s="40"/>
      <c r="AD5132" s="40"/>
      <c r="AE5132" s="40"/>
      <c r="AF5132" s="40"/>
      <c r="AG5132" s="40"/>
      <c r="AH5132" s="40"/>
      <c r="AI5132" s="40"/>
      <c r="AJ5132" s="40"/>
      <c r="AK5132" s="40"/>
      <c r="AL5132" s="40"/>
      <c r="AM5132" s="40"/>
      <c r="AN5132" s="40"/>
      <c r="AO5132" s="40"/>
      <c r="AP5132" s="40"/>
      <c r="AQ5132" s="40"/>
      <c r="AR5132" s="40"/>
      <c r="AS5132" s="40"/>
      <c r="AT5132" s="40"/>
      <c r="AU5132" s="40"/>
      <c r="AV5132" s="40"/>
      <c r="AW5132" s="40"/>
      <c r="AX5132" s="40"/>
      <c r="AY5132" s="40"/>
      <c r="AZ5132" s="40"/>
      <c r="BA5132" s="40"/>
      <c r="BB5132" s="40"/>
      <c r="BC5132" s="40"/>
      <c r="BD5132" s="40"/>
      <c r="BE5132" s="40"/>
      <c r="BF5132" s="40"/>
    </row>
    <row r="5133" spans="1:58" x14ac:dyDescent="0.4">
      <c r="A5133" s="510"/>
      <c r="B5133" s="40"/>
      <c r="C5133" s="40"/>
      <c r="D5133" s="45"/>
      <c r="E5133" s="45"/>
      <c r="F5133" s="64"/>
      <c r="G5133" s="40"/>
      <c r="H5133" s="40"/>
      <c r="I5133" s="40"/>
      <c r="J5133" s="40"/>
      <c r="K5133" s="40"/>
      <c r="L5133" s="40"/>
      <c r="M5133" s="40"/>
      <c r="N5133" s="40"/>
      <c r="O5133" s="40"/>
      <c r="P5133" s="40"/>
      <c r="Q5133" s="40"/>
      <c r="R5133" s="40"/>
      <c r="S5133" s="40"/>
      <c r="T5133" s="40"/>
      <c r="U5133" s="40"/>
      <c r="V5133" s="40"/>
      <c r="W5133" s="40"/>
      <c r="X5133" s="40"/>
      <c r="Y5133" s="40"/>
      <c r="Z5133" s="40"/>
      <c r="AA5133" s="40"/>
      <c r="AB5133" s="40"/>
      <c r="AC5133" s="40"/>
      <c r="AD5133" s="40"/>
      <c r="AE5133" s="40"/>
      <c r="AF5133" s="40"/>
      <c r="AG5133" s="40"/>
      <c r="AH5133" s="40"/>
      <c r="AI5133" s="40"/>
      <c r="AJ5133" s="40"/>
      <c r="AK5133" s="40"/>
      <c r="AL5133" s="40"/>
      <c r="AM5133" s="40"/>
      <c r="AN5133" s="40"/>
      <c r="AO5133" s="40"/>
      <c r="AP5133" s="40"/>
      <c r="AQ5133" s="40"/>
      <c r="AR5133" s="40"/>
      <c r="AS5133" s="40"/>
      <c r="AT5133" s="40"/>
      <c r="AU5133" s="40"/>
      <c r="AV5133" s="40"/>
      <c r="AW5133" s="40"/>
      <c r="AX5133" s="40"/>
      <c r="AY5133" s="40"/>
      <c r="AZ5133" s="40"/>
      <c r="BA5133" s="40"/>
      <c r="BB5133" s="40"/>
      <c r="BC5133" s="40"/>
      <c r="BD5133" s="40"/>
      <c r="BE5133" s="40"/>
      <c r="BF5133" s="40"/>
    </row>
    <row r="5134" spans="1:58" x14ac:dyDescent="0.4">
      <c r="A5134" s="510"/>
      <c r="B5134" s="40"/>
      <c r="C5134" s="40"/>
      <c r="D5134" s="45"/>
      <c r="E5134" s="45"/>
      <c r="F5134" s="64"/>
      <c r="G5134" s="40"/>
      <c r="H5134" s="40"/>
      <c r="I5134" s="40"/>
      <c r="J5134" s="40"/>
      <c r="K5134" s="40"/>
      <c r="L5134" s="40"/>
      <c r="M5134" s="40"/>
      <c r="N5134" s="40"/>
      <c r="O5134" s="40"/>
      <c r="P5134" s="40"/>
      <c r="Q5134" s="40"/>
      <c r="R5134" s="40"/>
      <c r="S5134" s="40"/>
      <c r="T5134" s="40"/>
      <c r="U5134" s="40"/>
      <c r="V5134" s="40"/>
      <c r="W5134" s="40"/>
      <c r="X5134" s="40"/>
      <c r="Y5134" s="40"/>
      <c r="Z5134" s="40"/>
      <c r="AA5134" s="40"/>
      <c r="AB5134" s="40"/>
      <c r="AC5134" s="40"/>
      <c r="AD5134" s="40"/>
      <c r="AE5134" s="40"/>
      <c r="AF5134" s="40"/>
      <c r="AG5134" s="40"/>
      <c r="AH5134" s="40"/>
      <c r="AI5134" s="40"/>
      <c r="AJ5134" s="40"/>
      <c r="AK5134" s="40"/>
      <c r="AL5134" s="40"/>
      <c r="AM5134" s="40"/>
      <c r="AN5134" s="40"/>
      <c r="AO5134" s="40"/>
      <c r="AP5134" s="40"/>
      <c r="AQ5134" s="40"/>
      <c r="AR5134" s="40"/>
      <c r="AS5134" s="40"/>
      <c r="AT5134" s="40"/>
      <c r="AU5134" s="40"/>
      <c r="AV5134" s="40"/>
      <c r="AW5134" s="40"/>
      <c r="AX5134" s="40"/>
      <c r="AY5134" s="40"/>
      <c r="AZ5134" s="40"/>
      <c r="BA5134" s="40"/>
      <c r="BB5134" s="40"/>
      <c r="BC5134" s="40"/>
      <c r="BD5134" s="40"/>
      <c r="BE5134" s="40"/>
      <c r="BF5134" s="40"/>
    </row>
    <row r="5135" spans="1:58" x14ac:dyDescent="0.4">
      <c r="A5135" s="510"/>
      <c r="B5135" s="40"/>
      <c r="C5135" s="40"/>
      <c r="D5135" s="45"/>
      <c r="E5135" s="45"/>
      <c r="F5135" s="64"/>
      <c r="G5135" s="40"/>
      <c r="H5135" s="40"/>
      <c r="I5135" s="40"/>
      <c r="J5135" s="40"/>
      <c r="K5135" s="40"/>
      <c r="L5135" s="40"/>
      <c r="M5135" s="40"/>
      <c r="N5135" s="40"/>
      <c r="O5135" s="40"/>
      <c r="P5135" s="40"/>
      <c r="Q5135" s="40"/>
      <c r="R5135" s="40"/>
      <c r="S5135" s="40"/>
      <c r="T5135" s="40"/>
      <c r="U5135" s="40"/>
      <c r="V5135" s="40"/>
      <c r="W5135" s="40"/>
      <c r="X5135" s="40"/>
      <c r="Y5135" s="40"/>
      <c r="Z5135" s="40"/>
      <c r="AA5135" s="40"/>
      <c r="AB5135" s="40"/>
      <c r="AC5135" s="40"/>
      <c r="AD5135" s="40"/>
      <c r="AE5135" s="40"/>
      <c r="AF5135" s="40"/>
      <c r="AG5135" s="40"/>
      <c r="AH5135" s="40"/>
      <c r="AI5135" s="40"/>
      <c r="AJ5135" s="40"/>
      <c r="AK5135" s="40"/>
      <c r="AL5135" s="40"/>
      <c r="AM5135" s="40"/>
      <c r="AN5135" s="40"/>
      <c r="AO5135" s="40"/>
      <c r="AP5135" s="40"/>
      <c r="AQ5135" s="40"/>
      <c r="AR5135" s="40"/>
      <c r="AS5135" s="40"/>
      <c r="AT5135" s="40"/>
      <c r="AU5135" s="40"/>
      <c r="AV5135" s="40"/>
      <c r="AW5135" s="40"/>
      <c r="AX5135" s="40"/>
      <c r="AY5135" s="40"/>
      <c r="AZ5135" s="40"/>
      <c r="BA5135" s="40"/>
      <c r="BB5135" s="40"/>
      <c r="BC5135" s="40"/>
      <c r="BD5135" s="40"/>
      <c r="BE5135" s="40"/>
      <c r="BF5135" s="40"/>
    </row>
    <row r="5136" spans="1:58" x14ac:dyDescent="0.4">
      <c r="A5136" s="510"/>
      <c r="B5136" s="40"/>
      <c r="C5136" s="40"/>
      <c r="D5136" s="45"/>
      <c r="E5136" s="45"/>
      <c r="F5136" s="64"/>
      <c r="G5136" s="40"/>
      <c r="H5136" s="40"/>
      <c r="I5136" s="40"/>
      <c r="J5136" s="40"/>
      <c r="K5136" s="40"/>
      <c r="L5136" s="40"/>
      <c r="M5136" s="40"/>
      <c r="N5136" s="40"/>
      <c r="O5136" s="40"/>
      <c r="P5136" s="40"/>
      <c r="Q5136" s="40"/>
      <c r="R5136" s="40"/>
      <c r="S5136" s="40"/>
      <c r="T5136" s="40"/>
      <c r="U5136" s="40"/>
      <c r="V5136" s="40"/>
      <c r="W5136" s="40"/>
      <c r="X5136" s="40"/>
      <c r="Y5136" s="40"/>
      <c r="Z5136" s="40"/>
      <c r="AA5136" s="40"/>
      <c r="AB5136" s="40"/>
      <c r="AC5136" s="40"/>
      <c r="AD5136" s="40"/>
      <c r="AE5136" s="40"/>
      <c r="AF5136" s="40"/>
      <c r="AG5136" s="40"/>
      <c r="AH5136" s="40"/>
      <c r="AI5136" s="40"/>
      <c r="AJ5136" s="40"/>
      <c r="AK5136" s="40"/>
      <c r="AL5136" s="40"/>
      <c r="AM5136" s="40"/>
      <c r="AN5136" s="40"/>
      <c r="AO5136" s="40"/>
      <c r="AP5136" s="40"/>
      <c r="AQ5136" s="40"/>
      <c r="AR5136" s="40"/>
      <c r="AS5136" s="40"/>
      <c r="AT5136" s="40"/>
      <c r="AU5136" s="40"/>
      <c r="AV5136" s="40"/>
      <c r="AW5136" s="40"/>
      <c r="AX5136" s="40"/>
      <c r="AY5136" s="40"/>
      <c r="AZ5136" s="40"/>
      <c r="BA5136" s="40"/>
      <c r="BB5136" s="40"/>
      <c r="BC5136" s="40"/>
      <c r="BD5136" s="40"/>
      <c r="BE5136" s="40"/>
      <c r="BF5136" s="40"/>
    </row>
    <row r="5137" spans="1:58" x14ac:dyDescent="0.4">
      <c r="A5137" s="510"/>
      <c r="B5137" s="40"/>
      <c r="C5137" s="40"/>
      <c r="D5137" s="45"/>
      <c r="E5137" s="45"/>
      <c r="F5137" s="64"/>
      <c r="G5137" s="40"/>
      <c r="H5137" s="40"/>
      <c r="I5137" s="40"/>
      <c r="J5137" s="40"/>
      <c r="K5137" s="40"/>
      <c r="L5137" s="40"/>
      <c r="M5137" s="40"/>
      <c r="N5137" s="40"/>
      <c r="O5137" s="40"/>
      <c r="P5137" s="40"/>
      <c r="Q5137" s="40"/>
      <c r="R5137" s="40"/>
      <c r="S5137" s="40"/>
      <c r="T5137" s="40"/>
      <c r="U5137" s="40"/>
      <c r="V5137" s="40"/>
      <c r="W5137" s="40"/>
      <c r="X5137" s="40"/>
      <c r="Y5137" s="40"/>
      <c r="Z5137" s="40"/>
      <c r="AA5137" s="40"/>
      <c r="AB5137" s="40"/>
      <c r="AC5137" s="40"/>
      <c r="AD5137" s="40"/>
      <c r="AE5137" s="40"/>
      <c r="AF5137" s="40"/>
      <c r="AG5137" s="40"/>
      <c r="AH5137" s="40"/>
      <c r="AI5137" s="40"/>
      <c r="AJ5137" s="40"/>
      <c r="AK5137" s="40"/>
      <c r="AL5137" s="40"/>
      <c r="AM5137" s="40"/>
      <c r="AN5137" s="40"/>
      <c r="AO5137" s="40"/>
      <c r="AP5137" s="40"/>
      <c r="AQ5137" s="40"/>
      <c r="AR5137" s="40"/>
      <c r="AS5137" s="40"/>
      <c r="AT5137" s="40"/>
      <c r="AU5137" s="40"/>
      <c r="AV5137" s="40"/>
      <c r="AW5137" s="40"/>
      <c r="AX5137" s="40"/>
      <c r="AY5137" s="40"/>
      <c r="AZ5137" s="40"/>
      <c r="BA5137" s="40"/>
      <c r="BB5137" s="40"/>
      <c r="BC5137" s="40"/>
      <c r="BD5137" s="40"/>
      <c r="BE5137" s="40"/>
      <c r="BF5137" s="40"/>
    </row>
    <row r="5138" spans="1:58" x14ac:dyDescent="0.4">
      <c r="A5138" s="510"/>
      <c r="B5138" s="40"/>
      <c r="C5138" s="40"/>
      <c r="D5138" s="45"/>
      <c r="E5138" s="45"/>
      <c r="F5138" s="64"/>
      <c r="G5138" s="40"/>
      <c r="H5138" s="40"/>
      <c r="I5138" s="40"/>
      <c r="J5138" s="40"/>
      <c r="K5138" s="40"/>
      <c r="L5138" s="40"/>
      <c r="M5138" s="40"/>
      <c r="N5138" s="40"/>
      <c r="O5138" s="40"/>
      <c r="P5138" s="40"/>
      <c r="Q5138" s="40"/>
      <c r="R5138" s="40"/>
      <c r="S5138" s="40"/>
      <c r="T5138" s="40"/>
      <c r="U5138" s="40"/>
      <c r="V5138" s="40"/>
      <c r="W5138" s="40"/>
      <c r="X5138" s="40"/>
      <c r="Y5138" s="40"/>
      <c r="Z5138" s="40"/>
      <c r="AA5138" s="40"/>
      <c r="AB5138" s="40"/>
      <c r="AC5138" s="40"/>
      <c r="AD5138" s="40"/>
      <c r="AE5138" s="40"/>
      <c r="AF5138" s="40"/>
      <c r="AG5138" s="40"/>
      <c r="AH5138" s="40"/>
      <c r="AI5138" s="40"/>
      <c r="AJ5138" s="40"/>
      <c r="AK5138" s="40"/>
      <c r="AL5138" s="40"/>
      <c r="AM5138" s="40"/>
      <c r="AN5138" s="40"/>
      <c r="AO5138" s="40"/>
      <c r="AP5138" s="40"/>
      <c r="AQ5138" s="40"/>
      <c r="AR5138" s="40"/>
      <c r="AS5138" s="40"/>
      <c r="AT5138" s="40"/>
      <c r="AU5138" s="40"/>
      <c r="AV5138" s="40"/>
      <c r="AW5138" s="40"/>
      <c r="AX5138" s="40"/>
      <c r="AY5138" s="40"/>
      <c r="AZ5138" s="40"/>
      <c r="BA5138" s="40"/>
      <c r="BB5138" s="40"/>
      <c r="BC5138" s="40"/>
      <c r="BD5138" s="40"/>
      <c r="BE5138" s="40"/>
      <c r="BF5138" s="40"/>
    </row>
    <row r="5139" spans="1:58" x14ac:dyDescent="0.4">
      <c r="A5139" s="510"/>
      <c r="B5139" s="40"/>
      <c r="C5139" s="40"/>
      <c r="D5139" s="45"/>
      <c r="E5139" s="45"/>
      <c r="F5139" s="64"/>
      <c r="G5139" s="40"/>
      <c r="H5139" s="40"/>
      <c r="I5139" s="40"/>
      <c r="J5139" s="40"/>
      <c r="K5139" s="40"/>
      <c r="L5139" s="40"/>
      <c r="M5139" s="40"/>
      <c r="N5139" s="40"/>
      <c r="O5139" s="40"/>
      <c r="P5139" s="40"/>
      <c r="Q5139" s="40"/>
      <c r="R5139" s="40"/>
      <c r="S5139" s="40"/>
      <c r="T5139" s="40"/>
      <c r="U5139" s="40"/>
      <c r="V5139" s="40"/>
      <c r="W5139" s="40"/>
      <c r="X5139" s="40"/>
      <c r="Y5139" s="40"/>
      <c r="Z5139" s="40"/>
      <c r="AA5139" s="40"/>
      <c r="AB5139" s="40"/>
      <c r="AC5139" s="40"/>
      <c r="AD5139" s="40"/>
      <c r="AE5139" s="40"/>
      <c r="AF5139" s="40"/>
      <c r="AG5139" s="40"/>
      <c r="AH5139" s="40"/>
      <c r="AI5139" s="40"/>
      <c r="AJ5139" s="40"/>
      <c r="AK5139" s="40"/>
      <c r="AL5139" s="40"/>
      <c r="AM5139" s="40"/>
      <c r="AN5139" s="40"/>
      <c r="AO5139" s="40"/>
      <c r="AP5139" s="40"/>
      <c r="AQ5139" s="40"/>
      <c r="AR5139" s="40"/>
      <c r="AS5139" s="40"/>
      <c r="AT5139" s="40"/>
      <c r="AU5139" s="40"/>
      <c r="AV5139" s="40"/>
      <c r="AW5139" s="40"/>
      <c r="AX5139" s="40"/>
      <c r="AY5139" s="40"/>
      <c r="AZ5139" s="40"/>
      <c r="BA5139" s="40"/>
      <c r="BB5139" s="40"/>
      <c r="BC5139" s="40"/>
      <c r="BD5139" s="40"/>
      <c r="BE5139" s="40"/>
      <c r="BF5139" s="40"/>
    </row>
    <row r="5140" spans="1:58" x14ac:dyDescent="0.4">
      <c r="A5140" s="510"/>
      <c r="B5140" s="40"/>
      <c r="C5140" s="40"/>
      <c r="D5140" s="45"/>
      <c r="E5140" s="45"/>
      <c r="F5140" s="64"/>
      <c r="G5140" s="40"/>
      <c r="H5140" s="40"/>
      <c r="I5140" s="40"/>
      <c r="J5140" s="40"/>
      <c r="K5140" s="40"/>
      <c r="L5140" s="40"/>
      <c r="M5140" s="40"/>
      <c r="N5140" s="40"/>
      <c r="O5140" s="40"/>
      <c r="P5140" s="40"/>
      <c r="Q5140" s="40"/>
      <c r="R5140" s="40"/>
      <c r="S5140" s="40"/>
      <c r="T5140" s="40"/>
      <c r="U5140" s="40"/>
      <c r="V5140" s="40"/>
      <c r="W5140" s="40"/>
      <c r="X5140" s="40"/>
      <c r="Y5140" s="40"/>
      <c r="Z5140" s="40"/>
      <c r="AA5140" s="40"/>
      <c r="AB5140" s="40"/>
      <c r="AC5140" s="40"/>
      <c r="AD5140" s="40"/>
      <c r="AE5140" s="40"/>
      <c r="AF5140" s="40"/>
      <c r="AG5140" s="40"/>
      <c r="AH5140" s="40"/>
      <c r="AI5140" s="40"/>
      <c r="AJ5140" s="40"/>
      <c r="AK5140" s="40"/>
      <c r="AL5140" s="40"/>
      <c r="AM5140" s="40"/>
      <c r="AN5140" s="40"/>
      <c r="AO5140" s="40"/>
      <c r="AP5140" s="40"/>
      <c r="AQ5140" s="40"/>
      <c r="AR5140" s="40"/>
      <c r="AS5140" s="40"/>
      <c r="AT5140" s="40"/>
      <c r="AU5140" s="40"/>
      <c r="AV5140" s="40"/>
      <c r="AW5140" s="40"/>
      <c r="AX5140" s="40"/>
      <c r="AY5140" s="40"/>
      <c r="AZ5140" s="40"/>
      <c r="BA5140" s="40"/>
      <c r="BB5140" s="40"/>
      <c r="BC5140" s="40"/>
      <c r="BD5140" s="40"/>
      <c r="BE5140" s="40"/>
      <c r="BF5140" s="40"/>
    </row>
    <row r="5141" spans="1:58" x14ac:dyDescent="0.4">
      <c r="A5141" s="510"/>
      <c r="B5141" s="40"/>
      <c r="C5141" s="40"/>
      <c r="D5141" s="45"/>
      <c r="E5141" s="45"/>
      <c r="F5141" s="64"/>
      <c r="G5141" s="40"/>
      <c r="H5141" s="40"/>
      <c r="I5141" s="40"/>
      <c r="J5141" s="40"/>
      <c r="K5141" s="40"/>
      <c r="L5141" s="40"/>
      <c r="M5141" s="40"/>
      <c r="N5141" s="40"/>
      <c r="O5141" s="40"/>
      <c r="P5141" s="40"/>
      <c r="Q5141" s="40"/>
      <c r="R5141" s="40"/>
      <c r="S5141" s="40"/>
      <c r="T5141" s="40"/>
      <c r="U5141" s="40"/>
      <c r="V5141" s="40"/>
      <c r="W5141" s="40"/>
      <c r="X5141" s="40"/>
      <c r="Y5141" s="40"/>
      <c r="Z5141" s="40"/>
      <c r="AA5141" s="40"/>
      <c r="AB5141" s="40"/>
      <c r="AC5141" s="40"/>
      <c r="AD5141" s="40"/>
      <c r="AE5141" s="40"/>
      <c r="AF5141" s="40"/>
      <c r="AG5141" s="40"/>
      <c r="AH5141" s="40"/>
      <c r="AI5141" s="40"/>
      <c r="AJ5141" s="40"/>
      <c r="AK5141" s="40"/>
      <c r="AL5141" s="40"/>
      <c r="AM5141" s="40"/>
      <c r="AN5141" s="40"/>
      <c r="AO5141" s="40"/>
      <c r="AP5141" s="40"/>
      <c r="AQ5141" s="40"/>
      <c r="AR5141" s="40"/>
      <c r="AS5141" s="40"/>
      <c r="AT5141" s="40"/>
      <c r="AU5141" s="40"/>
      <c r="AV5141" s="40"/>
      <c r="AW5141" s="40"/>
      <c r="AX5141" s="40"/>
      <c r="AY5141" s="40"/>
      <c r="AZ5141" s="40"/>
      <c r="BA5141" s="40"/>
      <c r="BB5141" s="40"/>
      <c r="BC5141" s="40"/>
      <c r="BD5141" s="40"/>
      <c r="BE5141" s="40"/>
      <c r="BF5141" s="40"/>
    </row>
    <row r="5142" spans="1:58" x14ac:dyDescent="0.4">
      <c r="A5142" s="510"/>
      <c r="B5142" s="40"/>
      <c r="C5142" s="40"/>
      <c r="D5142" s="45"/>
      <c r="E5142" s="45"/>
      <c r="F5142" s="64"/>
      <c r="G5142" s="40"/>
      <c r="H5142" s="40"/>
      <c r="I5142" s="40"/>
      <c r="J5142" s="40"/>
      <c r="K5142" s="40"/>
      <c r="L5142" s="40"/>
      <c r="M5142" s="40"/>
      <c r="N5142" s="40"/>
      <c r="O5142" s="40"/>
      <c r="P5142" s="40"/>
      <c r="Q5142" s="40"/>
      <c r="R5142" s="40"/>
      <c r="S5142" s="40"/>
      <c r="T5142" s="40"/>
      <c r="U5142" s="40"/>
      <c r="V5142" s="40"/>
      <c r="W5142" s="40"/>
      <c r="X5142" s="40"/>
      <c r="Y5142" s="40"/>
      <c r="Z5142" s="40"/>
      <c r="AA5142" s="40"/>
      <c r="AB5142" s="40"/>
      <c r="AC5142" s="40"/>
      <c r="AD5142" s="40"/>
      <c r="AE5142" s="40"/>
      <c r="AF5142" s="40"/>
      <c r="AG5142" s="40"/>
      <c r="AH5142" s="40"/>
      <c r="AI5142" s="40"/>
      <c r="AJ5142" s="40"/>
      <c r="AK5142" s="40"/>
      <c r="AL5142" s="40"/>
      <c r="AM5142" s="40"/>
      <c r="AN5142" s="40"/>
      <c r="AO5142" s="40"/>
      <c r="AP5142" s="40"/>
      <c r="AQ5142" s="40"/>
      <c r="AR5142" s="40"/>
      <c r="AS5142" s="40"/>
      <c r="AT5142" s="40"/>
      <c r="AU5142" s="40"/>
      <c r="AV5142" s="40"/>
      <c r="AW5142" s="40"/>
      <c r="AX5142" s="40"/>
      <c r="AY5142" s="40"/>
      <c r="AZ5142" s="40"/>
      <c r="BA5142" s="40"/>
      <c r="BB5142" s="40"/>
      <c r="BC5142" s="40"/>
      <c r="BD5142" s="40"/>
      <c r="BE5142" s="40"/>
      <c r="BF5142" s="40"/>
    </row>
    <row r="5143" spans="1:58" x14ac:dyDescent="0.4">
      <c r="A5143" s="510"/>
      <c r="B5143" s="40"/>
      <c r="C5143" s="40"/>
      <c r="D5143" s="45"/>
      <c r="E5143" s="45"/>
      <c r="F5143" s="64"/>
      <c r="G5143" s="40"/>
      <c r="H5143" s="40"/>
      <c r="I5143" s="40"/>
      <c r="J5143" s="40"/>
      <c r="K5143" s="40"/>
      <c r="L5143" s="40"/>
      <c r="M5143" s="40"/>
      <c r="N5143" s="40"/>
      <c r="O5143" s="40"/>
      <c r="P5143" s="40"/>
      <c r="Q5143" s="40"/>
      <c r="R5143" s="40"/>
      <c r="S5143" s="40"/>
      <c r="T5143" s="40"/>
      <c r="U5143" s="40"/>
      <c r="V5143" s="40"/>
      <c r="W5143" s="40"/>
      <c r="X5143" s="40"/>
      <c r="Y5143" s="40"/>
      <c r="Z5143" s="40"/>
      <c r="AA5143" s="40"/>
      <c r="AB5143" s="40"/>
      <c r="AC5143" s="40"/>
      <c r="AD5143" s="40"/>
      <c r="AE5143" s="40"/>
      <c r="AF5143" s="40"/>
      <c r="AG5143" s="40"/>
      <c r="AH5143" s="40"/>
      <c r="AI5143" s="40"/>
      <c r="AJ5143" s="40"/>
      <c r="AK5143" s="40"/>
      <c r="AL5143" s="40"/>
      <c r="AM5143" s="40"/>
      <c r="AN5143" s="40"/>
      <c r="AO5143" s="40"/>
      <c r="AP5143" s="40"/>
      <c r="AQ5143" s="40"/>
      <c r="AR5143" s="40"/>
      <c r="AS5143" s="40"/>
      <c r="AT5143" s="40"/>
      <c r="AU5143" s="40"/>
      <c r="AV5143" s="40"/>
      <c r="AW5143" s="40"/>
      <c r="AX5143" s="40"/>
      <c r="AY5143" s="40"/>
      <c r="AZ5143" s="40"/>
      <c r="BA5143" s="40"/>
      <c r="BB5143" s="40"/>
      <c r="BC5143" s="40"/>
      <c r="BD5143" s="40"/>
      <c r="BE5143" s="40"/>
      <c r="BF5143" s="40"/>
    </row>
    <row r="5144" spans="1:58" x14ac:dyDescent="0.4">
      <c r="A5144" s="510"/>
      <c r="B5144" s="40"/>
      <c r="C5144" s="40"/>
      <c r="D5144" s="45"/>
      <c r="E5144" s="45"/>
      <c r="F5144" s="64"/>
      <c r="G5144" s="40"/>
      <c r="H5144" s="40"/>
      <c r="I5144" s="40"/>
      <c r="J5144" s="40"/>
      <c r="K5144" s="40"/>
      <c r="L5144" s="40"/>
      <c r="M5144" s="40"/>
      <c r="N5144" s="40"/>
      <c r="O5144" s="40"/>
      <c r="P5144" s="40"/>
      <c r="Q5144" s="40"/>
      <c r="R5144" s="40"/>
      <c r="S5144" s="40"/>
      <c r="T5144" s="40"/>
      <c r="U5144" s="40"/>
      <c r="V5144" s="40"/>
      <c r="W5144" s="40"/>
      <c r="X5144" s="40"/>
      <c r="Y5144" s="40"/>
      <c r="Z5144" s="40"/>
      <c r="AA5144" s="40"/>
      <c r="AB5144" s="40"/>
      <c r="AC5144" s="40"/>
      <c r="AD5144" s="40"/>
      <c r="AE5144" s="40"/>
      <c r="AF5144" s="40"/>
      <c r="AG5144" s="40"/>
      <c r="AH5144" s="40"/>
      <c r="AI5144" s="40"/>
      <c r="AJ5144" s="40"/>
      <c r="AK5144" s="40"/>
      <c r="AL5144" s="40"/>
      <c r="AM5144" s="40"/>
      <c r="AN5144" s="40"/>
      <c r="AO5144" s="40"/>
      <c r="AP5144" s="40"/>
      <c r="AQ5144" s="40"/>
      <c r="AR5144" s="40"/>
      <c r="AS5144" s="40"/>
      <c r="AT5144" s="40"/>
      <c r="AU5144" s="40"/>
      <c r="AV5144" s="40"/>
      <c r="AW5144" s="40"/>
      <c r="AX5144" s="40"/>
      <c r="AY5144" s="40"/>
      <c r="AZ5144" s="40"/>
      <c r="BA5144" s="40"/>
      <c r="BB5144" s="40"/>
      <c r="BC5144" s="40"/>
      <c r="BD5144" s="40"/>
      <c r="BE5144" s="40"/>
      <c r="BF5144" s="40"/>
    </row>
    <row r="5145" spans="1:58" x14ac:dyDescent="0.4">
      <c r="A5145" s="510"/>
      <c r="B5145" s="40"/>
      <c r="C5145" s="40"/>
      <c r="D5145" s="45"/>
      <c r="E5145" s="45"/>
      <c r="F5145" s="64"/>
      <c r="G5145" s="40"/>
      <c r="H5145" s="40"/>
      <c r="I5145" s="40"/>
      <c r="J5145" s="40"/>
      <c r="K5145" s="40"/>
      <c r="L5145" s="40"/>
      <c r="M5145" s="40"/>
      <c r="N5145" s="40"/>
      <c r="O5145" s="40"/>
      <c r="P5145" s="40"/>
      <c r="Q5145" s="40"/>
      <c r="R5145" s="40"/>
      <c r="S5145" s="40"/>
      <c r="T5145" s="40"/>
      <c r="U5145" s="40"/>
      <c r="V5145" s="40"/>
      <c r="W5145" s="40"/>
      <c r="X5145" s="40"/>
      <c r="Y5145" s="40"/>
      <c r="Z5145" s="40"/>
      <c r="AA5145" s="40"/>
      <c r="AB5145" s="40"/>
      <c r="AC5145" s="40"/>
      <c r="AD5145" s="40"/>
      <c r="AE5145" s="40"/>
      <c r="AF5145" s="40"/>
      <c r="AG5145" s="40"/>
      <c r="AH5145" s="40"/>
      <c r="AI5145" s="40"/>
      <c r="AJ5145" s="40"/>
      <c r="AK5145" s="40"/>
      <c r="AL5145" s="40"/>
      <c r="AM5145" s="40"/>
      <c r="AN5145" s="40"/>
      <c r="AO5145" s="40"/>
      <c r="AP5145" s="40"/>
      <c r="AQ5145" s="40"/>
      <c r="AR5145" s="40"/>
      <c r="AS5145" s="40"/>
      <c r="AT5145" s="40"/>
      <c r="AU5145" s="40"/>
      <c r="AV5145" s="40"/>
      <c r="AW5145" s="40"/>
      <c r="AX5145" s="40"/>
      <c r="AY5145" s="40"/>
      <c r="AZ5145" s="40"/>
      <c r="BA5145" s="40"/>
      <c r="BB5145" s="40"/>
      <c r="BC5145" s="40"/>
      <c r="BD5145" s="40"/>
      <c r="BE5145" s="40"/>
      <c r="BF5145" s="40"/>
    </row>
    <row r="5146" spans="1:58" x14ac:dyDescent="0.4">
      <c r="A5146" s="510"/>
      <c r="B5146" s="40"/>
      <c r="C5146" s="40"/>
      <c r="D5146" s="45"/>
      <c r="E5146" s="45"/>
      <c r="F5146" s="64"/>
      <c r="G5146" s="40"/>
      <c r="H5146" s="40"/>
      <c r="I5146" s="40"/>
      <c r="J5146" s="40"/>
      <c r="K5146" s="40"/>
      <c r="L5146" s="40"/>
      <c r="M5146" s="40"/>
      <c r="N5146" s="40"/>
      <c r="O5146" s="40"/>
      <c r="P5146" s="40"/>
      <c r="Q5146" s="40"/>
      <c r="R5146" s="40"/>
      <c r="S5146" s="40"/>
      <c r="T5146" s="40"/>
      <c r="U5146" s="40"/>
      <c r="V5146" s="40"/>
      <c r="W5146" s="40"/>
      <c r="X5146" s="40"/>
      <c r="Y5146" s="40"/>
      <c r="Z5146" s="40"/>
      <c r="AA5146" s="40"/>
      <c r="AB5146" s="40"/>
      <c r="AC5146" s="40"/>
      <c r="AD5146" s="40"/>
      <c r="AE5146" s="40"/>
      <c r="AF5146" s="40"/>
      <c r="AG5146" s="40"/>
      <c r="AH5146" s="40"/>
      <c r="AI5146" s="40"/>
      <c r="AJ5146" s="40"/>
      <c r="AK5146" s="40"/>
      <c r="AL5146" s="40"/>
      <c r="AM5146" s="40"/>
      <c r="AN5146" s="40"/>
      <c r="AO5146" s="40"/>
      <c r="AP5146" s="40"/>
      <c r="AQ5146" s="40"/>
      <c r="AR5146" s="40"/>
      <c r="AS5146" s="40"/>
      <c r="AT5146" s="40"/>
      <c r="AU5146" s="40"/>
      <c r="AV5146" s="40"/>
      <c r="AW5146" s="40"/>
      <c r="AX5146" s="40"/>
      <c r="AY5146" s="40"/>
      <c r="AZ5146" s="40"/>
      <c r="BA5146" s="40"/>
      <c r="BB5146" s="40"/>
      <c r="BC5146" s="40"/>
      <c r="BD5146" s="40"/>
      <c r="BE5146" s="40"/>
      <c r="BF5146" s="40"/>
    </row>
    <row r="5147" spans="1:58" x14ac:dyDescent="0.4">
      <c r="A5147" s="510"/>
      <c r="B5147" s="40"/>
      <c r="C5147" s="40"/>
      <c r="D5147" s="45"/>
      <c r="E5147" s="45"/>
      <c r="F5147" s="64"/>
      <c r="G5147" s="40"/>
      <c r="H5147" s="40"/>
      <c r="I5147" s="40"/>
      <c r="J5147" s="40"/>
      <c r="K5147" s="40"/>
      <c r="L5147" s="40"/>
      <c r="M5147" s="40"/>
      <c r="N5147" s="40"/>
      <c r="O5147" s="40"/>
      <c r="P5147" s="40"/>
      <c r="Q5147" s="40"/>
      <c r="R5147" s="40"/>
      <c r="S5147" s="40"/>
      <c r="T5147" s="40"/>
      <c r="U5147" s="40"/>
      <c r="V5147" s="40"/>
      <c r="W5147" s="40"/>
      <c r="X5147" s="40"/>
      <c r="Y5147" s="40"/>
      <c r="Z5147" s="40"/>
      <c r="AA5147" s="40"/>
      <c r="AB5147" s="40"/>
      <c r="AC5147" s="40"/>
      <c r="AD5147" s="40"/>
      <c r="AE5147" s="40"/>
      <c r="AF5147" s="40"/>
      <c r="AG5147" s="40"/>
      <c r="AH5147" s="40"/>
      <c r="AI5147" s="40"/>
      <c r="AJ5147" s="40"/>
      <c r="AK5147" s="40"/>
      <c r="AL5147" s="40"/>
      <c r="AM5147" s="40"/>
      <c r="AN5147" s="40"/>
      <c r="AO5147" s="40"/>
      <c r="AP5147" s="40"/>
      <c r="AQ5147" s="40"/>
      <c r="AR5147" s="40"/>
      <c r="AS5147" s="40"/>
      <c r="AT5147" s="40"/>
      <c r="AU5147" s="40"/>
      <c r="AV5147" s="40"/>
      <c r="AW5147" s="40"/>
      <c r="AX5147" s="40"/>
      <c r="AY5147" s="40"/>
      <c r="AZ5147" s="40"/>
      <c r="BA5147" s="40"/>
      <c r="BB5147" s="40"/>
      <c r="BC5147" s="40"/>
      <c r="BD5147" s="40"/>
      <c r="BE5147" s="40"/>
      <c r="BF5147" s="40"/>
    </row>
    <row r="5148" spans="1:58" x14ac:dyDescent="0.4">
      <c r="A5148" s="510"/>
      <c r="B5148" s="40"/>
      <c r="C5148" s="40"/>
      <c r="D5148" s="45"/>
      <c r="E5148" s="45"/>
      <c r="F5148" s="64"/>
      <c r="G5148" s="40"/>
      <c r="H5148" s="40"/>
      <c r="I5148" s="40"/>
      <c r="J5148" s="40"/>
      <c r="K5148" s="40"/>
      <c r="L5148" s="40"/>
      <c r="M5148" s="40"/>
      <c r="N5148" s="40"/>
      <c r="O5148" s="40"/>
      <c r="P5148" s="40"/>
      <c r="Q5148" s="40"/>
      <c r="R5148" s="40"/>
      <c r="S5148" s="40"/>
      <c r="T5148" s="40"/>
      <c r="U5148" s="40"/>
      <c r="V5148" s="40"/>
      <c r="W5148" s="40"/>
      <c r="X5148" s="40"/>
      <c r="Y5148" s="40"/>
      <c r="Z5148" s="40"/>
      <c r="AA5148" s="40"/>
      <c r="AB5148" s="40"/>
      <c r="AC5148" s="40"/>
      <c r="AD5148" s="40"/>
      <c r="AE5148" s="40"/>
      <c r="AF5148" s="40"/>
      <c r="AG5148" s="40"/>
      <c r="AH5148" s="40"/>
      <c r="AI5148" s="40"/>
      <c r="AJ5148" s="40"/>
      <c r="AK5148" s="40"/>
      <c r="AL5148" s="40"/>
      <c r="AM5148" s="40"/>
      <c r="AN5148" s="40"/>
      <c r="AO5148" s="40"/>
      <c r="AP5148" s="40"/>
      <c r="AQ5148" s="40"/>
      <c r="AR5148" s="40"/>
      <c r="AS5148" s="40"/>
      <c r="AT5148" s="40"/>
      <c r="AU5148" s="40"/>
      <c r="AV5148" s="40"/>
      <c r="AW5148" s="40"/>
      <c r="AX5148" s="40"/>
      <c r="AY5148" s="40"/>
      <c r="AZ5148" s="40"/>
      <c r="BA5148" s="40"/>
      <c r="BB5148" s="40"/>
      <c r="BC5148" s="40"/>
      <c r="BD5148" s="40"/>
      <c r="BE5148" s="40"/>
      <c r="BF5148" s="40"/>
    </row>
    <row r="5149" spans="1:58" x14ac:dyDescent="0.4">
      <c r="A5149" s="510"/>
      <c r="B5149" s="40"/>
      <c r="C5149" s="40"/>
      <c r="D5149" s="45"/>
      <c r="E5149" s="45"/>
      <c r="F5149" s="64"/>
      <c r="G5149" s="40"/>
      <c r="H5149" s="40"/>
      <c r="I5149" s="40"/>
      <c r="J5149" s="40"/>
      <c r="K5149" s="40"/>
      <c r="L5149" s="40"/>
      <c r="M5149" s="40"/>
      <c r="N5149" s="40"/>
      <c r="O5149" s="40"/>
      <c r="P5149" s="40"/>
      <c r="Q5149" s="40"/>
      <c r="R5149" s="40"/>
      <c r="S5149" s="40"/>
      <c r="T5149" s="40"/>
      <c r="U5149" s="40"/>
      <c r="V5149" s="40"/>
      <c r="W5149" s="40"/>
      <c r="X5149" s="40"/>
      <c r="Y5149" s="40"/>
      <c r="Z5149" s="40"/>
      <c r="AA5149" s="40"/>
      <c r="AB5149" s="40"/>
      <c r="AC5149" s="40"/>
      <c r="AD5149" s="40"/>
      <c r="AE5149" s="40"/>
      <c r="AF5149" s="40"/>
      <c r="AG5149" s="40"/>
      <c r="AH5149" s="40"/>
      <c r="AI5149" s="40"/>
      <c r="AJ5149" s="40"/>
      <c r="AK5149" s="40"/>
      <c r="AL5149" s="40"/>
      <c r="AM5149" s="40"/>
      <c r="AN5149" s="40"/>
      <c r="AO5149" s="40"/>
      <c r="AP5149" s="40"/>
      <c r="AQ5149" s="40"/>
      <c r="AR5149" s="40"/>
      <c r="AS5149" s="40"/>
      <c r="AT5149" s="40"/>
      <c r="AU5149" s="40"/>
      <c r="AV5149" s="40"/>
      <c r="AW5149" s="40"/>
      <c r="AX5149" s="40"/>
      <c r="AY5149" s="40"/>
      <c r="AZ5149" s="40"/>
      <c r="BA5149" s="40"/>
      <c r="BB5149" s="40"/>
      <c r="BC5149" s="40"/>
      <c r="BD5149" s="40"/>
      <c r="BE5149" s="40"/>
      <c r="BF5149" s="40"/>
    </row>
    <row r="5150" spans="1:58" x14ac:dyDescent="0.4">
      <c r="A5150" s="510"/>
      <c r="B5150" s="40"/>
      <c r="C5150" s="40"/>
      <c r="D5150" s="45"/>
      <c r="E5150" s="45"/>
      <c r="F5150" s="64"/>
      <c r="G5150" s="40"/>
      <c r="H5150" s="40"/>
      <c r="I5150" s="40"/>
      <c r="J5150" s="40"/>
      <c r="K5150" s="40"/>
      <c r="L5150" s="40"/>
      <c r="M5150" s="40"/>
      <c r="N5150" s="40"/>
      <c r="O5150" s="40"/>
      <c r="P5150" s="40"/>
      <c r="Q5150" s="40"/>
      <c r="R5150" s="40"/>
      <c r="S5150" s="40"/>
      <c r="T5150" s="40"/>
      <c r="U5150" s="40"/>
      <c r="V5150" s="40"/>
      <c r="W5150" s="40"/>
      <c r="X5150" s="40"/>
      <c r="Y5150" s="40"/>
      <c r="Z5150" s="40"/>
      <c r="AA5150" s="40"/>
      <c r="AB5150" s="40"/>
      <c r="AC5150" s="40"/>
      <c r="AD5150" s="40"/>
      <c r="AE5150" s="40"/>
      <c r="AF5150" s="40"/>
      <c r="AG5150" s="40"/>
      <c r="AH5150" s="40"/>
      <c r="AI5150" s="40"/>
      <c r="AJ5150" s="40"/>
      <c r="AK5150" s="40"/>
      <c r="AL5150" s="40"/>
      <c r="AM5150" s="40"/>
      <c r="AN5150" s="40"/>
      <c r="AO5150" s="40"/>
      <c r="AP5150" s="40"/>
      <c r="AQ5150" s="40"/>
      <c r="AR5150" s="40"/>
      <c r="AS5150" s="40"/>
      <c r="AT5150" s="40"/>
      <c r="AU5150" s="40"/>
      <c r="AV5150" s="40"/>
      <c r="AW5150" s="40"/>
      <c r="AX5150" s="40"/>
      <c r="AY5150" s="40"/>
      <c r="AZ5150" s="40"/>
      <c r="BA5150" s="40"/>
      <c r="BB5150" s="40"/>
      <c r="BC5150" s="40"/>
      <c r="BD5150" s="40"/>
      <c r="BE5150" s="40"/>
      <c r="BF5150" s="40"/>
    </row>
    <row r="5151" spans="1:58" x14ac:dyDescent="0.4">
      <c r="A5151" s="510"/>
      <c r="B5151" s="40"/>
      <c r="C5151" s="40"/>
      <c r="D5151" s="45"/>
      <c r="E5151" s="45"/>
      <c r="F5151" s="64"/>
      <c r="G5151" s="40"/>
      <c r="H5151" s="40"/>
      <c r="I5151" s="40"/>
      <c r="J5151" s="40"/>
      <c r="K5151" s="40"/>
      <c r="L5151" s="40"/>
      <c r="M5151" s="40"/>
      <c r="N5151" s="40"/>
      <c r="O5151" s="40"/>
      <c r="P5151" s="40"/>
      <c r="Q5151" s="40"/>
      <c r="R5151" s="40"/>
      <c r="S5151" s="40"/>
      <c r="T5151" s="40"/>
      <c r="U5151" s="40"/>
      <c r="V5151" s="40"/>
      <c r="W5151" s="40"/>
      <c r="X5151" s="40"/>
      <c r="Y5151" s="40"/>
      <c r="Z5151" s="40"/>
      <c r="AA5151" s="40"/>
      <c r="AB5151" s="40"/>
      <c r="AC5151" s="40"/>
      <c r="AD5151" s="40"/>
      <c r="AE5151" s="40"/>
      <c r="AF5151" s="40"/>
      <c r="AG5151" s="40"/>
      <c r="AH5151" s="40"/>
      <c r="AI5151" s="40"/>
      <c r="AJ5151" s="40"/>
      <c r="AK5151" s="40"/>
      <c r="AL5151" s="40"/>
      <c r="AM5151" s="40"/>
      <c r="AN5151" s="40"/>
      <c r="AO5151" s="40"/>
      <c r="AP5151" s="40"/>
      <c r="AQ5151" s="40"/>
      <c r="AR5151" s="40"/>
      <c r="AS5151" s="40"/>
      <c r="AT5151" s="40"/>
      <c r="AU5151" s="40"/>
      <c r="AV5151" s="40"/>
      <c r="AW5151" s="40"/>
      <c r="AX5151" s="40"/>
      <c r="AY5151" s="40"/>
      <c r="AZ5151" s="40"/>
      <c r="BA5151" s="40"/>
      <c r="BB5151" s="40"/>
      <c r="BC5151" s="40"/>
      <c r="BD5151" s="40"/>
      <c r="BE5151" s="40"/>
      <c r="BF5151" s="40"/>
    </row>
    <row r="5152" spans="1:58" x14ac:dyDescent="0.4">
      <c r="A5152" s="510"/>
      <c r="B5152" s="40"/>
      <c r="C5152" s="40"/>
      <c r="D5152" s="45"/>
      <c r="E5152" s="45"/>
      <c r="F5152" s="64"/>
      <c r="G5152" s="40"/>
      <c r="H5152" s="40"/>
      <c r="I5152" s="40"/>
      <c r="J5152" s="40"/>
      <c r="K5152" s="40"/>
      <c r="L5152" s="40"/>
      <c r="M5152" s="40"/>
      <c r="N5152" s="40"/>
      <c r="O5152" s="40"/>
      <c r="P5152" s="40"/>
      <c r="Q5152" s="40"/>
      <c r="R5152" s="40"/>
      <c r="S5152" s="40"/>
      <c r="T5152" s="40"/>
      <c r="U5152" s="40"/>
      <c r="V5152" s="40"/>
      <c r="W5152" s="40"/>
      <c r="X5152" s="40"/>
      <c r="Y5152" s="40"/>
      <c r="Z5152" s="40"/>
      <c r="AA5152" s="40"/>
      <c r="AB5152" s="40"/>
      <c r="AC5152" s="40"/>
      <c r="AD5152" s="40"/>
      <c r="AE5152" s="40"/>
      <c r="AF5152" s="40"/>
      <c r="AG5152" s="40"/>
      <c r="AH5152" s="40"/>
      <c r="AI5152" s="40"/>
      <c r="AJ5152" s="40"/>
      <c r="AK5152" s="40"/>
      <c r="AL5152" s="40"/>
      <c r="AM5152" s="40"/>
      <c r="AN5152" s="40"/>
      <c r="AO5152" s="40"/>
      <c r="AP5152" s="40"/>
      <c r="AQ5152" s="40"/>
      <c r="AR5152" s="40"/>
      <c r="AS5152" s="40"/>
      <c r="AT5152" s="40"/>
      <c r="AU5152" s="40"/>
      <c r="AV5152" s="40"/>
      <c r="AW5152" s="40"/>
      <c r="AX5152" s="40"/>
      <c r="AY5152" s="40"/>
      <c r="AZ5152" s="40"/>
      <c r="BA5152" s="40"/>
      <c r="BB5152" s="40"/>
      <c r="BC5152" s="40"/>
      <c r="BD5152" s="40"/>
      <c r="BE5152" s="40"/>
      <c r="BF5152" s="40"/>
    </row>
    <row r="5153" spans="1:58" x14ac:dyDescent="0.4">
      <c r="A5153" s="510"/>
      <c r="B5153" s="40"/>
      <c r="C5153" s="40"/>
      <c r="D5153" s="45"/>
      <c r="E5153" s="45"/>
      <c r="F5153" s="64"/>
      <c r="G5153" s="40"/>
      <c r="H5153" s="40"/>
      <c r="I5153" s="40"/>
      <c r="J5153" s="40"/>
      <c r="K5153" s="40"/>
      <c r="L5153" s="40"/>
      <c r="M5153" s="40"/>
      <c r="N5153" s="40"/>
      <c r="O5153" s="40"/>
      <c r="P5153" s="40"/>
      <c r="Q5153" s="40"/>
      <c r="R5153" s="40"/>
      <c r="S5153" s="40"/>
      <c r="T5153" s="40"/>
      <c r="U5153" s="40"/>
      <c r="V5153" s="40"/>
      <c r="W5153" s="40"/>
      <c r="X5153" s="40"/>
      <c r="Y5153" s="40"/>
      <c r="Z5153" s="40"/>
      <c r="AA5153" s="40"/>
      <c r="AB5153" s="40"/>
      <c r="AC5153" s="40"/>
      <c r="AD5153" s="40"/>
      <c r="AE5153" s="40"/>
      <c r="AF5153" s="40"/>
      <c r="AG5153" s="40"/>
      <c r="AH5153" s="40"/>
      <c r="AI5153" s="40"/>
      <c r="AJ5153" s="40"/>
      <c r="AK5153" s="40"/>
      <c r="AL5153" s="40"/>
      <c r="AM5153" s="40"/>
      <c r="AN5153" s="40"/>
      <c r="AO5153" s="40"/>
      <c r="AP5153" s="40"/>
      <c r="AQ5153" s="40"/>
      <c r="AR5153" s="40"/>
      <c r="AS5153" s="40"/>
      <c r="AT5153" s="40"/>
      <c r="AU5153" s="40"/>
      <c r="AV5153" s="40"/>
      <c r="AW5153" s="40"/>
      <c r="AX5153" s="40"/>
      <c r="AY5153" s="40"/>
      <c r="AZ5153" s="40"/>
      <c r="BA5153" s="40"/>
      <c r="BB5153" s="40"/>
      <c r="BC5153" s="40"/>
      <c r="BD5153" s="40"/>
      <c r="BE5153" s="40"/>
      <c r="BF5153" s="40"/>
    </row>
    <row r="5154" spans="1:58" x14ac:dyDescent="0.4">
      <c r="A5154" s="510"/>
      <c r="B5154" s="40"/>
      <c r="C5154" s="40"/>
      <c r="D5154" s="45"/>
      <c r="E5154" s="45"/>
      <c r="F5154" s="64"/>
      <c r="G5154" s="40"/>
      <c r="H5154" s="40"/>
      <c r="I5154" s="40"/>
      <c r="J5154" s="40"/>
      <c r="K5154" s="40"/>
      <c r="L5154" s="40"/>
      <c r="M5154" s="40"/>
      <c r="N5154" s="40"/>
      <c r="O5154" s="40"/>
      <c r="P5154" s="40"/>
      <c r="Q5154" s="40"/>
      <c r="R5154" s="40"/>
      <c r="S5154" s="40"/>
      <c r="T5154" s="40"/>
      <c r="U5154" s="40"/>
      <c r="V5154" s="40"/>
      <c r="W5154" s="40"/>
      <c r="X5154" s="40"/>
      <c r="Y5154" s="40"/>
      <c r="Z5154" s="40"/>
      <c r="AA5154" s="40"/>
      <c r="AB5154" s="40"/>
      <c r="AC5154" s="40"/>
      <c r="AD5154" s="40"/>
      <c r="AE5154" s="40"/>
      <c r="AF5154" s="40"/>
      <c r="AG5154" s="40"/>
      <c r="AH5154" s="40"/>
      <c r="AI5154" s="40"/>
      <c r="AJ5154" s="40"/>
      <c r="AK5154" s="40"/>
      <c r="AL5154" s="40"/>
      <c r="AM5154" s="40"/>
      <c r="AN5154" s="40"/>
      <c r="AO5154" s="40"/>
      <c r="AP5154" s="40"/>
      <c r="AQ5154" s="40"/>
      <c r="AR5154" s="40"/>
      <c r="AS5154" s="40"/>
      <c r="AT5154" s="40"/>
      <c r="AU5154" s="40"/>
      <c r="AV5154" s="40"/>
      <c r="AW5154" s="40"/>
      <c r="AX5154" s="40"/>
      <c r="AY5154" s="40"/>
      <c r="AZ5154" s="40"/>
      <c r="BA5154" s="40"/>
      <c r="BB5154" s="40"/>
      <c r="BC5154" s="40"/>
      <c r="BD5154" s="40"/>
      <c r="BE5154" s="40"/>
      <c r="BF5154" s="40"/>
    </row>
    <row r="5155" spans="1:58" x14ac:dyDescent="0.4">
      <c r="A5155" s="510"/>
      <c r="B5155" s="40"/>
      <c r="C5155" s="40"/>
      <c r="D5155" s="45"/>
      <c r="E5155" s="45"/>
      <c r="F5155" s="64"/>
      <c r="G5155" s="40"/>
      <c r="H5155" s="40"/>
      <c r="I5155" s="40"/>
      <c r="J5155" s="40"/>
      <c r="K5155" s="40"/>
      <c r="L5155" s="40"/>
      <c r="M5155" s="40"/>
      <c r="N5155" s="40"/>
      <c r="O5155" s="40"/>
      <c r="P5155" s="40"/>
      <c r="Q5155" s="40"/>
      <c r="R5155" s="40"/>
      <c r="S5155" s="40"/>
      <c r="T5155" s="40"/>
      <c r="U5155" s="40"/>
      <c r="V5155" s="40"/>
      <c r="W5155" s="40"/>
      <c r="X5155" s="40"/>
      <c r="Y5155" s="40"/>
      <c r="Z5155" s="40"/>
      <c r="AA5155" s="40"/>
      <c r="AB5155" s="40"/>
      <c r="AC5155" s="40"/>
      <c r="AD5155" s="40"/>
      <c r="AE5155" s="40"/>
      <c r="AF5155" s="40"/>
      <c r="AG5155" s="40"/>
      <c r="AH5155" s="40"/>
      <c r="AI5155" s="40"/>
      <c r="AJ5155" s="40"/>
      <c r="AK5155" s="40"/>
      <c r="AL5155" s="40"/>
      <c r="AM5155" s="40"/>
      <c r="AN5155" s="40"/>
      <c r="AO5155" s="40"/>
      <c r="AP5155" s="40"/>
      <c r="AQ5155" s="40"/>
      <c r="AR5155" s="40"/>
      <c r="AS5155" s="40"/>
      <c r="AT5155" s="40"/>
      <c r="AU5155" s="40"/>
      <c r="AV5155" s="40"/>
      <c r="AW5155" s="40"/>
      <c r="AX5155" s="40"/>
      <c r="AY5155" s="40"/>
      <c r="AZ5155" s="40"/>
      <c r="BA5155" s="40"/>
      <c r="BB5155" s="40"/>
      <c r="BC5155" s="40"/>
      <c r="BD5155" s="40"/>
      <c r="BE5155" s="40"/>
      <c r="BF5155" s="40"/>
    </row>
    <row r="5156" spans="1:58" x14ac:dyDescent="0.4">
      <c r="A5156" s="510"/>
      <c r="B5156" s="40"/>
      <c r="C5156" s="40"/>
      <c r="D5156" s="45"/>
      <c r="E5156" s="45"/>
      <c r="F5156" s="64"/>
      <c r="G5156" s="40"/>
      <c r="H5156" s="40"/>
      <c r="I5156" s="40"/>
      <c r="J5156" s="40"/>
      <c r="K5156" s="40"/>
      <c r="L5156" s="40"/>
      <c r="M5156" s="40"/>
      <c r="N5156" s="40"/>
      <c r="O5156" s="40"/>
      <c r="P5156" s="40"/>
      <c r="Q5156" s="40"/>
      <c r="R5156" s="40"/>
      <c r="S5156" s="40"/>
      <c r="T5156" s="40"/>
      <c r="U5156" s="40"/>
      <c r="V5156" s="40"/>
      <c r="W5156" s="40"/>
      <c r="X5156" s="40"/>
      <c r="Y5156" s="40"/>
      <c r="Z5156" s="40"/>
      <c r="AA5156" s="40"/>
      <c r="AB5156" s="40"/>
      <c r="AC5156" s="40"/>
      <c r="AD5156" s="40"/>
      <c r="AE5156" s="40"/>
      <c r="AF5156" s="40"/>
      <c r="AG5156" s="40"/>
      <c r="AH5156" s="40"/>
      <c r="AI5156" s="40"/>
      <c r="AJ5156" s="40"/>
      <c r="AK5156" s="40"/>
      <c r="AL5156" s="40"/>
      <c r="AM5156" s="40"/>
      <c r="AN5156" s="40"/>
      <c r="AO5156" s="40"/>
      <c r="AP5156" s="40"/>
      <c r="AQ5156" s="40"/>
      <c r="AR5156" s="40"/>
      <c r="AS5156" s="40"/>
      <c r="AT5156" s="40"/>
      <c r="AU5156" s="40"/>
      <c r="AV5156" s="40"/>
      <c r="AW5156" s="40"/>
      <c r="AX5156" s="40"/>
      <c r="AY5156" s="40"/>
      <c r="AZ5156" s="40"/>
      <c r="BA5156" s="40"/>
      <c r="BB5156" s="40"/>
      <c r="BC5156" s="40"/>
      <c r="BD5156" s="40"/>
      <c r="BE5156" s="40"/>
      <c r="BF5156" s="40"/>
    </row>
    <row r="5157" spans="1:58" x14ac:dyDescent="0.4">
      <c r="A5157" s="510"/>
      <c r="B5157" s="40"/>
      <c r="C5157" s="40"/>
      <c r="D5157" s="45"/>
      <c r="E5157" s="45"/>
      <c r="F5157" s="64"/>
      <c r="G5157" s="40"/>
      <c r="H5157" s="40"/>
      <c r="I5157" s="40"/>
      <c r="J5157" s="40"/>
      <c r="K5157" s="40"/>
      <c r="L5157" s="40"/>
      <c r="M5157" s="40"/>
      <c r="N5157" s="40"/>
      <c r="O5157" s="40"/>
      <c r="P5157" s="40"/>
      <c r="Q5157" s="40"/>
      <c r="R5157" s="40"/>
      <c r="S5157" s="40"/>
      <c r="T5157" s="40"/>
      <c r="U5157" s="40"/>
      <c r="V5157" s="40"/>
      <c r="W5157" s="40"/>
      <c r="X5157" s="40"/>
      <c r="Y5157" s="40"/>
      <c r="Z5157" s="40"/>
      <c r="AA5157" s="40"/>
      <c r="AB5157" s="40"/>
      <c r="AC5157" s="40"/>
      <c r="AD5157" s="40"/>
      <c r="AE5157" s="40"/>
      <c r="AF5157" s="40"/>
      <c r="AG5157" s="40"/>
      <c r="AH5157" s="40"/>
      <c r="AI5157" s="40"/>
      <c r="AJ5157" s="40"/>
      <c r="AK5157" s="40"/>
      <c r="AL5157" s="40"/>
      <c r="AM5157" s="40"/>
      <c r="AN5157" s="40"/>
      <c r="AO5157" s="40"/>
      <c r="AP5157" s="40"/>
      <c r="AQ5157" s="40"/>
      <c r="AR5157" s="40"/>
      <c r="AS5157" s="40"/>
      <c r="AT5157" s="40"/>
      <c r="AU5157" s="40"/>
      <c r="AV5157" s="40"/>
      <c r="AW5157" s="40"/>
      <c r="AX5157" s="40"/>
      <c r="AY5157" s="40"/>
      <c r="AZ5157" s="40"/>
      <c r="BA5157" s="40"/>
      <c r="BB5157" s="40"/>
      <c r="BC5157" s="40"/>
      <c r="BD5157" s="40"/>
      <c r="BE5157" s="40"/>
      <c r="BF5157" s="40"/>
    </row>
    <row r="5158" spans="1:58" x14ac:dyDescent="0.4">
      <c r="A5158" s="510"/>
      <c r="B5158" s="40"/>
      <c r="C5158" s="40"/>
      <c r="D5158" s="45"/>
      <c r="E5158" s="45"/>
      <c r="F5158" s="64"/>
      <c r="G5158" s="40"/>
      <c r="H5158" s="40"/>
      <c r="I5158" s="40"/>
      <c r="J5158" s="40"/>
      <c r="K5158" s="40"/>
      <c r="L5158" s="40"/>
      <c r="M5158" s="40"/>
      <c r="N5158" s="40"/>
      <c r="O5158" s="40"/>
      <c r="P5158" s="40"/>
      <c r="Q5158" s="40"/>
      <c r="R5158" s="40"/>
      <c r="S5158" s="40"/>
      <c r="T5158" s="40"/>
      <c r="U5158" s="40"/>
      <c r="V5158" s="40"/>
      <c r="W5158" s="40"/>
      <c r="X5158" s="40"/>
      <c r="Y5158" s="40"/>
      <c r="Z5158" s="40"/>
      <c r="AA5158" s="40"/>
      <c r="AB5158" s="40"/>
      <c r="AC5158" s="40"/>
      <c r="AD5158" s="40"/>
      <c r="AE5158" s="40"/>
      <c r="AF5158" s="40"/>
      <c r="AG5158" s="40"/>
      <c r="AH5158" s="40"/>
      <c r="AI5158" s="40"/>
      <c r="AJ5158" s="40"/>
      <c r="AK5158" s="40"/>
      <c r="AL5158" s="40"/>
      <c r="AM5158" s="40"/>
      <c r="AN5158" s="40"/>
      <c r="AO5158" s="40"/>
      <c r="AP5158" s="40"/>
      <c r="AQ5158" s="40"/>
      <c r="AR5158" s="40"/>
      <c r="AS5158" s="40"/>
      <c r="AT5158" s="40"/>
      <c r="AU5158" s="40"/>
      <c r="AV5158" s="40"/>
      <c r="AW5158" s="40"/>
      <c r="AX5158" s="40"/>
      <c r="AY5158" s="40"/>
      <c r="AZ5158" s="40"/>
      <c r="BA5158" s="40"/>
      <c r="BB5158" s="40"/>
      <c r="BC5158" s="40"/>
      <c r="BD5158" s="40"/>
      <c r="BE5158" s="40"/>
      <c r="BF5158" s="40"/>
    </row>
    <row r="5159" spans="1:58" x14ac:dyDescent="0.4">
      <c r="A5159" s="510"/>
      <c r="B5159" s="40"/>
      <c r="C5159" s="40"/>
      <c r="D5159" s="45"/>
      <c r="E5159" s="45"/>
      <c r="F5159" s="64"/>
      <c r="G5159" s="40"/>
      <c r="H5159" s="40"/>
      <c r="I5159" s="40"/>
      <c r="J5159" s="40"/>
      <c r="K5159" s="40"/>
      <c r="L5159" s="40"/>
      <c r="M5159" s="40"/>
      <c r="N5159" s="40"/>
      <c r="O5159" s="40"/>
      <c r="P5159" s="40"/>
      <c r="Q5159" s="40"/>
      <c r="R5159" s="40"/>
      <c r="S5159" s="40"/>
      <c r="T5159" s="40"/>
      <c r="U5159" s="40"/>
      <c r="V5159" s="40"/>
      <c r="W5159" s="40"/>
      <c r="X5159" s="40"/>
      <c r="Y5159" s="40"/>
      <c r="Z5159" s="40"/>
      <c r="AA5159" s="40"/>
      <c r="AB5159" s="40"/>
      <c r="AC5159" s="40"/>
      <c r="AD5159" s="40"/>
      <c r="AE5159" s="40"/>
      <c r="AF5159" s="40"/>
      <c r="AG5159" s="40"/>
      <c r="AH5159" s="40"/>
      <c r="AI5159" s="40"/>
      <c r="AJ5159" s="40"/>
      <c r="AK5159" s="40"/>
      <c r="AL5159" s="40"/>
      <c r="AM5159" s="40"/>
      <c r="AN5159" s="40"/>
      <c r="AO5159" s="40"/>
      <c r="AP5159" s="40"/>
      <c r="AQ5159" s="40"/>
      <c r="AR5159" s="40"/>
      <c r="AS5159" s="40"/>
      <c r="AT5159" s="40"/>
      <c r="AU5159" s="40"/>
      <c r="AV5159" s="40"/>
      <c r="AW5159" s="40"/>
      <c r="AX5159" s="40"/>
      <c r="AY5159" s="40"/>
      <c r="AZ5159" s="40"/>
      <c r="BA5159" s="40"/>
      <c r="BB5159" s="40"/>
      <c r="BC5159" s="40"/>
      <c r="BD5159" s="40"/>
      <c r="BE5159" s="40"/>
      <c r="BF5159" s="40"/>
    </row>
    <row r="5160" spans="1:58" x14ac:dyDescent="0.4">
      <c r="A5160" s="510"/>
      <c r="B5160" s="40"/>
      <c r="C5160" s="40"/>
      <c r="D5160" s="45"/>
      <c r="E5160" s="45"/>
      <c r="F5160" s="64"/>
      <c r="G5160" s="40"/>
      <c r="H5160" s="40"/>
      <c r="I5160" s="40"/>
      <c r="J5160" s="40"/>
      <c r="K5160" s="40"/>
      <c r="L5160" s="40"/>
      <c r="M5160" s="40"/>
      <c r="N5160" s="40"/>
      <c r="O5160" s="40"/>
      <c r="P5160" s="40"/>
      <c r="Q5160" s="40"/>
      <c r="R5160" s="40"/>
      <c r="S5160" s="40"/>
      <c r="T5160" s="40"/>
      <c r="U5160" s="40"/>
      <c r="V5160" s="40"/>
      <c r="W5160" s="40"/>
      <c r="X5160" s="40"/>
      <c r="Y5160" s="40"/>
      <c r="Z5160" s="40"/>
      <c r="AA5160" s="40"/>
      <c r="AB5160" s="40"/>
      <c r="AC5160" s="40"/>
      <c r="AD5160" s="40"/>
      <c r="AE5160" s="40"/>
      <c r="AF5160" s="40"/>
      <c r="AG5160" s="40"/>
      <c r="AH5160" s="40"/>
      <c r="AI5160" s="40"/>
      <c r="AJ5160" s="40"/>
      <c r="AK5160" s="40"/>
      <c r="AL5160" s="40"/>
      <c r="AM5160" s="40"/>
      <c r="AN5160" s="40"/>
      <c r="AO5160" s="40"/>
      <c r="AP5160" s="40"/>
      <c r="AQ5160" s="40"/>
      <c r="AR5160" s="40"/>
      <c r="AS5160" s="40"/>
      <c r="AT5160" s="40"/>
      <c r="AU5160" s="40"/>
      <c r="AV5160" s="40"/>
      <c r="AW5160" s="40"/>
      <c r="AX5160" s="40"/>
      <c r="AY5160" s="40"/>
      <c r="AZ5160" s="40"/>
      <c r="BA5160" s="40"/>
      <c r="BB5160" s="40"/>
      <c r="BC5160" s="40"/>
      <c r="BD5160" s="40"/>
      <c r="BE5160" s="40"/>
      <c r="BF5160" s="40"/>
    </row>
    <row r="5161" spans="1:58" x14ac:dyDescent="0.4">
      <c r="A5161" s="510"/>
      <c r="B5161" s="40"/>
      <c r="C5161" s="40"/>
      <c r="D5161" s="45"/>
      <c r="E5161" s="45"/>
      <c r="F5161" s="64"/>
      <c r="G5161" s="40"/>
      <c r="H5161" s="40"/>
      <c r="I5161" s="40"/>
      <c r="J5161" s="40"/>
      <c r="K5161" s="40"/>
      <c r="L5161" s="40"/>
      <c r="M5161" s="40"/>
      <c r="N5161" s="40"/>
      <c r="O5161" s="40"/>
      <c r="P5161" s="40"/>
      <c r="Q5161" s="40"/>
      <c r="R5161" s="40"/>
      <c r="S5161" s="40"/>
      <c r="T5161" s="40"/>
      <c r="U5161" s="40"/>
      <c r="V5161" s="40"/>
      <c r="W5161" s="40"/>
      <c r="X5161" s="40"/>
      <c r="Y5161" s="40"/>
      <c r="Z5161" s="40"/>
      <c r="AA5161" s="40"/>
      <c r="AB5161" s="40"/>
      <c r="AC5161" s="40"/>
      <c r="AD5161" s="40"/>
      <c r="AE5161" s="40"/>
      <c r="AF5161" s="40"/>
      <c r="AG5161" s="40"/>
      <c r="AH5161" s="40"/>
      <c r="AI5161" s="40"/>
      <c r="AJ5161" s="40"/>
      <c r="AK5161" s="40"/>
      <c r="AL5161" s="40"/>
      <c r="AM5161" s="40"/>
      <c r="AN5161" s="40"/>
      <c r="AO5161" s="40"/>
      <c r="AP5161" s="40"/>
      <c r="AQ5161" s="40"/>
      <c r="AR5161" s="40"/>
      <c r="AS5161" s="40"/>
      <c r="AT5161" s="40"/>
      <c r="AU5161" s="40"/>
      <c r="AV5161" s="40"/>
      <c r="AW5161" s="40"/>
      <c r="AX5161" s="40"/>
      <c r="AY5161" s="40"/>
      <c r="AZ5161" s="40"/>
      <c r="BA5161" s="40"/>
      <c r="BB5161" s="40"/>
      <c r="BC5161" s="40"/>
      <c r="BD5161" s="40"/>
      <c r="BE5161" s="40"/>
      <c r="BF5161" s="40"/>
    </row>
    <row r="5162" spans="1:58" x14ac:dyDescent="0.4">
      <c r="A5162" s="510"/>
      <c r="B5162" s="40"/>
      <c r="C5162" s="40"/>
      <c r="D5162" s="45"/>
      <c r="E5162" s="45"/>
      <c r="F5162" s="64"/>
      <c r="G5162" s="40"/>
      <c r="H5162" s="40"/>
      <c r="I5162" s="40"/>
      <c r="J5162" s="40"/>
      <c r="K5162" s="40"/>
      <c r="L5162" s="40"/>
      <c r="M5162" s="40"/>
      <c r="N5162" s="40"/>
      <c r="O5162" s="40"/>
      <c r="P5162" s="40"/>
      <c r="Q5162" s="40"/>
      <c r="R5162" s="40"/>
      <c r="S5162" s="40"/>
      <c r="T5162" s="40"/>
      <c r="U5162" s="40"/>
      <c r="V5162" s="40"/>
      <c r="W5162" s="40"/>
      <c r="X5162" s="40"/>
      <c r="Y5162" s="40"/>
      <c r="Z5162" s="40"/>
      <c r="AA5162" s="40"/>
      <c r="AB5162" s="40"/>
      <c r="AC5162" s="40"/>
      <c r="AD5162" s="40"/>
      <c r="AE5162" s="40"/>
      <c r="AF5162" s="40"/>
      <c r="AG5162" s="40"/>
      <c r="AH5162" s="40"/>
      <c r="AI5162" s="40"/>
      <c r="AJ5162" s="40"/>
      <c r="AK5162" s="40"/>
      <c r="AL5162" s="40"/>
      <c r="AM5162" s="40"/>
      <c r="AN5162" s="40"/>
      <c r="AO5162" s="40"/>
      <c r="AP5162" s="40"/>
      <c r="AQ5162" s="40"/>
      <c r="AR5162" s="40"/>
      <c r="AS5162" s="40"/>
      <c r="AT5162" s="40"/>
      <c r="AU5162" s="40"/>
      <c r="AV5162" s="40"/>
      <c r="AW5162" s="40"/>
      <c r="AX5162" s="40"/>
      <c r="AY5162" s="40"/>
      <c r="AZ5162" s="40"/>
      <c r="BA5162" s="40"/>
      <c r="BB5162" s="40"/>
      <c r="BC5162" s="40"/>
      <c r="BD5162" s="40"/>
      <c r="BE5162" s="40"/>
      <c r="BF5162" s="40"/>
    </row>
    <row r="5163" spans="1:58" x14ac:dyDescent="0.4">
      <c r="A5163" s="510"/>
      <c r="B5163" s="40"/>
      <c r="C5163" s="40"/>
      <c r="D5163" s="45"/>
      <c r="E5163" s="45"/>
      <c r="F5163" s="64"/>
      <c r="G5163" s="40"/>
      <c r="H5163" s="40"/>
      <c r="I5163" s="40"/>
      <c r="J5163" s="40"/>
      <c r="K5163" s="40"/>
      <c r="L5163" s="40"/>
      <c r="M5163" s="40"/>
      <c r="N5163" s="40"/>
      <c r="O5163" s="40"/>
      <c r="P5163" s="40"/>
      <c r="Q5163" s="40"/>
      <c r="R5163" s="40"/>
      <c r="S5163" s="40"/>
      <c r="T5163" s="40"/>
      <c r="U5163" s="40"/>
      <c r="V5163" s="40"/>
      <c r="W5163" s="40"/>
      <c r="X5163" s="40"/>
      <c r="Y5163" s="40"/>
      <c r="Z5163" s="40"/>
      <c r="AA5163" s="40"/>
      <c r="AB5163" s="40"/>
      <c r="AC5163" s="40"/>
      <c r="AD5163" s="40"/>
      <c r="AE5163" s="40"/>
      <c r="AF5163" s="40"/>
      <c r="AG5163" s="40"/>
      <c r="AH5163" s="40"/>
      <c r="AI5163" s="40"/>
      <c r="AJ5163" s="40"/>
      <c r="AK5163" s="40"/>
      <c r="AL5163" s="40"/>
      <c r="AM5163" s="40"/>
      <c r="AN5163" s="40"/>
      <c r="AO5163" s="40"/>
      <c r="AP5163" s="40"/>
      <c r="AQ5163" s="40"/>
      <c r="AR5163" s="40"/>
      <c r="AS5163" s="40"/>
      <c r="AT5163" s="40"/>
      <c r="AU5163" s="40"/>
      <c r="AV5163" s="40"/>
      <c r="AW5163" s="40"/>
      <c r="AX5163" s="40"/>
      <c r="AY5163" s="40"/>
      <c r="AZ5163" s="40"/>
      <c r="BA5163" s="40"/>
      <c r="BB5163" s="40"/>
      <c r="BC5163" s="40"/>
      <c r="BD5163" s="40"/>
      <c r="BE5163" s="40"/>
      <c r="BF5163" s="40"/>
    </row>
    <row r="5164" spans="1:58" x14ac:dyDescent="0.4">
      <c r="A5164" s="510"/>
      <c r="B5164" s="40"/>
      <c r="C5164" s="40"/>
      <c r="D5164" s="45"/>
      <c r="E5164" s="45"/>
      <c r="F5164" s="64"/>
      <c r="G5164" s="40"/>
      <c r="H5164" s="40"/>
      <c r="I5164" s="40"/>
      <c r="J5164" s="40"/>
      <c r="K5164" s="40"/>
      <c r="L5164" s="40"/>
      <c r="M5164" s="40"/>
      <c r="N5164" s="40"/>
      <c r="O5164" s="40"/>
      <c r="P5164" s="40"/>
      <c r="Q5164" s="40"/>
      <c r="R5164" s="40"/>
      <c r="S5164" s="40"/>
      <c r="T5164" s="40"/>
      <c r="U5164" s="40"/>
      <c r="V5164" s="40"/>
      <c r="W5164" s="40"/>
      <c r="X5164" s="40"/>
      <c r="Y5164" s="40"/>
      <c r="Z5164" s="40"/>
      <c r="AA5164" s="40"/>
      <c r="AB5164" s="40"/>
      <c r="AC5164" s="40"/>
      <c r="AD5164" s="40"/>
      <c r="AE5164" s="40"/>
      <c r="AF5164" s="40"/>
      <c r="AG5164" s="40"/>
      <c r="AH5164" s="40"/>
      <c r="AI5164" s="40"/>
      <c r="AJ5164" s="40"/>
      <c r="AK5164" s="40"/>
      <c r="AL5164" s="40"/>
      <c r="AM5164" s="40"/>
      <c r="AN5164" s="40"/>
      <c r="AO5164" s="40"/>
      <c r="AP5164" s="40"/>
      <c r="AQ5164" s="40"/>
      <c r="AR5164" s="40"/>
      <c r="AS5164" s="40"/>
      <c r="AT5164" s="40"/>
      <c r="AU5164" s="40"/>
      <c r="AV5164" s="40"/>
      <c r="AW5164" s="40"/>
      <c r="AX5164" s="40"/>
      <c r="AY5164" s="40"/>
      <c r="AZ5164" s="40"/>
      <c r="BA5164" s="40"/>
      <c r="BB5164" s="40"/>
      <c r="BC5164" s="40"/>
      <c r="BD5164" s="40"/>
      <c r="BE5164" s="40"/>
      <c r="BF5164" s="40"/>
    </row>
    <row r="5165" spans="1:58" x14ac:dyDescent="0.4">
      <c r="A5165" s="510"/>
      <c r="B5165" s="40"/>
      <c r="C5165" s="40"/>
      <c r="D5165" s="45"/>
      <c r="E5165" s="45"/>
      <c r="F5165" s="64"/>
      <c r="G5165" s="40"/>
      <c r="H5165" s="40"/>
      <c r="I5165" s="40"/>
      <c r="J5165" s="40"/>
      <c r="K5165" s="40"/>
      <c r="L5165" s="40"/>
      <c r="M5165" s="40"/>
      <c r="N5165" s="40"/>
      <c r="O5165" s="40"/>
      <c r="P5165" s="40"/>
      <c r="Q5165" s="40"/>
      <c r="R5165" s="40"/>
      <c r="S5165" s="40"/>
      <c r="T5165" s="40"/>
      <c r="U5165" s="40"/>
      <c r="V5165" s="40"/>
      <c r="W5165" s="40"/>
      <c r="X5165" s="40"/>
      <c r="Y5165" s="40"/>
      <c r="Z5165" s="40"/>
      <c r="AA5165" s="40"/>
      <c r="AB5165" s="40"/>
      <c r="AC5165" s="40"/>
      <c r="AD5165" s="40"/>
      <c r="AE5165" s="40"/>
      <c r="AF5165" s="40"/>
      <c r="AG5165" s="40"/>
      <c r="AH5165" s="40"/>
      <c r="AI5165" s="40"/>
      <c r="AJ5165" s="40"/>
      <c r="AK5165" s="40"/>
      <c r="AL5165" s="40"/>
      <c r="AM5165" s="40"/>
      <c r="AN5165" s="40"/>
      <c r="AO5165" s="40"/>
      <c r="AP5165" s="40"/>
      <c r="AQ5165" s="40"/>
      <c r="AR5165" s="40"/>
      <c r="AS5165" s="40"/>
      <c r="AT5165" s="40"/>
      <c r="AU5165" s="40"/>
      <c r="AV5165" s="40"/>
      <c r="AW5165" s="40"/>
      <c r="AX5165" s="40"/>
      <c r="AY5165" s="40"/>
      <c r="AZ5165" s="40"/>
      <c r="BA5165" s="40"/>
      <c r="BB5165" s="40"/>
      <c r="BC5165" s="40"/>
      <c r="BD5165" s="40"/>
      <c r="BE5165" s="40"/>
      <c r="BF5165" s="40"/>
    </row>
    <row r="5166" spans="1:58" x14ac:dyDescent="0.4">
      <c r="A5166" s="510"/>
      <c r="B5166" s="40"/>
      <c r="C5166" s="40"/>
      <c r="D5166" s="45"/>
      <c r="E5166" s="45"/>
      <c r="F5166" s="64"/>
      <c r="G5166" s="40"/>
      <c r="H5166" s="40"/>
      <c r="I5166" s="40"/>
      <c r="J5166" s="40"/>
      <c r="K5166" s="40"/>
      <c r="L5166" s="40"/>
      <c r="M5166" s="40"/>
      <c r="N5166" s="40"/>
      <c r="O5166" s="40"/>
      <c r="P5166" s="40"/>
      <c r="Q5166" s="40"/>
      <c r="R5166" s="40"/>
      <c r="S5166" s="40"/>
      <c r="T5166" s="40"/>
      <c r="U5166" s="40"/>
      <c r="V5166" s="40"/>
      <c r="W5166" s="40"/>
      <c r="X5166" s="40"/>
      <c r="Y5166" s="40"/>
      <c r="Z5166" s="40"/>
      <c r="AA5166" s="40"/>
      <c r="AB5166" s="40"/>
      <c r="AC5166" s="40"/>
      <c r="AD5166" s="40"/>
      <c r="AE5166" s="40"/>
      <c r="AF5166" s="40"/>
      <c r="AG5166" s="40"/>
      <c r="AH5166" s="40"/>
      <c r="AI5166" s="40"/>
      <c r="AJ5166" s="40"/>
      <c r="AK5166" s="40"/>
      <c r="AL5166" s="40"/>
      <c r="AM5166" s="40"/>
      <c r="AN5166" s="40"/>
      <c r="AO5166" s="40"/>
      <c r="AP5166" s="40"/>
      <c r="AQ5166" s="40"/>
      <c r="AR5166" s="40"/>
      <c r="AS5166" s="40"/>
      <c r="AT5166" s="40"/>
      <c r="AU5166" s="40"/>
      <c r="AV5166" s="40"/>
      <c r="AW5166" s="40"/>
      <c r="AX5166" s="40"/>
      <c r="AY5166" s="40"/>
      <c r="AZ5166" s="40"/>
      <c r="BA5166" s="40"/>
      <c r="BB5166" s="40"/>
      <c r="BC5166" s="40"/>
      <c r="BD5166" s="40"/>
      <c r="BE5166" s="40"/>
      <c r="BF5166" s="40"/>
    </row>
    <row r="5167" spans="1:58" x14ac:dyDescent="0.4">
      <c r="A5167" s="510"/>
      <c r="B5167" s="40"/>
      <c r="C5167" s="40"/>
      <c r="D5167" s="45"/>
      <c r="E5167" s="45"/>
      <c r="F5167" s="64"/>
      <c r="G5167" s="40"/>
      <c r="H5167" s="40"/>
      <c r="I5167" s="40"/>
      <c r="J5167" s="40"/>
      <c r="K5167" s="40"/>
      <c r="L5167" s="40"/>
      <c r="M5167" s="40"/>
      <c r="N5167" s="40"/>
      <c r="O5167" s="40"/>
      <c r="P5167" s="40"/>
      <c r="Q5167" s="40"/>
      <c r="R5167" s="40"/>
      <c r="S5167" s="40"/>
      <c r="T5167" s="40"/>
      <c r="U5167" s="40"/>
      <c r="V5167" s="40"/>
      <c r="W5167" s="40"/>
      <c r="X5167" s="40"/>
      <c r="Y5167" s="40"/>
      <c r="Z5167" s="40"/>
      <c r="AA5167" s="40"/>
      <c r="AB5167" s="40"/>
      <c r="AC5167" s="40"/>
      <c r="AD5167" s="40"/>
      <c r="AE5167" s="40"/>
      <c r="AF5167" s="40"/>
      <c r="AG5167" s="40"/>
      <c r="AH5167" s="40"/>
      <c r="AI5167" s="40"/>
      <c r="AJ5167" s="40"/>
      <c r="AK5167" s="40"/>
      <c r="AL5167" s="40"/>
      <c r="AM5167" s="40"/>
      <c r="AN5167" s="40"/>
      <c r="AO5167" s="40"/>
      <c r="AP5167" s="40"/>
      <c r="AQ5167" s="40"/>
      <c r="AR5167" s="40"/>
      <c r="AS5167" s="40"/>
      <c r="AT5167" s="40"/>
      <c r="AU5167" s="40"/>
      <c r="AV5167" s="40"/>
      <c r="AW5167" s="40"/>
      <c r="AX5167" s="40"/>
      <c r="AY5167" s="40"/>
      <c r="AZ5167" s="40"/>
      <c r="BA5167" s="40"/>
      <c r="BB5167" s="40"/>
      <c r="BC5167" s="40"/>
      <c r="BD5167" s="40"/>
      <c r="BE5167" s="40"/>
      <c r="BF5167" s="40"/>
    </row>
    <row r="5168" spans="1:58" x14ac:dyDescent="0.4">
      <c r="A5168" s="510"/>
      <c r="B5168" s="40"/>
      <c r="C5168" s="40"/>
      <c r="D5168" s="45"/>
      <c r="E5168" s="45"/>
      <c r="F5168" s="64"/>
      <c r="G5168" s="40"/>
      <c r="H5168" s="40"/>
      <c r="I5168" s="40"/>
      <c r="J5168" s="40"/>
      <c r="K5168" s="40"/>
      <c r="L5168" s="40"/>
      <c r="M5168" s="40"/>
      <c r="N5168" s="40"/>
      <c r="O5168" s="40"/>
      <c r="P5168" s="40"/>
      <c r="Q5168" s="40"/>
      <c r="R5168" s="40"/>
      <c r="S5168" s="40"/>
      <c r="T5168" s="40"/>
      <c r="U5168" s="40"/>
      <c r="V5168" s="40"/>
      <c r="W5168" s="40"/>
      <c r="X5168" s="40"/>
      <c r="Y5168" s="40"/>
      <c r="Z5168" s="40"/>
      <c r="AA5168" s="40"/>
      <c r="AB5168" s="40"/>
      <c r="AC5168" s="40"/>
      <c r="AD5168" s="40"/>
      <c r="AE5168" s="40"/>
      <c r="AF5168" s="40"/>
      <c r="AG5168" s="40"/>
      <c r="AH5168" s="40"/>
      <c r="AI5168" s="40"/>
      <c r="AJ5168" s="40"/>
      <c r="AK5168" s="40"/>
      <c r="AL5168" s="40"/>
      <c r="AM5168" s="40"/>
      <c r="AN5168" s="40"/>
      <c r="AO5168" s="40"/>
      <c r="AP5168" s="40"/>
      <c r="AQ5168" s="40"/>
      <c r="AR5168" s="40"/>
      <c r="AS5168" s="40"/>
      <c r="AT5168" s="40"/>
      <c r="AU5168" s="40"/>
      <c r="AV5168" s="40"/>
      <c r="AW5168" s="40"/>
      <c r="AX5168" s="40"/>
      <c r="AY5168" s="40"/>
      <c r="AZ5168" s="40"/>
      <c r="BA5168" s="40"/>
      <c r="BB5168" s="40"/>
      <c r="BC5168" s="40"/>
      <c r="BD5168" s="40"/>
      <c r="BE5168" s="40"/>
      <c r="BF5168" s="40"/>
    </row>
    <row r="5169" spans="1:58" x14ac:dyDescent="0.4">
      <c r="A5169" s="510"/>
      <c r="B5169" s="40"/>
      <c r="C5169" s="40"/>
      <c r="D5169" s="45"/>
      <c r="E5169" s="45"/>
      <c r="F5169" s="64"/>
      <c r="G5169" s="40"/>
      <c r="H5169" s="40"/>
      <c r="I5169" s="40"/>
      <c r="J5169" s="40"/>
      <c r="K5169" s="40"/>
      <c r="L5169" s="40"/>
      <c r="M5169" s="40"/>
      <c r="N5169" s="40"/>
      <c r="O5169" s="40"/>
      <c r="P5169" s="40"/>
      <c r="Q5169" s="40"/>
      <c r="R5169" s="40"/>
      <c r="S5169" s="40"/>
      <c r="T5169" s="40"/>
      <c r="U5169" s="40"/>
      <c r="V5169" s="40"/>
      <c r="W5169" s="40"/>
      <c r="X5169" s="40"/>
      <c r="Y5169" s="40"/>
      <c r="Z5169" s="40"/>
      <c r="AA5169" s="40"/>
      <c r="AB5169" s="40"/>
      <c r="AC5169" s="40"/>
      <c r="AD5169" s="40"/>
      <c r="AE5169" s="40"/>
      <c r="AF5169" s="40"/>
      <c r="AG5169" s="40"/>
      <c r="AH5169" s="40"/>
      <c r="AI5169" s="40"/>
      <c r="AJ5169" s="40"/>
      <c r="AK5169" s="40"/>
      <c r="AL5169" s="40"/>
      <c r="AM5169" s="40"/>
      <c r="AN5169" s="40"/>
      <c r="AO5169" s="40"/>
      <c r="AP5169" s="40"/>
      <c r="AQ5169" s="40"/>
      <c r="AR5169" s="40"/>
      <c r="AS5169" s="40"/>
      <c r="AT5169" s="40"/>
      <c r="AU5169" s="40"/>
      <c r="AV5169" s="40"/>
      <c r="AW5169" s="40"/>
      <c r="AX5169" s="40"/>
      <c r="AY5169" s="40"/>
      <c r="AZ5169" s="40"/>
      <c r="BA5169" s="40"/>
      <c r="BB5169" s="40"/>
      <c r="BC5169" s="40"/>
      <c r="BD5169" s="40"/>
      <c r="BE5169" s="40"/>
      <c r="BF5169" s="40"/>
    </row>
    <row r="5170" spans="1:58" x14ac:dyDescent="0.4">
      <c r="A5170" s="510"/>
      <c r="B5170" s="40"/>
      <c r="C5170" s="40"/>
      <c r="D5170" s="45"/>
      <c r="E5170" s="45"/>
      <c r="F5170" s="64"/>
      <c r="G5170" s="40"/>
      <c r="H5170" s="40"/>
      <c r="I5170" s="40"/>
      <c r="J5170" s="40"/>
      <c r="K5170" s="40"/>
      <c r="L5170" s="40"/>
      <c r="M5170" s="40"/>
      <c r="N5170" s="40"/>
      <c r="O5170" s="40"/>
      <c r="P5170" s="40"/>
      <c r="Q5170" s="40"/>
      <c r="R5170" s="40"/>
      <c r="S5170" s="40"/>
      <c r="T5170" s="40"/>
      <c r="U5170" s="40"/>
      <c r="V5170" s="40"/>
      <c r="W5170" s="40"/>
      <c r="X5170" s="40"/>
      <c r="Y5170" s="40"/>
      <c r="Z5170" s="40"/>
      <c r="AA5170" s="40"/>
      <c r="AB5170" s="40"/>
      <c r="AC5170" s="40"/>
      <c r="AD5170" s="40"/>
      <c r="AE5170" s="40"/>
      <c r="AF5170" s="40"/>
      <c r="AG5170" s="40"/>
      <c r="AH5170" s="40"/>
      <c r="AI5170" s="40"/>
      <c r="AJ5170" s="40"/>
      <c r="AK5170" s="40"/>
      <c r="AL5170" s="40"/>
      <c r="AM5170" s="40"/>
      <c r="AN5170" s="40"/>
      <c r="AO5170" s="40"/>
      <c r="AP5170" s="40"/>
      <c r="AQ5170" s="40"/>
      <c r="AR5170" s="40"/>
      <c r="AS5170" s="40"/>
      <c r="AT5170" s="40"/>
      <c r="AU5170" s="40"/>
      <c r="AV5170" s="40"/>
      <c r="AW5170" s="40"/>
      <c r="AX5170" s="40"/>
      <c r="AY5170" s="40"/>
      <c r="AZ5170" s="40"/>
      <c r="BA5170" s="40"/>
      <c r="BB5170" s="40"/>
      <c r="BC5170" s="40"/>
      <c r="BD5170" s="40"/>
      <c r="BE5170" s="40"/>
      <c r="BF5170" s="40"/>
    </row>
    <row r="5171" spans="1:58" x14ac:dyDescent="0.4">
      <c r="A5171" s="510"/>
      <c r="B5171" s="40"/>
      <c r="C5171" s="40"/>
      <c r="D5171" s="45"/>
      <c r="E5171" s="45"/>
      <c r="F5171" s="64"/>
      <c r="G5171" s="40"/>
      <c r="H5171" s="40"/>
      <c r="I5171" s="40"/>
      <c r="J5171" s="40"/>
      <c r="K5171" s="40"/>
      <c r="L5171" s="40"/>
      <c r="M5171" s="40"/>
      <c r="N5171" s="40"/>
      <c r="O5171" s="40"/>
      <c r="P5171" s="40"/>
      <c r="Q5171" s="40"/>
      <c r="R5171" s="40"/>
      <c r="S5171" s="40"/>
      <c r="T5171" s="40"/>
      <c r="U5171" s="40"/>
      <c r="V5171" s="40"/>
      <c r="W5171" s="40"/>
      <c r="X5171" s="40"/>
      <c r="Y5171" s="40"/>
      <c r="Z5171" s="40"/>
      <c r="AA5171" s="40"/>
      <c r="AB5171" s="40"/>
      <c r="AC5171" s="40"/>
      <c r="AD5171" s="40"/>
      <c r="AE5171" s="40"/>
      <c r="AF5171" s="40"/>
      <c r="AG5171" s="40"/>
      <c r="AH5171" s="40"/>
      <c r="AI5171" s="40"/>
      <c r="AJ5171" s="40"/>
      <c r="AK5171" s="40"/>
      <c r="AL5171" s="40"/>
      <c r="AM5171" s="40"/>
      <c r="AN5171" s="40"/>
      <c r="AO5171" s="40"/>
      <c r="AP5171" s="40"/>
      <c r="AQ5171" s="40"/>
      <c r="AR5171" s="40"/>
      <c r="AS5171" s="40"/>
      <c r="AT5171" s="40"/>
      <c r="AU5171" s="40"/>
      <c r="AV5171" s="40"/>
      <c r="AW5171" s="40"/>
      <c r="AX5171" s="40"/>
      <c r="AY5171" s="40"/>
      <c r="AZ5171" s="40"/>
      <c r="BA5171" s="40"/>
      <c r="BB5171" s="40"/>
      <c r="BC5171" s="40"/>
      <c r="BD5171" s="40"/>
      <c r="BE5171" s="40"/>
      <c r="BF5171" s="40"/>
    </row>
    <row r="5172" spans="1:58" x14ac:dyDescent="0.4">
      <c r="A5172" s="510"/>
      <c r="B5172" s="40"/>
      <c r="C5172" s="40"/>
      <c r="D5172" s="45"/>
      <c r="E5172" s="45"/>
      <c r="F5172" s="64"/>
      <c r="G5172" s="40"/>
      <c r="H5172" s="40"/>
      <c r="I5172" s="40"/>
      <c r="J5172" s="40"/>
      <c r="K5172" s="40"/>
      <c r="L5172" s="40"/>
      <c r="M5172" s="40"/>
      <c r="N5172" s="40"/>
      <c r="O5172" s="40"/>
      <c r="P5172" s="40"/>
      <c r="Q5172" s="40"/>
      <c r="R5172" s="40"/>
      <c r="S5172" s="40"/>
      <c r="T5172" s="40"/>
      <c r="U5172" s="40"/>
      <c r="V5172" s="40"/>
      <c r="W5172" s="40"/>
      <c r="X5172" s="40"/>
      <c r="Y5172" s="40"/>
      <c r="Z5172" s="40"/>
      <c r="AA5172" s="40"/>
      <c r="AB5172" s="40"/>
      <c r="AC5172" s="40"/>
      <c r="AD5172" s="40"/>
      <c r="AE5172" s="40"/>
      <c r="AF5172" s="40"/>
      <c r="AG5172" s="40"/>
      <c r="AH5172" s="40"/>
      <c r="AI5172" s="40"/>
      <c r="AJ5172" s="40"/>
      <c r="AK5172" s="40"/>
      <c r="AL5172" s="40"/>
      <c r="AM5172" s="40"/>
      <c r="AN5172" s="40"/>
      <c r="AO5172" s="40"/>
      <c r="AP5172" s="40"/>
      <c r="AQ5172" s="40"/>
      <c r="AR5172" s="40"/>
      <c r="AS5172" s="40"/>
      <c r="AT5172" s="40"/>
      <c r="AU5172" s="40"/>
      <c r="AV5172" s="40"/>
      <c r="AW5172" s="40"/>
      <c r="AX5172" s="40"/>
      <c r="AY5172" s="40"/>
      <c r="AZ5172" s="40"/>
      <c r="BA5172" s="40"/>
      <c r="BB5172" s="40"/>
      <c r="BC5172" s="40"/>
      <c r="BD5172" s="40"/>
      <c r="BE5172" s="40"/>
      <c r="BF5172" s="40"/>
    </row>
    <row r="5173" spans="1:58" x14ac:dyDescent="0.4">
      <c r="A5173" s="510"/>
      <c r="B5173" s="40"/>
      <c r="C5173" s="40"/>
      <c r="D5173" s="45"/>
      <c r="E5173" s="45"/>
      <c r="F5173" s="64"/>
      <c r="G5173" s="40"/>
      <c r="H5173" s="40"/>
      <c r="I5173" s="40"/>
      <c r="J5173" s="40"/>
      <c r="K5173" s="40"/>
      <c r="L5173" s="40"/>
      <c r="M5173" s="40"/>
      <c r="N5173" s="40"/>
      <c r="O5173" s="40"/>
      <c r="P5173" s="40"/>
      <c r="Q5173" s="40"/>
      <c r="R5173" s="40"/>
      <c r="S5173" s="40"/>
      <c r="T5173" s="40"/>
      <c r="U5173" s="40"/>
      <c r="V5173" s="40"/>
      <c r="W5173" s="40"/>
      <c r="X5173" s="40"/>
      <c r="Y5173" s="40"/>
      <c r="Z5173" s="40"/>
      <c r="AA5173" s="40"/>
      <c r="AB5173" s="40"/>
      <c r="AC5173" s="40"/>
      <c r="AD5173" s="40"/>
      <c r="AE5173" s="40"/>
      <c r="AF5173" s="40"/>
      <c r="AG5173" s="40"/>
      <c r="AH5173" s="40"/>
      <c r="AI5173" s="40"/>
      <c r="AJ5173" s="40"/>
      <c r="AK5173" s="40"/>
      <c r="AL5173" s="40"/>
      <c r="AM5173" s="40"/>
      <c r="AN5173" s="40"/>
      <c r="AO5173" s="40"/>
      <c r="AP5173" s="40"/>
      <c r="AQ5173" s="40"/>
      <c r="AR5173" s="40"/>
      <c r="AS5173" s="40"/>
      <c r="AT5173" s="40"/>
      <c r="AU5173" s="40"/>
      <c r="AV5173" s="40"/>
      <c r="AW5173" s="40"/>
      <c r="AX5173" s="40"/>
      <c r="AY5173" s="40"/>
      <c r="AZ5173" s="40"/>
      <c r="BA5173" s="40"/>
      <c r="BB5173" s="40"/>
      <c r="BC5173" s="40"/>
      <c r="BD5173" s="40"/>
      <c r="BE5173" s="40"/>
      <c r="BF5173" s="40"/>
    </row>
    <row r="5174" spans="1:58" x14ac:dyDescent="0.4">
      <c r="A5174" s="510"/>
      <c r="B5174" s="40"/>
      <c r="C5174" s="40"/>
      <c r="D5174" s="45"/>
      <c r="E5174" s="45"/>
      <c r="F5174" s="64"/>
      <c r="G5174" s="40"/>
      <c r="H5174" s="40"/>
      <c r="I5174" s="40"/>
      <c r="J5174" s="40"/>
      <c r="K5174" s="40"/>
      <c r="L5174" s="40"/>
      <c r="M5174" s="40"/>
      <c r="N5174" s="40"/>
      <c r="O5174" s="40"/>
      <c r="P5174" s="40"/>
      <c r="Q5174" s="40"/>
      <c r="R5174" s="40"/>
      <c r="S5174" s="40"/>
      <c r="T5174" s="40"/>
      <c r="U5174" s="40"/>
      <c r="V5174" s="40"/>
      <c r="W5174" s="40"/>
      <c r="X5174" s="40"/>
      <c r="Y5174" s="40"/>
      <c r="Z5174" s="40"/>
      <c r="AA5174" s="40"/>
      <c r="AB5174" s="40"/>
      <c r="AC5174" s="40"/>
      <c r="AD5174" s="40"/>
      <c r="AE5174" s="40"/>
      <c r="AF5174" s="40"/>
      <c r="AG5174" s="40"/>
      <c r="AH5174" s="40"/>
      <c r="AI5174" s="40"/>
      <c r="AJ5174" s="40"/>
      <c r="AK5174" s="40"/>
      <c r="AL5174" s="40"/>
      <c r="AM5174" s="40"/>
      <c r="AN5174" s="40"/>
      <c r="AO5174" s="40"/>
      <c r="AP5174" s="40"/>
      <c r="AQ5174" s="40"/>
      <c r="AR5174" s="40"/>
      <c r="AS5174" s="40"/>
      <c r="AT5174" s="40"/>
      <c r="AU5174" s="40"/>
      <c r="AV5174" s="40"/>
      <c r="AW5174" s="40"/>
      <c r="AX5174" s="40"/>
      <c r="AY5174" s="40"/>
      <c r="AZ5174" s="40"/>
      <c r="BA5174" s="40"/>
      <c r="BB5174" s="40"/>
      <c r="BC5174" s="40"/>
      <c r="BD5174" s="40"/>
      <c r="BE5174" s="40"/>
      <c r="BF5174" s="40"/>
    </row>
    <row r="5175" spans="1:58" x14ac:dyDescent="0.4">
      <c r="A5175" s="510"/>
      <c r="B5175" s="40"/>
      <c r="C5175" s="40"/>
      <c r="D5175" s="45"/>
      <c r="E5175" s="45"/>
      <c r="F5175" s="64"/>
      <c r="G5175" s="40"/>
      <c r="H5175" s="40"/>
      <c r="I5175" s="40"/>
      <c r="J5175" s="40"/>
      <c r="K5175" s="40"/>
      <c r="L5175" s="40"/>
      <c r="M5175" s="40"/>
      <c r="N5175" s="40"/>
      <c r="O5175" s="40"/>
      <c r="P5175" s="40"/>
      <c r="Q5175" s="40"/>
      <c r="R5175" s="40"/>
      <c r="S5175" s="40"/>
      <c r="T5175" s="40"/>
      <c r="U5175" s="40"/>
      <c r="V5175" s="40"/>
      <c r="W5175" s="40"/>
      <c r="X5175" s="40"/>
      <c r="Y5175" s="40"/>
      <c r="Z5175" s="40"/>
      <c r="AA5175" s="40"/>
      <c r="AB5175" s="40"/>
      <c r="AC5175" s="40"/>
      <c r="AD5175" s="40"/>
      <c r="AE5175" s="40"/>
      <c r="AF5175" s="40"/>
      <c r="AG5175" s="40"/>
      <c r="AH5175" s="40"/>
      <c r="AI5175" s="40"/>
      <c r="AJ5175" s="40"/>
      <c r="AK5175" s="40"/>
      <c r="AL5175" s="40"/>
      <c r="AM5175" s="40"/>
      <c r="AN5175" s="40"/>
      <c r="AO5175" s="40"/>
      <c r="AP5175" s="40"/>
      <c r="AQ5175" s="40"/>
      <c r="AR5175" s="40"/>
      <c r="AS5175" s="40"/>
      <c r="AT5175" s="40"/>
      <c r="AU5175" s="40"/>
      <c r="AV5175" s="40"/>
      <c r="AW5175" s="40"/>
      <c r="AX5175" s="40"/>
      <c r="AY5175" s="40"/>
      <c r="AZ5175" s="40"/>
      <c r="BA5175" s="40"/>
      <c r="BB5175" s="40"/>
      <c r="BC5175" s="40"/>
      <c r="BD5175" s="40"/>
      <c r="BE5175" s="40"/>
      <c r="BF5175" s="40"/>
    </row>
    <row r="5176" spans="1:58" x14ac:dyDescent="0.4">
      <c r="A5176" s="510"/>
      <c r="B5176" s="40"/>
      <c r="C5176" s="40"/>
      <c r="D5176" s="45"/>
      <c r="E5176" s="45"/>
      <c r="F5176" s="64"/>
      <c r="G5176" s="40"/>
      <c r="H5176" s="40"/>
      <c r="I5176" s="40"/>
      <c r="J5176" s="40"/>
      <c r="K5176" s="40"/>
      <c r="L5176" s="40"/>
      <c r="M5176" s="40"/>
      <c r="N5176" s="40"/>
      <c r="O5176" s="40"/>
      <c r="P5176" s="40"/>
      <c r="Q5176" s="40"/>
      <c r="R5176" s="40"/>
      <c r="S5176" s="40"/>
      <c r="T5176" s="40"/>
      <c r="U5176" s="40"/>
      <c r="V5176" s="40"/>
      <c r="W5176" s="40"/>
      <c r="X5176" s="40"/>
      <c r="Y5176" s="40"/>
      <c r="Z5176" s="40"/>
      <c r="AA5176" s="40"/>
      <c r="AB5176" s="40"/>
      <c r="AC5176" s="40"/>
      <c r="AD5176" s="40"/>
      <c r="AE5176" s="40"/>
      <c r="AF5176" s="40"/>
      <c r="AG5176" s="40"/>
      <c r="AH5176" s="40"/>
      <c r="AI5176" s="40"/>
      <c r="AJ5176" s="40"/>
      <c r="AK5176" s="40"/>
      <c r="AL5176" s="40"/>
      <c r="AM5176" s="40"/>
      <c r="AN5176" s="40"/>
      <c r="AO5176" s="40"/>
      <c r="AP5176" s="40"/>
      <c r="AQ5176" s="40"/>
      <c r="AR5176" s="40"/>
      <c r="AS5176" s="40"/>
      <c r="AT5176" s="40"/>
      <c r="AU5176" s="40"/>
      <c r="AV5176" s="40"/>
      <c r="AW5176" s="40"/>
      <c r="AX5176" s="40"/>
      <c r="AY5176" s="40"/>
      <c r="AZ5176" s="40"/>
      <c r="BA5176" s="40"/>
      <c r="BB5176" s="40"/>
      <c r="BC5176" s="40"/>
      <c r="BD5176" s="40"/>
      <c r="BE5176" s="40"/>
      <c r="BF5176" s="40"/>
    </row>
    <row r="5177" spans="1:58" x14ac:dyDescent="0.4">
      <c r="A5177" s="510"/>
      <c r="B5177" s="40"/>
      <c r="C5177" s="40"/>
      <c r="D5177" s="45"/>
      <c r="E5177" s="45"/>
      <c r="F5177" s="64"/>
      <c r="G5177" s="40"/>
      <c r="H5177" s="40"/>
      <c r="I5177" s="40"/>
      <c r="J5177" s="40"/>
      <c r="K5177" s="40"/>
      <c r="L5177" s="40"/>
      <c r="M5177" s="40"/>
      <c r="N5177" s="40"/>
      <c r="O5177" s="40"/>
      <c r="P5177" s="40"/>
      <c r="Q5177" s="40"/>
      <c r="R5177" s="40"/>
      <c r="S5177" s="40"/>
      <c r="T5177" s="40"/>
      <c r="U5177" s="40"/>
      <c r="V5177" s="40"/>
      <c r="W5177" s="40"/>
      <c r="X5177" s="40"/>
      <c r="Y5177" s="40"/>
      <c r="Z5177" s="40"/>
      <c r="AA5177" s="40"/>
      <c r="AB5177" s="40"/>
      <c r="AC5177" s="40"/>
      <c r="AD5177" s="40"/>
      <c r="AE5177" s="40"/>
      <c r="AF5177" s="40"/>
      <c r="AG5177" s="40"/>
      <c r="AH5177" s="40"/>
      <c r="AI5177" s="40"/>
      <c r="AJ5177" s="40"/>
      <c r="AK5177" s="40"/>
      <c r="AL5177" s="40"/>
      <c r="AM5177" s="40"/>
      <c r="AN5177" s="40"/>
      <c r="AO5177" s="40"/>
      <c r="AP5177" s="40"/>
      <c r="AQ5177" s="40"/>
      <c r="AR5177" s="40"/>
      <c r="AS5177" s="40"/>
      <c r="AT5177" s="40"/>
      <c r="AU5177" s="40"/>
      <c r="AV5177" s="40"/>
      <c r="AW5177" s="40"/>
      <c r="AX5177" s="40"/>
      <c r="AY5177" s="40"/>
      <c r="AZ5177" s="40"/>
      <c r="BA5177" s="40"/>
      <c r="BB5177" s="40"/>
      <c r="BC5177" s="40"/>
      <c r="BD5177" s="40"/>
      <c r="BE5177" s="40"/>
      <c r="BF5177" s="40"/>
    </row>
    <row r="5178" spans="1:58" x14ac:dyDescent="0.4">
      <c r="A5178" s="510"/>
      <c r="B5178" s="40"/>
      <c r="C5178" s="40"/>
      <c r="D5178" s="45"/>
      <c r="E5178" s="45"/>
      <c r="F5178" s="64"/>
      <c r="G5178" s="40"/>
      <c r="H5178" s="40"/>
      <c r="I5178" s="40"/>
      <c r="J5178" s="40"/>
      <c r="K5178" s="40"/>
      <c r="L5178" s="40"/>
      <c r="M5178" s="40"/>
      <c r="N5178" s="40"/>
      <c r="O5178" s="40"/>
      <c r="P5178" s="40"/>
      <c r="Q5178" s="40"/>
      <c r="R5178" s="40"/>
      <c r="S5178" s="40"/>
      <c r="T5178" s="40"/>
      <c r="U5178" s="40"/>
      <c r="V5178" s="40"/>
      <c r="W5178" s="40"/>
      <c r="X5178" s="40"/>
      <c r="Y5178" s="40"/>
      <c r="Z5178" s="40"/>
      <c r="AA5178" s="40"/>
      <c r="AB5178" s="40"/>
      <c r="AC5178" s="40"/>
      <c r="AD5178" s="40"/>
      <c r="AE5178" s="40"/>
      <c r="AF5178" s="40"/>
      <c r="AG5178" s="40"/>
      <c r="AH5178" s="40"/>
      <c r="AI5178" s="40"/>
      <c r="AJ5178" s="40"/>
      <c r="AK5178" s="40"/>
      <c r="AL5178" s="40"/>
      <c r="AM5178" s="40"/>
      <c r="AN5178" s="40"/>
      <c r="AO5178" s="40"/>
      <c r="AP5178" s="40"/>
      <c r="AQ5178" s="40"/>
      <c r="AR5178" s="40"/>
      <c r="AS5178" s="40"/>
      <c r="AT5178" s="40"/>
      <c r="AU5178" s="40"/>
      <c r="AV5178" s="40"/>
      <c r="AW5178" s="40"/>
      <c r="AX5178" s="40"/>
      <c r="AY5178" s="40"/>
      <c r="AZ5178" s="40"/>
      <c r="BA5178" s="40"/>
      <c r="BB5178" s="40"/>
      <c r="BC5178" s="40"/>
      <c r="BD5178" s="40"/>
      <c r="BE5178" s="40"/>
      <c r="BF5178" s="40"/>
    </row>
    <row r="5179" spans="1:58" x14ac:dyDescent="0.4">
      <c r="A5179" s="510"/>
      <c r="B5179" s="40"/>
      <c r="C5179" s="40"/>
      <c r="D5179" s="45"/>
      <c r="E5179" s="45"/>
      <c r="F5179" s="64"/>
      <c r="G5179" s="40"/>
      <c r="H5179" s="40"/>
      <c r="I5179" s="40"/>
      <c r="J5179" s="40"/>
      <c r="K5179" s="40"/>
      <c r="L5179" s="40"/>
      <c r="M5179" s="40"/>
      <c r="N5179" s="40"/>
      <c r="O5179" s="40"/>
      <c r="P5179" s="40"/>
      <c r="Q5179" s="40"/>
      <c r="R5179" s="40"/>
      <c r="S5179" s="40"/>
      <c r="T5179" s="40"/>
      <c r="U5179" s="40"/>
      <c r="V5179" s="40"/>
      <c r="W5179" s="40"/>
      <c r="X5179" s="40"/>
      <c r="Y5179" s="40"/>
      <c r="Z5179" s="40"/>
      <c r="AA5179" s="40"/>
      <c r="AB5179" s="40"/>
      <c r="AC5179" s="40"/>
      <c r="AD5179" s="40"/>
      <c r="AE5179" s="40"/>
      <c r="AF5179" s="40"/>
      <c r="AG5179" s="40"/>
      <c r="AH5179" s="40"/>
      <c r="AI5179" s="40"/>
      <c r="AJ5179" s="40"/>
      <c r="AK5179" s="40"/>
      <c r="AL5179" s="40"/>
      <c r="AM5179" s="40"/>
      <c r="AN5179" s="40"/>
      <c r="AO5179" s="40"/>
      <c r="AP5179" s="40"/>
      <c r="AQ5179" s="40"/>
      <c r="AR5179" s="40"/>
      <c r="AS5179" s="40"/>
      <c r="AT5179" s="40"/>
      <c r="AU5179" s="40"/>
      <c r="AV5179" s="40"/>
      <c r="AW5179" s="40"/>
      <c r="AX5179" s="40"/>
      <c r="AY5179" s="40"/>
      <c r="AZ5179" s="40"/>
      <c r="BA5179" s="40"/>
      <c r="BB5179" s="40"/>
      <c r="BC5179" s="40"/>
      <c r="BD5179" s="40"/>
      <c r="BE5179" s="40"/>
      <c r="BF5179" s="40"/>
    </row>
    <row r="5180" spans="1:58" x14ac:dyDescent="0.4">
      <c r="A5180" s="510"/>
      <c r="B5180" s="40"/>
      <c r="C5180" s="40"/>
      <c r="D5180" s="45"/>
      <c r="E5180" s="45"/>
      <c r="F5180" s="64"/>
      <c r="G5180" s="40"/>
      <c r="H5180" s="40"/>
      <c r="I5180" s="40"/>
      <c r="J5180" s="40"/>
      <c r="K5180" s="40"/>
      <c r="L5180" s="40"/>
      <c r="M5180" s="40"/>
      <c r="N5180" s="40"/>
      <c r="O5180" s="40"/>
      <c r="P5180" s="40"/>
      <c r="Q5180" s="40"/>
      <c r="R5180" s="40"/>
      <c r="S5180" s="40"/>
      <c r="T5180" s="40"/>
      <c r="U5180" s="40"/>
      <c r="V5180" s="40"/>
      <c r="W5180" s="40"/>
      <c r="X5180" s="40"/>
      <c r="Y5180" s="40"/>
      <c r="Z5180" s="40"/>
      <c r="AA5180" s="40"/>
      <c r="AB5180" s="40"/>
      <c r="AC5180" s="40"/>
      <c r="AD5180" s="40"/>
      <c r="AE5180" s="40"/>
      <c r="AF5180" s="40"/>
      <c r="AG5180" s="40"/>
      <c r="AH5180" s="40"/>
      <c r="AI5180" s="40"/>
      <c r="AJ5180" s="40"/>
      <c r="AK5180" s="40"/>
      <c r="AL5180" s="40"/>
      <c r="AM5180" s="40"/>
      <c r="AN5180" s="40"/>
      <c r="AO5180" s="40"/>
      <c r="AP5180" s="40"/>
      <c r="AQ5180" s="40"/>
      <c r="AR5180" s="40"/>
      <c r="AS5180" s="40"/>
      <c r="AT5180" s="40"/>
      <c r="AU5180" s="40"/>
      <c r="AV5180" s="40"/>
      <c r="AW5180" s="40"/>
      <c r="AX5180" s="40"/>
      <c r="AY5180" s="40"/>
      <c r="AZ5180" s="40"/>
      <c r="BA5180" s="40"/>
      <c r="BB5180" s="40"/>
      <c r="BC5180" s="40"/>
      <c r="BD5180" s="40"/>
      <c r="BE5180" s="40"/>
      <c r="BF5180" s="40"/>
    </row>
    <row r="5181" spans="1:58" x14ac:dyDescent="0.4">
      <c r="A5181" s="510"/>
      <c r="B5181" s="40"/>
      <c r="C5181" s="40"/>
      <c r="D5181" s="45"/>
      <c r="E5181" s="45"/>
      <c r="F5181" s="64"/>
      <c r="G5181" s="40"/>
      <c r="H5181" s="40"/>
      <c r="I5181" s="40"/>
      <c r="J5181" s="40"/>
      <c r="K5181" s="40"/>
      <c r="L5181" s="40"/>
      <c r="M5181" s="40"/>
      <c r="N5181" s="40"/>
      <c r="O5181" s="40"/>
      <c r="P5181" s="40"/>
      <c r="Q5181" s="40"/>
      <c r="R5181" s="40"/>
      <c r="S5181" s="40"/>
      <c r="T5181" s="40"/>
      <c r="U5181" s="40"/>
      <c r="V5181" s="40"/>
      <c r="W5181" s="40"/>
      <c r="X5181" s="40"/>
      <c r="Y5181" s="40"/>
      <c r="Z5181" s="40"/>
      <c r="AA5181" s="40"/>
      <c r="AB5181" s="40"/>
      <c r="AC5181" s="40"/>
      <c r="AD5181" s="40"/>
      <c r="AE5181" s="40"/>
      <c r="AF5181" s="40"/>
      <c r="AG5181" s="40"/>
      <c r="AH5181" s="40"/>
      <c r="AI5181" s="40"/>
      <c r="AJ5181" s="40"/>
      <c r="AK5181" s="40"/>
      <c r="AL5181" s="40"/>
      <c r="AM5181" s="40"/>
      <c r="AN5181" s="40"/>
      <c r="AO5181" s="40"/>
      <c r="AP5181" s="40"/>
      <c r="AQ5181" s="40"/>
      <c r="AR5181" s="40"/>
      <c r="AS5181" s="40"/>
      <c r="AT5181" s="40"/>
      <c r="AU5181" s="40"/>
      <c r="AV5181" s="40"/>
      <c r="AW5181" s="40"/>
      <c r="AX5181" s="40"/>
      <c r="AY5181" s="40"/>
      <c r="AZ5181" s="40"/>
      <c r="BA5181" s="40"/>
      <c r="BB5181" s="40"/>
      <c r="BC5181" s="40"/>
      <c r="BD5181" s="40"/>
      <c r="BE5181" s="40"/>
      <c r="BF5181" s="40"/>
    </row>
    <row r="5182" spans="1:58" x14ac:dyDescent="0.4">
      <c r="A5182" s="510"/>
      <c r="B5182" s="40"/>
      <c r="C5182" s="40"/>
      <c r="D5182" s="45"/>
      <c r="E5182" s="45"/>
      <c r="F5182" s="64"/>
      <c r="G5182" s="40"/>
      <c r="H5182" s="40"/>
      <c r="I5182" s="40"/>
      <c r="J5182" s="40"/>
      <c r="K5182" s="40"/>
      <c r="L5182" s="40"/>
      <c r="M5182" s="40"/>
      <c r="N5182" s="40"/>
      <c r="O5182" s="40"/>
      <c r="P5182" s="40"/>
      <c r="Q5182" s="40"/>
      <c r="R5182" s="40"/>
      <c r="S5182" s="40"/>
      <c r="T5182" s="40"/>
      <c r="U5182" s="40"/>
      <c r="V5182" s="40"/>
      <c r="W5182" s="40"/>
      <c r="X5182" s="40"/>
      <c r="Y5182" s="40"/>
      <c r="Z5182" s="40"/>
      <c r="AA5182" s="40"/>
      <c r="AB5182" s="40"/>
      <c r="AC5182" s="40"/>
      <c r="AD5182" s="40"/>
      <c r="AE5182" s="40"/>
      <c r="AF5182" s="40"/>
      <c r="AG5182" s="40"/>
      <c r="AH5182" s="40"/>
      <c r="AI5182" s="40"/>
      <c r="AJ5182" s="40"/>
      <c r="AK5182" s="40"/>
      <c r="AL5182" s="40"/>
      <c r="AM5182" s="40"/>
      <c r="AN5182" s="40"/>
      <c r="AO5182" s="40"/>
      <c r="AP5182" s="40"/>
      <c r="AQ5182" s="40"/>
      <c r="AR5182" s="40"/>
      <c r="AS5182" s="40"/>
      <c r="AT5182" s="40"/>
      <c r="AU5182" s="40"/>
      <c r="AV5182" s="40"/>
      <c r="AW5182" s="40"/>
      <c r="AX5182" s="40"/>
      <c r="AY5182" s="40"/>
      <c r="AZ5182" s="40"/>
      <c r="BA5182" s="40"/>
      <c r="BB5182" s="40"/>
      <c r="BC5182" s="40"/>
      <c r="BD5182" s="40"/>
      <c r="BE5182" s="40"/>
      <c r="BF5182" s="40"/>
    </row>
    <row r="5183" spans="1:58" x14ac:dyDescent="0.4">
      <c r="A5183" s="510"/>
      <c r="B5183" s="40"/>
      <c r="C5183" s="40"/>
      <c r="D5183" s="45"/>
      <c r="E5183" s="45"/>
      <c r="F5183" s="64"/>
      <c r="G5183" s="40"/>
      <c r="H5183" s="40"/>
      <c r="I5183" s="40"/>
      <c r="J5183" s="40"/>
      <c r="K5183" s="40"/>
      <c r="L5183" s="40"/>
      <c r="M5183" s="40"/>
      <c r="N5183" s="40"/>
      <c r="O5183" s="40"/>
      <c r="P5183" s="40"/>
      <c r="Q5183" s="40"/>
      <c r="R5183" s="40"/>
      <c r="S5183" s="40"/>
      <c r="T5183" s="40"/>
      <c r="U5183" s="40"/>
      <c r="V5183" s="40"/>
      <c r="W5183" s="40"/>
      <c r="X5183" s="40"/>
      <c r="Y5183" s="40"/>
      <c r="Z5183" s="40"/>
      <c r="AA5183" s="40"/>
      <c r="AB5183" s="40"/>
      <c r="AC5183" s="40"/>
      <c r="AD5183" s="40"/>
      <c r="AE5183" s="40"/>
      <c r="AF5183" s="40"/>
      <c r="AG5183" s="40"/>
      <c r="AH5183" s="40"/>
      <c r="AI5183" s="40"/>
      <c r="AJ5183" s="40"/>
      <c r="AK5183" s="40"/>
      <c r="AL5183" s="40"/>
      <c r="AM5183" s="40"/>
      <c r="AN5183" s="40"/>
      <c r="AO5183" s="40"/>
      <c r="AP5183" s="40"/>
      <c r="AQ5183" s="40"/>
      <c r="AR5183" s="40"/>
      <c r="AS5183" s="40"/>
      <c r="AT5183" s="40"/>
      <c r="AU5183" s="40"/>
      <c r="AV5183" s="40"/>
      <c r="AW5183" s="40"/>
      <c r="AX5183" s="40"/>
      <c r="AY5183" s="40"/>
      <c r="AZ5183" s="40"/>
      <c r="BA5183" s="40"/>
      <c r="BB5183" s="40"/>
      <c r="BC5183" s="40"/>
      <c r="BD5183" s="40"/>
      <c r="BE5183" s="40"/>
      <c r="BF5183" s="40"/>
    </row>
    <row r="5184" spans="1:58" x14ac:dyDescent="0.4">
      <c r="A5184" s="510"/>
      <c r="B5184" s="40"/>
      <c r="C5184" s="40"/>
      <c r="D5184" s="45"/>
      <c r="E5184" s="45"/>
      <c r="F5184" s="64"/>
      <c r="G5184" s="40"/>
      <c r="H5184" s="40"/>
      <c r="I5184" s="40"/>
      <c r="J5184" s="40"/>
      <c r="K5184" s="40"/>
      <c r="L5184" s="40"/>
      <c r="M5184" s="40"/>
      <c r="N5184" s="40"/>
      <c r="O5184" s="40"/>
      <c r="P5184" s="40"/>
      <c r="Q5184" s="40"/>
      <c r="R5184" s="40"/>
      <c r="S5184" s="40"/>
      <c r="T5184" s="40"/>
      <c r="U5184" s="40"/>
      <c r="V5184" s="40"/>
      <c r="W5184" s="40"/>
      <c r="X5184" s="40"/>
      <c r="Y5184" s="40"/>
      <c r="Z5184" s="40"/>
      <c r="AA5184" s="40"/>
      <c r="AB5184" s="40"/>
      <c r="AC5184" s="40"/>
      <c r="AD5184" s="40"/>
      <c r="AE5184" s="40"/>
      <c r="AF5184" s="40"/>
      <c r="AG5184" s="40"/>
      <c r="AH5184" s="40"/>
      <c r="AI5184" s="40"/>
      <c r="AJ5184" s="40"/>
      <c r="AK5184" s="40"/>
      <c r="AL5184" s="40"/>
      <c r="AM5184" s="40"/>
      <c r="AN5184" s="40"/>
      <c r="AO5184" s="40"/>
      <c r="AP5184" s="40"/>
      <c r="AQ5184" s="40"/>
      <c r="AR5184" s="40"/>
      <c r="AS5184" s="40"/>
      <c r="AT5184" s="40"/>
      <c r="AU5184" s="40"/>
      <c r="AV5184" s="40"/>
      <c r="AW5184" s="40"/>
      <c r="AX5184" s="40"/>
      <c r="AY5184" s="40"/>
      <c r="AZ5184" s="40"/>
      <c r="BA5184" s="40"/>
      <c r="BB5184" s="40"/>
      <c r="BC5184" s="40"/>
      <c r="BD5184" s="40"/>
      <c r="BE5184" s="40"/>
      <c r="BF5184" s="40"/>
    </row>
    <row r="5185" spans="1:58" x14ac:dyDescent="0.4">
      <c r="A5185" s="510"/>
      <c r="B5185" s="40"/>
      <c r="C5185" s="40"/>
      <c r="D5185" s="45"/>
      <c r="E5185" s="45"/>
      <c r="F5185" s="64"/>
      <c r="G5185" s="40"/>
      <c r="H5185" s="40"/>
      <c r="I5185" s="40"/>
      <c r="J5185" s="40"/>
      <c r="K5185" s="40"/>
      <c r="L5185" s="40"/>
      <c r="M5185" s="40"/>
      <c r="N5185" s="40"/>
      <c r="O5185" s="40"/>
      <c r="P5185" s="40"/>
      <c r="Q5185" s="40"/>
      <c r="R5185" s="40"/>
      <c r="S5185" s="40"/>
      <c r="T5185" s="40"/>
      <c r="U5185" s="40"/>
      <c r="V5185" s="40"/>
      <c r="W5185" s="40"/>
      <c r="X5185" s="40"/>
      <c r="Y5185" s="40"/>
      <c r="Z5185" s="40"/>
      <c r="AA5185" s="40"/>
      <c r="AB5185" s="40"/>
      <c r="AC5185" s="40"/>
      <c r="AD5185" s="40"/>
      <c r="AE5185" s="40"/>
      <c r="AF5185" s="40"/>
      <c r="AG5185" s="40"/>
      <c r="AH5185" s="40"/>
      <c r="AI5185" s="40"/>
      <c r="AJ5185" s="40"/>
      <c r="AK5185" s="40"/>
      <c r="AL5185" s="40"/>
      <c r="AM5185" s="40"/>
      <c r="AN5185" s="40"/>
      <c r="AO5185" s="40"/>
      <c r="AP5185" s="40"/>
      <c r="AQ5185" s="40"/>
      <c r="AR5185" s="40"/>
      <c r="AS5185" s="40"/>
      <c r="AT5185" s="40"/>
      <c r="AU5185" s="40"/>
      <c r="AV5185" s="40"/>
      <c r="AW5185" s="40"/>
      <c r="AX5185" s="40"/>
      <c r="AY5185" s="40"/>
      <c r="AZ5185" s="40"/>
      <c r="BA5185" s="40"/>
      <c r="BB5185" s="40"/>
      <c r="BC5185" s="40"/>
      <c r="BD5185" s="40"/>
      <c r="BE5185" s="40"/>
      <c r="BF5185" s="40"/>
    </row>
    <row r="5186" spans="1:58" x14ac:dyDescent="0.4">
      <c r="A5186" s="510"/>
      <c r="B5186" s="40"/>
      <c r="C5186" s="40"/>
      <c r="D5186" s="45"/>
      <c r="E5186" s="45"/>
      <c r="F5186" s="64"/>
      <c r="G5186" s="40"/>
      <c r="H5186" s="40"/>
      <c r="I5186" s="40"/>
      <c r="J5186" s="40"/>
      <c r="K5186" s="40"/>
      <c r="L5186" s="40"/>
      <c r="M5186" s="40"/>
      <c r="N5186" s="40"/>
      <c r="O5186" s="40"/>
      <c r="P5186" s="40"/>
      <c r="Q5186" s="40"/>
      <c r="R5186" s="40"/>
      <c r="S5186" s="40"/>
      <c r="T5186" s="40"/>
      <c r="U5186" s="40"/>
      <c r="V5186" s="40"/>
      <c r="W5186" s="40"/>
      <c r="X5186" s="40"/>
      <c r="Y5186" s="40"/>
      <c r="Z5186" s="40"/>
      <c r="AA5186" s="40"/>
      <c r="AB5186" s="40"/>
      <c r="AC5186" s="40"/>
      <c r="AD5186" s="40"/>
      <c r="AE5186" s="40"/>
      <c r="AF5186" s="40"/>
      <c r="AG5186" s="40"/>
      <c r="AH5186" s="40"/>
      <c r="AI5186" s="40"/>
      <c r="AJ5186" s="40"/>
      <c r="AK5186" s="40"/>
      <c r="AL5186" s="40"/>
      <c r="AM5186" s="40"/>
      <c r="AN5186" s="40"/>
      <c r="AO5186" s="40"/>
      <c r="AP5186" s="40"/>
      <c r="AQ5186" s="40"/>
      <c r="AR5186" s="40"/>
      <c r="AS5186" s="40"/>
      <c r="AT5186" s="40"/>
      <c r="AU5186" s="40"/>
      <c r="AV5186" s="40"/>
      <c r="AW5186" s="40"/>
      <c r="AX5186" s="40"/>
      <c r="AY5186" s="40"/>
      <c r="AZ5186" s="40"/>
      <c r="BA5186" s="40"/>
      <c r="BB5186" s="40"/>
      <c r="BC5186" s="40"/>
      <c r="BD5186" s="40"/>
      <c r="BE5186" s="40"/>
      <c r="BF5186" s="40"/>
    </row>
    <row r="5187" spans="1:58" x14ac:dyDescent="0.4">
      <c r="A5187" s="510"/>
      <c r="B5187" s="40"/>
      <c r="C5187" s="40"/>
      <c r="D5187" s="45"/>
      <c r="E5187" s="45"/>
      <c r="F5187" s="64"/>
      <c r="G5187" s="40"/>
      <c r="H5187" s="40"/>
      <c r="I5187" s="40"/>
      <c r="J5187" s="40"/>
      <c r="K5187" s="40"/>
      <c r="L5187" s="40"/>
      <c r="M5187" s="40"/>
      <c r="N5187" s="40"/>
      <c r="O5187" s="40"/>
      <c r="P5187" s="40"/>
      <c r="Q5187" s="40"/>
      <c r="R5187" s="40"/>
      <c r="S5187" s="40"/>
      <c r="T5187" s="40"/>
      <c r="U5187" s="40"/>
      <c r="V5187" s="40"/>
      <c r="W5187" s="40"/>
      <c r="X5187" s="40"/>
      <c r="Y5187" s="40"/>
      <c r="Z5187" s="40"/>
      <c r="AA5187" s="40"/>
      <c r="AB5187" s="40"/>
      <c r="AC5187" s="40"/>
      <c r="AD5187" s="40"/>
      <c r="AE5187" s="40"/>
      <c r="AF5187" s="40"/>
      <c r="AG5187" s="40"/>
      <c r="AH5187" s="40"/>
      <c r="AI5187" s="40"/>
      <c r="AJ5187" s="40"/>
      <c r="AK5187" s="40"/>
      <c r="AL5187" s="40"/>
      <c r="AM5187" s="40"/>
      <c r="AN5187" s="40"/>
      <c r="AO5187" s="40"/>
      <c r="AP5187" s="40"/>
      <c r="AQ5187" s="40"/>
      <c r="AR5187" s="40"/>
      <c r="AS5187" s="40"/>
      <c r="AT5187" s="40"/>
      <c r="AU5187" s="40"/>
      <c r="AV5187" s="40"/>
      <c r="AW5187" s="40"/>
      <c r="AX5187" s="40"/>
      <c r="AY5187" s="40"/>
      <c r="AZ5187" s="40"/>
      <c r="BA5187" s="40"/>
      <c r="BB5187" s="40"/>
      <c r="BC5187" s="40"/>
      <c r="BD5187" s="40"/>
      <c r="BE5187" s="40"/>
      <c r="BF5187" s="40"/>
    </row>
    <row r="5188" spans="1:58" x14ac:dyDescent="0.4">
      <c r="A5188" s="510"/>
      <c r="B5188" s="40"/>
      <c r="C5188" s="40"/>
      <c r="D5188" s="45"/>
      <c r="E5188" s="45"/>
      <c r="F5188" s="64"/>
      <c r="G5188" s="40"/>
      <c r="H5188" s="40"/>
      <c r="I5188" s="40"/>
      <c r="J5188" s="40"/>
      <c r="K5188" s="40"/>
      <c r="L5188" s="40"/>
      <c r="M5188" s="40"/>
      <c r="N5188" s="40"/>
      <c r="O5188" s="40"/>
      <c r="P5188" s="40"/>
      <c r="Q5188" s="40"/>
      <c r="R5188" s="40"/>
      <c r="S5188" s="40"/>
      <c r="T5188" s="40"/>
      <c r="U5188" s="40"/>
      <c r="V5188" s="40"/>
      <c r="W5188" s="40"/>
      <c r="X5188" s="40"/>
      <c r="Y5188" s="40"/>
      <c r="Z5188" s="40"/>
      <c r="AA5188" s="40"/>
      <c r="AB5188" s="40"/>
      <c r="AC5188" s="40"/>
      <c r="AD5188" s="40"/>
      <c r="AE5188" s="40"/>
      <c r="AF5188" s="40"/>
      <c r="AG5188" s="40"/>
      <c r="AH5188" s="40"/>
      <c r="AI5188" s="40"/>
      <c r="AJ5188" s="40"/>
      <c r="AK5188" s="40"/>
      <c r="AL5188" s="40"/>
      <c r="AM5188" s="40"/>
      <c r="AN5188" s="40"/>
      <c r="AO5188" s="40"/>
      <c r="AP5188" s="40"/>
      <c r="AQ5188" s="40"/>
      <c r="AR5188" s="40"/>
      <c r="AS5188" s="40"/>
      <c r="AT5188" s="40"/>
      <c r="AU5188" s="40"/>
      <c r="AV5188" s="40"/>
      <c r="AW5188" s="40"/>
      <c r="AX5188" s="40"/>
      <c r="AY5188" s="40"/>
      <c r="AZ5188" s="40"/>
      <c r="BA5188" s="40"/>
      <c r="BB5188" s="40"/>
      <c r="BC5188" s="40"/>
      <c r="BD5188" s="40"/>
      <c r="BE5188" s="40"/>
      <c r="BF5188" s="40"/>
    </row>
    <row r="5189" spans="1:58" x14ac:dyDescent="0.4">
      <c r="A5189" s="510"/>
      <c r="B5189" s="40"/>
      <c r="C5189" s="40"/>
      <c r="D5189" s="45"/>
      <c r="E5189" s="45"/>
      <c r="F5189" s="64"/>
      <c r="G5189" s="40"/>
      <c r="H5189" s="40"/>
      <c r="I5189" s="40"/>
      <c r="J5189" s="40"/>
      <c r="K5189" s="40"/>
      <c r="L5189" s="40"/>
      <c r="M5189" s="40"/>
      <c r="N5189" s="40"/>
      <c r="O5189" s="40"/>
      <c r="P5189" s="40"/>
      <c r="Q5189" s="40"/>
      <c r="R5189" s="40"/>
      <c r="S5189" s="40"/>
      <c r="T5189" s="40"/>
      <c r="U5189" s="40"/>
      <c r="V5189" s="40"/>
      <c r="W5189" s="40"/>
      <c r="X5189" s="40"/>
      <c r="Y5189" s="40"/>
      <c r="Z5189" s="40"/>
      <c r="AA5189" s="40"/>
      <c r="AB5189" s="40"/>
      <c r="AC5189" s="40"/>
      <c r="AD5189" s="40"/>
      <c r="AE5189" s="40"/>
      <c r="AF5189" s="40"/>
      <c r="AG5189" s="40"/>
      <c r="AH5189" s="40"/>
      <c r="AI5189" s="40"/>
      <c r="AJ5189" s="40"/>
      <c r="AK5189" s="40"/>
      <c r="AL5189" s="40"/>
      <c r="AM5189" s="40"/>
      <c r="AN5189" s="40"/>
      <c r="AO5189" s="40"/>
      <c r="AP5189" s="40"/>
      <c r="AQ5189" s="40"/>
      <c r="AR5189" s="40"/>
      <c r="AS5189" s="40"/>
      <c r="AT5189" s="40"/>
      <c r="AU5189" s="40"/>
      <c r="AV5189" s="40"/>
      <c r="AW5189" s="40"/>
      <c r="AX5189" s="40"/>
      <c r="AY5189" s="40"/>
      <c r="AZ5189" s="40"/>
      <c r="BA5189" s="40"/>
      <c r="BB5189" s="40"/>
      <c r="BC5189" s="40"/>
      <c r="BD5189" s="40"/>
      <c r="BE5189" s="40"/>
      <c r="BF5189" s="40"/>
    </row>
    <row r="5190" spans="1:58" x14ac:dyDescent="0.4">
      <c r="A5190" s="510"/>
      <c r="B5190" s="40"/>
      <c r="C5190" s="40"/>
      <c r="D5190" s="45"/>
      <c r="E5190" s="45"/>
      <c r="F5190" s="64"/>
      <c r="G5190" s="40"/>
      <c r="H5190" s="40"/>
      <c r="I5190" s="40"/>
      <c r="J5190" s="40"/>
      <c r="K5190" s="40"/>
      <c r="L5190" s="40"/>
      <c r="M5190" s="40"/>
      <c r="N5190" s="40"/>
      <c r="O5190" s="40"/>
      <c r="P5190" s="40"/>
      <c r="Q5190" s="40"/>
      <c r="R5190" s="40"/>
      <c r="S5190" s="40"/>
      <c r="T5190" s="40"/>
      <c r="U5190" s="40"/>
      <c r="V5190" s="40"/>
      <c r="W5190" s="40"/>
      <c r="X5190" s="40"/>
      <c r="Y5190" s="40"/>
      <c r="Z5190" s="40"/>
      <c r="AA5190" s="40"/>
      <c r="AB5190" s="40"/>
      <c r="AC5190" s="40"/>
      <c r="AD5190" s="40"/>
      <c r="AE5190" s="40"/>
      <c r="AF5190" s="40"/>
      <c r="AG5190" s="40"/>
      <c r="AH5190" s="40"/>
      <c r="AI5190" s="40"/>
      <c r="AJ5190" s="40"/>
      <c r="AK5190" s="40"/>
      <c r="AL5190" s="40"/>
      <c r="AM5190" s="40"/>
      <c r="AN5190" s="40"/>
      <c r="AO5190" s="40"/>
      <c r="AP5190" s="40"/>
      <c r="AQ5190" s="40"/>
      <c r="AR5190" s="40"/>
      <c r="AS5190" s="40"/>
      <c r="AT5190" s="40"/>
      <c r="AU5190" s="40"/>
      <c r="AV5190" s="40"/>
      <c r="AW5190" s="40"/>
      <c r="AX5190" s="40"/>
      <c r="AY5190" s="40"/>
      <c r="AZ5190" s="40"/>
      <c r="BA5190" s="40"/>
      <c r="BB5190" s="40"/>
      <c r="BC5190" s="40"/>
      <c r="BD5190" s="40"/>
      <c r="BE5190" s="40"/>
      <c r="BF5190" s="40"/>
    </row>
    <row r="5191" spans="1:58" x14ac:dyDescent="0.4">
      <c r="A5191" s="510"/>
      <c r="B5191" s="40"/>
      <c r="C5191" s="40"/>
      <c r="D5191" s="45"/>
      <c r="E5191" s="45"/>
      <c r="F5191" s="64"/>
      <c r="G5191" s="40"/>
      <c r="H5191" s="40"/>
      <c r="I5191" s="40"/>
      <c r="J5191" s="40"/>
      <c r="K5191" s="40"/>
      <c r="L5191" s="40"/>
      <c r="M5191" s="40"/>
      <c r="N5191" s="40"/>
      <c r="O5191" s="40"/>
      <c r="P5191" s="40"/>
      <c r="Q5191" s="40"/>
      <c r="R5191" s="40"/>
      <c r="S5191" s="40"/>
      <c r="T5191" s="40"/>
      <c r="U5191" s="40"/>
      <c r="V5191" s="40"/>
      <c r="W5191" s="40"/>
      <c r="X5191" s="40"/>
      <c r="Y5191" s="40"/>
      <c r="Z5191" s="40"/>
      <c r="AA5191" s="40"/>
      <c r="AB5191" s="40"/>
      <c r="AC5191" s="40"/>
      <c r="AD5191" s="40"/>
      <c r="AE5191" s="40"/>
      <c r="AF5191" s="40"/>
      <c r="AG5191" s="40"/>
      <c r="AH5191" s="40"/>
      <c r="AI5191" s="40"/>
      <c r="AJ5191" s="40"/>
      <c r="AK5191" s="40"/>
      <c r="AL5191" s="40"/>
      <c r="AM5191" s="40"/>
      <c r="AN5191" s="40"/>
      <c r="AO5191" s="40"/>
      <c r="AP5191" s="40"/>
      <c r="AQ5191" s="40"/>
      <c r="AR5191" s="40"/>
      <c r="AS5191" s="40"/>
      <c r="AT5191" s="40"/>
      <c r="AU5191" s="40"/>
      <c r="AV5191" s="40"/>
      <c r="AW5191" s="40"/>
      <c r="AX5191" s="40"/>
      <c r="AY5191" s="40"/>
      <c r="AZ5191" s="40"/>
      <c r="BA5191" s="40"/>
      <c r="BB5191" s="40"/>
      <c r="BC5191" s="40"/>
      <c r="BD5191" s="40"/>
      <c r="BE5191" s="40"/>
      <c r="BF5191" s="40"/>
    </row>
    <row r="5192" spans="1:58" x14ac:dyDescent="0.4">
      <c r="A5192" s="510"/>
      <c r="B5192" s="40"/>
      <c r="C5192" s="40"/>
      <c r="D5192" s="45"/>
      <c r="E5192" s="45"/>
      <c r="F5192" s="64"/>
      <c r="G5192" s="40"/>
      <c r="H5192" s="40"/>
      <c r="I5192" s="40"/>
      <c r="J5192" s="40"/>
      <c r="K5192" s="40"/>
      <c r="L5192" s="40"/>
      <c r="M5192" s="40"/>
      <c r="N5192" s="40"/>
      <c r="O5192" s="40"/>
      <c r="P5192" s="40"/>
      <c r="Q5192" s="40"/>
      <c r="R5192" s="40"/>
      <c r="S5192" s="40"/>
      <c r="T5192" s="40"/>
      <c r="U5192" s="40"/>
      <c r="V5192" s="40"/>
      <c r="W5192" s="40"/>
      <c r="X5192" s="40"/>
      <c r="Y5192" s="40"/>
      <c r="Z5192" s="40"/>
      <c r="AA5192" s="40"/>
      <c r="AB5192" s="40"/>
      <c r="AC5192" s="40"/>
      <c r="AD5192" s="40"/>
      <c r="AE5192" s="40"/>
      <c r="AF5192" s="40"/>
      <c r="AG5192" s="40"/>
      <c r="AH5192" s="40"/>
      <c r="AI5192" s="40"/>
      <c r="AJ5192" s="40"/>
      <c r="AK5192" s="40"/>
      <c r="AL5192" s="40"/>
      <c r="AM5192" s="40"/>
      <c r="AN5192" s="40"/>
      <c r="AO5192" s="40"/>
      <c r="AP5192" s="40"/>
      <c r="AQ5192" s="40"/>
      <c r="AR5192" s="40"/>
      <c r="AS5192" s="40"/>
      <c r="AT5192" s="40"/>
      <c r="AU5192" s="40"/>
      <c r="AV5192" s="40"/>
      <c r="AW5192" s="40"/>
      <c r="AX5192" s="40"/>
      <c r="AY5192" s="40"/>
      <c r="AZ5192" s="40"/>
      <c r="BA5192" s="40"/>
      <c r="BB5192" s="40"/>
      <c r="BC5192" s="40"/>
      <c r="BD5192" s="40"/>
      <c r="BE5192" s="40"/>
      <c r="BF5192" s="40"/>
    </row>
    <row r="5193" spans="1:58" x14ac:dyDescent="0.4">
      <c r="A5193" s="510"/>
      <c r="B5193" s="40"/>
      <c r="C5193" s="40"/>
      <c r="D5193" s="45"/>
      <c r="E5193" s="45"/>
      <c r="F5193" s="64"/>
      <c r="G5193" s="40"/>
      <c r="H5193" s="40"/>
      <c r="I5193" s="40"/>
      <c r="J5193" s="40"/>
      <c r="K5193" s="40"/>
      <c r="L5193" s="40"/>
      <c r="M5193" s="40"/>
      <c r="N5193" s="40"/>
      <c r="O5193" s="40"/>
      <c r="P5193" s="40"/>
      <c r="Q5193" s="40"/>
      <c r="R5193" s="40"/>
      <c r="S5193" s="40"/>
      <c r="T5193" s="40"/>
      <c r="U5193" s="40"/>
      <c r="V5193" s="40"/>
      <c r="W5193" s="40"/>
      <c r="X5193" s="40"/>
      <c r="Y5193" s="40"/>
      <c r="Z5193" s="40"/>
      <c r="AA5193" s="40"/>
      <c r="AB5193" s="40"/>
      <c r="AC5193" s="40"/>
      <c r="AD5193" s="40"/>
      <c r="AE5193" s="40"/>
      <c r="AF5193" s="40"/>
      <c r="AG5193" s="40"/>
      <c r="AH5193" s="40"/>
      <c r="AI5193" s="40"/>
      <c r="AJ5193" s="40"/>
      <c r="AK5193" s="40"/>
      <c r="AL5193" s="40"/>
      <c r="AM5193" s="40"/>
      <c r="AN5193" s="40"/>
      <c r="AO5193" s="40"/>
      <c r="AP5193" s="40"/>
      <c r="AQ5193" s="40"/>
      <c r="AR5193" s="40"/>
      <c r="AS5193" s="40"/>
      <c r="AT5193" s="40"/>
      <c r="AU5193" s="40"/>
      <c r="AV5193" s="40"/>
      <c r="AW5193" s="40"/>
      <c r="AX5193" s="40"/>
      <c r="AY5193" s="40"/>
      <c r="AZ5193" s="40"/>
      <c r="BA5193" s="40"/>
      <c r="BB5193" s="40"/>
      <c r="BC5193" s="40"/>
      <c r="BD5193" s="40"/>
      <c r="BE5193" s="40"/>
      <c r="BF5193" s="40"/>
    </row>
    <row r="5194" spans="1:58" x14ac:dyDescent="0.4">
      <c r="A5194" s="510"/>
      <c r="B5194" s="40"/>
      <c r="C5194" s="40"/>
      <c r="D5194" s="45"/>
      <c r="E5194" s="45"/>
      <c r="F5194" s="64"/>
      <c r="G5194" s="40"/>
      <c r="H5194" s="40"/>
      <c r="I5194" s="40"/>
      <c r="J5194" s="40"/>
      <c r="K5194" s="40"/>
      <c r="L5194" s="40"/>
      <c r="M5194" s="40"/>
      <c r="N5194" s="40"/>
      <c r="O5194" s="40"/>
      <c r="P5194" s="40"/>
      <c r="Q5194" s="40"/>
      <c r="R5194" s="40"/>
      <c r="S5194" s="40"/>
      <c r="T5194" s="40"/>
      <c r="U5194" s="40"/>
      <c r="V5194" s="40"/>
      <c r="W5194" s="40"/>
      <c r="X5194" s="40"/>
      <c r="Y5194" s="40"/>
      <c r="Z5194" s="40"/>
      <c r="AA5194" s="40"/>
      <c r="AB5194" s="40"/>
      <c r="AC5194" s="40"/>
      <c r="AD5194" s="40"/>
      <c r="AE5194" s="40"/>
      <c r="AF5194" s="40"/>
      <c r="AG5194" s="40"/>
      <c r="AH5194" s="40"/>
      <c r="AI5194" s="40"/>
      <c r="AJ5194" s="40"/>
      <c r="AK5194" s="40"/>
      <c r="AL5194" s="40"/>
      <c r="AM5194" s="40"/>
      <c r="AN5194" s="40"/>
      <c r="AO5194" s="40"/>
      <c r="AP5194" s="40"/>
      <c r="AQ5194" s="40"/>
      <c r="AR5194" s="40"/>
      <c r="AS5194" s="40"/>
      <c r="AT5194" s="40"/>
      <c r="AU5194" s="40"/>
      <c r="AV5194" s="40"/>
      <c r="AW5194" s="40"/>
      <c r="AX5194" s="40"/>
      <c r="AY5194" s="40"/>
      <c r="AZ5194" s="40"/>
      <c r="BA5194" s="40"/>
      <c r="BB5194" s="40"/>
      <c r="BC5194" s="40"/>
      <c r="BD5194" s="40"/>
      <c r="BE5194" s="40"/>
      <c r="BF5194" s="40"/>
    </row>
    <row r="5195" spans="1:58" x14ac:dyDescent="0.4">
      <c r="A5195" s="510"/>
      <c r="B5195" s="40"/>
      <c r="C5195" s="40"/>
      <c r="D5195" s="45"/>
      <c r="E5195" s="45"/>
      <c r="F5195" s="64"/>
      <c r="G5195" s="40"/>
      <c r="H5195" s="40"/>
      <c r="I5195" s="40"/>
      <c r="J5195" s="40"/>
      <c r="K5195" s="40"/>
      <c r="L5195" s="40"/>
      <c r="M5195" s="40"/>
      <c r="N5195" s="40"/>
      <c r="O5195" s="40"/>
      <c r="P5195" s="40"/>
      <c r="Q5195" s="40"/>
      <c r="R5195" s="40"/>
      <c r="S5195" s="40"/>
      <c r="T5195" s="40"/>
      <c r="U5195" s="40"/>
      <c r="V5195" s="40"/>
      <c r="W5195" s="40"/>
      <c r="X5195" s="40"/>
      <c r="Y5195" s="40"/>
      <c r="Z5195" s="40"/>
      <c r="AA5195" s="40"/>
      <c r="AB5195" s="40"/>
      <c r="AC5195" s="40"/>
      <c r="AD5195" s="40"/>
      <c r="AE5195" s="40"/>
      <c r="AF5195" s="40"/>
      <c r="AG5195" s="40"/>
      <c r="AH5195" s="40"/>
      <c r="AI5195" s="40"/>
      <c r="AJ5195" s="40"/>
      <c r="AK5195" s="40"/>
      <c r="AL5195" s="40"/>
      <c r="AM5195" s="40"/>
      <c r="AN5195" s="40"/>
      <c r="AO5195" s="40"/>
      <c r="AP5195" s="40"/>
      <c r="AQ5195" s="40"/>
      <c r="AR5195" s="40"/>
      <c r="AS5195" s="40"/>
      <c r="AT5195" s="40"/>
      <c r="AU5195" s="40"/>
      <c r="AV5195" s="40"/>
      <c r="AW5195" s="40"/>
      <c r="AX5195" s="40"/>
      <c r="AY5195" s="40"/>
      <c r="AZ5195" s="40"/>
      <c r="BA5195" s="40"/>
      <c r="BB5195" s="40"/>
      <c r="BC5195" s="40"/>
      <c r="BD5195" s="40"/>
      <c r="BE5195" s="40"/>
      <c r="BF5195" s="40"/>
    </row>
    <row r="5196" spans="1:58" x14ac:dyDescent="0.4">
      <c r="A5196" s="510"/>
      <c r="B5196" s="40"/>
      <c r="C5196" s="40"/>
      <c r="D5196" s="45"/>
      <c r="E5196" s="45"/>
      <c r="F5196" s="64"/>
      <c r="G5196" s="40"/>
      <c r="H5196" s="40"/>
      <c r="I5196" s="40"/>
      <c r="J5196" s="40"/>
      <c r="K5196" s="40"/>
      <c r="L5196" s="40"/>
      <c r="M5196" s="40"/>
      <c r="N5196" s="40"/>
      <c r="O5196" s="40"/>
      <c r="P5196" s="40"/>
      <c r="Q5196" s="40"/>
      <c r="R5196" s="40"/>
      <c r="S5196" s="40"/>
      <c r="T5196" s="40"/>
      <c r="U5196" s="40"/>
      <c r="V5196" s="40"/>
      <c r="W5196" s="40"/>
      <c r="X5196" s="40"/>
      <c r="Y5196" s="40"/>
      <c r="Z5196" s="40"/>
      <c r="AA5196" s="40"/>
      <c r="AB5196" s="40"/>
      <c r="AC5196" s="40"/>
      <c r="AD5196" s="40"/>
      <c r="AE5196" s="40"/>
      <c r="AF5196" s="40"/>
      <c r="AG5196" s="40"/>
      <c r="AH5196" s="40"/>
      <c r="AI5196" s="40"/>
      <c r="AJ5196" s="40"/>
      <c r="AK5196" s="40"/>
      <c r="AL5196" s="40"/>
      <c r="AM5196" s="40"/>
      <c r="AN5196" s="40"/>
      <c r="AO5196" s="40"/>
      <c r="AP5196" s="40"/>
      <c r="AQ5196" s="40"/>
      <c r="AR5196" s="40"/>
      <c r="AS5196" s="40"/>
      <c r="AT5196" s="40"/>
      <c r="AU5196" s="40"/>
      <c r="AV5196" s="40"/>
      <c r="AW5196" s="40"/>
      <c r="AX5196" s="40"/>
      <c r="AY5196" s="40"/>
      <c r="AZ5196" s="40"/>
      <c r="BA5196" s="40"/>
      <c r="BB5196" s="40"/>
      <c r="BC5196" s="40"/>
      <c r="BD5196" s="40"/>
      <c r="BE5196" s="40"/>
      <c r="BF5196" s="40"/>
    </row>
    <row r="5197" spans="1:58" x14ac:dyDescent="0.4">
      <c r="A5197" s="510"/>
      <c r="B5197" s="40"/>
      <c r="C5197" s="40"/>
      <c r="D5197" s="45"/>
      <c r="E5197" s="45"/>
      <c r="F5197" s="64"/>
      <c r="G5197" s="40"/>
      <c r="H5197" s="40"/>
      <c r="I5197" s="40"/>
      <c r="J5197" s="40"/>
      <c r="K5197" s="40"/>
      <c r="L5197" s="40"/>
      <c r="M5197" s="40"/>
      <c r="N5197" s="40"/>
      <c r="O5197" s="40"/>
      <c r="P5197" s="40"/>
      <c r="Q5197" s="40"/>
      <c r="R5197" s="40"/>
      <c r="S5197" s="40"/>
      <c r="T5197" s="40"/>
      <c r="U5197" s="40"/>
      <c r="V5197" s="40"/>
      <c r="W5197" s="40"/>
      <c r="X5197" s="40"/>
      <c r="Y5197" s="40"/>
      <c r="Z5197" s="40"/>
      <c r="AA5197" s="40"/>
      <c r="AB5197" s="40"/>
      <c r="AC5197" s="40"/>
      <c r="AD5197" s="40"/>
      <c r="AE5197" s="40"/>
      <c r="AF5197" s="40"/>
      <c r="AG5197" s="40"/>
      <c r="AH5197" s="40"/>
      <c r="AI5197" s="40"/>
      <c r="AJ5197" s="40"/>
      <c r="AK5197" s="40"/>
      <c r="AL5197" s="40"/>
      <c r="AM5197" s="40"/>
      <c r="AN5197" s="40"/>
      <c r="AO5197" s="40"/>
      <c r="AP5197" s="40"/>
      <c r="AQ5197" s="40"/>
      <c r="AR5197" s="40"/>
      <c r="AS5197" s="40"/>
      <c r="AT5197" s="40"/>
      <c r="AU5197" s="40"/>
      <c r="AV5197" s="40"/>
      <c r="AW5197" s="40"/>
      <c r="AX5197" s="40"/>
      <c r="AY5197" s="40"/>
      <c r="AZ5197" s="40"/>
      <c r="BA5197" s="40"/>
      <c r="BB5197" s="40"/>
      <c r="BC5197" s="40"/>
      <c r="BD5197" s="40"/>
      <c r="BE5197" s="40"/>
      <c r="BF5197" s="40"/>
    </row>
    <row r="5198" spans="1:58" x14ac:dyDescent="0.4">
      <c r="A5198" s="510"/>
      <c r="B5198" s="40"/>
      <c r="C5198" s="40"/>
      <c r="D5198" s="45"/>
      <c r="E5198" s="45"/>
      <c r="F5198" s="64"/>
      <c r="G5198" s="40"/>
      <c r="H5198" s="40"/>
      <c r="I5198" s="40"/>
      <c r="J5198" s="40"/>
      <c r="K5198" s="40"/>
      <c r="L5198" s="40"/>
      <c r="M5198" s="40"/>
      <c r="N5198" s="40"/>
      <c r="O5198" s="40"/>
      <c r="P5198" s="40"/>
      <c r="Q5198" s="40"/>
      <c r="R5198" s="40"/>
      <c r="S5198" s="40"/>
      <c r="T5198" s="40"/>
      <c r="U5198" s="40"/>
      <c r="V5198" s="40"/>
      <c r="W5198" s="40"/>
      <c r="X5198" s="40"/>
      <c r="Y5198" s="40"/>
      <c r="Z5198" s="40"/>
      <c r="AA5198" s="40"/>
      <c r="AB5198" s="40"/>
      <c r="AC5198" s="40"/>
      <c r="AD5198" s="40"/>
      <c r="AE5198" s="40"/>
      <c r="AF5198" s="40"/>
      <c r="AG5198" s="40"/>
      <c r="AH5198" s="40"/>
      <c r="AI5198" s="40"/>
      <c r="AJ5198" s="40"/>
      <c r="AK5198" s="40"/>
      <c r="AL5198" s="40"/>
      <c r="AM5198" s="40"/>
      <c r="AN5198" s="40"/>
      <c r="AO5198" s="40"/>
      <c r="AP5198" s="40"/>
      <c r="AQ5198" s="40"/>
      <c r="AR5198" s="40"/>
      <c r="AS5198" s="40"/>
      <c r="AT5198" s="40"/>
      <c r="AU5198" s="40"/>
      <c r="AV5198" s="40"/>
      <c r="AW5198" s="40"/>
      <c r="AX5198" s="40"/>
      <c r="AY5198" s="40"/>
      <c r="AZ5198" s="40"/>
      <c r="BA5198" s="40"/>
      <c r="BB5198" s="40"/>
      <c r="BC5198" s="40"/>
      <c r="BD5198" s="40"/>
      <c r="BE5198" s="40"/>
      <c r="BF5198" s="40"/>
    </row>
    <row r="5199" spans="1:58" x14ac:dyDescent="0.4">
      <c r="A5199" s="510"/>
      <c r="B5199" s="40"/>
      <c r="C5199" s="40"/>
      <c r="D5199" s="45"/>
      <c r="E5199" s="45"/>
      <c r="F5199" s="64"/>
      <c r="G5199" s="40"/>
      <c r="H5199" s="40"/>
      <c r="I5199" s="40"/>
      <c r="J5199" s="40"/>
      <c r="K5199" s="40"/>
      <c r="L5199" s="40"/>
      <c r="M5199" s="40"/>
      <c r="N5199" s="40"/>
      <c r="O5199" s="40"/>
      <c r="P5199" s="40"/>
      <c r="Q5199" s="40"/>
      <c r="R5199" s="40"/>
      <c r="S5199" s="40"/>
      <c r="T5199" s="40"/>
      <c r="U5199" s="40"/>
      <c r="V5199" s="40"/>
      <c r="W5199" s="40"/>
      <c r="X5199" s="40"/>
      <c r="Y5199" s="40"/>
      <c r="Z5199" s="40"/>
      <c r="AA5199" s="40"/>
      <c r="AB5199" s="40"/>
      <c r="AC5199" s="40"/>
      <c r="AD5199" s="40"/>
      <c r="AE5199" s="40"/>
      <c r="AF5199" s="40"/>
      <c r="AG5199" s="40"/>
      <c r="AH5199" s="40"/>
      <c r="AI5199" s="40"/>
      <c r="AJ5199" s="40"/>
      <c r="AK5199" s="40"/>
      <c r="AL5199" s="40"/>
      <c r="AM5199" s="40"/>
      <c r="AN5199" s="40"/>
      <c r="AO5199" s="40"/>
      <c r="AP5199" s="40"/>
      <c r="AQ5199" s="40"/>
      <c r="AR5199" s="40"/>
      <c r="AS5199" s="40"/>
      <c r="AT5199" s="40"/>
      <c r="AU5199" s="40"/>
      <c r="AV5199" s="40"/>
      <c r="AW5199" s="40"/>
      <c r="AX5199" s="40"/>
      <c r="AY5199" s="40"/>
      <c r="AZ5199" s="40"/>
      <c r="BA5199" s="40"/>
      <c r="BB5199" s="40"/>
      <c r="BC5199" s="40"/>
      <c r="BD5199" s="40"/>
      <c r="BE5199" s="40"/>
      <c r="BF5199" s="40"/>
    </row>
    <row r="5200" spans="1:58" x14ac:dyDescent="0.4">
      <c r="A5200" s="510"/>
      <c r="B5200" s="40"/>
      <c r="C5200" s="40"/>
      <c r="D5200" s="45"/>
      <c r="E5200" s="45"/>
      <c r="F5200" s="64"/>
      <c r="G5200" s="40"/>
      <c r="H5200" s="40"/>
      <c r="I5200" s="40"/>
      <c r="J5200" s="40"/>
      <c r="K5200" s="40"/>
      <c r="L5200" s="40"/>
      <c r="M5200" s="40"/>
      <c r="N5200" s="40"/>
      <c r="O5200" s="40"/>
      <c r="P5200" s="40"/>
      <c r="Q5200" s="40"/>
      <c r="R5200" s="40"/>
      <c r="S5200" s="40"/>
      <c r="T5200" s="40"/>
      <c r="U5200" s="40"/>
      <c r="V5200" s="40"/>
      <c r="W5200" s="40"/>
      <c r="X5200" s="40"/>
      <c r="Y5200" s="40"/>
      <c r="Z5200" s="40"/>
      <c r="AA5200" s="40"/>
      <c r="AB5200" s="40"/>
      <c r="AC5200" s="40"/>
      <c r="AD5200" s="40"/>
      <c r="AE5200" s="40"/>
      <c r="AF5200" s="40"/>
      <c r="AG5200" s="40"/>
      <c r="AH5200" s="40"/>
      <c r="AI5200" s="40"/>
      <c r="AJ5200" s="40"/>
      <c r="AK5200" s="40"/>
      <c r="AL5200" s="40"/>
      <c r="AM5200" s="40"/>
      <c r="AN5200" s="40"/>
      <c r="AO5200" s="40"/>
      <c r="AP5200" s="40"/>
      <c r="AQ5200" s="40"/>
      <c r="AR5200" s="40"/>
      <c r="AS5200" s="40"/>
      <c r="AT5200" s="40"/>
      <c r="AU5200" s="40"/>
      <c r="AV5200" s="40"/>
      <c r="AW5200" s="40"/>
      <c r="AX5200" s="40"/>
      <c r="AY5200" s="40"/>
      <c r="AZ5200" s="40"/>
      <c r="BA5200" s="40"/>
      <c r="BB5200" s="40"/>
      <c r="BC5200" s="40"/>
      <c r="BD5200" s="40"/>
      <c r="BE5200" s="40"/>
      <c r="BF5200" s="40"/>
    </row>
    <row r="5201" spans="1:58" x14ac:dyDescent="0.4">
      <c r="A5201" s="510"/>
      <c r="B5201" s="40"/>
      <c r="C5201" s="40"/>
      <c r="D5201" s="45"/>
      <c r="E5201" s="45"/>
      <c r="F5201" s="64"/>
      <c r="G5201" s="40"/>
      <c r="H5201" s="40"/>
      <c r="I5201" s="40"/>
      <c r="J5201" s="40"/>
      <c r="K5201" s="40"/>
      <c r="L5201" s="40"/>
      <c r="M5201" s="40"/>
      <c r="N5201" s="40"/>
      <c r="O5201" s="40"/>
      <c r="P5201" s="40"/>
      <c r="Q5201" s="40"/>
      <c r="R5201" s="40"/>
      <c r="S5201" s="40"/>
      <c r="T5201" s="40"/>
      <c r="U5201" s="40"/>
      <c r="V5201" s="40"/>
      <c r="W5201" s="40"/>
      <c r="X5201" s="40"/>
      <c r="Y5201" s="40"/>
      <c r="Z5201" s="40"/>
      <c r="AA5201" s="40"/>
      <c r="AB5201" s="40"/>
      <c r="AC5201" s="40"/>
      <c r="AD5201" s="40"/>
      <c r="AE5201" s="40"/>
      <c r="AF5201" s="40"/>
      <c r="AG5201" s="40"/>
      <c r="AH5201" s="40"/>
      <c r="AI5201" s="40"/>
      <c r="AJ5201" s="40"/>
      <c r="AK5201" s="40"/>
      <c r="AL5201" s="40"/>
      <c r="AM5201" s="40"/>
      <c r="AN5201" s="40"/>
      <c r="AO5201" s="40"/>
      <c r="AP5201" s="40"/>
      <c r="AQ5201" s="40"/>
      <c r="AR5201" s="40"/>
      <c r="AS5201" s="40"/>
      <c r="AT5201" s="40"/>
      <c r="AU5201" s="40"/>
      <c r="AV5201" s="40"/>
      <c r="AW5201" s="40"/>
      <c r="AX5201" s="40"/>
      <c r="AY5201" s="40"/>
      <c r="AZ5201" s="40"/>
      <c r="BA5201" s="40"/>
      <c r="BB5201" s="40"/>
      <c r="BC5201" s="40"/>
      <c r="BD5201" s="40"/>
      <c r="BE5201" s="40"/>
      <c r="BF5201" s="40"/>
    </row>
    <row r="5202" spans="1:58" x14ac:dyDescent="0.4">
      <c r="A5202" s="510"/>
      <c r="B5202" s="40"/>
      <c r="C5202" s="40"/>
      <c r="D5202" s="45"/>
      <c r="E5202" s="45"/>
      <c r="F5202" s="64"/>
      <c r="G5202" s="40"/>
      <c r="H5202" s="40"/>
      <c r="I5202" s="40"/>
      <c r="J5202" s="40"/>
      <c r="K5202" s="40"/>
      <c r="L5202" s="40"/>
      <c r="M5202" s="40"/>
      <c r="N5202" s="40"/>
      <c r="O5202" s="40"/>
      <c r="P5202" s="40"/>
      <c r="Q5202" s="40"/>
      <c r="R5202" s="40"/>
      <c r="S5202" s="40"/>
      <c r="T5202" s="40"/>
      <c r="U5202" s="40"/>
      <c r="V5202" s="40"/>
      <c r="W5202" s="40"/>
      <c r="X5202" s="40"/>
      <c r="Y5202" s="40"/>
      <c r="Z5202" s="40"/>
      <c r="AA5202" s="40"/>
      <c r="AB5202" s="40"/>
      <c r="AC5202" s="40"/>
      <c r="AD5202" s="40"/>
      <c r="AE5202" s="40"/>
      <c r="AF5202" s="40"/>
      <c r="AG5202" s="40"/>
      <c r="AH5202" s="40"/>
      <c r="AI5202" s="40"/>
      <c r="AJ5202" s="40"/>
      <c r="AK5202" s="40"/>
      <c r="AL5202" s="40"/>
      <c r="AM5202" s="40"/>
      <c r="AN5202" s="40"/>
      <c r="AO5202" s="40"/>
      <c r="AP5202" s="40"/>
      <c r="AQ5202" s="40"/>
      <c r="AR5202" s="40"/>
      <c r="AS5202" s="40"/>
      <c r="AT5202" s="40"/>
      <c r="AU5202" s="40"/>
      <c r="AV5202" s="40"/>
      <c r="AW5202" s="40"/>
      <c r="AX5202" s="40"/>
      <c r="AY5202" s="40"/>
      <c r="AZ5202" s="40"/>
      <c r="BA5202" s="40"/>
      <c r="BB5202" s="40"/>
      <c r="BC5202" s="40"/>
      <c r="BD5202" s="40"/>
      <c r="BE5202" s="40"/>
      <c r="BF5202" s="40"/>
    </row>
    <row r="5203" spans="1:58" x14ac:dyDescent="0.4">
      <c r="A5203" s="510"/>
      <c r="B5203" s="40"/>
      <c r="C5203" s="40"/>
      <c r="D5203" s="45"/>
      <c r="E5203" s="45"/>
      <c r="F5203" s="64"/>
      <c r="G5203" s="40"/>
      <c r="H5203" s="40"/>
      <c r="I5203" s="40"/>
      <c r="J5203" s="40"/>
      <c r="K5203" s="40"/>
      <c r="L5203" s="40"/>
      <c r="M5203" s="40"/>
      <c r="N5203" s="40"/>
      <c r="O5203" s="40"/>
      <c r="P5203" s="40"/>
      <c r="Q5203" s="40"/>
      <c r="R5203" s="40"/>
      <c r="S5203" s="40"/>
      <c r="T5203" s="40"/>
      <c r="U5203" s="40"/>
      <c r="V5203" s="40"/>
      <c r="W5203" s="40"/>
      <c r="X5203" s="40"/>
      <c r="Y5203" s="40"/>
      <c r="Z5203" s="40"/>
      <c r="AA5203" s="40"/>
      <c r="AB5203" s="40"/>
      <c r="AC5203" s="40"/>
      <c r="AD5203" s="40"/>
      <c r="AE5203" s="40"/>
      <c r="AF5203" s="40"/>
      <c r="AG5203" s="40"/>
      <c r="AH5203" s="40"/>
      <c r="AI5203" s="40"/>
      <c r="AJ5203" s="40"/>
      <c r="AK5203" s="40"/>
      <c r="AL5203" s="40"/>
      <c r="AM5203" s="40"/>
      <c r="AN5203" s="40"/>
      <c r="AO5203" s="40"/>
      <c r="AP5203" s="40"/>
      <c r="AQ5203" s="40"/>
      <c r="AR5203" s="40"/>
      <c r="AS5203" s="40"/>
      <c r="AT5203" s="40"/>
      <c r="AU5203" s="40"/>
      <c r="AV5203" s="40"/>
      <c r="AW5203" s="40"/>
      <c r="AX5203" s="40"/>
      <c r="AY5203" s="40"/>
      <c r="AZ5203" s="40"/>
      <c r="BA5203" s="40"/>
      <c r="BB5203" s="40"/>
      <c r="BC5203" s="40"/>
      <c r="BD5203" s="40"/>
      <c r="BE5203" s="40"/>
      <c r="BF5203" s="40"/>
    </row>
    <row r="5204" spans="1:58" x14ac:dyDescent="0.4">
      <c r="A5204" s="510"/>
      <c r="B5204" s="40"/>
      <c r="C5204" s="40"/>
      <c r="D5204" s="45"/>
      <c r="E5204" s="45"/>
      <c r="F5204" s="64"/>
      <c r="G5204" s="40"/>
      <c r="H5204" s="40"/>
      <c r="I5204" s="40"/>
      <c r="J5204" s="40"/>
      <c r="K5204" s="40"/>
      <c r="L5204" s="40"/>
      <c r="M5204" s="40"/>
      <c r="N5204" s="40"/>
      <c r="O5204" s="40"/>
      <c r="P5204" s="40"/>
      <c r="Q5204" s="40"/>
      <c r="R5204" s="40"/>
      <c r="S5204" s="40"/>
      <c r="T5204" s="40"/>
      <c r="U5204" s="40"/>
      <c r="V5204" s="40"/>
      <c r="W5204" s="40"/>
      <c r="X5204" s="40"/>
      <c r="Y5204" s="40"/>
      <c r="Z5204" s="40"/>
      <c r="AA5204" s="40"/>
      <c r="AB5204" s="40"/>
      <c r="AC5204" s="40"/>
      <c r="AD5204" s="40"/>
      <c r="AE5204" s="40"/>
      <c r="AF5204" s="40"/>
      <c r="AG5204" s="40"/>
      <c r="AH5204" s="40"/>
      <c r="AI5204" s="40"/>
      <c r="AJ5204" s="40"/>
      <c r="AK5204" s="40"/>
      <c r="AL5204" s="40"/>
      <c r="AM5204" s="40"/>
      <c r="AN5204" s="40"/>
      <c r="AO5204" s="40"/>
      <c r="AP5204" s="40"/>
      <c r="AQ5204" s="40"/>
      <c r="AR5204" s="40"/>
      <c r="AS5204" s="40"/>
      <c r="AT5204" s="40"/>
      <c r="AU5204" s="40"/>
      <c r="AV5204" s="40"/>
      <c r="AW5204" s="40"/>
      <c r="AX5204" s="40"/>
      <c r="AY5204" s="40"/>
      <c r="AZ5204" s="40"/>
      <c r="BA5204" s="40"/>
      <c r="BB5204" s="40"/>
      <c r="BC5204" s="40"/>
      <c r="BD5204" s="40"/>
      <c r="BE5204" s="40"/>
      <c r="BF5204" s="40"/>
    </row>
    <row r="5205" spans="1:58" x14ac:dyDescent="0.4">
      <c r="A5205" s="510"/>
      <c r="B5205" s="40"/>
      <c r="C5205" s="40"/>
      <c r="D5205" s="45"/>
      <c r="E5205" s="45"/>
      <c r="F5205" s="64"/>
      <c r="G5205" s="40"/>
      <c r="H5205" s="40"/>
      <c r="I5205" s="40"/>
      <c r="J5205" s="40"/>
      <c r="K5205" s="40"/>
      <c r="L5205" s="40"/>
      <c r="M5205" s="40"/>
      <c r="N5205" s="40"/>
      <c r="O5205" s="40"/>
      <c r="P5205" s="40"/>
      <c r="Q5205" s="40"/>
      <c r="R5205" s="40"/>
      <c r="S5205" s="40"/>
      <c r="T5205" s="40"/>
      <c r="U5205" s="40"/>
      <c r="V5205" s="40"/>
      <c r="W5205" s="40"/>
      <c r="X5205" s="40"/>
      <c r="Y5205" s="40"/>
      <c r="Z5205" s="40"/>
      <c r="AA5205" s="40"/>
      <c r="AB5205" s="40"/>
      <c r="AC5205" s="40"/>
      <c r="AD5205" s="40"/>
      <c r="AE5205" s="40"/>
      <c r="AF5205" s="40"/>
      <c r="AG5205" s="40"/>
      <c r="AH5205" s="40"/>
      <c r="AI5205" s="40"/>
      <c r="AJ5205" s="40"/>
      <c r="AK5205" s="40"/>
      <c r="AL5205" s="40"/>
      <c r="AM5205" s="40"/>
      <c r="AN5205" s="40"/>
      <c r="AO5205" s="40"/>
      <c r="AP5205" s="40"/>
      <c r="AQ5205" s="40"/>
      <c r="AR5205" s="40"/>
      <c r="AS5205" s="40"/>
      <c r="AT5205" s="40"/>
      <c r="AU5205" s="40"/>
      <c r="AV5205" s="40"/>
      <c r="AW5205" s="40"/>
      <c r="AX5205" s="40"/>
      <c r="AY5205" s="40"/>
      <c r="AZ5205" s="40"/>
      <c r="BA5205" s="40"/>
      <c r="BB5205" s="40"/>
      <c r="BC5205" s="40"/>
      <c r="BD5205" s="40"/>
      <c r="BE5205" s="40"/>
      <c r="BF5205" s="40"/>
    </row>
    <row r="5206" spans="1:58" x14ac:dyDescent="0.4">
      <c r="A5206" s="510"/>
      <c r="B5206" s="40"/>
      <c r="C5206" s="40"/>
      <c r="D5206" s="45"/>
      <c r="E5206" s="45"/>
      <c r="F5206" s="64"/>
      <c r="G5206" s="40"/>
      <c r="H5206" s="40"/>
      <c r="I5206" s="40"/>
      <c r="J5206" s="40"/>
      <c r="K5206" s="40"/>
      <c r="L5206" s="40"/>
      <c r="M5206" s="40"/>
      <c r="N5206" s="40"/>
      <c r="O5206" s="40"/>
      <c r="P5206" s="40"/>
      <c r="Q5206" s="40"/>
      <c r="R5206" s="40"/>
      <c r="S5206" s="40"/>
      <c r="T5206" s="40"/>
      <c r="U5206" s="40"/>
      <c r="V5206" s="40"/>
      <c r="W5206" s="40"/>
      <c r="X5206" s="40"/>
      <c r="Y5206" s="40"/>
      <c r="Z5206" s="40"/>
      <c r="AA5206" s="40"/>
      <c r="AB5206" s="40"/>
      <c r="AC5206" s="40"/>
      <c r="AD5206" s="40"/>
      <c r="AE5206" s="40"/>
      <c r="AF5206" s="40"/>
      <c r="AG5206" s="40"/>
      <c r="AH5206" s="40"/>
      <c r="AI5206" s="40"/>
      <c r="AJ5206" s="40"/>
      <c r="AK5206" s="40"/>
      <c r="AL5206" s="40"/>
      <c r="AM5206" s="40"/>
      <c r="AN5206" s="40"/>
      <c r="AO5206" s="40"/>
      <c r="AP5206" s="40"/>
      <c r="AQ5206" s="40"/>
      <c r="AR5206" s="40"/>
      <c r="AS5206" s="40"/>
      <c r="AT5206" s="40"/>
      <c r="AU5206" s="40"/>
      <c r="AV5206" s="40"/>
      <c r="AW5206" s="40"/>
      <c r="AX5206" s="40"/>
      <c r="AY5206" s="40"/>
      <c r="AZ5206" s="40"/>
      <c r="BA5206" s="40"/>
      <c r="BB5206" s="40"/>
      <c r="BC5206" s="40"/>
      <c r="BD5206" s="40"/>
      <c r="BE5206" s="40"/>
      <c r="BF5206" s="40"/>
    </row>
    <row r="5207" spans="1:58" x14ac:dyDescent="0.4">
      <c r="A5207" s="510"/>
      <c r="B5207" s="40"/>
      <c r="C5207" s="40"/>
      <c r="D5207" s="45"/>
      <c r="E5207" s="45"/>
      <c r="F5207" s="64"/>
      <c r="G5207" s="40"/>
      <c r="H5207" s="40"/>
      <c r="I5207" s="40"/>
      <c r="J5207" s="40"/>
      <c r="K5207" s="40"/>
      <c r="L5207" s="40"/>
      <c r="M5207" s="40"/>
      <c r="N5207" s="40"/>
      <c r="O5207" s="40"/>
      <c r="P5207" s="40"/>
      <c r="Q5207" s="40"/>
      <c r="R5207" s="40"/>
      <c r="S5207" s="40"/>
      <c r="T5207" s="40"/>
      <c r="U5207" s="40"/>
      <c r="V5207" s="40"/>
      <c r="W5207" s="40"/>
      <c r="X5207" s="40"/>
      <c r="Y5207" s="40"/>
      <c r="Z5207" s="40"/>
      <c r="AA5207" s="40"/>
      <c r="AB5207" s="40"/>
      <c r="AC5207" s="40"/>
      <c r="AD5207" s="40"/>
      <c r="AE5207" s="40"/>
      <c r="AF5207" s="40"/>
      <c r="AG5207" s="40"/>
      <c r="AH5207" s="40"/>
      <c r="AI5207" s="40"/>
      <c r="AJ5207" s="40"/>
      <c r="AK5207" s="40"/>
      <c r="AL5207" s="40"/>
      <c r="AM5207" s="40"/>
      <c r="AN5207" s="40"/>
      <c r="AO5207" s="40"/>
      <c r="AP5207" s="40"/>
      <c r="AQ5207" s="40"/>
      <c r="AR5207" s="40"/>
      <c r="AS5207" s="40"/>
      <c r="AT5207" s="40"/>
      <c r="AU5207" s="40"/>
      <c r="AV5207" s="40"/>
      <c r="AW5207" s="40"/>
      <c r="AX5207" s="40"/>
      <c r="AY5207" s="40"/>
      <c r="AZ5207" s="40"/>
      <c r="BA5207" s="40"/>
      <c r="BB5207" s="40"/>
      <c r="BC5207" s="40"/>
      <c r="BD5207" s="40"/>
      <c r="BE5207" s="40"/>
      <c r="BF5207" s="40"/>
    </row>
    <row r="5208" spans="1:58" x14ac:dyDescent="0.4">
      <c r="A5208" s="510"/>
      <c r="B5208" s="40"/>
      <c r="C5208" s="40"/>
      <c r="D5208" s="45"/>
      <c r="E5208" s="45"/>
      <c r="F5208" s="64"/>
      <c r="G5208" s="40"/>
      <c r="H5208" s="40"/>
      <c r="I5208" s="40"/>
      <c r="J5208" s="40"/>
      <c r="K5208" s="40"/>
      <c r="L5208" s="40"/>
      <c r="M5208" s="40"/>
      <c r="N5208" s="40"/>
      <c r="O5208" s="40"/>
      <c r="P5208" s="40"/>
      <c r="Q5208" s="40"/>
      <c r="R5208" s="40"/>
      <c r="S5208" s="40"/>
      <c r="T5208" s="40"/>
      <c r="U5208" s="40"/>
      <c r="V5208" s="40"/>
      <c r="W5208" s="40"/>
      <c r="X5208" s="40"/>
      <c r="Y5208" s="40"/>
      <c r="Z5208" s="40"/>
      <c r="AA5208" s="40"/>
      <c r="AB5208" s="40"/>
      <c r="AC5208" s="40"/>
      <c r="AD5208" s="40"/>
      <c r="AE5208" s="40"/>
      <c r="AF5208" s="40"/>
      <c r="AG5208" s="40"/>
      <c r="AH5208" s="40"/>
      <c r="AI5208" s="40"/>
      <c r="AJ5208" s="40"/>
      <c r="AK5208" s="40"/>
      <c r="AL5208" s="40"/>
      <c r="AM5208" s="40"/>
      <c r="AN5208" s="40"/>
      <c r="AO5208" s="40"/>
      <c r="AP5208" s="40"/>
      <c r="AQ5208" s="40"/>
      <c r="AR5208" s="40"/>
      <c r="AS5208" s="40"/>
      <c r="AT5208" s="40"/>
      <c r="AU5208" s="40"/>
      <c r="AV5208" s="40"/>
      <c r="AW5208" s="40"/>
      <c r="AX5208" s="40"/>
      <c r="AY5208" s="40"/>
      <c r="AZ5208" s="40"/>
      <c r="BA5208" s="40"/>
      <c r="BB5208" s="40"/>
      <c r="BC5208" s="40"/>
      <c r="BD5208" s="40"/>
      <c r="BE5208" s="40"/>
      <c r="BF5208" s="40"/>
    </row>
    <row r="5209" spans="1:58" x14ac:dyDescent="0.4">
      <c r="A5209" s="510"/>
      <c r="B5209" s="40"/>
      <c r="C5209" s="40"/>
      <c r="D5209" s="45"/>
      <c r="E5209" s="45"/>
      <c r="F5209" s="64"/>
      <c r="G5209" s="40"/>
      <c r="H5209" s="40"/>
      <c r="I5209" s="40"/>
      <c r="J5209" s="40"/>
      <c r="K5209" s="40"/>
      <c r="L5209" s="40"/>
      <c r="M5209" s="40"/>
      <c r="N5209" s="40"/>
      <c r="O5209" s="40"/>
      <c r="P5209" s="40"/>
      <c r="Q5209" s="40"/>
      <c r="R5209" s="40"/>
      <c r="S5209" s="40"/>
      <c r="T5209" s="40"/>
      <c r="U5209" s="40"/>
      <c r="V5209" s="40"/>
      <c r="W5209" s="40"/>
      <c r="X5209" s="40"/>
      <c r="Y5209" s="40"/>
      <c r="Z5209" s="40"/>
      <c r="AA5209" s="40"/>
      <c r="AB5209" s="40"/>
      <c r="AC5209" s="40"/>
      <c r="AD5209" s="40"/>
      <c r="AE5209" s="40"/>
      <c r="AF5209" s="40"/>
      <c r="AG5209" s="40"/>
      <c r="AH5209" s="40"/>
      <c r="AI5209" s="40"/>
      <c r="AJ5209" s="40"/>
      <c r="AK5209" s="40"/>
      <c r="AL5209" s="40"/>
      <c r="AM5209" s="40"/>
      <c r="AN5209" s="40"/>
      <c r="AO5209" s="40"/>
      <c r="AP5209" s="40"/>
      <c r="AQ5209" s="40"/>
      <c r="AR5209" s="40"/>
      <c r="AS5209" s="40"/>
      <c r="AT5209" s="40"/>
      <c r="AU5209" s="40"/>
      <c r="AV5209" s="40"/>
      <c r="AW5209" s="40"/>
      <c r="AX5209" s="40"/>
      <c r="AY5209" s="40"/>
      <c r="AZ5209" s="40"/>
      <c r="BA5209" s="40"/>
      <c r="BB5209" s="40"/>
      <c r="BC5209" s="40"/>
      <c r="BD5209" s="40"/>
      <c r="BE5209" s="40"/>
      <c r="BF5209" s="40"/>
    </row>
    <row r="5210" spans="1:58" x14ac:dyDescent="0.4">
      <c r="A5210" s="510"/>
      <c r="B5210" s="40"/>
      <c r="C5210" s="40"/>
      <c r="D5210" s="45"/>
      <c r="E5210" s="45"/>
      <c r="F5210" s="64"/>
      <c r="G5210" s="40"/>
      <c r="H5210" s="40"/>
      <c r="I5210" s="40"/>
      <c r="J5210" s="40"/>
      <c r="K5210" s="40"/>
      <c r="L5210" s="40"/>
      <c r="M5210" s="40"/>
      <c r="N5210" s="40"/>
      <c r="O5210" s="40"/>
      <c r="P5210" s="40"/>
      <c r="Q5210" s="40"/>
      <c r="R5210" s="40"/>
      <c r="S5210" s="40"/>
      <c r="T5210" s="40"/>
      <c r="U5210" s="40"/>
      <c r="V5210" s="40"/>
      <c r="W5210" s="40"/>
      <c r="X5210" s="40"/>
      <c r="Y5210" s="40"/>
      <c r="Z5210" s="40"/>
      <c r="AA5210" s="40"/>
      <c r="AB5210" s="40"/>
      <c r="AC5210" s="40"/>
      <c r="AD5210" s="40"/>
      <c r="AE5210" s="40"/>
      <c r="AF5210" s="40"/>
      <c r="AG5210" s="40"/>
      <c r="AH5210" s="40"/>
      <c r="AI5210" s="40"/>
      <c r="AJ5210" s="40"/>
      <c r="AK5210" s="40"/>
      <c r="AL5210" s="40"/>
      <c r="AM5210" s="40"/>
      <c r="AN5210" s="40"/>
      <c r="AO5210" s="40"/>
      <c r="AP5210" s="40"/>
      <c r="AQ5210" s="40"/>
      <c r="AR5210" s="40"/>
      <c r="AS5210" s="40"/>
      <c r="AT5210" s="40"/>
      <c r="AU5210" s="40"/>
      <c r="AV5210" s="40"/>
      <c r="AW5210" s="40"/>
      <c r="AX5210" s="40"/>
      <c r="AY5210" s="40"/>
      <c r="AZ5210" s="40"/>
      <c r="BA5210" s="40"/>
      <c r="BB5210" s="40"/>
      <c r="BC5210" s="40"/>
      <c r="BD5210" s="40"/>
      <c r="BE5210" s="40"/>
      <c r="BF5210" s="40"/>
    </row>
    <row r="5211" spans="1:58" x14ac:dyDescent="0.4">
      <c r="A5211" s="510"/>
      <c r="B5211" s="40"/>
      <c r="C5211" s="40"/>
      <c r="D5211" s="45"/>
      <c r="E5211" s="45"/>
      <c r="F5211" s="64"/>
      <c r="G5211" s="40"/>
      <c r="H5211" s="40"/>
      <c r="I5211" s="40"/>
      <c r="J5211" s="40"/>
      <c r="K5211" s="40"/>
      <c r="L5211" s="40"/>
      <c r="M5211" s="40"/>
      <c r="N5211" s="40"/>
      <c r="O5211" s="40"/>
      <c r="P5211" s="40"/>
      <c r="Q5211" s="40"/>
      <c r="R5211" s="40"/>
      <c r="S5211" s="40"/>
      <c r="T5211" s="40"/>
      <c r="U5211" s="40"/>
      <c r="V5211" s="40"/>
      <c r="W5211" s="40"/>
      <c r="X5211" s="40"/>
      <c r="Y5211" s="40"/>
      <c r="Z5211" s="40"/>
      <c r="AA5211" s="40"/>
      <c r="AB5211" s="40"/>
      <c r="AC5211" s="40"/>
      <c r="AD5211" s="40"/>
      <c r="AE5211" s="40"/>
      <c r="AF5211" s="40"/>
      <c r="AG5211" s="40"/>
      <c r="AH5211" s="40"/>
      <c r="AI5211" s="40"/>
      <c r="AJ5211" s="40"/>
      <c r="AK5211" s="40"/>
      <c r="AL5211" s="40"/>
      <c r="AM5211" s="40"/>
      <c r="AN5211" s="40"/>
      <c r="AO5211" s="40"/>
      <c r="AP5211" s="40"/>
      <c r="AQ5211" s="40"/>
      <c r="AR5211" s="40"/>
      <c r="AS5211" s="40"/>
      <c r="AT5211" s="40"/>
      <c r="AU5211" s="40"/>
      <c r="AV5211" s="40"/>
      <c r="AW5211" s="40"/>
      <c r="AX5211" s="40"/>
      <c r="AY5211" s="40"/>
      <c r="AZ5211" s="40"/>
      <c r="BA5211" s="40"/>
      <c r="BB5211" s="40"/>
      <c r="BC5211" s="40"/>
      <c r="BD5211" s="40"/>
      <c r="BE5211" s="40"/>
      <c r="BF5211" s="40"/>
    </row>
    <row r="5212" spans="1:58" x14ac:dyDescent="0.4">
      <c r="A5212" s="510"/>
      <c r="B5212" s="40"/>
      <c r="C5212" s="40"/>
      <c r="D5212" s="45"/>
      <c r="E5212" s="45"/>
      <c r="F5212" s="64"/>
      <c r="G5212" s="40"/>
      <c r="H5212" s="40"/>
      <c r="I5212" s="40"/>
      <c r="J5212" s="40"/>
      <c r="K5212" s="40"/>
      <c r="L5212" s="40"/>
      <c r="M5212" s="40"/>
      <c r="N5212" s="40"/>
      <c r="O5212" s="40"/>
      <c r="P5212" s="40"/>
      <c r="Q5212" s="40"/>
      <c r="R5212" s="40"/>
      <c r="S5212" s="40"/>
      <c r="T5212" s="40"/>
      <c r="U5212" s="40"/>
      <c r="V5212" s="40"/>
      <c r="W5212" s="40"/>
      <c r="X5212" s="40"/>
      <c r="Y5212" s="40"/>
      <c r="Z5212" s="40"/>
      <c r="AA5212" s="40"/>
      <c r="AB5212" s="40"/>
      <c r="AC5212" s="40"/>
      <c r="AD5212" s="40"/>
      <c r="AE5212" s="40"/>
      <c r="AF5212" s="40"/>
      <c r="AG5212" s="40"/>
      <c r="AH5212" s="40"/>
      <c r="AI5212" s="40"/>
      <c r="AJ5212" s="40"/>
      <c r="AK5212" s="40"/>
      <c r="AL5212" s="40"/>
      <c r="AM5212" s="40"/>
      <c r="AN5212" s="40"/>
      <c r="AO5212" s="40"/>
      <c r="AP5212" s="40"/>
      <c r="AQ5212" s="40"/>
      <c r="AR5212" s="40"/>
      <c r="AS5212" s="40"/>
      <c r="AT5212" s="40"/>
      <c r="AU5212" s="40"/>
      <c r="AV5212" s="40"/>
      <c r="AW5212" s="40"/>
      <c r="AX5212" s="40"/>
      <c r="AY5212" s="40"/>
      <c r="AZ5212" s="40"/>
      <c r="BA5212" s="40"/>
      <c r="BB5212" s="40"/>
      <c r="BC5212" s="40"/>
      <c r="BD5212" s="40"/>
      <c r="BE5212" s="40"/>
      <c r="BF5212" s="40"/>
    </row>
    <row r="5213" spans="1:58" x14ac:dyDescent="0.4">
      <c r="A5213" s="510"/>
      <c r="B5213" s="40"/>
      <c r="C5213" s="40"/>
      <c r="D5213" s="45"/>
      <c r="E5213" s="45"/>
      <c r="F5213" s="64"/>
      <c r="G5213" s="40"/>
      <c r="H5213" s="40"/>
      <c r="I5213" s="40"/>
      <c r="J5213" s="40"/>
      <c r="K5213" s="40"/>
      <c r="L5213" s="40"/>
      <c r="M5213" s="40"/>
      <c r="N5213" s="40"/>
      <c r="O5213" s="40"/>
      <c r="P5213" s="40"/>
      <c r="Q5213" s="40"/>
      <c r="R5213" s="40"/>
      <c r="S5213" s="40"/>
      <c r="T5213" s="40"/>
      <c r="U5213" s="40"/>
      <c r="V5213" s="40"/>
      <c r="W5213" s="40"/>
      <c r="X5213" s="40"/>
      <c r="Y5213" s="40"/>
      <c r="Z5213" s="40"/>
      <c r="AA5213" s="40"/>
      <c r="AB5213" s="40"/>
      <c r="AC5213" s="40"/>
      <c r="AD5213" s="40"/>
      <c r="AE5213" s="40"/>
      <c r="AF5213" s="40"/>
      <c r="AG5213" s="40"/>
      <c r="AH5213" s="40"/>
      <c r="AI5213" s="40"/>
      <c r="AJ5213" s="40"/>
      <c r="AK5213" s="40"/>
      <c r="AL5213" s="40"/>
      <c r="AM5213" s="40"/>
      <c r="AN5213" s="40"/>
      <c r="AO5213" s="40"/>
      <c r="AP5213" s="40"/>
      <c r="AQ5213" s="40"/>
      <c r="AR5213" s="40"/>
      <c r="AS5213" s="40"/>
      <c r="AT5213" s="40"/>
      <c r="AU5213" s="40"/>
      <c r="AV5213" s="40"/>
      <c r="AW5213" s="40"/>
      <c r="AX5213" s="40"/>
      <c r="AY5213" s="40"/>
      <c r="AZ5213" s="40"/>
      <c r="BA5213" s="40"/>
      <c r="BB5213" s="40"/>
      <c r="BC5213" s="40"/>
      <c r="BD5213" s="40"/>
      <c r="BE5213" s="40"/>
      <c r="BF5213" s="40"/>
    </row>
    <row r="5214" spans="1:58" x14ac:dyDescent="0.4">
      <c r="A5214" s="510"/>
      <c r="B5214" s="40"/>
      <c r="C5214" s="40"/>
      <c r="D5214" s="45"/>
      <c r="E5214" s="45"/>
      <c r="F5214" s="64"/>
      <c r="G5214" s="40"/>
      <c r="H5214" s="40"/>
      <c r="I5214" s="40"/>
      <c r="J5214" s="40"/>
      <c r="K5214" s="40"/>
      <c r="L5214" s="40"/>
      <c r="M5214" s="40"/>
      <c r="N5214" s="40"/>
      <c r="O5214" s="40"/>
      <c r="P5214" s="40"/>
      <c r="Q5214" s="40"/>
      <c r="R5214" s="40"/>
      <c r="S5214" s="40"/>
      <c r="T5214" s="40"/>
      <c r="U5214" s="40"/>
      <c r="V5214" s="40"/>
      <c r="W5214" s="40"/>
      <c r="X5214" s="40"/>
      <c r="Y5214" s="40"/>
      <c r="Z5214" s="40"/>
      <c r="AA5214" s="40"/>
      <c r="AB5214" s="40"/>
      <c r="AC5214" s="40"/>
      <c r="AD5214" s="40"/>
      <c r="AE5214" s="40"/>
      <c r="AF5214" s="40"/>
      <c r="AG5214" s="40"/>
      <c r="AH5214" s="40"/>
      <c r="AI5214" s="40"/>
      <c r="AJ5214" s="40"/>
      <c r="AK5214" s="40"/>
      <c r="AL5214" s="40"/>
      <c r="AM5214" s="40"/>
      <c r="AN5214" s="40"/>
      <c r="AO5214" s="40"/>
      <c r="AP5214" s="40"/>
      <c r="AQ5214" s="40"/>
      <c r="AR5214" s="40"/>
      <c r="AS5214" s="40"/>
      <c r="AT5214" s="40"/>
      <c r="AU5214" s="40"/>
      <c r="AV5214" s="40"/>
      <c r="AW5214" s="40"/>
      <c r="AX5214" s="40"/>
      <c r="AY5214" s="40"/>
      <c r="AZ5214" s="40"/>
      <c r="BA5214" s="40"/>
      <c r="BB5214" s="40"/>
      <c r="BC5214" s="40"/>
      <c r="BD5214" s="40"/>
      <c r="BE5214" s="40"/>
      <c r="BF5214" s="40"/>
    </row>
    <row r="5215" spans="1:58" x14ac:dyDescent="0.4">
      <c r="A5215" s="510"/>
      <c r="B5215" s="40"/>
      <c r="C5215" s="40"/>
      <c r="D5215" s="45"/>
      <c r="E5215" s="45"/>
      <c r="F5215" s="64"/>
      <c r="G5215" s="40"/>
      <c r="H5215" s="40"/>
      <c r="I5215" s="40"/>
      <c r="J5215" s="40"/>
      <c r="K5215" s="40"/>
      <c r="L5215" s="40"/>
      <c r="M5215" s="40"/>
      <c r="N5215" s="40"/>
      <c r="O5215" s="40"/>
      <c r="P5215" s="40"/>
      <c r="Q5215" s="40"/>
      <c r="R5215" s="40"/>
      <c r="S5215" s="40"/>
      <c r="T5215" s="40"/>
      <c r="U5215" s="40"/>
      <c r="V5215" s="40"/>
      <c r="W5215" s="40"/>
      <c r="X5215" s="40"/>
      <c r="Y5215" s="40"/>
      <c r="Z5215" s="40"/>
      <c r="AA5215" s="40"/>
      <c r="AB5215" s="40"/>
      <c r="AC5215" s="40"/>
      <c r="AD5215" s="40"/>
      <c r="AE5215" s="40"/>
      <c r="AF5215" s="40"/>
      <c r="AG5215" s="40"/>
      <c r="AH5215" s="40"/>
      <c r="AI5215" s="40"/>
      <c r="AJ5215" s="40"/>
      <c r="AK5215" s="40"/>
      <c r="AL5215" s="40"/>
      <c r="AM5215" s="40"/>
      <c r="AN5215" s="40"/>
      <c r="AO5215" s="40"/>
      <c r="AP5215" s="40"/>
      <c r="AQ5215" s="40"/>
      <c r="AR5215" s="40"/>
      <c r="AS5215" s="40"/>
      <c r="AT5215" s="40"/>
      <c r="AU5215" s="40"/>
      <c r="AV5215" s="40"/>
      <c r="AW5215" s="40"/>
      <c r="AX5215" s="40"/>
      <c r="AY5215" s="40"/>
      <c r="AZ5215" s="40"/>
      <c r="BA5215" s="40"/>
      <c r="BB5215" s="40"/>
      <c r="BC5215" s="40"/>
      <c r="BD5215" s="40"/>
      <c r="BE5215" s="40"/>
      <c r="BF5215" s="40"/>
    </row>
    <row r="5216" spans="1:58" x14ac:dyDescent="0.4">
      <c r="A5216" s="510"/>
      <c r="B5216" s="40"/>
      <c r="C5216" s="40"/>
      <c r="D5216" s="45"/>
      <c r="E5216" s="45"/>
      <c r="F5216" s="64"/>
      <c r="G5216" s="40"/>
      <c r="H5216" s="40"/>
      <c r="I5216" s="40"/>
      <c r="J5216" s="40"/>
      <c r="K5216" s="40"/>
      <c r="L5216" s="40"/>
      <c r="M5216" s="40"/>
      <c r="N5216" s="40"/>
      <c r="O5216" s="40"/>
      <c r="P5216" s="40"/>
      <c r="Q5216" s="40"/>
      <c r="R5216" s="40"/>
      <c r="S5216" s="40"/>
      <c r="T5216" s="40"/>
      <c r="U5216" s="40"/>
      <c r="V5216" s="40"/>
      <c r="W5216" s="40"/>
      <c r="X5216" s="40"/>
      <c r="Y5216" s="40"/>
      <c r="Z5216" s="40"/>
      <c r="AA5216" s="40"/>
      <c r="AB5216" s="40"/>
      <c r="AC5216" s="40"/>
      <c r="AD5216" s="40"/>
      <c r="AE5216" s="40"/>
      <c r="AF5216" s="40"/>
      <c r="AG5216" s="40"/>
      <c r="AH5216" s="40"/>
      <c r="AI5216" s="40"/>
      <c r="AJ5216" s="40"/>
      <c r="AK5216" s="40"/>
      <c r="AL5216" s="40"/>
      <c r="AM5216" s="40"/>
      <c r="AN5216" s="40"/>
      <c r="AO5216" s="40"/>
      <c r="AP5216" s="40"/>
      <c r="AQ5216" s="40"/>
      <c r="AR5216" s="40"/>
      <c r="AS5216" s="40"/>
      <c r="AT5216" s="40"/>
      <c r="AU5216" s="40"/>
      <c r="AV5216" s="40"/>
      <c r="AW5216" s="40"/>
      <c r="AX5216" s="40"/>
      <c r="AY5216" s="40"/>
      <c r="AZ5216" s="40"/>
      <c r="BA5216" s="40"/>
      <c r="BB5216" s="40"/>
      <c r="BC5216" s="40"/>
      <c r="BD5216" s="40"/>
      <c r="BE5216" s="40"/>
      <c r="BF5216" s="40"/>
    </row>
    <row r="5217" spans="1:58" x14ac:dyDescent="0.4">
      <c r="A5217" s="510"/>
      <c r="B5217" s="40"/>
      <c r="C5217" s="40"/>
      <c r="D5217" s="45"/>
      <c r="E5217" s="45"/>
      <c r="F5217" s="64"/>
      <c r="G5217" s="40"/>
      <c r="H5217" s="40"/>
      <c r="I5217" s="40"/>
      <c r="J5217" s="40"/>
      <c r="K5217" s="40"/>
      <c r="L5217" s="40"/>
      <c r="M5217" s="40"/>
      <c r="N5217" s="40"/>
      <c r="O5217" s="40"/>
      <c r="P5217" s="40"/>
      <c r="Q5217" s="40"/>
      <c r="R5217" s="40"/>
      <c r="S5217" s="40"/>
      <c r="T5217" s="40"/>
      <c r="U5217" s="40"/>
      <c r="V5217" s="40"/>
      <c r="W5217" s="40"/>
      <c r="X5217" s="40"/>
      <c r="Y5217" s="40"/>
      <c r="Z5217" s="40"/>
      <c r="AA5217" s="40"/>
      <c r="AB5217" s="40"/>
      <c r="AC5217" s="40"/>
      <c r="AD5217" s="40"/>
      <c r="AE5217" s="40"/>
      <c r="AF5217" s="40"/>
      <c r="AG5217" s="40"/>
      <c r="AH5217" s="40"/>
      <c r="AI5217" s="40"/>
      <c r="AJ5217" s="40"/>
      <c r="AK5217" s="40"/>
      <c r="AL5217" s="40"/>
      <c r="AM5217" s="40"/>
      <c r="AN5217" s="40"/>
      <c r="AO5217" s="40"/>
      <c r="AP5217" s="40"/>
      <c r="AQ5217" s="40"/>
      <c r="AR5217" s="40"/>
      <c r="AS5217" s="40"/>
      <c r="AT5217" s="40"/>
      <c r="AU5217" s="40"/>
      <c r="AV5217" s="40"/>
      <c r="AW5217" s="40"/>
      <c r="AX5217" s="40"/>
      <c r="AY5217" s="40"/>
      <c r="AZ5217" s="40"/>
      <c r="BA5217" s="40"/>
      <c r="BB5217" s="40"/>
      <c r="BC5217" s="40"/>
      <c r="BD5217" s="40"/>
      <c r="BE5217" s="40"/>
      <c r="BF5217" s="40"/>
    </row>
    <row r="5218" spans="1:58" x14ac:dyDescent="0.4">
      <c r="A5218" s="510"/>
      <c r="B5218" s="40"/>
      <c r="C5218" s="40"/>
      <c r="D5218" s="45"/>
      <c r="E5218" s="45"/>
      <c r="F5218" s="64"/>
      <c r="G5218" s="40"/>
      <c r="H5218" s="40"/>
      <c r="I5218" s="40"/>
      <c r="J5218" s="40"/>
      <c r="K5218" s="40"/>
      <c r="L5218" s="40"/>
      <c r="M5218" s="40"/>
      <c r="N5218" s="40"/>
      <c r="O5218" s="40"/>
      <c r="P5218" s="40"/>
      <c r="Q5218" s="40"/>
      <c r="R5218" s="40"/>
      <c r="S5218" s="40"/>
      <c r="T5218" s="40"/>
      <c r="U5218" s="40"/>
      <c r="V5218" s="40"/>
      <c r="W5218" s="40"/>
      <c r="X5218" s="40"/>
      <c r="Y5218" s="40"/>
      <c r="Z5218" s="40"/>
      <c r="AA5218" s="40"/>
      <c r="AB5218" s="40"/>
      <c r="AC5218" s="40"/>
      <c r="AD5218" s="40"/>
      <c r="AE5218" s="40"/>
      <c r="AF5218" s="40"/>
      <c r="AG5218" s="40"/>
      <c r="AH5218" s="40"/>
      <c r="AI5218" s="40"/>
      <c r="AJ5218" s="40"/>
      <c r="AK5218" s="40"/>
      <c r="AL5218" s="40"/>
      <c r="AM5218" s="40"/>
      <c r="AN5218" s="40"/>
      <c r="AO5218" s="40"/>
      <c r="AP5218" s="40"/>
      <c r="AQ5218" s="40"/>
      <c r="AR5218" s="40"/>
      <c r="AS5218" s="40"/>
      <c r="AT5218" s="40"/>
      <c r="AU5218" s="40"/>
      <c r="AV5218" s="40"/>
      <c r="AW5218" s="40"/>
      <c r="AX5218" s="40"/>
      <c r="AY5218" s="40"/>
      <c r="AZ5218" s="40"/>
      <c r="BA5218" s="40"/>
      <c r="BB5218" s="40"/>
      <c r="BC5218" s="40"/>
      <c r="BD5218" s="40"/>
      <c r="BE5218" s="40"/>
      <c r="BF5218" s="40"/>
    </row>
    <row r="5219" spans="1:58" x14ac:dyDescent="0.4">
      <c r="A5219" s="510"/>
      <c r="B5219" s="40"/>
      <c r="C5219" s="40"/>
      <c r="D5219" s="45"/>
      <c r="E5219" s="45"/>
      <c r="F5219" s="64"/>
      <c r="G5219" s="40"/>
      <c r="H5219" s="40"/>
      <c r="I5219" s="40"/>
      <c r="J5219" s="40"/>
      <c r="K5219" s="40"/>
      <c r="L5219" s="40"/>
      <c r="M5219" s="40"/>
      <c r="N5219" s="40"/>
      <c r="O5219" s="40"/>
      <c r="P5219" s="40"/>
      <c r="Q5219" s="40"/>
      <c r="R5219" s="40"/>
      <c r="S5219" s="40"/>
      <c r="T5219" s="40"/>
      <c r="U5219" s="40"/>
      <c r="V5219" s="40"/>
      <c r="W5219" s="40"/>
      <c r="X5219" s="40"/>
      <c r="Y5219" s="40"/>
      <c r="Z5219" s="40"/>
      <c r="AA5219" s="40"/>
      <c r="AB5219" s="40"/>
      <c r="AC5219" s="40"/>
      <c r="AD5219" s="40"/>
      <c r="AE5219" s="40"/>
      <c r="AF5219" s="40"/>
      <c r="AG5219" s="40"/>
      <c r="AH5219" s="40"/>
      <c r="AI5219" s="40"/>
      <c r="AJ5219" s="40"/>
      <c r="AK5219" s="40"/>
      <c r="AL5219" s="40"/>
      <c r="AM5219" s="40"/>
      <c r="AN5219" s="40"/>
      <c r="AO5219" s="40"/>
      <c r="AP5219" s="40"/>
      <c r="AQ5219" s="40"/>
      <c r="AR5219" s="40"/>
      <c r="AS5219" s="40"/>
      <c r="AT5219" s="40"/>
      <c r="AU5219" s="40"/>
      <c r="AV5219" s="40"/>
      <c r="AW5219" s="40"/>
      <c r="AX5219" s="40"/>
      <c r="AY5219" s="40"/>
      <c r="AZ5219" s="40"/>
      <c r="BA5219" s="40"/>
      <c r="BB5219" s="40"/>
      <c r="BC5219" s="40"/>
      <c r="BD5219" s="40"/>
      <c r="BE5219" s="40"/>
      <c r="BF5219" s="40"/>
    </row>
    <row r="5220" spans="1:58" x14ac:dyDescent="0.4">
      <c r="A5220" s="510"/>
      <c r="B5220" s="40"/>
      <c r="C5220" s="40"/>
      <c r="D5220" s="45"/>
      <c r="E5220" s="45"/>
      <c r="F5220" s="64"/>
      <c r="G5220" s="40"/>
      <c r="H5220" s="40"/>
      <c r="I5220" s="40"/>
      <c r="J5220" s="40"/>
      <c r="K5220" s="40"/>
      <c r="L5220" s="40"/>
      <c r="M5220" s="40"/>
      <c r="N5220" s="40"/>
      <c r="O5220" s="40"/>
      <c r="P5220" s="40"/>
      <c r="Q5220" s="40"/>
      <c r="R5220" s="40"/>
      <c r="S5220" s="40"/>
      <c r="T5220" s="40"/>
      <c r="U5220" s="40"/>
      <c r="V5220" s="40"/>
      <c r="W5220" s="40"/>
      <c r="X5220" s="40"/>
      <c r="Y5220" s="40"/>
      <c r="Z5220" s="40"/>
      <c r="AA5220" s="40"/>
      <c r="AB5220" s="40"/>
      <c r="AC5220" s="40"/>
      <c r="AD5220" s="40"/>
      <c r="AE5220" s="40"/>
      <c r="AF5220" s="40"/>
      <c r="AG5220" s="40"/>
      <c r="AH5220" s="40"/>
      <c r="AI5220" s="40"/>
      <c r="AJ5220" s="40"/>
      <c r="AK5220" s="40"/>
      <c r="AL5220" s="40"/>
      <c r="AM5220" s="40"/>
      <c r="AN5220" s="40"/>
      <c r="AO5220" s="40"/>
      <c r="AP5220" s="40"/>
      <c r="AQ5220" s="40"/>
      <c r="AR5220" s="40"/>
      <c r="AS5220" s="40"/>
      <c r="AT5220" s="40"/>
      <c r="AU5220" s="40"/>
      <c r="AV5220" s="40"/>
      <c r="AW5220" s="40"/>
      <c r="AX5220" s="40"/>
      <c r="AY5220" s="40"/>
      <c r="AZ5220" s="40"/>
      <c r="BA5220" s="40"/>
      <c r="BB5220" s="40"/>
      <c r="BC5220" s="40"/>
      <c r="BD5220" s="40"/>
      <c r="BE5220" s="40"/>
      <c r="BF5220" s="40"/>
    </row>
    <row r="5221" spans="1:58" x14ac:dyDescent="0.4">
      <c r="A5221" s="510"/>
      <c r="B5221" s="40"/>
      <c r="C5221" s="40"/>
      <c r="D5221" s="45"/>
      <c r="E5221" s="45"/>
      <c r="F5221" s="64"/>
      <c r="G5221" s="40"/>
      <c r="H5221" s="40"/>
      <c r="I5221" s="40"/>
      <c r="J5221" s="40"/>
      <c r="K5221" s="40"/>
      <c r="L5221" s="40"/>
      <c r="M5221" s="40"/>
      <c r="N5221" s="40"/>
      <c r="O5221" s="40"/>
      <c r="P5221" s="40"/>
      <c r="Q5221" s="40"/>
      <c r="R5221" s="40"/>
      <c r="S5221" s="40"/>
      <c r="T5221" s="40"/>
      <c r="U5221" s="40"/>
      <c r="V5221" s="40"/>
      <c r="W5221" s="40"/>
      <c r="X5221" s="40"/>
      <c r="Y5221" s="40"/>
      <c r="Z5221" s="40"/>
      <c r="AA5221" s="40"/>
      <c r="AB5221" s="40"/>
      <c r="AC5221" s="40"/>
      <c r="AD5221" s="40"/>
      <c r="AE5221" s="40"/>
      <c r="AF5221" s="40"/>
      <c r="AG5221" s="40"/>
      <c r="AH5221" s="40"/>
      <c r="AI5221" s="40"/>
      <c r="AJ5221" s="40"/>
      <c r="AK5221" s="40"/>
      <c r="AL5221" s="40"/>
      <c r="AM5221" s="40"/>
      <c r="AN5221" s="40"/>
      <c r="AO5221" s="40"/>
      <c r="AP5221" s="40"/>
      <c r="AQ5221" s="40"/>
      <c r="AR5221" s="40"/>
      <c r="AS5221" s="40"/>
      <c r="AT5221" s="40"/>
      <c r="AU5221" s="40"/>
      <c r="AV5221" s="40"/>
      <c r="AW5221" s="40"/>
      <c r="AX5221" s="40"/>
      <c r="AY5221" s="40"/>
      <c r="AZ5221" s="40"/>
      <c r="BA5221" s="40"/>
      <c r="BB5221" s="40"/>
      <c r="BC5221" s="40"/>
      <c r="BD5221" s="40"/>
      <c r="BE5221" s="40"/>
      <c r="BF5221" s="40"/>
    </row>
    <row r="5222" spans="1:58" x14ac:dyDescent="0.4">
      <c r="A5222" s="510"/>
      <c r="B5222" s="40"/>
      <c r="C5222" s="40"/>
      <c r="D5222" s="45"/>
      <c r="E5222" s="45"/>
      <c r="F5222" s="64"/>
      <c r="G5222" s="40"/>
      <c r="H5222" s="40"/>
      <c r="I5222" s="40"/>
      <c r="J5222" s="40"/>
      <c r="K5222" s="40"/>
      <c r="L5222" s="40"/>
      <c r="M5222" s="40"/>
      <c r="N5222" s="40"/>
      <c r="O5222" s="40"/>
      <c r="P5222" s="40"/>
      <c r="Q5222" s="40"/>
      <c r="R5222" s="40"/>
      <c r="S5222" s="40"/>
      <c r="T5222" s="40"/>
      <c r="U5222" s="40"/>
      <c r="V5222" s="40"/>
      <c r="W5222" s="40"/>
      <c r="X5222" s="40"/>
      <c r="Y5222" s="40"/>
      <c r="Z5222" s="40"/>
      <c r="AA5222" s="40"/>
      <c r="AB5222" s="40"/>
      <c r="AC5222" s="40"/>
      <c r="AD5222" s="40"/>
      <c r="AE5222" s="40"/>
      <c r="AF5222" s="40"/>
      <c r="AG5222" s="40"/>
      <c r="AH5222" s="40"/>
      <c r="AI5222" s="40"/>
      <c r="AJ5222" s="40"/>
      <c r="AK5222" s="40"/>
      <c r="AL5222" s="40"/>
      <c r="AM5222" s="40"/>
      <c r="AN5222" s="40"/>
      <c r="AO5222" s="40"/>
      <c r="AP5222" s="40"/>
      <c r="AQ5222" s="40"/>
      <c r="AR5222" s="40"/>
      <c r="AS5222" s="40"/>
      <c r="AT5222" s="40"/>
      <c r="AU5222" s="40"/>
      <c r="AV5222" s="40"/>
      <c r="AW5222" s="40"/>
      <c r="AX5222" s="40"/>
      <c r="AY5222" s="40"/>
      <c r="AZ5222" s="40"/>
      <c r="BA5222" s="40"/>
      <c r="BB5222" s="40"/>
      <c r="BC5222" s="40"/>
      <c r="BD5222" s="40"/>
      <c r="BE5222" s="40"/>
      <c r="BF5222" s="40"/>
    </row>
    <row r="5223" spans="1:58" x14ac:dyDescent="0.4">
      <c r="A5223" s="510"/>
      <c r="B5223" s="40"/>
      <c r="C5223" s="40"/>
      <c r="D5223" s="45"/>
      <c r="E5223" s="45"/>
      <c r="F5223" s="64"/>
      <c r="G5223" s="40"/>
      <c r="H5223" s="40"/>
      <c r="I5223" s="40"/>
      <c r="J5223" s="40"/>
      <c r="K5223" s="40"/>
      <c r="L5223" s="40"/>
      <c r="M5223" s="40"/>
      <c r="N5223" s="40"/>
      <c r="O5223" s="40"/>
      <c r="P5223" s="40"/>
      <c r="Q5223" s="40"/>
      <c r="R5223" s="40"/>
      <c r="S5223" s="40"/>
      <c r="T5223" s="40"/>
      <c r="U5223" s="40"/>
      <c r="V5223" s="40"/>
      <c r="W5223" s="40"/>
      <c r="X5223" s="40"/>
      <c r="Y5223" s="40"/>
      <c r="Z5223" s="40"/>
      <c r="AA5223" s="40"/>
      <c r="AB5223" s="40"/>
      <c r="AC5223" s="40"/>
      <c r="AD5223" s="40"/>
      <c r="AE5223" s="40"/>
      <c r="AF5223" s="40"/>
      <c r="AG5223" s="40"/>
      <c r="AH5223" s="40"/>
      <c r="AI5223" s="40"/>
      <c r="AJ5223" s="40"/>
      <c r="AK5223" s="40"/>
      <c r="AL5223" s="40"/>
      <c r="AM5223" s="40"/>
      <c r="AN5223" s="40"/>
      <c r="AO5223" s="40"/>
      <c r="AP5223" s="40"/>
      <c r="AQ5223" s="40"/>
      <c r="AR5223" s="40"/>
      <c r="AS5223" s="40"/>
      <c r="AT5223" s="40"/>
      <c r="AU5223" s="40"/>
      <c r="AV5223" s="40"/>
      <c r="AW5223" s="40"/>
      <c r="AX5223" s="40"/>
      <c r="AY5223" s="40"/>
      <c r="AZ5223" s="40"/>
      <c r="BA5223" s="40"/>
      <c r="BB5223" s="40"/>
      <c r="BC5223" s="40"/>
      <c r="BD5223" s="40"/>
      <c r="BE5223" s="40"/>
      <c r="BF5223" s="40"/>
    </row>
    <row r="5224" spans="1:58" x14ac:dyDescent="0.4">
      <c r="A5224" s="510"/>
      <c r="B5224" s="40"/>
      <c r="C5224" s="40"/>
      <c r="D5224" s="45"/>
      <c r="E5224" s="45"/>
      <c r="F5224" s="64"/>
      <c r="G5224" s="40"/>
      <c r="H5224" s="40"/>
      <c r="I5224" s="40"/>
      <c r="J5224" s="40"/>
      <c r="K5224" s="40"/>
      <c r="L5224" s="40"/>
      <c r="M5224" s="40"/>
      <c r="N5224" s="40"/>
      <c r="O5224" s="40"/>
      <c r="P5224" s="40"/>
      <c r="Q5224" s="40"/>
      <c r="R5224" s="40"/>
      <c r="S5224" s="40"/>
      <c r="T5224" s="40"/>
      <c r="U5224" s="40"/>
      <c r="V5224" s="40"/>
      <c r="W5224" s="40"/>
      <c r="X5224" s="40"/>
      <c r="Y5224" s="40"/>
      <c r="Z5224" s="40"/>
      <c r="AA5224" s="40"/>
      <c r="AB5224" s="40"/>
      <c r="AC5224" s="40"/>
      <c r="AD5224" s="40"/>
      <c r="AE5224" s="40"/>
      <c r="AF5224" s="40"/>
      <c r="AG5224" s="40"/>
      <c r="AH5224" s="40"/>
      <c r="AI5224" s="40"/>
      <c r="AJ5224" s="40"/>
      <c r="AK5224" s="40"/>
      <c r="AL5224" s="40"/>
      <c r="AM5224" s="40"/>
      <c r="AN5224" s="40"/>
      <c r="AO5224" s="40"/>
      <c r="AP5224" s="40"/>
      <c r="AQ5224" s="40"/>
      <c r="AR5224" s="40"/>
      <c r="AS5224" s="40"/>
      <c r="AT5224" s="40"/>
      <c r="AU5224" s="40"/>
      <c r="AV5224" s="40"/>
      <c r="AW5224" s="40"/>
      <c r="AX5224" s="40"/>
      <c r="AY5224" s="40"/>
      <c r="AZ5224" s="40"/>
      <c r="BA5224" s="40"/>
      <c r="BB5224" s="40"/>
      <c r="BC5224" s="40"/>
      <c r="BD5224" s="40"/>
      <c r="BE5224" s="40"/>
      <c r="BF5224" s="40"/>
    </row>
    <row r="5225" spans="1:58" x14ac:dyDescent="0.4">
      <c r="A5225" s="510"/>
      <c r="B5225" s="40"/>
      <c r="C5225" s="40"/>
      <c r="D5225" s="45"/>
      <c r="E5225" s="45"/>
      <c r="F5225" s="64"/>
      <c r="G5225" s="40"/>
      <c r="H5225" s="40"/>
      <c r="I5225" s="40"/>
      <c r="J5225" s="40"/>
      <c r="K5225" s="40"/>
      <c r="L5225" s="40"/>
      <c r="M5225" s="40"/>
      <c r="N5225" s="40"/>
      <c r="O5225" s="40"/>
      <c r="P5225" s="40"/>
      <c r="Q5225" s="40"/>
      <c r="R5225" s="40"/>
      <c r="S5225" s="40"/>
      <c r="T5225" s="40"/>
      <c r="U5225" s="40"/>
      <c r="V5225" s="40"/>
      <c r="W5225" s="40"/>
      <c r="X5225" s="40"/>
      <c r="Y5225" s="40"/>
      <c r="Z5225" s="40"/>
      <c r="AA5225" s="40"/>
      <c r="AB5225" s="40"/>
      <c r="AC5225" s="40"/>
      <c r="AD5225" s="40"/>
      <c r="AE5225" s="40"/>
      <c r="AF5225" s="40"/>
      <c r="AG5225" s="40"/>
      <c r="AH5225" s="40"/>
      <c r="AI5225" s="40"/>
      <c r="AJ5225" s="40"/>
      <c r="AK5225" s="40"/>
      <c r="AL5225" s="40"/>
      <c r="AM5225" s="40"/>
      <c r="AN5225" s="40"/>
      <c r="AO5225" s="40"/>
      <c r="AP5225" s="40"/>
      <c r="AQ5225" s="40"/>
      <c r="AR5225" s="40"/>
      <c r="AS5225" s="40"/>
      <c r="AT5225" s="40"/>
      <c r="AU5225" s="40"/>
      <c r="AV5225" s="40"/>
      <c r="AW5225" s="40"/>
      <c r="AX5225" s="40"/>
      <c r="AY5225" s="40"/>
      <c r="AZ5225" s="40"/>
      <c r="BA5225" s="40"/>
      <c r="BB5225" s="40"/>
      <c r="BC5225" s="40"/>
      <c r="BD5225" s="40"/>
      <c r="BE5225" s="40"/>
      <c r="BF5225" s="40"/>
    </row>
    <row r="5226" spans="1:58" x14ac:dyDescent="0.4">
      <c r="A5226" s="510"/>
      <c r="B5226" s="40"/>
      <c r="C5226" s="40"/>
      <c r="D5226" s="45"/>
      <c r="E5226" s="45"/>
      <c r="F5226" s="64"/>
      <c r="G5226" s="40"/>
      <c r="H5226" s="40"/>
      <c r="I5226" s="40"/>
      <c r="J5226" s="40"/>
      <c r="K5226" s="40"/>
      <c r="L5226" s="40"/>
      <c r="M5226" s="40"/>
      <c r="N5226" s="40"/>
      <c r="O5226" s="40"/>
      <c r="P5226" s="40"/>
      <c r="Q5226" s="40"/>
      <c r="R5226" s="40"/>
      <c r="S5226" s="40"/>
      <c r="T5226" s="40"/>
      <c r="U5226" s="40"/>
      <c r="V5226" s="40"/>
      <c r="W5226" s="40"/>
      <c r="X5226" s="40"/>
      <c r="Y5226" s="40"/>
      <c r="Z5226" s="40"/>
      <c r="AA5226" s="40"/>
      <c r="AB5226" s="40"/>
      <c r="AC5226" s="40"/>
      <c r="AD5226" s="40"/>
      <c r="AE5226" s="40"/>
      <c r="AF5226" s="40"/>
      <c r="AG5226" s="40"/>
      <c r="AH5226" s="40"/>
      <c r="AI5226" s="40"/>
      <c r="AJ5226" s="40"/>
      <c r="AK5226" s="40"/>
      <c r="AL5226" s="40"/>
      <c r="AM5226" s="40"/>
      <c r="AN5226" s="40"/>
      <c r="AO5226" s="40"/>
      <c r="AP5226" s="40"/>
      <c r="AQ5226" s="40"/>
      <c r="AR5226" s="40"/>
      <c r="AS5226" s="40"/>
      <c r="AT5226" s="40"/>
      <c r="AU5226" s="40"/>
      <c r="AV5226" s="40"/>
      <c r="AW5226" s="40"/>
      <c r="AX5226" s="40"/>
      <c r="AY5226" s="40"/>
      <c r="AZ5226" s="40"/>
      <c r="BA5226" s="40"/>
      <c r="BB5226" s="40"/>
      <c r="BC5226" s="40"/>
      <c r="BD5226" s="40"/>
      <c r="BE5226" s="40"/>
      <c r="BF5226" s="40"/>
    </row>
    <row r="5227" spans="1:58" x14ac:dyDescent="0.4">
      <c r="A5227" s="510"/>
      <c r="B5227" s="40"/>
      <c r="C5227" s="40"/>
      <c r="D5227" s="45"/>
      <c r="E5227" s="45"/>
      <c r="F5227" s="64"/>
      <c r="G5227" s="40"/>
      <c r="H5227" s="40"/>
      <c r="I5227" s="40"/>
      <c r="J5227" s="40"/>
      <c r="K5227" s="40"/>
      <c r="L5227" s="40"/>
      <c r="M5227" s="40"/>
      <c r="N5227" s="40"/>
      <c r="O5227" s="40"/>
      <c r="P5227" s="40"/>
      <c r="Q5227" s="40"/>
      <c r="R5227" s="40"/>
      <c r="S5227" s="40"/>
      <c r="T5227" s="40"/>
      <c r="U5227" s="40"/>
      <c r="V5227" s="40"/>
      <c r="W5227" s="40"/>
      <c r="X5227" s="40"/>
      <c r="Y5227" s="40"/>
      <c r="Z5227" s="40"/>
      <c r="AA5227" s="40"/>
      <c r="AB5227" s="40"/>
      <c r="AC5227" s="40"/>
      <c r="AD5227" s="40"/>
      <c r="AE5227" s="40"/>
      <c r="AF5227" s="40"/>
      <c r="AG5227" s="40"/>
      <c r="AH5227" s="40"/>
      <c r="AI5227" s="40"/>
      <c r="AJ5227" s="40"/>
      <c r="AK5227" s="40"/>
      <c r="AL5227" s="40"/>
      <c r="AM5227" s="40"/>
      <c r="AN5227" s="40"/>
      <c r="AO5227" s="40"/>
      <c r="AP5227" s="40"/>
      <c r="AQ5227" s="40"/>
      <c r="AR5227" s="40"/>
      <c r="AS5227" s="40"/>
      <c r="AT5227" s="40"/>
      <c r="AU5227" s="40"/>
      <c r="AV5227" s="40"/>
      <c r="AW5227" s="40"/>
      <c r="AX5227" s="40"/>
      <c r="AY5227" s="40"/>
      <c r="AZ5227" s="40"/>
      <c r="BA5227" s="40"/>
      <c r="BB5227" s="40"/>
      <c r="BC5227" s="40"/>
      <c r="BD5227" s="40"/>
      <c r="BE5227" s="40"/>
      <c r="BF5227" s="40"/>
    </row>
    <row r="5228" spans="1:58" x14ac:dyDescent="0.4">
      <c r="A5228" s="510"/>
      <c r="B5228" s="40"/>
      <c r="C5228" s="40"/>
      <c r="D5228" s="45"/>
      <c r="E5228" s="45"/>
      <c r="F5228" s="64"/>
      <c r="G5228" s="40"/>
      <c r="H5228" s="40"/>
      <c r="I5228" s="40"/>
      <c r="J5228" s="40"/>
      <c r="K5228" s="40"/>
      <c r="L5228" s="40"/>
      <c r="M5228" s="40"/>
      <c r="N5228" s="40"/>
      <c r="O5228" s="40"/>
      <c r="P5228" s="40"/>
      <c r="Q5228" s="40"/>
      <c r="R5228" s="40"/>
      <c r="S5228" s="40"/>
      <c r="T5228" s="40"/>
      <c r="U5228" s="40"/>
      <c r="V5228" s="40"/>
      <c r="W5228" s="40"/>
      <c r="X5228" s="40"/>
      <c r="Y5228" s="40"/>
      <c r="Z5228" s="40"/>
      <c r="AA5228" s="40"/>
      <c r="AB5228" s="40"/>
      <c r="AC5228" s="40"/>
      <c r="AD5228" s="40"/>
      <c r="AE5228" s="40"/>
      <c r="AF5228" s="40"/>
      <c r="AG5228" s="40"/>
      <c r="AH5228" s="40"/>
      <c r="AI5228" s="40"/>
      <c r="AJ5228" s="40"/>
      <c r="AK5228" s="40"/>
      <c r="AL5228" s="40"/>
      <c r="AM5228" s="40"/>
      <c r="AN5228" s="40"/>
      <c r="AO5228" s="40"/>
      <c r="AP5228" s="40"/>
      <c r="AQ5228" s="40"/>
      <c r="AR5228" s="40"/>
      <c r="AS5228" s="40"/>
      <c r="AT5228" s="40"/>
      <c r="AU5228" s="40"/>
      <c r="AV5228" s="40"/>
      <c r="AW5228" s="40"/>
      <c r="AX5228" s="40"/>
      <c r="AY5228" s="40"/>
      <c r="AZ5228" s="40"/>
      <c r="BA5228" s="40"/>
      <c r="BB5228" s="40"/>
      <c r="BC5228" s="40"/>
      <c r="BD5228" s="40"/>
      <c r="BE5228" s="40"/>
      <c r="BF5228" s="40"/>
    </row>
    <row r="5229" spans="1:58" x14ac:dyDescent="0.4">
      <c r="A5229" s="510"/>
      <c r="B5229" s="40"/>
      <c r="C5229" s="40"/>
      <c r="D5229" s="45"/>
      <c r="E5229" s="45"/>
      <c r="F5229" s="64"/>
      <c r="G5229" s="40"/>
      <c r="H5229" s="40"/>
      <c r="I5229" s="40"/>
      <c r="J5229" s="40"/>
      <c r="K5229" s="40"/>
      <c r="L5229" s="40"/>
      <c r="M5229" s="40"/>
      <c r="N5229" s="40"/>
      <c r="O5229" s="40"/>
      <c r="P5229" s="40"/>
      <c r="Q5229" s="40"/>
      <c r="R5229" s="40"/>
      <c r="S5229" s="40"/>
      <c r="T5229" s="40"/>
      <c r="U5229" s="40"/>
      <c r="V5229" s="40"/>
      <c r="W5229" s="40"/>
      <c r="X5229" s="40"/>
      <c r="Y5229" s="40"/>
      <c r="Z5229" s="40"/>
      <c r="AA5229" s="40"/>
      <c r="AB5229" s="40"/>
      <c r="AC5229" s="40"/>
      <c r="AD5229" s="40"/>
      <c r="AE5229" s="40"/>
      <c r="AF5229" s="40"/>
      <c r="AG5229" s="40"/>
      <c r="AH5229" s="40"/>
      <c r="AI5229" s="40"/>
      <c r="AJ5229" s="40"/>
      <c r="AK5229" s="40"/>
      <c r="AL5229" s="40"/>
      <c r="AM5229" s="40"/>
      <c r="AN5229" s="40"/>
      <c r="AO5229" s="40"/>
      <c r="AP5229" s="40"/>
      <c r="AQ5229" s="40"/>
      <c r="AR5229" s="40"/>
      <c r="AS5229" s="40"/>
      <c r="AT5229" s="40"/>
      <c r="AU5229" s="40"/>
      <c r="AV5229" s="40"/>
      <c r="AW5229" s="40"/>
      <c r="AX5229" s="40"/>
      <c r="AY5229" s="40"/>
      <c r="AZ5229" s="40"/>
      <c r="BA5229" s="40"/>
      <c r="BB5229" s="40"/>
      <c r="BC5229" s="40"/>
      <c r="BD5229" s="40"/>
      <c r="BE5229" s="40"/>
      <c r="BF5229" s="40"/>
    </row>
    <row r="5230" spans="1:58" x14ac:dyDescent="0.4">
      <c r="A5230" s="510"/>
      <c r="B5230" s="40"/>
      <c r="C5230" s="40"/>
      <c r="D5230" s="45"/>
      <c r="E5230" s="45"/>
      <c r="F5230" s="64"/>
      <c r="G5230" s="40"/>
      <c r="H5230" s="40"/>
      <c r="I5230" s="40"/>
      <c r="J5230" s="40"/>
      <c r="K5230" s="40"/>
      <c r="L5230" s="40"/>
      <c r="M5230" s="40"/>
      <c r="N5230" s="40"/>
      <c r="O5230" s="40"/>
      <c r="P5230" s="40"/>
      <c r="Q5230" s="40"/>
      <c r="R5230" s="40"/>
      <c r="S5230" s="40"/>
      <c r="T5230" s="40"/>
      <c r="U5230" s="40"/>
      <c r="V5230" s="40"/>
      <c r="W5230" s="40"/>
      <c r="X5230" s="40"/>
      <c r="Y5230" s="40"/>
      <c r="Z5230" s="40"/>
      <c r="AA5230" s="40"/>
      <c r="AB5230" s="40"/>
      <c r="AC5230" s="40"/>
      <c r="AD5230" s="40"/>
      <c r="AE5230" s="40"/>
      <c r="AF5230" s="40"/>
      <c r="AG5230" s="40"/>
      <c r="AH5230" s="40"/>
      <c r="AI5230" s="40"/>
      <c r="AJ5230" s="40"/>
      <c r="AK5230" s="40"/>
      <c r="AL5230" s="40"/>
      <c r="AM5230" s="40"/>
      <c r="AN5230" s="40"/>
      <c r="AO5230" s="40"/>
      <c r="AP5230" s="40"/>
      <c r="AQ5230" s="40"/>
      <c r="AR5230" s="40"/>
      <c r="AS5230" s="40"/>
      <c r="AT5230" s="40"/>
      <c r="AU5230" s="40"/>
      <c r="AV5230" s="40"/>
      <c r="AW5230" s="40"/>
      <c r="AX5230" s="40"/>
      <c r="AY5230" s="40"/>
      <c r="AZ5230" s="40"/>
      <c r="BA5230" s="40"/>
      <c r="BB5230" s="40"/>
      <c r="BC5230" s="40"/>
      <c r="BD5230" s="40"/>
      <c r="BE5230" s="40"/>
      <c r="BF5230" s="40"/>
    </row>
    <row r="5231" spans="1:58" x14ac:dyDescent="0.4">
      <c r="A5231" s="510"/>
      <c r="B5231" s="40"/>
      <c r="C5231" s="40"/>
      <c r="D5231" s="45"/>
      <c r="E5231" s="45"/>
      <c r="F5231" s="64"/>
      <c r="G5231" s="40"/>
      <c r="H5231" s="40"/>
      <c r="I5231" s="40"/>
      <c r="J5231" s="40"/>
      <c r="K5231" s="40"/>
      <c r="L5231" s="40"/>
      <c r="M5231" s="40"/>
      <c r="N5231" s="40"/>
      <c r="O5231" s="40"/>
      <c r="P5231" s="40"/>
      <c r="Q5231" s="40"/>
      <c r="R5231" s="40"/>
      <c r="S5231" s="40"/>
      <c r="T5231" s="40"/>
      <c r="U5231" s="40"/>
      <c r="V5231" s="40"/>
      <c r="W5231" s="40"/>
      <c r="X5231" s="40"/>
      <c r="Y5231" s="40"/>
      <c r="Z5231" s="40"/>
      <c r="AA5231" s="40"/>
      <c r="AB5231" s="40"/>
      <c r="AC5231" s="40"/>
      <c r="AD5231" s="40"/>
      <c r="AE5231" s="40"/>
      <c r="AF5231" s="40"/>
      <c r="AG5231" s="40"/>
      <c r="AH5231" s="40"/>
      <c r="AI5231" s="40"/>
      <c r="AJ5231" s="40"/>
      <c r="AK5231" s="40"/>
      <c r="AL5231" s="40"/>
      <c r="AM5231" s="40"/>
      <c r="AN5231" s="40"/>
      <c r="AO5231" s="40"/>
      <c r="AP5231" s="40"/>
      <c r="AQ5231" s="40"/>
      <c r="AR5231" s="40"/>
      <c r="AS5231" s="40"/>
      <c r="AT5231" s="40"/>
      <c r="AU5231" s="40"/>
      <c r="AV5231" s="40"/>
      <c r="AW5231" s="40"/>
      <c r="AX5231" s="40"/>
      <c r="AY5231" s="40"/>
      <c r="AZ5231" s="40"/>
      <c r="BA5231" s="40"/>
      <c r="BB5231" s="40"/>
      <c r="BC5231" s="40"/>
      <c r="BD5231" s="40"/>
      <c r="BE5231" s="40"/>
      <c r="BF5231" s="40"/>
    </row>
    <row r="5232" spans="1:58" x14ac:dyDescent="0.4">
      <c r="A5232" s="510"/>
      <c r="B5232" s="40"/>
      <c r="C5232" s="40"/>
      <c r="D5232" s="45"/>
      <c r="E5232" s="45"/>
      <c r="F5232" s="64"/>
      <c r="G5232" s="40"/>
      <c r="H5232" s="40"/>
      <c r="I5232" s="40"/>
      <c r="J5232" s="40"/>
      <c r="K5232" s="40"/>
      <c r="L5232" s="40"/>
      <c r="M5232" s="40"/>
      <c r="N5232" s="40"/>
      <c r="O5232" s="40"/>
      <c r="P5232" s="40"/>
      <c r="Q5232" s="40"/>
      <c r="R5232" s="40"/>
      <c r="S5232" s="40"/>
      <c r="T5232" s="40"/>
      <c r="U5232" s="40"/>
      <c r="V5232" s="40"/>
      <c r="W5232" s="40"/>
      <c r="X5232" s="40"/>
      <c r="Y5232" s="40"/>
      <c r="Z5232" s="40"/>
      <c r="AA5232" s="40"/>
      <c r="AB5232" s="40"/>
      <c r="AC5232" s="40"/>
      <c r="AD5232" s="40"/>
      <c r="AE5232" s="40"/>
      <c r="AF5232" s="40"/>
      <c r="AG5232" s="40"/>
      <c r="AH5232" s="40"/>
      <c r="AI5232" s="40"/>
      <c r="AJ5232" s="40"/>
      <c r="AK5232" s="40"/>
      <c r="AL5232" s="40"/>
      <c r="AM5232" s="40"/>
      <c r="AN5232" s="40"/>
      <c r="AO5232" s="40"/>
      <c r="AP5232" s="40"/>
      <c r="AQ5232" s="40"/>
      <c r="AR5232" s="40"/>
      <c r="AS5232" s="40"/>
      <c r="AT5232" s="40"/>
      <c r="AU5232" s="40"/>
      <c r="AV5232" s="40"/>
      <c r="AW5232" s="40"/>
      <c r="AX5232" s="40"/>
      <c r="AY5232" s="40"/>
      <c r="AZ5232" s="40"/>
      <c r="BA5232" s="40"/>
      <c r="BB5232" s="40"/>
      <c r="BC5232" s="40"/>
      <c r="BD5232" s="40"/>
      <c r="BE5232" s="40"/>
      <c r="BF5232" s="40"/>
    </row>
    <row r="5233" spans="1:58" x14ac:dyDescent="0.4">
      <c r="A5233" s="510"/>
      <c r="B5233" s="40"/>
      <c r="C5233" s="40"/>
      <c r="D5233" s="45"/>
      <c r="E5233" s="45"/>
      <c r="F5233" s="64"/>
      <c r="G5233" s="40"/>
      <c r="H5233" s="40"/>
      <c r="I5233" s="40"/>
      <c r="J5233" s="40"/>
      <c r="K5233" s="40"/>
      <c r="L5233" s="40"/>
      <c r="M5233" s="40"/>
      <c r="N5233" s="40"/>
      <c r="O5233" s="40"/>
      <c r="P5233" s="40"/>
      <c r="Q5233" s="40"/>
      <c r="R5233" s="40"/>
      <c r="S5233" s="40"/>
      <c r="T5233" s="40"/>
      <c r="U5233" s="40"/>
      <c r="V5233" s="40"/>
      <c r="W5233" s="40"/>
      <c r="X5233" s="40"/>
      <c r="Y5233" s="40"/>
      <c r="Z5233" s="40"/>
      <c r="AA5233" s="40"/>
      <c r="AB5233" s="40"/>
      <c r="AC5233" s="40"/>
      <c r="AD5233" s="40"/>
      <c r="AE5233" s="40"/>
      <c r="AF5233" s="40"/>
      <c r="AG5233" s="40"/>
      <c r="AH5233" s="40"/>
      <c r="AI5233" s="40"/>
      <c r="AJ5233" s="40"/>
      <c r="AK5233" s="40"/>
      <c r="AL5233" s="40"/>
      <c r="AM5233" s="40"/>
      <c r="AN5233" s="40"/>
      <c r="AO5233" s="40"/>
      <c r="AP5233" s="40"/>
      <c r="AQ5233" s="40"/>
      <c r="AR5233" s="40"/>
      <c r="AS5233" s="40"/>
      <c r="AT5233" s="40"/>
      <c r="AU5233" s="40"/>
      <c r="AV5233" s="40"/>
      <c r="AW5233" s="40"/>
      <c r="AX5233" s="40"/>
      <c r="AY5233" s="40"/>
      <c r="AZ5233" s="40"/>
      <c r="BA5233" s="40"/>
      <c r="BB5233" s="40"/>
      <c r="BC5233" s="40"/>
      <c r="BD5233" s="40"/>
      <c r="BE5233" s="40"/>
      <c r="BF5233" s="40"/>
    </row>
    <row r="5234" spans="1:58" x14ac:dyDescent="0.4">
      <c r="A5234" s="510"/>
      <c r="B5234" s="40"/>
      <c r="C5234" s="40"/>
      <c r="D5234" s="45"/>
      <c r="E5234" s="45"/>
      <c r="F5234" s="64"/>
      <c r="G5234" s="40"/>
      <c r="H5234" s="40"/>
      <c r="I5234" s="40"/>
      <c r="J5234" s="40"/>
      <c r="K5234" s="40"/>
      <c r="L5234" s="40"/>
      <c r="M5234" s="40"/>
      <c r="N5234" s="40"/>
      <c r="O5234" s="40"/>
      <c r="P5234" s="40"/>
      <c r="Q5234" s="40"/>
      <c r="R5234" s="40"/>
      <c r="S5234" s="40"/>
      <c r="T5234" s="40"/>
      <c r="U5234" s="40"/>
      <c r="V5234" s="40"/>
      <c r="W5234" s="40"/>
      <c r="X5234" s="40"/>
      <c r="Y5234" s="40"/>
      <c r="Z5234" s="40"/>
      <c r="AA5234" s="40"/>
      <c r="AB5234" s="40"/>
      <c r="AC5234" s="40"/>
      <c r="AD5234" s="40"/>
      <c r="AE5234" s="40"/>
      <c r="AF5234" s="40"/>
      <c r="AG5234" s="40"/>
      <c r="AH5234" s="40"/>
      <c r="AI5234" s="40"/>
      <c r="AJ5234" s="40"/>
      <c r="AK5234" s="40"/>
      <c r="AL5234" s="40"/>
      <c r="AM5234" s="40"/>
      <c r="AN5234" s="40"/>
      <c r="AO5234" s="40"/>
      <c r="AP5234" s="40"/>
      <c r="AQ5234" s="40"/>
      <c r="AR5234" s="40"/>
      <c r="AS5234" s="40"/>
      <c r="AT5234" s="40"/>
      <c r="AU5234" s="40"/>
      <c r="AV5234" s="40"/>
      <c r="AW5234" s="40"/>
      <c r="AX5234" s="40"/>
      <c r="AY5234" s="40"/>
      <c r="AZ5234" s="40"/>
      <c r="BA5234" s="40"/>
      <c r="BB5234" s="40"/>
      <c r="BC5234" s="40"/>
      <c r="BD5234" s="40"/>
      <c r="BE5234" s="40"/>
      <c r="BF5234" s="40"/>
    </row>
    <row r="5235" spans="1:58" x14ac:dyDescent="0.4">
      <c r="A5235" s="510"/>
      <c r="B5235" s="40"/>
      <c r="C5235" s="40"/>
      <c r="D5235" s="45"/>
      <c r="E5235" s="45"/>
      <c r="F5235" s="64"/>
      <c r="G5235" s="40"/>
      <c r="H5235" s="40"/>
      <c r="I5235" s="40"/>
      <c r="J5235" s="40"/>
      <c r="K5235" s="40"/>
      <c r="L5235" s="40"/>
      <c r="M5235" s="40"/>
      <c r="N5235" s="40"/>
      <c r="O5235" s="40"/>
      <c r="P5235" s="40"/>
      <c r="Q5235" s="40"/>
      <c r="R5235" s="40"/>
      <c r="S5235" s="40"/>
      <c r="T5235" s="40"/>
      <c r="U5235" s="40"/>
      <c r="V5235" s="40"/>
      <c r="W5235" s="40"/>
      <c r="X5235" s="40"/>
      <c r="Y5235" s="40"/>
      <c r="Z5235" s="40"/>
      <c r="AA5235" s="40"/>
      <c r="AB5235" s="40"/>
      <c r="AC5235" s="40"/>
      <c r="AD5235" s="40"/>
      <c r="AE5235" s="40"/>
      <c r="AF5235" s="40"/>
      <c r="AG5235" s="40"/>
      <c r="AH5235" s="40"/>
      <c r="AI5235" s="40"/>
      <c r="AJ5235" s="40"/>
      <c r="AK5235" s="40"/>
      <c r="AL5235" s="40"/>
      <c r="AM5235" s="40"/>
      <c r="AN5235" s="40"/>
      <c r="AO5235" s="40"/>
      <c r="AP5235" s="40"/>
      <c r="AQ5235" s="40"/>
      <c r="AR5235" s="40"/>
      <c r="AS5235" s="40"/>
      <c r="AT5235" s="40"/>
      <c r="AU5235" s="40"/>
      <c r="AV5235" s="40"/>
      <c r="AW5235" s="40"/>
      <c r="AX5235" s="40"/>
      <c r="AY5235" s="40"/>
      <c r="AZ5235" s="40"/>
      <c r="BA5235" s="40"/>
      <c r="BB5235" s="40"/>
      <c r="BC5235" s="40"/>
      <c r="BD5235" s="40"/>
      <c r="BE5235" s="40"/>
      <c r="BF5235" s="40"/>
    </row>
    <row r="5236" spans="1:58" x14ac:dyDescent="0.4">
      <c r="A5236" s="510"/>
      <c r="B5236" s="40"/>
      <c r="C5236" s="40"/>
      <c r="D5236" s="45"/>
      <c r="E5236" s="45"/>
      <c r="F5236" s="64"/>
      <c r="G5236" s="40"/>
      <c r="H5236" s="40"/>
      <c r="I5236" s="40"/>
      <c r="J5236" s="40"/>
      <c r="K5236" s="40"/>
      <c r="L5236" s="40"/>
      <c r="M5236" s="40"/>
      <c r="N5236" s="40"/>
      <c r="O5236" s="40"/>
      <c r="P5236" s="40"/>
      <c r="Q5236" s="40"/>
      <c r="R5236" s="40"/>
      <c r="S5236" s="40"/>
      <c r="T5236" s="40"/>
      <c r="U5236" s="40"/>
      <c r="V5236" s="40"/>
      <c r="W5236" s="40"/>
      <c r="X5236" s="40"/>
      <c r="Y5236" s="40"/>
      <c r="Z5236" s="40"/>
      <c r="AA5236" s="40"/>
      <c r="AB5236" s="40"/>
      <c r="AC5236" s="40"/>
      <c r="AD5236" s="40"/>
      <c r="AE5236" s="40"/>
      <c r="AF5236" s="40"/>
      <c r="AG5236" s="40"/>
      <c r="AH5236" s="40"/>
      <c r="AI5236" s="40"/>
      <c r="AJ5236" s="40"/>
      <c r="AK5236" s="40"/>
      <c r="AL5236" s="40"/>
      <c r="AM5236" s="40"/>
      <c r="AN5236" s="40"/>
      <c r="AO5236" s="40"/>
      <c r="AP5236" s="40"/>
      <c r="AQ5236" s="40"/>
      <c r="AR5236" s="40"/>
      <c r="AS5236" s="40"/>
      <c r="AT5236" s="40"/>
      <c r="AU5236" s="40"/>
      <c r="AV5236" s="40"/>
      <c r="AW5236" s="40"/>
      <c r="AX5236" s="40"/>
      <c r="AY5236" s="40"/>
      <c r="AZ5236" s="40"/>
      <c r="BA5236" s="40"/>
      <c r="BB5236" s="40"/>
      <c r="BC5236" s="40"/>
      <c r="BD5236" s="40"/>
      <c r="BE5236" s="40"/>
      <c r="BF5236" s="40"/>
    </row>
    <row r="5237" spans="1:58" x14ac:dyDescent="0.4">
      <c r="A5237" s="510"/>
      <c r="B5237" s="40"/>
      <c r="C5237" s="40"/>
      <c r="D5237" s="45"/>
      <c r="E5237" s="45"/>
      <c r="F5237" s="64"/>
      <c r="G5237" s="40"/>
      <c r="H5237" s="40"/>
      <c r="I5237" s="40"/>
      <c r="J5237" s="40"/>
      <c r="K5237" s="40"/>
      <c r="L5237" s="40"/>
      <c r="M5237" s="40"/>
      <c r="N5237" s="40"/>
      <c r="O5237" s="40"/>
      <c r="P5237" s="40"/>
      <c r="Q5237" s="40"/>
      <c r="R5237" s="40"/>
      <c r="S5237" s="40"/>
      <c r="T5237" s="40"/>
      <c r="U5237" s="40"/>
      <c r="V5237" s="40"/>
      <c r="W5237" s="40"/>
      <c r="X5237" s="40"/>
      <c r="Y5237" s="40"/>
      <c r="Z5237" s="40"/>
      <c r="AA5237" s="40"/>
      <c r="AB5237" s="40"/>
      <c r="AC5237" s="40"/>
      <c r="AD5237" s="40"/>
      <c r="AE5237" s="40"/>
      <c r="AF5237" s="40"/>
      <c r="AG5237" s="40"/>
      <c r="AH5237" s="40"/>
      <c r="AI5237" s="40"/>
      <c r="AJ5237" s="40"/>
      <c r="AK5237" s="40"/>
      <c r="AL5237" s="40"/>
      <c r="AM5237" s="40"/>
      <c r="AN5237" s="40"/>
      <c r="AO5237" s="40"/>
      <c r="AP5237" s="40"/>
      <c r="AQ5237" s="40"/>
      <c r="AR5237" s="40"/>
      <c r="AS5237" s="40"/>
      <c r="AT5237" s="40"/>
      <c r="AU5237" s="40"/>
      <c r="AV5237" s="40"/>
      <c r="AW5237" s="40"/>
      <c r="AX5237" s="40"/>
      <c r="AY5237" s="40"/>
      <c r="AZ5237" s="40"/>
      <c r="BA5237" s="40"/>
      <c r="BB5237" s="40"/>
      <c r="BC5237" s="40"/>
      <c r="BD5237" s="40"/>
      <c r="BE5237" s="40"/>
      <c r="BF5237" s="40"/>
    </row>
    <row r="5238" spans="1:58" x14ac:dyDescent="0.4">
      <c r="A5238" s="510"/>
      <c r="B5238" s="40"/>
      <c r="C5238" s="40"/>
      <c r="D5238" s="45"/>
      <c r="E5238" s="45"/>
      <c r="F5238" s="64"/>
      <c r="G5238" s="40"/>
      <c r="H5238" s="40"/>
      <c r="I5238" s="40"/>
      <c r="J5238" s="40"/>
      <c r="K5238" s="40"/>
      <c r="L5238" s="40"/>
      <c r="M5238" s="40"/>
      <c r="N5238" s="40"/>
      <c r="O5238" s="40"/>
      <c r="P5238" s="40"/>
      <c r="Q5238" s="40"/>
      <c r="R5238" s="40"/>
      <c r="S5238" s="40"/>
      <c r="T5238" s="40"/>
      <c r="U5238" s="40"/>
      <c r="V5238" s="40"/>
      <c r="W5238" s="40"/>
      <c r="X5238" s="40"/>
      <c r="Y5238" s="40"/>
      <c r="Z5238" s="40"/>
      <c r="AA5238" s="40"/>
      <c r="AB5238" s="40"/>
      <c r="AC5238" s="40"/>
      <c r="AD5238" s="40"/>
      <c r="AE5238" s="40"/>
      <c r="AF5238" s="40"/>
      <c r="AG5238" s="40"/>
      <c r="AH5238" s="40"/>
      <c r="AI5238" s="40"/>
      <c r="AJ5238" s="40"/>
      <c r="AK5238" s="40"/>
      <c r="AL5238" s="40"/>
      <c r="AM5238" s="40"/>
      <c r="AN5238" s="40"/>
      <c r="AO5238" s="40"/>
      <c r="AP5238" s="40"/>
      <c r="AQ5238" s="40"/>
      <c r="AR5238" s="40"/>
      <c r="AS5238" s="40"/>
      <c r="AT5238" s="40"/>
      <c r="AU5238" s="40"/>
      <c r="AV5238" s="40"/>
      <c r="AW5238" s="40"/>
      <c r="AX5238" s="40"/>
      <c r="AY5238" s="40"/>
      <c r="AZ5238" s="40"/>
      <c r="BA5238" s="40"/>
      <c r="BB5238" s="40"/>
      <c r="BC5238" s="40"/>
      <c r="BD5238" s="40"/>
      <c r="BE5238" s="40"/>
      <c r="BF5238" s="40"/>
    </row>
    <row r="5239" spans="1:58" x14ac:dyDescent="0.4">
      <c r="A5239" s="510"/>
      <c r="B5239" s="40"/>
      <c r="C5239" s="40"/>
      <c r="D5239" s="45"/>
      <c r="E5239" s="45"/>
      <c r="F5239" s="64"/>
      <c r="G5239" s="40"/>
      <c r="H5239" s="40"/>
      <c r="I5239" s="40"/>
      <c r="J5239" s="40"/>
      <c r="K5239" s="40"/>
      <c r="L5239" s="40"/>
      <c r="M5239" s="40"/>
      <c r="N5239" s="40"/>
      <c r="O5239" s="40"/>
      <c r="P5239" s="40"/>
      <c r="Q5239" s="40"/>
      <c r="R5239" s="40"/>
      <c r="S5239" s="40"/>
      <c r="T5239" s="40"/>
      <c r="U5239" s="40"/>
      <c r="V5239" s="40"/>
      <c r="W5239" s="40"/>
      <c r="X5239" s="40"/>
      <c r="Y5239" s="40"/>
      <c r="Z5239" s="40"/>
      <c r="AA5239" s="40"/>
      <c r="AB5239" s="40"/>
      <c r="AC5239" s="40"/>
      <c r="AD5239" s="40"/>
      <c r="AE5239" s="40"/>
      <c r="AF5239" s="40"/>
      <c r="AG5239" s="40"/>
      <c r="AH5239" s="40"/>
      <c r="AI5239" s="40"/>
      <c r="AJ5239" s="40"/>
      <c r="AK5239" s="40"/>
      <c r="AL5239" s="40"/>
      <c r="AM5239" s="40"/>
      <c r="AN5239" s="40"/>
      <c r="AO5239" s="40"/>
      <c r="AP5239" s="40"/>
      <c r="AQ5239" s="40"/>
      <c r="AR5239" s="40"/>
      <c r="AS5239" s="40"/>
      <c r="AT5239" s="40"/>
      <c r="AU5239" s="40"/>
      <c r="AV5239" s="40"/>
      <c r="AW5239" s="40"/>
      <c r="AX5239" s="40"/>
      <c r="AY5239" s="40"/>
      <c r="AZ5239" s="40"/>
      <c r="BA5239" s="40"/>
      <c r="BB5239" s="40"/>
      <c r="BC5239" s="40"/>
      <c r="BD5239" s="40"/>
      <c r="BE5239" s="40"/>
      <c r="BF5239" s="40"/>
    </row>
    <row r="5240" spans="1:58" x14ac:dyDescent="0.4">
      <c r="A5240" s="510"/>
      <c r="B5240" s="40"/>
      <c r="C5240" s="40"/>
      <c r="D5240" s="45"/>
      <c r="E5240" s="45"/>
      <c r="F5240" s="64"/>
      <c r="G5240" s="40"/>
      <c r="H5240" s="40"/>
      <c r="I5240" s="40"/>
      <c r="J5240" s="40"/>
      <c r="K5240" s="40"/>
      <c r="L5240" s="40"/>
      <c r="M5240" s="40"/>
      <c r="N5240" s="40"/>
      <c r="O5240" s="40"/>
      <c r="P5240" s="40"/>
      <c r="Q5240" s="40"/>
      <c r="R5240" s="40"/>
      <c r="S5240" s="40"/>
      <c r="T5240" s="40"/>
      <c r="U5240" s="40"/>
      <c r="V5240" s="40"/>
      <c r="W5240" s="40"/>
      <c r="X5240" s="40"/>
      <c r="Y5240" s="40"/>
      <c r="Z5240" s="40"/>
      <c r="AA5240" s="40"/>
      <c r="AB5240" s="40"/>
      <c r="AC5240" s="40"/>
      <c r="AD5240" s="40"/>
      <c r="AE5240" s="40"/>
      <c r="AF5240" s="40"/>
      <c r="AG5240" s="40"/>
      <c r="AH5240" s="40"/>
      <c r="AI5240" s="40"/>
      <c r="AJ5240" s="40"/>
      <c r="AK5240" s="40"/>
      <c r="AL5240" s="40"/>
      <c r="AM5240" s="40"/>
      <c r="AN5240" s="40"/>
      <c r="AO5240" s="40"/>
      <c r="AP5240" s="40"/>
      <c r="AQ5240" s="40"/>
      <c r="AR5240" s="40"/>
      <c r="AS5240" s="40"/>
      <c r="AT5240" s="40"/>
      <c r="AU5240" s="40"/>
      <c r="AV5240" s="40"/>
      <c r="AW5240" s="40"/>
      <c r="AX5240" s="40"/>
      <c r="AY5240" s="40"/>
      <c r="AZ5240" s="40"/>
      <c r="BA5240" s="40"/>
      <c r="BB5240" s="40"/>
      <c r="BC5240" s="40"/>
      <c r="BD5240" s="40"/>
      <c r="BE5240" s="40"/>
      <c r="BF5240" s="40"/>
    </row>
    <row r="5241" spans="1:58" x14ac:dyDescent="0.4">
      <c r="A5241" s="510"/>
      <c r="B5241" s="40"/>
      <c r="C5241" s="40"/>
      <c r="D5241" s="45"/>
      <c r="E5241" s="45"/>
      <c r="F5241" s="64"/>
      <c r="G5241" s="40"/>
      <c r="H5241" s="40"/>
      <c r="I5241" s="40"/>
      <c r="J5241" s="40"/>
      <c r="K5241" s="40"/>
      <c r="L5241" s="40"/>
      <c r="M5241" s="40"/>
      <c r="N5241" s="40"/>
      <c r="O5241" s="40"/>
      <c r="P5241" s="40"/>
      <c r="Q5241" s="40"/>
      <c r="R5241" s="40"/>
      <c r="S5241" s="40"/>
      <c r="T5241" s="40"/>
      <c r="U5241" s="40"/>
      <c r="V5241" s="40"/>
      <c r="W5241" s="40"/>
      <c r="X5241" s="40"/>
      <c r="Y5241" s="40"/>
      <c r="Z5241" s="40"/>
      <c r="AA5241" s="40"/>
      <c r="AB5241" s="40"/>
      <c r="AC5241" s="40"/>
      <c r="AD5241" s="40"/>
      <c r="AE5241" s="40"/>
      <c r="AF5241" s="40"/>
      <c r="AG5241" s="40"/>
      <c r="AH5241" s="40"/>
      <c r="AI5241" s="40"/>
      <c r="AJ5241" s="40"/>
      <c r="AK5241" s="40"/>
      <c r="AL5241" s="40"/>
      <c r="AM5241" s="40"/>
      <c r="AN5241" s="40"/>
      <c r="AO5241" s="40"/>
      <c r="AP5241" s="40"/>
      <c r="AQ5241" s="40"/>
      <c r="AR5241" s="40"/>
      <c r="AS5241" s="40"/>
      <c r="AT5241" s="40"/>
      <c r="AU5241" s="40"/>
      <c r="AV5241" s="40"/>
      <c r="AW5241" s="40"/>
      <c r="AX5241" s="40"/>
      <c r="AY5241" s="40"/>
      <c r="AZ5241" s="40"/>
      <c r="BA5241" s="40"/>
      <c r="BB5241" s="40"/>
      <c r="BC5241" s="40"/>
      <c r="BD5241" s="40"/>
      <c r="BE5241" s="40"/>
      <c r="BF5241" s="40"/>
    </row>
    <row r="5242" spans="1:58" x14ac:dyDescent="0.4">
      <c r="A5242" s="510"/>
      <c r="B5242" s="40"/>
      <c r="C5242" s="40"/>
      <c r="D5242" s="45"/>
      <c r="E5242" s="45"/>
      <c r="F5242" s="64"/>
      <c r="G5242" s="40"/>
      <c r="H5242" s="40"/>
      <c r="I5242" s="40"/>
      <c r="J5242" s="40"/>
      <c r="K5242" s="40"/>
      <c r="L5242" s="40"/>
      <c r="M5242" s="40"/>
      <c r="N5242" s="40"/>
      <c r="O5242" s="40"/>
      <c r="P5242" s="40"/>
      <c r="Q5242" s="40"/>
      <c r="R5242" s="40"/>
      <c r="S5242" s="40"/>
      <c r="T5242" s="40"/>
      <c r="U5242" s="40"/>
      <c r="V5242" s="40"/>
      <c r="W5242" s="40"/>
      <c r="X5242" s="40"/>
      <c r="Y5242" s="40"/>
      <c r="Z5242" s="40"/>
      <c r="AA5242" s="40"/>
      <c r="AB5242" s="40"/>
      <c r="AC5242" s="40"/>
      <c r="AD5242" s="40"/>
      <c r="AE5242" s="40"/>
      <c r="AF5242" s="40"/>
      <c r="AG5242" s="40"/>
      <c r="AH5242" s="40"/>
      <c r="AI5242" s="40"/>
      <c r="AJ5242" s="40"/>
      <c r="AK5242" s="40"/>
      <c r="AL5242" s="40"/>
      <c r="AM5242" s="40"/>
      <c r="AN5242" s="40"/>
      <c r="AO5242" s="40"/>
      <c r="AP5242" s="40"/>
      <c r="AQ5242" s="40"/>
      <c r="AR5242" s="40"/>
      <c r="AS5242" s="40"/>
      <c r="AT5242" s="40"/>
      <c r="AU5242" s="40"/>
      <c r="AV5242" s="40"/>
      <c r="AW5242" s="40"/>
      <c r="AX5242" s="40"/>
      <c r="AY5242" s="40"/>
      <c r="AZ5242" s="40"/>
      <c r="BA5242" s="40"/>
      <c r="BB5242" s="40"/>
      <c r="BC5242" s="40"/>
      <c r="BD5242" s="40"/>
      <c r="BE5242" s="40"/>
      <c r="BF5242" s="40"/>
    </row>
    <row r="5243" spans="1:58" x14ac:dyDescent="0.4">
      <c r="A5243" s="510"/>
      <c r="B5243" s="40"/>
      <c r="C5243" s="40"/>
      <c r="D5243" s="45"/>
      <c r="E5243" s="45"/>
      <c r="F5243" s="64"/>
      <c r="G5243" s="40"/>
      <c r="H5243" s="40"/>
      <c r="I5243" s="40"/>
      <c r="J5243" s="40"/>
      <c r="K5243" s="40"/>
      <c r="L5243" s="40"/>
      <c r="M5243" s="40"/>
      <c r="N5243" s="40"/>
      <c r="O5243" s="40"/>
      <c r="P5243" s="40"/>
      <c r="Q5243" s="40"/>
      <c r="R5243" s="40"/>
      <c r="S5243" s="40"/>
      <c r="T5243" s="40"/>
      <c r="U5243" s="40"/>
      <c r="V5243" s="40"/>
      <c r="W5243" s="40"/>
      <c r="X5243" s="40"/>
      <c r="Y5243" s="40"/>
      <c r="Z5243" s="40"/>
      <c r="AA5243" s="40"/>
      <c r="AB5243" s="40"/>
      <c r="AC5243" s="40"/>
      <c r="AD5243" s="40"/>
      <c r="AE5243" s="40"/>
      <c r="AF5243" s="40"/>
      <c r="AG5243" s="40"/>
      <c r="AH5243" s="40"/>
      <c r="AI5243" s="40"/>
      <c r="AJ5243" s="40"/>
      <c r="AK5243" s="40"/>
      <c r="AL5243" s="40"/>
      <c r="AM5243" s="40"/>
      <c r="AN5243" s="40"/>
      <c r="AO5243" s="40"/>
      <c r="AP5243" s="40"/>
      <c r="AQ5243" s="40"/>
      <c r="AR5243" s="40"/>
      <c r="AS5243" s="40"/>
      <c r="AT5243" s="40"/>
      <c r="AU5243" s="40"/>
      <c r="AV5243" s="40"/>
      <c r="AW5243" s="40"/>
      <c r="AX5243" s="40"/>
      <c r="AY5243" s="40"/>
      <c r="AZ5243" s="40"/>
      <c r="BA5243" s="40"/>
      <c r="BB5243" s="40"/>
      <c r="BC5243" s="40"/>
      <c r="BD5243" s="40"/>
      <c r="BE5243" s="40"/>
      <c r="BF5243" s="40"/>
    </row>
    <row r="5244" spans="1:58" x14ac:dyDescent="0.4">
      <c r="A5244" s="510"/>
      <c r="B5244" s="40"/>
      <c r="C5244" s="40"/>
      <c r="D5244" s="45"/>
      <c r="E5244" s="45"/>
      <c r="F5244" s="64"/>
      <c r="G5244" s="40"/>
      <c r="H5244" s="40"/>
      <c r="I5244" s="40"/>
      <c r="J5244" s="40"/>
      <c r="K5244" s="40"/>
      <c r="L5244" s="40"/>
      <c r="M5244" s="40"/>
      <c r="N5244" s="40"/>
      <c r="O5244" s="40"/>
      <c r="P5244" s="40"/>
      <c r="Q5244" s="40"/>
      <c r="R5244" s="40"/>
      <c r="S5244" s="40"/>
      <c r="T5244" s="40"/>
      <c r="U5244" s="40"/>
      <c r="V5244" s="40"/>
      <c r="W5244" s="40"/>
      <c r="X5244" s="40"/>
      <c r="Y5244" s="40"/>
      <c r="Z5244" s="40"/>
      <c r="AA5244" s="40"/>
      <c r="AB5244" s="40"/>
      <c r="AC5244" s="40"/>
      <c r="AD5244" s="40"/>
      <c r="AE5244" s="40"/>
      <c r="AF5244" s="40"/>
      <c r="AG5244" s="40"/>
      <c r="AH5244" s="40"/>
      <c r="AI5244" s="40"/>
      <c r="AJ5244" s="40"/>
      <c r="AK5244" s="40"/>
      <c r="AL5244" s="40"/>
      <c r="AM5244" s="40"/>
      <c r="AN5244" s="40"/>
      <c r="AO5244" s="40"/>
      <c r="AP5244" s="40"/>
      <c r="AQ5244" s="40"/>
      <c r="AR5244" s="40"/>
      <c r="AS5244" s="40"/>
      <c r="AT5244" s="40"/>
      <c r="AU5244" s="40"/>
      <c r="AV5244" s="40"/>
      <c r="AW5244" s="40"/>
      <c r="AX5244" s="40"/>
      <c r="AY5244" s="40"/>
      <c r="AZ5244" s="40"/>
      <c r="BA5244" s="40"/>
      <c r="BB5244" s="40"/>
      <c r="BC5244" s="40"/>
      <c r="BD5244" s="40"/>
      <c r="BE5244" s="40"/>
      <c r="BF5244" s="40"/>
    </row>
    <row r="5245" spans="1:58" x14ac:dyDescent="0.4">
      <c r="A5245" s="510"/>
      <c r="B5245" s="40"/>
      <c r="C5245" s="40"/>
      <c r="D5245" s="45"/>
      <c r="E5245" s="45"/>
      <c r="F5245" s="64"/>
      <c r="G5245" s="40"/>
      <c r="H5245" s="40"/>
      <c r="I5245" s="40"/>
      <c r="J5245" s="40"/>
      <c r="K5245" s="40"/>
      <c r="L5245" s="40"/>
      <c r="M5245" s="40"/>
      <c r="N5245" s="40"/>
      <c r="O5245" s="40"/>
      <c r="P5245" s="40"/>
      <c r="Q5245" s="40"/>
      <c r="R5245" s="40"/>
      <c r="S5245" s="40"/>
      <c r="T5245" s="40"/>
      <c r="U5245" s="40"/>
      <c r="V5245" s="40"/>
      <c r="W5245" s="40"/>
      <c r="X5245" s="40"/>
      <c r="Y5245" s="40"/>
      <c r="Z5245" s="40"/>
      <c r="AA5245" s="40"/>
      <c r="AB5245" s="40"/>
      <c r="AC5245" s="40"/>
      <c r="AD5245" s="40"/>
      <c r="AE5245" s="40"/>
      <c r="AF5245" s="40"/>
      <c r="AG5245" s="40"/>
      <c r="AH5245" s="40"/>
      <c r="AI5245" s="40"/>
      <c r="AJ5245" s="40"/>
      <c r="AK5245" s="40"/>
      <c r="AL5245" s="40"/>
      <c r="AM5245" s="40"/>
      <c r="AN5245" s="40"/>
      <c r="AO5245" s="40"/>
      <c r="AP5245" s="40"/>
      <c r="AQ5245" s="40"/>
      <c r="AR5245" s="40"/>
      <c r="AS5245" s="40"/>
      <c r="AT5245" s="40"/>
      <c r="AU5245" s="40"/>
      <c r="AV5245" s="40"/>
      <c r="AW5245" s="40"/>
      <c r="AX5245" s="40"/>
      <c r="AY5245" s="40"/>
      <c r="AZ5245" s="40"/>
      <c r="BA5245" s="40"/>
      <c r="BB5245" s="40"/>
      <c r="BC5245" s="40"/>
      <c r="BD5245" s="40"/>
      <c r="BE5245" s="40"/>
      <c r="BF5245" s="40"/>
    </row>
    <row r="5246" spans="1:58" x14ac:dyDescent="0.4">
      <c r="A5246" s="510"/>
      <c r="B5246" s="40"/>
      <c r="C5246" s="40"/>
      <c r="D5246" s="45"/>
      <c r="E5246" s="45"/>
      <c r="F5246" s="64"/>
      <c r="G5246" s="40"/>
      <c r="H5246" s="40"/>
      <c r="I5246" s="40"/>
      <c r="J5246" s="40"/>
      <c r="K5246" s="40"/>
      <c r="L5246" s="40"/>
      <c r="M5246" s="40"/>
      <c r="N5246" s="40"/>
      <c r="O5246" s="40"/>
      <c r="P5246" s="40"/>
      <c r="Q5246" s="40"/>
      <c r="R5246" s="40"/>
      <c r="S5246" s="40"/>
      <c r="T5246" s="40"/>
      <c r="U5246" s="40"/>
      <c r="V5246" s="40"/>
      <c r="W5246" s="40"/>
      <c r="X5246" s="40"/>
      <c r="Y5246" s="40"/>
      <c r="Z5246" s="40"/>
      <c r="AA5246" s="40"/>
      <c r="AB5246" s="40"/>
      <c r="AC5246" s="40"/>
      <c r="AD5246" s="40"/>
      <c r="AE5246" s="40"/>
      <c r="AF5246" s="40"/>
      <c r="AG5246" s="40"/>
      <c r="AH5246" s="40"/>
      <c r="AI5246" s="40"/>
      <c r="AJ5246" s="40"/>
      <c r="AK5246" s="40"/>
      <c r="AL5246" s="40"/>
      <c r="AM5246" s="40"/>
      <c r="AN5246" s="40"/>
      <c r="AO5246" s="40"/>
      <c r="AP5246" s="40"/>
      <c r="AQ5246" s="40"/>
      <c r="AR5246" s="40"/>
      <c r="AS5246" s="40"/>
      <c r="AT5246" s="40"/>
      <c r="AU5246" s="40"/>
      <c r="AV5246" s="40"/>
      <c r="AW5246" s="40"/>
      <c r="AX5246" s="40"/>
      <c r="AY5246" s="40"/>
      <c r="AZ5246" s="40"/>
      <c r="BA5246" s="40"/>
      <c r="BB5246" s="40"/>
      <c r="BC5246" s="40"/>
      <c r="BD5246" s="40"/>
      <c r="BE5246" s="40"/>
      <c r="BF5246" s="40"/>
    </row>
    <row r="5247" spans="1:58" x14ac:dyDescent="0.4">
      <c r="A5247" s="510"/>
      <c r="B5247" s="40"/>
      <c r="C5247" s="40"/>
      <c r="D5247" s="45"/>
      <c r="E5247" s="45"/>
      <c r="F5247" s="64"/>
      <c r="G5247" s="40"/>
      <c r="H5247" s="40"/>
      <c r="I5247" s="40"/>
      <c r="J5247" s="40"/>
      <c r="K5247" s="40"/>
      <c r="L5247" s="40"/>
      <c r="M5247" s="40"/>
      <c r="N5247" s="40"/>
      <c r="O5247" s="40"/>
      <c r="P5247" s="40"/>
      <c r="Q5247" s="40"/>
      <c r="R5247" s="40"/>
      <c r="S5247" s="40"/>
      <c r="T5247" s="40"/>
      <c r="U5247" s="40"/>
      <c r="V5247" s="40"/>
      <c r="W5247" s="40"/>
      <c r="X5247" s="40"/>
      <c r="Y5247" s="40"/>
      <c r="Z5247" s="40"/>
      <c r="AA5247" s="40"/>
      <c r="AB5247" s="40"/>
      <c r="AC5247" s="40"/>
      <c r="AD5247" s="40"/>
      <c r="AE5247" s="40"/>
      <c r="AF5247" s="40"/>
      <c r="AG5247" s="40"/>
      <c r="AH5247" s="40"/>
      <c r="AI5247" s="40"/>
      <c r="AJ5247" s="40"/>
      <c r="AK5247" s="40"/>
      <c r="AL5247" s="40"/>
      <c r="AM5247" s="40"/>
      <c r="AN5247" s="40"/>
      <c r="AO5247" s="40"/>
      <c r="AP5247" s="40"/>
      <c r="AQ5247" s="40"/>
      <c r="AR5247" s="40"/>
      <c r="AS5247" s="40"/>
      <c r="AT5247" s="40"/>
      <c r="AU5247" s="40"/>
      <c r="AV5247" s="40"/>
      <c r="AW5247" s="40"/>
      <c r="AX5247" s="40"/>
      <c r="AY5247" s="40"/>
      <c r="AZ5247" s="40"/>
      <c r="BA5247" s="40"/>
      <c r="BB5247" s="40"/>
      <c r="BC5247" s="40"/>
      <c r="BD5247" s="40"/>
      <c r="BE5247" s="40"/>
      <c r="BF5247" s="40"/>
    </row>
    <row r="5248" spans="1:58" x14ac:dyDescent="0.4">
      <c r="A5248" s="510"/>
      <c r="B5248" s="40"/>
      <c r="C5248" s="40"/>
      <c r="D5248" s="45"/>
      <c r="E5248" s="45"/>
      <c r="F5248" s="64"/>
      <c r="G5248" s="40"/>
      <c r="H5248" s="40"/>
      <c r="I5248" s="40"/>
      <c r="J5248" s="40"/>
      <c r="K5248" s="40"/>
      <c r="L5248" s="40"/>
      <c r="M5248" s="40"/>
      <c r="N5248" s="40"/>
      <c r="O5248" s="40"/>
      <c r="P5248" s="40"/>
      <c r="Q5248" s="40"/>
      <c r="R5248" s="40"/>
      <c r="S5248" s="40"/>
      <c r="T5248" s="40"/>
      <c r="U5248" s="40"/>
      <c r="V5248" s="40"/>
      <c r="W5248" s="40"/>
      <c r="X5248" s="40"/>
      <c r="Y5248" s="40"/>
      <c r="Z5248" s="40"/>
      <c r="AA5248" s="40"/>
      <c r="AB5248" s="40"/>
      <c r="AC5248" s="40"/>
      <c r="AD5248" s="40"/>
      <c r="AE5248" s="40"/>
      <c r="AF5248" s="40"/>
      <c r="AG5248" s="40"/>
      <c r="AH5248" s="40"/>
      <c r="AI5248" s="40"/>
      <c r="AJ5248" s="40"/>
      <c r="AK5248" s="40"/>
      <c r="AL5248" s="40"/>
      <c r="AM5248" s="40"/>
      <c r="AN5248" s="40"/>
      <c r="AO5248" s="40"/>
      <c r="AP5248" s="40"/>
      <c r="AQ5248" s="40"/>
      <c r="AR5248" s="40"/>
      <c r="AS5248" s="40"/>
      <c r="AT5248" s="40"/>
      <c r="AU5248" s="40"/>
      <c r="AV5248" s="40"/>
      <c r="AW5248" s="40"/>
      <c r="AX5248" s="40"/>
      <c r="AY5248" s="40"/>
      <c r="AZ5248" s="40"/>
      <c r="BA5248" s="40"/>
      <c r="BB5248" s="40"/>
      <c r="BC5248" s="40"/>
      <c r="BD5248" s="40"/>
      <c r="BE5248" s="40"/>
      <c r="BF5248" s="40"/>
    </row>
    <row r="5249" spans="1:58" x14ac:dyDescent="0.4">
      <c r="A5249" s="510"/>
      <c r="B5249" s="40"/>
      <c r="C5249" s="40"/>
      <c r="D5249" s="45"/>
      <c r="E5249" s="45"/>
      <c r="F5249" s="64"/>
      <c r="G5249" s="40"/>
      <c r="H5249" s="40"/>
      <c r="I5249" s="40"/>
      <c r="J5249" s="40"/>
      <c r="K5249" s="40"/>
      <c r="L5249" s="40"/>
      <c r="M5249" s="40"/>
      <c r="N5249" s="40"/>
      <c r="O5249" s="40"/>
      <c r="P5249" s="40"/>
      <c r="Q5249" s="40"/>
      <c r="R5249" s="40"/>
      <c r="S5249" s="40"/>
      <c r="T5249" s="40"/>
      <c r="U5249" s="40"/>
      <c r="V5249" s="40"/>
      <c r="W5249" s="40"/>
      <c r="X5249" s="40"/>
      <c r="Y5249" s="40"/>
      <c r="Z5249" s="40"/>
      <c r="AA5249" s="40"/>
      <c r="AB5249" s="40"/>
      <c r="AC5249" s="40"/>
      <c r="AD5249" s="40"/>
      <c r="AE5249" s="40"/>
      <c r="AF5249" s="40"/>
      <c r="AG5249" s="40"/>
      <c r="AH5249" s="40"/>
      <c r="AI5249" s="40"/>
      <c r="AJ5249" s="40"/>
      <c r="AK5249" s="40"/>
      <c r="AL5249" s="40"/>
      <c r="AM5249" s="40"/>
      <c r="AN5249" s="40"/>
      <c r="AO5249" s="40"/>
      <c r="AP5249" s="40"/>
      <c r="AQ5249" s="40"/>
      <c r="AR5249" s="40"/>
      <c r="AS5249" s="40"/>
      <c r="AT5249" s="40"/>
      <c r="AU5249" s="40"/>
      <c r="AV5249" s="40"/>
      <c r="AW5249" s="40"/>
      <c r="AX5249" s="40"/>
      <c r="AY5249" s="40"/>
      <c r="AZ5249" s="40"/>
      <c r="BA5249" s="40"/>
      <c r="BB5249" s="40"/>
      <c r="BC5249" s="40"/>
      <c r="BD5249" s="40"/>
      <c r="BE5249" s="40"/>
      <c r="BF5249" s="40"/>
    </row>
    <row r="5250" spans="1:58" x14ac:dyDescent="0.4">
      <c r="A5250" s="510"/>
      <c r="B5250" s="40"/>
      <c r="C5250" s="40"/>
      <c r="D5250" s="45"/>
      <c r="E5250" s="45"/>
      <c r="F5250" s="64"/>
      <c r="G5250" s="40"/>
      <c r="H5250" s="40"/>
      <c r="I5250" s="40"/>
      <c r="J5250" s="40"/>
      <c r="K5250" s="40"/>
      <c r="L5250" s="40"/>
      <c r="M5250" s="40"/>
      <c r="N5250" s="40"/>
      <c r="O5250" s="40"/>
      <c r="P5250" s="40"/>
      <c r="Q5250" s="40"/>
      <c r="R5250" s="40"/>
      <c r="S5250" s="40"/>
      <c r="T5250" s="40"/>
      <c r="U5250" s="40"/>
      <c r="V5250" s="40"/>
      <c r="W5250" s="40"/>
      <c r="X5250" s="40"/>
      <c r="Y5250" s="40"/>
      <c r="Z5250" s="40"/>
      <c r="AA5250" s="40"/>
      <c r="AB5250" s="40"/>
      <c r="AC5250" s="40"/>
      <c r="AD5250" s="40"/>
      <c r="AE5250" s="40"/>
      <c r="AF5250" s="40"/>
      <c r="AG5250" s="40"/>
      <c r="AH5250" s="40"/>
      <c r="AI5250" s="40"/>
      <c r="AJ5250" s="40"/>
      <c r="AK5250" s="40"/>
      <c r="AL5250" s="40"/>
      <c r="AM5250" s="40"/>
      <c r="AN5250" s="40"/>
      <c r="AO5250" s="40"/>
      <c r="AP5250" s="40"/>
      <c r="AQ5250" s="40"/>
      <c r="AR5250" s="40"/>
      <c r="AS5250" s="40"/>
      <c r="AT5250" s="40"/>
      <c r="AU5250" s="40"/>
      <c r="AV5250" s="40"/>
      <c r="AW5250" s="40"/>
      <c r="AX5250" s="40"/>
      <c r="AY5250" s="40"/>
      <c r="AZ5250" s="40"/>
      <c r="BA5250" s="40"/>
      <c r="BB5250" s="40"/>
      <c r="BC5250" s="40"/>
      <c r="BD5250" s="40"/>
      <c r="BE5250" s="40"/>
      <c r="BF5250" s="40"/>
    </row>
    <row r="5251" spans="1:58" x14ac:dyDescent="0.4">
      <c r="A5251" s="510"/>
      <c r="B5251" s="40"/>
      <c r="C5251" s="40"/>
      <c r="D5251" s="45"/>
      <c r="E5251" s="45"/>
      <c r="F5251" s="64"/>
      <c r="G5251" s="40"/>
      <c r="H5251" s="40"/>
      <c r="I5251" s="40"/>
      <c r="J5251" s="40"/>
      <c r="K5251" s="40"/>
      <c r="L5251" s="40"/>
      <c r="M5251" s="40"/>
      <c r="N5251" s="40"/>
      <c r="O5251" s="40"/>
      <c r="P5251" s="40"/>
      <c r="Q5251" s="40"/>
      <c r="R5251" s="40"/>
      <c r="S5251" s="40"/>
      <c r="T5251" s="40"/>
      <c r="U5251" s="40"/>
      <c r="V5251" s="40"/>
      <c r="W5251" s="40"/>
      <c r="X5251" s="40"/>
      <c r="Y5251" s="40"/>
      <c r="Z5251" s="40"/>
      <c r="AA5251" s="40"/>
      <c r="AB5251" s="40"/>
      <c r="AC5251" s="40"/>
      <c r="AD5251" s="40"/>
      <c r="AE5251" s="40"/>
      <c r="AF5251" s="40"/>
      <c r="AG5251" s="40"/>
      <c r="AH5251" s="40"/>
      <c r="AI5251" s="40"/>
      <c r="AJ5251" s="40"/>
      <c r="AK5251" s="40"/>
      <c r="AL5251" s="40"/>
      <c r="AM5251" s="40"/>
      <c r="AN5251" s="40"/>
      <c r="AO5251" s="40"/>
      <c r="AP5251" s="40"/>
      <c r="AQ5251" s="40"/>
      <c r="AR5251" s="40"/>
      <c r="AS5251" s="40"/>
      <c r="AT5251" s="40"/>
      <c r="AU5251" s="40"/>
      <c r="AV5251" s="40"/>
      <c r="AW5251" s="40"/>
      <c r="AX5251" s="40"/>
      <c r="AY5251" s="40"/>
      <c r="AZ5251" s="40"/>
      <c r="BA5251" s="40"/>
      <c r="BB5251" s="40"/>
      <c r="BC5251" s="40"/>
      <c r="BD5251" s="40"/>
      <c r="BE5251" s="40"/>
      <c r="BF5251" s="40"/>
    </row>
    <row r="5252" spans="1:58" x14ac:dyDescent="0.4">
      <c r="A5252" s="510"/>
      <c r="B5252" s="40"/>
      <c r="C5252" s="40"/>
      <c r="D5252" s="45"/>
      <c r="E5252" s="45"/>
      <c r="F5252" s="64"/>
      <c r="G5252" s="40"/>
      <c r="H5252" s="40"/>
      <c r="I5252" s="40"/>
      <c r="J5252" s="40"/>
      <c r="K5252" s="40"/>
      <c r="L5252" s="40"/>
      <c r="M5252" s="40"/>
      <c r="N5252" s="40"/>
      <c r="O5252" s="40"/>
      <c r="P5252" s="40"/>
      <c r="Q5252" s="40"/>
      <c r="R5252" s="40"/>
      <c r="S5252" s="40"/>
      <c r="T5252" s="40"/>
      <c r="U5252" s="40"/>
      <c r="V5252" s="40"/>
      <c r="W5252" s="40"/>
      <c r="X5252" s="40"/>
      <c r="Y5252" s="40"/>
      <c r="Z5252" s="40"/>
      <c r="AA5252" s="40"/>
      <c r="AB5252" s="40"/>
      <c r="AC5252" s="40"/>
      <c r="AD5252" s="40"/>
      <c r="AE5252" s="40"/>
      <c r="AF5252" s="40"/>
      <c r="AG5252" s="40"/>
      <c r="AH5252" s="40"/>
      <c r="AI5252" s="40"/>
      <c r="AJ5252" s="40"/>
      <c r="AK5252" s="40"/>
      <c r="AL5252" s="40"/>
      <c r="AM5252" s="40"/>
      <c r="AN5252" s="40"/>
      <c r="AO5252" s="40"/>
      <c r="AP5252" s="40"/>
      <c r="AQ5252" s="40"/>
      <c r="AR5252" s="40"/>
      <c r="AS5252" s="40"/>
      <c r="AT5252" s="40"/>
      <c r="AU5252" s="40"/>
      <c r="AV5252" s="40"/>
      <c r="AW5252" s="40"/>
      <c r="AX5252" s="40"/>
      <c r="AY5252" s="40"/>
      <c r="AZ5252" s="40"/>
      <c r="BA5252" s="40"/>
      <c r="BB5252" s="40"/>
      <c r="BC5252" s="40"/>
      <c r="BD5252" s="40"/>
      <c r="BE5252" s="40"/>
      <c r="BF5252" s="40"/>
    </row>
    <row r="5253" spans="1:58" x14ac:dyDescent="0.4">
      <c r="A5253" s="510"/>
      <c r="B5253" s="40"/>
      <c r="C5253" s="40"/>
      <c r="D5253" s="45"/>
      <c r="E5253" s="45"/>
      <c r="F5253" s="64"/>
      <c r="G5253" s="40"/>
      <c r="H5253" s="40"/>
      <c r="I5253" s="40"/>
      <c r="J5253" s="40"/>
      <c r="K5253" s="40"/>
      <c r="L5253" s="40"/>
      <c r="M5253" s="40"/>
      <c r="N5253" s="40"/>
      <c r="O5253" s="40"/>
      <c r="P5253" s="40"/>
      <c r="Q5253" s="40"/>
      <c r="R5253" s="40"/>
      <c r="S5253" s="40"/>
      <c r="T5253" s="40"/>
      <c r="U5253" s="40"/>
      <c r="V5253" s="40"/>
      <c r="W5253" s="40"/>
      <c r="X5253" s="40"/>
      <c r="Y5253" s="40"/>
      <c r="Z5253" s="40"/>
      <c r="AA5253" s="40"/>
      <c r="AB5253" s="40"/>
      <c r="AC5253" s="40"/>
      <c r="AD5253" s="40"/>
      <c r="AE5253" s="40"/>
      <c r="AF5253" s="40"/>
      <c r="AG5253" s="40"/>
      <c r="AH5253" s="40"/>
      <c r="AI5253" s="40"/>
      <c r="AJ5253" s="40"/>
      <c r="AK5253" s="40"/>
      <c r="AL5253" s="40"/>
      <c r="AM5253" s="40"/>
      <c r="AN5253" s="40"/>
      <c r="AO5253" s="40"/>
      <c r="AP5253" s="40"/>
      <c r="AQ5253" s="40"/>
      <c r="AR5253" s="40"/>
      <c r="AS5253" s="40"/>
      <c r="AT5253" s="40"/>
      <c r="AU5253" s="40"/>
      <c r="AV5253" s="40"/>
      <c r="AW5253" s="40"/>
      <c r="AX5253" s="40"/>
      <c r="AY5253" s="40"/>
      <c r="AZ5253" s="40"/>
      <c r="BA5253" s="40"/>
      <c r="BB5253" s="40"/>
      <c r="BC5253" s="40"/>
      <c r="BD5253" s="40"/>
      <c r="BE5253" s="40"/>
      <c r="BF5253" s="40"/>
    </row>
    <row r="5254" spans="1:58" x14ac:dyDescent="0.4">
      <c r="A5254" s="510"/>
      <c r="B5254" s="40"/>
      <c r="C5254" s="40"/>
      <c r="D5254" s="45"/>
      <c r="E5254" s="45"/>
      <c r="F5254" s="64"/>
      <c r="G5254" s="40"/>
      <c r="H5254" s="40"/>
      <c r="I5254" s="40"/>
      <c r="J5254" s="40"/>
      <c r="K5254" s="40"/>
      <c r="L5254" s="40"/>
      <c r="M5254" s="40"/>
      <c r="N5254" s="40"/>
      <c r="O5254" s="40"/>
      <c r="P5254" s="40"/>
      <c r="Q5254" s="40"/>
      <c r="R5254" s="40"/>
      <c r="S5254" s="40"/>
      <c r="T5254" s="40"/>
      <c r="U5254" s="40"/>
      <c r="V5254" s="40"/>
      <c r="W5254" s="40"/>
      <c r="X5254" s="40"/>
      <c r="Y5254" s="40"/>
      <c r="Z5254" s="40"/>
      <c r="AA5254" s="40"/>
      <c r="AB5254" s="40"/>
      <c r="AC5254" s="40"/>
      <c r="AD5254" s="40"/>
      <c r="AE5254" s="40"/>
      <c r="AF5254" s="40"/>
      <c r="AG5254" s="40"/>
      <c r="AH5254" s="40"/>
      <c r="AI5254" s="40"/>
      <c r="AJ5254" s="40"/>
      <c r="AK5254" s="40"/>
      <c r="AL5254" s="40"/>
      <c r="AM5254" s="40"/>
      <c r="AN5254" s="40"/>
      <c r="AO5254" s="40"/>
      <c r="AP5254" s="40"/>
      <c r="AQ5254" s="40"/>
      <c r="AR5254" s="40"/>
      <c r="AS5254" s="40"/>
      <c r="AT5254" s="40"/>
      <c r="AU5254" s="40"/>
      <c r="AV5254" s="40"/>
      <c r="AW5254" s="40"/>
      <c r="AX5254" s="40"/>
      <c r="AY5254" s="40"/>
      <c r="AZ5254" s="40"/>
      <c r="BA5254" s="40"/>
      <c r="BB5254" s="40"/>
      <c r="BC5254" s="40"/>
      <c r="BD5254" s="40"/>
      <c r="BE5254" s="40"/>
      <c r="BF5254" s="40"/>
    </row>
    <row r="5255" spans="1:58" x14ac:dyDescent="0.4">
      <c r="A5255" s="510"/>
      <c r="B5255" s="40"/>
      <c r="C5255" s="40"/>
      <c r="D5255" s="45"/>
      <c r="E5255" s="45"/>
      <c r="F5255" s="64"/>
      <c r="G5255" s="40"/>
      <c r="H5255" s="40"/>
      <c r="I5255" s="40"/>
      <c r="J5255" s="40"/>
      <c r="K5255" s="40"/>
      <c r="L5255" s="40"/>
      <c r="M5255" s="40"/>
      <c r="N5255" s="40"/>
      <c r="O5255" s="40"/>
      <c r="P5255" s="40"/>
      <c r="Q5255" s="40"/>
      <c r="R5255" s="40"/>
      <c r="S5255" s="40"/>
      <c r="T5255" s="40"/>
      <c r="U5255" s="40"/>
      <c r="V5255" s="40"/>
      <c r="W5255" s="40"/>
      <c r="X5255" s="40"/>
      <c r="Y5255" s="40"/>
      <c r="Z5255" s="40"/>
      <c r="AA5255" s="40"/>
      <c r="AB5255" s="40"/>
      <c r="AC5255" s="40"/>
      <c r="AD5255" s="40"/>
      <c r="AE5255" s="40"/>
      <c r="AF5255" s="40"/>
      <c r="AG5255" s="40"/>
      <c r="AH5255" s="40"/>
      <c r="AI5255" s="40"/>
      <c r="AJ5255" s="40"/>
      <c r="AK5255" s="40"/>
      <c r="AL5255" s="40"/>
      <c r="AM5255" s="40"/>
      <c r="AN5255" s="40"/>
      <c r="AO5255" s="40"/>
      <c r="AP5255" s="40"/>
      <c r="AQ5255" s="40"/>
      <c r="AR5255" s="40"/>
      <c r="AS5255" s="40"/>
      <c r="AT5255" s="40"/>
      <c r="AU5255" s="40"/>
      <c r="AV5255" s="40"/>
      <c r="AW5255" s="40"/>
      <c r="AX5255" s="40"/>
      <c r="AY5255" s="40"/>
      <c r="AZ5255" s="40"/>
      <c r="BA5255" s="40"/>
      <c r="BB5255" s="40"/>
      <c r="BC5255" s="40"/>
      <c r="BD5255" s="40"/>
      <c r="BE5255" s="40"/>
      <c r="BF5255" s="40"/>
    </row>
    <row r="5256" spans="1:58" x14ac:dyDescent="0.4">
      <c r="A5256" s="510"/>
      <c r="B5256" s="40"/>
      <c r="C5256" s="40"/>
      <c r="D5256" s="45"/>
      <c r="E5256" s="45"/>
      <c r="F5256" s="64"/>
      <c r="G5256" s="40"/>
      <c r="H5256" s="40"/>
      <c r="I5256" s="40"/>
      <c r="J5256" s="40"/>
      <c r="K5256" s="40"/>
      <c r="L5256" s="40"/>
      <c r="M5256" s="40"/>
      <c r="N5256" s="40"/>
      <c r="O5256" s="40"/>
      <c r="P5256" s="40"/>
      <c r="Q5256" s="40"/>
      <c r="R5256" s="40"/>
      <c r="S5256" s="40"/>
      <c r="T5256" s="40"/>
      <c r="U5256" s="40"/>
      <c r="V5256" s="40"/>
      <c r="W5256" s="40"/>
      <c r="X5256" s="40"/>
      <c r="Y5256" s="40"/>
      <c r="Z5256" s="40"/>
      <c r="AA5256" s="40"/>
      <c r="AB5256" s="40"/>
      <c r="AC5256" s="40"/>
      <c r="AD5256" s="40"/>
      <c r="AE5256" s="40"/>
      <c r="AF5256" s="40"/>
      <c r="AG5256" s="40"/>
      <c r="AH5256" s="40"/>
      <c r="AI5256" s="40"/>
      <c r="AJ5256" s="40"/>
      <c r="AK5256" s="40"/>
      <c r="AL5256" s="40"/>
      <c r="AM5256" s="40"/>
      <c r="AN5256" s="40"/>
      <c r="AO5256" s="40"/>
      <c r="AP5256" s="40"/>
      <c r="AQ5256" s="40"/>
      <c r="AR5256" s="40"/>
      <c r="AS5256" s="40"/>
      <c r="AT5256" s="40"/>
      <c r="AU5256" s="40"/>
      <c r="AV5256" s="40"/>
      <c r="AW5256" s="40"/>
      <c r="AX5256" s="40"/>
      <c r="AY5256" s="40"/>
      <c r="AZ5256" s="40"/>
      <c r="BA5256" s="40"/>
      <c r="BB5256" s="40"/>
      <c r="BC5256" s="40"/>
      <c r="BD5256" s="40"/>
      <c r="BE5256" s="40"/>
      <c r="BF5256" s="40"/>
    </row>
    <row r="5257" spans="1:58" x14ac:dyDescent="0.4">
      <c r="A5257" s="510"/>
      <c r="B5257" s="40"/>
      <c r="C5257" s="40"/>
      <c r="D5257" s="45"/>
      <c r="E5257" s="45"/>
      <c r="F5257" s="64"/>
      <c r="G5257" s="40"/>
      <c r="H5257" s="40"/>
      <c r="I5257" s="40"/>
      <c r="J5257" s="40"/>
      <c r="K5257" s="40"/>
      <c r="L5257" s="40"/>
      <c r="M5257" s="40"/>
      <c r="N5257" s="40"/>
      <c r="O5257" s="40"/>
      <c r="P5257" s="40"/>
      <c r="Q5257" s="40"/>
      <c r="R5257" s="40"/>
      <c r="S5257" s="40"/>
      <c r="T5257" s="40"/>
      <c r="U5257" s="40"/>
      <c r="V5257" s="40"/>
      <c r="W5257" s="40"/>
      <c r="X5257" s="40"/>
      <c r="Y5257" s="40"/>
      <c r="Z5257" s="40"/>
      <c r="AA5257" s="40"/>
      <c r="AB5257" s="40"/>
      <c r="AC5257" s="40"/>
      <c r="AD5257" s="40"/>
      <c r="AE5257" s="40"/>
      <c r="AF5257" s="40"/>
      <c r="AG5257" s="40"/>
      <c r="AH5257" s="40"/>
      <c r="AI5257" s="40"/>
      <c r="AJ5257" s="40"/>
      <c r="AK5257" s="40"/>
      <c r="AL5257" s="40"/>
      <c r="AM5257" s="40"/>
      <c r="AN5257" s="40"/>
      <c r="AO5257" s="40"/>
      <c r="AP5257" s="40"/>
      <c r="AQ5257" s="40"/>
      <c r="AR5257" s="40"/>
      <c r="AS5257" s="40"/>
      <c r="AT5257" s="40"/>
      <c r="AU5257" s="40"/>
      <c r="AV5257" s="40"/>
      <c r="AW5257" s="40"/>
      <c r="AX5257" s="40"/>
      <c r="AY5257" s="40"/>
      <c r="AZ5257" s="40"/>
      <c r="BA5257" s="40"/>
      <c r="BB5257" s="40"/>
      <c r="BC5257" s="40"/>
      <c r="BD5257" s="40"/>
      <c r="BE5257" s="40"/>
      <c r="BF5257" s="40"/>
    </row>
    <row r="5258" spans="1:58" x14ac:dyDescent="0.4">
      <c r="A5258" s="510"/>
      <c r="B5258" s="40"/>
      <c r="C5258" s="40"/>
      <c r="D5258" s="45"/>
      <c r="E5258" s="45"/>
      <c r="F5258" s="64"/>
      <c r="G5258" s="40"/>
      <c r="H5258" s="40"/>
      <c r="I5258" s="40"/>
      <c r="J5258" s="40"/>
      <c r="K5258" s="40"/>
      <c r="L5258" s="40"/>
      <c r="M5258" s="40"/>
      <c r="N5258" s="40"/>
      <c r="O5258" s="40"/>
      <c r="P5258" s="40"/>
      <c r="Q5258" s="40"/>
      <c r="R5258" s="40"/>
      <c r="S5258" s="40"/>
      <c r="T5258" s="40"/>
      <c r="U5258" s="40"/>
      <c r="V5258" s="40"/>
      <c r="W5258" s="40"/>
      <c r="X5258" s="40"/>
      <c r="Y5258" s="40"/>
      <c r="Z5258" s="40"/>
      <c r="AA5258" s="40"/>
      <c r="AB5258" s="40"/>
      <c r="AC5258" s="40"/>
      <c r="AD5258" s="40"/>
      <c r="AE5258" s="40"/>
      <c r="AF5258" s="40"/>
      <c r="AG5258" s="40"/>
      <c r="AH5258" s="40"/>
      <c r="AI5258" s="40"/>
      <c r="AJ5258" s="40"/>
      <c r="AK5258" s="40"/>
      <c r="AL5258" s="40"/>
      <c r="AM5258" s="40"/>
      <c r="AN5258" s="40"/>
      <c r="AO5258" s="40"/>
      <c r="AP5258" s="40"/>
      <c r="AQ5258" s="40"/>
      <c r="AR5258" s="40"/>
      <c r="AS5258" s="40"/>
      <c r="AT5258" s="40"/>
      <c r="AU5258" s="40"/>
      <c r="AV5258" s="40"/>
      <c r="AW5258" s="40"/>
      <c r="AX5258" s="40"/>
      <c r="AY5258" s="40"/>
      <c r="AZ5258" s="40"/>
      <c r="BA5258" s="40"/>
      <c r="BB5258" s="40"/>
      <c r="BC5258" s="40"/>
      <c r="BD5258" s="40"/>
      <c r="BE5258" s="40"/>
      <c r="BF5258" s="40"/>
    </row>
    <row r="5259" spans="1:58" x14ac:dyDescent="0.4">
      <c r="A5259" s="510"/>
      <c r="B5259" s="40"/>
      <c r="C5259" s="40"/>
      <c r="D5259" s="45"/>
      <c r="E5259" s="45"/>
      <c r="F5259" s="64"/>
      <c r="G5259" s="40"/>
      <c r="H5259" s="40"/>
      <c r="I5259" s="40"/>
      <c r="J5259" s="40"/>
      <c r="K5259" s="40"/>
      <c r="L5259" s="40"/>
      <c r="M5259" s="40"/>
      <c r="N5259" s="40"/>
      <c r="O5259" s="40"/>
      <c r="P5259" s="40"/>
      <c r="Q5259" s="40"/>
      <c r="R5259" s="40"/>
      <c r="S5259" s="40"/>
      <c r="T5259" s="40"/>
      <c r="U5259" s="40"/>
      <c r="V5259" s="40"/>
      <c r="W5259" s="40"/>
      <c r="X5259" s="40"/>
      <c r="Y5259" s="40"/>
      <c r="Z5259" s="40"/>
      <c r="AA5259" s="40"/>
      <c r="AB5259" s="40"/>
      <c r="AC5259" s="40"/>
      <c r="AD5259" s="40"/>
      <c r="AE5259" s="40"/>
      <c r="AF5259" s="40"/>
      <c r="AG5259" s="40"/>
      <c r="AH5259" s="40"/>
      <c r="AI5259" s="40"/>
      <c r="AJ5259" s="40"/>
      <c r="AK5259" s="40"/>
      <c r="AL5259" s="40"/>
      <c r="AM5259" s="40"/>
      <c r="AN5259" s="40"/>
      <c r="AO5259" s="40"/>
      <c r="AP5259" s="40"/>
      <c r="AQ5259" s="40"/>
      <c r="AR5259" s="40"/>
      <c r="AS5259" s="40"/>
      <c r="AT5259" s="40"/>
      <c r="AU5259" s="40"/>
      <c r="AV5259" s="40"/>
      <c r="AW5259" s="40"/>
      <c r="AX5259" s="40"/>
      <c r="AY5259" s="40"/>
      <c r="AZ5259" s="40"/>
      <c r="BA5259" s="40"/>
      <c r="BB5259" s="40"/>
      <c r="BC5259" s="40"/>
      <c r="BD5259" s="40"/>
      <c r="BE5259" s="40"/>
      <c r="BF5259" s="40"/>
    </row>
    <row r="5260" spans="1:58" x14ac:dyDescent="0.4">
      <c r="A5260" s="510"/>
      <c r="B5260" s="40"/>
      <c r="C5260" s="40"/>
      <c r="D5260" s="45"/>
      <c r="E5260" s="45"/>
      <c r="F5260" s="64"/>
      <c r="G5260" s="40"/>
      <c r="H5260" s="40"/>
      <c r="I5260" s="40"/>
      <c r="J5260" s="40"/>
      <c r="K5260" s="40"/>
      <c r="L5260" s="40"/>
      <c r="M5260" s="40"/>
      <c r="N5260" s="40"/>
      <c r="O5260" s="40"/>
      <c r="P5260" s="40"/>
      <c r="Q5260" s="40"/>
      <c r="R5260" s="40"/>
      <c r="S5260" s="40"/>
      <c r="T5260" s="40"/>
      <c r="U5260" s="40"/>
      <c r="V5260" s="40"/>
      <c r="W5260" s="40"/>
      <c r="X5260" s="40"/>
      <c r="Y5260" s="40"/>
      <c r="Z5260" s="40"/>
      <c r="AA5260" s="40"/>
      <c r="AB5260" s="40"/>
      <c r="AC5260" s="40"/>
      <c r="AD5260" s="40"/>
      <c r="AE5260" s="40"/>
      <c r="AF5260" s="40"/>
      <c r="AG5260" s="40"/>
      <c r="AH5260" s="40"/>
      <c r="AI5260" s="40"/>
      <c r="AJ5260" s="40"/>
      <c r="AK5260" s="40"/>
      <c r="AL5260" s="40"/>
      <c r="AM5260" s="40"/>
      <c r="AN5260" s="40"/>
      <c r="AO5260" s="40"/>
      <c r="AP5260" s="40"/>
      <c r="AQ5260" s="40"/>
      <c r="AR5260" s="40"/>
      <c r="AS5260" s="40"/>
      <c r="AT5260" s="40"/>
      <c r="AU5260" s="40"/>
      <c r="AV5260" s="40"/>
      <c r="AW5260" s="40"/>
      <c r="AX5260" s="40"/>
      <c r="AY5260" s="40"/>
      <c r="AZ5260" s="40"/>
      <c r="BA5260" s="40"/>
      <c r="BB5260" s="40"/>
      <c r="BC5260" s="40"/>
      <c r="BD5260" s="40"/>
      <c r="BE5260" s="40"/>
      <c r="BF5260" s="40"/>
    </row>
    <row r="5261" spans="1:58" x14ac:dyDescent="0.4">
      <c r="A5261" s="510"/>
      <c r="B5261" s="40"/>
      <c r="C5261" s="40"/>
      <c r="D5261" s="45"/>
      <c r="E5261" s="45"/>
      <c r="F5261" s="64"/>
      <c r="G5261" s="40"/>
      <c r="H5261" s="40"/>
      <c r="I5261" s="40"/>
      <c r="J5261" s="40"/>
      <c r="K5261" s="40"/>
      <c r="L5261" s="40"/>
      <c r="M5261" s="40"/>
      <c r="N5261" s="40"/>
      <c r="O5261" s="40"/>
      <c r="P5261" s="40"/>
      <c r="Q5261" s="40"/>
      <c r="R5261" s="40"/>
      <c r="S5261" s="40"/>
      <c r="T5261" s="40"/>
      <c r="U5261" s="40"/>
      <c r="V5261" s="40"/>
      <c r="W5261" s="40"/>
      <c r="X5261" s="40"/>
      <c r="Y5261" s="40"/>
      <c r="Z5261" s="40"/>
      <c r="AA5261" s="40"/>
      <c r="AB5261" s="40"/>
      <c r="AC5261" s="40"/>
      <c r="AD5261" s="40"/>
      <c r="AE5261" s="40"/>
      <c r="AF5261" s="40"/>
      <c r="AG5261" s="40"/>
      <c r="AH5261" s="40"/>
      <c r="AI5261" s="40"/>
      <c r="AJ5261" s="40"/>
      <c r="AK5261" s="40"/>
      <c r="AL5261" s="40"/>
      <c r="AM5261" s="40"/>
      <c r="AN5261" s="40"/>
      <c r="AO5261" s="40"/>
      <c r="AP5261" s="40"/>
      <c r="AQ5261" s="40"/>
      <c r="AR5261" s="40"/>
      <c r="AS5261" s="40"/>
      <c r="AT5261" s="40"/>
      <c r="AU5261" s="40"/>
      <c r="AV5261" s="40"/>
      <c r="AW5261" s="40"/>
      <c r="AX5261" s="40"/>
      <c r="AY5261" s="40"/>
      <c r="AZ5261" s="40"/>
      <c r="BA5261" s="40"/>
      <c r="BB5261" s="40"/>
      <c r="BC5261" s="40"/>
      <c r="BD5261" s="40"/>
      <c r="BE5261" s="40"/>
      <c r="BF5261" s="40"/>
    </row>
    <row r="5262" spans="1:58" x14ac:dyDescent="0.4">
      <c r="A5262" s="510"/>
      <c r="B5262" s="40"/>
      <c r="C5262" s="40"/>
      <c r="D5262" s="45"/>
      <c r="E5262" s="45"/>
      <c r="F5262" s="64"/>
      <c r="G5262" s="40"/>
      <c r="H5262" s="40"/>
      <c r="I5262" s="40"/>
      <c r="J5262" s="40"/>
      <c r="K5262" s="40"/>
      <c r="L5262" s="40"/>
      <c r="M5262" s="40"/>
      <c r="N5262" s="40"/>
      <c r="O5262" s="40"/>
      <c r="P5262" s="40"/>
      <c r="Q5262" s="40"/>
      <c r="R5262" s="40"/>
      <c r="S5262" s="40"/>
      <c r="T5262" s="40"/>
      <c r="U5262" s="40"/>
      <c r="V5262" s="40"/>
      <c r="W5262" s="40"/>
      <c r="X5262" s="40"/>
      <c r="Y5262" s="40"/>
      <c r="Z5262" s="40"/>
      <c r="AA5262" s="40"/>
      <c r="AB5262" s="40"/>
      <c r="AC5262" s="40"/>
      <c r="AD5262" s="40"/>
      <c r="AE5262" s="40"/>
      <c r="AF5262" s="40"/>
      <c r="AG5262" s="40"/>
      <c r="AH5262" s="40"/>
      <c r="AI5262" s="40"/>
      <c r="AJ5262" s="40"/>
      <c r="AK5262" s="40"/>
      <c r="AL5262" s="40"/>
      <c r="AM5262" s="40"/>
      <c r="AN5262" s="40"/>
      <c r="AO5262" s="40"/>
      <c r="AP5262" s="40"/>
      <c r="AQ5262" s="40"/>
      <c r="AR5262" s="40"/>
      <c r="AS5262" s="40"/>
      <c r="AT5262" s="40"/>
      <c r="AU5262" s="40"/>
      <c r="AV5262" s="40"/>
      <c r="AW5262" s="40"/>
      <c r="AX5262" s="40"/>
      <c r="AY5262" s="40"/>
      <c r="AZ5262" s="40"/>
      <c r="BA5262" s="40"/>
      <c r="BB5262" s="40"/>
      <c r="BC5262" s="40"/>
      <c r="BD5262" s="40"/>
      <c r="BE5262" s="40"/>
      <c r="BF5262" s="40"/>
    </row>
    <row r="5263" spans="1:58" x14ac:dyDescent="0.4">
      <c r="A5263" s="510"/>
      <c r="B5263" s="40"/>
      <c r="C5263" s="40"/>
      <c r="D5263" s="45"/>
      <c r="E5263" s="45"/>
      <c r="F5263" s="64"/>
      <c r="G5263" s="40"/>
      <c r="H5263" s="40"/>
      <c r="I5263" s="40"/>
      <c r="J5263" s="40"/>
      <c r="K5263" s="40"/>
      <c r="L5263" s="40"/>
      <c r="M5263" s="40"/>
      <c r="N5263" s="40"/>
      <c r="O5263" s="40"/>
      <c r="P5263" s="40"/>
      <c r="Q5263" s="40"/>
      <c r="R5263" s="40"/>
      <c r="S5263" s="40"/>
      <c r="T5263" s="40"/>
      <c r="U5263" s="40"/>
      <c r="V5263" s="40"/>
      <c r="W5263" s="40"/>
      <c r="X5263" s="40"/>
      <c r="Y5263" s="40"/>
      <c r="Z5263" s="40"/>
      <c r="AA5263" s="40"/>
      <c r="AB5263" s="40"/>
      <c r="AC5263" s="40"/>
      <c r="AD5263" s="40"/>
      <c r="AE5263" s="40"/>
      <c r="AF5263" s="40"/>
      <c r="AG5263" s="40"/>
      <c r="AH5263" s="40"/>
      <c r="AI5263" s="40"/>
      <c r="AJ5263" s="40"/>
      <c r="AK5263" s="40"/>
      <c r="AL5263" s="40"/>
      <c r="AM5263" s="40"/>
      <c r="AN5263" s="40"/>
      <c r="AO5263" s="40"/>
      <c r="AP5263" s="40"/>
      <c r="AQ5263" s="40"/>
      <c r="AR5263" s="40"/>
      <c r="AS5263" s="40"/>
      <c r="AT5263" s="40"/>
      <c r="AU5263" s="40"/>
      <c r="AV5263" s="40"/>
      <c r="AW5263" s="40"/>
      <c r="AX5263" s="40"/>
      <c r="AY5263" s="40"/>
      <c r="AZ5263" s="40"/>
      <c r="BA5263" s="40"/>
      <c r="BB5263" s="40"/>
      <c r="BC5263" s="40"/>
      <c r="BD5263" s="40"/>
      <c r="BE5263" s="40"/>
      <c r="BF5263" s="40"/>
    </row>
    <row r="5264" spans="1:58" x14ac:dyDescent="0.4">
      <c r="A5264" s="510"/>
      <c r="B5264" s="40"/>
      <c r="C5264" s="40"/>
      <c r="D5264" s="45"/>
      <c r="E5264" s="45"/>
      <c r="F5264" s="64"/>
      <c r="G5264" s="40"/>
      <c r="H5264" s="40"/>
      <c r="I5264" s="40"/>
      <c r="J5264" s="40"/>
      <c r="K5264" s="40"/>
      <c r="L5264" s="40"/>
      <c r="M5264" s="40"/>
      <c r="N5264" s="40"/>
      <c r="O5264" s="40"/>
      <c r="P5264" s="40"/>
      <c r="Q5264" s="40"/>
      <c r="R5264" s="40"/>
      <c r="S5264" s="40"/>
      <c r="T5264" s="40"/>
      <c r="U5264" s="40"/>
      <c r="V5264" s="40"/>
      <c r="W5264" s="40"/>
      <c r="X5264" s="40"/>
      <c r="Y5264" s="40"/>
      <c r="Z5264" s="40"/>
      <c r="AA5264" s="40"/>
      <c r="AB5264" s="40"/>
      <c r="AC5264" s="40"/>
      <c r="AD5264" s="40"/>
      <c r="AE5264" s="40"/>
      <c r="AF5264" s="40"/>
      <c r="AG5264" s="40"/>
      <c r="AH5264" s="40"/>
      <c r="AI5264" s="40"/>
      <c r="AJ5264" s="40"/>
      <c r="AK5264" s="40"/>
      <c r="AL5264" s="40"/>
      <c r="AM5264" s="40"/>
      <c r="AN5264" s="40"/>
      <c r="AO5264" s="40"/>
      <c r="AP5264" s="40"/>
      <c r="AQ5264" s="40"/>
      <c r="AR5264" s="40"/>
      <c r="AS5264" s="40"/>
      <c r="AT5264" s="40"/>
      <c r="AU5264" s="40"/>
      <c r="AV5264" s="40"/>
      <c r="AW5264" s="40"/>
      <c r="AX5264" s="40"/>
      <c r="AY5264" s="40"/>
      <c r="AZ5264" s="40"/>
      <c r="BA5264" s="40"/>
      <c r="BB5264" s="40"/>
      <c r="BC5264" s="40"/>
      <c r="BD5264" s="40"/>
      <c r="BE5264" s="40"/>
      <c r="BF5264" s="40"/>
    </row>
    <row r="5265" spans="1:58" x14ac:dyDescent="0.4">
      <c r="A5265" s="510"/>
      <c r="B5265" s="40"/>
      <c r="C5265" s="40"/>
      <c r="D5265" s="45"/>
      <c r="E5265" s="45"/>
      <c r="F5265" s="64"/>
      <c r="G5265" s="40"/>
      <c r="H5265" s="40"/>
      <c r="I5265" s="40"/>
      <c r="J5265" s="40"/>
      <c r="K5265" s="40"/>
      <c r="L5265" s="40"/>
      <c r="M5265" s="40"/>
      <c r="N5265" s="40"/>
      <c r="O5265" s="40"/>
      <c r="P5265" s="40"/>
      <c r="Q5265" s="40"/>
      <c r="R5265" s="40"/>
      <c r="S5265" s="40"/>
      <c r="T5265" s="40"/>
      <c r="U5265" s="40"/>
      <c r="V5265" s="40"/>
      <c r="W5265" s="40"/>
      <c r="X5265" s="40"/>
      <c r="Y5265" s="40"/>
      <c r="Z5265" s="40"/>
      <c r="AA5265" s="40"/>
      <c r="AB5265" s="40"/>
      <c r="AC5265" s="40"/>
      <c r="AD5265" s="40"/>
      <c r="AE5265" s="40"/>
      <c r="AF5265" s="40"/>
      <c r="AG5265" s="40"/>
      <c r="AH5265" s="40"/>
      <c r="AI5265" s="40"/>
      <c r="AJ5265" s="40"/>
      <c r="AK5265" s="40"/>
      <c r="AL5265" s="40"/>
      <c r="AM5265" s="40"/>
      <c r="AN5265" s="40"/>
      <c r="AO5265" s="40"/>
      <c r="AP5265" s="40"/>
      <c r="AQ5265" s="40"/>
      <c r="AR5265" s="40"/>
      <c r="AS5265" s="40"/>
      <c r="AT5265" s="40"/>
      <c r="AU5265" s="40"/>
      <c r="AV5265" s="40"/>
      <c r="AW5265" s="40"/>
      <c r="AX5265" s="40"/>
      <c r="AY5265" s="40"/>
      <c r="AZ5265" s="40"/>
      <c r="BA5265" s="40"/>
      <c r="BB5265" s="40"/>
      <c r="BC5265" s="40"/>
      <c r="BD5265" s="40"/>
      <c r="BE5265" s="40"/>
      <c r="BF5265" s="40"/>
    </row>
    <row r="5266" spans="1:58" x14ac:dyDescent="0.4">
      <c r="A5266" s="510"/>
      <c r="B5266" s="40"/>
      <c r="C5266" s="40"/>
      <c r="D5266" s="45"/>
      <c r="E5266" s="45"/>
      <c r="F5266" s="64"/>
      <c r="G5266" s="40"/>
      <c r="H5266" s="40"/>
      <c r="I5266" s="40"/>
      <c r="J5266" s="40"/>
      <c r="K5266" s="40"/>
      <c r="L5266" s="40"/>
      <c r="M5266" s="40"/>
      <c r="N5266" s="40"/>
      <c r="O5266" s="40"/>
      <c r="P5266" s="40"/>
      <c r="Q5266" s="40"/>
      <c r="R5266" s="40"/>
      <c r="S5266" s="40"/>
      <c r="T5266" s="40"/>
      <c r="U5266" s="40"/>
      <c r="V5266" s="40"/>
      <c r="W5266" s="40"/>
      <c r="X5266" s="40"/>
      <c r="Y5266" s="40"/>
      <c r="Z5266" s="40"/>
      <c r="AA5266" s="40"/>
      <c r="AB5266" s="40"/>
      <c r="AC5266" s="40"/>
      <c r="AD5266" s="40"/>
      <c r="AE5266" s="40"/>
      <c r="AF5266" s="40"/>
      <c r="AG5266" s="40"/>
      <c r="AH5266" s="40"/>
      <c r="AI5266" s="40"/>
      <c r="AJ5266" s="40"/>
      <c r="AK5266" s="40"/>
      <c r="AL5266" s="40"/>
      <c r="AM5266" s="40"/>
      <c r="AN5266" s="40"/>
      <c r="AO5266" s="40"/>
      <c r="AP5266" s="40"/>
      <c r="AQ5266" s="40"/>
      <c r="AR5266" s="40"/>
      <c r="AS5266" s="40"/>
      <c r="AT5266" s="40"/>
      <c r="AU5266" s="40"/>
      <c r="AV5266" s="40"/>
      <c r="AW5266" s="40"/>
      <c r="AX5266" s="40"/>
      <c r="AY5266" s="40"/>
      <c r="AZ5266" s="40"/>
      <c r="BA5266" s="40"/>
      <c r="BB5266" s="40"/>
      <c r="BC5266" s="40"/>
      <c r="BD5266" s="40"/>
      <c r="BE5266" s="40"/>
      <c r="BF5266" s="40"/>
    </row>
    <row r="5267" spans="1:58" x14ac:dyDescent="0.4">
      <c r="A5267" s="510"/>
      <c r="B5267" s="40"/>
      <c r="C5267" s="40"/>
      <c r="D5267" s="45"/>
      <c r="E5267" s="45"/>
      <c r="F5267" s="64"/>
      <c r="G5267" s="40"/>
      <c r="H5267" s="40"/>
      <c r="I5267" s="40"/>
      <c r="J5267" s="40"/>
      <c r="K5267" s="40"/>
      <c r="L5267" s="40"/>
      <c r="M5267" s="40"/>
      <c r="N5267" s="40"/>
      <c r="O5267" s="40"/>
      <c r="P5267" s="40"/>
      <c r="Q5267" s="40"/>
      <c r="R5267" s="40"/>
      <c r="S5267" s="40"/>
      <c r="T5267" s="40"/>
      <c r="U5267" s="40"/>
      <c r="V5267" s="40"/>
      <c r="W5267" s="40"/>
      <c r="X5267" s="40"/>
      <c r="Y5267" s="40"/>
      <c r="Z5267" s="40"/>
      <c r="AA5267" s="40"/>
      <c r="AB5267" s="40"/>
      <c r="AC5267" s="40"/>
      <c r="AD5267" s="40"/>
      <c r="AE5267" s="40"/>
      <c r="AF5267" s="40"/>
      <c r="AG5267" s="40"/>
      <c r="AH5267" s="40"/>
      <c r="AI5267" s="40"/>
      <c r="AJ5267" s="40"/>
      <c r="AK5267" s="40"/>
      <c r="AL5267" s="40"/>
      <c r="AM5267" s="40"/>
      <c r="AN5267" s="40"/>
      <c r="AO5267" s="40"/>
      <c r="AP5267" s="40"/>
      <c r="AQ5267" s="40"/>
      <c r="AR5267" s="40"/>
      <c r="AS5267" s="40"/>
      <c r="AT5267" s="40"/>
      <c r="AU5267" s="40"/>
      <c r="AV5267" s="40"/>
      <c r="AW5267" s="40"/>
      <c r="AX5267" s="40"/>
      <c r="AY5267" s="40"/>
      <c r="AZ5267" s="40"/>
      <c r="BA5267" s="40"/>
      <c r="BB5267" s="40"/>
      <c r="BC5267" s="40"/>
      <c r="BD5267" s="40"/>
      <c r="BE5267" s="40"/>
      <c r="BF5267" s="40"/>
    </row>
    <row r="5268" spans="1:58" x14ac:dyDescent="0.4">
      <c r="A5268" s="510"/>
      <c r="B5268" s="40"/>
      <c r="C5268" s="40"/>
      <c r="D5268" s="45"/>
      <c r="E5268" s="45"/>
      <c r="F5268" s="64"/>
      <c r="G5268" s="40"/>
      <c r="H5268" s="40"/>
      <c r="I5268" s="40"/>
      <c r="J5268" s="40"/>
      <c r="K5268" s="40"/>
      <c r="L5268" s="40"/>
      <c r="M5268" s="40"/>
      <c r="N5268" s="40"/>
      <c r="O5268" s="40"/>
      <c r="P5268" s="40"/>
      <c r="Q5268" s="40"/>
      <c r="R5268" s="40"/>
      <c r="S5268" s="40"/>
      <c r="T5268" s="40"/>
      <c r="U5268" s="40"/>
      <c r="V5268" s="40"/>
      <c r="W5268" s="40"/>
      <c r="X5268" s="40"/>
      <c r="Y5268" s="40"/>
      <c r="Z5268" s="40"/>
      <c r="AA5268" s="40"/>
      <c r="AB5268" s="40"/>
      <c r="AC5268" s="40"/>
      <c r="AD5268" s="40"/>
      <c r="AE5268" s="40"/>
      <c r="AF5268" s="40"/>
      <c r="AG5268" s="40"/>
      <c r="AH5268" s="40"/>
      <c r="AI5268" s="40"/>
      <c r="AJ5268" s="40"/>
      <c r="AK5268" s="40"/>
      <c r="AL5268" s="40"/>
      <c r="AM5268" s="40"/>
      <c r="AN5268" s="40"/>
      <c r="AO5268" s="40"/>
      <c r="AP5268" s="40"/>
      <c r="AQ5268" s="40"/>
      <c r="AR5268" s="40"/>
      <c r="AS5268" s="40"/>
      <c r="AT5268" s="40"/>
      <c r="AU5268" s="40"/>
      <c r="AV5268" s="40"/>
      <c r="AW5268" s="40"/>
      <c r="AX5268" s="40"/>
      <c r="AY5268" s="40"/>
      <c r="AZ5268" s="40"/>
      <c r="BA5268" s="40"/>
      <c r="BB5268" s="40"/>
      <c r="BC5268" s="40"/>
      <c r="BD5268" s="40"/>
      <c r="BE5268" s="40"/>
      <c r="BF5268" s="40"/>
    </row>
    <row r="5269" spans="1:58" x14ac:dyDescent="0.4">
      <c r="A5269" s="510"/>
      <c r="B5269" s="40"/>
      <c r="C5269" s="40"/>
      <c r="D5269" s="45"/>
      <c r="E5269" s="45"/>
      <c r="F5269" s="64"/>
      <c r="G5269" s="40"/>
      <c r="H5269" s="40"/>
      <c r="I5269" s="40"/>
      <c r="J5269" s="40"/>
      <c r="K5269" s="40"/>
      <c r="L5269" s="40"/>
      <c r="M5269" s="40"/>
      <c r="N5269" s="40"/>
      <c r="O5269" s="40"/>
      <c r="P5269" s="40"/>
      <c r="Q5269" s="40"/>
      <c r="R5269" s="40"/>
      <c r="S5269" s="40"/>
      <c r="T5269" s="40"/>
      <c r="U5269" s="40"/>
      <c r="V5269" s="40"/>
      <c r="W5269" s="40"/>
      <c r="X5269" s="40"/>
      <c r="Y5269" s="40"/>
      <c r="Z5269" s="40"/>
      <c r="AA5269" s="40"/>
      <c r="AB5269" s="40"/>
      <c r="AC5269" s="40"/>
      <c r="AD5269" s="40"/>
      <c r="AE5269" s="40"/>
      <c r="AF5269" s="40"/>
      <c r="AG5269" s="40"/>
      <c r="AH5269" s="40"/>
      <c r="AI5269" s="40"/>
      <c r="AJ5269" s="40"/>
      <c r="AK5269" s="40"/>
      <c r="AL5269" s="40"/>
      <c r="AM5269" s="40"/>
      <c r="AN5269" s="40"/>
      <c r="AO5269" s="40"/>
      <c r="AP5269" s="40"/>
      <c r="AQ5269" s="40"/>
      <c r="AR5269" s="40"/>
      <c r="AS5269" s="40"/>
      <c r="AT5269" s="40"/>
      <c r="AU5269" s="40"/>
      <c r="AV5269" s="40"/>
      <c r="AW5269" s="40"/>
      <c r="AX5269" s="40"/>
      <c r="AY5269" s="40"/>
      <c r="AZ5269" s="40"/>
      <c r="BA5269" s="40"/>
      <c r="BB5269" s="40"/>
      <c r="BC5269" s="40"/>
      <c r="BD5269" s="40"/>
      <c r="BE5269" s="40"/>
      <c r="BF5269" s="40"/>
    </row>
    <row r="5270" spans="1:58" x14ac:dyDescent="0.4">
      <c r="A5270" s="510"/>
      <c r="B5270" s="40"/>
      <c r="C5270" s="40"/>
      <c r="D5270" s="45"/>
      <c r="E5270" s="45"/>
      <c r="F5270" s="64"/>
      <c r="G5270" s="40"/>
      <c r="H5270" s="40"/>
      <c r="I5270" s="40"/>
      <c r="J5270" s="40"/>
      <c r="K5270" s="40"/>
      <c r="L5270" s="40"/>
      <c r="M5270" s="40"/>
      <c r="N5270" s="40"/>
      <c r="O5270" s="40"/>
      <c r="P5270" s="40"/>
      <c r="Q5270" s="40"/>
      <c r="R5270" s="40"/>
      <c r="S5270" s="40"/>
      <c r="T5270" s="40"/>
      <c r="U5270" s="40"/>
      <c r="V5270" s="40"/>
      <c r="W5270" s="40"/>
      <c r="X5270" s="40"/>
      <c r="Y5270" s="40"/>
      <c r="Z5270" s="40"/>
      <c r="AA5270" s="40"/>
      <c r="AB5270" s="40"/>
      <c r="AC5270" s="40"/>
      <c r="AD5270" s="40"/>
      <c r="AE5270" s="40"/>
      <c r="AF5270" s="40"/>
      <c r="AG5270" s="40"/>
      <c r="AH5270" s="40"/>
      <c r="AI5270" s="40"/>
      <c r="AJ5270" s="40"/>
      <c r="AK5270" s="40"/>
      <c r="AL5270" s="40"/>
      <c r="AM5270" s="40"/>
      <c r="AN5270" s="40"/>
      <c r="AO5270" s="40"/>
      <c r="AP5270" s="40"/>
      <c r="AQ5270" s="40"/>
      <c r="AR5270" s="40"/>
      <c r="AS5270" s="40"/>
      <c r="AT5270" s="40"/>
      <c r="AU5270" s="40"/>
      <c r="AV5270" s="40"/>
      <c r="AW5270" s="40"/>
      <c r="AX5270" s="40"/>
      <c r="AY5270" s="40"/>
      <c r="AZ5270" s="40"/>
      <c r="BA5270" s="40"/>
      <c r="BB5270" s="40"/>
      <c r="BC5270" s="40"/>
      <c r="BD5270" s="40"/>
      <c r="BE5270" s="40"/>
      <c r="BF5270" s="40"/>
    </row>
    <row r="5271" spans="1:58" x14ac:dyDescent="0.4">
      <c r="A5271" s="510"/>
      <c r="B5271" s="40"/>
      <c r="C5271" s="40"/>
      <c r="D5271" s="45"/>
      <c r="E5271" s="45"/>
      <c r="F5271" s="64"/>
      <c r="G5271" s="40"/>
      <c r="H5271" s="40"/>
      <c r="I5271" s="40"/>
      <c r="J5271" s="40"/>
      <c r="K5271" s="40"/>
      <c r="L5271" s="40"/>
      <c r="M5271" s="40"/>
      <c r="N5271" s="40"/>
      <c r="O5271" s="40"/>
      <c r="P5271" s="40"/>
      <c r="Q5271" s="40"/>
      <c r="R5271" s="40"/>
      <c r="S5271" s="40"/>
      <c r="T5271" s="40"/>
      <c r="U5271" s="40"/>
      <c r="V5271" s="40"/>
      <c r="W5271" s="40"/>
      <c r="X5271" s="40"/>
      <c r="Y5271" s="40"/>
      <c r="Z5271" s="40"/>
      <c r="AA5271" s="40"/>
      <c r="AB5271" s="40"/>
      <c r="AC5271" s="40"/>
      <c r="AD5271" s="40"/>
      <c r="AE5271" s="40"/>
      <c r="AF5271" s="40"/>
      <c r="AG5271" s="40"/>
      <c r="AH5271" s="40"/>
      <c r="AI5271" s="40"/>
      <c r="AJ5271" s="40"/>
      <c r="AK5271" s="40"/>
      <c r="AL5271" s="40"/>
      <c r="AM5271" s="40"/>
      <c r="AN5271" s="40"/>
      <c r="AO5271" s="40"/>
      <c r="AP5271" s="40"/>
      <c r="AQ5271" s="40"/>
      <c r="AR5271" s="40"/>
      <c r="AS5271" s="40"/>
      <c r="AT5271" s="40"/>
      <c r="AU5271" s="40"/>
      <c r="AV5271" s="40"/>
      <c r="AW5271" s="40"/>
      <c r="AX5271" s="40"/>
      <c r="AY5271" s="40"/>
      <c r="AZ5271" s="40"/>
      <c r="BA5271" s="40"/>
      <c r="BB5271" s="40"/>
      <c r="BC5271" s="40"/>
      <c r="BD5271" s="40"/>
      <c r="BE5271" s="40"/>
      <c r="BF5271" s="40"/>
    </row>
    <row r="5272" spans="1:58" x14ac:dyDescent="0.4">
      <c r="A5272" s="510"/>
      <c r="B5272" s="40"/>
      <c r="C5272" s="40"/>
      <c r="D5272" s="45"/>
      <c r="E5272" s="45"/>
      <c r="F5272" s="64"/>
      <c r="G5272" s="40"/>
      <c r="H5272" s="40"/>
      <c r="I5272" s="40"/>
      <c r="J5272" s="40"/>
      <c r="K5272" s="40"/>
      <c r="L5272" s="40"/>
      <c r="M5272" s="40"/>
      <c r="N5272" s="40"/>
      <c r="O5272" s="40"/>
      <c r="P5272" s="40"/>
      <c r="Q5272" s="40"/>
      <c r="R5272" s="40"/>
      <c r="S5272" s="40"/>
      <c r="T5272" s="40"/>
      <c r="U5272" s="40"/>
      <c r="V5272" s="40"/>
      <c r="W5272" s="40"/>
      <c r="X5272" s="40"/>
      <c r="Y5272" s="40"/>
      <c r="Z5272" s="40"/>
      <c r="AA5272" s="40"/>
      <c r="AB5272" s="40"/>
      <c r="AC5272" s="40"/>
      <c r="AD5272" s="40"/>
      <c r="AE5272" s="40"/>
      <c r="AF5272" s="40"/>
      <c r="AG5272" s="40"/>
      <c r="AH5272" s="40"/>
      <c r="AI5272" s="40"/>
      <c r="AJ5272" s="40"/>
      <c r="AK5272" s="40"/>
      <c r="AL5272" s="40"/>
      <c r="AM5272" s="40"/>
      <c r="AN5272" s="40"/>
      <c r="AO5272" s="40"/>
      <c r="AP5272" s="40"/>
      <c r="AQ5272" s="40"/>
      <c r="AR5272" s="40"/>
      <c r="AS5272" s="40"/>
      <c r="AT5272" s="40"/>
      <c r="AU5272" s="40"/>
      <c r="AV5272" s="40"/>
      <c r="AW5272" s="40"/>
      <c r="AX5272" s="40"/>
      <c r="AY5272" s="40"/>
      <c r="AZ5272" s="40"/>
      <c r="BA5272" s="40"/>
      <c r="BB5272" s="40"/>
      <c r="BC5272" s="40"/>
      <c r="BD5272" s="40"/>
      <c r="BE5272" s="40"/>
      <c r="BF5272" s="40"/>
    </row>
    <row r="5273" spans="1:58" x14ac:dyDescent="0.4">
      <c r="A5273" s="510"/>
      <c r="B5273" s="40"/>
      <c r="C5273" s="40"/>
      <c r="D5273" s="45"/>
      <c r="E5273" s="45"/>
      <c r="F5273" s="64"/>
      <c r="G5273" s="40"/>
      <c r="H5273" s="40"/>
      <c r="I5273" s="40"/>
      <c r="J5273" s="40"/>
      <c r="K5273" s="40"/>
      <c r="L5273" s="40"/>
      <c r="M5273" s="40"/>
      <c r="N5273" s="40"/>
      <c r="O5273" s="40"/>
      <c r="P5273" s="40"/>
      <c r="Q5273" s="40"/>
      <c r="R5273" s="40"/>
      <c r="S5273" s="40"/>
      <c r="T5273" s="40"/>
      <c r="U5273" s="40"/>
      <c r="V5273" s="40"/>
      <c r="W5273" s="40"/>
      <c r="X5273" s="40"/>
      <c r="Y5273" s="40"/>
      <c r="Z5273" s="40"/>
      <c r="AA5273" s="40"/>
      <c r="AB5273" s="40"/>
      <c r="AC5273" s="40"/>
      <c r="AD5273" s="40"/>
      <c r="AE5273" s="40"/>
      <c r="AF5273" s="40"/>
      <c r="AG5273" s="40"/>
      <c r="AH5273" s="40"/>
      <c r="AI5273" s="40"/>
      <c r="AJ5273" s="40"/>
      <c r="AK5273" s="40"/>
      <c r="AL5273" s="40"/>
      <c r="AM5273" s="40"/>
      <c r="AN5273" s="40"/>
      <c r="AO5273" s="40"/>
      <c r="AP5273" s="40"/>
      <c r="AQ5273" s="40"/>
      <c r="AR5273" s="40"/>
      <c r="AS5273" s="40"/>
      <c r="AT5273" s="40"/>
      <c r="AU5273" s="40"/>
      <c r="AV5273" s="40"/>
      <c r="AW5273" s="40"/>
      <c r="AX5273" s="40"/>
      <c r="AY5273" s="40"/>
      <c r="AZ5273" s="40"/>
      <c r="BA5273" s="40"/>
      <c r="BB5273" s="40"/>
      <c r="BC5273" s="40"/>
      <c r="BD5273" s="40"/>
      <c r="BE5273" s="40"/>
      <c r="BF5273" s="40"/>
    </row>
    <row r="5274" spans="1:58" x14ac:dyDescent="0.4">
      <c r="A5274" s="510"/>
      <c r="B5274" s="40"/>
      <c r="C5274" s="40"/>
      <c r="D5274" s="45"/>
      <c r="E5274" s="45"/>
      <c r="F5274" s="64"/>
      <c r="G5274" s="40"/>
      <c r="H5274" s="40"/>
      <c r="I5274" s="40"/>
      <c r="J5274" s="40"/>
      <c r="K5274" s="40"/>
      <c r="L5274" s="40"/>
      <c r="M5274" s="40"/>
      <c r="N5274" s="40"/>
      <c r="O5274" s="40"/>
      <c r="P5274" s="40"/>
      <c r="Q5274" s="40"/>
      <c r="R5274" s="40"/>
      <c r="S5274" s="40"/>
      <c r="T5274" s="40"/>
      <c r="U5274" s="40"/>
      <c r="V5274" s="40"/>
      <c r="W5274" s="40"/>
      <c r="X5274" s="40"/>
      <c r="Y5274" s="40"/>
      <c r="Z5274" s="40"/>
      <c r="AA5274" s="40"/>
      <c r="AB5274" s="40"/>
      <c r="AC5274" s="40"/>
      <c r="AD5274" s="40"/>
      <c r="AE5274" s="40"/>
      <c r="AF5274" s="40"/>
      <c r="AG5274" s="40"/>
      <c r="AH5274" s="40"/>
      <c r="AI5274" s="40"/>
      <c r="AJ5274" s="40"/>
      <c r="AK5274" s="40"/>
      <c r="AL5274" s="40"/>
      <c r="AM5274" s="40"/>
      <c r="AN5274" s="40"/>
      <c r="AO5274" s="40"/>
      <c r="AP5274" s="40"/>
      <c r="AQ5274" s="40"/>
      <c r="AR5274" s="40"/>
      <c r="AS5274" s="40"/>
      <c r="AT5274" s="40"/>
      <c r="AU5274" s="40"/>
      <c r="AV5274" s="40"/>
      <c r="AW5274" s="40"/>
      <c r="AX5274" s="40"/>
      <c r="AY5274" s="40"/>
      <c r="AZ5274" s="40"/>
      <c r="BA5274" s="40"/>
      <c r="BB5274" s="40"/>
      <c r="BC5274" s="40"/>
      <c r="BD5274" s="40"/>
      <c r="BE5274" s="40"/>
      <c r="BF5274" s="40"/>
    </row>
    <row r="5275" spans="1:58" x14ac:dyDescent="0.4">
      <c r="A5275" s="510"/>
      <c r="B5275" s="40"/>
      <c r="C5275" s="40"/>
      <c r="D5275" s="45"/>
      <c r="E5275" s="45"/>
      <c r="F5275" s="64"/>
      <c r="G5275" s="40"/>
      <c r="H5275" s="40"/>
      <c r="I5275" s="40"/>
      <c r="J5275" s="40"/>
      <c r="K5275" s="40"/>
      <c r="L5275" s="40"/>
      <c r="M5275" s="40"/>
      <c r="N5275" s="40"/>
      <c r="O5275" s="40"/>
      <c r="P5275" s="40"/>
      <c r="Q5275" s="40"/>
      <c r="R5275" s="40"/>
      <c r="S5275" s="40"/>
      <c r="T5275" s="40"/>
      <c r="U5275" s="40"/>
      <c r="V5275" s="40"/>
      <c r="W5275" s="40"/>
      <c r="X5275" s="40"/>
      <c r="Y5275" s="40"/>
      <c r="Z5275" s="40"/>
      <c r="AA5275" s="40"/>
      <c r="AB5275" s="40"/>
      <c r="AC5275" s="40"/>
      <c r="AD5275" s="40"/>
      <c r="AE5275" s="40"/>
      <c r="AF5275" s="40"/>
      <c r="AG5275" s="40"/>
      <c r="AH5275" s="40"/>
      <c r="AI5275" s="40"/>
      <c r="AJ5275" s="40"/>
      <c r="AK5275" s="40"/>
      <c r="AL5275" s="40"/>
      <c r="AM5275" s="40"/>
      <c r="AN5275" s="40"/>
      <c r="AO5275" s="40"/>
      <c r="AP5275" s="40"/>
      <c r="AQ5275" s="40"/>
      <c r="AR5275" s="40"/>
      <c r="AS5275" s="40"/>
      <c r="AT5275" s="40"/>
      <c r="AU5275" s="40"/>
      <c r="AV5275" s="40"/>
      <c r="AW5275" s="40"/>
      <c r="AX5275" s="40"/>
      <c r="AY5275" s="40"/>
      <c r="AZ5275" s="40"/>
      <c r="BA5275" s="40"/>
      <c r="BB5275" s="40"/>
      <c r="BC5275" s="40"/>
      <c r="BD5275" s="40"/>
      <c r="BE5275" s="40"/>
      <c r="BF5275" s="40"/>
    </row>
    <row r="5276" spans="1:58" x14ac:dyDescent="0.4">
      <c r="A5276" s="510"/>
      <c r="B5276" s="40"/>
      <c r="C5276" s="40"/>
      <c r="D5276" s="45"/>
      <c r="E5276" s="45"/>
      <c r="F5276" s="64"/>
      <c r="G5276" s="40"/>
      <c r="H5276" s="40"/>
      <c r="I5276" s="40"/>
      <c r="J5276" s="40"/>
      <c r="K5276" s="40"/>
      <c r="L5276" s="40"/>
      <c r="M5276" s="40"/>
      <c r="N5276" s="40"/>
      <c r="O5276" s="40"/>
      <c r="P5276" s="40"/>
      <c r="Q5276" s="40"/>
      <c r="R5276" s="40"/>
      <c r="S5276" s="40"/>
      <c r="T5276" s="40"/>
      <c r="U5276" s="40"/>
      <c r="V5276" s="40"/>
      <c r="W5276" s="40"/>
      <c r="X5276" s="40"/>
      <c r="Y5276" s="40"/>
      <c r="Z5276" s="40"/>
      <c r="AA5276" s="40"/>
      <c r="AB5276" s="40"/>
      <c r="AC5276" s="40"/>
      <c r="AD5276" s="40"/>
      <c r="AE5276" s="40"/>
      <c r="AF5276" s="40"/>
      <c r="AG5276" s="40"/>
      <c r="AH5276" s="40"/>
      <c r="AI5276" s="40"/>
      <c r="AJ5276" s="40"/>
      <c r="AK5276" s="40"/>
      <c r="AL5276" s="40"/>
      <c r="AM5276" s="40"/>
      <c r="AN5276" s="40"/>
      <c r="AO5276" s="40"/>
      <c r="AP5276" s="40"/>
      <c r="AQ5276" s="40"/>
      <c r="AR5276" s="40"/>
      <c r="AS5276" s="40"/>
      <c r="AT5276" s="40"/>
      <c r="AU5276" s="40"/>
      <c r="AV5276" s="40"/>
      <c r="AW5276" s="40"/>
      <c r="AX5276" s="40"/>
      <c r="AY5276" s="40"/>
      <c r="AZ5276" s="40"/>
      <c r="BA5276" s="40"/>
      <c r="BB5276" s="40"/>
      <c r="BC5276" s="40"/>
      <c r="BD5276" s="40"/>
      <c r="BE5276" s="40"/>
      <c r="BF5276" s="40"/>
    </row>
    <row r="5277" spans="1:58" x14ac:dyDescent="0.4">
      <c r="A5277" s="510"/>
      <c r="B5277" s="40"/>
      <c r="C5277" s="40"/>
      <c r="D5277" s="45"/>
      <c r="E5277" s="45"/>
      <c r="F5277" s="64"/>
      <c r="G5277" s="40"/>
      <c r="H5277" s="40"/>
      <c r="I5277" s="40"/>
      <c r="J5277" s="40"/>
      <c r="K5277" s="40"/>
      <c r="L5277" s="40"/>
      <c r="M5277" s="40"/>
      <c r="N5277" s="40"/>
      <c r="O5277" s="40"/>
      <c r="P5277" s="40"/>
      <c r="Q5277" s="40"/>
      <c r="R5277" s="40"/>
      <c r="S5277" s="40"/>
      <c r="T5277" s="40"/>
      <c r="U5277" s="40"/>
      <c r="V5277" s="40"/>
      <c r="W5277" s="40"/>
      <c r="X5277" s="40"/>
      <c r="Y5277" s="40"/>
      <c r="Z5277" s="40"/>
      <c r="AA5277" s="40"/>
      <c r="AB5277" s="40"/>
      <c r="AC5277" s="40"/>
      <c r="AD5277" s="40"/>
      <c r="AE5277" s="40"/>
      <c r="AF5277" s="40"/>
      <c r="AG5277" s="40"/>
      <c r="AH5277" s="40"/>
      <c r="AI5277" s="40"/>
      <c r="AJ5277" s="40"/>
      <c r="AK5277" s="40"/>
      <c r="AL5277" s="40"/>
      <c r="AM5277" s="40"/>
      <c r="AN5277" s="40"/>
      <c r="AO5277" s="40"/>
      <c r="AP5277" s="40"/>
      <c r="AQ5277" s="40"/>
      <c r="AR5277" s="40"/>
      <c r="AS5277" s="40"/>
      <c r="AT5277" s="40"/>
      <c r="AU5277" s="40"/>
      <c r="AV5277" s="40"/>
      <c r="AW5277" s="40"/>
      <c r="AX5277" s="40"/>
      <c r="AY5277" s="40"/>
      <c r="AZ5277" s="40"/>
      <c r="BA5277" s="40"/>
      <c r="BB5277" s="40"/>
      <c r="BC5277" s="40"/>
      <c r="BD5277" s="40"/>
      <c r="BE5277" s="40"/>
      <c r="BF5277" s="40"/>
    </row>
    <row r="5278" spans="1:58" x14ac:dyDescent="0.4">
      <c r="A5278" s="510"/>
      <c r="B5278" s="40"/>
      <c r="C5278" s="40"/>
      <c r="D5278" s="45"/>
      <c r="E5278" s="45"/>
      <c r="F5278" s="64"/>
      <c r="G5278" s="40"/>
      <c r="H5278" s="40"/>
      <c r="I5278" s="40"/>
      <c r="J5278" s="40"/>
      <c r="K5278" s="40"/>
      <c r="L5278" s="40"/>
      <c r="M5278" s="40"/>
      <c r="N5278" s="40"/>
      <c r="O5278" s="40"/>
      <c r="P5278" s="40"/>
      <c r="Q5278" s="40"/>
      <c r="R5278" s="40"/>
      <c r="S5278" s="40"/>
      <c r="T5278" s="40"/>
      <c r="U5278" s="40"/>
      <c r="V5278" s="40"/>
      <c r="W5278" s="40"/>
      <c r="X5278" s="40"/>
      <c r="Y5278" s="40"/>
      <c r="Z5278" s="40"/>
      <c r="AA5278" s="40"/>
      <c r="AB5278" s="40"/>
      <c r="AC5278" s="40"/>
      <c r="AD5278" s="40"/>
      <c r="AE5278" s="40"/>
      <c r="AF5278" s="40"/>
      <c r="AG5278" s="40"/>
      <c r="AH5278" s="40"/>
      <c r="AI5278" s="40"/>
      <c r="AJ5278" s="40"/>
      <c r="AK5278" s="40"/>
      <c r="AL5278" s="40"/>
      <c r="AM5278" s="40"/>
      <c r="AN5278" s="40"/>
      <c r="AO5278" s="40"/>
      <c r="AP5278" s="40"/>
      <c r="AQ5278" s="40"/>
      <c r="AR5278" s="40"/>
      <c r="AS5278" s="40"/>
      <c r="AT5278" s="40"/>
      <c r="AU5278" s="40"/>
      <c r="AV5278" s="40"/>
      <c r="AW5278" s="40"/>
      <c r="AX5278" s="40"/>
      <c r="AY5278" s="40"/>
      <c r="AZ5278" s="40"/>
      <c r="BA5278" s="40"/>
      <c r="BB5278" s="40"/>
      <c r="BC5278" s="40"/>
      <c r="BD5278" s="40"/>
      <c r="BE5278" s="40"/>
      <c r="BF5278" s="40"/>
    </row>
    <row r="5279" spans="1:58" x14ac:dyDescent="0.4">
      <c r="A5279" s="510"/>
      <c r="B5279" s="40"/>
      <c r="C5279" s="40"/>
      <c r="D5279" s="45"/>
      <c r="E5279" s="45"/>
      <c r="F5279" s="64"/>
      <c r="G5279" s="40"/>
      <c r="H5279" s="40"/>
      <c r="I5279" s="40"/>
      <c r="J5279" s="40"/>
      <c r="K5279" s="40"/>
      <c r="L5279" s="40"/>
      <c r="M5279" s="40"/>
      <c r="N5279" s="40"/>
      <c r="O5279" s="40"/>
      <c r="P5279" s="40"/>
      <c r="Q5279" s="40"/>
      <c r="R5279" s="40"/>
      <c r="S5279" s="40"/>
      <c r="T5279" s="40"/>
      <c r="U5279" s="40"/>
      <c r="V5279" s="40"/>
      <c r="W5279" s="40"/>
      <c r="X5279" s="40"/>
      <c r="Y5279" s="40"/>
      <c r="Z5279" s="40"/>
      <c r="AA5279" s="40"/>
      <c r="AB5279" s="40"/>
      <c r="AC5279" s="40"/>
      <c r="AD5279" s="40"/>
      <c r="AE5279" s="40"/>
      <c r="AF5279" s="40"/>
      <c r="AG5279" s="40"/>
      <c r="AH5279" s="40"/>
      <c r="AI5279" s="40"/>
      <c r="AJ5279" s="40"/>
      <c r="AK5279" s="40"/>
      <c r="AL5279" s="40"/>
      <c r="AM5279" s="40"/>
      <c r="AN5279" s="40"/>
      <c r="AO5279" s="40"/>
      <c r="AP5279" s="40"/>
      <c r="AQ5279" s="40"/>
      <c r="AR5279" s="40"/>
      <c r="AS5279" s="40"/>
      <c r="AT5279" s="40"/>
      <c r="AU5279" s="40"/>
      <c r="AV5279" s="40"/>
      <c r="AW5279" s="40"/>
      <c r="AX5279" s="40"/>
      <c r="AY5279" s="40"/>
      <c r="AZ5279" s="40"/>
      <c r="BA5279" s="40"/>
      <c r="BB5279" s="40"/>
      <c r="BC5279" s="40"/>
      <c r="BD5279" s="40"/>
      <c r="BE5279" s="40"/>
      <c r="BF5279" s="40"/>
    </row>
    <row r="5280" spans="1:58" x14ac:dyDescent="0.4">
      <c r="A5280" s="510"/>
      <c r="B5280" s="40"/>
      <c r="C5280" s="40"/>
      <c r="D5280" s="45"/>
      <c r="E5280" s="45"/>
      <c r="F5280" s="64"/>
      <c r="G5280" s="40"/>
      <c r="H5280" s="40"/>
      <c r="I5280" s="40"/>
      <c r="J5280" s="40"/>
      <c r="K5280" s="40"/>
      <c r="L5280" s="40"/>
      <c r="M5280" s="40"/>
      <c r="N5280" s="40"/>
      <c r="O5280" s="40"/>
      <c r="P5280" s="40"/>
      <c r="Q5280" s="40"/>
      <c r="R5280" s="40"/>
      <c r="S5280" s="40"/>
      <c r="T5280" s="40"/>
      <c r="U5280" s="40"/>
      <c r="V5280" s="40"/>
      <c r="W5280" s="40"/>
      <c r="X5280" s="40"/>
      <c r="Y5280" s="40"/>
      <c r="Z5280" s="40"/>
      <c r="AA5280" s="40"/>
      <c r="AB5280" s="40"/>
      <c r="AC5280" s="40"/>
      <c r="AD5280" s="40"/>
      <c r="AE5280" s="40"/>
      <c r="AF5280" s="40"/>
      <c r="AG5280" s="40"/>
      <c r="AH5280" s="40"/>
      <c r="AI5280" s="40"/>
      <c r="AJ5280" s="40"/>
      <c r="AK5280" s="40"/>
      <c r="AL5280" s="40"/>
      <c r="AM5280" s="40"/>
      <c r="AN5280" s="40"/>
      <c r="AO5280" s="40"/>
      <c r="AP5280" s="40"/>
      <c r="AQ5280" s="40"/>
      <c r="AR5280" s="40"/>
      <c r="AS5280" s="40"/>
      <c r="AT5280" s="40"/>
      <c r="AU5280" s="40"/>
      <c r="AV5280" s="40"/>
      <c r="AW5280" s="40"/>
      <c r="AX5280" s="40"/>
      <c r="AY5280" s="40"/>
      <c r="AZ5280" s="40"/>
      <c r="BA5280" s="40"/>
      <c r="BB5280" s="40"/>
      <c r="BC5280" s="40"/>
      <c r="BD5280" s="40"/>
      <c r="BE5280" s="40"/>
      <c r="BF5280" s="40"/>
    </row>
    <row r="5281" spans="1:58" x14ac:dyDescent="0.4">
      <c r="A5281" s="510"/>
      <c r="B5281" s="40"/>
      <c r="C5281" s="40"/>
      <c r="D5281" s="45"/>
      <c r="E5281" s="45"/>
      <c r="F5281" s="64"/>
      <c r="G5281" s="40"/>
      <c r="H5281" s="40"/>
      <c r="I5281" s="40"/>
      <c r="J5281" s="40"/>
      <c r="K5281" s="40"/>
      <c r="L5281" s="40"/>
      <c r="M5281" s="40"/>
      <c r="N5281" s="40"/>
      <c r="O5281" s="40"/>
      <c r="P5281" s="40"/>
      <c r="Q5281" s="40"/>
      <c r="R5281" s="40"/>
      <c r="S5281" s="40"/>
      <c r="T5281" s="40"/>
      <c r="U5281" s="40"/>
      <c r="V5281" s="40"/>
      <c r="W5281" s="40"/>
      <c r="X5281" s="40"/>
      <c r="Y5281" s="40"/>
      <c r="Z5281" s="40"/>
      <c r="AA5281" s="40"/>
      <c r="AB5281" s="40"/>
      <c r="AC5281" s="40"/>
      <c r="AD5281" s="40"/>
      <c r="AE5281" s="40"/>
      <c r="AF5281" s="40"/>
      <c r="AG5281" s="40"/>
      <c r="AH5281" s="40"/>
      <c r="AI5281" s="40"/>
      <c r="AJ5281" s="40"/>
      <c r="AK5281" s="40"/>
      <c r="AL5281" s="40"/>
      <c r="AM5281" s="40"/>
      <c r="AN5281" s="40"/>
      <c r="AO5281" s="40"/>
      <c r="AP5281" s="40"/>
      <c r="AQ5281" s="40"/>
      <c r="AR5281" s="40"/>
      <c r="AS5281" s="40"/>
      <c r="AT5281" s="40"/>
      <c r="AU5281" s="40"/>
      <c r="AV5281" s="40"/>
      <c r="AW5281" s="40"/>
      <c r="AX5281" s="40"/>
      <c r="AY5281" s="40"/>
      <c r="AZ5281" s="40"/>
      <c r="BA5281" s="40"/>
      <c r="BB5281" s="40"/>
      <c r="BC5281" s="40"/>
      <c r="BD5281" s="40"/>
      <c r="BE5281" s="40"/>
      <c r="BF5281" s="40"/>
    </row>
    <row r="5282" spans="1:58" x14ac:dyDescent="0.4">
      <c r="A5282" s="510"/>
      <c r="B5282" s="40"/>
      <c r="C5282" s="40"/>
      <c r="D5282" s="45"/>
      <c r="E5282" s="45"/>
      <c r="F5282" s="64"/>
      <c r="G5282" s="40"/>
      <c r="H5282" s="40"/>
      <c r="I5282" s="40"/>
      <c r="J5282" s="40"/>
      <c r="K5282" s="40"/>
      <c r="L5282" s="40"/>
      <c r="M5282" s="40"/>
      <c r="N5282" s="40"/>
      <c r="O5282" s="40"/>
      <c r="P5282" s="40"/>
      <c r="Q5282" s="40"/>
      <c r="R5282" s="40"/>
      <c r="S5282" s="40"/>
      <c r="T5282" s="40"/>
      <c r="U5282" s="40"/>
      <c r="V5282" s="40"/>
      <c r="W5282" s="40"/>
      <c r="X5282" s="40"/>
      <c r="Y5282" s="40"/>
      <c r="Z5282" s="40"/>
      <c r="AA5282" s="40"/>
      <c r="AB5282" s="40"/>
      <c r="AC5282" s="40"/>
      <c r="AD5282" s="40"/>
      <c r="AE5282" s="40"/>
      <c r="AF5282" s="40"/>
      <c r="AG5282" s="40"/>
      <c r="AH5282" s="40"/>
      <c r="AI5282" s="40"/>
      <c r="AJ5282" s="40"/>
      <c r="AK5282" s="40"/>
      <c r="AL5282" s="40"/>
      <c r="AM5282" s="40"/>
      <c r="AN5282" s="40"/>
      <c r="AO5282" s="40"/>
      <c r="AP5282" s="40"/>
      <c r="AQ5282" s="40"/>
      <c r="AR5282" s="40"/>
      <c r="AS5282" s="40"/>
      <c r="AT5282" s="40"/>
      <c r="AU5282" s="40"/>
      <c r="AV5282" s="40"/>
      <c r="AW5282" s="40"/>
      <c r="AX5282" s="40"/>
      <c r="AY5282" s="40"/>
      <c r="AZ5282" s="40"/>
      <c r="BA5282" s="40"/>
      <c r="BB5282" s="40"/>
      <c r="BC5282" s="40"/>
      <c r="BD5282" s="40"/>
      <c r="BE5282" s="40"/>
      <c r="BF5282" s="40"/>
    </row>
    <row r="5283" spans="1:58" x14ac:dyDescent="0.4">
      <c r="A5283" s="510"/>
      <c r="B5283" s="40"/>
      <c r="C5283" s="40"/>
      <c r="D5283" s="45"/>
      <c r="E5283" s="45"/>
      <c r="F5283" s="64"/>
      <c r="G5283" s="40"/>
      <c r="H5283" s="40"/>
      <c r="I5283" s="40"/>
      <c r="J5283" s="40"/>
      <c r="K5283" s="40"/>
      <c r="L5283" s="40"/>
      <c r="M5283" s="40"/>
      <c r="N5283" s="40"/>
      <c r="O5283" s="40"/>
      <c r="P5283" s="40"/>
      <c r="Q5283" s="40"/>
      <c r="R5283" s="40"/>
      <c r="S5283" s="40"/>
      <c r="T5283" s="40"/>
      <c r="U5283" s="40"/>
      <c r="V5283" s="40"/>
      <c r="W5283" s="40"/>
      <c r="X5283" s="40"/>
      <c r="Y5283" s="40"/>
      <c r="Z5283" s="40"/>
      <c r="AA5283" s="40"/>
      <c r="AB5283" s="40"/>
      <c r="AC5283" s="40"/>
      <c r="AD5283" s="40"/>
      <c r="AE5283" s="40"/>
      <c r="AF5283" s="40"/>
      <c r="AG5283" s="40"/>
      <c r="AH5283" s="40"/>
      <c r="AI5283" s="40"/>
      <c r="AJ5283" s="40"/>
      <c r="AK5283" s="40"/>
      <c r="AL5283" s="40"/>
      <c r="AM5283" s="40"/>
      <c r="AN5283" s="40"/>
      <c r="AO5283" s="40"/>
      <c r="AP5283" s="40"/>
      <c r="AQ5283" s="40"/>
      <c r="AR5283" s="40"/>
      <c r="AS5283" s="40"/>
      <c r="AT5283" s="40"/>
      <c r="AU5283" s="40"/>
      <c r="AV5283" s="40"/>
      <c r="AW5283" s="40"/>
      <c r="AX5283" s="40"/>
      <c r="AY5283" s="40"/>
      <c r="AZ5283" s="40"/>
      <c r="BA5283" s="40"/>
      <c r="BB5283" s="40"/>
      <c r="BC5283" s="40"/>
      <c r="BD5283" s="40"/>
      <c r="BE5283" s="40"/>
      <c r="BF5283" s="40"/>
    </row>
    <row r="5284" spans="1:58" x14ac:dyDescent="0.4">
      <c r="A5284" s="510"/>
      <c r="B5284" s="40"/>
      <c r="C5284" s="40"/>
      <c r="D5284" s="45"/>
      <c r="E5284" s="45"/>
      <c r="F5284" s="64"/>
      <c r="G5284" s="40"/>
      <c r="H5284" s="40"/>
      <c r="I5284" s="40"/>
      <c r="J5284" s="40"/>
      <c r="K5284" s="40"/>
      <c r="L5284" s="40"/>
      <c r="M5284" s="40"/>
      <c r="N5284" s="40"/>
      <c r="O5284" s="40"/>
      <c r="P5284" s="40"/>
      <c r="Q5284" s="40"/>
      <c r="R5284" s="40"/>
      <c r="S5284" s="40"/>
      <c r="T5284" s="40"/>
      <c r="U5284" s="40"/>
      <c r="V5284" s="40"/>
      <c r="W5284" s="40"/>
      <c r="X5284" s="40"/>
      <c r="Y5284" s="40"/>
      <c r="Z5284" s="40"/>
      <c r="AA5284" s="40"/>
      <c r="AB5284" s="40"/>
      <c r="AC5284" s="40"/>
      <c r="AD5284" s="40"/>
      <c r="AE5284" s="40"/>
      <c r="AF5284" s="40"/>
      <c r="AG5284" s="40"/>
      <c r="AH5284" s="40"/>
      <c r="AI5284" s="40"/>
      <c r="AJ5284" s="40"/>
      <c r="AK5284" s="40"/>
      <c r="AL5284" s="40"/>
      <c r="AM5284" s="40"/>
      <c r="AN5284" s="40"/>
      <c r="AO5284" s="40"/>
      <c r="AP5284" s="40"/>
      <c r="AQ5284" s="40"/>
      <c r="AR5284" s="40"/>
      <c r="AS5284" s="40"/>
      <c r="AT5284" s="40"/>
      <c r="AU5284" s="40"/>
      <c r="AV5284" s="40"/>
      <c r="AW5284" s="40"/>
      <c r="AX5284" s="40"/>
      <c r="AY5284" s="40"/>
      <c r="AZ5284" s="40"/>
      <c r="BA5284" s="40"/>
      <c r="BB5284" s="40"/>
      <c r="BC5284" s="40"/>
      <c r="BD5284" s="40"/>
      <c r="BE5284" s="40"/>
      <c r="BF5284" s="40"/>
    </row>
    <row r="5285" spans="1:58" x14ac:dyDescent="0.4">
      <c r="A5285" s="510"/>
      <c r="B5285" s="40"/>
      <c r="C5285" s="40"/>
      <c r="D5285" s="45"/>
      <c r="E5285" s="45"/>
      <c r="F5285" s="64"/>
      <c r="G5285" s="40"/>
      <c r="H5285" s="40"/>
      <c r="I5285" s="40"/>
      <c r="J5285" s="40"/>
      <c r="K5285" s="40"/>
      <c r="L5285" s="40"/>
      <c r="M5285" s="40"/>
      <c r="N5285" s="40"/>
      <c r="O5285" s="40"/>
      <c r="P5285" s="40"/>
      <c r="Q5285" s="40"/>
      <c r="R5285" s="40"/>
      <c r="S5285" s="40"/>
      <c r="T5285" s="40"/>
      <c r="U5285" s="40"/>
      <c r="V5285" s="40"/>
      <c r="W5285" s="40"/>
      <c r="X5285" s="40"/>
      <c r="Y5285" s="40"/>
      <c r="Z5285" s="40"/>
      <c r="AA5285" s="40"/>
      <c r="AB5285" s="40"/>
      <c r="AC5285" s="40"/>
      <c r="AD5285" s="40"/>
      <c r="AE5285" s="40"/>
      <c r="AF5285" s="40"/>
      <c r="AG5285" s="40"/>
      <c r="AH5285" s="40"/>
      <c r="AI5285" s="40"/>
      <c r="AJ5285" s="40"/>
      <c r="AK5285" s="40"/>
      <c r="AL5285" s="40"/>
      <c r="AM5285" s="40"/>
      <c r="AN5285" s="40"/>
      <c r="AO5285" s="40"/>
      <c r="AP5285" s="40"/>
      <c r="AQ5285" s="40"/>
      <c r="AR5285" s="40"/>
      <c r="AS5285" s="40"/>
      <c r="AT5285" s="40"/>
      <c r="AU5285" s="40"/>
      <c r="AV5285" s="40"/>
      <c r="AW5285" s="40"/>
      <c r="AX5285" s="40"/>
      <c r="AY5285" s="40"/>
      <c r="AZ5285" s="40"/>
      <c r="BA5285" s="40"/>
      <c r="BB5285" s="40"/>
      <c r="BC5285" s="40"/>
      <c r="BD5285" s="40"/>
      <c r="BE5285" s="40"/>
      <c r="BF5285" s="40"/>
    </row>
    <row r="5286" spans="1:58" x14ac:dyDescent="0.4">
      <c r="A5286" s="510"/>
      <c r="B5286" s="40"/>
      <c r="C5286" s="40"/>
      <c r="D5286" s="45"/>
      <c r="E5286" s="45"/>
      <c r="F5286" s="64"/>
      <c r="G5286" s="40"/>
      <c r="H5286" s="40"/>
      <c r="I5286" s="40"/>
      <c r="J5286" s="40"/>
      <c r="K5286" s="40"/>
      <c r="L5286" s="40"/>
      <c r="M5286" s="40"/>
      <c r="N5286" s="40"/>
      <c r="O5286" s="40"/>
      <c r="P5286" s="40"/>
      <c r="Q5286" s="40"/>
      <c r="R5286" s="40"/>
      <c r="S5286" s="40"/>
      <c r="T5286" s="40"/>
      <c r="U5286" s="40"/>
      <c r="V5286" s="40"/>
      <c r="W5286" s="40"/>
      <c r="X5286" s="40"/>
      <c r="Y5286" s="40"/>
      <c r="Z5286" s="40"/>
      <c r="AA5286" s="40"/>
      <c r="AB5286" s="40"/>
      <c r="AC5286" s="40"/>
      <c r="AD5286" s="40"/>
      <c r="AE5286" s="40"/>
      <c r="AF5286" s="40"/>
      <c r="AG5286" s="40"/>
      <c r="AH5286" s="40"/>
      <c r="AI5286" s="40"/>
      <c r="AJ5286" s="40"/>
      <c r="AK5286" s="40"/>
      <c r="AL5286" s="40"/>
      <c r="AM5286" s="40"/>
      <c r="AN5286" s="40"/>
      <c r="AO5286" s="40"/>
      <c r="AP5286" s="40"/>
      <c r="AQ5286" s="40"/>
      <c r="AR5286" s="40"/>
      <c r="AS5286" s="40"/>
      <c r="AT5286" s="40"/>
      <c r="AU5286" s="40"/>
      <c r="AV5286" s="40"/>
      <c r="AW5286" s="40"/>
      <c r="AX5286" s="40"/>
      <c r="AY5286" s="40"/>
      <c r="AZ5286" s="40"/>
      <c r="BA5286" s="40"/>
      <c r="BB5286" s="40"/>
      <c r="BC5286" s="40"/>
      <c r="BD5286" s="40"/>
      <c r="BE5286" s="40"/>
      <c r="BF5286" s="40"/>
    </row>
    <row r="5287" spans="1:58" x14ac:dyDescent="0.4">
      <c r="A5287" s="510"/>
      <c r="B5287" s="40"/>
      <c r="C5287" s="40"/>
      <c r="D5287" s="45"/>
      <c r="E5287" s="45"/>
      <c r="F5287" s="64"/>
      <c r="G5287" s="40"/>
      <c r="H5287" s="40"/>
      <c r="I5287" s="40"/>
      <c r="J5287" s="40"/>
      <c r="K5287" s="40"/>
      <c r="L5287" s="40"/>
      <c r="M5287" s="40"/>
      <c r="N5287" s="40"/>
      <c r="O5287" s="40"/>
      <c r="P5287" s="40"/>
      <c r="Q5287" s="40"/>
      <c r="R5287" s="40"/>
      <c r="S5287" s="40"/>
      <c r="T5287" s="40"/>
      <c r="U5287" s="40"/>
      <c r="V5287" s="40"/>
      <c r="W5287" s="40"/>
      <c r="X5287" s="40"/>
      <c r="Y5287" s="40"/>
      <c r="Z5287" s="40"/>
      <c r="AA5287" s="40"/>
      <c r="AB5287" s="40"/>
      <c r="AC5287" s="40"/>
      <c r="AD5287" s="40"/>
      <c r="AE5287" s="40"/>
      <c r="AF5287" s="40"/>
      <c r="AG5287" s="40"/>
      <c r="AH5287" s="40"/>
      <c r="AI5287" s="40"/>
      <c r="AJ5287" s="40"/>
      <c r="AK5287" s="40"/>
      <c r="AL5287" s="40"/>
      <c r="AM5287" s="40"/>
      <c r="AN5287" s="40"/>
      <c r="AO5287" s="40"/>
      <c r="AP5287" s="40"/>
      <c r="AQ5287" s="40"/>
      <c r="AR5287" s="40"/>
      <c r="AS5287" s="40"/>
      <c r="AT5287" s="40"/>
      <c r="AU5287" s="40"/>
      <c r="AV5287" s="40"/>
      <c r="AW5287" s="40"/>
      <c r="AX5287" s="40"/>
      <c r="AY5287" s="40"/>
      <c r="AZ5287" s="40"/>
      <c r="BA5287" s="40"/>
      <c r="BB5287" s="40"/>
      <c r="BC5287" s="40"/>
      <c r="BD5287" s="40"/>
      <c r="BE5287" s="40"/>
      <c r="BF5287" s="40"/>
    </row>
    <row r="5288" spans="1:58" x14ac:dyDescent="0.4">
      <c r="A5288" s="510"/>
      <c r="B5288" s="40"/>
      <c r="C5288" s="40"/>
      <c r="D5288" s="45"/>
      <c r="E5288" s="45"/>
      <c r="F5288" s="64"/>
      <c r="G5288" s="40"/>
      <c r="H5288" s="40"/>
      <c r="I5288" s="40"/>
      <c r="J5288" s="40"/>
      <c r="K5288" s="40"/>
      <c r="L5288" s="40"/>
      <c r="M5288" s="40"/>
      <c r="N5288" s="40"/>
      <c r="O5288" s="40"/>
      <c r="P5288" s="40"/>
      <c r="Q5288" s="40"/>
      <c r="R5288" s="40"/>
      <c r="S5288" s="40"/>
      <c r="T5288" s="40"/>
      <c r="U5288" s="40"/>
      <c r="V5288" s="40"/>
      <c r="W5288" s="40"/>
      <c r="X5288" s="40"/>
      <c r="Y5288" s="40"/>
      <c r="Z5288" s="40"/>
      <c r="AA5288" s="40"/>
      <c r="AB5288" s="40"/>
      <c r="AC5288" s="40"/>
      <c r="AD5288" s="40"/>
      <c r="AE5288" s="40"/>
      <c r="AF5288" s="40"/>
      <c r="AG5288" s="40"/>
      <c r="AH5288" s="40"/>
      <c r="AI5288" s="40"/>
      <c r="AJ5288" s="40"/>
      <c r="AK5288" s="40"/>
      <c r="AL5288" s="40"/>
      <c r="AM5288" s="40"/>
      <c r="AN5288" s="40"/>
      <c r="AO5288" s="40"/>
      <c r="AP5288" s="40"/>
      <c r="AQ5288" s="40"/>
      <c r="AR5288" s="40"/>
      <c r="AS5288" s="40"/>
      <c r="AT5288" s="40"/>
      <c r="AU5288" s="40"/>
      <c r="AV5288" s="40"/>
      <c r="AW5288" s="40"/>
      <c r="AX5288" s="40"/>
      <c r="AY5288" s="40"/>
      <c r="AZ5288" s="40"/>
      <c r="BA5288" s="40"/>
      <c r="BB5288" s="40"/>
      <c r="BC5288" s="40"/>
      <c r="BD5288" s="40"/>
      <c r="BE5288" s="40"/>
      <c r="BF5288" s="40"/>
    </row>
    <row r="5289" spans="1:58" x14ac:dyDescent="0.4">
      <c r="A5289" s="510"/>
      <c r="B5289" s="40"/>
      <c r="C5289" s="40"/>
      <c r="D5289" s="45"/>
      <c r="E5289" s="45"/>
      <c r="F5289" s="64"/>
      <c r="G5289" s="40"/>
      <c r="H5289" s="40"/>
      <c r="I5289" s="40"/>
      <c r="J5289" s="40"/>
      <c r="K5289" s="40"/>
      <c r="L5289" s="40"/>
      <c r="M5289" s="40"/>
      <c r="N5289" s="40"/>
      <c r="O5289" s="40"/>
      <c r="P5289" s="40"/>
      <c r="Q5289" s="40"/>
      <c r="R5289" s="40"/>
      <c r="S5289" s="40"/>
      <c r="T5289" s="40"/>
      <c r="U5289" s="40"/>
      <c r="V5289" s="40"/>
      <c r="W5289" s="40"/>
      <c r="X5289" s="40"/>
      <c r="Y5289" s="40"/>
      <c r="Z5289" s="40"/>
      <c r="AA5289" s="40"/>
      <c r="AB5289" s="40"/>
      <c r="AC5289" s="40"/>
      <c r="AD5289" s="40"/>
      <c r="AE5289" s="40"/>
      <c r="AF5289" s="40"/>
      <c r="AG5289" s="40"/>
      <c r="AH5289" s="40"/>
      <c r="AI5289" s="40"/>
      <c r="AJ5289" s="40"/>
      <c r="AK5289" s="40"/>
      <c r="AL5289" s="40"/>
      <c r="AM5289" s="40"/>
      <c r="AN5289" s="40"/>
      <c r="AO5289" s="40"/>
      <c r="AP5289" s="40"/>
      <c r="AQ5289" s="40"/>
      <c r="AR5289" s="40"/>
      <c r="AS5289" s="40"/>
      <c r="AT5289" s="40"/>
      <c r="AU5289" s="40"/>
      <c r="AV5289" s="40"/>
      <c r="AW5289" s="40"/>
      <c r="AX5289" s="40"/>
      <c r="AY5289" s="40"/>
      <c r="AZ5289" s="40"/>
      <c r="BA5289" s="40"/>
      <c r="BB5289" s="40"/>
      <c r="BC5289" s="40"/>
      <c r="BD5289" s="40"/>
      <c r="BE5289" s="40"/>
      <c r="BF5289" s="40"/>
    </row>
    <row r="5290" spans="1:58" x14ac:dyDescent="0.4">
      <c r="A5290" s="510"/>
      <c r="B5290" s="40"/>
      <c r="C5290" s="40"/>
      <c r="D5290" s="45"/>
      <c r="E5290" s="45"/>
      <c r="F5290" s="64"/>
      <c r="G5290" s="40"/>
      <c r="H5290" s="40"/>
      <c r="I5290" s="40"/>
      <c r="J5290" s="40"/>
      <c r="K5290" s="40"/>
      <c r="L5290" s="40"/>
      <c r="M5290" s="40"/>
      <c r="N5290" s="40"/>
      <c r="O5290" s="40"/>
      <c r="P5290" s="40"/>
      <c r="Q5290" s="40"/>
      <c r="R5290" s="40"/>
      <c r="S5290" s="40"/>
      <c r="T5290" s="40"/>
      <c r="U5290" s="40"/>
      <c r="V5290" s="40"/>
      <c r="W5290" s="40"/>
      <c r="X5290" s="40"/>
      <c r="Y5290" s="40"/>
      <c r="Z5290" s="40"/>
      <c r="AA5290" s="40"/>
      <c r="AB5290" s="40"/>
      <c r="AC5290" s="40"/>
      <c r="AD5290" s="40"/>
      <c r="AE5290" s="40"/>
      <c r="AF5290" s="40"/>
      <c r="AG5290" s="40"/>
      <c r="AH5290" s="40"/>
      <c r="AI5290" s="40"/>
      <c r="AJ5290" s="40"/>
      <c r="AK5290" s="40"/>
      <c r="AL5290" s="40"/>
      <c r="AM5290" s="40"/>
      <c r="AN5290" s="40"/>
      <c r="AO5290" s="40"/>
      <c r="AP5290" s="40"/>
      <c r="AQ5290" s="40"/>
      <c r="AR5290" s="40"/>
      <c r="AS5290" s="40"/>
      <c r="AT5290" s="40"/>
      <c r="AU5290" s="40"/>
      <c r="AV5290" s="40"/>
      <c r="AW5290" s="40"/>
      <c r="AX5290" s="40"/>
      <c r="AY5290" s="40"/>
      <c r="AZ5290" s="40"/>
      <c r="BA5290" s="40"/>
      <c r="BB5290" s="40"/>
      <c r="BC5290" s="40"/>
      <c r="BD5290" s="40"/>
      <c r="BE5290" s="40"/>
      <c r="BF5290" s="40"/>
    </row>
    <row r="5291" spans="1:58" x14ac:dyDescent="0.4">
      <c r="A5291" s="510"/>
      <c r="B5291" s="40"/>
      <c r="C5291" s="40"/>
      <c r="D5291" s="45"/>
      <c r="E5291" s="45"/>
      <c r="F5291" s="64"/>
      <c r="G5291" s="40"/>
      <c r="H5291" s="40"/>
      <c r="I5291" s="40"/>
      <c r="J5291" s="40"/>
      <c r="K5291" s="40"/>
      <c r="L5291" s="40"/>
      <c r="M5291" s="40"/>
      <c r="N5291" s="40"/>
      <c r="O5291" s="40"/>
      <c r="P5291" s="40"/>
      <c r="Q5291" s="40"/>
      <c r="R5291" s="40"/>
      <c r="S5291" s="40"/>
      <c r="T5291" s="40"/>
      <c r="U5291" s="40"/>
      <c r="V5291" s="40"/>
      <c r="W5291" s="40"/>
      <c r="X5291" s="40"/>
      <c r="Y5291" s="40"/>
      <c r="Z5291" s="40"/>
      <c r="AA5291" s="40"/>
      <c r="AB5291" s="40"/>
      <c r="AC5291" s="40"/>
      <c r="AD5291" s="40"/>
      <c r="AE5291" s="40"/>
      <c r="AF5291" s="40"/>
      <c r="AG5291" s="40"/>
      <c r="AH5291" s="40"/>
      <c r="AI5291" s="40"/>
      <c r="AJ5291" s="40"/>
      <c r="AK5291" s="40"/>
      <c r="AL5291" s="40"/>
      <c r="AM5291" s="40"/>
      <c r="AN5291" s="40"/>
      <c r="AO5291" s="40"/>
      <c r="AP5291" s="40"/>
      <c r="AQ5291" s="40"/>
      <c r="AR5291" s="40"/>
      <c r="AS5291" s="40"/>
      <c r="AT5291" s="40"/>
      <c r="AU5291" s="40"/>
      <c r="AV5291" s="40"/>
      <c r="AW5291" s="40"/>
      <c r="AX5291" s="40"/>
      <c r="AY5291" s="40"/>
      <c r="AZ5291" s="40"/>
      <c r="BA5291" s="40"/>
      <c r="BB5291" s="40"/>
      <c r="BC5291" s="40"/>
      <c r="BD5291" s="40"/>
      <c r="BE5291" s="40"/>
      <c r="BF5291" s="40"/>
    </row>
    <row r="5292" spans="1:58" x14ac:dyDescent="0.4">
      <c r="A5292" s="510"/>
      <c r="B5292" s="40"/>
      <c r="C5292" s="40"/>
      <c r="D5292" s="45"/>
      <c r="E5292" s="45"/>
      <c r="F5292" s="64"/>
      <c r="G5292" s="40"/>
      <c r="H5292" s="40"/>
      <c r="I5292" s="40"/>
      <c r="J5292" s="40"/>
      <c r="K5292" s="40"/>
      <c r="L5292" s="40"/>
      <c r="M5292" s="40"/>
      <c r="N5292" s="40"/>
      <c r="O5292" s="40"/>
      <c r="P5292" s="40"/>
      <c r="Q5292" s="40"/>
      <c r="R5292" s="40"/>
      <c r="S5292" s="40"/>
      <c r="T5292" s="40"/>
      <c r="U5292" s="40"/>
      <c r="V5292" s="40"/>
      <c r="W5292" s="40"/>
      <c r="X5292" s="40"/>
      <c r="Y5292" s="40"/>
      <c r="Z5292" s="40"/>
      <c r="AA5292" s="40"/>
      <c r="AB5292" s="40"/>
      <c r="AC5292" s="40"/>
      <c r="AD5292" s="40"/>
      <c r="AE5292" s="40"/>
      <c r="AF5292" s="40"/>
      <c r="AG5292" s="40"/>
      <c r="AH5292" s="40"/>
      <c r="AI5292" s="40"/>
      <c r="AJ5292" s="40"/>
      <c r="AK5292" s="40"/>
      <c r="AL5292" s="40"/>
      <c r="AM5292" s="40"/>
      <c r="AN5292" s="40"/>
      <c r="AO5292" s="40"/>
      <c r="AP5292" s="40"/>
      <c r="AQ5292" s="40"/>
      <c r="AR5292" s="40"/>
      <c r="AS5292" s="40"/>
      <c r="AT5292" s="40"/>
      <c r="AU5292" s="40"/>
      <c r="AV5292" s="40"/>
      <c r="AW5292" s="40"/>
      <c r="AX5292" s="40"/>
      <c r="AY5292" s="40"/>
      <c r="AZ5292" s="40"/>
      <c r="BA5292" s="40"/>
      <c r="BB5292" s="40"/>
      <c r="BC5292" s="40"/>
      <c r="BD5292" s="40"/>
      <c r="BE5292" s="40"/>
      <c r="BF5292" s="40"/>
    </row>
    <row r="5293" spans="1:58" x14ac:dyDescent="0.4">
      <c r="A5293" s="510"/>
      <c r="B5293" s="40"/>
      <c r="C5293" s="40"/>
      <c r="D5293" s="45"/>
      <c r="E5293" s="45"/>
      <c r="F5293" s="64"/>
      <c r="G5293" s="40"/>
      <c r="H5293" s="40"/>
      <c r="I5293" s="40"/>
      <c r="J5293" s="40"/>
      <c r="K5293" s="40"/>
      <c r="L5293" s="40"/>
      <c r="M5293" s="40"/>
      <c r="N5293" s="40"/>
      <c r="O5293" s="40"/>
      <c r="P5293" s="40"/>
      <c r="Q5293" s="40"/>
      <c r="R5293" s="40"/>
      <c r="S5293" s="40"/>
      <c r="T5293" s="40"/>
      <c r="U5293" s="40"/>
      <c r="V5293" s="40"/>
      <c r="W5293" s="40"/>
      <c r="X5293" s="40"/>
      <c r="Y5293" s="40"/>
      <c r="Z5293" s="40"/>
      <c r="AA5293" s="40"/>
      <c r="AB5293" s="40"/>
      <c r="AC5293" s="40"/>
      <c r="AD5293" s="40"/>
      <c r="AE5293" s="40"/>
      <c r="AF5293" s="40"/>
      <c r="AG5293" s="40"/>
      <c r="AH5293" s="40"/>
      <c r="AI5293" s="40"/>
      <c r="AJ5293" s="40"/>
      <c r="AK5293" s="40"/>
      <c r="AL5293" s="40"/>
      <c r="AM5293" s="40"/>
      <c r="AN5293" s="40"/>
      <c r="AO5293" s="40"/>
      <c r="AP5293" s="40"/>
      <c r="AQ5293" s="40"/>
      <c r="AR5293" s="40"/>
      <c r="AS5293" s="40"/>
      <c r="AT5293" s="40"/>
      <c r="AU5293" s="40"/>
      <c r="AV5293" s="40"/>
      <c r="AW5293" s="40"/>
      <c r="AX5293" s="40"/>
      <c r="AY5293" s="40"/>
      <c r="AZ5293" s="40"/>
      <c r="BA5293" s="40"/>
      <c r="BB5293" s="40"/>
      <c r="BC5293" s="40"/>
      <c r="BD5293" s="40"/>
      <c r="BE5293" s="40"/>
      <c r="BF5293" s="40"/>
    </row>
    <row r="5294" spans="1:58" x14ac:dyDescent="0.4">
      <c r="A5294" s="510"/>
      <c r="B5294" s="40"/>
      <c r="C5294" s="40"/>
      <c r="D5294" s="45"/>
      <c r="E5294" s="45"/>
      <c r="F5294" s="64"/>
      <c r="G5294" s="40"/>
      <c r="H5294" s="40"/>
      <c r="I5294" s="40"/>
      <c r="J5294" s="40"/>
      <c r="K5294" s="40"/>
      <c r="L5294" s="40"/>
      <c r="M5294" s="40"/>
      <c r="N5294" s="40"/>
      <c r="O5294" s="40"/>
      <c r="P5294" s="40"/>
      <c r="Q5294" s="40"/>
      <c r="R5294" s="40"/>
      <c r="S5294" s="40"/>
      <c r="T5294" s="40"/>
      <c r="U5294" s="40"/>
      <c r="V5294" s="40"/>
      <c r="W5294" s="40"/>
      <c r="X5294" s="40"/>
      <c r="Y5294" s="40"/>
      <c r="Z5294" s="40"/>
      <c r="AA5294" s="40"/>
      <c r="AB5294" s="40"/>
      <c r="AC5294" s="40"/>
      <c r="AD5294" s="40"/>
      <c r="AE5294" s="40"/>
      <c r="AF5294" s="40"/>
      <c r="AG5294" s="40"/>
      <c r="AH5294" s="40"/>
      <c r="AI5294" s="40"/>
      <c r="AJ5294" s="40"/>
      <c r="AK5294" s="40"/>
      <c r="AL5294" s="40"/>
      <c r="AM5294" s="40"/>
      <c r="AN5294" s="40"/>
      <c r="AO5294" s="40"/>
      <c r="AP5294" s="40"/>
      <c r="AQ5294" s="40"/>
      <c r="AR5294" s="40"/>
      <c r="AS5294" s="40"/>
      <c r="AT5294" s="40"/>
      <c r="AU5294" s="40"/>
      <c r="AV5294" s="40"/>
      <c r="AW5294" s="40"/>
      <c r="AX5294" s="40"/>
      <c r="AY5294" s="40"/>
      <c r="AZ5294" s="40"/>
      <c r="BA5294" s="40"/>
      <c r="BB5294" s="40"/>
      <c r="BC5294" s="40"/>
      <c r="BD5294" s="40"/>
      <c r="BE5294" s="40"/>
      <c r="BF5294" s="40"/>
    </row>
    <row r="5295" spans="1:58" x14ac:dyDescent="0.4">
      <c r="A5295" s="510"/>
      <c r="B5295" s="40"/>
      <c r="C5295" s="40"/>
      <c r="D5295" s="45"/>
      <c r="E5295" s="45"/>
      <c r="F5295" s="64"/>
      <c r="G5295" s="40"/>
      <c r="H5295" s="40"/>
      <c r="I5295" s="40"/>
      <c r="J5295" s="40"/>
      <c r="K5295" s="40"/>
      <c r="L5295" s="40"/>
      <c r="M5295" s="40"/>
      <c r="N5295" s="40"/>
      <c r="O5295" s="40"/>
      <c r="P5295" s="40"/>
      <c r="Q5295" s="40"/>
      <c r="R5295" s="40"/>
      <c r="S5295" s="40"/>
      <c r="T5295" s="40"/>
      <c r="U5295" s="40"/>
      <c r="V5295" s="40"/>
      <c r="W5295" s="40"/>
      <c r="X5295" s="40"/>
      <c r="Y5295" s="40"/>
      <c r="Z5295" s="40"/>
      <c r="AA5295" s="40"/>
      <c r="AB5295" s="40"/>
      <c r="AC5295" s="40"/>
      <c r="AD5295" s="40"/>
      <c r="AE5295" s="40"/>
      <c r="AF5295" s="40"/>
      <c r="AG5295" s="40"/>
      <c r="AH5295" s="40"/>
      <c r="AI5295" s="40"/>
      <c r="AJ5295" s="40"/>
      <c r="AK5295" s="40"/>
      <c r="AL5295" s="40"/>
      <c r="AM5295" s="40"/>
      <c r="AN5295" s="40"/>
      <c r="AO5295" s="40"/>
      <c r="AP5295" s="40"/>
      <c r="AQ5295" s="40"/>
      <c r="AR5295" s="40"/>
      <c r="AS5295" s="40"/>
      <c r="AT5295" s="40"/>
      <c r="AU5295" s="40"/>
      <c r="AV5295" s="40"/>
      <c r="AW5295" s="40"/>
      <c r="AX5295" s="40"/>
      <c r="AY5295" s="40"/>
      <c r="AZ5295" s="40"/>
      <c r="BA5295" s="40"/>
      <c r="BB5295" s="40"/>
      <c r="BC5295" s="40"/>
      <c r="BD5295" s="40"/>
      <c r="BE5295" s="40"/>
      <c r="BF5295" s="40"/>
    </row>
    <row r="5296" spans="1:58" x14ac:dyDescent="0.4">
      <c r="A5296" s="510"/>
      <c r="B5296" s="40"/>
      <c r="C5296" s="40"/>
      <c r="D5296" s="45"/>
      <c r="E5296" s="45"/>
      <c r="F5296" s="64"/>
      <c r="G5296" s="40"/>
      <c r="H5296" s="40"/>
      <c r="I5296" s="40"/>
      <c r="J5296" s="40"/>
      <c r="K5296" s="40"/>
      <c r="L5296" s="40"/>
      <c r="M5296" s="40"/>
      <c r="N5296" s="40"/>
      <c r="O5296" s="40"/>
      <c r="P5296" s="40"/>
      <c r="Q5296" s="40"/>
      <c r="R5296" s="40"/>
      <c r="S5296" s="40"/>
      <c r="T5296" s="40"/>
      <c r="U5296" s="40"/>
      <c r="V5296" s="40"/>
      <c r="W5296" s="40"/>
      <c r="X5296" s="40"/>
      <c r="Y5296" s="40"/>
      <c r="Z5296" s="40"/>
      <c r="AA5296" s="40"/>
      <c r="AB5296" s="40"/>
      <c r="AC5296" s="40"/>
      <c r="AD5296" s="40"/>
      <c r="AE5296" s="40"/>
      <c r="AF5296" s="40"/>
      <c r="AG5296" s="40"/>
      <c r="AH5296" s="40"/>
      <c r="AI5296" s="40"/>
      <c r="AJ5296" s="40"/>
      <c r="AK5296" s="40"/>
      <c r="AL5296" s="40"/>
      <c r="AM5296" s="40"/>
      <c r="AN5296" s="40"/>
      <c r="AO5296" s="40"/>
      <c r="AP5296" s="40"/>
      <c r="AQ5296" s="40"/>
      <c r="AR5296" s="40"/>
      <c r="AS5296" s="40"/>
      <c r="AT5296" s="40"/>
      <c r="AU5296" s="40"/>
      <c r="AV5296" s="40"/>
      <c r="AW5296" s="40"/>
      <c r="AX5296" s="40"/>
      <c r="AY5296" s="40"/>
      <c r="AZ5296" s="40"/>
      <c r="BA5296" s="40"/>
      <c r="BB5296" s="40"/>
      <c r="BC5296" s="40"/>
      <c r="BD5296" s="40"/>
      <c r="BE5296" s="40"/>
      <c r="BF5296" s="40"/>
    </row>
    <row r="5297" spans="1:58" x14ac:dyDescent="0.4">
      <c r="A5297" s="510"/>
      <c r="B5297" s="40"/>
      <c r="C5297" s="40"/>
      <c r="D5297" s="45"/>
      <c r="E5297" s="45"/>
      <c r="F5297" s="64"/>
      <c r="G5297" s="40"/>
      <c r="H5297" s="40"/>
      <c r="I5297" s="40"/>
      <c r="J5297" s="40"/>
      <c r="K5297" s="40"/>
      <c r="L5297" s="40"/>
      <c r="M5297" s="40"/>
      <c r="N5297" s="40"/>
      <c r="O5297" s="40"/>
      <c r="P5297" s="40"/>
      <c r="Q5297" s="40"/>
      <c r="R5297" s="40"/>
      <c r="S5297" s="40"/>
      <c r="T5297" s="40"/>
      <c r="U5297" s="40"/>
      <c r="V5297" s="40"/>
      <c r="W5297" s="40"/>
      <c r="X5297" s="40"/>
      <c r="Y5297" s="40"/>
      <c r="Z5297" s="40"/>
      <c r="AA5297" s="40"/>
      <c r="AB5297" s="40"/>
      <c r="AC5297" s="40"/>
      <c r="AD5297" s="40"/>
      <c r="AE5297" s="40"/>
      <c r="AF5297" s="40"/>
      <c r="AG5297" s="40"/>
      <c r="AH5297" s="40"/>
      <c r="AI5297" s="40"/>
      <c r="AJ5297" s="40"/>
      <c r="AK5297" s="40"/>
      <c r="AL5297" s="40"/>
      <c r="AM5297" s="40"/>
      <c r="AN5297" s="40"/>
      <c r="AO5297" s="40"/>
      <c r="AP5297" s="40"/>
      <c r="AQ5297" s="40"/>
      <c r="AR5297" s="40"/>
      <c r="AS5297" s="40"/>
      <c r="AT5297" s="40"/>
      <c r="AU5297" s="40"/>
      <c r="AV5297" s="40"/>
      <c r="AW5297" s="40"/>
      <c r="AX5297" s="40"/>
      <c r="AY5297" s="40"/>
      <c r="AZ5297" s="40"/>
      <c r="BA5297" s="40"/>
      <c r="BB5297" s="40"/>
      <c r="BC5297" s="40"/>
      <c r="BD5297" s="40"/>
      <c r="BE5297" s="40"/>
      <c r="BF5297" s="40"/>
    </row>
    <row r="5298" spans="1:58" x14ac:dyDescent="0.4">
      <c r="A5298" s="510"/>
      <c r="B5298" s="40"/>
      <c r="C5298" s="40"/>
      <c r="D5298" s="45"/>
      <c r="E5298" s="45"/>
      <c r="F5298" s="64"/>
      <c r="G5298" s="40"/>
      <c r="H5298" s="40"/>
      <c r="I5298" s="40"/>
      <c r="J5298" s="40"/>
      <c r="K5298" s="40"/>
      <c r="L5298" s="40"/>
      <c r="M5298" s="40"/>
      <c r="N5298" s="40"/>
      <c r="O5298" s="40"/>
      <c r="P5298" s="40"/>
      <c r="Q5298" s="40"/>
      <c r="R5298" s="40"/>
      <c r="S5298" s="40"/>
      <c r="T5298" s="40"/>
      <c r="U5298" s="40"/>
      <c r="V5298" s="40"/>
      <c r="W5298" s="40"/>
      <c r="X5298" s="40"/>
      <c r="Y5298" s="40"/>
      <c r="Z5298" s="40"/>
      <c r="AA5298" s="40"/>
      <c r="AB5298" s="40"/>
      <c r="AC5298" s="40"/>
      <c r="AD5298" s="40"/>
      <c r="AE5298" s="40"/>
      <c r="AF5298" s="40"/>
      <c r="AG5298" s="40"/>
      <c r="AH5298" s="40"/>
      <c r="AI5298" s="40"/>
      <c r="AJ5298" s="40"/>
      <c r="AK5298" s="40"/>
      <c r="AL5298" s="40"/>
      <c r="AM5298" s="40"/>
      <c r="AN5298" s="40"/>
      <c r="AO5298" s="40"/>
      <c r="AP5298" s="40"/>
      <c r="AQ5298" s="40"/>
      <c r="AR5298" s="40"/>
      <c r="AS5298" s="40"/>
      <c r="AT5298" s="40"/>
      <c r="AU5298" s="40"/>
      <c r="AV5298" s="40"/>
      <c r="AW5298" s="40"/>
      <c r="AX5298" s="40"/>
      <c r="AY5298" s="40"/>
      <c r="AZ5298" s="40"/>
      <c r="BA5298" s="40"/>
      <c r="BB5298" s="40"/>
      <c r="BC5298" s="40"/>
      <c r="BD5298" s="40"/>
      <c r="BE5298" s="40"/>
      <c r="BF5298" s="40"/>
    </row>
    <row r="5299" spans="1:58" x14ac:dyDescent="0.4">
      <c r="A5299" s="510"/>
      <c r="B5299" s="40"/>
      <c r="C5299" s="40"/>
      <c r="D5299" s="45"/>
      <c r="E5299" s="45"/>
      <c r="F5299" s="64"/>
      <c r="G5299" s="40"/>
      <c r="H5299" s="40"/>
      <c r="I5299" s="40"/>
      <c r="J5299" s="40"/>
      <c r="K5299" s="40"/>
      <c r="L5299" s="40"/>
      <c r="M5299" s="40"/>
      <c r="N5299" s="40"/>
      <c r="O5299" s="40"/>
      <c r="P5299" s="40"/>
      <c r="Q5299" s="40"/>
      <c r="R5299" s="40"/>
      <c r="S5299" s="40"/>
      <c r="T5299" s="40"/>
      <c r="U5299" s="40"/>
      <c r="V5299" s="40"/>
      <c r="W5299" s="40"/>
      <c r="X5299" s="40"/>
      <c r="Y5299" s="40"/>
      <c r="Z5299" s="40"/>
      <c r="AA5299" s="40"/>
      <c r="AB5299" s="40"/>
      <c r="AC5299" s="40"/>
      <c r="AD5299" s="40"/>
      <c r="AE5299" s="40"/>
      <c r="AF5299" s="40"/>
      <c r="AG5299" s="40"/>
      <c r="AH5299" s="40"/>
      <c r="AI5299" s="40"/>
      <c r="AJ5299" s="40"/>
      <c r="AK5299" s="40"/>
      <c r="AL5299" s="40"/>
      <c r="AM5299" s="40"/>
      <c r="AN5299" s="40"/>
      <c r="AO5299" s="40"/>
      <c r="AP5299" s="40"/>
      <c r="AQ5299" s="40"/>
      <c r="AR5299" s="40"/>
      <c r="AS5299" s="40"/>
      <c r="AT5299" s="40"/>
      <c r="AU5299" s="40"/>
      <c r="AV5299" s="40"/>
      <c r="AW5299" s="40"/>
      <c r="AX5299" s="40"/>
      <c r="AY5299" s="40"/>
      <c r="AZ5299" s="40"/>
      <c r="BA5299" s="40"/>
      <c r="BB5299" s="40"/>
      <c r="BC5299" s="40"/>
      <c r="BD5299" s="40"/>
      <c r="BE5299" s="40"/>
      <c r="BF5299" s="40"/>
    </row>
    <row r="5300" spans="1:58" x14ac:dyDescent="0.4">
      <c r="A5300" s="510"/>
      <c r="B5300" s="40"/>
      <c r="C5300" s="40"/>
      <c r="D5300" s="45"/>
      <c r="E5300" s="45"/>
      <c r="F5300" s="64"/>
      <c r="G5300" s="40"/>
      <c r="H5300" s="40"/>
      <c r="I5300" s="40"/>
      <c r="J5300" s="40"/>
      <c r="K5300" s="40"/>
      <c r="L5300" s="40"/>
      <c r="M5300" s="40"/>
      <c r="N5300" s="40"/>
      <c r="O5300" s="40"/>
      <c r="P5300" s="40"/>
      <c r="Q5300" s="40"/>
      <c r="R5300" s="40"/>
      <c r="S5300" s="40"/>
      <c r="T5300" s="40"/>
      <c r="U5300" s="40"/>
      <c r="V5300" s="40"/>
      <c r="W5300" s="40"/>
      <c r="X5300" s="40"/>
      <c r="Y5300" s="40"/>
      <c r="Z5300" s="40"/>
      <c r="AA5300" s="40"/>
      <c r="AB5300" s="40"/>
      <c r="AC5300" s="40"/>
      <c r="AD5300" s="40"/>
      <c r="AE5300" s="40"/>
      <c r="AF5300" s="40"/>
      <c r="AG5300" s="40"/>
      <c r="AH5300" s="40"/>
      <c r="AI5300" s="40"/>
      <c r="AJ5300" s="40"/>
      <c r="AK5300" s="40"/>
      <c r="AL5300" s="40"/>
      <c r="AM5300" s="40"/>
      <c r="AN5300" s="40"/>
      <c r="AO5300" s="40"/>
      <c r="AP5300" s="40"/>
      <c r="AQ5300" s="40"/>
      <c r="AR5300" s="40"/>
      <c r="AS5300" s="40"/>
      <c r="AT5300" s="40"/>
      <c r="AU5300" s="40"/>
      <c r="AV5300" s="40"/>
      <c r="AW5300" s="40"/>
      <c r="AX5300" s="40"/>
      <c r="AY5300" s="40"/>
      <c r="AZ5300" s="40"/>
      <c r="BA5300" s="40"/>
      <c r="BB5300" s="40"/>
      <c r="BC5300" s="40"/>
      <c r="BD5300" s="40"/>
      <c r="BE5300" s="40"/>
      <c r="BF5300" s="40"/>
    </row>
    <row r="5301" spans="1:58" x14ac:dyDescent="0.4">
      <c r="A5301" s="510"/>
      <c r="B5301" s="40"/>
      <c r="C5301" s="40"/>
      <c r="D5301" s="45"/>
      <c r="E5301" s="45"/>
      <c r="F5301" s="64"/>
      <c r="G5301" s="40"/>
      <c r="H5301" s="40"/>
      <c r="I5301" s="40"/>
      <c r="J5301" s="40"/>
      <c r="K5301" s="40"/>
      <c r="L5301" s="40"/>
      <c r="M5301" s="40"/>
      <c r="N5301" s="40"/>
      <c r="O5301" s="40"/>
      <c r="P5301" s="40"/>
      <c r="Q5301" s="40"/>
      <c r="R5301" s="40"/>
      <c r="S5301" s="40"/>
      <c r="T5301" s="40"/>
      <c r="U5301" s="40"/>
      <c r="V5301" s="40"/>
      <c r="W5301" s="40"/>
      <c r="X5301" s="40"/>
      <c r="Y5301" s="40"/>
      <c r="Z5301" s="40"/>
      <c r="AA5301" s="40"/>
      <c r="AB5301" s="40"/>
      <c r="AC5301" s="40"/>
      <c r="AD5301" s="40"/>
      <c r="AE5301" s="40"/>
      <c r="AF5301" s="40"/>
      <c r="AG5301" s="40"/>
      <c r="AH5301" s="40"/>
      <c r="AI5301" s="40"/>
      <c r="AJ5301" s="40"/>
      <c r="AK5301" s="40"/>
      <c r="AL5301" s="40"/>
      <c r="AM5301" s="40"/>
      <c r="AN5301" s="40"/>
      <c r="AO5301" s="40"/>
      <c r="AP5301" s="40"/>
      <c r="AQ5301" s="40"/>
      <c r="AR5301" s="40"/>
      <c r="AS5301" s="40"/>
      <c r="AT5301" s="40"/>
      <c r="AU5301" s="40"/>
      <c r="AV5301" s="40"/>
      <c r="AW5301" s="40"/>
      <c r="AX5301" s="40"/>
      <c r="AY5301" s="40"/>
      <c r="AZ5301" s="40"/>
      <c r="BA5301" s="40"/>
      <c r="BB5301" s="40"/>
      <c r="BC5301" s="40"/>
      <c r="BD5301" s="40"/>
      <c r="BE5301" s="40"/>
      <c r="BF5301" s="40"/>
    </row>
    <row r="5302" spans="1:58" x14ac:dyDescent="0.4">
      <c r="A5302" s="510"/>
      <c r="B5302" s="40"/>
      <c r="C5302" s="40"/>
      <c r="D5302" s="45"/>
      <c r="E5302" s="45"/>
      <c r="F5302" s="64"/>
      <c r="G5302" s="40"/>
      <c r="H5302" s="40"/>
      <c r="I5302" s="40"/>
      <c r="J5302" s="40"/>
      <c r="K5302" s="40"/>
      <c r="L5302" s="40"/>
      <c r="M5302" s="40"/>
      <c r="N5302" s="40"/>
      <c r="O5302" s="40"/>
      <c r="P5302" s="40"/>
      <c r="Q5302" s="40"/>
      <c r="R5302" s="40"/>
      <c r="S5302" s="40"/>
      <c r="T5302" s="40"/>
      <c r="U5302" s="40"/>
      <c r="V5302" s="40"/>
      <c r="W5302" s="40"/>
      <c r="X5302" s="40"/>
      <c r="Y5302" s="40"/>
      <c r="Z5302" s="40"/>
      <c r="AA5302" s="40"/>
      <c r="AB5302" s="40"/>
      <c r="AC5302" s="40"/>
      <c r="AD5302" s="40"/>
      <c r="AE5302" s="40"/>
      <c r="AF5302" s="40"/>
      <c r="AG5302" s="40"/>
      <c r="AH5302" s="40"/>
      <c r="AI5302" s="40"/>
      <c r="AJ5302" s="40"/>
      <c r="AK5302" s="40"/>
      <c r="AL5302" s="40"/>
      <c r="AM5302" s="40"/>
      <c r="AN5302" s="40"/>
      <c r="AO5302" s="40"/>
      <c r="AP5302" s="40"/>
      <c r="AQ5302" s="40"/>
      <c r="AR5302" s="40"/>
      <c r="AS5302" s="40"/>
      <c r="AT5302" s="40"/>
      <c r="AU5302" s="40"/>
      <c r="AV5302" s="40"/>
      <c r="AW5302" s="40"/>
      <c r="AX5302" s="40"/>
      <c r="AY5302" s="40"/>
      <c r="AZ5302" s="40"/>
      <c r="BA5302" s="40"/>
      <c r="BB5302" s="40"/>
      <c r="BC5302" s="40"/>
      <c r="BD5302" s="40"/>
      <c r="BE5302" s="40"/>
      <c r="BF5302" s="40"/>
    </row>
    <row r="5303" spans="1:58" x14ac:dyDescent="0.4">
      <c r="A5303" s="510"/>
      <c r="B5303" s="40"/>
      <c r="C5303" s="40"/>
      <c r="D5303" s="45"/>
      <c r="E5303" s="45"/>
      <c r="F5303" s="64"/>
      <c r="G5303" s="40"/>
      <c r="H5303" s="40"/>
      <c r="I5303" s="40"/>
      <c r="J5303" s="40"/>
      <c r="K5303" s="40"/>
      <c r="L5303" s="40"/>
      <c r="M5303" s="40"/>
      <c r="N5303" s="40"/>
      <c r="O5303" s="40"/>
      <c r="P5303" s="40"/>
      <c r="Q5303" s="40"/>
      <c r="R5303" s="40"/>
      <c r="S5303" s="40"/>
      <c r="T5303" s="40"/>
      <c r="U5303" s="40"/>
      <c r="V5303" s="40"/>
      <c r="W5303" s="40"/>
      <c r="X5303" s="40"/>
      <c r="Y5303" s="40"/>
      <c r="Z5303" s="40"/>
      <c r="AA5303" s="40"/>
      <c r="AB5303" s="40"/>
      <c r="AC5303" s="40"/>
      <c r="AD5303" s="40"/>
      <c r="AE5303" s="40"/>
      <c r="AF5303" s="40"/>
      <c r="AG5303" s="40"/>
      <c r="AH5303" s="40"/>
      <c r="AI5303" s="40"/>
      <c r="AJ5303" s="40"/>
      <c r="AK5303" s="40"/>
      <c r="AL5303" s="40"/>
      <c r="AM5303" s="40"/>
      <c r="AN5303" s="40"/>
      <c r="AO5303" s="40"/>
      <c r="AP5303" s="40"/>
      <c r="AQ5303" s="40"/>
      <c r="AR5303" s="40"/>
      <c r="AS5303" s="40"/>
      <c r="AT5303" s="40"/>
      <c r="AU5303" s="40"/>
      <c r="AV5303" s="40"/>
      <c r="AW5303" s="40"/>
      <c r="AX5303" s="40"/>
      <c r="AY5303" s="40"/>
      <c r="AZ5303" s="40"/>
      <c r="BA5303" s="40"/>
      <c r="BB5303" s="40"/>
      <c r="BC5303" s="40"/>
      <c r="BD5303" s="40"/>
      <c r="BE5303" s="40"/>
      <c r="BF5303" s="40"/>
    </row>
    <row r="5304" spans="1:58" x14ac:dyDescent="0.4">
      <c r="A5304" s="510"/>
      <c r="B5304" s="40"/>
      <c r="C5304" s="40"/>
      <c r="D5304" s="45"/>
      <c r="E5304" s="45"/>
      <c r="F5304" s="64"/>
      <c r="G5304" s="40"/>
      <c r="H5304" s="40"/>
      <c r="I5304" s="40"/>
      <c r="J5304" s="40"/>
      <c r="K5304" s="40"/>
      <c r="L5304" s="40"/>
      <c r="M5304" s="40"/>
      <c r="N5304" s="40"/>
      <c r="O5304" s="40"/>
      <c r="P5304" s="40"/>
      <c r="Q5304" s="40"/>
      <c r="R5304" s="40"/>
      <c r="S5304" s="40"/>
      <c r="T5304" s="40"/>
      <c r="U5304" s="40"/>
      <c r="V5304" s="40"/>
      <c r="W5304" s="40"/>
      <c r="X5304" s="40"/>
      <c r="Y5304" s="40"/>
      <c r="Z5304" s="40"/>
      <c r="AA5304" s="40"/>
      <c r="AB5304" s="40"/>
      <c r="AC5304" s="40"/>
      <c r="AD5304" s="40"/>
      <c r="AE5304" s="40"/>
      <c r="AF5304" s="40"/>
      <c r="AG5304" s="40"/>
      <c r="AH5304" s="40"/>
      <c r="AI5304" s="40"/>
      <c r="AJ5304" s="40"/>
      <c r="AK5304" s="40"/>
      <c r="AL5304" s="40"/>
      <c r="AM5304" s="40"/>
      <c r="AN5304" s="40"/>
      <c r="AO5304" s="40"/>
      <c r="AP5304" s="40"/>
      <c r="AQ5304" s="40"/>
      <c r="AR5304" s="40"/>
      <c r="AS5304" s="40"/>
      <c r="AT5304" s="40"/>
      <c r="AU5304" s="40"/>
      <c r="AV5304" s="40"/>
      <c r="AW5304" s="40"/>
      <c r="AX5304" s="40"/>
      <c r="AY5304" s="40"/>
      <c r="AZ5304" s="40"/>
      <c r="BA5304" s="40"/>
      <c r="BB5304" s="40"/>
      <c r="BC5304" s="40"/>
      <c r="BD5304" s="40"/>
      <c r="BE5304" s="40"/>
      <c r="BF5304" s="40"/>
    </row>
    <row r="5305" spans="1:58" x14ac:dyDescent="0.4">
      <c r="A5305" s="510"/>
      <c r="B5305" s="40"/>
      <c r="C5305" s="40"/>
      <c r="D5305" s="45"/>
      <c r="E5305" s="45"/>
      <c r="F5305" s="64"/>
      <c r="G5305" s="40"/>
      <c r="H5305" s="40"/>
      <c r="I5305" s="40"/>
      <c r="J5305" s="40"/>
      <c r="K5305" s="40"/>
      <c r="L5305" s="40"/>
      <c r="M5305" s="40"/>
      <c r="N5305" s="40"/>
      <c r="O5305" s="40"/>
      <c r="P5305" s="40"/>
      <c r="Q5305" s="40"/>
      <c r="R5305" s="40"/>
      <c r="S5305" s="40"/>
      <c r="T5305" s="40"/>
      <c r="U5305" s="40"/>
      <c r="V5305" s="40"/>
      <c r="W5305" s="40"/>
      <c r="X5305" s="40"/>
      <c r="Y5305" s="40"/>
      <c r="Z5305" s="40"/>
      <c r="AA5305" s="40"/>
      <c r="AB5305" s="40"/>
      <c r="AC5305" s="40"/>
      <c r="AD5305" s="40"/>
      <c r="AE5305" s="40"/>
      <c r="AF5305" s="40"/>
      <c r="AG5305" s="40"/>
      <c r="AH5305" s="40"/>
      <c r="AI5305" s="40"/>
      <c r="AJ5305" s="40"/>
      <c r="AK5305" s="40"/>
      <c r="AL5305" s="40"/>
      <c r="AM5305" s="40"/>
      <c r="AN5305" s="40"/>
      <c r="AO5305" s="40"/>
      <c r="AP5305" s="40"/>
      <c r="AQ5305" s="40"/>
      <c r="AR5305" s="40"/>
      <c r="AS5305" s="40"/>
      <c r="AT5305" s="40"/>
      <c r="AU5305" s="40"/>
      <c r="AV5305" s="40"/>
      <c r="AW5305" s="40"/>
      <c r="AX5305" s="40"/>
      <c r="AY5305" s="40"/>
      <c r="AZ5305" s="40"/>
      <c r="BA5305" s="40"/>
      <c r="BB5305" s="40"/>
      <c r="BC5305" s="40"/>
      <c r="BD5305" s="40"/>
      <c r="BE5305" s="40"/>
      <c r="BF5305" s="40"/>
    </row>
    <row r="5306" spans="1:58" x14ac:dyDescent="0.4">
      <c r="A5306" s="510"/>
      <c r="B5306" s="40"/>
      <c r="C5306" s="40"/>
      <c r="D5306" s="45"/>
      <c r="E5306" s="45"/>
      <c r="F5306" s="64"/>
      <c r="G5306" s="40"/>
      <c r="H5306" s="40"/>
      <c r="I5306" s="40"/>
      <c r="J5306" s="40"/>
      <c r="K5306" s="40"/>
      <c r="L5306" s="40"/>
      <c r="M5306" s="40"/>
      <c r="N5306" s="40"/>
      <c r="O5306" s="40"/>
      <c r="P5306" s="40"/>
      <c r="Q5306" s="40"/>
      <c r="R5306" s="40"/>
      <c r="S5306" s="40"/>
      <c r="T5306" s="40"/>
      <c r="U5306" s="40"/>
      <c r="V5306" s="40"/>
      <c r="W5306" s="40"/>
      <c r="X5306" s="40"/>
      <c r="Y5306" s="40"/>
      <c r="Z5306" s="40"/>
      <c r="AA5306" s="40"/>
      <c r="AB5306" s="40"/>
      <c r="AC5306" s="40"/>
      <c r="AD5306" s="40"/>
      <c r="AE5306" s="40"/>
      <c r="AF5306" s="40"/>
      <c r="AG5306" s="40"/>
      <c r="AH5306" s="40"/>
      <c r="AI5306" s="40"/>
      <c r="AJ5306" s="40"/>
      <c r="AK5306" s="40"/>
      <c r="AL5306" s="40"/>
      <c r="AM5306" s="40"/>
      <c r="AN5306" s="40"/>
      <c r="AO5306" s="40"/>
      <c r="AP5306" s="40"/>
      <c r="AQ5306" s="40"/>
      <c r="AR5306" s="40"/>
      <c r="AS5306" s="40"/>
      <c r="AT5306" s="40"/>
      <c r="AU5306" s="40"/>
      <c r="AV5306" s="40"/>
      <c r="AW5306" s="40"/>
      <c r="AX5306" s="40"/>
      <c r="AY5306" s="40"/>
      <c r="AZ5306" s="40"/>
      <c r="BA5306" s="40"/>
      <c r="BB5306" s="40"/>
      <c r="BC5306" s="40"/>
      <c r="BD5306" s="40"/>
      <c r="BE5306" s="40"/>
      <c r="BF5306" s="40"/>
    </row>
    <row r="5307" spans="1:58" x14ac:dyDescent="0.4">
      <c r="A5307" s="510"/>
      <c r="B5307" s="40"/>
      <c r="C5307" s="40"/>
      <c r="D5307" s="45"/>
      <c r="E5307" s="45"/>
      <c r="F5307" s="64"/>
      <c r="G5307" s="40"/>
      <c r="H5307" s="40"/>
      <c r="I5307" s="40"/>
      <c r="J5307" s="40"/>
      <c r="K5307" s="40"/>
      <c r="L5307" s="40"/>
      <c r="M5307" s="40"/>
      <c r="N5307" s="40"/>
      <c r="O5307" s="40"/>
      <c r="P5307" s="40"/>
      <c r="Q5307" s="40"/>
      <c r="R5307" s="40"/>
      <c r="S5307" s="40"/>
      <c r="T5307" s="40"/>
      <c r="U5307" s="40"/>
      <c r="V5307" s="40"/>
      <c r="W5307" s="40"/>
      <c r="X5307" s="40"/>
      <c r="Y5307" s="40"/>
      <c r="Z5307" s="40"/>
      <c r="AA5307" s="40"/>
      <c r="AB5307" s="40"/>
      <c r="AC5307" s="40"/>
      <c r="AD5307" s="40"/>
      <c r="AE5307" s="40"/>
      <c r="AF5307" s="40"/>
      <c r="AG5307" s="40"/>
      <c r="AH5307" s="40"/>
      <c r="AI5307" s="40"/>
      <c r="AJ5307" s="40"/>
      <c r="AK5307" s="40"/>
      <c r="AL5307" s="40"/>
      <c r="AM5307" s="40"/>
      <c r="AN5307" s="40"/>
      <c r="AO5307" s="40"/>
      <c r="AP5307" s="40"/>
      <c r="AQ5307" s="40"/>
      <c r="AR5307" s="40"/>
      <c r="AS5307" s="40"/>
      <c r="AT5307" s="40"/>
      <c r="AU5307" s="40"/>
      <c r="AV5307" s="40"/>
      <c r="AW5307" s="40"/>
      <c r="AX5307" s="40"/>
      <c r="AY5307" s="40"/>
      <c r="AZ5307" s="40"/>
      <c r="BA5307" s="40"/>
      <c r="BB5307" s="40"/>
      <c r="BC5307" s="40"/>
      <c r="BD5307" s="40"/>
      <c r="BE5307" s="40"/>
      <c r="BF5307" s="40"/>
    </row>
    <row r="5308" spans="1:58" x14ac:dyDescent="0.4">
      <c r="A5308" s="510"/>
      <c r="B5308" s="40"/>
      <c r="C5308" s="40"/>
      <c r="D5308" s="45"/>
      <c r="E5308" s="45"/>
      <c r="F5308" s="64"/>
      <c r="G5308" s="40"/>
      <c r="H5308" s="40"/>
      <c r="I5308" s="40"/>
      <c r="J5308" s="40"/>
      <c r="K5308" s="40"/>
      <c r="L5308" s="40"/>
      <c r="M5308" s="40"/>
      <c r="N5308" s="40"/>
      <c r="O5308" s="40"/>
      <c r="P5308" s="40"/>
      <c r="Q5308" s="40"/>
      <c r="R5308" s="40"/>
      <c r="S5308" s="40"/>
      <c r="T5308" s="40"/>
      <c r="U5308" s="40"/>
      <c r="V5308" s="40"/>
      <c r="W5308" s="40"/>
      <c r="X5308" s="40"/>
      <c r="Y5308" s="40"/>
      <c r="Z5308" s="40"/>
      <c r="AA5308" s="40"/>
      <c r="AB5308" s="40"/>
      <c r="AC5308" s="40"/>
      <c r="AD5308" s="40"/>
      <c r="AE5308" s="40"/>
      <c r="AF5308" s="40"/>
      <c r="AG5308" s="40"/>
      <c r="AH5308" s="40"/>
      <c r="AI5308" s="40"/>
      <c r="AJ5308" s="40"/>
      <c r="AK5308" s="40"/>
      <c r="AL5308" s="40"/>
      <c r="AM5308" s="40"/>
      <c r="AN5308" s="40"/>
      <c r="AO5308" s="40"/>
      <c r="AP5308" s="40"/>
      <c r="AQ5308" s="40"/>
      <c r="AR5308" s="40"/>
      <c r="AS5308" s="40"/>
      <c r="AT5308" s="40"/>
      <c r="AU5308" s="40"/>
      <c r="AV5308" s="40"/>
      <c r="AW5308" s="40"/>
      <c r="AX5308" s="40"/>
      <c r="AY5308" s="40"/>
      <c r="AZ5308" s="40"/>
      <c r="BA5308" s="40"/>
      <c r="BB5308" s="40"/>
      <c r="BC5308" s="40"/>
      <c r="BD5308" s="40"/>
      <c r="BE5308" s="40"/>
      <c r="BF5308" s="40"/>
    </row>
    <row r="5309" spans="1:58" x14ac:dyDescent="0.4">
      <c r="A5309" s="510"/>
      <c r="B5309" s="40"/>
      <c r="C5309" s="40"/>
      <c r="D5309" s="45"/>
      <c r="E5309" s="45"/>
      <c r="F5309" s="64"/>
      <c r="G5309" s="40"/>
      <c r="H5309" s="40"/>
      <c r="I5309" s="40"/>
      <c r="J5309" s="40"/>
      <c r="K5309" s="40"/>
      <c r="L5309" s="40"/>
      <c r="M5309" s="40"/>
      <c r="N5309" s="40"/>
      <c r="O5309" s="40"/>
      <c r="P5309" s="40"/>
      <c r="Q5309" s="40"/>
      <c r="R5309" s="40"/>
      <c r="S5309" s="40"/>
      <c r="T5309" s="40"/>
      <c r="U5309" s="40"/>
      <c r="V5309" s="40"/>
      <c r="W5309" s="40"/>
      <c r="X5309" s="40"/>
      <c r="Y5309" s="40"/>
      <c r="Z5309" s="40"/>
      <c r="AA5309" s="40"/>
      <c r="AB5309" s="40"/>
      <c r="AC5309" s="40"/>
      <c r="AD5309" s="40"/>
      <c r="AE5309" s="40"/>
      <c r="AF5309" s="40"/>
      <c r="AG5309" s="40"/>
      <c r="AH5309" s="40"/>
      <c r="AI5309" s="40"/>
      <c r="AJ5309" s="40"/>
      <c r="AK5309" s="40"/>
      <c r="AL5309" s="40"/>
      <c r="AM5309" s="40"/>
      <c r="AN5309" s="40"/>
      <c r="AO5309" s="40"/>
      <c r="AP5309" s="40"/>
      <c r="AQ5309" s="40"/>
      <c r="AR5309" s="40"/>
      <c r="AS5309" s="40"/>
      <c r="AT5309" s="40"/>
      <c r="AU5309" s="40"/>
      <c r="AV5309" s="40"/>
      <c r="AW5309" s="40"/>
      <c r="AX5309" s="40"/>
      <c r="AY5309" s="40"/>
      <c r="AZ5309" s="40"/>
      <c r="BA5309" s="40"/>
      <c r="BB5309" s="40"/>
      <c r="BC5309" s="40"/>
      <c r="BD5309" s="40"/>
      <c r="BE5309" s="40"/>
      <c r="BF5309" s="40"/>
    </row>
    <row r="5310" spans="1:58" x14ac:dyDescent="0.4">
      <c r="A5310" s="510"/>
      <c r="B5310" s="40"/>
      <c r="C5310" s="40"/>
      <c r="D5310" s="45"/>
      <c r="E5310" s="45"/>
      <c r="F5310" s="64"/>
      <c r="G5310" s="40"/>
      <c r="H5310" s="40"/>
      <c r="I5310" s="40"/>
      <c r="J5310" s="40"/>
      <c r="K5310" s="40"/>
      <c r="L5310" s="40"/>
      <c r="M5310" s="40"/>
      <c r="N5310" s="40"/>
      <c r="O5310" s="40"/>
      <c r="P5310" s="40"/>
      <c r="Q5310" s="40"/>
      <c r="R5310" s="40"/>
      <c r="S5310" s="40"/>
      <c r="T5310" s="40"/>
      <c r="U5310" s="40"/>
      <c r="V5310" s="40"/>
      <c r="W5310" s="40"/>
      <c r="X5310" s="40"/>
      <c r="Y5310" s="40"/>
      <c r="Z5310" s="40"/>
      <c r="AA5310" s="40"/>
      <c r="AB5310" s="40"/>
      <c r="AC5310" s="40"/>
      <c r="AD5310" s="40"/>
      <c r="AE5310" s="40"/>
      <c r="AF5310" s="40"/>
      <c r="AG5310" s="40"/>
      <c r="AH5310" s="40"/>
      <c r="AI5310" s="40"/>
      <c r="AJ5310" s="40"/>
      <c r="AK5310" s="40"/>
      <c r="AL5310" s="40"/>
      <c r="AM5310" s="40"/>
      <c r="AN5310" s="40"/>
      <c r="AO5310" s="40"/>
      <c r="AP5310" s="40"/>
      <c r="AQ5310" s="40"/>
      <c r="AR5310" s="40"/>
      <c r="AS5310" s="40"/>
      <c r="AT5310" s="40"/>
      <c r="AU5310" s="40"/>
      <c r="AV5310" s="40"/>
      <c r="AW5310" s="40"/>
      <c r="AX5310" s="40"/>
      <c r="AY5310" s="40"/>
      <c r="AZ5310" s="40"/>
      <c r="BA5310" s="40"/>
      <c r="BB5310" s="40"/>
      <c r="BC5310" s="40"/>
      <c r="BD5310" s="40"/>
      <c r="BE5310" s="40"/>
      <c r="BF5310" s="40"/>
    </row>
    <row r="5311" spans="1:58" x14ac:dyDescent="0.4">
      <c r="A5311" s="510"/>
      <c r="B5311" s="40"/>
      <c r="C5311" s="40"/>
      <c r="D5311" s="45"/>
      <c r="E5311" s="45"/>
      <c r="F5311" s="64"/>
      <c r="G5311" s="40"/>
      <c r="H5311" s="40"/>
      <c r="I5311" s="40"/>
      <c r="J5311" s="40"/>
      <c r="K5311" s="40"/>
      <c r="L5311" s="40"/>
      <c r="M5311" s="40"/>
      <c r="N5311" s="40"/>
      <c r="O5311" s="40"/>
      <c r="P5311" s="40"/>
      <c r="Q5311" s="40"/>
      <c r="R5311" s="40"/>
      <c r="S5311" s="40"/>
      <c r="T5311" s="40"/>
      <c r="U5311" s="40"/>
      <c r="V5311" s="40"/>
      <c r="W5311" s="40"/>
      <c r="X5311" s="40"/>
      <c r="Y5311" s="40"/>
      <c r="Z5311" s="40"/>
      <c r="AA5311" s="40"/>
      <c r="AB5311" s="40"/>
      <c r="AC5311" s="40"/>
      <c r="AD5311" s="40"/>
      <c r="AE5311" s="40"/>
      <c r="AF5311" s="40"/>
      <c r="AG5311" s="40"/>
      <c r="AH5311" s="40"/>
      <c r="AI5311" s="40"/>
      <c r="AJ5311" s="40"/>
      <c r="AK5311" s="40"/>
      <c r="AL5311" s="40"/>
      <c r="AM5311" s="40"/>
      <c r="AN5311" s="40"/>
      <c r="AO5311" s="40"/>
      <c r="AP5311" s="40"/>
      <c r="AQ5311" s="40"/>
      <c r="AR5311" s="40"/>
      <c r="AS5311" s="40"/>
      <c r="AT5311" s="40"/>
      <c r="AU5311" s="40"/>
      <c r="AV5311" s="40"/>
      <c r="AW5311" s="40"/>
      <c r="AX5311" s="40"/>
      <c r="AY5311" s="40"/>
      <c r="AZ5311" s="40"/>
      <c r="BA5311" s="40"/>
      <c r="BB5311" s="40"/>
      <c r="BC5311" s="40"/>
      <c r="BD5311" s="40"/>
      <c r="BE5311" s="40"/>
      <c r="BF5311" s="40"/>
    </row>
    <row r="5312" spans="1:58" x14ac:dyDescent="0.4">
      <c r="A5312" s="510"/>
      <c r="B5312" s="40"/>
      <c r="C5312" s="40"/>
      <c r="D5312" s="45"/>
      <c r="E5312" s="45"/>
      <c r="F5312" s="64"/>
      <c r="G5312" s="40"/>
      <c r="H5312" s="40"/>
      <c r="I5312" s="40"/>
      <c r="J5312" s="40"/>
      <c r="K5312" s="40"/>
      <c r="L5312" s="40"/>
      <c r="M5312" s="40"/>
      <c r="N5312" s="40"/>
      <c r="O5312" s="40"/>
      <c r="P5312" s="40"/>
      <c r="Q5312" s="40"/>
      <c r="R5312" s="40"/>
      <c r="S5312" s="40"/>
      <c r="T5312" s="40"/>
      <c r="U5312" s="40"/>
      <c r="V5312" s="40"/>
      <c r="W5312" s="40"/>
      <c r="X5312" s="40"/>
      <c r="Y5312" s="40"/>
      <c r="Z5312" s="40"/>
      <c r="AA5312" s="40"/>
      <c r="AB5312" s="40"/>
      <c r="AC5312" s="40"/>
      <c r="AD5312" s="40"/>
      <c r="AE5312" s="40"/>
      <c r="AF5312" s="40"/>
      <c r="AG5312" s="40"/>
      <c r="AH5312" s="40"/>
      <c r="AI5312" s="40"/>
      <c r="AJ5312" s="40"/>
      <c r="AK5312" s="40"/>
      <c r="AL5312" s="40"/>
      <c r="AM5312" s="40"/>
      <c r="AN5312" s="40"/>
      <c r="AO5312" s="40"/>
      <c r="AP5312" s="40"/>
      <c r="AQ5312" s="40"/>
      <c r="AR5312" s="40"/>
      <c r="AS5312" s="40"/>
      <c r="AT5312" s="40"/>
      <c r="AU5312" s="40"/>
      <c r="AV5312" s="40"/>
      <c r="AW5312" s="40"/>
      <c r="AX5312" s="40"/>
      <c r="AY5312" s="40"/>
      <c r="AZ5312" s="40"/>
      <c r="BA5312" s="40"/>
      <c r="BB5312" s="40"/>
      <c r="BC5312" s="40"/>
      <c r="BD5312" s="40"/>
      <c r="BE5312" s="40"/>
      <c r="BF5312" s="40"/>
    </row>
    <row r="5313" spans="1:58" x14ac:dyDescent="0.4">
      <c r="A5313" s="510"/>
      <c r="B5313" s="40"/>
      <c r="C5313" s="40"/>
      <c r="D5313" s="45"/>
      <c r="E5313" s="45"/>
      <c r="F5313" s="64"/>
      <c r="G5313" s="40"/>
      <c r="H5313" s="40"/>
      <c r="I5313" s="40"/>
      <c r="J5313" s="40"/>
      <c r="K5313" s="40"/>
      <c r="L5313" s="40"/>
      <c r="M5313" s="40"/>
      <c r="N5313" s="40"/>
      <c r="O5313" s="40"/>
      <c r="P5313" s="40"/>
      <c r="Q5313" s="40"/>
      <c r="R5313" s="40"/>
      <c r="S5313" s="40"/>
      <c r="T5313" s="40"/>
      <c r="U5313" s="40"/>
      <c r="V5313" s="40"/>
      <c r="W5313" s="40"/>
      <c r="X5313" s="40"/>
      <c r="Y5313" s="40"/>
      <c r="Z5313" s="40"/>
      <c r="AA5313" s="40"/>
      <c r="AB5313" s="40"/>
      <c r="AC5313" s="40"/>
      <c r="AD5313" s="40"/>
      <c r="AE5313" s="40"/>
      <c r="AF5313" s="40"/>
      <c r="AG5313" s="40"/>
      <c r="AH5313" s="40"/>
      <c r="AI5313" s="40"/>
      <c r="AJ5313" s="40"/>
      <c r="AK5313" s="40"/>
      <c r="AL5313" s="40"/>
      <c r="AM5313" s="40"/>
      <c r="AN5313" s="40"/>
      <c r="AO5313" s="40"/>
      <c r="AP5313" s="40"/>
      <c r="AQ5313" s="40"/>
      <c r="AR5313" s="40"/>
      <c r="AS5313" s="40"/>
      <c r="AT5313" s="40"/>
      <c r="AU5313" s="40"/>
      <c r="AV5313" s="40"/>
      <c r="AW5313" s="40"/>
      <c r="AX5313" s="40"/>
      <c r="AY5313" s="40"/>
      <c r="AZ5313" s="40"/>
      <c r="BA5313" s="40"/>
      <c r="BB5313" s="40"/>
      <c r="BC5313" s="40"/>
      <c r="BD5313" s="40"/>
      <c r="BE5313" s="40"/>
      <c r="BF5313" s="40"/>
    </row>
    <row r="5314" spans="1:58" x14ac:dyDescent="0.4">
      <c r="A5314" s="510"/>
      <c r="B5314" s="40"/>
      <c r="C5314" s="40"/>
      <c r="D5314" s="45"/>
      <c r="E5314" s="45"/>
      <c r="F5314" s="64"/>
      <c r="G5314" s="40"/>
      <c r="H5314" s="40"/>
      <c r="I5314" s="40"/>
      <c r="J5314" s="40"/>
      <c r="K5314" s="40"/>
      <c r="L5314" s="40"/>
      <c r="M5314" s="40"/>
      <c r="N5314" s="40"/>
      <c r="O5314" s="40"/>
      <c r="P5314" s="40"/>
      <c r="Q5314" s="40"/>
      <c r="R5314" s="40"/>
      <c r="S5314" s="40"/>
      <c r="T5314" s="40"/>
      <c r="U5314" s="40"/>
      <c r="V5314" s="40"/>
      <c r="W5314" s="40"/>
      <c r="X5314" s="40"/>
      <c r="Y5314" s="40"/>
      <c r="Z5314" s="40"/>
      <c r="AA5314" s="40"/>
      <c r="AB5314" s="40"/>
      <c r="AC5314" s="40"/>
      <c r="AD5314" s="40"/>
      <c r="AE5314" s="40"/>
      <c r="AF5314" s="40"/>
      <c r="AG5314" s="40"/>
      <c r="AH5314" s="40"/>
      <c r="AI5314" s="40"/>
      <c r="AJ5314" s="40"/>
      <c r="AK5314" s="40"/>
      <c r="AL5314" s="40"/>
      <c r="AM5314" s="40"/>
      <c r="AN5314" s="40"/>
      <c r="AO5314" s="40"/>
      <c r="AP5314" s="40"/>
      <c r="AQ5314" s="40"/>
      <c r="AR5314" s="40"/>
      <c r="AS5314" s="40"/>
      <c r="AT5314" s="40"/>
      <c r="AU5314" s="40"/>
      <c r="AV5314" s="40"/>
      <c r="AW5314" s="40"/>
      <c r="AX5314" s="40"/>
      <c r="AY5314" s="40"/>
      <c r="AZ5314" s="40"/>
      <c r="BA5314" s="40"/>
      <c r="BB5314" s="40"/>
      <c r="BC5314" s="40"/>
      <c r="BD5314" s="40"/>
      <c r="BE5314" s="40"/>
      <c r="BF5314" s="40"/>
    </row>
    <row r="5315" spans="1:58" x14ac:dyDescent="0.4">
      <c r="A5315" s="510"/>
      <c r="B5315" s="40"/>
      <c r="C5315" s="40"/>
      <c r="D5315" s="45"/>
      <c r="E5315" s="45"/>
      <c r="F5315" s="64"/>
      <c r="G5315" s="40"/>
      <c r="H5315" s="40"/>
      <c r="I5315" s="40"/>
      <c r="J5315" s="40"/>
      <c r="K5315" s="40"/>
      <c r="L5315" s="40"/>
      <c r="M5315" s="40"/>
      <c r="N5315" s="40"/>
      <c r="O5315" s="40"/>
      <c r="P5315" s="40"/>
      <c r="Q5315" s="40"/>
      <c r="R5315" s="40"/>
      <c r="S5315" s="40"/>
      <c r="T5315" s="40"/>
      <c r="U5315" s="40"/>
      <c r="V5315" s="40"/>
      <c r="W5315" s="40"/>
      <c r="X5315" s="40"/>
      <c r="Y5315" s="40"/>
      <c r="Z5315" s="40"/>
      <c r="AA5315" s="40"/>
      <c r="AB5315" s="40"/>
      <c r="AC5315" s="40"/>
      <c r="AD5315" s="40"/>
      <c r="AE5315" s="40"/>
      <c r="AF5315" s="40"/>
      <c r="AG5315" s="40"/>
      <c r="AH5315" s="40"/>
      <c r="AI5315" s="40"/>
      <c r="AJ5315" s="40"/>
      <c r="AK5315" s="40"/>
      <c r="AL5315" s="40"/>
      <c r="AM5315" s="40"/>
      <c r="AN5315" s="40"/>
      <c r="AO5315" s="40"/>
      <c r="AP5315" s="40"/>
      <c r="AQ5315" s="40"/>
      <c r="AR5315" s="40"/>
      <c r="AS5315" s="40"/>
      <c r="AT5315" s="40"/>
      <c r="AU5315" s="40"/>
      <c r="AV5315" s="40"/>
      <c r="AW5315" s="40"/>
      <c r="AX5315" s="40"/>
      <c r="AY5315" s="40"/>
      <c r="AZ5315" s="40"/>
      <c r="BA5315" s="40"/>
      <c r="BB5315" s="40"/>
      <c r="BC5315" s="40"/>
      <c r="BD5315" s="40"/>
      <c r="BE5315" s="40"/>
      <c r="BF5315" s="40"/>
    </row>
    <row r="5316" spans="1:58" x14ac:dyDescent="0.4">
      <c r="A5316" s="510"/>
      <c r="B5316" s="40"/>
      <c r="C5316" s="40"/>
      <c r="D5316" s="45"/>
      <c r="E5316" s="45"/>
      <c r="F5316" s="64"/>
      <c r="G5316" s="40"/>
      <c r="H5316" s="40"/>
      <c r="I5316" s="40"/>
      <c r="J5316" s="40"/>
      <c r="K5316" s="40"/>
      <c r="L5316" s="40"/>
      <c r="M5316" s="40"/>
      <c r="N5316" s="40"/>
      <c r="O5316" s="40"/>
      <c r="P5316" s="40"/>
      <c r="Q5316" s="40"/>
      <c r="R5316" s="40"/>
      <c r="S5316" s="40"/>
      <c r="T5316" s="40"/>
      <c r="U5316" s="40"/>
      <c r="V5316" s="40"/>
      <c r="W5316" s="40"/>
      <c r="X5316" s="40"/>
      <c r="Y5316" s="40"/>
      <c r="Z5316" s="40"/>
      <c r="AA5316" s="40"/>
      <c r="AB5316" s="40"/>
      <c r="AC5316" s="40"/>
      <c r="AD5316" s="40"/>
      <c r="AE5316" s="40"/>
      <c r="AF5316" s="40"/>
      <c r="AG5316" s="40"/>
      <c r="AH5316" s="40"/>
      <c r="AI5316" s="40"/>
      <c r="AJ5316" s="40"/>
      <c r="AK5316" s="40"/>
      <c r="AL5316" s="40"/>
      <c r="AM5316" s="40"/>
      <c r="AN5316" s="40"/>
      <c r="AO5316" s="40"/>
      <c r="AP5316" s="40"/>
      <c r="AQ5316" s="40"/>
      <c r="AR5316" s="40"/>
      <c r="AS5316" s="40"/>
      <c r="AT5316" s="40"/>
      <c r="AU5316" s="40"/>
      <c r="AV5316" s="40"/>
      <c r="AW5316" s="40"/>
      <c r="AX5316" s="40"/>
      <c r="AY5316" s="40"/>
      <c r="AZ5316" s="40"/>
      <c r="BA5316" s="40"/>
      <c r="BB5316" s="40"/>
      <c r="BC5316" s="40"/>
      <c r="BD5316" s="40"/>
      <c r="BE5316" s="40"/>
      <c r="BF5316" s="40"/>
    </row>
    <row r="5317" spans="1:58" x14ac:dyDescent="0.4">
      <c r="A5317" s="510"/>
      <c r="B5317" s="40"/>
      <c r="C5317" s="40"/>
      <c r="D5317" s="45"/>
      <c r="E5317" s="45"/>
      <c r="F5317" s="64"/>
      <c r="G5317" s="40"/>
      <c r="H5317" s="40"/>
      <c r="I5317" s="40"/>
      <c r="J5317" s="40"/>
      <c r="K5317" s="40"/>
      <c r="L5317" s="40"/>
      <c r="M5317" s="40"/>
      <c r="N5317" s="40"/>
      <c r="O5317" s="40"/>
      <c r="P5317" s="40"/>
      <c r="Q5317" s="40"/>
      <c r="R5317" s="40"/>
      <c r="S5317" s="40"/>
      <c r="T5317" s="40"/>
      <c r="U5317" s="40"/>
      <c r="V5317" s="40"/>
      <c r="W5317" s="40"/>
      <c r="X5317" s="40"/>
      <c r="Y5317" s="40"/>
      <c r="Z5317" s="40"/>
      <c r="AA5317" s="40"/>
      <c r="AB5317" s="40"/>
      <c r="AC5317" s="40"/>
      <c r="AD5317" s="40"/>
      <c r="AE5317" s="40"/>
      <c r="AF5317" s="40"/>
      <c r="AG5317" s="40"/>
      <c r="AH5317" s="40"/>
      <c r="AI5317" s="40"/>
      <c r="AJ5317" s="40"/>
      <c r="AK5317" s="40"/>
      <c r="AL5317" s="40"/>
      <c r="AM5317" s="40"/>
      <c r="AN5317" s="40"/>
      <c r="AO5317" s="40"/>
      <c r="AP5317" s="40"/>
      <c r="AQ5317" s="40"/>
      <c r="AR5317" s="40"/>
      <c r="AS5317" s="40"/>
      <c r="AT5317" s="40"/>
      <c r="AU5317" s="40"/>
      <c r="AV5317" s="40"/>
      <c r="AW5317" s="40"/>
      <c r="AX5317" s="40"/>
      <c r="AY5317" s="40"/>
      <c r="AZ5317" s="40"/>
      <c r="BA5317" s="40"/>
      <c r="BB5317" s="40"/>
      <c r="BC5317" s="40"/>
      <c r="BD5317" s="40"/>
      <c r="BE5317" s="40"/>
      <c r="BF5317" s="40"/>
    </row>
    <row r="5318" spans="1:58" x14ac:dyDescent="0.4">
      <c r="A5318" s="510"/>
      <c r="B5318" s="40"/>
      <c r="C5318" s="40"/>
      <c r="D5318" s="45"/>
      <c r="E5318" s="45"/>
      <c r="F5318" s="64"/>
      <c r="G5318" s="40"/>
      <c r="H5318" s="40"/>
      <c r="I5318" s="40"/>
      <c r="J5318" s="40"/>
      <c r="K5318" s="40"/>
      <c r="L5318" s="40"/>
      <c r="M5318" s="40"/>
      <c r="N5318" s="40"/>
      <c r="O5318" s="40"/>
      <c r="P5318" s="40"/>
      <c r="Q5318" s="40"/>
      <c r="R5318" s="40"/>
      <c r="S5318" s="40"/>
      <c r="T5318" s="40"/>
      <c r="U5318" s="40"/>
      <c r="V5318" s="40"/>
      <c r="W5318" s="40"/>
      <c r="X5318" s="40"/>
      <c r="Y5318" s="40"/>
      <c r="Z5318" s="40"/>
      <c r="AA5318" s="40"/>
      <c r="AB5318" s="40"/>
      <c r="AC5318" s="40"/>
      <c r="AD5318" s="40"/>
      <c r="AE5318" s="40"/>
      <c r="AF5318" s="40"/>
      <c r="AG5318" s="40"/>
      <c r="AH5318" s="40"/>
      <c r="AI5318" s="40"/>
      <c r="AJ5318" s="40"/>
      <c r="AK5318" s="40"/>
      <c r="AL5318" s="40"/>
      <c r="AM5318" s="40"/>
      <c r="AN5318" s="40"/>
      <c r="AO5318" s="40"/>
      <c r="AP5318" s="40"/>
      <c r="AQ5318" s="40"/>
      <c r="AR5318" s="40"/>
      <c r="AS5318" s="40"/>
      <c r="AT5318" s="40"/>
      <c r="AU5318" s="40"/>
      <c r="AV5318" s="40"/>
      <c r="AW5318" s="40"/>
      <c r="AX5318" s="40"/>
      <c r="AY5318" s="40"/>
      <c r="AZ5318" s="40"/>
      <c r="BA5318" s="40"/>
      <c r="BB5318" s="40"/>
      <c r="BC5318" s="40"/>
      <c r="BD5318" s="40"/>
      <c r="BE5318" s="40"/>
      <c r="BF5318" s="40"/>
    </row>
    <row r="5319" spans="1:58" x14ac:dyDescent="0.4">
      <c r="A5319" s="510"/>
      <c r="B5319" s="40"/>
      <c r="C5319" s="40"/>
      <c r="D5319" s="45"/>
      <c r="E5319" s="45"/>
      <c r="F5319" s="64"/>
      <c r="G5319" s="40"/>
      <c r="H5319" s="40"/>
      <c r="I5319" s="40"/>
      <c r="J5319" s="40"/>
      <c r="K5319" s="40"/>
      <c r="L5319" s="40"/>
      <c r="M5319" s="40"/>
      <c r="N5319" s="40"/>
      <c r="O5319" s="40"/>
      <c r="P5319" s="40"/>
      <c r="Q5319" s="40"/>
      <c r="R5319" s="40"/>
      <c r="S5319" s="40"/>
      <c r="T5319" s="40"/>
      <c r="U5319" s="40"/>
      <c r="V5319" s="40"/>
      <c r="W5319" s="40"/>
      <c r="X5319" s="40"/>
      <c r="Y5319" s="40"/>
      <c r="Z5319" s="40"/>
      <c r="AA5319" s="40"/>
      <c r="AB5319" s="40"/>
      <c r="AC5319" s="40"/>
      <c r="AD5319" s="40"/>
      <c r="AE5319" s="40"/>
      <c r="AF5319" s="40"/>
      <c r="AG5319" s="40"/>
      <c r="AH5319" s="40"/>
      <c r="AI5319" s="40"/>
      <c r="AJ5319" s="40"/>
      <c r="AK5319" s="40"/>
      <c r="AL5319" s="40"/>
      <c r="AM5319" s="40"/>
      <c r="AN5319" s="40"/>
      <c r="AO5319" s="40"/>
      <c r="AP5319" s="40"/>
      <c r="AQ5319" s="40"/>
      <c r="AR5319" s="40"/>
      <c r="AS5319" s="40"/>
      <c r="AT5319" s="40"/>
      <c r="AU5319" s="40"/>
      <c r="AV5319" s="40"/>
      <c r="AW5319" s="40"/>
      <c r="AX5319" s="40"/>
      <c r="AY5319" s="40"/>
      <c r="AZ5319" s="40"/>
      <c r="BA5319" s="40"/>
      <c r="BB5319" s="40"/>
      <c r="BC5319" s="40"/>
      <c r="BD5319" s="40"/>
      <c r="BE5319" s="40"/>
      <c r="BF5319" s="40"/>
    </row>
    <row r="5320" spans="1:58" x14ac:dyDescent="0.4">
      <c r="A5320" s="510"/>
      <c r="B5320" s="40"/>
      <c r="C5320" s="40"/>
      <c r="D5320" s="45"/>
      <c r="E5320" s="45"/>
      <c r="F5320" s="64"/>
      <c r="G5320" s="40"/>
      <c r="H5320" s="40"/>
      <c r="I5320" s="40"/>
      <c r="J5320" s="40"/>
      <c r="K5320" s="40"/>
      <c r="L5320" s="40"/>
      <c r="M5320" s="40"/>
      <c r="N5320" s="40"/>
      <c r="O5320" s="40"/>
      <c r="P5320" s="40"/>
      <c r="Q5320" s="40"/>
      <c r="R5320" s="40"/>
      <c r="S5320" s="40"/>
      <c r="T5320" s="40"/>
      <c r="U5320" s="40"/>
      <c r="V5320" s="40"/>
      <c r="W5320" s="40"/>
      <c r="X5320" s="40"/>
      <c r="Y5320" s="40"/>
      <c r="Z5320" s="40"/>
      <c r="AA5320" s="40"/>
      <c r="AB5320" s="40"/>
      <c r="AC5320" s="40"/>
      <c r="AD5320" s="40"/>
      <c r="AE5320" s="40"/>
      <c r="AF5320" s="40"/>
      <c r="AG5320" s="40"/>
      <c r="AH5320" s="40"/>
      <c r="AI5320" s="40"/>
      <c r="AJ5320" s="40"/>
      <c r="AK5320" s="40"/>
      <c r="AL5320" s="40"/>
      <c r="AM5320" s="40"/>
      <c r="AN5320" s="40"/>
      <c r="AO5320" s="40"/>
      <c r="AP5320" s="40"/>
      <c r="AQ5320" s="40"/>
      <c r="AR5320" s="40"/>
      <c r="AS5320" s="40"/>
      <c r="AT5320" s="40"/>
      <c r="AU5320" s="40"/>
      <c r="AV5320" s="40"/>
      <c r="AW5320" s="40"/>
      <c r="AX5320" s="40"/>
      <c r="AY5320" s="40"/>
      <c r="AZ5320" s="40"/>
      <c r="BA5320" s="40"/>
      <c r="BB5320" s="40"/>
      <c r="BC5320" s="40"/>
      <c r="BD5320" s="40"/>
      <c r="BE5320" s="40"/>
      <c r="BF5320" s="40"/>
    </row>
    <row r="5321" spans="1:58" x14ac:dyDescent="0.4">
      <c r="A5321" s="510"/>
      <c r="B5321" s="40"/>
      <c r="C5321" s="40"/>
      <c r="D5321" s="45"/>
      <c r="E5321" s="45"/>
      <c r="F5321" s="64"/>
      <c r="G5321" s="40"/>
      <c r="H5321" s="40"/>
      <c r="I5321" s="40"/>
      <c r="J5321" s="40"/>
      <c r="K5321" s="40"/>
      <c r="L5321" s="40"/>
      <c r="M5321" s="40"/>
      <c r="N5321" s="40"/>
      <c r="O5321" s="40"/>
      <c r="P5321" s="40"/>
      <c r="Q5321" s="40"/>
      <c r="R5321" s="40"/>
      <c r="S5321" s="40"/>
      <c r="T5321" s="40"/>
      <c r="U5321" s="40"/>
      <c r="V5321" s="40"/>
      <c r="W5321" s="40"/>
      <c r="X5321" s="40"/>
      <c r="Y5321" s="40"/>
      <c r="Z5321" s="40"/>
      <c r="AA5321" s="40"/>
      <c r="AB5321" s="40"/>
      <c r="AC5321" s="40"/>
      <c r="AD5321" s="40"/>
      <c r="AE5321" s="40"/>
      <c r="AF5321" s="40"/>
      <c r="AG5321" s="40"/>
      <c r="AH5321" s="40"/>
      <c r="AI5321" s="40"/>
      <c r="AJ5321" s="40"/>
      <c r="AK5321" s="40"/>
      <c r="AL5321" s="40"/>
      <c r="AM5321" s="40"/>
      <c r="AN5321" s="40"/>
      <c r="AO5321" s="40"/>
      <c r="AP5321" s="40"/>
      <c r="AQ5321" s="40"/>
      <c r="AR5321" s="40"/>
      <c r="AS5321" s="40"/>
      <c r="AT5321" s="40"/>
      <c r="AU5321" s="40"/>
      <c r="AV5321" s="40"/>
      <c r="AW5321" s="40"/>
      <c r="AX5321" s="40"/>
      <c r="AY5321" s="40"/>
      <c r="AZ5321" s="40"/>
      <c r="BA5321" s="40"/>
      <c r="BB5321" s="40"/>
      <c r="BC5321" s="40"/>
      <c r="BD5321" s="40"/>
      <c r="BE5321" s="40"/>
      <c r="BF5321" s="40"/>
    </row>
    <row r="5322" spans="1:58" x14ac:dyDescent="0.4">
      <c r="A5322" s="510"/>
      <c r="B5322" s="40"/>
      <c r="C5322" s="40"/>
      <c r="D5322" s="45"/>
      <c r="E5322" s="45"/>
      <c r="F5322" s="64"/>
      <c r="G5322" s="40"/>
      <c r="H5322" s="40"/>
      <c r="I5322" s="40"/>
      <c r="J5322" s="40"/>
      <c r="K5322" s="40"/>
      <c r="L5322" s="40"/>
      <c r="M5322" s="40"/>
      <c r="N5322" s="40"/>
      <c r="O5322" s="40"/>
      <c r="P5322" s="40"/>
      <c r="Q5322" s="40"/>
      <c r="R5322" s="40"/>
      <c r="S5322" s="40"/>
      <c r="T5322" s="40"/>
      <c r="U5322" s="40"/>
      <c r="V5322" s="40"/>
      <c r="W5322" s="40"/>
      <c r="X5322" s="40"/>
      <c r="Y5322" s="40"/>
      <c r="Z5322" s="40"/>
      <c r="AA5322" s="40"/>
      <c r="AB5322" s="40"/>
      <c r="AC5322" s="40"/>
      <c r="AD5322" s="40"/>
      <c r="AE5322" s="40"/>
      <c r="AF5322" s="40"/>
      <c r="AG5322" s="40"/>
      <c r="AH5322" s="40"/>
      <c r="AI5322" s="40"/>
      <c r="AJ5322" s="40"/>
      <c r="AK5322" s="40"/>
      <c r="AL5322" s="40"/>
      <c r="AM5322" s="40"/>
      <c r="AN5322" s="40"/>
      <c r="AO5322" s="40"/>
      <c r="AP5322" s="40"/>
      <c r="AQ5322" s="40"/>
      <c r="AR5322" s="40"/>
      <c r="AS5322" s="40"/>
      <c r="AT5322" s="40"/>
      <c r="AU5322" s="40"/>
      <c r="AV5322" s="40"/>
      <c r="AW5322" s="40"/>
      <c r="AX5322" s="40"/>
      <c r="AY5322" s="40"/>
      <c r="AZ5322" s="40"/>
      <c r="BA5322" s="40"/>
      <c r="BB5322" s="40"/>
      <c r="BC5322" s="40"/>
      <c r="BD5322" s="40"/>
      <c r="BE5322" s="40"/>
      <c r="BF5322" s="40"/>
    </row>
    <row r="5323" spans="1:58" x14ac:dyDescent="0.4">
      <c r="A5323" s="510"/>
      <c r="B5323" s="40"/>
      <c r="C5323" s="40"/>
      <c r="D5323" s="45"/>
      <c r="E5323" s="45"/>
      <c r="F5323" s="64"/>
      <c r="G5323" s="40"/>
      <c r="H5323" s="40"/>
      <c r="I5323" s="40"/>
      <c r="J5323" s="40"/>
      <c r="K5323" s="40"/>
      <c r="L5323" s="40"/>
      <c r="M5323" s="40"/>
      <c r="N5323" s="40"/>
      <c r="O5323" s="40"/>
      <c r="P5323" s="40"/>
      <c r="Q5323" s="40"/>
      <c r="R5323" s="40"/>
      <c r="S5323" s="40"/>
      <c r="T5323" s="40"/>
      <c r="U5323" s="40"/>
      <c r="V5323" s="40"/>
      <c r="W5323" s="40"/>
      <c r="X5323" s="40"/>
      <c r="Y5323" s="40"/>
      <c r="Z5323" s="40"/>
      <c r="AA5323" s="40"/>
      <c r="AB5323" s="40"/>
      <c r="AC5323" s="40"/>
      <c r="AD5323" s="40"/>
      <c r="AE5323" s="40"/>
      <c r="AF5323" s="40"/>
      <c r="AG5323" s="40"/>
      <c r="AH5323" s="40"/>
      <c r="AI5323" s="40"/>
      <c r="AJ5323" s="40"/>
      <c r="AK5323" s="40"/>
      <c r="AL5323" s="40"/>
      <c r="AM5323" s="40"/>
      <c r="AN5323" s="40"/>
      <c r="AO5323" s="40"/>
      <c r="AP5323" s="40"/>
      <c r="AQ5323" s="40"/>
      <c r="AR5323" s="40"/>
      <c r="AS5323" s="40"/>
      <c r="AT5323" s="40"/>
      <c r="AU5323" s="40"/>
      <c r="AV5323" s="40"/>
      <c r="AW5323" s="40"/>
      <c r="AX5323" s="40"/>
      <c r="AY5323" s="40"/>
      <c r="AZ5323" s="40"/>
      <c r="BA5323" s="40"/>
      <c r="BB5323" s="40"/>
      <c r="BC5323" s="40"/>
      <c r="BD5323" s="40"/>
      <c r="BE5323" s="40"/>
      <c r="BF5323" s="40"/>
    </row>
    <row r="5324" spans="1:58" x14ac:dyDescent="0.4">
      <c r="A5324" s="510"/>
      <c r="B5324" s="40"/>
      <c r="C5324" s="40"/>
      <c r="D5324" s="45"/>
      <c r="E5324" s="45"/>
      <c r="F5324" s="64"/>
      <c r="G5324" s="40"/>
      <c r="H5324" s="40"/>
      <c r="I5324" s="40"/>
      <c r="J5324" s="40"/>
      <c r="K5324" s="40"/>
      <c r="L5324" s="40"/>
      <c r="M5324" s="40"/>
      <c r="N5324" s="40"/>
      <c r="O5324" s="40"/>
      <c r="P5324" s="40"/>
      <c r="Q5324" s="40"/>
      <c r="R5324" s="40"/>
      <c r="S5324" s="40"/>
      <c r="T5324" s="40"/>
      <c r="U5324" s="40"/>
      <c r="V5324" s="40"/>
      <c r="W5324" s="40"/>
      <c r="X5324" s="40"/>
      <c r="Y5324" s="40"/>
      <c r="Z5324" s="40"/>
      <c r="AA5324" s="40"/>
      <c r="AB5324" s="40"/>
      <c r="AC5324" s="40"/>
      <c r="AD5324" s="40"/>
      <c r="AE5324" s="40"/>
      <c r="AF5324" s="40"/>
      <c r="AG5324" s="40"/>
      <c r="AH5324" s="40"/>
      <c r="AI5324" s="40"/>
      <c r="AJ5324" s="40"/>
      <c r="AK5324" s="40"/>
      <c r="AL5324" s="40"/>
      <c r="AM5324" s="40"/>
      <c r="AN5324" s="40"/>
      <c r="AO5324" s="40"/>
      <c r="AP5324" s="40"/>
      <c r="AQ5324" s="40"/>
      <c r="AR5324" s="40"/>
      <c r="AS5324" s="40"/>
      <c r="AT5324" s="40"/>
      <c r="AU5324" s="40"/>
      <c r="AV5324" s="40"/>
      <c r="AW5324" s="40"/>
      <c r="AX5324" s="40"/>
      <c r="AY5324" s="40"/>
      <c r="AZ5324" s="40"/>
      <c r="BA5324" s="40"/>
      <c r="BB5324" s="40"/>
      <c r="BC5324" s="40"/>
      <c r="BD5324" s="40"/>
      <c r="BE5324" s="40"/>
      <c r="BF5324" s="40"/>
    </row>
    <row r="5325" spans="1:58" x14ac:dyDescent="0.4">
      <c r="A5325" s="510"/>
      <c r="B5325" s="40"/>
      <c r="C5325" s="40"/>
      <c r="D5325" s="45"/>
      <c r="E5325" s="45"/>
      <c r="F5325" s="64"/>
      <c r="G5325" s="40"/>
      <c r="H5325" s="40"/>
      <c r="I5325" s="40"/>
      <c r="J5325" s="40"/>
      <c r="K5325" s="40"/>
      <c r="L5325" s="40"/>
      <c r="M5325" s="40"/>
      <c r="N5325" s="40"/>
      <c r="O5325" s="40"/>
      <c r="P5325" s="40"/>
      <c r="Q5325" s="40"/>
      <c r="R5325" s="40"/>
      <c r="S5325" s="40"/>
      <c r="T5325" s="40"/>
      <c r="U5325" s="40"/>
      <c r="V5325" s="40"/>
      <c r="W5325" s="40"/>
      <c r="X5325" s="40"/>
      <c r="Y5325" s="40"/>
      <c r="Z5325" s="40"/>
      <c r="AA5325" s="40"/>
      <c r="AB5325" s="40"/>
      <c r="AC5325" s="40"/>
      <c r="AD5325" s="40"/>
      <c r="AE5325" s="40"/>
      <c r="AF5325" s="40"/>
      <c r="AG5325" s="40"/>
      <c r="AH5325" s="40"/>
      <c r="AI5325" s="40"/>
      <c r="AJ5325" s="40"/>
      <c r="AK5325" s="40"/>
      <c r="AL5325" s="40"/>
      <c r="AM5325" s="40"/>
      <c r="AN5325" s="40"/>
      <c r="AO5325" s="40"/>
      <c r="AP5325" s="40"/>
      <c r="AQ5325" s="40"/>
      <c r="AR5325" s="40"/>
      <c r="AS5325" s="40"/>
      <c r="AT5325" s="40"/>
      <c r="AU5325" s="40"/>
      <c r="AV5325" s="40"/>
      <c r="AW5325" s="40"/>
      <c r="AX5325" s="40"/>
      <c r="AY5325" s="40"/>
      <c r="AZ5325" s="40"/>
      <c r="BA5325" s="40"/>
      <c r="BB5325" s="40"/>
      <c r="BC5325" s="40"/>
      <c r="BD5325" s="40"/>
      <c r="BE5325" s="40"/>
      <c r="BF5325" s="40"/>
    </row>
    <row r="5326" spans="1:58" x14ac:dyDescent="0.4">
      <c r="A5326" s="510"/>
      <c r="B5326" s="40"/>
      <c r="C5326" s="40"/>
      <c r="D5326" s="45"/>
      <c r="E5326" s="45"/>
      <c r="F5326" s="64"/>
      <c r="G5326" s="40"/>
      <c r="H5326" s="40"/>
      <c r="I5326" s="40"/>
      <c r="J5326" s="40"/>
      <c r="K5326" s="40"/>
      <c r="L5326" s="40"/>
      <c r="M5326" s="40"/>
      <c r="N5326" s="40"/>
      <c r="O5326" s="40"/>
      <c r="P5326" s="40"/>
      <c r="Q5326" s="40"/>
      <c r="R5326" s="40"/>
      <c r="S5326" s="40"/>
      <c r="T5326" s="40"/>
      <c r="U5326" s="40"/>
      <c r="V5326" s="40"/>
      <c r="W5326" s="40"/>
      <c r="X5326" s="40"/>
      <c r="Y5326" s="40"/>
      <c r="Z5326" s="40"/>
      <c r="AA5326" s="40"/>
      <c r="AB5326" s="40"/>
      <c r="AC5326" s="40"/>
      <c r="AD5326" s="40"/>
      <c r="AE5326" s="40"/>
      <c r="AF5326" s="40"/>
      <c r="AG5326" s="40"/>
      <c r="AH5326" s="40"/>
      <c r="AI5326" s="40"/>
      <c r="AJ5326" s="40"/>
      <c r="AK5326" s="40"/>
      <c r="AL5326" s="40"/>
      <c r="AM5326" s="40"/>
      <c r="AN5326" s="40"/>
      <c r="AO5326" s="40"/>
      <c r="AP5326" s="40"/>
      <c r="AQ5326" s="40"/>
      <c r="AR5326" s="40"/>
      <c r="AS5326" s="40"/>
      <c r="AT5326" s="40"/>
      <c r="AU5326" s="40"/>
      <c r="AV5326" s="40"/>
      <c r="AW5326" s="40"/>
      <c r="AX5326" s="40"/>
      <c r="AY5326" s="40"/>
      <c r="AZ5326" s="40"/>
      <c r="BA5326" s="40"/>
      <c r="BB5326" s="40"/>
      <c r="BC5326" s="40"/>
      <c r="BD5326" s="40"/>
      <c r="BE5326" s="40"/>
      <c r="BF5326" s="40"/>
    </row>
    <row r="5327" spans="1:58" x14ac:dyDescent="0.4">
      <c r="A5327" s="510"/>
      <c r="B5327" s="40"/>
      <c r="C5327" s="40"/>
      <c r="D5327" s="45"/>
      <c r="E5327" s="45"/>
      <c r="F5327" s="64"/>
      <c r="G5327" s="40"/>
      <c r="H5327" s="40"/>
      <c r="I5327" s="40"/>
      <c r="J5327" s="40"/>
      <c r="K5327" s="40"/>
      <c r="L5327" s="40"/>
      <c r="M5327" s="40"/>
      <c r="N5327" s="40"/>
      <c r="O5327" s="40"/>
      <c r="P5327" s="40"/>
      <c r="Q5327" s="40"/>
      <c r="R5327" s="40"/>
      <c r="S5327" s="40"/>
      <c r="T5327" s="40"/>
      <c r="U5327" s="40"/>
      <c r="V5327" s="40"/>
      <c r="W5327" s="40"/>
      <c r="X5327" s="40"/>
      <c r="Y5327" s="40"/>
      <c r="Z5327" s="40"/>
      <c r="AA5327" s="40"/>
      <c r="AB5327" s="40"/>
      <c r="AC5327" s="40"/>
      <c r="AD5327" s="40"/>
      <c r="AE5327" s="40"/>
      <c r="AF5327" s="40"/>
      <c r="AG5327" s="40"/>
      <c r="AH5327" s="40"/>
      <c r="AI5327" s="40"/>
      <c r="AJ5327" s="40"/>
      <c r="AK5327" s="40"/>
      <c r="AL5327" s="40"/>
      <c r="AM5327" s="40"/>
      <c r="AN5327" s="40"/>
      <c r="AO5327" s="40"/>
      <c r="AP5327" s="40"/>
      <c r="AQ5327" s="40"/>
      <c r="AR5327" s="40"/>
      <c r="AS5327" s="40"/>
      <c r="AT5327" s="40"/>
      <c r="AU5327" s="40"/>
      <c r="AV5327" s="40"/>
      <c r="AW5327" s="40"/>
      <c r="AX5327" s="40"/>
      <c r="AY5327" s="40"/>
      <c r="AZ5327" s="40"/>
      <c r="BA5327" s="40"/>
      <c r="BB5327" s="40"/>
      <c r="BC5327" s="40"/>
      <c r="BD5327" s="40"/>
      <c r="BE5327" s="40"/>
      <c r="BF5327" s="40"/>
    </row>
    <row r="5328" spans="1:58" x14ac:dyDescent="0.4">
      <c r="A5328" s="510"/>
      <c r="B5328" s="40"/>
      <c r="C5328" s="40"/>
      <c r="D5328" s="45"/>
      <c r="E5328" s="45"/>
      <c r="F5328" s="64"/>
      <c r="G5328" s="40"/>
      <c r="H5328" s="40"/>
      <c r="I5328" s="40"/>
      <c r="J5328" s="40"/>
      <c r="K5328" s="40"/>
      <c r="L5328" s="40"/>
      <c r="M5328" s="40"/>
      <c r="N5328" s="40"/>
      <c r="O5328" s="40"/>
      <c r="P5328" s="40"/>
      <c r="Q5328" s="40"/>
      <c r="R5328" s="40"/>
      <c r="S5328" s="40"/>
      <c r="T5328" s="40"/>
      <c r="U5328" s="40"/>
      <c r="V5328" s="40"/>
      <c r="W5328" s="40"/>
      <c r="X5328" s="40"/>
      <c r="Y5328" s="40"/>
      <c r="Z5328" s="40"/>
      <c r="AA5328" s="40"/>
      <c r="AB5328" s="40"/>
      <c r="AC5328" s="40"/>
      <c r="AD5328" s="40"/>
      <c r="AE5328" s="40"/>
      <c r="AF5328" s="40"/>
      <c r="AG5328" s="40"/>
      <c r="AH5328" s="40"/>
      <c r="AI5328" s="40"/>
      <c r="AJ5328" s="40"/>
      <c r="AK5328" s="40"/>
      <c r="AL5328" s="40"/>
      <c r="AM5328" s="40"/>
      <c r="AN5328" s="40"/>
      <c r="AO5328" s="40"/>
      <c r="AP5328" s="40"/>
      <c r="AQ5328" s="40"/>
      <c r="AR5328" s="40"/>
      <c r="AS5328" s="40"/>
      <c r="AT5328" s="40"/>
      <c r="AU5328" s="40"/>
      <c r="AV5328" s="40"/>
      <c r="AW5328" s="40"/>
      <c r="AX5328" s="40"/>
      <c r="AY5328" s="40"/>
      <c r="AZ5328" s="40"/>
      <c r="BA5328" s="40"/>
      <c r="BB5328" s="40"/>
      <c r="BC5328" s="40"/>
      <c r="BD5328" s="40"/>
      <c r="BE5328" s="40"/>
      <c r="BF5328" s="40"/>
    </row>
    <row r="5329" spans="1:58" x14ac:dyDescent="0.4">
      <c r="A5329" s="510"/>
      <c r="B5329" s="40"/>
      <c r="C5329" s="40"/>
      <c r="D5329" s="45"/>
      <c r="E5329" s="45"/>
      <c r="F5329" s="64"/>
      <c r="G5329" s="40"/>
      <c r="H5329" s="40"/>
      <c r="I5329" s="40"/>
      <c r="J5329" s="40"/>
      <c r="K5329" s="40"/>
      <c r="L5329" s="40"/>
      <c r="M5329" s="40"/>
      <c r="N5329" s="40"/>
      <c r="O5329" s="40"/>
      <c r="P5329" s="40"/>
      <c r="Q5329" s="40"/>
      <c r="R5329" s="40"/>
      <c r="S5329" s="40"/>
      <c r="T5329" s="40"/>
      <c r="U5329" s="40"/>
      <c r="V5329" s="40"/>
      <c r="W5329" s="40"/>
      <c r="X5329" s="40"/>
      <c r="Y5329" s="40"/>
      <c r="Z5329" s="40"/>
      <c r="AA5329" s="40"/>
      <c r="AB5329" s="40"/>
      <c r="AC5329" s="40"/>
      <c r="AD5329" s="40"/>
      <c r="AE5329" s="40"/>
      <c r="AF5329" s="40"/>
      <c r="AG5329" s="40"/>
      <c r="AH5329" s="40"/>
      <c r="AI5329" s="40"/>
      <c r="AJ5329" s="40"/>
      <c r="AK5329" s="40"/>
      <c r="AL5329" s="40"/>
      <c r="AM5329" s="40"/>
      <c r="AN5329" s="40"/>
      <c r="AO5329" s="40"/>
      <c r="AP5329" s="40"/>
      <c r="AQ5329" s="40"/>
      <c r="AR5329" s="40"/>
      <c r="AS5329" s="40"/>
      <c r="AT5329" s="40"/>
      <c r="AU5329" s="40"/>
      <c r="AV5329" s="40"/>
      <c r="AW5329" s="40"/>
      <c r="AX5329" s="40"/>
      <c r="AY5329" s="40"/>
      <c r="AZ5329" s="40"/>
      <c r="BA5329" s="40"/>
      <c r="BB5329" s="40"/>
      <c r="BC5329" s="40"/>
      <c r="BD5329" s="40"/>
      <c r="BE5329" s="40"/>
      <c r="BF5329" s="40"/>
    </row>
    <row r="5330" spans="1:58" x14ac:dyDescent="0.4">
      <c r="A5330" s="510"/>
      <c r="B5330" s="40"/>
      <c r="C5330" s="40"/>
      <c r="D5330" s="45"/>
      <c r="E5330" s="45"/>
      <c r="F5330" s="64"/>
      <c r="G5330" s="40"/>
      <c r="H5330" s="40"/>
      <c r="I5330" s="40"/>
      <c r="J5330" s="40"/>
      <c r="K5330" s="40"/>
      <c r="L5330" s="40"/>
      <c r="M5330" s="40"/>
      <c r="N5330" s="40"/>
      <c r="O5330" s="40"/>
      <c r="P5330" s="40"/>
      <c r="Q5330" s="40"/>
      <c r="R5330" s="40"/>
      <c r="S5330" s="40"/>
      <c r="T5330" s="40"/>
      <c r="U5330" s="40"/>
      <c r="V5330" s="40"/>
      <c r="W5330" s="40"/>
      <c r="X5330" s="40"/>
      <c r="Y5330" s="40"/>
      <c r="Z5330" s="40"/>
      <c r="AA5330" s="40"/>
      <c r="AB5330" s="40"/>
      <c r="AC5330" s="40"/>
      <c r="AD5330" s="40"/>
      <c r="AE5330" s="40"/>
      <c r="AF5330" s="40"/>
      <c r="AG5330" s="40"/>
      <c r="AH5330" s="40"/>
      <c r="AI5330" s="40"/>
      <c r="AJ5330" s="40"/>
      <c r="AK5330" s="40"/>
      <c r="AL5330" s="40"/>
      <c r="AM5330" s="40"/>
      <c r="AN5330" s="40"/>
      <c r="AO5330" s="40"/>
      <c r="AP5330" s="40"/>
      <c r="AQ5330" s="40"/>
      <c r="AR5330" s="40"/>
      <c r="AS5330" s="40"/>
      <c r="AT5330" s="40"/>
      <c r="AU5330" s="40"/>
      <c r="AV5330" s="40"/>
      <c r="AW5330" s="40"/>
      <c r="AX5330" s="40"/>
      <c r="AY5330" s="40"/>
      <c r="AZ5330" s="40"/>
      <c r="BA5330" s="40"/>
      <c r="BB5330" s="40"/>
      <c r="BC5330" s="40"/>
      <c r="BD5330" s="40"/>
      <c r="BE5330" s="40"/>
      <c r="BF5330" s="40"/>
    </row>
    <row r="5331" spans="1:58" x14ac:dyDescent="0.4">
      <c r="A5331" s="510"/>
      <c r="B5331" s="40"/>
      <c r="C5331" s="40"/>
      <c r="D5331" s="45"/>
      <c r="E5331" s="45"/>
      <c r="F5331" s="64"/>
      <c r="G5331" s="40"/>
      <c r="H5331" s="40"/>
      <c r="I5331" s="40"/>
      <c r="J5331" s="40"/>
      <c r="K5331" s="40"/>
      <c r="L5331" s="40"/>
      <c r="M5331" s="40"/>
      <c r="N5331" s="40"/>
      <c r="O5331" s="40"/>
      <c r="P5331" s="40"/>
      <c r="Q5331" s="40"/>
      <c r="R5331" s="40"/>
      <c r="S5331" s="40"/>
      <c r="T5331" s="40"/>
      <c r="U5331" s="40"/>
      <c r="V5331" s="40"/>
      <c r="W5331" s="40"/>
      <c r="X5331" s="40"/>
      <c r="Y5331" s="40"/>
      <c r="Z5331" s="40"/>
      <c r="AA5331" s="40"/>
      <c r="AB5331" s="40"/>
      <c r="AC5331" s="40"/>
      <c r="AD5331" s="40"/>
      <c r="AE5331" s="40"/>
      <c r="AF5331" s="40"/>
      <c r="AG5331" s="40"/>
      <c r="AH5331" s="40"/>
      <c r="AI5331" s="40"/>
      <c r="AJ5331" s="40"/>
      <c r="AK5331" s="40"/>
      <c r="AL5331" s="40"/>
      <c r="AM5331" s="40"/>
      <c r="AN5331" s="40"/>
      <c r="AO5331" s="40"/>
      <c r="AP5331" s="40"/>
      <c r="AQ5331" s="40"/>
      <c r="AR5331" s="40"/>
      <c r="AS5331" s="40"/>
      <c r="AT5331" s="40"/>
      <c r="AU5331" s="40"/>
      <c r="AV5331" s="40"/>
      <c r="AW5331" s="40"/>
      <c r="AX5331" s="40"/>
      <c r="AY5331" s="40"/>
      <c r="AZ5331" s="40"/>
      <c r="BA5331" s="40"/>
      <c r="BB5331" s="40"/>
      <c r="BC5331" s="40"/>
      <c r="BD5331" s="40"/>
      <c r="BE5331" s="40"/>
      <c r="BF5331" s="40"/>
    </row>
    <row r="5332" spans="1:58" x14ac:dyDescent="0.4">
      <c r="A5332" s="510"/>
      <c r="B5332" s="40"/>
      <c r="C5332" s="40"/>
      <c r="D5332" s="45"/>
      <c r="E5332" s="45"/>
      <c r="F5332" s="64"/>
      <c r="G5332" s="40"/>
      <c r="H5332" s="40"/>
      <c r="I5332" s="40"/>
      <c r="J5332" s="40"/>
      <c r="K5332" s="40"/>
      <c r="L5332" s="40"/>
      <c r="M5332" s="40"/>
      <c r="N5332" s="40"/>
      <c r="O5332" s="40"/>
      <c r="P5332" s="40"/>
      <c r="Q5332" s="40"/>
      <c r="R5332" s="40"/>
      <c r="S5332" s="40"/>
      <c r="T5332" s="40"/>
      <c r="U5332" s="40"/>
      <c r="V5332" s="40"/>
      <c r="W5332" s="40"/>
      <c r="X5332" s="40"/>
      <c r="Y5332" s="40"/>
      <c r="Z5332" s="40"/>
      <c r="AA5332" s="40"/>
      <c r="AB5332" s="40"/>
      <c r="AC5332" s="40"/>
      <c r="AD5332" s="40"/>
      <c r="AE5332" s="40"/>
      <c r="AF5332" s="40"/>
      <c r="AG5332" s="40"/>
      <c r="AH5332" s="40"/>
      <c r="AI5332" s="40"/>
      <c r="AJ5332" s="40"/>
      <c r="AK5332" s="40"/>
      <c r="AL5332" s="40"/>
      <c r="AM5332" s="40"/>
      <c r="AN5332" s="40"/>
      <c r="AO5332" s="40"/>
      <c r="AP5332" s="40"/>
      <c r="AQ5332" s="40"/>
      <c r="AR5332" s="40"/>
      <c r="AS5332" s="40"/>
      <c r="AT5332" s="40"/>
      <c r="AU5332" s="40"/>
      <c r="AV5332" s="40"/>
      <c r="AW5332" s="40"/>
      <c r="AX5332" s="40"/>
      <c r="AY5332" s="40"/>
      <c r="AZ5332" s="40"/>
      <c r="BA5332" s="40"/>
      <c r="BB5332" s="40"/>
      <c r="BC5332" s="40"/>
      <c r="BD5332" s="40"/>
      <c r="BE5332" s="40"/>
      <c r="BF5332" s="40"/>
    </row>
    <row r="5333" spans="1:58" x14ac:dyDescent="0.4">
      <c r="A5333" s="510"/>
      <c r="B5333" s="40"/>
      <c r="C5333" s="40"/>
      <c r="D5333" s="45"/>
      <c r="E5333" s="45"/>
      <c r="F5333" s="64"/>
      <c r="G5333" s="40"/>
      <c r="H5333" s="40"/>
      <c r="I5333" s="40"/>
      <c r="J5333" s="40"/>
      <c r="K5333" s="40"/>
      <c r="L5333" s="40"/>
      <c r="M5333" s="40"/>
      <c r="N5333" s="40"/>
      <c r="O5333" s="40"/>
      <c r="P5333" s="40"/>
      <c r="Q5333" s="40"/>
      <c r="R5333" s="40"/>
      <c r="S5333" s="40"/>
      <c r="T5333" s="40"/>
      <c r="U5333" s="40"/>
      <c r="V5333" s="40"/>
      <c r="W5333" s="40"/>
      <c r="X5333" s="40"/>
      <c r="Y5333" s="40"/>
      <c r="Z5333" s="40"/>
      <c r="AA5333" s="40"/>
      <c r="AB5333" s="40"/>
      <c r="AC5333" s="40"/>
      <c r="AD5333" s="40"/>
      <c r="AE5333" s="40"/>
      <c r="AF5333" s="40"/>
      <c r="AG5333" s="40"/>
      <c r="AH5333" s="40"/>
      <c r="AI5333" s="40"/>
      <c r="AJ5333" s="40"/>
      <c r="AK5333" s="40"/>
      <c r="AL5333" s="40"/>
      <c r="AM5333" s="40"/>
      <c r="AN5333" s="40"/>
      <c r="AO5333" s="40"/>
      <c r="AP5333" s="40"/>
      <c r="AQ5333" s="40"/>
      <c r="AR5333" s="40"/>
      <c r="AS5333" s="40"/>
      <c r="AT5333" s="40"/>
      <c r="AU5333" s="40"/>
      <c r="AV5333" s="40"/>
      <c r="AW5333" s="40"/>
      <c r="AX5333" s="40"/>
      <c r="AY5333" s="40"/>
      <c r="AZ5333" s="40"/>
      <c r="BA5333" s="40"/>
      <c r="BB5333" s="40"/>
      <c r="BC5333" s="40"/>
      <c r="BD5333" s="40"/>
      <c r="BE5333" s="40"/>
      <c r="BF5333" s="40"/>
    </row>
    <row r="5334" spans="1:58" x14ac:dyDescent="0.4">
      <c r="A5334" s="510"/>
      <c r="B5334" s="40"/>
      <c r="C5334" s="40"/>
      <c r="D5334" s="45"/>
      <c r="E5334" s="45"/>
      <c r="F5334" s="64"/>
      <c r="G5334" s="40"/>
      <c r="H5334" s="40"/>
      <c r="I5334" s="40"/>
      <c r="J5334" s="40"/>
      <c r="K5334" s="40"/>
      <c r="L5334" s="40"/>
      <c r="M5334" s="40"/>
      <c r="N5334" s="40"/>
      <c r="O5334" s="40"/>
      <c r="P5334" s="40"/>
      <c r="Q5334" s="40"/>
      <c r="R5334" s="40"/>
      <c r="S5334" s="40"/>
      <c r="T5334" s="40"/>
      <c r="U5334" s="40"/>
      <c r="V5334" s="40"/>
      <c r="W5334" s="40"/>
      <c r="X5334" s="40"/>
      <c r="Y5334" s="40"/>
      <c r="Z5334" s="40"/>
      <c r="AA5334" s="40"/>
      <c r="AB5334" s="40"/>
      <c r="AC5334" s="40"/>
      <c r="AD5334" s="40"/>
      <c r="AE5334" s="40"/>
      <c r="AF5334" s="40"/>
      <c r="AG5334" s="40"/>
      <c r="AH5334" s="40"/>
      <c r="AI5334" s="40"/>
      <c r="AJ5334" s="40"/>
      <c r="AK5334" s="40"/>
      <c r="AL5334" s="40"/>
      <c r="AM5334" s="40"/>
      <c r="AN5334" s="40"/>
      <c r="AO5334" s="40"/>
      <c r="AP5334" s="40"/>
      <c r="AQ5334" s="40"/>
      <c r="AR5334" s="40"/>
      <c r="AS5334" s="40"/>
      <c r="AT5334" s="40"/>
      <c r="AU5334" s="40"/>
      <c r="AV5334" s="40"/>
      <c r="AW5334" s="40"/>
      <c r="AX5334" s="40"/>
      <c r="AY5334" s="40"/>
      <c r="AZ5334" s="40"/>
      <c r="BA5334" s="40"/>
      <c r="BB5334" s="40"/>
      <c r="BC5334" s="40"/>
      <c r="BD5334" s="40"/>
      <c r="BE5334" s="40"/>
      <c r="BF5334" s="40"/>
    </row>
    <row r="5335" spans="1:58" x14ac:dyDescent="0.4">
      <c r="A5335" s="510"/>
      <c r="B5335" s="40"/>
      <c r="C5335" s="40"/>
      <c r="D5335" s="45"/>
      <c r="E5335" s="45"/>
      <c r="F5335" s="64"/>
      <c r="G5335" s="40"/>
      <c r="H5335" s="40"/>
      <c r="I5335" s="40"/>
      <c r="J5335" s="40"/>
      <c r="K5335" s="40"/>
      <c r="L5335" s="40"/>
      <c r="M5335" s="40"/>
      <c r="N5335" s="40"/>
      <c r="O5335" s="40"/>
      <c r="P5335" s="40"/>
      <c r="Q5335" s="40"/>
      <c r="R5335" s="40"/>
      <c r="S5335" s="40"/>
      <c r="T5335" s="40"/>
      <c r="U5335" s="40"/>
      <c r="V5335" s="40"/>
      <c r="W5335" s="40"/>
      <c r="X5335" s="40"/>
      <c r="Y5335" s="40"/>
      <c r="Z5335" s="40"/>
      <c r="AA5335" s="40"/>
      <c r="AB5335" s="40"/>
      <c r="AC5335" s="40"/>
      <c r="AD5335" s="40"/>
      <c r="AE5335" s="40"/>
      <c r="AF5335" s="40"/>
      <c r="AG5335" s="40"/>
      <c r="AH5335" s="40"/>
      <c r="AI5335" s="40"/>
      <c r="AJ5335" s="40"/>
      <c r="AK5335" s="40"/>
      <c r="AL5335" s="40"/>
      <c r="AM5335" s="40"/>
      <c r="AN5335" s="40"/>
      <c r="AO5335" s="40"/>
      <c r="AP5335" s="40"/>
      <c r="AQ5335" s="40"/>
      <c r="AR5335" s="40"/>
      <c r="AS5335" s="40"/>
      <c r="AT5335" s="40"/>
      <c r="AU5335" s="40"/>
      <c r="AV5335" s="40"/>
      <c r="AW5335" s="40"/>
      <c r="AX5335" s="40"/>
      <c r="AY5335" s="40"/>
      <c r="AZ5335" s="40"/>
      <c r="BA5335" s="40"/>
      <c r="BB5335" s="40"/>
      <c r="BC5335" s="40"/>
      <c r="BD5335" s="40"/>
      <c r="BE5335" s="40"/>
      <c r="BF5335" s="40"/>
    </row>
    <row r="5336" spans="1:58" x14ac:dyDescent="0.4">
      <c r="A5336" s="510"/>
      <c r="B5336" s="40"/>
      <c r="C5336" s="40"/>
      <c r="D5336" s="45"/>
      <c r="E5336" s="45"/>
      <c r="F5336" s="64"/>
      <c r="G5336" s="40"/>
      <c r="H5336" s="40"/>
      <c r="I5336" s="40"/>
      <c r="J5336" s="40"/>
      <c r="K5336" s="40"/>
      <c r="L5336" s="40"/>
      <c r="M5336" s="40"/>
      <c r="N5336" s="40"/>
      <c r="O5336" s="40"/>
      <c r="P5336" s="40"/>
      <c r="Q5336" s="40"/>
      <c r="R5336" s="40"/>
      <c r="S5336" s="40"/>
      <c r="T5336" s="40"/>
      <c r="U5336" s="40"/>
      <c r="V5336" s="40"/>
      <c r="W5336" s="40"/>
      <c r="X5336" s="40"/>
      <c r="Y5336" s="40"/>
      <c r="Z5336" s="40"/>
      <c r="AA5336" s="40"/>
      <c r="AB5336" s="40"/>
      <c r="AC5336" s="40"/>
      <c r="AD5336" s="40"/>
      <c r="AE5336" s="40"/>
      <c r="AF5336" s="40"/>
      <c r="AG5336" s="40"/>
      <c r="AH5336" s="40"/>
      <c r="AI5336" s="40"/>
      <c r="AJ5336" s="40"/>
      <c r="AK5336" s="40"/>
      <c r="AL5336" s="40"/>
      <c r="AM5336" s="40"/>
      <c r="AN5336" s="40"/>
      <c r="AO5336" s="40"/>
      <c r="AP5336" s="40"/>
      <c r="AQ5336" s="40"/>
      <c r="AR5336" s="40"/>
      <c r="AS5336" s="40"/>
      <c r="AT5336" s="40"/>
      <c r="AU5336" s="40"/>
      <c r="AV5336" s="40"/>
      <c r="AW5336" s="40"/>
      <c r="AX5336" s="40"/>
      <c r="AY5336" s="40"/>
      <c r="AZ5336" s="40"/>
      <c r="BA5336" s="40"/>
      <c r="BB5336" s="40"/>
      <c r="BC5336" s="40"/>
      <c r="BD5336" s="40"/>
      <c r="BE5336" s="40"/>
      <c r="BF5336" s="40"/>
    </row>
    <row r="5337" spans="1:58" x14ac:dyDescent="0.4">
      <c r="A5337" s="510"/>
      <c r="B5337" s="40"/>
      <c r="C5337" s="40"/>
      <c r="D5337" s="45"/>
      <c r="E5337" s="45"/>
      <c r="F5337" s="64"/>
      <c r="G5337" s="40"/>
      <c r="H5337" s="40"/>
      <c r="I5337" s="40"/>
      <c r="J5337" s="40"/>
      <c r="K5337" s="40"/>
      <c r="L5337" s="40"/>
      <c r="M5337" s="40"/>
      <c r="N5337" s="40"/>
      <c r="O5337" s="40"/>
      <c r="P5337" s="40"/>
      <c r="Q5337" s="40"/>
      <c r="R5337" s="40"/>
      <c r="S5337" s="40"/>
      <c r="T5337" s="40"/>
      <c r="U5337" s="40"/>
      <c r="V5337" s="40"/>
      <c r="W5337" s="40"/>
      <c r="X5337" s="40"/>
      <c r="Y5337" s="40"/>
      <c r="Z5337" s="40"/>
      <c r="AA5337" s="40"/>
      <c r="AB5337" s="40"/>
      <c r="AC5337" s="40"/>
      <c r="AD5337" s="40"/>
      <c r="AE5337" s="40"/>
      <c r="AF5337" s="40"/>
      <c r="AG5337" s="40"/>
      <c r="AH5337" s="40"/>
      <c r="AI5337" s="40"/>
      <c r="AJ5337" s="40"/>
      <c r="AK5337" s="40"/>
      <c r="AL5337" s="40"/>
      <c r="AM5337" s="40"/>
      <c r="AN5337" s="40"/>
      <c r="AO5337" s="40"/>
      <c r="AP5337" s="40"/>
      <c r="AQ5337" s="40"/>
      <c r="AR5337" s="40"/>
      <c r="AS5337" s="40"/>
      <c r="AT5337" s="40"/>
      <c r="AU5337" s="40"/>
      <c r="AV5337" s="40"/>
      <c r="AW5337" s="40"/>
      <c r="AX5337" s="40"/>
      <c r="AY5337" s="40"/>
      <c r="AZ5337" s="40"/>
      <c r="BA5337" s="40"/>
      <c r="BB5337" s="40"/>
      <c r="BC5337" s="40"/>
      <c r="BD5337" s="40"/>
      <c r="BE5337" s="40"/>
      <c r="BF5337" s="40"/>
    </row>
    <row r="5338" spans="1:58" x14ac:dyDescent="0.4">
      <c r="A5338" s="510"/>
      <c r="B5338" s="40"/>
      <c r="C5338" s="40"/>
      <c r="D5338" s="45"/>
      <c r="E5338" s="45"/>
      <c r="F5338" s="64"/>
      <c r="G5338" s="40"/>
      <c r="H5338" s="40"/>
      <c r="I5338" s="40"/>
      <c r="J5338" s="40"/>
      <c r="K5338" s="40"/>
      <c r="L5338" s="40"/>
      <c r="M5338" s="40"/>
      <c r="N5338" s="40"/>
      <c r="O5338" s="40"/>
      <c r="P5338" s="40"/>
      <c r="Q5338" s="40"/>
      <c r="R5338" s="40"/>
      <c r="S5338" s="40"/>
      <c r="T5338" s="40"/>
      <c r="U5338" s="40"/>
      <c r="V5338" s="40"/>
      <c r="W5338" s="40"/>
      <c r="X5338" s="40"/>
      <c r="Y5338" s="40"/>
      <c r="Z5338" s="40"/>
      <c r="AA5338" s="40"/>
      <c r="AB5338" s="40"/>
      <c r="AC5338" s="40"/>
      <c r="AD5338" s="40"/>
      <c r="AE5338" s="40"/>
      <c r="AF5338" s="40"/>
      <c r="AG5338" s="40"/>
      <c r="AH5338" s="40"/>
      <c r="AI5338" s="40"/>
      <c r="AJ5338" s="40"/>
      <c r="AK5338" s="40"/>
      <c r="AL5338" s="40"/>
      <c r="AM5338" s="40"/>
      <c r="AN5338" s="40"/>
      <c r="AO5338" s="40"/>
      <c r="AP5338" s="40"/>
      <c r="AQ5338" s="40"/>
      <c r="AR5338" s="40"/>
      <c r="AS5338" s="40"/>
      <c r="AT5338" s="40"/>
      <c r="AU5338" s="40"/>
      <c r="AV5338" s="40"/>
      <c r="AW5338" s="40"/>
      <c r="AX5338" s="40"/>
      <c r="AY5338" s="40"/>
      <c r="AZ5338" s="40"/>
      <c r="BA5338" s="40"/>
      <c r="BB5338" s="40"/>
      <c r="BC5338" s="40"/>
      <c r="BD5338" s="40"/>
      <c r="BE5338" s="40"/>
      <c r="BF5338" s="40"/>
    </row>
    <row r="5339" spans="1:58" x14ac:dyDescent="0.4">
      <c r="A5339" s="510"/>
      <c r="B5339" s="40"/>
      <c r="C5339" s="40"/>
      <c r="D5339" s="45"/>
      <c r="E5339" s="45"/>
      <c r="F5339" s="64"/>
      <c r="G5339" s="40"/>
      <c r="H5339" s="40"/>
      <c r="I5339" s="40"/>
      <c r="J5339" s="40"/>
      <c r="K5339" s="40"/>
      <c r="L5339" s="40"/>
      <c r="M5339" s="40"/>
      <c r="N5339" s="40"/>
      <c r="O5339" s="40"/>
      <c r="P5339" s="40"/>
      <c r="Q5339" s="40"/>
      <c r="R5339" s="40"/>
      <c r="S5339" s="40"/>
      <c r="T5339" s="40"/>
      <c r="U5339" s="40"/>
      <c r="V5339" s="40"/>
      <c r="W5339" s="40"/>
      <c r="X5339" s="40"/>
      <c r="Y5339" s="40"/>
      <c r="Z5339" s="40"/>
      <c r="AA5339" s="40"/>
      <c r="AB5339" s="40"/>
      <c r="AC5339" s="40"/>
      <c r="AD5339" s="40"/>
      <c r="AE5339" s="40"/>
      <c r="AF5339" s="40"/>
      <c r="AG5339" s="40"/>
      <c r="AH5339" s="40"/>
      <c r="AI5339" s="40"/>
      <c r="AJ5339" s="40"/>
      <c r="AK5339" s="40"/>
      <c r="AL5339" s="40"/>
      <c r="AM5339" s="40"/>
      <c r="AN5339" s="40"/>
      <c r="AO5339" s="40"/>
      <c r="AP5339" s="40"/>
      <c r="AQ5339" s="40"/>
      <c r="AR5339" s="40"/>
      <c r="AS5339" s="40"/>
      <c r="AT5339" s="40"/>
      <c r="AU5339" s="40"/>
      <c r="AV5339" s="40"/>
      <c r="AW5339" s="40"/>
      <c r="AX5339" s="40"/>
      <c r="AY5339" s="40"/>
      <c r="AZ5339" s="40"/>
      <c r="BA5339" s="40"/>
      <c r="BB5339" s="40"/>
      <c r="BC5339" s="40"/>
      <c r="BD5339" s="40"/>
      <c r="BE5339" s="40"/>
      <c r="BF5339" s="40"/>
    </row>
    <row r="5340" spans="1:58" x14ac:dyDescent="0.4">
      <c r="A5340" s="510"/>
      <c r="B5340" s="40"/>
      <c r="C5340" s="40"/>
      <c r="D5340" s="45"/>
      <c r="E5340" s="45"/>
      <c r="F5340" s="64"/>
      <c r="G5340" s="40"/>
      <c r="H5340" s="40"/>
      <c r="I5340" s="40"/>
      <c r="J5340" s="40"/>
      <c r="K5340" s="40"/>
      <c r="L5340" s="40"/>
      <c r="M5340" s="40"/>
      <c r="N5340" s="40"/>
      <c r="O5340" s="40"/>
      <c r="P5340" s="40"/>
      <c r="Q5340" s="40"/>
      <c r="R5340" s="40"/>
      <c r="S5340" s="40"/>
      <c r="T5340" s="40"/>
      <c r="U5340" s="40"/>
      <c r="V5340" s="40"/>
      <c r="W5340" s="40"/>
      <c r="X5340" s="40"/>
      <c r="Y5340" s="40"/>
      <c r="Z5340" s="40"/>
      <c r="AA5340" s="40"/>
      <c r="AB5340" s="40"/>
      <c r="AC5340" s="40"/>
      <c r="AD5340" s="40"/>
      <c r="AE5340" s="40"/>
      <c r="AF5340" s="40"/>
      <c r="AG5340" s="40"/>
      <c r="AH5340" s="40"/>
      <c r="AI5340" s="40"/>
      <c r="AJ5340" s="40"/>
      <c r="AK5340" s="40"/>
      <c r="AL5340" s="40"/>
      <c r="AM5340" s="40"/>
      <c r="AN5340" s="40"/>
      <c r="AO5340" s="40"/>
      <c r="AP5340" s="40"/>
      <c r="AQ5340" s="40"/>
      <c r="AR5340" s="40"/>
      <c r="AS5340" s="40"/>
      <c r="AT5340" s="40"/>
      <c r="AU5340" s="40"/>
      <c r="AV5340" s="40"/>
      <c r="AW5340" s="40"/>
      <c r="AX5340" s="40"/>
      <c r="AY5340" s="40"/>
      <c r="AZ5340" s="40"/>
      <c r="BA5340" s="40"/>
      <c r="BB5340" s="40"/>
      <c r="BC5340" s="40"/>
      <c r="BD5340" s="40"/>
      <c r="BE5340" s="40"/>
      <c r="BF5340" s="40"/>
    </row>
    <row r="5341" spans="1:58" x14ac:dyDescent="0.4">
      <c r="A5341" s="510"/>
      <c r="B5341" s="40"/>
      <c r="C5341" s="40"/>
      <c r="D5341" s="45"/>
      <c r="E5341" s="45"/>
      <c r="F5341" s="64"/>
      <c r="G5341" s="40"/>
      <c r="H5341" s="40"/>
      <c r="I5341" s="40"/>
      <c r="J5341" s="40"/>
      <c r="K5341" s="40"/>
      <c r="L5341" s="40"/>
      <c r="M5341" s="40"/>
      <c r="N5341" s="40"/>
      <c r="O5341" s="40"/>
      <c r="P5341" s="40"/>
      <c r="Q5341" s="40"/>
      <c r="R5341" s="40"/>
      <c r="S5341" s="40"/>
      <c r="T5341" s="40"/>
      <c r="U5341" s="40"/>
      <c r="V5341" s="40"/>
      <c r="W5341" s="40"/>
      <c r="X5341" s="40"/>
      <c r="Y5341" s="40"/>
      <c r="Z5341" s="40"/>
      <c r="AA5341" s="40"/>
      <c r="AB5341" s="40"/>
      <c r="AC5341" s="40"/>
      <c r="AD5341" s="40"/>
      <c r="AE5341" s="40"/>
      <c r="AF5341" s="40"/>
      <c r="AG5341" s="40"/>
      <c r="AH5341" s="40"/>
      <c r="AI5341" s="40"/>
      <c r="AJ5341" s="40"/>
      <c r="AK5341" s="40"/>
      <c r="AL5341" s="40"/>
      <c r="AM5341" s="40"/>
      <c r="AN5341" s="40"/>
      <c r="AO5341" s="40"/>
      <c r="AP5341" s="40"/>
      <c r="AQ5341" s="40"/>
      <c r="AR5341" s="40"/>
      <c r="AS5341" s="40"/>
      <c r="AT5341" s="40"/>
      <c r="AU5341" s="40"/>
      <c r="AV5341" s="40"/>
      <c r="AW5341" s="40"/>
      <c r="AX5341" s="40"/>
      <c r="AY5341" s="40"/>
      <c r="AZ5341" s="40"/>
      <c r="BA5341" s="40"/>
      <c r="BB5341" s="40"/>
      <c r="BC5341" s="40"/>
      <c r="BD5341" s="40"/>
      <c r="BE5341" s="40"/>
      <c r="BF5341" s="40"/>
    </row>
    <row r="5342" spans="1:58" x14ac:dyDescent="0.4">
      <c r="A5342" s="510"/>
      <c r="B5342" s="40"/>
      <c r="C5342" s="40"/>
      <c r="D5342" s="45"/>
      <c r="E5342" s="45"/>
      <c r="F5342" s="64"/>
      <c r="G5342" s="40"/>
      <c r="H5342" s="40"/>
      <c r="I5342" s="40"/>
      <c r="J5342" s="40"/>
      <c r="K5342" s="40"/>
      <c r="L5342" s="40"/>
      <c r="M5342" s="40"/>
      <c r="N5342" s="40"/>
      <c r="O5342" s="40"/>
      <c r="P5342" s="40"/>
      <c r="Q5342" s="40"/>
      <c r="R5342" s="40"/>
      <c r="S5342" s="40"/>
      <c r="T5342" s="40"/>
      <c r="U5342" s="40"/>
      <c r="V5342" s="40"/>
      <c r="W5342" s="40"/>
      <c r="X5342" s="40"/>
      <c r="Y5342" s="40"/>
      <c r="Z5342" s="40"/>
      <c r="AA5342" s="40"/>
      <c r="AB5342" s="40"/>
      <c r="AC5342" s="40"/>
      <c r="AD5342" s="40"/>
      <c r="AE5342" s="40"/>
      <c r="AF5342" s="40"/>
      <c r="AG5342" s="40"/>
      <c r="AH5342" s="40"/>
      <c r="AI5342" s="40"/>
      <c r="AJ5342" s="40"/>
      <c r="AK5342" s="40"/>
      <c r="AL5342" s="40"/>
      <c r="AM5342" s="40"/>
      <c r="AN5342" s="40"/>
      <c r="AO5342" s="40"/>
      <c r="AP5342" s="40"/>
      <c r="AQ5342" s="40"/>
      <c r="AR5342" s="40"/>
      <c r="AS5342" s="40"/>
      <c r="AT5342" s="40"/>
      <c r="AU5342" s="40"/>
      <c r="AV5342" s="40"/>
      <c r="AW5342" s="40"/>
      <c r="AX5342" s="40"/>
      <c r="AY5342" s="40"/>
      <c r="AZ5342" s="40"/>
      <c r="BA5342" s="40"/>
      <c r="BB5342" s="40"/>
      <c r="BC5342" s="40"/>
      <c r="BD5342" s="40"/>
      <c r="BE5342" s="40"/>
      <c r="BF5342" s="40"/>
    </row>
    <row r="5343" spans="1:58" x14ac:dyDescent="0.4">
      <c r="A5343" s="510"/>
      <c r="B5343" s="40"/>
      <c r="C5343" s="40"/>
      <c r="D5343" s="45"/>
      <c r="E5343" s="45"/>
      <c r="F5343" s="64"/>
      <c r="G5343" s="40"/>
      <c r="H5343" s="40"/>
      <c r="I5343" s="40"/>
      <c r="J5343" s="40"/>
      <c r="K5343" s="40"/>
      <c r="L5343" s="40"/>
      <c r="M5343" s="40"/>
      <c r="N5343" s="40"/>
      <c r="O5343" s="40"/>
      <c r="P5343" s="40"/>
      <c r="Q5343" s="40"/>
      <c r="R5343" s="40"/>
      <c r="S5343" s="40"/>
      <c r="T5343" s="40"/>
      <c r="U5343" s="40"/>
      <c r="V5343" s="40"/>
      <c r="W5343" s="40"/>
      <c r="X5343" s="40"/>
      <c r="Y5343" s="40"/>
      <c r="Z5343" s="40"/>
      <c r="AA5343" s="40"/>
      <c r="AB5343" s="40"/>
      <c r="AC5343" s="40"/>
      <c r="AD5343" s="40"/>
      <c r="AE5343" s="40"/>
      <c r="AF5343" s="40"/>
      <c r="AG5343" s="40"/>
      <c r="AH5343" s="40"/>
      <c r="AI5343" s="40"/>
      <c r="AJ5343" s="40"/>
      <c r="AK5343" s="40"/>
      <c r="AL5343" s="40"/>
      <c r="AM5343" s="40"/>
      <c r="AN5343" s="40"/>
      <c r="AO5343" s="40"/>
      <c r="AP5343" s="40"/>
      <c r="AQ5343" s="40"/>
      <c r="AR5343" s="40"/>
      <c r="AS5343" s="40"/>
      <c r="AT5343" s="40"/>
      <c r="AU5343" s="40"/>
      <c r="AV5343" s="40"/>
      <c r="AW5343" s="40"/>
      <c r="AX5343" s="40"/>
      <c r="AY5343" s="40"/>
      <c r="AZ5343" s="40"/>
      <c r="BA5343" s="40"/>
      <c r="BB5343" s="40"/>
      <c r="BC5343" s="40"/>
      <c r="BD5343" s="40"/>
      <c r="BE5343" s="40"/>
      <c r="BF5343" s="40"/>
    </row>
    <row r="5344" spans="1:58" x14ac:dyDescent="0.4">
      <c r="A5344" s="510"/>
      <c r="B5344" s="40"/>
      <c r="C5344" s="40"/>
      <c r="D5344" s="45"/>
      <c r="E5344" s="45"/>
      <c r="F5344" s="64"/>
      <c r="G5344" s="40"/>
      <c r="H5344" s="40"/>
      <c r="I5344" s="40"/>
      <c r="J5344" s="40"/>
      <c r="K5344" s="40"/>
      <c r="L5344" s="40"/>
      <c r="M5344" s="40"/>
      <c r="N5344" s="40"/>
      <c r="O5344" s="40"/>
      <c r="P5344" s="40"/>
      <c r="Q5344" s="40"/>
      <c r="R5344" s="40"/>
      <c r="S5344" s="40"/>
      <c r="T5344" s="40"/>
      <c r="U5344" s="40"/>
      <c r="V5344" s="40"/>
      <c r="W5344" s="40"/>
      <c r="X5344" s="40"/>
      <c r="Y5344" s="40"/>
      <c r="Z5344" s="40"/>
      <c r="AA5344" s="40"/>
      <c r="AB5344" s="40"/>
      <c r="AC5344" s="40"/>
      <c r="AD5344" s="40"/>
      <c r="AE5344" s="40"/>
      <c r="AF5344" s="40"/>
      <c r="AG5344" s="40"/>
      <c r="AH5344" s="40"/>
      <c r="AI5344" s="40"/>
      <c r="AJ5344" s="40"/>
      <c r="AK5344" s="40"/>
      <c r="AL5344" s="40"/>
      <c r="AM5344" s="40"/>
      <c r="AN5344" s="40"/>
      <c r="AO5344" s="40"/>
      <c r="AP5344" s="40"/>
      <c r="AQ5344" s="40"/>
      <c r="AR5344" s="40"/>
      <c r="AS5344" s="40"/>
      <c r="AT5344" s="40"/>
      <c r="AU5344" s="40"/>
      <c r="AV5344" s="40"/>
      <c r="AW5344" s="40"/>
      <c r="AX5344" s="40"/>
      <c r="AY5344" s="40"/>
      <c r="AZ5344" s="40"/>
      <c r="BA5344" s="40"/>
      <c r="BB5344" s="40"/>
      <c r="BC5344" s="40"/>
      <c r="BD5344" s="40"/>
      <c r="BE5344" s="40"/>
      <c r="BF5344" s="40"/>
    </row>
    <row r="5345" spans="1:58" x14ac:dyDescent="0.4">
      <c r="A5345" s="510"/>
      <c r="B5345" s="40"/>
      <c r="C5345" s="40"/>
      <c r="D5345" s="45"/>
      <c r="E5345" s="45"/>
      <c r="F5345" s="64"/>
      <c r="G5345" s="40"/>
      <c r="H5345" s="40"/>
      <c r="I5345" s="40"/>
      <c r="J5345" s="40"/>
      <c r="K5345" s="40"/>
      <c r="L5345" s="40"/>
      <c r="M5345" s="40"/>
      <c r="N5345" s="40"/>
      <c r="O5345" s="40"/>
      <c r="P5345" s="40"/>
      <c r="Q5345" s="40"/>
      <c r="R5345" s="40"/>
      <c r="S5345" s="40"/>
      <c r="T5345" s="40"/>
      <c r="U5345" s="40"/>
      <c r="V5345" s="40"/>
      <c r="W5345" s="40"/>
      <c r="X5345" s="40"/>
      <c r="Y5345" s="40"/>
      <c r="Z5345" s="40"/>
      <c r="AA5345" s="40"/>
      <c r="AB5345" s="40"/>
      <c r="AC5345" s="40"/>
      <c r="AD5345" s="40"/>
      <c r="AE5345" s="40"/>
      <c r="AF5345" s="40"/>
      <c r="AG5345" s="40"/>
      <c r="AH5345" s="40"/>
      <c r="AI5345" s="40"/>
      <c r="AJ5345" s="40"/>
      <c r="AK5345" s="40"/>
      <c r="AL5345" s="40"/>
      <c r="AM5345" s="40"/>
      <c r="AN5345" s="40"/>
      <c r="AO5345" s="40"/>
      <c r="AP5345" s="40"/>
      <c r="AQ5345" s="40"/>
      <c r="AR5345" s="40"/>
      <c r="AS5345" s="40"/>
      <c r="AT5345" s="40"/>
      <c r="AU5345" s="40"/>
      <c r="AV5345" s="40"/>
      <c r="AW5345" s="40"/>
      <c r="AX5345" s="40"/>
      <c r="AY5345" s="40"/>
      <c r="AZ5345" s="40"/>
      <c r="BA5345" s="40"/>
      <c r="BB5345" s="40"/>
      <c r="BC5345" s="40"/>
      <c r="BD5345" s="40"/>
      <c r="BE5345" s="40"/>
      <c r="BF5345" s="40"/>
    </row>
    <row r="5346" spans="1:58" x14ac:dyDescent="0.4">
      <c r="A5346" s="510"/>
      <c r="B5346" s="40"/>
      <c r="C5346" s="40"/>
      <c r="D5346" s="45"/>
      <c r="E5346" s="45"/>
      <c r="F5346" s="64"/>
      <c r="G5346" s="40"/>
      <c r="H5346" s="40"/>
      <c r="I5346" s="40"/>
      <c r="J5346" s="40"/>
      <c r="K5346" s="40"/>
      <c r="L5346" s="40"/>
      <c r="M5346" s="40"/>
      <c r="N5346" s="40"/>
      <c r="O5346" s="40"/>
      <c r="P5346" s="40"/>
      <c r="Q5346" s="40"/>
      <c r="R5346" s="40"/>
      <c r="S5346" s="40"/>
      <c r="T5346" s="40"/>
      <c r="U5346" s="40"/>
      <c r="V5346" s="40"/>
      <c r="W5346" s="40"/>
      <c r="X5346" s="40"/>
      <c r="Y5346" s="40"/>
      <c r="Z5346" s="40"/>
      <c r="AA5346" s="40"/>
      <c r="AB5346" s="40"/>
      <c r="AC5346" s="40"/>
      <c r="AD5346" s="40"/>
      <c r="AE5346" s="40"/>
      <c r="AF5346" s="40"/>
      <c r="AG5346" s="40"/>
      <c r="AH5346" s="40"/>
      <c r="AI5346" s="40"/>
      <c r="AJ5346" s="40"/>
      <c r="AK5346" s="40"/>
      <c r="AL5346" s="40"/>
      <c r="AM5346" s="40"/>
      <c r="AN5346" s="40"/>
      <c r="AO5346" s="40"/>
      <c r="AP5346" s="40"/>
      <c r="AQ5346" s="40"/>
      <c r="AR5346" s="40"/>
      <c r="AS5346" s="40"/>
      <c r="AT5346" s="40"/>
      <c r="AU5346" s="40"/>
      <c r="AV5346" s="40"/>
      <c r="AW5346" s="40"/>
      <c r="AX5346" s="40"/>
      <c r="AY5346" s="40"/>
      <c r="AZ5346" s="40"/>
      <c r="BA5346" s="40"/>
      <c r="BB5346" s="40"/>
      <c r="BC5346" s="40"/>
      <c r="BD5346" s="40"/>
      <c r="BE5346" s="40"/>
      <c r="BF5346" s="40"/>
    </row>
    <row r="5347" spans="1:58" x14ac:dyDescent="0.4">
      <c r="A5347" s="510"/>
      <c r="B5347" s="40"/>
      <c r="C5347" s="40"/>
      <c r="D5347" s="45"/>
      <c r="E5347" s="45"/>
      <c r="F5347" s="64"/>
      <c r="G5347" s="40"/>
      <c r="H5347" s="40"/>
      <c r="I5347" s="40"/>
      <c r="J5347" s="40"/>
      <c r="K5347" s="40"/>
      <c r="L5347" s="40"/>
      <c r="M5347" s="40"/>
      <c r="N5347" s="40"/>
      <c r="O5347" s="40"/>
      <c r="P5347" s="40"/>
      <c r="Q5347" s="40"/>
      <c r="R5347" s="40"/>
      <c r="S5347" s="40"/>
      <c r="T5347" s="40"/>
      <c r="U5347" s="40"/>
      <c r="V5347" s="40"/>
      <c r="W5347" s="40"/>
      <c r="X5347" s="40"/>
      <c r="Y5347" s="40"/>
      <c r="Z5347" s="40"/>
      <c r="AA5347" s="40"/>
      <c r="AB5347" s="40"/>
      <c r="AC5347" s="40"/>
      <c r="AD5347" s="40"/>
      <c r="AE5347" s="40"/>
      <c r="AF5347" s="40"/>
      <c r="AG5347" s="40"/>
      <c r="AH5347" s="40"/>
      <c r="AI5347" s="40"/>
      <c r="AJ5347" s="40"/>
      <c r="AK5347" s="40"/>
      <c r="AL5347" s="40"/>
      <c r="AM5347" s="40"/>
      <c r="AN5347" s="40"/>
      <c r="AO5347" s="40"/>
      <c r="AP5347" s="40"/>
      <c r="AQ5347" s="40"/>
      <c r="AR5347" s="40"/>
      <c r="AS5347" s="40"/>
      <c r="AT5347" s="40"/>
      <c r="AU5347" s="40"/>
      <c r="AV5347" s="40"/>
      <c r="AW5347" s="40"/>
      <c r="AX5347" s="40"/>
      <c r="AY5347" s="40"/>
      <c r="AZ5347" s="40"/>
      <c r="BA5347" s="40"/>
      <c r="BB5347" s="40"/>
      <c r="BC5347" s="40"/>
      <c r="BD5347" s="40"/>
      <c r="BE5347" s="40"/>
      <c r="BF5347" s="40"/>
    </row>
    <row r="5348" spans="1:58" x14ac:dyDescent="0.4">
      <c r="A5348" s="510"/>
      <c r="B5348" s="40"/>
      <c r="C5348" s="40"/>
      <c r="D5348" s="45"/>
      <c r="E5348" s="45"/>
      <c r="F5348" s="64"/>
      <c r="G5348" s="40"/>
      <c r="H5348" s="40"/>
      <c r="I5348" s="40"/>
      <c r="J5348" s="40"/>
      <c r="K5348" s="40"/>
      <c r="L5348" s="40"/>
      <c r="M5348" s="40"/>
      <c r="N5348" s="40"/>
      <c r="O5348" s="40"/>
      <c r="P5348" s="40"/>
      <c r="Q5348" s="40"/>
      <c r="R5348" s="40"/>
      <c r="S5348" s="40"/>
      <c r="T5348" s="40"/>
      <c r="U5348" s="40"/>
      <c r="V5348" s="40"/>
      <c r="W5348" s="40"/>
      <c r="X5348" s="40"/>
      <c r="Y5348" s="40"/>
      <c r="Z5348" s="40"/>
      <c r="AA5348" s="40"/>
      <c r="AB5348" s="40"/>
      <c r="AC5348" s="40"/>
      <c r="AD5348" s="40"/>
      <c r="AE5348" s="40"/>
      <c r="AF5348" s="40"/>
      <c r="AG5348" s="40"/>
      <c r="AH5348" s="40"/>
      <c r="AI5348" s="40"/>
      <c r="AJ5348" s="40"/>
      <c r="AK5348" s="40"/>
      <c r="AL5348" s="40"/>
      <c r="AM5348" s="40"/>
      <c r="AN5348" s="40"/>
      <c r="AO5348" s="40"/>
      <c r="AP5348" s="40"/>
      <c r="AQ5348" s="40"/>
      <c r="AR5348" s="40"/>
      <c r="AS5348" s="40"/>
      <c r="AT5348" s="40"/>
      <c r="AU5348" s="40"/>
      <c r="AV5348" s="40"/>
      <c r="AW5348" s="40"/>
      <c r="AX5348" s="40"/>
      <c r="AY5348" s="40"/>
      <c r="AZ5348" s="40"/>
      <c r="BA5348" s="40"/>
      <c r="BB5348" s="40"/>
      <c r="BC5348" s="40"/>
      <c r="BD5348" s="40"/>
      <c r="BE5348" s="40"/>
      <c r="BF5348" s="40"/>
    </row>
    <row r="5349" spans="1:58" x14ac:dyDescent="0.4">
      <c r="A5349" s="510"/>
      <c r="B5349" s="40"/>
      <c r="C5349" s="40"/>
      <c r="D5349" s="45"/>
      <c r="E5349" s="45"/>
      <c r="F5349" s="64"/>
      <c r="G5349" s="40"/>
      <c r="H5349" s="40"/>
      <c r="I5349" s="40"/>
      <c r="J5349" s="40"/>
      <c r="K5349" s="40"/>
      <c r="L5349" s="40"/>
      <c r="M5349" s="40"/>
      <c r="N5349" s="40"/>
      <c r="O5349" s="40"/>
      <c r="P5349" s="40"/>
      <c r="Q5349" s="40"/>
      <c r="R5349" s="40"/>
      <c r="S5349" s="40"/>
      <c r="T5349" s="40"/>
      <c r="U5349" s="40"/>
      <c r="V5349" s="40"/>
      <c r="W5349" s="40"/>
      <c r="X5349" s="40"/>
      <c r="Y5349" s="40"/>
      <c r="Z5349" s="40"/>
      <c r="AA5349" s="40"/>
      <c r="AB5349" s="40"/>
      <c r="AC5349" s="40"/>
      <c r="AD5349" s="40"/>
      <c r="AE5349" s="40"/>
      <c r="AF5349" s="40"/>
      <c r="AG5349" s="40"/>
      <c r="AH5349" s="40"/>
      <c r="AI5349" s="40"/>
      <c r="AJ5349" s="40"/>
      <c r="AK5349" s="40"/>
      <c r="AL5349" s="40"/>
      <c r="AM5349" s="40"/>
      <c r="AN5349" s="40"/>
      <c r="AO5349" s="40"/>
      <c r="AP5349" s="40"/>
      <c r="AQ5349" s="40"/>
      <c r="AR5349" s="40"/>
      <c r="AS5349" s="40"/>
      <c r="AT5349" s="40"/>
      <c r="AU5349" s="40"/>
      <c r="AV5349" s="40"/>
      <c r="AW5349" s="40"/>
      <c r="AX5349" s="40"/>
      <c r="AY5349" s="40"/>
      <c r="AZ5349" s="40"/>
      <c r="BA5349" s="40"/>
      <c r="BB5349" s="40"/>
      <c r="BC5349" s="40"/>
      <c r="BD5349" s="40"/>
      <c r="BE5349" s="40"/>
      <c r="BF5349" s="40"/>
    </row>
    <row r="5350" spans="1:58" x14ac:dyDescent="0.4">
      <c r="A5350" s="510"/>
      <c r="B5350" s="40"/>
      <c r="C5350" s="40"/>
      <c r="D5350" s="45"/>
      <c r="E5350" s="45"/>
      <c r="F5350" s="64"/>
      <c r="G5350" s="40"/>
      <c r="H5350" s="40"/>
      <c r="I5350" s="40"/>
      <c r="J5350" s="40"/>
      <c r="K5350" s="40"/>
      <c r="L5350" s="40"/>
      <c r="M5350" s="40"/>
      <c r="N5350" s="40"/>
      <c r="O5350" s="40"/>
      <c r="P5350" s="40"/>
      <c r="Q5350" s="40"/>
      <c r="R5350" s="40"/>
      <c r="S5350" s="40"/>
      <c r="T5350" s="40"/>
      <c r="U5350" s="40"/>
      <c r="V5350" s="40"/>
      <c r="W5350" s="40"/>
      <c r="X5350" s="40"/>
      <c r="Y5350" s="40"/>
      <c r="Z5350" s="40"/>
      <c r="AA5350" s="40"/>
      <c r="AB5350" s="40"/>
      <c r="AC5350" s="40"/>
      <c r="AD5350" s="40"/>
      <c r="AE5350" s="40"/>
      <c r="AF5350" s="40"/>
      <c r="AG5350" s="40"/>
      <c r="AH5350" s="40"/>
      <c r="AI5350" s="40"/>
      <c r="AJ5350" s="40"/>
      <c r="AK5350" s="40"/>
      <c r="AL5350" s="40"/>
      <c r="AM5350" s="40"/>
      <c r="AN5350" s="40"/>
      <c r="AO5350" s="40"/>
      <c r="AP5350" s="40"/>
      <c r="AQ5350" s="40"/>
      <c r="AR5350" s="40"/>
      <c r="AS5350" s="40"/>
      <c r="AT5350" s="40"/>
      <c r="AU5350" s="40"/>
      <c r="AV5350" s="40"/>
      <c r="AW5350" s="40"/>
      <c r="AX5350" s="40"/>
      <c r="AY5350" s="40"/>
      <c r="AZ5350" s="40"/>
      <c r="BA5350" s="40"/>
      <c r="BB5350" s="40"/>
      <c r="BC5350" s="40"/>
      <c r="BD5350" s="40"/>
      <c r="BE5350" s="40"/>
      <c r="BF5350" s="40"/>
    </row>
    <row r="5351" spans="1:58" x14ac:dyDescent="0.4">
      <c r="A5351" s="510"/>
      <c r="B5351" s="40"/>
      <c r="C5351" s="40"/>
      <c r="D5351" s="45"/>
      <c r="E5351" s="45"/>
      <c r="F5351" s="64"/>
      <c r="G5351" s="40"/>
      <c r="H5351" s="40"/>
      <c r="I5351" s="40"/>
      <c r="J5351" s="40"/>
      <c r="K5351" s="40"/>
      <c r="L5351" s="40"/>
      <c r="M5351" s="40"/>
      <c r="N5351" s="40"/>
      <c r="O5351" s="40"/>
      <c r="P5351" s="40"/>
      <c r="Q5351" s="40"/>
      <c r="R5351" s="40"/>
      <c r="S5351" s="40"/>
      <c r="T5351" s="40"/>
      <c r="U5351" s="40"/>
      <c r="V5351" s="40"/>
      <c r="W5351" s="40"/>
      <c r="X5351" s="40"/>
      <c r="Y5351" s="40"/>
      <c r="Z5351" s="40"/>
      <c r="AA5351" s="40"/>
      <c r="AB5351" s="40"/>
      <c r="AC5351" s="40"/>
      <c r="AD5351" s="40"/>
      <c r="AE5351" s="40"/>
      <c r="AF5351" s="40"/>
      <c r="AG5351" s="40"/>
      <c r="AH5351" s="40"/>
      <c r="AI5351" s="40"/>
      <c r="AJ5351" s="40"/>
      <c r="AK5351" s="40"/>
      <c r="AL5351" s="40"/>
      <c r="AM5351" s="40"/>
      <c r="AN5351" s="40"/>
      <c r="AO5351" s="40"/>
      <c r="AP5351" s="40"/>
      <c r="AQ5351" s="40"/>
      <c r="AR5351" s="40"/>
      <c r="AS5351" s="40"/>
      <c r="AT5351" s="40"/>
      <c r="AU5351" s="40"/>
      <c r="AV5351" s="40"/>
      <c r="AW5351" s="40"/>
      <c r="AX5351" s="40"/>
      <c r="AY5351" s="40"/>
      <c r="AZ5351" s="40"/>
      <c r="BA5351" s="40"/>
      <c r="BB5351" s="40"/>
      <c r="BC5351" s="40"/>
      <c r="BD5351" s="40"/>
      <c r="BE5351" s="40"/>
      <c r="BF5351" s="40"/>
    </row>
    <row r="5352" spans="1:58" x14ac:dyDescent="0.4">
      <c r="A5352" s="510"/>
      <c r="B5352" s="40"/>
      <c r="C5352" s="40"/>
      <c r="D5352" s="45"/>
      <c r="E5352" s="45"/>
      <c r="F5352" s="64"/>
      <c r="G5352" s="40"/>
      <c r="H5352" s="40"/>
      <c r="I5352" s="40"/>
      <c r="J5352" s="40"/>
      <c r="K5352" s="40"/>
      <c r="L5352" s="40"/>
      <c r="M5352" s="40"/>
      <c r="N5352" s="40"/>
      <c r="O5352" s="40"/>
      <c r="P5352" s="40"/>
      <c r="Q5352" s="40"/>
      <c r="R5352" s="40"/>
      <c r="S5352" s="40"/>
      <c r="T5352" s="40"/>
      <c r="U5352" s="40"/>
      <c r="V5352" s="40"/>
      <c r="W5352" s="40"/>
      <c r="X5352" s="40"/>
      <c r="Y5352" s="40"/>
      <c r="Z5352" s="40"/>
      <c r="AA5352" s="40"/>
      <c r="AB5352" s="40"/>
      <c r="AC5352" s="40"/>
      <c r="AD5352" s="40"/>
      <c r="AE5352" s="40"/>
      <c r="AF5352" s="40"/>
      <c r="AG5352" s="40"/>
      <c r="AH5352" s="40"/>
      <c r="AI5352" s="40"/>
      <c r="AJ5352" s="40"/>
      <c r="AK5352" s="40"/>
      <c r="AL5352" s="40"/>
      <c r="AM5352" s="40"/>
      <c r="AN5352" s="40"/>
      <c r="AO5352" s="40"/>
      <c r="AP5352" s="40"/>
      <c r="AQ5352" s="40"/>
      <c r="AR5352" s="40"/>
      <c r="AS5352" s="40"/>
      <c r="AT5352" s="40"/>
      <c r="AU5352" s="40"/>
      <c r="AV5352" s="40"/>
      <c r="AW5352" s="40"/>
      <c r="AX5352" s="40"/>
      <c r="AY5352" s="40"/>
      <c r="AZ5352" s="40"/>
      <c r="BA5352" s="40"/>
      <c r="BB5352" s="40"/>
      <c r="BC5352" s="40"/>
      <c r="BD5352" s="40"/>
      <c r="BE5352" s="40"/>
      <c r="BF5352" s="40"/>
    </row>
    <row r="5353" spans="1:58" x14ac:dyDescent="0.4">
      <c r="A5353" s="510"/>
      <c r="B5353" s="40"/>
      <c r="C5353" s="40"/>
      <c r="D5353" s="45"/>
      <c r="E5353" s="45"/>
      <c r="F5353" s="64"/>
      <c r="G5353" s="40"/>
      <c r="H5353" s="40"/>
      <c r="I5353" s="40"/>
      <c r="J5353" s="40"/>
      <c r="K5353" s="40"/>
      <c r="L5353" s="40"/>
      <c r="M5353" s="40"/>
      <c r="N5353" s="40"/>
      <c r="O5353" s="40"/>
      <c r="P5353" s="40"/>
      <c r="Q5353" s="40"/>
      <c r="R5353" s="40"/>
      <c r="S5353" s="40"/>
      <c r="T5353" s="40"/>
      <c r="U5353" s="40"/>
      <c r="V5353" s="40"/>
      <c r="W5353" s="40"/>
      <c r="X5353" s="40"/>
      <c r="Y5353" s="40"/>
      <c r="Z5353" s="40"/>
      <c r="AA5353" s="40"/>
      <c r="AB5353" s="40"/>
      <c r="AC5353" s="40"/>
      <c r="AD5353" s="40"/>
      <c r="AE5353" s="40"/>
      <c r="AF5353" s="40"/>
      <c r="AG5353" s="40"/>
      <c r="AH5353" s="40"/>
      <c r="AI5353" s="40"/>
      <c r="AJ5353" s="40"/>
      <c r="AK5353" s="40"/>
      <c r="AL5353" s="40"/>
      <c r="AM5353" s="40"/>
      <c r="AN5353" s="40"/>
      <c r="AO5353" s="40"/>
      <c r="AP5353" s="40"/>
      <c r="AQ5353" s="40"/>
      <c r="AR5353" s="40"/>
      <c r="AS5353" s="40"/>
      <c r="AT5353" s="40"/>
      <c r="AU5353" s="40"/>
      <c r="AV5353" s="40"/>
      <c r="AW5353" s="40"/>
      <c r="AX5353" s="40"/>
      <c r="AY5353" s="40"/>
      <c r="AZ5353" s="40"/>
      <c r="BA5353" s="40"/>
      <c r="BB5353" s="40"/>
      <c r="BC5353" s="40"/>
      <c r="BD5353" s="40"/>
      <c r="BE5353" s="40"/>
      <c r="BF5353" s="40"/>
    </row>
    <row r="5354" spans="1:58" x14ac:dyDescent="0.4">
      <c r="A5354" s="510"/>
      <c r="B5354" s="40"/>
      <c r="C5354" s="40"/>
      <c r="D5354" s="45"/>
      <c r="E5354" s="45"/>
      <c r="F5354" s="64"/>
      <c r="G5354" s="40"/>
      <c r="H5354" s="40"/>
      <c r="I5354" s="40"/>
      <c r="J5354" s="40"/>
      <c r="K5354" s="40"/>
      <c r="L5354" s="40"/>
      <c r="M5354" s="40"/>
      <c r="N5354" s="40"/>
      <c r="O5354" s="40"/>
      <c r="P5354" s="40"/>
      <c r="Q5354" s="40"/>
      <c r="R5354" s="40"/>
      <c r="S5354" s="40"/>
      <c r="T5354" s="40"/>
      <c r="U5354" s="40"/>
      <c r="V5354" s="40"/>
      <c r="W5354" s="40"/>
      <c r="X5354" s="40"/>
      <c r="Y5354" s="40"/>
      <c r="Z5354" s="40"/>
      <c r="AA5354" s="40"/>
      <c r="AB5354" s="40"/>
      <c r="AC5354" s="40"/>
      <c r="AD5354" s="40"/>
      <c r="AE5354" s="40"/>
      <c r="AF5354" s="40"/>
      <c r="AG5354" s="40"/>
      <c r="AH5354" s="40"/>
      <c r="AI5354" s="40"/>
      <c r="AJ5354" s="40"/>
      <c r="AK5354" s="40"/>
      <c r="AL5354" s="40"/>
      <c r="AM5354" s="40"/>
      <c r="AN5354" s="40"/>
      <c r="AO5354" s="40"/>
      <c r="AP5354" s="40"/>
      <c r="AQ5354" s="40"/>
      <c r="AR5354" s="40"/>
      <c r="AS5354" s="40"/>
      <c r="AT5354" s="40"/>
      <c r="AU5354" s="40"/>
      <c r="AV5354" s="40"/>
      <c r="AW5354" s="40"/>
      <c r="AX5354" s="40"/>
      <c r="AY5354" s="40"/>
      <c r="AZ5354" s="40"/>
      <c r="BA5354" s="40"/>
      <c r="BB5354" s="40"/>
      <c r="BC5354" s="40"/>
      <c r="BD5354" s="40"/>
      <c r="BE5354" s="40"/>
      <c r="BF5354" s="40"/>
    </row>
    <row r="5355" spans="1:58" x14ac:dyDescent="0.4">
      <c r="A5355" s="510"/>
      <c r="B5355" s="40"/>
      <c r="C5355" s="40"/>
      <c r="D5355" s="45"/>
      <c r="E5355" s="45"/>
      <c r="F5355" s="64"/>
      <c r="G5355" s="40"/>
      <c r="H5355" s="40"/>
      <c r="I5355" s="40"/>
      <c r="J5355" s="40"/>
      <c r="K5355" s="40"/>
      <c r="L5355" s="40"/>
      <c r="M5355" s="40"/>
      <c r="N5355" s="40"/>
      <c r="O5355" s="40"/>
      <c r="P5355" s="40"/>
      <c r="Q5355" s="40"/>
      <c r="R5355" s="40"/>
      <c r="S5355" s="40"/>
      <c r="T5355" s="40"/>
      <c r="U5355" s="40"/>
      <c r="V5355" s="40"/>
      <c r="W5355" s="40"/>
      <c r="X5355" s="40"/>
      <c r="Y5355" s="40"/>
      <c r="Z5355" s="40"/>
      <c r="AA5355" s="40"/>
      <c r="AB5355" s="40"/>
      <c r="AC5355" s="40"/>
      <c r="AD5355" s="40"/>
      <c r="AE5355" s="40"/>
      <c r="AF5355" s="40"/>
      <c r="AG5355" s="40"/>
      <c r="AH5355" s="40"/>
      <c r="AI5355" s="40"/>
      <c r="AJ5355" s="40"/>
      <c r="AK5355" s="40"/>
      <c r="AL5355" s="40"/>
      <c r="AM5355" s="40"/>
      <c r="AN5355" s="40"/>
      <c r="AO5355" s="40"/>
      <c r="AP5355" s="40"/>
      <c r="AQ5355" s="40"/>
      <c r="AR5355" s="40"/>
      <c r="AS5355" s="40"/>
      <c r="AT5355" s="40"/>
      <c r="AU5355" s="40"/>
      <c r="AV5355" s="40"/>
      <c r="AW5355" s="40"/>
      <c r="AX5355" s="40"/>
      <c r="AY5355" s="40"/>
      <c r="AZ5355" s="40"/>
      <c r="BA5355" s="40"/>
      <c r="BB5355" s="40"/>
      <c r="BC5355" s="40"/>
      <c r="BD5355" s="40"/>
      <c r="BE5355" s="40"/>
      <c r="BF5355" s="40"/>
    </row>
    <row r="5356" spans="1:58" x14ac:dyDescent="0.4">
      <c r="A5356" s="510"/>
      <c r="B5356" s="40"/>
      <c r="C5356" s="40"/>
      <c r="D5356" s="45"/>
      <c r="E5356" s="45"/>
      <c r="F5356" s="64"/>
      <c r="G5356" s="40"/>
      <c r="H5356" s="40"/>
      <c r="I5356" s="40"/>
      <c r="J5356" s="40"/>
      <c r="K5356" s="40"/>
      <c r="L5356" s="40"/>
      <c r="M5356" s="40"/>
      <c r="N5356" s="40"/>
      <c r="O5356" s="40"/>
      <c r="P5356" s="40"/>
      <c r="Q5356" s="40"/>
      <c r="R5356" s="40"/>
      <c r="S5356" s="40"/>
      <c r="T5356" s="40"/>
      <c r="U5356" s="40"/>
      <c r="V5356" s="40"/>
      <c r="W5356" s="40"/>
      <c r="X5356" s="40"/>
      <c r="Y5356" s="40"/>
      <c r="Z5356" s="40"/>
      <c r="AA5356" s="40"/>
      <c r="AB5356" s="40"/>
      <c r="AC5356" s="40"/>
      <c r="AD5356" s="40"/>
      <c r="AE5356" s="40"/>
      <c r="AF5356" s="40"/>
      <c r="AG5356" s="40"/>
      <c r="AH5356" s="40"/>
      <c r="AI5356" s="40"/>
      <c r="AJ5356" s="40"/>
      <c r="AK5356" s="40"/>
      <c r="AL5356" s="40"/>
      <c r="AM5356" s="40"/>
      <c r="AN5356" s="40"/>
      <c r="AO5356" s="40"/>
      <c r="AP5356" s="40"/>
      <c r="AQ5356" s="40"/>
      <c r="AR5356" s="40"/>
      <c r="AS5356" s="40"/>
      <c r="AT5356" s="40"/>
      <c r="AU5356" s="40"/>
      <c r="AV5356" s="40"/>
      <c r="AW5356" s="40"/>
      <c r="AX5356" s="40"/>
      <c r="AY5356" s="40"/>
      <c r="AZ5356" s="40"/>
      <c r="BA5356" s="40"/>
      <c r="BB5356" s="40"/>
      <c r="BC5356" s="40"/>
      <c r="BD5356" s="40"/>
      <c r="BE5356" s="40"/>
      <c r="BF5356" s="40"/>
    </row>
    <row r="5357" spans="1:58" x14ac:dyDescent="0.4">
      <c r="A5357" s="510"/>
      <c r="B5357" s="40"/>
      <c r="C5357" s="40"/>
      <c r="D5357" s="45"/>
      <c r="E5357" s="45"/>
      <c r="F5357" s="64"/>
      <c r="G5357" s="40"/>
      <c r="H5357" s="40"/>
      <c r="I5357" s="40"/>
      <c r="J5357" s="40"/>
      <c r="K5357" s="40"/>
      <c r="L5357" s="40"/>
      <c r="M5357" s="40"/>
      <c r="N5357" s="40"/>
      <c r="O5357" s="40"/>
      <c r="P5357" s="40"/>
      <c r="Q5357" s="40"/>
      <c r="R5357" s="40"/>
      <c r="S5357" s="40"/>
      <c r="T5357" s="40"/>
      <c r="U5357" s="40"/>
      <c r="V5357" s="40"/>
      <c r="W5357" s="40"/>
      <c r="X5357" s="40"/>
      <c r="Y5357" s="40"/>
      <c r="Z5357" s="40"/>
      <c r="AA5357" s="40"/>
      <c r="AB5357" s="40"/>
      <c r="AC5357" s="40"/>
      <c r="AD5357" s="40"/>
      <c r="AE5357" s="40"/>
      <c r="AF5357" s="40"/>
      <c r="AG5357" s="40"/>
      <c r="AH5357" s="40"/>
      <c r="AI5357" s="40"/>
      <c r="AJ5357" s="40"/>
      <c r="AK5357" s="40"/>
      <c r="AL5357" s="40"/>
      <c r="AM5357" s="40"/>
      <c r="AN5357" s="40"/>
      <c r="AO5357" s="40"/>
      <c r="AP5357" s="40"/>
      <c r="AQ5357" s="40"/>
      <c r="AR5357" s="40"/>
      <c r="AS5357" s="40"/>
      <c r="AT5357" s="40"/>
      <c r="AU5357" s="40"/>
      <c r="AV5357" s="40"/>
      <c r="AW5357" s="40"/>
      <c r="AX5357" s="40"/>
      <c r="AY5357" s="40"/>
      <c r="AZ5357" s="40"/>
      <c r="BA5357" s="40"/>
      <c r="BB5357" s="40"/>
      <c r="BC5357" s="40"/>
      <c r="BD5357" s="40"/>
      <c r="BE5357" s="40"/>
      <c r="BF5357" s="40"/>
    </row>
    <row r="5358" spans="1:58" x14ac:dyDescent="0.4">
      <c r="A5358" s="510"/>
      <c r="B5358" s="40"/>
      <c r="C5358" s="40"/>
      <c r="D5358" s="45"/>
      <c r="E5358" s="45"/>
      <c r="F5358" s="64"/>
      <c r="G5358" s="40"/>
      <c r="H5358" s="40"/>
      <c r="I5358" s="40"/>
      <c r="J5358" s="40"/>
      <c r="K5358" s="40"/>
      <c r="L5358" s="40"/>
      <c r="M5358" s="40"/>
      <c r="N5358" s="40"/>
      <c r="O5358" s="40"/>
      <c r="P5358" s="40"/>
      <c r="Q5358" s="40"/>
      <c r="R5358" s="40"/>
      <c r="S5358" s="40"/>
      <c r="T5358" s="40"/>
      <c r="U5358" s="40"/>
      <c r="V5358" s="40"/>
      <c r="W5358" s="40"/>
      <c r="X5358" s="40"/>
      <c r="Y5358" s="40"/>
      <c r="Z5358" s="40"/>
      <c r="AA5358" s="40"/>
      <c r="AB5358" s="40"/>
      <c r="AC5358" s="40"/>
      <c r="AD5358" s="40"/>
      <c r="AE5358" s="40"/>
      <c r="AF5358" s="40"/>
      <c r="AG5358" s="40"/>
      <c r="AH5358" s="40"/>
      <c r="AI5358" s="40"/>
      <c r="AJ5358" s="40"/>
      <c r="AK5358" s="40"/>
      <c r="AL5358" s="40"/>
      <c r="AM5358" s="40"/>
      <c r="AN5358" s="40"/>
      <c r="AO5358" s="40"/>
      <c r="AP5358" s="40"/>
      <c r="AQ5358" s="40"/>
      <c r="AR5358" s="40"/>
      <c r="AS5358" s="40"/>
      <c r="AT5358" s="40"/>
      <c r="AU5358" s="40"/>
      <c r="AV5358" s="40"/>
      <c r="AW5358" s="40"/>
      <c r="AX5358" s="40"/>
      <c r="AY5358" s="40"/>
      <c r="AZ5358" s="40"/>
      <c r="BA5358" s="40"/>
      <c r="BB5358" s="40"/>
      <c r="BC5358" s="40"/>
      <c r="BD5358" s="40"/>
      <c r="BE5358" s="40"/>
      <c r="BF5358" s="40"/>
    </row>
    <row r="5359" spans="1:58" x14ac:dyDescent="0.4">
      <c r="A5359" s="510"/>
      <c r="B5359" s="40"/>
      <c r="C5359" s="40"/>
      <c r="D5359" s="45"/>
      <c r="E5359" s="45"/>
      <c r="F5359" s="64"/>
      <c r="G5359" s="40"/>
      <c r="H5359" s="40"/>
      <c r="I5359" s="40"/>
      <c r="J5359" s="40"/>
      <c r="K5359" s="40"/>
      <c r="L5359" s="40"/>
      <c r="M5359" s="40"/>
      <c r="N5359" s="40"/>
      <c r="O5359" s="40"/>
      <c r="P5359" s="40"/>
      <c r="Q5359" s="40"/>
      <c r="R5359" s="40"/>
      <c r="S5359" s="40"/>
      <c r="T5359" s="40"/>
      <c r="U5359" s="40"/>
      <c r="V5359" s="40"/>
      <c r="W5359" s="40"/>
      <c r="X5359" s="40"/>
      <c r="Y5359" s="40"/>
      <c r="Z5359" s="40"/>
      <c r="AA5359" s="40"/>
      <c r="AB5359" s="40"/>
      <c r="AC5359" s="40"/>
      <c r="AD5359" s="40"/>
      <c r="AE5359" s="40"/>
      <c r="AF5359" s="40"/>
      <c r="AG5359" s="40"/>
      <c r="AH5359" s="40"/>
      <c r="AI5359" s="40"/>
      <c r="AJ5359" s="40"/>
      <c r="AK5359" s="40"/>
      <c r="AL5359" s="40"/>
      <c r="AM5359" s="40"/>
      <c r="AN5359" s="40"/>
      <c r="AO5359" s="40"/>
      <c r="AP5359" s="40"/>
      <c r="AQ5359" s="40"/>
      <c r="AR5359" s="40"/>
      <c r="AS5359" s="40"/>
      <c r="AT5359" s="40"/>
      <c r="AU5359" s="40"/>
      <c r="AV5359" s="40"/>
      <c r="AW5359" s="40"/>
      <c r="AX5359" s="40"/>
      <c r="AY5359" s="40"/>
      <c r="AZ5359" s="40"/>
      <c r="BA5359" s="40"/>
      <c r="BB5359" s="40"/>
      <c r="BC5359" s="40"/>
      <c r="BD5359" s="40"/>
      <c r="BE5359" s="40"/>
      <c r="BF5359" s="40"/>
    </row>
    <row r="5360" spans="1:58" x14ac:dyDescent="0.4">
      <c r="A5360" s="510"/>
      <c r="B5360" s="40"/>
      <c r="C5360" s="40"/>
      <c r="D5360" s="45"/>
      <c r="E5360" s="45"/>
      <c r="F5360" s="64"/>
      <c r="G5360" s="40"/>
      <c r="H5360" s="40"/>
      <c r="I5360" s="40"/>
      <c r="J5360" s="40"/>
      <c r="K5360" s="40"/>
      <c r="L5360" s="40"/>
      <c r="M5360" s="40"/>
      <c r="N5360" s="40"/>
      <c r="O5360" s="40"/>
      <c r="P5360" s="40"/>
      <c r="Q5360" s="40"/>
      <c r="R5360" s="40"/>
      <c r="S5360" s="40"/>
      <c r="T5360" s="40"/>
      <c r="U5360" s="40"/>
      <c r="V5360" s="40"/>
      <c r="W5360" s="40"/>
      <c r="X5360" s="40"/>
      <c r="Y5360" s="40"/>
      <c r="Z5360" s="40"/>
      <c r="AA5360" s="40"/>
      <c r="AB5360" s="40"/>
      <c r="AC5360" s="40"/>
      <c r="AD5360" s="40"/>
      <c r="AE5360" s="40"/>
      <c r="AF5360" s="40"/>
      <c r="AG5360" s="40"/>
      <c r="AH5360" s="40"/>
      <c r="AI5360" s="40"/>
      <c r="AJ5360" s="40"/>
      <c r="AK5360" s="40"/>
      <c r="AL5360" s="40"/>
      <c r="AM5360" s="40"/>
      <c r="AN5360" s="40"/>
      <c r="AO5360" s="40"/>
      <c r="AP5360" s="40"/>
      <c r="AQ5360" s="40"/>
      <c r="AR5360" s="40"/>
      <c r="AS5360" s="40"/>
      <c r="AT5360" s="40"/>
      <c r="AU5360" s="40"/>
      <c r="AV5360" s="40"/>
      <c r="AW5360" s="40"/>
      <c r="AX5360" s="40"/>
      <c r="AY5360" s="40"/>
      <c r="AZ5360" s="40"/>
      <c r="BA5360" s="40"/>
      <c r="BB5360" s="40"/>
      <c r="BC5360" s="40"/>
      <c r="BD5360" s="40"/>
      <c r="BE5360" s="40"/>
      <c r="BF5360" s="40"/>
    </row>
    <row r="5361" spans="1:58" x14ac:dyDescent="0.4">
      <c r="A5361" s="510"/>
      <c r="B5361" s="40"/>
      <c r="C5361" s="40"/>
      <c r="D5361" s="45"/>
      <c r="E5361" s="45"/>
      <c r="F5361" s="64"/>
      <c r="G5361" s="40"/>
      <c r="H5361" s="40"/>
      <c r="I5361" s="40"/>
      <c r="J5361" s="40"/>
      <c r="K5361" s="40"/>
      <c r="L5361" s="40"/>
      <c r="M5361" s="40"/>
      <c r="N5361" s="40"/>
      <c r="O5361" s="40"/>
      <c r="P5361" s="40"/>
      <c r="Q5361" s="40"/>
      <c r="R5361" s="40"/>
      <c r="S5361" s="40"/>
      <c r="T5361" s="40"/>
      <c r="U5361" s="40"/>
      <c r="V5361" s="40"/>
      <c r="W5361" s="40"/>
      <c r="X5361" s="40"/>
      <c r="Y5361" s="40"/>
      <c r="Z5361" s="40"/>
      <c r="AA5361" s="40"/>
      <c r="AB5361" s="40"/>
      <c r="AC5361" s="40"/>
      <c r="AD5361" s="40"/>
      <c r="AE5361" s="40"/>
      <c r="AF5361" s="40"/>
      <c r="AG5361" s="40"/>
      <c r="AH5361" s="40"/>
      <c r="AI5361" s="40"/>
      <c r="AJ5361" s="40"/>
      <c r="AK5361" s="40"/>
      <c r="AL5361" s="40"/>
      <c r="AM5361" s="40"/>
      <c r="AN5361" s="40"/>
      <c r="AO5361" s="40"/>
      <c r="AP5361" s="40"/>
      <c r="AQ5361" s="40"/>
      <c r="AR5361" s="40"/>
      <c r="AS5361" s="40"/>
      <c r="AT5361" s="40"/>
      <c r="AU5361" s="40"/>
      <c r="AV5361" s="40"/>
      <c r="AW5361" s="40"/>
      <c r="AX5361" s="40"/>
      <c r="AY5361" s="40"/>
      <c r="AZ5361" s="40"/>
      <c r="BA5361" s="40"/>
      <c r="BB5361" s="40"/>
      <c r="BC5361" s="40"/>
      <c r="BD5361" s="40"/>
      <c r="BE5361" s="40"/>
      <c r="BF5361" s="40"/>
    </row>
    <row r="5362" spans="1:58" x14ac:dyDescent="0.4">
      <c r="A5362" s="510"/>
      <c r="B5362" s="40"/>
      <c r="C5362" s="40"/>
      <c r="D5362" s="45"/>
      <c r="E5362" s="45"/>
      <c r="F5362" s="64"/>
      <c r="G5362" s="40"/>
      <c r="H5362" s="40"/>
      <c r="I5362" s="40"/>
      <c r="J5362" s="40"/>
      <c r="K5362" s="40"/>
      <c r="L5362" s="40"/>
      <c r="M5362" s="40"/>
      <c r="N5362" s="40"/>
      <c r="O5362" s="40"/>
      <c r="P5362" s="40"/>
      <c r="Q5362" s="40"/>
      <c r="R5362" s="40"/>
      <c r="S5362" s="40"/>
      <c r="T5362" s="40"/>
      <c r="U5362" s="40"/>
      <c r="V5362" s="40"/>
      <c r="W5362" s="40"/>
      <c r="X5362" s="40"/>
      <c r="Y5362" s="40"/>
      <c r="Z5362" s="40"/>
      <c r="AA5362" s="40"/>
      <c r="AB5362" s="40"/>
      <c r="AC5362" s="40"/>
      <c r="AD5362" s="40"/>
      <c r="AE5362" s="40"/>
      <c r="AF5362" s="40"/>
      <c r="AG5362" s="40"/>
      <c r="AH5362" s="40"/>
      <c r="AI5362" s="40"/>
      <c r="AJ5362" s="40"/>
      <c r="AK5362" s="40"/>
      <c r="AL5362" s="40"/>
      <c r="AM5362" s="40"/>
      <c r="AN5362" s="40"/>
      <c r="AO5362" s="40"/>
      <c r="AP5362" s="40"/>
      <c r="AQ5362" s="40"/>
      <c r="AR5362" s="40"/>
      <c r="AS5362" s="40"/>
      <c r="AT5362" s="40"/>
      <c r="AU5362" s="40"/>
      <c r="AV5362" s="40"/>
      <c r="AW5362" s="40"/>
      <c r="AX5362" s="40"/>
      <c r="AY5362" s="40"/>
      <c r="AZ5362" s="40"/>
      <c r="BA5362" s="40"/>
      <c r="BB5362" s="40"/>
      <c r="BC5362" s="40"/>
      <c r="BD5362" s="40"/>
      <c r="BE5362" s="40"/>
      <c r="BF5362" s="40"/>
    </row>
    <row r="5363" spans="1:58" x14ac:dyDescent="0.4">
      <c r="A5363" s="510"/>
      <c r="B5363" s="40"/>
      <c r="C5363" s="40"/>
      <c r="D5363" s="45"/>
      <c r="E5363" s="45"/>
      <c r="F5363" s="64"/>
      <c r="G5363" s="40"/>
      <c r="H5363" s="40"/>
      <c r="I5363" s="40"/>
      <c r="J5363" s="40"/>
      <c r="K5363" s="40"/>
      <c r="L5363" s="40"/>
      <c r="M5363" s="40"/>
      <c r="N5363" s="40"/>
      <c r="O5363" s="40"/>
      <c r="P5363" s="40"/>
      <c r="Q5363" s="40"/>
      <c r="R5363" s="40"/>
      <c r="S5363" s="40"/>
      <c r="T5363" s="40"/>
      <c r="U5363" s="40"/>
      <c r="V5363" s="40"/>
      <c r="W5363" s="40"/>
      <c r="X5363" s="40"/>
      <c r="Y5363" s="40"/>
      <c r="Z5363" s="40"/>
      <c r="AA5363" s="40"/>
      <c r="AB5363" s="40"/>
      <c r="AC5363" s="40"/>
      <c r="AD5363" s="40"/>
      <c r="AE5363" s="40"/>
      <c r="AF5363" s="40"/>
      <c r="AG5363" s="40"/>
      <c r="AH5363" s="40"/>
      <c r="AI5363" s="40"/>
      <c r="AJ5363" s="40"/>
      <c r="AK5363" s="40"/>
      <c r="AL5363" s="40"/>
      <c r="AM5363" s="40"/>
      <c r="AN5363" s="40"/>
      <c r="AO5363" s="40"/>
      <c r="AP5363" s="40"/>
      <c r="AQ5363" s="40"/>
      <c r="AR5363" s="40"/>
      <c r="AS5363" s="40"/>
      <c r="AT5363" s="40"/>
      <c r="AU5363" s="40"/>
      <c r="AV5363" s="40"/>
      <c r="AW5363" s="40"/>
      <c r="AX5363" s="40"/>
      <c r="AY5363" s="40"/>
      <c r="AZ5363" s="40"/>
      <c r="BA5363" s="40"/>
      <c r="BB5363" s="40"/>
      <c r="BC5363" s="40"/>
      <c r="BD5363" s="40"/>
      <c r="BE5363" s="40"/>
      <c r="BF5363" s="40"/>
    </row>
    <row r="5364" spans="1:58" x14ac:dyDescent="0.4">
      <c r="A5364" s="510"/>
      <c r="B5364" s="40"/>
      <c r="C5364" s="40"/>
      <c r="D5364" s="45"/>
      <c r="E5364" s="45"/>
      <c r="F5364" s="64"/>
      <c r="G5364" s="40"/>
      <c r="H5364" s="40"/>
      <c r="I5364" s="40"/>
      <c r="J5364" s="40"/>
      <c r="K5364" s="40"/>
      <c r="L5364" s="40"/>
      <c r="M5364" s="40"/>
      <c r="N5364" s="40"/>
      <c r="O5364" s="40"/>
      <c r="P5364" s="40"/>
      <c r="Q5364" s="40"/>
      <c r="R5364" s="40"/>
      <c r="S5364" s="40"/>
      <c r="T5364" s="40"/>
      <c r="U5364" s="40"/>
      <c r="V5364" s="40"/>
      <c r="W5364" s="40"/>
      <c r="X5364" s="40"/>
      <c r="Y5364" s="40"/>
      <c r="Z5364" s="40"/>
      <c r="AA5364" s="40"/>
      <c r="AB5364" s="40"/>
      <c r="AC5364" s="40"/>
      <c r="AD5364" s="40"/>
      <c r="AE5364" s="40"/>
      <c r="AF5364" s="40"/>
      <c r="AG5364" s="40"/>
      <c r="AH5364" s="40"/>
      <c r="AI5364" s="40"/>
      <c r="AJ5364" s="40"/>
      <c r="AK5364" s="40"/>
      <c r="AL5364" s="40"/>
      <c r="AM5364" s="40"/>
      <c r="AN5364" s="40"/>
      <c r="AO5364" s="40"/>
      <c r="AP5364" s="40"/>
      <c r="AQ5364" s="40"/>
      <c r="AR5364" s="40"/>
      <c r="AS5364" s="40"/>
      <c r="AT5364" s="40"/>
      <c r="AU5364" s="40"/>
      <c r="AV5364" s="40"/>
      <c r="AW5364" s="40"/>
      <c r="AX5364" s="40"/>
      <c r="AY5364" s="40"/>
      <c r="AZ5364" s="40"/>
      <c r="BA5364" s="40"/>
      <c r="BB5364" s="40"/>
      <c r="BC5364" s="40"/>
      <c r="BD5364" s="40"/>
      <c r="BE5364" s="40"/>
      <c r="BF5364" s="40"/>
    </row>
    <row r="5365" spans="1:58" x14ac:dyDescent="0.4">
      <c r="A5365" s="510"/>
      <c r="B5365" s="40"/>
      <c r="C5365" s="40"/>
      <c r="D5365" s="45"/>
      <c r="E5365" s="45"/>
      <c r="F5365" s="64"/>
      <c r="G5365" s="40"/>
      <c r="H5365" s="40"/>
      <c r="I5365" s="40"/>
      <c r="J5365" s="40"/>
      <c r="K5365" s="40"/>
      <c r="L5365" s="40"/>
      <c r="M5365" s="40"/>
      <c r="N5365" s="40"/>
      <c r="O5365" s="40"/>
      <c r="P5365" s="40"/>
      <c r="Q5365" s="40"/>
      <c r="R5365" s="40"/>
      <c r="S5365" s="40"/>
      <c r="T5365" s="40"/>
      <c r="U5365" s="40"/>
      <c r="V5365" s="40"/>
      <c r="W5365" s="40"/>
      <c r="X5365" s="40"/>
      <c r="Y5365" s="40"/>
      <c r="Z5365" s="40"/>
      <c r="AA5365" s="40"/>
      <c r="AB5365" s="40"/>
      <c r="AC5365" s="40"/>
      <c r="AD5365" s="40"/>
      <c r="AE5365" s="40"/>
      <c r="AF5365" s="40"/>
      <c r="AG5365" s="40"/>
      <c r="AH5365" s="40"/>
      <c r="AI5365" s="40"/>
      <c r="AJ5365" s="40"/>
      <c r="AK5365" s="40"/>
      <c r="AL5365" s="40"/>
      <c r="AM5365" s="40"/>
      <c r="AN5365" s="40"/>
      <c r="AO5365" s="40"/>
      <c r="AP5365" s="40"/>
      <c r="AQ5365" s="40"/>
      <c r="AR5365" s="40"/>
      <c r="AS5365" s="40"/>
      <c r="AT5365" s="40"/>
      <c r="AU5365" s="40"/>
      <c r="AV5365" s="40"/>
      <c r="AW5365" s="40"/>
      <c r="AX5365" s="40"/>
      <c r="AY5365" s="40"/>
      <c r="AZ5365" s="40"/>
      <c r="BA5365" s="40"/>
      <c r="BB5365" s="40"/>
      <c r="BC5365" s="40"/>
      <c r="BD5365" s="40"/>
      <c r="BE5365" s="40"/>
      <c r="BF5365" s="40"/>
    </row>
    <row r="5366" spans="1:58" x14ac:dyDescent="0.4">
      <c r="A5366" s="510"/>
      <c r="B5366" s="40"/>
      <c r="C5366" s="40"/>
      <c r="D5366" s="45"/>
      <c r="E5366" s="45"/>
      <c r="F5366" s="64"/>
      <c r="G5366" s="40"/>
      <c r="H5366" s="40"/>
      <c r="I5366" s="40"/>
      <c r="J5366" s="40"/>
      <c r="K5366" s="40"/>
      <c r="L5366" s="40"/>
      <c r="M5366" s="40"/>
      <c r="N5366" s="40"/>
      <c r="O5366" s="40"/>
      <c r="P5366" s="40"/>
      <c r="Q5366" s="40"/>
      <c r="R5366" s="40"/>
      <c r="S5366" s="40"/>
      <c r="T5366" s="40"/>
      <c r="U5366" s="40"/>
      <c r="V5366" s="40"/>
      <c r="W5366" s="40"/>
      <c r="X5366" s="40"/>
      <c r="Y5366" s="40"/>
      <c r="Z5366" s="40"/>
      <c r="AA5366" s="40"/>
      <c r="AB5366" s="40"/>
      <c r="AC5366" s="40"/>
      <c r="AD5366" s="40"/>
      <c r="AE5366" s="40"/>
      <c r="AF5366" s="40"/>
      <c r="AG5366" s="40"/>
      <c r="AH5366" s="40"/>
      <c r="AI5366" s="40"/>
      <c r="AJ5366" s="40"/>
      <c r="AK5366" s="40"/>
      <c r="AL5366" s="40"/>
      <c r="AM5366" s="40"/>
      <c r="AN5366" s="40"/>
      <c r="AO5366" s="40"/>
      <c r="AP5366" s="40"/>
      <c r="AQ5366" s="40"/>
      <c r="AR5366" s="40"/>
      <c r="AS5366" s="40"/>
      <c r="AT5366" s="40"/>
      <c r="AU5366" s="40"/>
      <c r="AV5366" s="40"/>
      <c r="AW5366" s="40"/>
      <c r="AX5366" s="40"/>
      <c r="AY5366" s="40"/>
      <c r="AZ5366" s="40"/>
      <c r="BA5366" s="40"/>
      <c r="BB5366" s="40"/>
      <c r="BC5366" s="40"/>
      <c r="BD5366" s="40"/>
      <c r="BE5366" s="40"/>
      <c r="BF5366" s="40"/>
    </row>
    <row r="5367" spans="1:58" x14ac:dyDescent="0.4">
      <c r="A5367" s="510"/>
      <c r="B5367" s="40"/>
      <c r="C5367" s="40"/>
      <c r="D5367" s="45"/>
      <c r="E5367" s="45"/>
      <c r="F5367" s="64"/>
      <c r="G5367" s="40"/>
      <c r="H5367" s="40"/>
      <c r="I5367" s="40"/>
      <c r="J5367" s="40"/>
      <c r="K5367" s="40"/>
      <c r="L5367" s="40"/>
      <c r="M5367" s="40"/>
      <c r="N5367" s="40"/>
      <c r="O5367" s="40"/>
      <c r="P5367" s="40"/>
      <c r="Q5367" s="40"/>
      <c r="R5367" s="40"/>
      <c r="S5367" s="40"/>
      <c r="T5367" s="40"/>
      <c r="U5367" s="40"/>
      <c r="V5367" s="40"/>
      <c r="W5367" s="40"/>
      <c r="X5367" s="40"/>
      <c r="Y5367" s="40"/>
      <c r="Z5367" s="40"/>
      <c r="AA5367" s="40"/>
      <c r="AB5367" s="40"/>
      <c r="AC5367" s="40"/>
      <c r="AD5367" s="40"/>
      <c r="AE5367" s="40"/>
      <c r="AF5367" s="40"/>
      <c r="AG5367" s="40"/>
      <c r="AH5367" s="40"/>
      <c r="AI5367" s="40"/>
      <c r="AJ5367" s="40"/>
      <c r="AK5367" s="40"/>
      <c r="AL5367" s="40"/>
      <c r="AM5367" s="40"/>
      <c r="AN5367" s="40"/>
      <c r="AO5367" s="40"/>
      <c r="AP5367" s="40"/>
      <c r="AQ5367" s="40"/>
      <c r="AR5367" s="40"/>
      <c r="AS5367" s="40"/>
      <c r="AT5367" s="40"/>
      <c r="AU5367" s="40"/>
      <c r="AV5367" s="40"/>
      <c r="AW5367" s="40"/>
      <c r="AX5367" s="40"/>
      <c r="AY5367" s="40"/>
      <c r="AZ5367" s="40"/>
      <c r="BA5367" s="40"/>
      <c r="BB5367" s="40"/>
      <c r="BC5367" s="40"/>
      <c r="BD5367" s="40"/>
      <c r="BE5367" s="40"/>
      <c r="BF5367" s="40"/>
    </row>
    <row r="5368" spans="1:58" x14ac:dyDescent="0.4">
      <c r="A5368" s="510"/>
      <c r="B5368" s="40"/>
      <c r="C5368" s="40"/>
      <c r="D5368" s="45"/>
      <c r="E5368" s="45"/>
      <c r="F5368" s="64"/>
      <c r="G5368" s="40"/>
      <c r="H5368" s="40"/>
      <c r="I5368" s="40"/>
      <c r="J5368" s="40"/>
      <c r="K5368" s="40"/>
      <c r="L5368" s="40"/>
      <c r="M5368" s="40"/>
      <c r="N5368" s="40"/>
      <c r="O5368" s="40"/>
      <c r="P5368" s="40"/>
      <c r="Q5368" s="40"/>
      <c r="R5368" s="40"/>
      <c r="S5368" s="40"/>
      <c r="T5368" s="40"/>
      <c r="U5368" s="40"/>
      <c r="V5368" s="40"/>
      <c r="W5368" s="40"/>
      <c r="X5368" s="40"/>
      <c r="Y5368" s="40"/>
      <c r="Z5368" s="40"/>
      <c r="AA5368" s="40"/>
      <c r="AB5368" s="40"/>
      <c r="AC5368" s="40"/>
      <c r="AD5368" s="40"/>
      <c r="AE5368" s="40"/>
      <c r="AF5368" s="40"/>
      <c r="AG5368" s="40"/>
      <c r="AH5368" s="40"/>
      <c r="AI5368" s="40"/>
      <c r="AJ5368" s="40"/>
      <c r="AK5368" s="40"/>
      <c r="AL5368" s="40"/>
      <c r="AM5368" s="40"/>
      <c r="AN5368" s="40"/>
      <c r="AO5368" s="40"/>
      <c r="AP5368" s="40"/>
      <c r="AQ5368" s="40"/>
      <c r="AR5368" s="40"/>
      <c r="AS5368" s="40"/>
      <c r="AT5368" s="40"/>
      <c r="AU5368" s="40"/>
      <c r="AV5368" s="40"/>
      <c r="AW5368" s="40"/>
      <c r="AX5368" s="40"/>
      <c r="AY5368" s="40"/>
      <c r="AZ5368" s="40"/>
      <c r="BA5368" s="40"/>
      <c r="BB5368" s="40"/>
      <c r="BC5368" s="40"/>
      <c r="BD5368" s="40"/>
      <c r="BE5368" s="40"/>
      <c r="BF5368" s="40"/>
    </row>
    <row r="5369" spans="1:58" x14ac:dyDescent="0.4">
      <c r="A5369" s="510"/>
      <c r="B5369" s="40"/>
      <c r="C5369" s="40"/>
      <c r="D5369" s="45"/>
      <c r="E5369" s="45"/>
      <c r="F5369" s="64"/>
      <c r="G5369" s="40"/>
      <c r="H5369" s="40"/>
      <c r="I5369" s="40"/>
      <c r="J5369" s="40"/>
      <c r="K5369" s="40"/>
      <c r="L5369" s="40"/>
      <c r="M5369" s="40"/>
      <c r="N5369" s="40"/>
      <c r="O5369" s="40"/>
      <c r="P5369" s="40"/>
      <c r="Q5369" s="40"/>
      <c r="R5369" s="40"/>
      <c r="S5369" s="40"/>
      <c r="T5369" s="40"/>
      <c r="U5369" s="40"/>
      <c r="V5369" s="40"/>
      <c r="W5369" s="40"/>
      <c r="X5369" s="40"/>
      <c r="Y5369" s="40"/>
      <c r="Z5369" s="40"/>
      <c r="AA5369" s="40"/>
      <c r="AB5369" s="40"/>
      <c r="AC5369" s="40"/>
      <c r="AD5369" s="40"/>
      <c r="AE5369" s="40"/>
      <c r="AF5369" s="40"/>
      <c r="AG5369" s="40"/>
      <c r="AH5369" s="40"/>
      <c r="AI5369" s="40"/>
      <c r="AJ5369" s="40"/>
      <c r="AK5369" s="40"/>
      <c r="AL5369" s="40"/>
      <c r="AM5369" s="40"/>
      <c r="AN5369" s="40"/>
      <c r="AO5369" s="40"/>
      <c r="AP5369" s="40"/>
      <c r="AQ5369" s="40"/>
      <c r="AR5369" s="40"/>
      <c r="AS5369" s="40"/>
      <c r="AT5369" s="40"/>
      <c r="AU5369" s="40"/>
      <c r="AV5369" s="40"/>
      <c r="AW5369" s="40"/>
      <c r="AX5369" s="40"/>
      <c r="AY5369" s="40"/>
      <c r="AZ5369" s="40"/>
      <c r="BA5369" s="40"/>
      <c r="BB5369" s="40"/>
      <c r="BC5369" s="40"/>
      <c r="BD5369" s="40"/>
      <c r="BE5369" s="40"/>
      <c r="BF5369" s="40"/>
    </row>
    <row r="5370" spans="1:58" x14ac:dyDescent="0.4">
      <c r="A5370" s="510"/>
      <c r="B5370" s="40"/>
      <c r="C5370" s="40"/>
      <c r="D5370" s="45"/>
      <c r="E5370" s="45"/>
      <c r="F5370" s="64"/>
      <c r="G5370" s="40"/>
      <c r="H5370" s="40"/>
      <c r="I5370" s="40"/>
      <c r="J5370" s="40"/>
      <c r="K5370" s="40"/>
      <c r="L5370" s="40"/>
      <c r="M5370" s="40"/>
      <c r="N5370" s="40"/>
      <c r="O5370" s="40"/>
      <c r="P5370" s="40"/>
      <c r="Q5370" s="40"/>
      <c r="R5370" s="40"/>
      <c r="S5370" s="40"/>
      <c r="T5370" s="40"/>
      <c r="U5370" s="40"/>
      <c r="V5370" s="40"/>
      <c r="W5370" s="40"/>
      <c r="X5370" s="40"/>
      <c r="Y5370" s="40"/>
      <c r="Z5370" s="40"/>
      <c r="AA5370" s="40"/>
      <c r="AB5370" s="40"/>
      <c r="AC5370" s="40"/>
      <c r="AD5370" s="40"/>
      <c r="AE5370" s="40"/>
      <c r="AF5370" s="40"/>
      <c r="AG5370" s="40"/>
      <c r="AH5370" s="40"/>
      <c r="AI5370" s="40"/>
      <c r="AJ5370" s="40"/>
      <c r="AK5370" s="40"/>
      <c r="AL5370" s="40"/>
      <c r="AM5370" s="40"/>
      <c r="AN5370" s="40"/>
      <c r="AO5370" s="40"/>
      <c r="AP5370" s="40"/>
      <c r="AQ5370" s="40"/>
      <c r="AR5370" s="40"/>
      <c r="AS5370" s="40"/>
      <c r="AT5370" s="40"/>
      <c r="AU5370" s="40"/>
      <c r="AV5370" s="40"/>
      <c r="AW5370" s="40"/>
      <c r="AX5370" s="40"/>
      <c r="AY5370" s="40"/>
      <c r="AZ5370" s="40"/>
      <c r="BA5370" s="40"/>
      <c r="BB5370" s="40"/>
      <c r="BC5370" s="40"/>
      <c r="BD5370" s="40"/>
      <c r="BE5370" s="40"/>
      <c r="BF5370" s="40"/>
    </row>
    <row r="5371" spans="1:58" x14ac:dyDescent="0.4">
      <c r="A5371" s="510"/>
      <c r="B5371" s="40"/>
      <c r="C5371" s="40"/>
      <c r="D5371" s="45"/>
      <c r="E5371" s="45"/>
      <c r="F5371" s="64"/>
      <c r="G5371" s="40"/>
      <c r="H5371" s="40"/>
      <c r="I5371" s="40"/>
      <c r="J5371" s="40"/>
      <c r="K5371" s="40"/>
      <c r="L5371" s="40"/>
      <c r="M5371" s="40"/>
      <c r="N5371" s="40"/>
      <c r="O5371" s="40"/>
      <c r="P5371" s="40"/>
      <c r="Q5371" s="40"/>
      <c r="R5371" s="40"/>
      <c r="S5371" s="40"/>
      <c r="T5371" s="40"/>
      <c r="U5371" s="40"/>
      <c r="V5371" s="40"/>
      <c r="W5371" s="40"/>
      <c r="X5371" s="40"/>
      <c r="Y5371" s="40"/>
      <c r="Z5371" s="40"/>
      <c r="AA5371" s="40"/>
      <c r="AB5371" s="40"/>
      <c r="AC5371" s="40"/>
      <c r="AD5371" s="40"/>
      <c r="AE5371" s="40"/>
      <c r="AF5371" s="40"/>
      <c r="AG5371" s="40"/>
      <c r="AH5371" s="40"/>
      <c r="AI5371" s="40"/>
      <c r="AJ5371" s="40"/>
      <c r="AK5371" s="40"/>
      <c r="AL5371" s="40"/>
      <c r="AM5371" s="40"/>
      <c r="AN5371" s="40"/>
      <c r="AO5371" s="40"/>
      <c r="AP5371" s="40"/>
      <c r="AQ5371" s="40"/>
      <c r="AR5371" s="40"/>
      <c r="AS5371" s="40"/>
      <c r="AT5371" s="40"/>
      <c r="AU5371" s="40"/>
      <c r="AV5371" s="40"/>
      <c r="AW5371" s="40"/>
      <c r="AX5371" s="40"/>
      <c r="AY5371" s="40"/>
      <c r="AZ5371" s="40"/>
      <c r="BA5371" s="40"/>
      <c r="BB5371" s="40"/>
      <c r="BC5371" s="40"/>
      <c r="BD5371" s="40"/>
      <c r="BE5371" s="40"/>
      <c r="BF5371" s="40"/>
    </row>
    <row r="5372" spans="1:58" x14ac:dyDescent="0.4">
      <c r="A5372" s="510"/>
      <c r="B5372" s="40"/>
      <c r="C5372" s="40"/>
      <c r="D5372" s="45"/>
      <c r="E5372" s="45"/>
      <c r="F5372" s="64"/>
      <c r="G5372" s="40"/>
      <c r="H5372" s="40"/>
      <c r="I5372" s="40"/>
      <c r="J5372" s="40"/>
      <c r="K5372" s="40"/>
      <c r="L5372" s="40"/>
      <c r="M5372" s="40"/>
      <c r="N5372" s="40"/>
      <c r="O5372" s="40"/>
      <c r="P5372" s="40"/>
      <c r="Q5372" s="40"/>
      <c r="R5372" s="40"/>
      <c r="S5372" s="40"/>
      <c r="T5372" s="40"/>
      <c r="U5372" s="40"/>
      <c r="V5372" s="40"/>
      <c r="W5372" s="40"/>
      <c r="X5372" s="40"/>
      <c r="Y5372" s="40"/>
      <c r="Z5372" s="40"/>
      <c r="AA5372" s="40"/>
      <c r="AB5372" s="40"/>
      <c r="AC5372" s="40"/>
      <c r="AD5372" s="40"/>
      <c r="AE5372" s="40"/>
      <c r="AF5372" s="40"/>
      <c r="AG5372" s="40"/>
      <c r="AH5372" s="40"/>
      <c r="AI5372" s="40"/>
      <c r="AJ5372" s="40"/>
      <c r="AK5372" s="40"/>
      <c r="AL5372" s="40"/>
      <c r="AM5372" s="40"/>
      <c r="AN5372" s="40"/>
      <c r="AO5372" s="40"/>
      <c r="AP5372" s="40"/>
      <c r="AQ5372" s="40"/>
      <c r="AR5372" s="40"/>
      <c r="AS5372" s="40"/>
      <c r="AT5372" s="40"/>
      <c r="AU5372" s="40"/>
      <c r="AV5372" s="40"/>
      <c r="AW5372" s="40"/>
      <c r="AX5372" s="40"/>
      <c r="AY5372" s="40"/>
      <c r="AZ5372" s="40"/>
      <c r="BA5372" s="40"/>
      <c r="BB5372" s="40"/>
      <c r="BC5372" s="40"/>
      <c r="BD5372" s="40"/>
      <c r="BE5372" s="40"/>
      <c r="BF5372" s="40"/>
    </row>
    <row r="5373" spans="1:58" x14ac:dyDescent="0.4">
      <c r="A5373" s="510"/>
      <c r="B5373" s="40"/>
      <c r="C5373" s="40"/>
      <c r="D5373" s="45"/>
      <c r="E5373" s="45"/>
      <c r="F5373" s="64"/>
      <c r="G5373" s="40"/>
      <c r="H5373" s="40"/>
      <c r="I5373" s="40"/>
      <c r="J5373" s="40"/>
      <c r="K5373" s="40"/>
      <c r="L5373" s="40"/>
      <c r="M5373" s="40"/>
      <c r="N5373" s="40"/>
      <c r="O5373" s="40"/>
      <c r="P5373" s="40"/>
      <c r="Q5373" s="40"/>
      <c r="R5373" s="40"/>
      <c r="S5373" s="40"/>
      <c r="T5373" s="40"/>
      <c r="U5373" s="40"/>
      <c r="V5373" s="40"/>
      <c r="W5373" s="40"/>
      <c r="X5373" s="40"/>
      <c r="Y5373" s="40"/>
      <c r="Z5373" s="40"/>
      <c r="AA5373" s="40"/>
      <c r="AB5373" s="40"/>
      <c r="AC5373" s="40"/>
      <c r="AD5373" s="40"/>
      <c r="AE5373" s="40"/>
      <c r="AF5373" s="40"/>
      <c r="AG5373" s="40"/>
      <c r="AH5373" s="40"/>
      <c r="AI5373" s="40"/>
      <c r="AJ5373" s="40"/>
      <c r="AK5373" s="40"/>
      <c r="AL5373" s="40"/>
      <c r="AM5373" s="40"/>
      <c r="AN5373" s="40"/>
      <c r="AO5373" s="40"/>
      <c r="AP5373" s="40"/>
      <c r="AQ5373" s="40"/>
      <c r="AR5373" s="40"/>
      <c r="AS5373" s="40"/>
      <c r="AT5373" s="40"/>
      <c r="AU5373" s="40"/>
      <c r="AV5373" s="40"/>
      <c r="AW5373" s="40"/>
      <c r="AX5373" s="40"/>
      <c r="AY5373" s="40"/>
      <c r="AZ5373" s="40"/>
      <c r="BA5373" s="40"/>
      <c r="BB5373" s="40"/>
      <c r="BC5373" s="40"/>
      <c r="BD5373" s="40"/>
      <c r="BE5373" s="40"/>
      <c r="BF5373" s="40"/>
    </row>
    <row r="5374" spans="1:58" x14ac:dyDescent="0.4">
      <c r="A5374" s="510"/>
      <c r="B5374" s="40"/>
      <c r="C5374" s="40"/>
      <c r="D5374" s="45"/>
      <c r="E5374" s="45"/>
      <c r="F5374" s="64"/>
      <c r="G5374" s="40"/>
      <c r="H5374" s="40"/>
      <c r="I5374" s="40"/>
      <c r="J5374" s="40"/>
      <c r="K5374" s="40"/>
      <c r="L5374" s="40"/>
      <c r="M5374" s="40"/>
      <c r="N5374" s="40"/>
      <c r="O5374" s="40"/>
      <c r="P5374" s="40"/>
      <c r="Q5374" s="40"/>
      <c r="R5374" s="40"/>
      <c r="S5374" s="40"/>
      <c r="T5374" s="40"/>
      <c r="U5374" s="40"/>
      <c r="V5374" s="40"/>
      <c r="W5374" s="40"/>
      <c r="X5374" s="40"/>
      <c r="Y5374" s="40"/>
      <c r="Z5374" s="40"/>
      <c r="AA5374" s="40"/>
      <c r="AB5374" s="40"/>
      <c r="AC5374" s="40"/>
      <c r="AD5374" s="40"/>
      <c r="AE5374" s="40"/>
      <c r="AF5374" s="40"/>
      <c r="AG5374" s="40"/>
      <c r="AH5374" s="40"/>
      <c r="AI5374" s="40"/>
      <c r="AJ5374" s="40"/>
      <c r="AK5374" s="40"/>
      <c r="AL5374" s="40"/>
      <c r="AM5374" s="40"/>
      <c r="AN5374" s="40"/>
      <c r="AO5374" s="40"/>
      <c r="AP5374" s="40"/>
      <c r="AQ5374" s="40"/>
      <c r="AR5374" s="40"/>
      <c r="AS5374" s="40"/>
      <c r="AT5374" s="40"/>
      <c r="AU5374" s="40"/>
      <c r="AV5374" s="40"/>
      <c r="AW5374" s="40"/>
      <c r="AX5374" s="40"/>
      <c r="AY5374" s="40"/>
      <c r="AZ5374" s="40"/>
      <c r="BA5374" s="40"/>
      <c r="BB5374" s="40"/>
      <c r="BC5374" s="40"/>
      <c r="BD5374" s="40"/>
      <c r="BE5374" s="40"/>
      <c r="BF5374" s="40"/>
    </row>
    <row r="5375" spans="1:58" x14ac:dyDescent="0.4">
      <c r="A5375" s="510"/>
      <c r="B5375" s="40"/>
      <c r="C5375" s="40"/>
      <c r="D5375" s="45"/>
      <c r="E5375" s="45"/>
      <c r="F5375" s="64"/>
      <c r="G5375" s="40"/>
      <c r="H5375" s="40"/>
      <c r="I5375" s="40"/>
      <c r="J5375" s="40"/>
      <c r="K5375" s="40"/>
      <c r="L5375" s="40"/>
      <c r="M5375" s="40"/>
      <c r="N5375" s="40"/>
      <c r="O5375" s="40"/>
      <c r="P5375" s="40"/>
      <c r="Q5375" s="40"/>
      <c r="R5375" s="40"/>
      <c r="S5375" s="40"/>
      <c r="T5375" s="40"/>
      <c r="U5375" s="40"/>
      <c r="V5375" s="40"/>
      <c r="W5375" s="40"/>
      <c r="X5375" s="40"/>
      <c r="Y5375" s="40"/>
      <c r="Z5375" s="40"/>
      <c r="AA5375" s="40"/>
      <c r="AB5375" s="40"/>
      <c r="AC5375" s="40"/>
      <c r="AD5375" s="40"/>
      <c r="AE5375" s="40"/>
      <c r="AF5375" s="40"/>
      <c r="AG5375" s="40"/>
      <c r="AH5375" s="40"/>
      <c r="AI5375" s="40"/>
      <c r="AJ5375" s="40"/>
      <c r="AK5375" s="40"/>
      <c r="AL5375" s="40"/>
      <c r="AM5375" s="40"/>
      <c r="AN5375" s="40"/>
      <c r="AO5375" s="40"/>
      <c r="AP5375" s="40"/>
      <c r="AQ5375" s="40"/>
      <c r="AR5375" s="40"/>
      <c r="AS5375" s="40"/>
      <c r="AT5375" s="40"/>
      <c r="AU5375" s="40"/>
      <c r="AV5375" s="40"/>
      <c r="AW5375" s="40"/>
      <c r="AX5375" s="40"/>
      <c r="AY5375" s="40"/>
      <c r="AZ5375" s="40"/>
      <c r="BA5375" s="40"/>
      <c r="BB5375" s="40"/>
      <c r="BC5375" s="40"/>
      <c r="BD5375" s="40"/>
      <c r="BE5375" s="40"/>
      <c r="BF5375" s="40"/>
    </row>
    <row r="5376" spans="1:58" x14ac:dyDescent="0.4">
      <c r="A5376" s="510"/>
      <c r="B5376" s="40"/>
      <c r="C5376" s="40"/>
      <c r="D5376" s="45"/>
      <c r="E5376" s="45"/>
      <c r="F5376" s="64"/>
      <c r="G5376" s="40"/>
      <c r="H5376" s="40"/>
      <c r="I5376" s="40"/>
      <c r="J5376" s="40"/>
      <c r="K5376" s="40"/>
      <c r="L5376" s="40"/>
      <c r="M5376" s="40"/>
      <c r="N5376" s="40"/>
      <c r="O5376" s="40"/>
      <c r="P5376" s="40"/>
      <c r="Q5376" s="40"/>
      <c r="R5376" s="40"/>
      <c r="S5376" s="40"/>
      <c r="T5376" s="40"/>
      <c r="U5376" s="40"/>
      <c r="V5376" s="40"/>
      <c r="W5376" s="40"/>
      <c r="X5376" s="40"/>
      <c r="Y5376" s="40"/>
      <c r="Z5376" s="40"/>
      <c r="AA5376" s="40"/>
      <c r="AB5376" s="40"/>
      <c r="AC5376" s="40"/>
      <c r="AD5376" s="40"/>
      <c r="AE5376" s="40"/>
      <c r="AF5376" s="40"/>
      <c r="AG5376" s="40"/>
      <c r="AH5376" s="40"/>
      <c r="AI5376" s="40"/>
      <c r="AJ5376" s="40"/>
      <c r="AK5376" s="40"/>
      <c r="AL5376" s="40"/>
      <c r="AM5376" s="40"/>
      <c r="AN5376" s="40"/>
      <c r="AO5376" s="40"/>
      <c r="AP5376" s="40"/>
      <c r="AQ5376" s="40"/>
      <c r="AR5376" s="40"/>
      <c r="AS5376" s="40"/>
      <c r="AT5376" s="40"/>
      <c r="AU5376" s="40"/>
      <c r="AV5376" s="40"/>
      <c r="AW5376" s="40"/>
      <c r="AX5376" s="40"/>
      <c r="AY5376" s="40"/>
      <c r="AZ5376" s="40"/>
      <c r="BA5376" s="40"/>
      <c r="BB5376" s="40"/>
      <c r="BC5376" s="40"/>
      <c r="BD5376" s="40"/>
      <c r="BE5376" s="40"/>
      <c r="BF5376" s="40"/>
    </row>
    <row r="5377" spans="1:58" x14ac:dyDescent="0.4">
      <c r="A5377" s="510"/>
      <c r="B5377" s="40"/>
      <c r="C5377" s="40"/>
      <c r="D5377" s="45"/>
      <c r="E5377" s="45"/>
      <c r="F5377" s="64"/>
      <c r="G5377" s="40"/>
      <c r="H5377" s="40"/>
      <c r="I5377" s="40"/>
      <c r="J5377" s="40"/>
      <c r="K5377" s="40"/>
      <c r="L5377" s="40"/>
      <c r="M5377" s="40"/>
      <c r="N5377" s="40"/>
      <c r="O5377" s="40"/>
      <c r="P5377" s="40"/>
      <c r="Q5377" s="40"/>
      <c r="R5377" s="40"/>
      <c r="S5377" s="40"/>
      <c r="T5377" s="40"/>
      <c r="U5377" s="40"/>
      <c r="V5377" s="40"/>
      <c r="W5377" s="40"/>
      <c r="X5377" s="40"/>
      <c r="Y5377" s="40"/>
      <c r="Z5377" s="40"/>
      <c r="AA5377" s="40"/>
      <c r="AB5377" s="40"/>
      <c r="AC5377" s="40"/>
      <c r="AD5377" s="40"/>
      <c r="AE5377" s="40"/>
      <c r="AF5377" s="40"/>
      <c r="AG5377" s="40"/>
      <c r="AH5377" s="40"/>
      <c r="AI5377" s="40"/>
      <c r="AJ5377" s="40"/>
      <c r="AK5377" s="40"/>
      <c r="AL5377" s="40"/>
      <c r="AM5377" s="40"/>
      <c r="AN5377" s="40"/>
      <c r="AO5377" s="40"/>
      <c r="AP5377" s="40"/>
      <c r="AQ5377" s="40"/>
      <c r="AR5377" s="40"/>
      <c r="AS5377" s="40"/>
      <c r="AT5377" s="40"/>
      <c r="AU5377" s="40"/>
      <c r="AV5377" s="40"/>
      <c r="AW5377" s="40"/>
      <c r="AX5377" s="40"/>
      <c r="AY5377" s="40"/>
      <c r="AZ5377" s="40"/>
      <c r="BA5377" s="40"/>
      <c r="BB5377" s="40"/>
      <c r="BC5377" s="40"/>
      <c r="BD5377" s="40"/>
      <c r="BE5377" s="40"/>
      <c r="BF5377" s="40"/>
    </row>
    <row r="5378" spans="1:58" x14ac:dyDescent="0.4">
      <c r="A5378" s="510"/>
      <c r="B5378" s="40"/>
      <c r="C5378" s="40"/>
      <c r="D5378" s="45"/>
      <c r="E5378" s="45"/>
      <c r="F5378" s="64"/>
      <c r="G5378" s="40"/>
      <c r="H5378" s="40"/>
      <c r="I5378" s="40"/>
      <c r="J5378" s="40"/>
      <c r="K5378" s="40"/>
      <c r="L5378" s="40"/>
      <c r="M5378" s="40"/>
      <c r="N5378" s="40"/>
      <c r="O5378" s="40"/>
      <c r="P5378" s="40"/>
      <c r="Q5378" s="40"/>
      <c r="R5378" s="40"/>
      <c r="S5378" s="40"/>
      <c r="T5378" s="40"/>
      <c r="U5378" s="40"/>
      <c r="V5378" s="40"/>
      <c r="W5378" s="40"/>
      <c r="X5378" s="40"/>
      <c r="Y5378" s="40"/>
      <c r="Z5378" s="40"/>
      <c r="AA5378" s="40"/>
      <c r="AB5378" s="40"/>
      <c r="AC5378" s="40"/>
      <c r="AD5378" s="40"/>
      <c r="AE5378" s="40"/>
      <c r="AF5378" s="40"/>
      <c r="AG5378" s="40"/>
      <c r="AH5378" s="40"/>
      <c r="AI5378" s="40"/>
      <c r="AJ5378" s="40"/>
      <c r="AK5378" s="40"/>
      <c r="AL5378" s="40"/>
      <c r="AM5378" s="40"/>
      <c r="AN5378" s="40"/>
      <c r="AO5378" s="40"/>
      <c r="AP5378" s="40"/>
      <c r="AQ5378" s="40"/>
      <c r="AR5378" s="40"/>
      <c r="AS5378" s="40"/>
      <c r="AT5378" s="40"/>
      <c r="AU5378" s="40"/>
      <c r="AV5378" s="40"/>
      <c r="AW5378" s="40"/>
      <c r="AX5378" s="40"/>
      <c r="AY5378" s="40"/>
      <c r="AZ5378" s="40"/>
      <c r="BA5378" s="40"/>
      <c r="BB5378" s="40"/>
      <c r="BC5378" s="40"/>
      <c r="BD5378" s="40"/>
      <c r="BE5378" s="40"/>
      <c r="BF5378" s="40"/>
    </row>
    <row r="5379" spans="1:58" x14ac:dyDescent="0.4">
      <c r="A5379" s="510"/>
      <c r="B5379" s="40"/>
      <c r="C5379" s="40"/>
      <c r="D5379" s="45"/>
      <c r="E5379" s="45"/>
      <c r="F5379" s="64"/>
      <c r="G5379" s="40"/>
      <c r="H5379" s="40"/>
      <c r="I5379" s="40"/>
      <c r="J5379" s="40"/>
      <c r="K5379" s="40"/>
      <c r="L5379" s="40"/>
      <c r="M5379" s="40"/>
      <c r="N5379" s="40"/>
      <c r="O5379" s="40"/>
      <c r="P5379" s="40"/>
      <c r="Q5379" s="40"/>
      <c r="R5379" s="40"/>
      <c r="S5379" s="40"/>
      <c r="T5379" s="40"/>
      <c r="U5379" s="40"/>
      <c r="V5379" s="40"/>
      <c r="W5379" s="40"/>
      <c r="X5379" s="40"/>
      <c r="Y5379" s="40"/>
      <c r="Z5379" s="40"/>
      <c r="AA5379" s="40"/>
      <c r="AB5379" s="40"/>
      <c r="AC5379" s="40"/>
      <c r="AD5379" s="40"/>
      <c r="AE5379" s="40"/>
      <c r="AF5379" s="40"/>
      <c r="AG5379" s="40"/>
      <c r="AH5379" s="40"/>
      <c r="AI5379" s="40"/>
      <c r="AJ5379" s="40"/>
      <c r="AK5379" s="40"/>
      <c r="AL5379" s="40"/>
      <c r="AM5379" s="40"/>
      <c r="AN5379" s="40"/>
      <c r="AO5379" s="40"/>
      <c r="AP5379" s="40"/>
      <c r="AQ5379" s="40"/>
      <c r="AR5379" s="40"/>
      <c r="AS5379" s="40"/>
      <c r="AT5379" s="40"/>
      <c r="AU5379" s="40"/>
      <c r="AV5379" s="40"/>
      <c r="AW5379" s="40"/>
      <c r="AX5379" s="40"/>
      <c r="AY5379" s="40"/>
      <c r="AZ5379" s="40"/>
      <c r="BA5379" s="40"/>
      <c r="BB5379" s="40"/>
      <c r="BC5379" s="40"/>
      <c r="BD5379" s="40"/>
      <c r="BE5379" s="40"/>
      <c r="BF5379" s="40"/>
    </row>
    <row r="5380" spans="1:58" x14ac:dyDescent="0.4">
      <c r="A5380" s="510"/>
      <c r="B5380" s="40"/>
      <c r="C5380" s="40"/>
      <c r="D5380" s="45"/>
      <c r="E5380" s="45"/>
      <c r="F5380" s="64"/>
      <c r="G5380" s="40"/>
      <c r="H5380" s="40"/>
      <c r="I5380" s="40"/>
      <c r="J5380" s="40"/>
      <c r="K5380" s="40"/>
      <c r="L5380" s="40"/>
      <c r="M5380" s="40"/>
      <c r="N5380" s="40"/>
      <c r="O5380" s="40"/>
      <c r="P5380" s="40"/>
      <c r="Q5380" s="40"/>
      <c r="R5380" s="40"/>
      <c r="S5380" s="40"/>
      <c r="T5380" s="40"/>
      <c r="U5380" s="40"/>
      <c r="V5380" s="40"/>
      <c r="W5380" s="40"/>
      <c r="X5380" s="40"/>
      <c r="Y5380" s="40"/>
      <c r="Z5380" s="40"/>
      <c r="AA5380" s="40"/>
      <c r="AB5380" s="40"/>
      <c r="AC5380" s="40"/>
      <c r="AD5380" s="40"/>
      <c r="AE5380" s="40"/>
      <c r="AF5380" s="40"/>
      <c r="AG5380" s="40"/>
      <c r="AH5380" s="40"/>
      <c r="AI5380" s="40"/>
      <c r="AJ5380" s="40"/>
      <c r="AK5380" s="40"/>
      <c r="AL5380" s="40"/>
      <c r="AM5380" s="40"/>
      <c r="AN5380" s="40"/>
      <c r="AO5380" s="40"/>
      <c r="AP5380" s="40"/>
      <c r="AQ5380" s="40"/>
      <c r="AR5380" s="40"/>
      <c r="AS5380" s="40"/>
      <c r="AT5380" s="40"/>
      <c r="AU5380" s="40"/>
      <c r="AV5380" s="40"/>
      <c r="AW5380" s="40"/>
      <c r="AX5380" s="40"/>
      <c r="AY5380" s="40"/>
      <c r="AZ5380" s="40"/>
      <c r="BA5380" s="40"/>
      <c r="BB5380" s="40"/>
      <c r="BC5380" s="40"/>
      <c r="BD5380" s="40"/>
      <c r="BE5380" s="40"/>
      <c r="BF5380" s="40"/>
    </row>
    <row r="5381" spans="1:58" x14ac:dyDescent="0.4">
      <c r="A5381" s="510"/>
      <c r="B5381" s="40"/>
      <c r="C5381" s="40"/>
      <c r="D5381" s="45"/>
      <c r="E5381" s="45"/>
      <c r="F5381" s="64"/>
      <c r="G5381" s="40"/>
      <c r="H5381" s="40"/>
      <c r="I5381" s="40"/>
      <c r="J5381" s="40"/>
      <c r="K5381" s="40"/>
      <c r="L5381" s="40"/>
      <c r="M5381" s="40"/>
      <c r="N5381" s="40"/>
      <c r="O5381" s="40"/>
      <c r="P5381" s="40"/>
      <c r="Q5381" s="40"/>
      <c r="R5381" s="40"/>
      <c r="S5381" s="40"/>
      <c r="T5381" s="40"/>
      <c r="U5381" s="40"/>
      <c r="V5381" s="40"/>
      <c r="W5381" s="40"/>
      <c r="X5381" s="40"/>
      <c r="Y5381" s="40"/>
      <c r="Z5381" s="40"/>
      <c r="AA5381" s="40"/>
      <c r="AB5381" s="40"/>
      <c r="AC5381" s="40"/>
      <c r="AD5381" s="40"/>
      <c r="AE5381" s="40"/>
      <c r="AF5381" s="40"/>
      <c r="AG5381" s="40"/>
      <c r="AH5381" s="40"/>
      <c r="AI5381" s="40"/>
      <c r="AJ5381" s="40"/>
      <c r="AK5381" s="40"/>
      <c r="AL5381" s="40"/>
      <c r="AM5381" s="40"/>
      <c r="AN5381" s="40"/>
      <c r="AO5381" s="40"/>
      <c r="AP5381" s="40"/>
      <c r="AQ5381" s="40"/>
      <c r="AR5381" s="40"/>
      <c r="AS5381" s="40"/>
      <c r="AT5381" s="40"/>
      <c r="AU5381" s="40"/>
      <c r="AV5381" s="40"/>
      <c r="AW5381" s="40"/>
      <c r="AX5381" s="40"/>
      <c r="AY5381" s="40"/>
      <c r="AZ5381" s="40"/>
      <c r="BA5381" s="40"/>
      <c r="BB5381" s="40"/>
      <c r="BC5381" s="40"/>
      <c r="BD5381" s="40"/>
      <c r="BE5381" s="40"/>
      <c r="BF5381" s="40"/>
    </row>
    <row r="5382" spans="1:58" x14ac:dyDescent="0.4">
      <c r="A5382" s="510"/>
      <c r="B5382" s="40"/>
      <c r="C5382" s="40"/>
      <c r="D5382" s="45"/>
      <c r="E5382" s="45"/>
      <c r="F5382" s="64"/>
      <c r="G5382" s="40"/>
      <c r="H5382" s="40"/>
      <c r="I5382" s="40"/>
      <c r="J5382" s="40"/>
      <c r="K5382" s="40"/>
      <c r="L5382" s="40"/>
      <c r="M5382" s="40"/>
      <c r="N5382" s="40"/>
      <c r="O5382" s="40"/>
      <c r="P5382" s="40"/>
      <c r="Q5382" s="40"/>
      <c r="R5382" s="40"/>
      <c r="S5382" s="40"/>
      <c r="T5382" s="40"/>
      <c r="U5382" s="40"/>
      <c r="V5382" s="40"/>
      <c r="W5382" s="40"/>
      <c r="X5382" s="40"/>
      <c r="Y5382" s="40"/>
      <c r="Z5382" s="40"/>
      <c r="AA5382" s="40"/>
      <c r="AB5382" s="40"/>
      <c r="AC5382" s="40"/>
      <c r="AD5382" s="40"/>
      <c r="AE5382" s="40"/>
      <c r="AF5382" s="40"/>
      <c r="AG5382" s="40"/>
      <c r="AH5382" s="40"/>
      <c r="AI5382" s="40"/>
      <c r="AJ5382" s="40"/>
      <c r="AK5382" s="40"/>
      <c r="AL5382" s="40"/>
      <c r="AM5382" s="40"/>
      <c r="AN5382" s="40"/>
      <c r="AO5382" s="40"/>
      <c r="AP5382" s="40"/>
      <c r="AQ5382" s="40"/>
      <c r="AR5382" s="40"/>
      <c r="AS5382" s="40"/>
      <c r="AT5382" s="40"/>
      <c r="AU5382" s="40"/>
      <c r="AV5382" s="40"/>
      <c r="AW5382" s="40"/>
      <c r="AX5382" s="40"/>
      <c r="AY5382" s="40"/>
      <c r="AZ5382" s="40"/>
      <c r="BA5382" s="40"/>
      <c r="BB5382" s="40"/>
      <c r="BC5382" s="40"/>
      <c r="BD5382" s="40"/>
      <c r="BE5382" s="40"/>
      <c r="BF5382" s="40"/>
    </row>
    <row r="5383" spans="1:58" x14ac:dyDescent="0.4">
      <c r="A5383" s="510"/>
      <c r="B5383" s="40"/>
      <c r="C5383" s="40"/>
      <c r="D5383" s="45"/>
      <c r="E5383" s="45"/>
      <c r="F5383" s="64"/>
      <c r="G5383" s="40"/>
      <c r="H5383" s="40"/>
      <c r="I5383" s="40"/>
      <c r="J5383" s="40"/>
      <c r="K5383" s="40"/>
      <c r="L5383" s="40"/>
      <c r="M5383" s="40"/>
      <c r="N5383" s="40"/>
      <c r="O5383" s="40"/>
      <c r="P5383" s="40"/>
      <c r="Q5383" s="40"/>
      <c r="R5383" s="40"/>
      <c r="S5383" s="40"/>
      <c r="T5383" s="40"/>
      <c r="U5383" s="40"/>
      <c r="V5383" s="40"/>
      <c r="W5383" s="40"/>
      <c r="X5383" s="40"/>
      <c r="Y5383" s="40"/>
      <c r="Z5383" s="40"/>
      <c r="AA5383" s="40"/>
      <c r="AB5383" s="40"/>
      <c r="AC5383" s="40"/>
      <c r="AD5383" s="40"/>
      <c r="AE5383" s="40"/>
      <c r="AF5383" s="40"/>
      <c r="AG5383" s="40"/>
      <c r="AH5383" s="40"/>
      <c r="AI5383" s="40"/>
      <c r="AJ5383" s="40"/>
      <c r="AK5383" s="40"/>
      <c r="AL5383" s="40"/>
      <c r="AM5383" s="40"/>
      <c r="AN5383" s="40"/>
      <c r="AO5383" s="40"/>
      <c r="AP5383" s="40"/>
      <c r="AQ5383" s="40"/>
      <c r="AR5383" s="40"/>
      <c r="AS5383" s="40"/>
      <c r="AT5383" s="40"/>
      <c r="AU5383" s="40"/>
      <c r="AV5383" s="40"/>
      <c r="AW5383" s="40"/>
      <c r="AX5383" s="40"/>
      <c r="AY5383" s="40"/>
      <c r="AZ5383" s="40"/>
      <c r="BA5383" s="40"/>
      <c r="BB5383" s="40"/>
      <c r="BC5383" s="40"/>
      <c r="BD5383" s="40"/>
      <c r="BE5383" s="40"/>
      <c r="BF5383" s="40"/>
    </row>
    <row r="5384" spans="1:58" x14ac:dyDescent="0.4">
      <c r="A5384" s="510"/>
      <c r="B5384" s="40"/>
      <c r="C5384" s="40"/>
      <c r="D5384" s="45"/>
      <c r="E5384" s="45"/>
      <c r="F5384" s="64"/>
      <c r="G5384" s="40"/>
      <c r="H5384" s="40"/>
      <c r="I5384" s="40"/>
      <c r="J5384" s="40"/>
      <c r="K5384" s="40"/>
      <c r="L5384" s="40"/>
      <c r="M5384" s="40"/>
      <c r="N5384" s="40"/>
      <c r="O5384" s="40"/>
      <c r="P5384" s="40"/>
      <c r="Q5384" s="40"/>
      <c r="R5384" s="40"/>
      <c r="S5384" s="40"/>
      <c r="T5384" s="40"/>
      <c r="U5384" s="40"/>
      <c r="V5384" s="40"/>
      <c r="W5384" s="40"/>
      <c r="X5384" s="40"/>
      <c r="Y5384" s="40"/>
      <c r="Z5384" s="40"/>
      <c r="AA5384" s="40"/>
      <c r="AB5384" s="40"/>
      <c r="AC5384" s="40"/>
      <c r="AD5384" s="40"/>
      <c r="AE5384" s="40"/>
      <c r="AF5384" s="40"/>
      <c r="AG5384" s="40"/>
      <c r="AH5384" s="40"/>
      <c r="AI5384" s="40"/>
      <c r="AJ5384" s="40"/>
      <c r="AK5384" s="40"/>
      <c r="AL5384" s="40"/>
      <c r="AM5384" s="40"/>
      <c r="AN5384" s="40"/>
      <c r="AO5384" s="40"/>
      <c r="AP5384" s="40"/>
      <c r="AQ5384" s="40"/>
      <c r="AR5384" s="40"/>
      <c r="AS5384" s="40"/>
      <c r="AT5384" s="40"/>
      <c r="AU5384" s="40"/>
      <c r="AV5384" s="40"/>
      <c r="AW5384" s="40"/>
      <c r="AX5384" s="40"/>
      <c r="AY5384" s="40"/>
      <c r="AZ5384" s="40"/>
      <c r="BA5384" s="40"/>
      <c r="BB5384" s="40"/>
      <c r="BC5384" s="40"/>
      <c r="BD5384" s="40"/>
      <c r="BE5384" s="40"/>
      <c r="BF5384" s="40"/>
    </row>
    <row r="5385" spans="1:58" x14ac:dyDescent="0.4">
      <c r="A5385" s="510"/>
      <c r="B5385" s="40"/>
      <c r="C5385" s="40"/>
      <c r="D5385" s="45"/>
      <c r="E5385" s="45"/>
      <c r="F5385" s="64"/>
      <c r="G5385" s="40"/>
      <c r="H5385" s="40"/>
      <c r="I5385" s="40"/>
      <c r="J5385" s="40"/>
      <c r="K5385" s="40"/>
      <c r="L5385" s="40"/>
      <c r="M5385" s="40"/>
      <c r="N5385" s="40"/>
      <c r="O5385" s="40"/>
      <c r="P5385" s="40"/>
      <c r="Q5385" s="40"/>
      <c r="R5385" s="40"/>
      <c r="S5385" s="40"/>
      <c r="T5385" s="40"/>
      <c r="U5385" s="40"/>
      <c r="V5385" s="40"/>
      <c r="W5385" s="40"/>
      <c r="X5385" s="40"/>
      <c r="Y5385" s="40"/>
      <c r="Z5385" s="40"/>
      <c r="AA5385" s="40"/>
      <c r="AB5385" s="40"/>
      <c r="AC5385" s="40"/>
      <c r="AD5385" s="40"/>
      <c r="AE5385" s="40"/>
      <c r="AF5385" s="40"/>
      <c r="AG5385" s="40"/>
      <c r="AH5385" s="40"/>
      <c r="AI5385" s="40"/>
      <c r="AJ5385" s="40"/>
      <c r="AK5385" s="40"/>
      <c r="AL5385" s="40"/>
      <c r="AM5385" s="40"/>
      <c r="AN5385" s="40"/>
      <c r="AO5385" s="40"/>
      <c r="AP5385" s="40"/>
      <c r="AQ5385" s="40"/>
      <c r="AR5385" s="40"/>
      <c r="AS5385" s="40"/>
      <c r="AT5385" s="40"/>
      <c r="AU5385" s="40"/>
      <c r="AV5385" s="40"/>
      <c r="AW5385" s="40"/>
      <c r="AX5385" s="40"/>
      <c r="AY5385" s="40"/>
      <c r="AZ5385" s="40"/>
      <c r="BA5385" s="40"/>
      <c r="BB5385" s="40"/>
      <c r="BC5385" s="40"/>
      <c r="BD5385" s="40"/>
      <c r="BE5385" s="40"/>
      <c r="BF5385" s="40"/>
    </row>
    <row r="5386" spans="1:58" x14ac:dyDescent="0.4">
      <c r="A5386" s="510"/>
      <c r="B5386" s="40"/>
      <c r="C5386" s="40"/>
      <c r="D5386" s="45"/>
      <c r="E5386" s="45"/>
      <c r="F5386" s="64"/>
      <c r="G5386" s="40"/>
      <c r="H5386" s="40"/>
      <c r="I5386" s="40"/>
      <c r="J5386" s="40"/>
      <c r="K5386" s="40"/>
      <c r="L5386" s="40"/>
      <c r="M5386" s="40"/>
      <c r="N5386" s="40"/>
      <c r="O5386" s="40"/>
      <c r="P5386" s="40"/>
      <c r="Q5386" s="40"/>
      <c r="R5386" s="40"/>
      <c r="S5386" s="40"/>
      <c r="T5386" s="40"/>
      <c r="U5386" s="40"/>
      <c r="V5386" s="40"/>
      <c r="W5386" s="40"/>
      <c r="X5386" s="40"/>
      <c r="Y5386" s="40"/>
      <c r="Z5386" s="40"/>
      <c r="AA5386" s="40"/>
      <c r="AB5386" s="40"/>
      <c r="AC5386" s="40"/>
      <c r="AD5386" s="40"/>
      <c r="AE5386" s="40"/>
      <c r="AF5386" s="40"/>
      <c r="AG5386" s="40"/>
      <c r="AH5386" s="40"/>
      <c r="AI5386" s="40"/>
      <c r="AJ5386" s="40"/>
      <c r="AK5386" s="40"/>
      <c r="AL5386" s="40"/>
      <c r="AM5386" s="40"/>
      <c r="AN5386" s="40"/>
      <c r="AO5386" s="40"/>
      <c r="AP5386" s="40"/>
      <c r="AQ5386" s="40"/>
      <c r="AR5386" s="40"/>
      <c r="AS5386" s="40"/>
      <c r="AT5386" s="40"/>
      <c r="AU5386" s="40"/>
      <c r="AV5386" s="40"/>
      <c r="AW5386" s="40"/>
      <c r="AX5386" s="40"/>
      <c r="AY5386" s="40"/>
      <c r="AZ5386" s="40"/>
      <c r="BA5386" s="40"/>
      <c r="BB5386" s="40"/>
      <c r="BC5386" s="40"/>
      <c r="BD5386" s="40"/>
      <c r="BE5386" s="40"/>
      <c r="BF5386" s="40"/>
    </row>
    <row r="5387" spans="1:58" x14ac:dyDescent="0.4">
      <c r="A5387" s="510"/>
      <c r="B5387" s="40"/>
      <c r="C5387" s="40"/>
      <c r="D5387" s="45"/>
      <c r="E5387" s="45"/>
      <c r="F5387" s="64"/>
      <c r="G5387" s="40"/>
      <c r="H5387" s="40"/>
      <c r="I5387" s="40"/>
      <c r="J5387" s="40"/>
      <c r="K5387" s="40"/>
      <c r="L5387" s="40"/>
      <c r="M5387" s="40"/>
      <c r="N5387" s="40"/>
      <c r="O5387" s="40"/>
      <c r="P5387" s="40"/>
      <c r="Q5387" s="40"/>
      <c r="R5387" s="40"/>
      <c r="S5387" s="40"/>
      <c r="T5387" s="40"/>
      <c r="U5387" s="40"/>
      <c r="V5387" s="40"/>
      <c r="W5387" s="40"/>
      <c r="X5387" s="40"/>
      <c r="Y5387" s="40"/>
      <c r="Z5387" s="40"/>
      <c r="AA5387" s="40"/>
      <c r="AB5387" s="40"/>
      <c r="AC5387" s="40"/>
      <c r="AD5387" s="40"/>
      <c r="AE5387" s="40"/>
      <c r="AF5387" s="40"/>
      <c r="AG5387" s="40"/>
      <c r="AH5387" s="40"/>
      <c r="AI5387" s="40"/>
      <c r="AJ5387" s="40"/>
      <c r="AK5387" s="40"/>
      <c r="AL5387" s="40"/>
      <c r="AM5387" s="40"/>
      <c r="AN5387" s="40"/>
      <c r="AO5387" s="40"/>
      <c r="AP5387" s="40"/>
      <c r="AQ5387" s="40"/>
      <c r="AR5387" s="40"/>
      <c r="AS5387" s="40"/>
      <c r="AT5387" s="40"/>
      <c r="AU5387" s="40"/>
      <c r="AV5387" s="40"/>
      <c r="AW5387" s="40"/>
      <c r="AX5387" s="40"/>
      <c r="AY5387" s="40"/>
      <c r="AZ5387" s="40"/>
      <c r="BA5387" s="40"/>
      <c r="BB5387" s="40"/>
      <c r="BC5387" s="40"/>
      <c r="BD5387" s="40"/>
      <c r="BE5387" s="40"/>
      <c r="BF5387" s="40"/>
    </row>
    <row r="5388" spans="1:58" x14ac:dyDescent="0.4">
      <c r="A5388" s="510"/>
      <c r="B5388" s="40"/>
      <c r="C5388" s="40"/>
      <c r="D5388" s="45"/>
      <c r="E5388" s="45"/>
      <c r="F5388" s="64"/>
      <c r="G5388" s="40"/>
      <c r="H5388" s="40"/>
      <c r="I5388" s="40"/>
      <c r="J5388" s="40"/>
      <c r="K5388" s="40"/>
      <c r="L5388" s="40"/>
      <c r="M5388" s="40"/>
      <c r="N5388" s="40"/>
      <c r="O5388" s="40"/>
      <c r="P5388" s="40"/>
      <c r="Q5388" s="40"/>
      <c r="R5388" s="40"/>
      <c r="S5388" s="40"/>
      <c r="T5388" s="40"/>
      <c r="U5388" s="40"/>
      <c r="V5388" s="40"/>
      <c r="W5388" s="40"/>
      <c r="X5388" s="40"/>
      <c r="Y5388" s="40"/>
      <c r="Z5388" s="40"/>
      <c r="AA5388" s="40"/>
      <c r="AB5388" s="40"/>
      <c r="AC5388" s="40"/>
      <c r="AD5388" s="40"/>
      <c r="AE5388" s="40"/>
      <c r="AF5388" s="40"/>
      <c r="AG5388" s="40"/>
      <c r="AH5388" s="40"/>
      <c r="AI5388" s="40"/>
      <c r="AJ5388" s="40"/>
      <c r="AK5388" s="40"/>
      <c r="AL5388" s="40"/>
      <c r="AM5388" s="40"/>
      <c r="AN5388" s="40"/>
      <c r="AO5388" s="40"/>
      <c r="AP5388" s="40"/>
      <c r="AQ5388" s="40"/>
      <c r="AR5388" s="40"/>
      <c r="AS5388" s="40"/>
      <c r="AT5388" s="40"/>
      <c r="AU5388" s="40"/>
      <c r="AV5388" s="40"/>
      <c r="AW5388" s="40"/>
      <c r="AX5388" s="40"/>
      <c r="AY5388" s="40"/>
      <c r="AZ5388" s="40"/>
      <c r="BA5388" s="40"/>
      <c r="BB5388" s="40"/>
      <c r="BC5388" s="40"/>
      <c r="BD5388" s="40"/>
      <c r="BE5388" s="40"/>
      <c r="BF5388" s="40"/>
    </row>
    <row r="5389" spans="1:58" x14ac:dyDescent="0.4">
      <c r="A5389" s="510"/>
      <c r="B5389" s="40"/>
      <c r="C5389" s="40"/>
      <c r="D5389" s="45"/>
      <c r="E5389" s="45"/>
      <c r="F5389" s="64"/>
      <c r="G5389" s="40"/>
      <c r="H5389" s="40"/>
      <c r="I5389" s="40"/>
      <c r="J5389" s="40"/>
      <c r="K5389" s="40"/>
      <c r="L5389" s="40"/>
      <c r="M5389" s="40"/>
      <c r="N5389" s="40"/>
      <c r="O5389" s="40"/>
      <c r="P5389" s="40"/>
      <c r="Q5389" s="40"/>
      <c r="R5389" s="40"/>
      <c r="S5389" s="40"/>
      <c r="T5389" s="40"/>
      <c r="U5389" s="40"/>
      <c r="V5389" s="40"/>
      <c r="W5389" s="40"/>
      <c r="X5389" s="40"/>
      <c r="Y5389" s="40"/>
      <c r="Z5389" s="40"/>
      <c r="AA5389" s="40"/>
      <c r="AB5389" s="40"/>
      <c r="AC5389" s="40"/>
      <c r="AD5389" s="40"/>
      <c r="AE5389" s="40"/>
      <c r="AF5389" s="40"/>
      <c r="AG5389" s="40"/>
      <c r="AH5389" s="40"/>
      <c r="AI5389" s="40"/>
      <c r="AJ5389" s="40"/>
      <c r="AK5389" s="40"/>
      <c r="AL5389" s="40"/>
      <c r="AM5389" s="40"/>
      <c r="AN5389" s="40"/>
      <c r="AO5389" s="40"/>
      <c r="AP5389" s="40"/>
      <c r="AQ5389" s="40"/>
      <c r="AR5389" s="40"/>
      <c r="AS5389" s="40"/>
      <c r="AT5389" s="40"/>
      <c r="AU5389" s="40"/>
      <c r="AV5389" s="40"/>
      <c r="AW5389" s="40"/>
      <c r="AX5389" s="40"/>
      <c r="AY5389" s="40"/>
      <c r="AZ5389" s="40"/>
      <c r="BA5389" s="40"/>
      <c r="BB5389" s="40"/>
      <c r="BC5389" s="40"/>
      <c r="BD5389" s="40"/>
      <c r="BE5389" s="40"/>
      <c r="BF5389" s="40"/>
    </row>
    <row r="5390" spans="1:58" x14ac:dyDescent="0.4">
      <c r="A5390" s="510"/>
      <c r="B5390" s="40"/>
      <c r="C5390" s="40"/>
      <c r="D5390" s="45"/>
      <c r="E5390" s="45"/>
      <c r="F5390" s="64"/>
      <c r="G5390" s="40"/>
      <c r="H5390" s="40"/>
      <c r="I5390" s="40"/>
      <c r="J5390" s="40"/>
      <c r="K5390" s="40"/>
      <c r="L5390" s="40"/>
      <c r="M5390" s="40"/>
      <c r="N5390" s="40"/>
      <c r="O5390" s="40"/>
      <c r="P5390" s="40"/>
      <c r="Q5390" s="40"/>
      <c r="R5390" s="40"/>
      <c r="S5390" s="40"/>
      <c r="T5390" s="40"/>
      <c r="U5390" s="40"/>
      <c r="V5390" s="40"/>
      <c r="W5390" s="40"/>
      <c r="X5390" s="40"/>
      <c r="Y5390" s="40"/>
      <c r="Z5390" s="40"/>
      <c r="AA5390" s="40"/>
      <c r="AB5390" s="40"/>
      <c r="AC5390" s="40"/>
      <c r="AD5390" s="40"/>
      <c r="AE5390" s="40"/>
      <c r="AF5390" s="40"/>
      <c r="AG5390" s="40"/>
      <c r="AH5390" s="40"/>
      <c r="AI5390" s="40"/>
      <c r="AJ5390" s="40"/>
      <c r="AK5390" s="40"/>
      <c r="AL5390" s="40"/>
      <c r="AM5390" s="40"/>
      <c r="AN5390" s="40"/>
      <c r="AO5390" s="40"/>
      <c r="AP5390" s="40"/>
      <c r="AQ5390" s="40"/>
      <c r="AR5390" s="40"/>
      <c r="AS5390" s="40"/>
      <c r="AT5390" s="40"/>
      <c r="AU5390" s="40"/>
      <c r="AV5390" s="40"/>
      <c r="AW5390" s="40"/>
      <c r="AX5390" s="40"/>
      <c r="AY5390" s="40"/>
      <c r="AZ5390" s="40"/>
      <c r="BA5390" s="40"/>
      <c r="BB5390" s="40"/>
      <c r="BC5390" s="40"/>
      <c r="BD5390" s="40"/>
      <c r="BE5390" s="40"/>
      <c r="BF5390" s="40"/>
    </row>
    <row r="5391" spans="1:58" x14ac:dyDescent="0.4">
      <c r="A5391" s="510"/>
      <c r="B5391" s="40"/>
      <c r="C5391" s="40"/>
      <c r="D5391" s="45"/>
      <c r="E5391" s="45"/>
      <c r="F5391" s="64"/>
      <c r="G5391" s="40"/>
      <c r="H5391" s="40"/>
      <c r="I5391" s="40"/>
      <c r="J5391" s="40"/>
      <c r="K5391" s="40"/>
      <c r="L5391" s="40"/>
      <c r="M5391" s="40"/>
      <c r="N5391" s="40"/>
      <c r="O5391" s="40"/>
      <c r="P5391" s="40"/>
      <c r="Q5391" s="40"/>
      <c r="R5391" s="40"/>
      <c r="S5391" s="40"/>
      <c r="T5391" s="40"/>
      <c r="U5391" s="40"/>
      <c r="V5391" s="40"/>
      <c r="W5391" s="40"/>
      <c r="X5391" s="40"/>
      <c r="Y5391" s="40"/>
      <c r="Z5391" s="40"/>
      <c r="AA5391" s="40"/>
      <c r="AB5391" s="40"/>
      <c r="AC5391" s="40"/>
      <c r="AD5391" s="40"/>
      <c r="AE5391" s="40"/>
      <c r="AF5391" s="40"/>
      <c r="AG5391" s="40"/>
      <c r="AH5391" s="40"/>
      <c r="AI5391" s="40"/>
      <c r="AJ5391" s="40"/>
      <c r="AK5391" s="40"/>
      <c r="AL5391" s="40"/>
      <c r="AM5391" s="40"/>
      <c r="AN5391" s="40"/>
      <c r="AO5391" s="40"/>
      <c r="AP5391" s="40"/>
      <c r="AQ5391" s="40"/>
      <c r="AR5391" s="40"/>
      <c r="AS5391" s="40"/>
      <c r="AT5391" s="40"/>
      <c r="AU5391" s="40"/>
      <c r="AV5391" s="40"/>
      <c r="AW5391" s="40"/>
      <c r="AX5391" s="40"/>
      <c r="AY5391" s="40"/>
      <c r="AZ5391" s="40"/>
      <c r="BA5391" s="40"/>
      <c r="BB5391" s="40"/>
      <c r="BC5391" s="40"/>
      <c r="BD5391" s="40"/>
      <c r="BE5391" s="40"/>
      <c r="BF5391" s="40"/>
    </row>
    <row r="5392" spans="1:58" x14ac:dyDescent="0.4">
      <c r="A5392" s="510"/>
      <c r="B5392" s="40"/>
      <c r="C5392" s="40"/>
      <c r="D5392" s="45"/>
      <c r="E5392" s="45"/>
      <c r="F5392" s="64"/>
      <c r="G5392" s="40"/>
      <c r="H5392" s="40"/>
      <c r="I5392" s="40"/>
      <c r="J5392" s="40"/>
      <c r="K5392" s="40"/>
      <c r="L5392" s="40"/>
      <c r="M5392" s="40"/>
      <c r="N5392" s="40"/>
      <c r="O5392" s="40"/>
      <c r="P5392" s="40"/>
      <c r="Q5392" s="40"/>
      <c r="R5392" s="40"/>
      <c r="S5392" s="40"/>
      <c r="T5392" s="40"/>
      <c r="U5392" s="40"/>
      <c r="V5392" s="40"/>
      <c r="W5392" s="40"/>
      <c r="X5392" s="40"/>
      <c r="Y5392" s="40"/>
      <c r="Z5392" s="40"/>
      <c r="AA5392" s="40"/>
      <c r="AB5392" s="40"/>
      <c r="AC5392" s="40"/>
      <c r="AD5392" s="40"/>
      <c r="AE5392" s="40"/>
      <c r="AF5392" s="40"/>
      <c r="AG5392" s="40"/>
      <c r="AH5392" s="40"/>
      <c r="AI5392" s="40"/>
      <c r="AJ5392" s="40"/>
      <c r="AK5392" s="40"/>
      <c r="AL5392" s="40"/>
      <c r="AM5392" s="40"/>
      <c r="AN5392" s="40"/>
      <c r="AO5392" s="40"/>
      <c r="AP5392" s="40"/>
      <c r="AQ5392" s="40"/>
      <c r="AR5392" s="40"/>
      <c r="AS5392" s="40"/>
      <c r="AT5392" s="40"/>
      <c r="AU5392" s="40"/>
      <c r="AV5392" s="40"/>
      <c r="AW5392" s="40"/>
      <c r="AX5392" s="40"/>
      <c r="AY5392" s="40"/>
      <c r="AZ5392" s="40"/>
      <c r="BA5392" s="40"/>
      <c r="BB5392" s="40"/>
      <c r="BC5392" s="40"/>
      <c r="BD5392" s="40"/>
      <c r="BE5392" s="40"/>
      <c r="BF5392" s="40"/>
    </row>
    <row r="5393" spans="1:58" x14ac:dyDescent="0.4">
      <c r="A5393" s="510"/>
      <c r="B5393" s="40"/>
      <c r="C5393" s="40"/>
      <c r="D5393" s="45"/>
      <c r="E5393" s="45"/>
      <c r="F5393" s="64"/>
      <c r="G5393" s="40"/>
      <c r="H5393" s="40"/>
      <c r="I5393" s="40"/>
      <c r="J5393" s="40"/>
      <c r="K5393" s="40"/>
      <c r="L5393" s="40"/>
      <c r="M5393" s="40"/>
      <c r="N5393" s="40"/>
      <c r="O5393" s="40"/>
      <c r="P5393" s="40"/>
      <c r="Q5393" s="40"/>
      <c r="R5393" s="40"/>
      <c r="S5393" s="40"/>
      <c r="T5393" s="40"/>
      <c r="U5393" s="40"/>
      <c r="V5393" s="40"/>
      <c r="W5393" s="40"/>
      <c r="X5393" s="40"/>
      <c r="Y5393" s="40"/>
      <c r="Z5393" s="40"/>
      <c r="AA5393" s="40"/>
      <c r="AB5393" s="40"/>
      <c r="AC5393" s="40"/>
      <c r="AD5393" s="40"/>
      <c r="AE5393" s="40"/>
      <c r="AF5393" s="40"/>
      <c r="AG5393" s="40"/>
      <c r="AH5393" s="40"/>
      <c r="AI5393" s="40"/>
      <c r="AJ5393" s="40"/>
      <c r="AK5393" s="40"/>
      <c r="AL5393" s="40"/>
      <c r="AM5393" s="40"/>
      <c r="AN5393" s="40"/>
      <c r="AO5393" s="40"/>
      <c r="AP5393" s="40"/>
      <c r="AQ5393" s="40"/>
      <c r="AR5393" s="40"/>
      <c r="AS5393" s="40"/>
      <c r="AT5393" s="40"/>
      <c r="AU5393" s="40"/>
      <c r="AV5393" s="40"/>
      <c r="AW5393" s="40"/>
      <c r="AX5393" s="40"/>
      <c r="AY5393" s="40"/>
      <c r="AZ5393" s="40"/>
      <c r="BA5393" s="40"/>
      <c r="BB5393" s="40"/>
      <c r="BC5393" s="40"/>
      <c r="BD5393" s="40"/>
      <c r="BE5393" s="40"/>
      <c r="BF5393" s="40"/>
    </row>
    <row r="5394" spans="1:58" x14ac:dyDescent="0.4">
      <c r="A5394" s="510"/>
      <c r="B5394" s="40"/>
      <c r="C5394" s="40"/>
      <c r="D5394" s="45"/>
      <c r="E5394" s="45"/>
      <c r="F5394" s="64"/>
      <c r="G5394" s="40"/>
      <c r="H5394" s="40"/>
      <c r="I5394" s="40"/>
      <c r="J5394" s="40"/>
      <c r="K5394" s="40"/>
      <c r="L5394" s="40"/>
      <c r="M5394" s="40"/>
      <c r="N5394" s="40"/>
      <c r="O5394" s="40"/>
      <c r="P5394" s="40"/>
      <c r="Q5394" s="40"/>
      <c r="R5394" s="40"/>
      <c r="S5394" s="40"/>
      <c r="T5394" s="40"/>
      <c r="U5394" s="40"/>
      <c r="V5394" s="40"/>
      <c r="W5394" s="40"/>
      <c r="X5394" s="40"/>
      <c r="Y5394" s="40"/>
      <c r="Z5394" s="40"/>
      <c r="AA5394" s="40"/>
      <c r="AB5394" s="40"/>
      <c r="AC5394" s="40"/>
      <c r="AD5394" s="40"/>
      <c r="AE5394" s="40"/>
      <c r="AF5394" s="40"/>
      <c r="AG5394" s="40"/>
      <c r="AH5394" s="40"/>
      <c r="AI5394" s="40"/>
      <c r="AJ5394" s="40"/>
      <c r="AK5394" s="40"/>
      <c r="AL5394" s="40"/>
      <c r="AM5394" s="40"/>
      <c r="AN5394" s="40"/>
      <c r="AO5394" s="40"/>
      <c r="AP5394" s="40"/>
      <c r="AQ5394" s="40"/>
      <c r="AR5394" s="40"/>
      <c r="AS5394" s="40"/>
      <c r="AT5394" s="40"/>
      <c r="AU5394" s="40"/>
      <c r="AV5394" s="40"/>
      <c r="AW5394" s="40"/>
      <c r="AX5394" s="40"/>
      <c r="AY5394" s="40"/>
      <c r="AZ5394" s="40"/>
      <c r="BA5394" s="40"/>
      <c r="BB5394" s="40"/>
      <c r="BC5394" s="40"/>
      <c r="BD5394" s="40"/>
      <c r="BE5394" s="40"/>
      <c r="BF5394" s="40"/>
    </row>
    <row r="5395" spans="1:58" x14ac:dyDescent="0.4">
      <c r="A5395" s="510"/>
      <c r="B5395" s="40"/>
      <c r="C5395" s="40"/>
      <c r="D5395" s="45"/>
      <c r="E5395" s="45"/>
      <c r="F5395" s="64"/>
      <c r="G5395" s="40"/>
      <c r="H5395" s="40"/>
      <c r="I5395" s="40"/>
      <c r="J5395" s="40"/>
      <c r="K5395" s="40"/>
      <c r="L5395" s="40"/>
      <c r="M5395" s="40"/>
      <c r="N5395" s="40"/>
      <c r="O5395" s="40"/>
      <c r="P5395" s="40"/>
      <c r="Q5395" s="40"/>
      <c r="R5395" s="40"/>
      <c r="S5395" s="40"/>
      <c r="T5395" s="40"/>
      <c r="U5395" s="40"/>
      <c r="V5395" s="40"/>
      <c r="W5395" s="40"/>
      <c r="X5395" s="40"/>
      <c r="Y5395" s="40"/>
      <c r="Z5395" s="40"/>
      <c r="AA5395" s="40"/>
      <c r="AB5395" s="40"/>
      <c r="AC5395" s="40"/>
      <c r="AD5395" s="40"/>
      <c r="AE5395" s="40"/>
      <c r="AF5395" s="40"/>
      <c r="AG5395" s="40"/>
      <c r="AH5395" s="40"/>
      <c r="AI5395" s="40"/>
      <c r="AJ5395" s="40"/>
      <c r="AK5395" s="40"/>
      <c r="AL5395" s="40"/>
      <c r="AM5395" s="40"/>
      <c r="AN5395" s="40"/>
      <c r="AO5395" s="40"/>
      <c r="AP5395" s="40"/>
      <c r="AQ5395" s="40"/>
      <c r="AR5395" s="40"/>
      <c r="AS5395" s="40"/>
      <c r="AT5395" s="40"/>
      <c r="AU5395" s="40"/>
      <c r="AV5395" s="40"/>
      <c r="AW5395" s="40"/>
      <c r="AX5395" s="40"/>
      <c r="AY5395" s="40"/>
      <c r="AZ5395" s="40"/>
      <c r="BA5395" s="40"/>
      <c r="BB5395" s="40"/>
      <c r="BC5395" s="40"/>
      <c r="BD5395" s="40"/>
      <c r="BE5395" s="40"/>
      <c r="BF5395" s="40"/>
    </row>
    <row r="5396" spans="1:58" x14ac:dyDescent="0.4">
      <c r="A5396" s="510"/>
      <c r="B5396" s="40"/>
      <c r="C5396" s="40"/>
      <c r="D5396" s="45"/>
      <c r="E5396" s="45"/>
      <c r="F5396" s="64"/>
      <c r="G5396" s="40"/>
      <c r="H5396" s="40"/>
      <c r="I5396" s="40"/>
      <c r="J5396" s="40"/>
      <c r="K5396" s="40"/>
      <c r="L5396" s="40"/>
      <c r="M5396" s="40"/>
      <c r="N5396" s="40"/>
      <c r="O5396" s="40"/>
      <c r="P5396" s="40"/>
      <c r="Q5396" s="40"/>
      <c r="R5396" s="40"/>
      <c r="S5396" s="40"/>
      <c r="T5396" s="40"/>
      <c r="U5396" s="40"/>
      <c r="V5396" s="40"/>
      <c r="W5396" s="40"/>
      <c r="X5396" s="40"/>
      <c r="Y5396" s="40"/>
      <c r="Z5396" s="40"/>
      <c r="AA5396" s="40"/>
      <c r="AB5396" s="40"/>
      <c r="AC5396" s="40"/>
      <c r="AD5396" s="40"/>
      <c r="AE5396" s="40"/>
      <c r="AF5396" s="40"/>
      <c r="AG5396" s="40"/>
      <c r="AH5396" s="40"/>
      <c r="AI5396" s="40"/>
      <c r="AJ5396" s="40"/>
      <c r="AK5396" s="40"/>
      <c r="AL5396" s="40"/>
      <c r="AM5396" s="40"/>
      <c r="AN5396" s="40"/>
      <c r="AO5396" s="40"/>
      <c r="AP5396" s="40"/>
      <c r="AQ5396" s="40"/>
      <c r="AR5396" s="40"/>
      <c r="AS5396" s="40"/>
      <c r="AT5396" s="40"/>
      <c r="AU5396" s="40"/>
      <c r="AV5396" s="40"/>
      <c r="AW5396" s="40"/>
      <c r="AX5396" s="40"/>
      <c r="AY5396" s="40"/>
      <c r="AZ5396" s="40"/>
      <c r="BA5396" s="40"/>
      <c r="BB5396" s="40"/>
      <c r="BC5396" s="40"/>
      <c r="BD5396" s="40"/>
      <c r="BE5396" s="40"/>
      <c r="BF5396" s="40"/>
    </row>
    <row r="5397" spans="1:58" x14ac:dyDescent="0.4">
      <c r="A5397" s="510"/>
      <c r="B5397" s="40"/>
      <c r="C5397" s="40"/>
      <c r="D5397" s="45"/>
      <c r="E5397" s="45"/>
      <c r="F5397" s="64"/>
      <c r="G5397" s="40"/>
      <c r="H5397" s="40"/>
      <c r="I5397" s="40"/>
      <c r="J5397" s="40"/>
      <c r="K5397" s="40"/>
      <c r="L5397" s="40"/>
      <c r="M5397" s="40"/>
      <c r="N5397" s="40"/>
      <c r="O5397" s="40"/>
      <c r="P5397" s="40"/>
      <c r="Q5397" s="40"/>
      <c r="R5397" s="40"/>
      <c r="S5397" s="40"/>
      <c r="T5397" s="40"/>
      <c r="U5397" s="40"/>
      <c r="V5397" s="40"/>
      <c r="W5397" s="40"/>
      <c r="X5397" s="40"/>
      <c r="Y5397" s="40"/>
      <c r="Z5397" s="40"/>
      <c r="AA5397" s="40"/>
      <c r="AB5397" s="40"/>
      <c r="AC5397" s="40"/>
      <c r="AD5397" s="40"/>
      <c r="AE5397" s="40"/>
      <c r="AF5397" s="40"/>
      <c r="AG5397" s="40"/>
      <c r="AH5397" s="40"/>
      <c r="AI5397" s="40"/>
      <c r="AJ5397" s="40"/>
      <c r="AK5397" s="40"/>
      <c r="AL5397" s="40"/>
      <c r="AM5397" s="40"/>
      <c r="AN5397" s="40"/>
      <c r="AO5397" s="40"/>
      <c r="AP5397" s="40"/>
      <c r="AQ5397" s="40"/>
      <c r="AR5397" s="40"/>
      <c r="AS5397" s="40"/>
      <c r="AT5397" s="40"/>
      <c r="AU5397" s="40"/>
      <c r="AV5397" s="40"/>
      <c r="AW5397" s="40"/>
      <c r="AX5397" s="40"/>
      <c r="AY5397" s="40"/>
      <c r="AZ5397" s="40"/>
      <c r="BA5397" s="40"/>
      <c r="BB5397" s="40"/>
      <c r="BC5397" s="40"/>
      <c r="BD5397" s="40"/>
      <c r="BE5397" s="40"/>
      <c r="BF5397" s="40"/>
    </row>
    <row r="5398" spans="1:58" x14ac:dyDescent="0.4">
      <c r="A5398" s="510"/>
      <c r="B5398" s="40"/>
      <c r="C5398" s="40"/>
      <c r="D5398" s="45"/>
      <c r="E5398" s="45"/>
      <c r="F5398" s="64"/>
      <c r="G5398" s="40"/>
      <c r="H5398" s="40"/>
      <c r="I5398" s="40"/>
      <c r="J5398" s="40"/>
      <c r="K5398" s="40"/>
      <c r="L5398" s="40"/>
      <c r="M5398" s="40"/>
      <c r="N5398" s="40"/>
      <c r="O5398" s="40"/>
      <c r="P5398" s="40"/>
      <c r="Q5398" s="40"/>
      <c r="R5398" s="40"/>
      <c r="S5398" s="40"/>
      <c r="T5398" s="40"/>
      <c r="U5398" s="40"/>
      <c r="V5398" s="40"/>
      <c r="W5398" s="40"/>
      <c r="X5398" s="40"/>
      <c r="Y5398" s="40"/>
      <c r="Z5398" s="40"/>
      <c r="AA5398" s="40"/>
      <c r="AB5398" s="40"/>
      <c r="AC5398" s="40"/>
      <c r="AD5398" s="40"/>
      <c r="AE5398" s="40"/>
      <c r="AF5398" s="40"/>
      <c r="AG5398" s="40"/>
      <c r="AH5398" s="40"/>
      <c r="AI5398" s="40"/>
      <c r="AJ5398" s="40"/>
      <c r="AK5398" s="40"/>
      <c r="AL5398" s="40"/>
      <c r="AM5398" s="40"/>
      <c r="AN5398" s="40"/>
      <c r="AO5398" s="40"/>
      <c r="AP5398" s="40"/>
      <c r="AQ5398" s="40"/>
      <c r="AR5398" s="40"/>
      <c r="AS5398" s="40"/>
      <c r="AT5398" s="40"/>
      <c r="AU5398" s="40"/>
      <c r="AV5398" s="40"/>
      <c r="AW5398" s="40"/>
      <c r="AX5398" s="40"/>
      <c r="AY5398" s="40"/>
      <c r="AZ5398" s="40"/>
      <c r="BA5398" s="40"/>
      <c r="BB5398" s="40"/>
      <c r="BC5398" s="40"/>
      <c r="BD5398" s="40"/>
      <c r="BE5398" s="40"/>
      <c r="BF5398" s="40"/>
    </row>
    <row r="5399" spans="1:58" x14ac:dyDescent="0.4">
      <c r="A5399" s="510"/>
      <c r="B5399" s="40"/>
      <c r="C5399" s="40"/>
      <c r="D5399" s="45"/>
      <c r="E5399" s="45"/>
      <c r="F5399" s="64"/>
      <c r="G5399" s="40"/>
      <c r="H5399" s="40"/>
      <c r="I5399" s="40"/>
      <c r="J5399" s="40"/>
      <c r="K5399" s="40"/>
      <c r="L5399" s="40"/>
      <c r="M5399" s="40"/>
      <c r="N5399" s="40"/>
      <c r="O5399" s="40"/>
      <c r="P5399" s="40"/>
      <c r="Q5399" s="40"/>
      <c r="R5399" s="40"/>
      <c r="S5399" s="40"/>
      <c r="T5399" s="40"/>
      <c r="U5399" s="40"/>
      <c r="V5399" s="40"/>
      <c r="W5399" s="40"/>
      <c r="X5399" s="40"/>
      <c r="Y5399" s="40"/>
      <c r="Z5399" s="40"/>
      <c r="AA5399" s="40"/>
      <c r="AB5399" s="40"/>
      <c r="AC5399" s="40"/>
      <c r="AD5399" s="40"/>
      <c r="AE5399" s="40"/>
      <c r="AF5399" s="40"/>
      <c r="AG5399" s="40"/>
      <c r="AH5399" s="40"/>
      <c r="AI5399" s="40"/>
      <c r="AJ5399" s="40"/>
      <c r="AK5399" s="40"/>
      <c r="AL5399" s="40"/>
      <c r="AM5399" s="40"/>
      <c r="AN5399" s="40"/>
      <c r="AO5399" s="40"/>
      <c r="AP5399" s="40"/>
      <c r="AQ5399" s="40"/>
      <c r="AR5399" s="40"/>
      <c r="AS5399" s="40"/>
      <c r="AT5399" s="40"/>
      <c r="AU5399" s="40"/>
      <c r="AV5399" s="40"/>
      <c r="AW5399" s="40"/>
      <c r="AX5399" s="40"/>
      <c r="AY5399" s="40"/>
      <c r="AZ5399" s="40"/>
      <c r="BA5399" s="40"/>
      <c r="BB5399" s="40"/>
      <c r="BC5399" s="40"/>
      <c r="BD5399" s="40"/>
      <c r="BE5399" s="40"/>
      <c r="BF5399" s="40"/>
    </row>
    <row r="5400" spans="1:58" x14ac:dyDescent="0.4">
      <c r="A5400" s="510"/>
      <c r="B5400" s="40"/>
      <c r="C5400" s="40"/>
      <c r="D5400" s="45"/>
      <c r="E5400" s="45"/>
      <c r="F5400" s="64"/>
      <c r="G5400" s="40"/>
      <c r="H5400" s="40"/>
      <c r="I5400" s="40"/>
      <c r="J5400" s="40"/>
      <c r="K5400" s="40"/>
      <c r="L5400" s="40"/>
      <c r="M5400" s="40"/>
      <c r="N5400" s="40"/>
      <c r="O5400" s="40"/>
      <c r="P5400" s="40"/>
      <c r="Q5400" s="40"/>
      <c r="R5400" s="40"/>
      <c r="S5400" s="40"/>
      <c r="T5400" s="40"/>
      <c r="U5400" s="40"/>
      <c r="V5400" s="40"/>
      <c r="W5400" s="40"/>
      <c r="X5400" s="40"/>
      <c r="Y5400" s="40"/>
      <c r="Z5400" s="40"/>
      <c r="AA5400" s="40"/>
      <c r="AB5400" s="40"/>
      <c r="AC5400" s="40"/>
      <c r="AD5400" s="40"/>
      <c r="AE5400" s="40"/>
      <c r="AF5400" s="40"/>
      <c r="AG5400" s="40"/>
      <c r="AH5400" s="40"/>
      <c r="AI5400" s="40"/>
      <c r="AJ5400" s="40"/>
      <c r="AK5400" s="40"/>
      <c r="AL5400" s="40"/>
      <c r="AM5400" s="40"/>
      <c r="AN5400" s="40"/>
      <c r="AO5400" s="40"/>
      <c r="AP5400" s="40"/>
      <c r="AQ5400" s="40"/>
      <c r="AR5400" s="40"/>
      <c r="AS5400" s="40"/>
      <c r="AT5400" s="40"/>
      <c r="AU5400" s="40"/>
      <c r="AV5400" s="40"/>
      <c r="AW5400" s="40"/>
      <c r="AX5400" s="40"/>
      <c r="AY5400" s="40"/>
      <c r="AZ5400" s="40"/>
      <c r="BA5400" s="40"/>
      <c r="BB5400" s="40"/>
      <c r="BC5400" s="40"/>
      <c r="BD5400" s="40"/>
      <c r="BE5400" s="40"/>
      <c r="BF5400" s="40"/>
    </row>
    <row r="5401" spans="1:58" x14ac:dyDescent="0.4">
      <c r="A5401" s="510"/>
      <c r="B5401" s="40"/>
      <c r="C5401" s="40"/>
      <c r="D5401" s="45"/>
      <c r="E5401" s="45"/>
      <c r="F5401" s="64"/>
      <c r="G5401" s="40"/>
      <c r="H5401" s="40"/>
      <c r="I5401" s="40"/>
      <c r="J5401" s="40"/>
      <c r="K5401" s="40"/>
      <c r="L5401" s="40"/>
      <c r="M5401" s="40"/>
      <c r="N5401" s="40"/>
      <c r="O5401" s="40"/>
      <c r="P5401" s="40"/>
      <c r="Q5401" s="40"/>
      <c r="R5401" s="40"/>
      <c r="S5401" s="40"/>
      <c r="T5401" s="40"/>
      <c r="U5401" s="40"/>
      <c r="V5401" s="40"/>
      <c r="W5401" s="40"/>
      <c r="X5401" s="40"/>
      <c r="Y5401" s="40"/>
      <c r="Z5401" s="40"/>
      <c r="AA5401" s="40"/>
      <c r="AB5401" s="40"/>
      <c r="AC5401" s="40"/>
      <c r="AD5401" s="40"/>
      <c r="AE5401" s="40"/>
      <c r="AF5401" s="40"/>
      <c r="AG5401" s="40"/>
      <c r="AH5401" s="40"/>
      <c r="AI5401" s="40"/>
      <c r="AJ5401" s="40"/>
      <c r="AK5401" s="40"/>
      <c r="AL5401" s="40"/>
      <c r="AM5401" s="40"/>
      <c r="AN5401" s="40"/>
      <c r="AO5401" s="40"/>
      <c r="AP5401" s="40"/>
      <c r="AQ5401" s="40"/>
      <c r="AR5401" s="40"/>
      <c r="AS5401" s="40"/>
      <c r="AT5401" s="40"/>
      <c r="AU5401" s="40"/>
      <c r="AV5401" s="40"/>
      <c r="AW5401" s="40"/>
      <c r="AX5401" s="40"/>
      <c r="AY5401" s="40"/>
      <c r="AZ5401" s="40"/>
      <c r="BA5401" s="40"/>
      <c r="BB5401" s="40"/>
      <c r="BC5401" s="40"/>
      <c r="BD5401" s="40"/>
      <c r="BE5401" s="40"/>
      <c r="BF5401" s="40"/>
    </row>
    <row r="5402" spans="1:58" x14ac:dyDescent="0.4">
      <c r="A5402" s="510"/>
      <c r="B5402" s="40"/>
      <c r="C5402" s="40"/>
      <c r="D5402" s="45"/>
      <c r="E5402" s="45"/>
      <c r="F5402" s="64"/>
      <c r="G5402" s="40"/>
      <c r="H5402" s="40"/>
      <c r="I5402" s="40"/>
      <c r="J5402" s="40"/>
      <c r="K5402" s="40"/>
      <c r="L5402" s="40"/>
      <c r="M5402" s="40"/>
      <c r="N5402" s="40"/>
      <c r="O5402" s="40"/>
      <c r="P5402" s="40"/>
      <c r="Q5402" s="40"/>
      <c r="R5402" s="40"/>
      <c r="S5402" s="40"/>
      <c r="T5402" s="40"/>
      <c r="U5402" s="40"/>
      <c r="V5402" s="40"/>
      <c r="W5402" s="40"/>
      <c r="X5402" s="40"/>
      <c r="Y5402" s="40"/>
      <c r="Z5402" s="40"/>
      <c r="AA5402" s="40"/>
      <c r="AB5402" s="40"/>
      <c r="AC5402" s="40"/>
      <c r="AD5402" s="40"/>
      <c r="AE5402" s="40"/>
      <c r="AF5402" s="40"/>
      <c r="AG5402" s="40"/>
      <c r="AH5402" s="40"/>
      <c r="AI5402" s="40"/>
      <c r="AJ5402" s="40"/>
      <c r="AK5402" s="40"/>
      <c r="AL5402" s="40"/>
      <c r="AM5402" s="40"/>
      <c r="AN5402" s="40"/>
      <c r="AO5402" s="40"/>
      <c r="AP5402" s="40"/>
      <c r="AQ5402" s="40"/>
      <c r="AR5402" s="40"/>
      <c r="AS5402" s="40"/>
      <c r="AT5402" s="40"/>
      <c r="AU5402" s="40"/>
      <c r="AV5402" s="40"/>
      <c r="AW5402" s="40"/>
      <c r="AX5402" s="40"/>
      <c r="AY5402" s="40"/>
      <c r="AZ5402" s="40"/>
      <c r="BA5402" s="40"/>
      <c r="BB5402" s="40"/>
      <c r="BC5402" s="40"/>
      <c r="BD5402" s="40"/>
      <c r="BE5402" s="40"/>
      <c r="BF5402" s="40"/>
    </row>
    <row r="5403" spans="1:58" x14ac:dyDescent="0.4">
      <c r="A5403" s="510"/>
      <c r="B5403" s="40"/>
      <c r="C5403" s="40"/>
      <c r="D5403" s="45"/>
      <c r="E5403" s="45"/>
      <c r="F5403" s="64"/>
      <c r="G5403" s="40"/>
      <c r="H5403" s="40"/>
      <c r="I5403" s="40"/>
      <c r="J5403" s="40"/>
      <c r="K5403" s="40"/>
      <c r="L5403" s="40"/>
      <c r="M5403" s="40"/>
      <c r="N5403" s="40"/>
      <c r="O5403" s="40"/>
      <c r="P5403" s="40"/>
      <c r="Q5403" s="40"/>
      <c r="R5403" s="40"/>
      <c r="S5403" s="40"/>
      <c r="T5403" s="40"/>
      <c r="U5403" s="40"/>
      <c r="V5403" s="40"/>
      <c r="W5403" s="40"/>
      <c r="X5403" s="40"/>
      <c r="Y5403" s="40"/>
      <c r="Z5403" s="40"/>
      <c r="AA5403" s="40"/>
      <c r="AB5403" s="40"/>
      <c r="AC5403" s="40"/>
      <c r="AD5403" s="40"/>
      <c r="AE5403" s="40"/>
      <c r="AF5403" s="40"/>
      <c r="AG5403" s="40"/>
      <c r="AH5403" s="40"/>
      <c r="AI5403" s="40"/>
      <c r="AJ5403" s="40"/>
      <c r="AK5403" s="40"/>
      <c r="AL5403" s="40"/>
      <c r="AM5403" s="40"/>
      <c r="AN5403" s="40"/>
      <c r="AO5403" s="40"/>
      <c r="AP5403" s="40"/>
      <c r="AQ5403" s="40"/>
      <c r="AR5403" s="40"/>
      <c r="AS5403" s="40"/>
      <c r="AT5403" s="40"/>
      <c r="AU5403" s="40"/>
      <c r="AV5403" s="40"/>
      <c r="AW5403" s="40"/>
      <c r="AX5403" s="40"/>
      <c r="AY5403" s="40"/>
      <c r="AZ5403" s="40"/>
      <c r="BA5403" s="40"/>
      <c r="BB5403" s="40"/>
      <c r="BC5403" s="40"/>
      <c r="BD5403" s="40"/>
      <c r="BE5403" s="40"/>
      <c r="BF5403" s="40"/>
    </row>
    <row r="5404" spans="1:58" x14ac:dyDescent="0.4">
      <c r="A5404" s="510"/>
      <c r="B5404" s="40"/>
      <c r="C5404" s="40"/>
      <c r="D5404" s="45"/>
      <c r="E5404" s="45"/>
      <c r="F5404" s="64"/>
      <c r="G5404" s="40"/>
      <c r="H5404" s="40"/>
      <c r="I5404" s="40"/>
      <c r="J5404" s="40"/>
      <c r="K5404" s="40"/>
      <c r="L5404" s="40"/>
      <c r="M5404" s="40"/>
      <c r="N5404" s="40"/>
      <c r="O5404" s="40"/>
      <c r="P5404" s="40"/>
      <c r="Q5404" s="40"/>
      <c r="R5404" s="40"/>
      <c r="S5404" s="40"/>
      <c r="T5404" s="40"/>
      <c r="U5404" s="40"/>
      <c r="V5404" s="40"/>
      <c r="W5404" s="40"/>
      <c r="X5404" s="40"/>
      <c r="Y5404" s="40"/>
      <c r="Z5404" s="40"/>
      <c r="AA5404" s="40"/>
      <c r="AB5404" s="40"/>
      <c r="AC5404" s="40"/>
      <c r="AD5404" s="40"/>
      <c r="AE5404" s="40"/>
      <c r="AF5404" s="40"/>
      <c r="AG5404" s="40"/>
      <c r="AH5404" s="40"/>
      <c r="AI5404" s="40"/>
      <c r="AJ5404" s="40"/>
      <c r="AK5404" s="40"/>
      <c r="AL5404" s="40"/>
      <c r="AM5404" s="40"/>
      <c r="AN5404" s="40"/>
      <c r="AO5404" s="40"/>
      <c r="AP5404" s="40"/>
      <c r="AQ5404" s="40"/>
      <c r="AR5404" s="40"/>
      <c r="AS5404" s="40"/>
      <c r="AT5404" s="40"/>
      <c r="AU5404" s="40"/>
      <c r="AV5404" s="40"/>
      <c r="AW5404" s="40"/>
      <c r="AX5404" s="40"/>
      <c r="AY5404" s="40"/>
      <c r="AZ5404" s="40"/>
      <c r="BA5404" s="40"/>
      <c r="BB5404" s="40"/>
      <c r="BC5404" s="40"/>
      <c r="BD5404" s="40"/>
      <c r="BE5404" s="40"/>
      <c r="BF5404" s="40"/>
    </row>
    <row r="5405" spans="1:58" x14ac:dyDescent="0.4">
      <c r="A5405" s="510"/>
      <c r="B5405" s="40"/>
      <c r="C5405" s="40"/>
      <c r="D5405" s="45"/>
      <c r="E5405" s="45"/>
      <c r="F5405" s="64"/>
      <c r="G5405" s="40"/>
      <c r="H5405" s="40"/>
      <c r="I5405" s="40"/>
      <c r="J5405" s="40"/>
      <c r="K5405" s="40"/>
      <c r="L5405" s="40"/>
      <c r="M5405" s="40"/>
      <c r="N5405" s="40"/>
      <c r="O5405" s="40"/>
      <c r="P5405" s="40"/>
      <c r="Q5405" s="40"/>
      <c r="R5405" s="40"/>
      <c r="S5405" s="40"/>
      <c r="T5405" s="40"/>
      <c r="U5405" s="40"/>
      <c r="V5405" s="40"/>
      <c r="W5405" s="40"/>
      <c r="X5405" s="40"/>
      <c r="Y5405" s="40"/>
      <c r="Z5405" s="40"/>
      <c r="AA5405" s="40"/>
      <c r="AB5405" s="40"/>
      <c r="AC5405" s="40"/>
      <c r="AD5405" s="40"/>
      <c r="AE5405" s="40"/>
      <c r="AF5405" s="40"/>
      <c r="AG5405" s="40"/>
      <c r="AH5405" s="40"/>
      <c r="AI5405" s="40"/>
      <c r="AJ5405" s="40"/>
      <c r="AK5405" s="40"/>
      <c r="AL5405" s="40"/>
      <c r="AM5405" s="40"/>
      <c r="AN5405" s="40"/>
      <c r="AO5405" s="40"/>
      <c r="AP5405" s="40"/>
      <c r="AQ5405" s="40"/>
      <c r="AR5405" s="40"/>
      <c r="AS5405" s="40"/>
      <c r="AT5405" s="40"/>
      <c r="AU5405" s="40"/>
      <c r="AV5405" s="40"/>
      <c r="AW5405" s="40"/>
      <c r="AX5405" s="40"/>
      <c r="AY5405" s="40"/>
      <c r="AZ5405" s="40"/>
      <c r="BA5405" s="40"/>
      <c r="BB5405" s="40"/>
      <c r="BC5405" s="40"/>
      <c r="BD5405" s="40"/>
      <c r="BE5405" s="40"/>
      <c r="BF5405" s="40"/>
    </row>
    <row r="5406" spans="1:58" x14ac:dyDescent="0.4">
      <c r="A5406" s="510"/>
      <c r="B5406" s="40"/>
      <c r="C5406" s="40"/>
      <c r="D5406" s="45"/>
      <c r="E5406" s="45"/>
      <c r="F5406" s="64"/>
      <c r="G5406" s="40"/>
      <c r="H5406" s="40"/>
      <c r="I5406" s="40"/>
      <c r="J5406" s="40"/>
      <c r="K5406" s="40"/>
      <c r="L5406" s="40"/>
      <c r="M5406" s="40"/>
      <c r="N5406" s="40"/>
      <c r="O5406" s="40"/>
      <c r="P5406" s="40"/>
      <c r="Q5406" s="40"/>
      <c r="R5406" s="40"/>
      <c r="S5406" s="40"/>
      <c r="T5406" s="40"/>
      <c r="U5406" s="40"/>
      <c r="V5406" s="40"/>
      <c r="W5406" s="40"/>
      <c r="X5406" s="40"/>
      <c r="Y5406" s="40"/>
      <c r="Z5406" s="40"/>
      <c r="AA5406" s="40"/>
      <c r="AB5406" s="40"/>
      <c r="AC5406" s="40"/>
      <c r="AD5406" s="40"/>
      <c r="AE5406" s="40"/>
      <c r="AF5406" s="40"/>
      <c r="AG5406" s="40"/>
      <c r="AH5406" s="40"/>
      <c r="AI5406" s="40"/>
      <c r="AJ5406" s="40"/>
      <c r="AK5406" s="40"/>
      <c r="AL5406" s="40"/>
      <c r="AM5406" s="40"/>
      <c r="AN5406" s="40"/>
      <c r="AO5406" s="40"/>
      <c r="AP5406" s="40"/>
      <c r="AQ5406" s="40"/>
      <c r="AR5406" s="40"/>
      <c r="AS5406" s="40"/>
      <c r="AT5406" s="40"/>
      <c r="AU5406" s="40"/>
      <c r="AV5406" s="40"/>
      <c r="AW5406" s="40"/>
      <c r="AX5406" s="40"/>
      <c r="AY5406" s="40"/>
      <c r="AZ5406" s="40"/>
      <c r="BA5406" s="40"/>
      <c r="BB5406" s="40"/>
      <c r="BC5406" s="40"/>
      <c r="BD5406" s="40"/>
      <c r="BE5406" s="40"/>
      <c r="BF5406" s="40"/>
    </row>
    <row r="5407" spans="1:58" x14ac:dyDescent="0.4">
      <c r="A5407" s="510"/>
      <c r="B5407" s="40"/>
      <c r="C5407" s="40"/>
      <c r="D5407" s="45"/>
      <c r="E5407" s="45"/>
      <c r="F5407" s="64"/>
      <c r="G5407" s="40"/>
      <c r="H5407" s="40"/>
      <c r="I5407" s="40"/>
      <c r="J5407" s="40"/>
      <c r="K5407" s="40"/>
      <c r="L5407" s="40"/>
      <c r="M5407" s="40"/>
      <c r="N5407" s="40"/>
      <c r="O5407" s="40"/>
      <c r="P5407" s="40"/>
      <c r="Q5407" s="40"/>
      <c r="R5407" s="40"/>
      <c r="S5407" s="40"/>
      <c r="T5407" s="40"/>
      <c r="U5407" s="40"/>
      <c r="V5407" s="40"/>
      <c r="W5407" s="40"/>
      <c r="X5407" s="40"/>
      <c r="Y5407" s="40"/>
      <c r="Z5407" s="40"/>
      <c r="AA5407" s="40"/>
      <c r="AB5407" s="40"/>
      <c r="AC5407" s="40"/>
      <c r="AD5407" s="40"/>
      <c r="AE5407" s="40"/>
      <c r="AF5407" s="40"/>
      <c r="AG5407" s="40"/>
      <c r="AH5407" s="40"/>
      <c r="AI5407" s="40"/>
      <c r="AJ5407" s="40"/>
      <c r="AK5407" s="40"/>
      <c r="AL5407" s="40"/>
      <c r="AM5407" s="40"/>
      <c r="AN5407" s="40"/>
      <c r="AO5407" s="40"/>
      <c r="AP5407" s="40"/>
      <c r="AQ5407" s="40"/>
      <c r="AR5407" s="40"/>
      <c r="AS5407" s="40"/>
      <c r="AT5407" s="40"/>
      <c r="AU5407" s="40"/>
      <c r="AV5407" s="40"/>
      <c r="AW5407" s="40"/>
      <c r="AX5407" s="40"/>
      <c r="AY5407" s="40"/>
      <c r="AZ5407" s="40"/>
      <c r="BA5407" s="40"/>
      <c r="BB5407" s="40"/>
      <c r="BC5407" s="40"/>
      <c r="BD5407" s="40"/>
      <c r="BE5407" s="40"/>
      <c r="BF5407" s="40"/>
    </row>
    <row r="5408" spans="1:58" x14ac:dyDescent="0.4">
      <c r="A5408" s="510"/>
      <c r="B5408" s="40"/>
      <c r="C5408" s="40"/>
      <c r="D5408" s="45"/>
      <c r="E5408" s="45"/>
      <c r="F5408" s="64"/>
      <c r="G5408" s="40"/>
      <c r="H5408" s="40"/>
      <c r="I5408" s="40"/>
      <c r="J5408" s="40"/>
      <c r="K5408" s="40"/>
      <c r="L5408" s="40"/>
      <c r="M5408" s="40"/>
      <c r="N5408" s="40"/>
      <c r="O5408" s="40"/>
      <c r="P5408" s="40"/>
      <c r="Q5408" s="40"/>
      <c r="R5408" s="40"/>
      <c r="S5408" s="40"/>
      <c r="T5408" s="40"/>
      <c r="U5408" s="40"/>
      <c r="V5408" s="40"/>
      <c r="W5408" s="40"/>
      <c r="X5408" s="40"/>
      <c r="Y5408" s="40"/>
      <c r="Z5408" s="40"/>
      <c r="AA5408" s="40"/>
      <c r="AB5408" s="40"/>
      <c r="AC5408" s="40"/>
      <c r="AD5408" s="40"/>
      <c r="AE5408" s="40"/>
      <c r="AF5408" s="40"/>
      <c r="AG5408" s="40"/>
      <c r="AH5408" s="40"/>
      <c r="AI5408" s="40"/>
      <c r="AJ5408" s="40"/>
      <c r="AK5408" s="40"/>
      <c r="AL5408" s="40"/>
      <c r="AM5408" s="40"/>
      <c r="AN5408" s="40"/>
      <c r="AO5408" s="40"/>
      <c r="AP5408" s="40"/>
      <c r="AQ5408" s="40"/>
      <c r="AR5408" s="40"/>
      <c r="AS5408" s="40"/>
      <c r="AT5408" s="40"/>
      <c r="AU5408" s="40"/>
      <c r="AV5408" s="40"/>
      <c r="AW5408" s="40"/>
      <c r="AX5408" s="40"/>
      <c r="AY5408" s="40"/>
      <c r="AZ5408" s="40"/>
      <c r="BA5408" s="40"/>
      <c r="BB5408" s="40"/>
      <c r="BC5408" s="40"/>
      <c r="BD5408" s="40"/>
      <c r="BE5408" s="40"/>
      <c r="BF5408" s="40"/>
    </row>
    <row r="5409" spans="1:58" x14ac:dyDescent="0.4">
      <c r="A5409" s="510"/>
      <c r="B5409" s="40"/>
      <c r="C5409" s="40"/>
      <c r="D5409" s="45"/>
      <c r="E5409" s="45"/>
      <c r="F5409" s="64"/>
      <c r="G5409" s="40"/>
      <c r="H5409" s="40"/>
      <c r="I5409" s="40"/>
      <c r="J5409" s="40"/>
      <c r="K5409" s="40"/>
      <c r="L5409" s="40"/>
      <c r="M5409" s="40"/>
      <c r="N5409" s="40"/>
      <c r="O5409" s="40"/>
      <c r="P5409" s="40"/>
      <c r="Q5409" s="40"/>
      <c r="R5409" s="40"/>
      <c r="S5409" s="40"/>
      <c r="T5409" s="40"/>
      <c r="U5409" s="40"/>
      <c r="V5409" s="40"/>
      <c r="W5409" s="40"/>
      <c r="X5409" s="40"/>
      <c r="Y5409" s="40"/>
      <c r="Z5409" s="40"/>
      <c r="AA5409" s="40"/>
      <c r="AB5409" s="40"/>
      <c r="AC5409" s="40"/>
      <c r="AD5409" s="40"/>
      <c r="AE5409" s="40"/>
      <c r="AF5409" s="40"/>
      <c r="AG5409" s="40"/>
      <c r="AH5409" s="40"/>
      <c r="AI5409" s="40"/>
      <c r="AJ5409" s="40"/>
      <c r="AK5409" s="40"/>
      <c r="AL5409" s="40"/>
      <c r="AM5409" s="40"/>
      <c r="AN5409" s="40"/>
      <c r="AO5409" s="40"/>
      <c r="AP5409" s="40"/>
      <c r="AQ5409" s="40"/>
      <c r="AR5409" s="40"/>
      <c r="AS5409" s="40"/>
      <c r="AT5409" s="40"/>
      <c r="AU5409" s="40"/>
      <c r="AV5409" s="40"/>
      <c r="AW5409" s="40"/>
      <c r="AX5409" s="40"/>
      <c r="AY5409" s="40"/>
      <c r="AZ5409" s="40"/>
      <c r="BA5409" s="40"/>
      <c r="BB5409" s="40"/>
      <c r="BC5409" s="40"/>
      <c r="BD5409" s="40"/>
      <c r="BE5409" s="40"/>
      <c r="BF5409" s="40"/>
    </row>
    <row r="5410" spans="1:58" x14ac:dyDescent="0.4">
      <c r="A5410" s="510"/>
      <c r="B5410" s="40"/>
      <c r="C5410" s="40"/>
      <c r="D5410" s="45"/>
      <c r="E5410" s="45"/>
      <c r="F5410" s="64"/>
      <c r="G5410" s="40"/>
      <c r="H5410" s="40"/>
      <c r="I5410" s="40"/>
      <c r="J5410" s="40"/>
      <c r="K5410" s="40"/>
      <c r="L5410" s="40"/>
      <c r="M5410" s="40"/>
      <c r="N5410" s="40"/>
      <c r="O5410" s="40"/>
      <c r="P5410" s="40"/>
      <c r="Q5410" s="40"/>
      <c r="R5410" s="40"/>
      <c r="S5410" s="40"/>
      <c r="T5410" s="40"/>
      <c r="U5410" s="40"/>
      <c r="V5410" s="40"/>
      <c r="W5410" s="40"/>
      <c r="X5410" s="40"/>
      <c r="Y5410" s="40"/>
      <c r="Z5410" s="40"/>
      <c r="AA5410" s="40"/>
      <c r="AB5410" s="40"/>
      <c r="AC5410" s="40"/>
      <c r="AD5410" s="40"/>
      <c r="AE5410" s="40"/>
      <c r="AF5410" s="40"/>
      <c r="AG5410" s="40"/>
      <c r="AH5410" s="40"/>
      <c r="AI5410" s="40"/>
      <c r="AJ5410" s="40"/>
      <c r="AK5410" s="40"/>
      <c r="AL5410" s="40"/>
      <c r="AM5410" s="40"/>
      <c r="AN5410" s="40"/>
      <c r="AO5410" s="40"/>
      <c r="AP5410" s="40"/>
      <c r="AQ5410" s="40"/>
      <c r="AR5410" s="40"/>
      <c r="AS5410" s="40"/>
      <c r="AT5410" s="40"/>
      <c r="AU5410" s="40"/>
      <c r="AV5410" s="40"/>
      <c r="AW5410" s="40"/>
      <c r="AX5410" s="40"/>
      <c r="AY5410" s="40"/>
      <c r="AZ5410" s="40"/>
      <c r="BA5410" s="40"/>
      <c r="BB5410" s="40"/>
      <c r="BC5410" s="40"/>
      <c r="BD5410" s="40"/>
      <c r="BE5410" s="40"/>
      <c r="BF5410" s="40"/>
    </row>
    <row r="5411" spans="1:58" x14ac:dyDescent="0.4">
      <c r="A5411" s="510"/>
      <c r="B5411" s="40"/>
      <c r="C5411" s="40"/>
      <c r="D5411" s="45"/>
      <c r="E5411" s="45"/>
      <c r="F5411" s="64"/>
      <c r="G5411" s="40"/>
      <c r="H5411" s="40"/>
      <c r="I5411" s="40"/>
      <c r="J5411" s="40"/>
      <c r="K5411" s="40"/>
      <c r="L5411" s="40"/>
      <c r="M5411" s="40"/>
      <c r="N5411" s="40"/>
      <c r="O5411" s="40"/>
      <c r="P5411" s="40"/>
      <c r="Q5411" s="40"/>
      <c r="R5411" s="40"/>
      <c r="S5411" s="40"/>
      <c r="T5411" s="40"/>
      <c r="U5411" s="40"/>
      <c r="V5411" s="40"/>
      <c r="W5411" s="40"/>
      <c r="X5411" s="40"/>
      <c r="Y5411" s="40"/>
      <c r="Z5411" s="40"/>
      <c r="AA5411" s="40"/>
      <c r="AB5411" s="40"/>
      <c r="AC5411" s="40"/>
      <c r="AD5411" s="40"/>
      <c r="AE5411" s="40"/>
      <c r="AF5411" s="40"/>
      <c r="AG5411" s="40"/>
      <c r="AH5411" s="40"/>
      <c r="AI5411" s="40"/>
      <c r="AJ5411" s="40"/>
      <c r="AK5411" s="40"/>
      <c r="AL5411" s="40"/>
      <c r="AM5411" s="40"/>
      <c r="AN5411" s="40"/>
      <c r="AO5411" s="40"/>
      <c r="AP5411" s="40"/>
      <c r="AQ5411" s="40"/>
      <c r="AR5411" s="40"/>
      <c r="AS5411" s="40"/>
      <c r="AT5411" s="40"/>
      <c r="AU5411" s="40"/>
      <c r="AV5411" s="40"/>
      <c r="AW5411" s="40"/>
      <c r="AX5411" s="40"/>
      <c r="AY5411" s="40"/>
      <c r="AZ5411" s="40"/>
      <c r="BA5411" s="40"/>
      <c r="BB5411" s="40"/>
      <c r="BC5411" s="40"/>
      <c r="BD5411" s="40"/>
      <c r="BE5411" s="40"/>
      <c r="BF5411" s="40"/>
    </row>
    <row r="5412" spans="1:58" x14ac:dyDescent="0.4">
      <c r="A5412" s="510"/>
      <c r="B5412" s="40"/>
      <c r="C5412" s="40"/>
      <c r="D5412" s="45"/>
      <c r="E5412" s="45"/>
      <c r="F5412" s="64"/>
      <c r="G5412" s="40"/>
      <c r="H5412" s="40"/>
      <c r="I5412" s="40"/>
      <c r="J5412" s="40"/>
      <c r="K5412" s="40"/>
      <c r="L5412" s="40"/>
      <c r="M5412" s="40"/>
      <c r="N5412" s="40"/>
      <c r="O5412" s="40"/>
      <c r="P5412" s="40"/>
      <c r="Q5412" s="40"/>
      <c r="R5412" s="40"/>
      <c r="S5412" s="40"/>
      <c r="T5412" s="40"/>
      <c r="U5412" s="40"/>
      <c r="V5412" s="40"/>
      <c r="W5412" s="40"/>
      <c r="X5412" s="40"/>
      <c r="Y5412" s="40"/>
      <c r="Z5412" s="40"/>
      <c r="AA5412" s="40"/>
      <c r="AB5412" s="40"/>
      <c r="AC5412" s="40"/>
      <c r="AD5412" s="40"/>
      <c r="AE5412" s="40"/>
      <c r="AF5412" s="40"/>
      <c r="AG5412" s="40"/>
      <c r="AH5412" s="40"/>
      <c r="AI5412" s="40"/>
      <c r="AJ5412" s="40"/>
      <c r="AK5412" s="40"/>
      <c r="AL5412" s="40"/>
      <c r="AM5412" s="40"/>
      <c r="AN5412" s="40"/>
      <c r="AO5412" s="40"/>
      <c r="AP5412" s="40"/>
      <c r="AQ5412" s="40"/>
      <c r="AR5412" s="40"/>
      <c r="AS5412" s="40"/>
      <c r="AT5412" s="40"/>
      <c r="AU5412" s="40"/>
      <c r="AV5412" s="40"/>
      <c r="AW5412" s="40"/>
      <c r="AX5412" s="40"/>
      <c r="AY5412" s="40"/>
      <c r="AZ5412" s="40"/>
      <c r="BA5412" s="40"/>
      <c r="BB5412" s="40"/>
      <c r="BC5412" s="40"/>
      <c r="BD5412" s="40"/>
      <c r="BE5412" s="40"/>
      <c r="BF5412" s="40"/>
    </row>
    <row r="5413" spans="1:58" x14ac:dyDescent="0.4">
      <c r="A5413" s="510"/>
      <c r="B5413" s="40"/>
      <c r="C5413" s="40"/>
      <c r="D5413" s="45"/>
      <c r="E5413" s="45"/>
      <c r="F5413" s="64"/>
      <c r="G5413" s="40"/>
      <c r="H5413" s="40"/>
      <c r="I5413" s="40"/>
      <c r="J5413" s="40"/>
      <c r="K5413" s="40"/>
      <c r="L5413" s="40"/>
      <c r="M5413" s="40"/>
      <c r="N5413" s="40"/>
      <c r="O5413" s="40"/>
      <c r="P5413" s="40"/>
      <c r="Q5413" s="40"/>
      <c r="R5413" s="40"/>
      <c r="S5413" s="40"/>
      <c r="T5413" s="40"/>
      <c r="U5413" s="40"/>
      <c r="V5413" s="40"/>
      <c r="W5413" s="40"/>
      <c r="X5413" s="40"/>
      <c r="Y5413" s="40"/>
      <c r="Z5413" s="40"/>
      <c r="AA5413" s="40"/>
      <c r="AB5413" s="40"/>
      <c r="AC5413" s="40"/>
      <c r="AD5413" s="40"/>
      <c r="AE5413" s="40"/>
      <c r="AF5413" s="40"/>
      <c r="AG5413" s="40"/>
      <c r="AH5413" s="40"/>
      <c r="AI5413" s="40"/>
      <c r="AJ5413" s="40"/>
      <c r="AK5413" s="40"/>
      <c r="AL5413" s="40"/>
      <c r="AM5413" s="40"/>
      <c r="AN5413" s="40"/>
      <c r="AO5413" s="40"/>
      <c r="AP5413" s="40"/>
      <c r="AQ5413" s="40"/>
      <c r="AR5413" s="40"/>
      <c r="AS5413" s="40"/>
      <c r="AT5413" s="40"/>
      <c r="AU5413" s="40"/>
      <c r="AV5413" s="40"/>
      <c r="AW5413" s="40"/>
      <c r="AX5413" s="40"/>
      <c r="AY5413" s="40"/>
      <c r="AZ5413" s="40"/>
      <c r="BA5413" s="40"/>
      <c r="BB5413" s="40"/>
      <c r="BC5413" s="40"/>
      <c r="BD5413" s="40"/>
      <c r="BE5413" s="40"/>
      <c r="BF5413" s="40"/>
    </row>
    <row r="5414" spans="1:58" x14ac:dyDescent="0.4">
      <c r="A5414" s="510"/>
      <c r="B5414" s="40"/>
      <c r="C5414" s="40"/>
      <c r="D5414" s="45"/>
      <c r="E5414" s="45"/>
      <c r="F5414" s="64"/>
      <c r="G5414" s="40"/>
      <c r="H5414" s="40"/>
      <c r="I5414" s="40"/>
      <c r="J5414" s="40"/>
      <c r="K5414" s="40"/>
      <c r="L5414" s="40"/>
      <c r="M5414" s="40"/>
      <c r="N5414" s="40"/>
      <c r="O5414" s="40"/>
      <c r="P5414" s="40"/>
      <c r="Q5414" s="40"/>
      <c r="R5414" s="40"/>
      <c r="S5414" s="40"/>
      <c r="T5414" s="40"/>
      <c r="U5414" s="40"/>
      <c r="V5414" s="40"/>
      <c r="W5414" s="40"/>
      <c r="X5414" s="40"/>
      <c r="Y5414" s="40"/>
      <c r="Z5414" s="40"/>
      <c r="AA5414" s="40"/>
      <c r="AB5414" s="40"/>
      <c r="AC5414" s="40"/>
      <c r="AD5414" s="40"/>
      <c r="AE5414" s="40"/>
      <c r="AF5414" s="40"/>
      <c r="AG5414" s="40"/>
      <c r="AH5414" s="40"/>
      <c r="AI5414" s="40"/>
      <c r="AJ5414" s="40"/>
      <c r="AK5414" s="40"/>
      <c r="AL5414" s="40"/>
      <c r="AM5414" s="40"/>
      <c r="AN5414" s="40"/>
      <c r="AO5414" s="40"/>
      <c r="AP5414" s="40"/>
      <c r="AQ5414" s="40"/>
      <c r="AR5414" s="40"/>
      <c r="AS5414" s="40"/>
      <c r="AT5414" s="40"/>
      <c r="AU5414" s="40"/>
      <c r="AV5414" s="40"/>
      <c r="AW5414" s="40"/>
      <c r="AX5414" s="40"/>
      <c r="AY5414" s="40"/>
      <c r="AZ5414" s="40"/>
      <c r="BA5414" s="40"/>
      <c r="BB5414" s="40"/>
      <c r="BC5414" s="40"/>
      <c r="BD5414" s="40"/>
      <c r="BE5414" s="40"/>
      <c r="BF5414" s="40"/>
    </row>
    <row r="5415" spans="1:58" x14ac:dyDescent="0.4">
      <c r="A5415" s="510"/>
      <c r="B5415" s="40"/>
      <c r="C5415" s="40"/>
      <c r="D5415" s="45"/>
      <c r="E5415" s="45"/>
      <c r="F5415" s="64"/>
      <c r="G5415" s="40"/>
      <c r="H5415" s="40"/>
      <c r="I5415" s="40"/>
      <c r="J5415" s="40"/>
      <c r="K5415" s="40"/>
      <c r="L5415" s="40"/>
      <c r="M5415" s="40"/>
      <c r="N5415" s="40"/>
      <c r="O5415" s="40"/>
      <c r="P5415" s="40"/>
      <c r="Q5415" s="40"/>
      <c r="R5415" s="40"/>
      <c r="S5415" s="40"/>
      <c r="T5415" s="40"/>
      <c r="U5415" s="40"/>
      <c r="V5415" s="40"/>
      <c r="W5415" s="40"/>
      <c r="X5415" s="40"/>
      <c r="Y5415" s="40"/>
      <c r="Z5415" s="40"/>
      <c r="AA5415" s="40"/>
      <c r="AB5415" s="40"/>
      <c r="AC5415" s="40"/>
      <c r="AD5415" s="40"/>
      <c r="AE5415" s="40"/>
      <c r="AF5415" s="40"/>
      <c r="AG5415" s="40"/>
      <c r="AH5415" s="40"/>
      <c r="AI5415" s="40"/>
      <c r="AJ5415" s="40"/>
      <c r="AK5415" s="40"/>
      <c r="AL5415" s="40"/>
      <c r="AM5415" s="40"/>
      <c r="AN5415" s="40"/>
      <c r="AO5415" s="40"/>
      <c r="AP5415" s="40"/>
      <c r="AQ5415" s="40"/>
      <c r="AR5415" s="40"/>
      <c r="AS5415" s="40"/>
      <c r="AT5415" s="40"/>
      <c r="AU5415" s="40"/>
      <c r="AV5415" s="40"/>
      <c r="AW5415" s="40"/>
      <c r="AX5415" s="40"/>
      <c r="AY5415" s="40"/>
      <c r="AZ5415" s="40"/>
      <c r="BA5415" s="40"/>
      <c r="BB5415" s="40"/>
      <c r="BC5415" s="40"/>
      <c r="BD5415" s="40"/>
      <c r="BE5415" s="40"/>
      <c r="BF5415" s="40"/>
    </row>
    <row r="5416" spans="1:58" x14ac:dyDescent="0.4">
      <c r="A5416" s="510"/>
      <c r="B5416" s="40"/>
      <c r="C5416" s="40"/>
      <c r="D5416" s="45"/>
      <c r="E5416" s="45"/>
      <c r="F5416" s="64"/>
      <c r="G5416" s="40"/>
      <c r="H5416" s="40"/>
      <c r="I5416" s="40"/>
      <c r="J5416" s="40"/>
      <c r="K5416" s="40"/>
      <c r="L5416" s="40"/>
      <c r="M5416" s="40"/>
      <c r="N5416" s="40"/>
      <c r="O5416" s="40"/>
      <c r="P5416" s="40"/>
      <c r="Q5416" s="40"/>
      <c r="R5416" s="40"/>
      <c r="S5416" s="40"/>
      <c r="T5416" s="40"/>
      <c r="U5416" s="40"/>
      <c r="V5416" s="40"/>
      <c r="W5416" s="40"/>
      <c r="X5416" s="40"/>
      <c r="Y5416" s="40"/>
      <c r="Z5416" s="40"/>
      <c r="AA5416" s="40"/>
      <c r="AB5416" s="40"/>
      <c r="AC5416" s="40"/>
      <c r="AD5416" s="40"/>
      <c r="AE5416" s="40"/>
      <c r="AF5416" s="40"/>
      <c r="AG5416" s="40"/>
      <c r="AH5416" s="40"/>
      <c r="AI5416" s="40"/>
      <c r="AJ5416" s="40"/>
      <c r="AK5416" s="40"/>
      <c r="AL5416" s="40"/>
      <c r="AM5416" s="40"/>
      <c r="AN5416" s="40"/>
      <c r="AO5416" s="40"/>
      <c r="AP5416" s="40"/>
      <c r="AQ5416" s="40"/>
      <c r="AR5416" s="40"/>
      <c r="AS5416" s="40"/>
      <c r="AT5416" s="40"/>
      <c r="AU5416" s="40"/>
      <c r="AV5416" s="40"/>
      <c r="AW5416" s="40"/>
      <c r="AX5416" s="40"/>
      <c r="AY5416" s="40"/>
      <c r="AZ5416" s="40"/>
      <c r="BA5416" s="40"/>
      <c r="BB5416" s="40"/>
      <c r="BC5416" s="40"/>
      <c r="BD5416" s="40"/>
      <c r="BE5416" s="40"/>
      <c r="BF5416" s="40"/>
    </row>
    <row r="5417" spans="1:58" x14ac:dyDescent="0.4">
      <c r="A5417" s="510"/>
      <c r="B5417" s="40"/>
      <c r="C5417" s="40"/>
      <c r="D5417" s="45"/>
      <c r="E5417" s="45"/>
      <c r="F5417" s="64"/>
      <c r="G5417" s="40"/>
      <c r="H5417" s="40"/>
      <c r="I5417" s="40"/>
      <c r="J5417" s="40"/>
      <c r="K5417" s="40"/>
      <c r="L5417" s="40"/>
      <c r="M5417" s="40"/>
      <c r="N5417" s="40"/>
      <c r="O5417" s="40"/>
      <c r="P5417" s="40"/>
      <c r="Q5417" s="40"/>
      <c r="R5417" s="40"/>
      <c r="S5417" s="40"/>
      <c r="T5417" s="40"/>
      <c r="U5417" s="40"/>
      <c r="V5417" s="40"/>
      <c r="W5417" s="40"/>
      <c r="X5417" s="40"/>
      <c r="Y5417" s="40"/>
      <c r="Z5417" s="40"/>
      <c r="AA5417" s="40"/>
      <c r="AB5417" s="40"/>
      <c r="AC5417" s="40"/>
      <c r="AD5417" s="40"/>
      <c r="AE5417" s="40"/>
      <c r="AF5417" s="40"/>
      <c r="AG5417" s="40"/>
      <c r="AH5417" s="40"/>
      <c r="AI5417" s="40"/>
      <c r="AJ5417" s="40"/>
      <c r="AK5417" s="40"/>
      <c r="AL5417" s="40"/>
      <c r="AM5417" s="40"/>
      <c r="AN5417" s="40"/>
      <c r="AO5417" s="40"/>
      <c r="AP5417" s="40"/>
      <c r="AQ5417" s="40"/>
      <c r="AR5417" s="40"/>
      <c r="AS5417" s="40"/>
      <c r="AT5417" s="40"/>
      <c r="AU5417" s="40"/>
      <c r="AV5417" s="40"/>
      <c r="AW5417" s="40"/>
      <c r="AX5417" s="40"/>
      <c r="AY5417" s="40"/>
      <c r="AZ5417" s="40"/>
      <c r="BA5417" s="40"/>
      <c r="BB5417" s="40"/>
      <c r="BC5417" s="40"/>
      <c r="BD5417" s="40"/>
      <c r="BE5417" s="40"/>
      <c r="BF5417" s="40"/>
    </row>
    <row r="5418" spans="1:58" x14ac:dyDescent="0.4">
      <c r="A5418" s="510"/>
      <c r="B5418" s="40"/>
      <c r="C5418" s="40"/>
      <c r="D5418" s="45"/>
      <c r="E5418" s="45"/>
      <c r="F5418" s="64"/>
      <c r="G5418" s="40"/>
      <c r="H5418" s="40"/>
      <c r="I5418" s="40"/>
      <c r="J5418" s="40"/>
      <c r="K5418" s="40"/>
      <c r="L5418" s="40"/>
      <c r="M5418" s="40"/>
      <c r="N5418" s="40"/>
      <c r="O5418" s="40"/>
      <c r="P5418" s="40"/>
      <c r="Q5418" s="40"/>
      <c r="R5418" s="40"/>
      <c r="S5418" s="40"/>
      <c r="T5418" s="40"/>
      <c r="U5418" s="40"/>
      <c r="V5418" s="40"/>
      <c r="W5418" s="40"/>
      <c r="X5418" s="40"/>
      <c r="Y5418" s="40"/>
      <c r="Z5418" s="40"/>
      <c r="AA5418" s="40"/>
      <c r="AB5418" s="40"/>
      <c r="AC5418" s="40"/>
      <c r="AD5418" s="40"/>
      <c r="AE5418" s="40"/>
      <c r="AF5418" s="40"/>
      <c r="AG5418" s="40"/>
      <c r="AH5418" s="40"/>
      <c r="AI5418" s="40"/>
      <c r="AJ5418" s="40"/>
      <c r="AK5418" s="40"/>
      <c r="AL5418" s="40"/>
      <c r="AM5418" s="40"/>
      <c r="AN5418" s="40"/>
      <c r="AO5418" s="40"/>
      <c r="AP5418" s="40"/>
      <c r="AQ5418" s="40"/>
      <c r="AR5418" s="40"/>
      <c r="AS5418" s="40"/>
      <c r="AT5418" s="40"/>
      <c r="AU5418" s="40"/>
      <c r="AV5418" s="40"/>
      <c r="AW5418" s="40"/>
      <c r="AX5418" s="40"/>
      <c r="AY5418" s="40"/>
      <c r="AZ5418" s="40"/>
      <c r="BA5418" s="40"/>
      <c r="BB5418" s="40"/>
      <c r="BC5418" s="40"/>
      <c r="BD5418" s="40"/>
      <c r="BE5418" s="40"/>
      <c r="BF5418" s="40"/>
    </row>
    <row r="5419" spans="1:58" x14ac:dyDescent="0.4">
      <c r="A5419" s="510"/>
      <c r="B5419" s="40"/>
      <c r="C5419" s="40"/>
      <c r="D5419" s="45"/>
      <c r="E5419" s="45"/>
      <c r="F5419" s="64"/>
      <c r="G5419" s="40"/>
      <c r="H5419" s="40"/>
      <c r="I5419" s="40"/>
      <c r="J5419" s="40"/>
      <c r="K5419" s="40"/>
      <c r="L5419" s="40"/>
      <c r="M5419" s="40"/>
      <c r="N5419" s="40"/>
      <c r="O5419" s="40"/>
      <c r="P5419" s="40"/>
      <c r="Q5419" s="40"/>
      <c r="R5419" s="40"/>
      <c r="S5419" s="40"/>
      <c r="T5419" s="40"/>
      <c r="U5419" s="40"/>
      <c r="V5419" s="40"/>
      <c r="W5419" s="40"/>
      <c r="X5419" s="40"/>
      <c r="Y5419" s="40"/>
      <c r="Z5419" s="40"/>
      <c r="AA5419" s="40"/>
      <c r="AB5419" s="40"/>
      <c r="AC5419" s="40"/>
      <c r="AD5419" s="40"/>
      <c r="AE5419" s="40"/>
      <c r="AF5419" s="40"/>
      <c r="AG5419" s="40"/>
      <c r="AH5419" s="40"/>
      <c r="AI5419" s="40"/>
      <c r="AJ5419" s="40"/>
      <c r="AK5419" s="40"/>
      <c r="AL5419" s="40"/>
      <c r="AM5419" s="40"/>
      <c r="AN5419" s="40"/>
      <c r="AO5419" s="40"/>
      <c r="AP5419" s="40"/>
      <c r="AQ5419" s="40"/>
      <c r="AR5419" s="40"/>
      <c r="AS5419" s="40"/>
      <c r="AT5419" s="40"/>
      <c r="AU5419" s="40"/>
      <c r="AV5419" s="40"/>
      <c r="AW5419" s="40"/>
      <c r="AX5419" s="40"/>
      <c r="AY5419" s="40"/>
      <c r="AZ5419" s="40"/>
      <c r="BA5419" s="40"/>
      <c r="BB5419" s="40"/>
      <c r="BC5419" s="40"/>
      <c r="BD5419" s="40"/>
      <c r="BE5419" s="40"/>
      <c r="BF5419" s="40"/>
    </row>
    <row r="5420" spans="1:58" x14ac:dyDescent="0.4">
      <c r="A5420" s="510"/>
      <c r="B5420" s="40"/>
      <c r="C5420" s="40"/>
      <c r="D5420" s="45"/>
      <c r="E5420" s="45"/>
      <c r="F5420" s="64"/>
      <c r="G5420" s="40"/>
      <c r="H5420" s="40"/>
      <c r="I5420" s="40"/>
      <c r="J5420" s="40"/>
      <c r="K5420" s="40"/>
      <c r="L5420" s="40"/>
      <c r="M5420" s="40"/>
      <c r="N5420" s="40"/>
      <c r="O5420" s="40"/>
      <c r="P5420" s="40"/>
      <c r="Q5420" s="40"/>
      <c r="R5420" s="40"/>
      <c r="S5420" s="40"/>
      <c r="T5420" s="40"/>
      <c r="U5420" s="40"/>
      <c r="V5420" s="40"/>
      <c r="W5420" s="40"/>
      <c r="X5420" s="40"/>
      <c r="Y5420" s="40"/>
      <c r="Z5420" s="40"/>
      <c r="AA5420" s="40"/>
      <c r="AB5420" s="40"/>
      <c r="AC5420" s="40"/>
      <c r="AD5420" s="40"/>
      <c r="AE5420" s="40"/>
      <c r="AF5420" s="40"/>
      <c r="AG5420" s="40"/>
      <c r="AH5420" s="40"/>
      <c r="AI5420" s="40"/>
      <c r="AJ5420" s="40"/>
      <c r="AK5420" s="40"/>
      <c r="AL5420" s="40"/>
      <c r="AM5420" s="40"/>
      <c r="AN5420" s="40"/>
      <c r="AO5420" s="40"/>
      <c r="AP5420" s="40"/>
      <c r="AQ5420" s="40"/>
      <c r="AR5420" s="40"/>
      <c r="AS5420" s="40"/>
      <c r="AT5420" s="40"/>
      <c r="AU5420" s="40"/>
      <c r="AV5420" s="40"/>
      <c r="AW5420" s="40"/>
      <c r="AX5420" s="40"/>
      <c r="AY5420" s="40"/>
      <c r="AZ5420" s="40"/>
      <c r="BA5420" s="40"/>
      <c r="BB5420" s="40"/>
      <c r="BC5420" s="40"/>
      <c r="BD5420" s="40"/>
      <c r="BE5420" s="40"/>
      <c r="BF5420" s="40"/>
    </row>
    <row r="5421" spans="1:58" x14ac:dyDescent="0.4">
      <c r="A5421" s="510"/>
      <c r="B5421" s="40"/>
      <c r="C5421" s="40"/>
      <c r="D5421" s="45"/>
      <c r="E5421" s="45"/>
      <c r="F5421" s="64"/>
      <c r="G5421" s="40"/>
      <c r="H5421" s="40"/>
      <c r="I5421" s="40"/>
      <c r="J5421" s="40"/>
      <c r="K5421" s="40"/>
      <c r="L5421" s="40"/>
      <c r="M5421" s="40"/>
      <c r="N5421" s="40"/>
      <c r="O5421" s="40"/>
      <c r="P5421" s="40"/>
      <c r="Q5421" s="40"/>
      <c r="R5421" s="40"/>
      <c r="S5421" s="40"/>
      <c r="T5421" s="40"/>
      <c r="U5421" s="40"/>
      <c r="V5421" s="40"/>
      <c r="W5421" s="40"/>
      <c r="X5421" s="40"/>
      <c r="Y5421" s="40"/>
      <c r="Z5421" s="40"/>
      <c r="AA5421" s="40"/>
      <c r="AB5421" s="40"/>
      <c r="AC5421" s="40"/>
      <c r="AD5421" s="40"/>
      <c r="AE5421" s="40"/>
      <c r="AF5421" s="40"/>
      <c r="AG5421" s="40"/>
      <c r="AH5421" s="40"/>
      <c r="AI5421" s="40"/>
      <c r="AJ5421" s="40"/>
      <c r="AK5421" s="40"/>
      <c r="AL5421" s="40"/>
      <c r="AM5421" s="40"/>
      <c r="AN5421" s="40"/>
      <c r="AO5421" s="40"/>
      <c r="AP5421" s="40"/>
      <c r="AQ5421" s="40"/>
      <c r="AR5421" s="40"/>
      <c r="AS5421" s="40"/>
      <c r="AT5421" s="40"/>
      <c r="AU5421" s="40"/>
      <c r="AV5421" s="40"/>
      <c r="AW5421" s="40"/>
      <c r="AX5421" s="40"/>
      <c r="AY5421" s="40"/>
      <c r="AZ5421" s="40"/>
      <c r="BA5421" s="40"/>
      <c r="BB5421" s="40"/>
      <c r="BC5421" s="40"/>
      <c r="BD5421" s="40"/>
      <c r="BE5421" s="40"/>
      <c r="BF5421" s="40"/>
    </row>
    <row r="5422" spans="1:58" x14ac:dyDescent="0.4">
      <c r="A5422" s="510"/>
      <c r="B5422" s="40"/>
      <c r="C5422" s="40"/>
      <c r="D5422" s="45"/>
      <c r="E5422" s="45"/>
      <c r="F5422" s="64"/>
      <c r="G5422" s="40"/>
      <c r="H5422" s="40"/>
      <c r="I5422" s="40"/>
      <c r="J5422" s="40"/>
      <c r="K5422" s="40"/>
      <c r="L5422" s="40"/>
      <c r="M5422" s="40"/>
      <c r="N5422" s="40"/>
      <c r="O5422" s="40"/>
      <c r="P5422" s="40"/>
      <c r="Q5422" s="40"/>
      <c r="R5422" s="40"/>
      <c r="S5422" s="40"/>
      <c r="T5422" s="40"/>
      <c r="U5422" s="40"/>
      <c r="V5422" s="40"/>
      <c r="W5422" s="40"/>
      <c r="X5422" s="40"/>
      <c r="Y5422" s="40"/>
      <c r="Z5422" s="40"/>
      <c r="AA5422" s="40"/>
      <c r="AB5422" s="40"/>
      <c r="AC5422" s="40"/>
      <c r="AD5422" s="40"/>
      <c r="AE5422" s="40"/>
      <c r="AF5422" s="40"/>
      <c r="AG5422" s="40"/>
      <c r="AH5422" s="40"/>
      <c r="AI5422" s="40"/>
      <c r="AJ5422" s="40"/>
      <c r="AK5422" s="40"/>
      <c r="AL5422" s="40"/>
      <c r="AM5422" s="40"/>
      <c r="AN5422" s="40"/>
      <c r="AO5422" s="40"/>
      <c r="AP5422" s="40"/>
      <c r="AQ5422" s="40"/>
      <c r="AR5422" s="40"/>
      <c r="AS5422" s="40"/>
      <c r="AT5422" s="40"/>
      <c r="AU5422" s="40"/>
      <c r="AV5422" s="40"/>
      <c r="AW5422" s="40"/>
      <c r="AX5422" s="40"/>
      <c r="AY5422" s="40"/>
      <c r="AZ5422" s="40"/>
      <c r="BA5422" s="40"/>
      <c r="BB5422" s="40"/>
      <c r="BC5422" s="40"/>
      <c r="BD5422" s="40"/>
      <c r="BE5422" s="40"/>
      <c r="BF5422" s="40"/>
    </row>
    <row r="5423" spans="1:58" x14ac:dyDescent="0.4">
      <c r="A5423" s="510"/>
      <c r="B5423" s="40"/>
      <c r="C5423" s="40"/>
      <c r="D5423" s="45"/>
      <c r="E5423" s="45"/>
      <c r="F5423" s="64"/>
      <c r="G5423" s="40"/>
      <c r="H5423" s="40"/>
      <c r="I5423" s="40"/>
      <c r="J5423" s="40"/>
      <c r="K5423" s="40"/>
      <c r="L5423" s="40"/>
      <c r="M5423" s="40"/>
      <c r="N5423" s="40"/>
      <c r="O5423" s="40"/>
      <c r="P5423" s="40"/>
      <c r="Q5423" s="40"/>
      <c r="R5423" s="40"/>
      <c r="S5423" s="40"/>
      <c r="T5423" s="40"/>
      <c r="U5423" s="40"/>
      <c r="V5423" s="40"/>
      <c r="W5423" s="40"/>
      <c r="X5423" s="40"/>
      <c r="Y5423" s="40"/>
      <c r="Z5423" s="40"/>
      <c r="AA5423" s="40"/>
      <c r="AB5423" s="40"/>
      <c r="AC5423" s="40"/>
      <c r="AD5423" s="40"/>
      <c r="AE5423" s="40"/>
      <c r="AF5423" s="40"/>
      <c r="AG5423" s="40"/>
      <c r="AH5423" s="40"/>
      <c r="AI5423" s="40"/>
      <c r="AJ5423" s="40"/>
      <c r="AK5423" s="40"/>
      <c r="AL5423" s="40"/>
      <c r="AM5423" s="40"/>
      <c r="AN5423" s="40"/>
      <c r="AO5423" s="40"/>
      <c r="AP5423" s="40"/>
      <c r="AQ5423" s="40"/>
      <c r="AR5423" s="40"/>
      <c r="AS5423" s="40"/>
      <c r="AT5423" s="40"/>
      <c r="AU5423" s="40"/>
      <c r="AV5423" s="40"/>
      <c r="AW5423" s="40"/>
      <c r="AX5423" s="40"/>
      <c r="AY5423" s="40"/>
      <c r="AZ5423" s="40"/>
      <c r="BA5423" s="40"/>
      <c r="BB5423" s="40"/>
      <c r="BC5423" s="40"/>
      <c r="BD5423" s="40"/>
      <c r="BE5423" s="40"/>
      <c r="BF5423" s="40"/>
    </row>
    <row r="5424" spans="1:58" x14ac:dyDescent="0.4">
      <c r="A5424" s="510"/>
      <c r="B5424" s="40"/>
      <c r="C5424" s="40"/>
      <c r="D5424" s="45"/>
      <c r="E5424" s="45"/>
      <c r="F5424" s="64"/>
      <c r="G5424" s="40"/>
      <c r="H5424" s="40"/>
      <c r="I5424" s="40"/>
      <c r="J5424" s="40"/>
      <c r="K5424" s="40"/>
      <c r="L5424" s="40"/>
      <c r="M5424" s="40"/>
      <c r="N5424" s="40"/>
      <c r="O5424" s="40"/>
      <c r="P5424" s="40"/>
      <c r="Q5424" s="40"/>
      <c r="R5424" s="40"/>
      <c r="S5424" s="40"/>
      <c r="T5424" s="40"/>
      <c r="U5424" s="40"/>
      <c r="V5424" s="40"/>
      <c r="W5424" s="40"/>
      <c r="X5424" s="40"/>
      <c r="Y5424" s="40"/>
      <c r="Z5424" s="40"/>
      <c r="AA5424" s="40"/>
      <c r="AB5424" s="40"/>
      <c r="AC5424" s="40"/>
      <c r="AD5424" s="40"/>
      <c r="AE5424" s="40"/>
      <c r="AF5424" s="40"/>
      <c r="AG5424" s="40"/>
      <c r="AH5424" s="40"/>
      <c r="AI5424" s="40"/>
      <c r="AJ5424" s="40"/>
      <c r="AK5424" s="40"/>
      <c r="AL5424" s="40"/>
      <c r="AM5424" s="40"/>
      <c r="AN5424" s="40"/>
      <c r="AO5424" s="40"/>
      <c r="AP5424" s="40"/>
      <c r="AQ5424" s="40"/>
      <c r="AR5424" s="40"/>
      <c r="AS5424" s="40"/>
      <c r="AT5424" s="40"/>
      <c r="AU5424" s="40"/>
      <c r="AV5424" s="40"/>
      <c r="AW5424" s="40"/>
      <c r="AX5424" s="40"/>
      <c r="AY5424" s="40"/>
      <c r="AZ5424" s="40"/>
      <c r="BA5424" s="40"/>
      <c r="BB5424" s="40"/>
      <c r="BC5424" s="40"/>
      <c r="BD5424" s="40"/>
      <c r="BE5424" s="40"/>
      <c r="BF5424" s="40"/>
    </row>
    <row r="5425" spans="1:58" x14ac:dyDescent="0.4">
      <c r="A5425" s="510"/>
      <c r="B5425" s="40"/>
      <c r="C5425" s="40"/>
      <c r="D5425" s="45"/>
      <c r="E5425" s="45"/>
      <c r="F5425" s="64"/>
      <c r="G5425" s="40"/>
      <c r="H5425" s="40"/>
      <c r="I5425" s="40"/>
      <c r="J5425" s="40"/>
      <c r="K5425" s="40"/>
      <c r="L5425" s="40"/>
      <c r="M5425" s="40"/>
      <c r="N5425" s="40"/>
      <c r="O5425" s="40"/>
      <c r="P5425" s="40"/>
      <c r="Q5425" s="40"/>
      <c r="R5425" s="40"/>
      <c r="S5425" s="40"/>
      <c r="T5425" s="40"/>
      <c r="U5425" s="40"/>
      <c r="V5425" s="40"/>
      <c r="W5425" s="40"/>
      <c r="X5425" s="40"/>
      <c r="Y5425" s="40"/>
      <c r="Z5425" s="40"/>
      <c r="AA5425" s="40"/>
      <c r="AB5425" s="40"/>
      <c r="AC5425" s="40"/>
      <c r="AD5425" s="40"/>
      <c r="AE5425" s="40"/>
      <c r="AF5425" s="40"/>
      <c r="AG5425" s="40"/>
      <c r="AH5425" s="40"/>
      <c r="AI5425" s="40"/>
      <c r="AJ5425" s="40"/>
      <c r="AK5425" s="40"/>
      <c r="AL5425" s="40"/>
      <c r="AM5425" s="40"/>
      <c r="AN5425" s="40"/>
      <c r="AO5425" s="40"/>
      <c r="AP5425" s="40"/>
      <c r="AQ5425" s="40"/>
      <c r="AR5425" s="40"/>
      <c r="AS5425" s="40"/>
      <c r="AT5425" s="40"/>
      <c r="AU5425" s="40"/>
      <c r="AV5425" s="40"/>
      <c r="AW5425" s="40"/>
      <c r="AX5425" s="40"/>
      <c r="AY5425" s="40"/>
      <c r="AZ5425" s="40"/>
      <c r="BA5425" s="40"/>
      <c r="BB5425" s="40"/>
      <c r="BC5425" s="40"/>
      <c r="BD5425" s="40"/>
      <c r="BE5425" s="40"/>
      <c r="BF5425" s="40"/>
    </row>
    <row r="5426" spans="1:58" x14ac:dyDescent="0.4">
      <c r="A5426" s="510"/>
      <c r="B5426" s="40"/>
      <c r="C5426" s="40"/>
      <c r="D5426" s="45"/>
      <c r="E5426" s="45"/>
      <c r="F5426" s="64"/>
      <c r="G5426" s="40"/>
      <c r="H5426" s="40"/>
      <c r="I5426" s="40"/>
      <c r="J5426" s="40"/>
      <c r="K5426" s="40"/>
      <c r="L5426" s="40"/>
      <c r="M5426" s="40"/>
      <c r="N5426" s="40"/>
      <c r="O5426" s="40"/>
      <c r="P5426" s="40"/>
      <c r="Q5426" s="40"/>
      <c r="R5426" s="40"/>
      <c r="S5426" s="40"/>
      <c r="T5426" s="40"/>
      <c r="U5426" s="40"/>
      <c r="V5426" s="40"/>
      <c r="W5426" s="40"/>
      <c r="X5426" s="40"/>
      <c r="Y5426" s="40"/>
      <c r="Z5426" s="40"/>
      <c r="AA5426" s="40"/>
      <c r="AB5426" s="40"/>
      <c r="AC5426" s="40"/>
      <c r="AD5426" s="40"/>
      <c r="AE5426" s="40"/>
      <c r="AF5426" s="40"/>
      <c r="AG5426" s="40"/>
      <c r="AH5426" s="40"/>
      <c r="AI5426" s="40"/>
      <c r="AJ5426" s="40"/>
      <c r="AK5426" s="40"/>
      <c r="AL5426" s="40"/>
      <c r="AM5426" s="40"/>
      <c r="AN5426" s="40"/>
      <c r="AO5426" s="40"/>
      <c r="AP5426" s="40"/>
      <c r="AQ5426" s="40"/>
      <c r="AR5426" s="40"/>
      <c r="AS5426" s="40"/>
      <c r="AT5426" s="40"/>
      <c r="AU5426" s="40"/>
      <c r="AV5426" s="40"/>
      <c r="AW5426" s="40"/>
      <c r="AX5426" s="40"/>
      <c r="AY5426" s="40"/>
      <c r="AZ5426" s="40"/>
      <c r="BA5426" s="40"/>
      <c r="BB5426" s="40"/>
      <c r="BC5426" s="40"/>
      <c r="BD5426" s="40"/>
      <c r="BE5426" s="40"/>
      <c r="BF5426" s="40"/>
    </row>
    <row r="5427" spans="1:58" x14ac:dyDescent="0.4">
      <c r="A5427" s="510"/>
      <c r="B5427" s="40"/>
      <c r="C5427" s="40"/>
      <c r="D5427" s="45"/>
      <c r="E5427" s="45"/>
      <c r="F5427" s="64"/>
      <c r="G5427" s="40"/>
      <c r="H5427" s="40"/>
      <c r="I5427" s="40"/>
      <c r="J5427" s="40"/>
      <c r="K5427" s="40"/>
      <c r="L5427" s="40"/>
      <c r="M5427" s="40"/>
      <c r="N5427" s="40"/>
      <c r="O5427" s="40"/>
      <c r="P5427" s="40"/>
      <c r="Q5427" s="40"/>
      <c r="R5427" s="40"/>
      <c r="S5427" s="40"/>
      <c r="T5427" s="40"/>
      <c r="U5427" s="40"/>
      <c r="V5427" s="40"/>
      <c r="W5427" s="40"/>
      <c r="X5427" s="40"/>
      <c r="Y5427" s="40"/>
      <c r="Z5427" s="40"/>
      <c r="AA5427" s="40"/>
      <c r="AB5427" s="40"/>
      <c r="AC5427" s="40"/>
      <c r="AD5427" s="40"/>
      <c r="AE5427" s="40"/>
      <c r="AF5427" s="40"/>
      <c r="AG5427" s="40"/>
      <c r="AH5427" s="40"/>
      <c r="AI5427" s="40"/>
      <c r="AJ5427" s="40"/>
      <c r="AK5427" s="40"/>
      <c r="AL5427" s="40"/>
      <c r="AM5427" s="40"/>
      <c r="AN5427" s="40"/>
      <c r="AO5427" s="40"/>
      <c r="AP5427" s="40"/>
      <c r="AQ5427" s="40"/>
      <c r="AR5427" s="40"/>
      <c r="AS5427" s="40"/>
      <c r="AT5427" s="40"/>
      <c r="AU5427" s="40"/>
      <c r="AV5427" s="40"/>
      <c r="AW5427" s="40"/>
      <c r="AX5427" s="40"/>
      <c r="AY5427" s="40"/>
      <c r="AZ5427" s="40"/>
      <c r="BA5427" s="40"/>
      <c r="BB5427" s="40"/>
      <c r="BC5427" s="40"/>
      <c r="BD5427" s="40"/>
      <c r="BE5427" s="40"/>
      <c r="BF5427" s="40"/>
    </row>
    <row r="5428" spans="1:58" x14ac:dyDescent="0.4">
      <c r="A5428" s="510"/>
      <c r="B5428" s="40"/>
      <c r="C5428" s="40"/>
      <c r="D5428" s="45"/>
      <c r="E5428" s="45"/>
      <c r="F5428" s="64"/>
      <c r="G5428" s="40"/>
      <c r="H5428" s="40"/>
      <c r="I5428" s="40"/>
      <c r="J5428" s="40"/>
      <c r="K5428" s="40"/>
      <c r="L5428" s="40"/>
      <c r="M5428" s="40"/>
      <c r="N5428" s="40"/>
      <c r="O5428" s="40"/>
      <c r="P5428" s="40"/>
      <c r="Q5428" s="40"/>
      <c r="R5428" s="40"/>
      <c r="S5428" s="40"/>
      <c r="T5428" s="40"/>
      <c r="U5428" s="40"/>
      <c r="V5428" s="40"/>
      <c r="W5428" s="40"/>
      <c r="X5428" s="40"/>
      <c r="Y5428" s="40"/>
      <c r="Z5428" s="40"/>
      <c r="AA5428" s="40"/>
      <c r="AB5428" s="40"/>
      <c r="AC5428" s="40"/>
      <c r="AD5428" s="40"/>
      <c r="AE5428" s="40"/>
      <c r="AF5428" s="40"/>
      <c r="AG5428" s="40"/>
      <c r="AH5428" s="40"/>
      <c r="AI5428" s="40"/>
      <c r="AJ5428" s="40"/>
      <c r="AK5428" s="40"/>
      <c r="AL5428" s="40"/>
      <c r="AM5428" s="40"/>
      <c r="AN5428" s="40"/>
      <c r="AO5428" s="40"/>
      <c r="AP5428" s="40"/>
      <c r="AQ5428" s="40"/>
      <c r="AR5428" s="40"/>
      <c r="AS5428" s="40"/>
      <c r="AT5428" s="40"/>
      <c r="AU5428" s="40"/>
      <c r="AV5428" s="40"/>
      <c r="AW5428" s="40"/>
      <c r="AX5428" s="40"/>
      <c r="AY5428" s="40"/>
      <c r="AZ5428" s="40"/>
      <c r="BA5428" s="40"/>
      <c r="BB5428" s="40"/>
      <c r="BC5428" s="40"/>
      <c r="BD5428" s="40"/>
      <c r="BE5428" s="40"/>
      <c r="BF5428" s="40"/>
    </row>
    <row r="5429" spans="1:58" x14ac:dyDescent="0.4">
      <c r="A5429" s="510"/>
      <c r="B5429" s="40"/>
      <c r="C5429" s="40"/>
      <c r="D5429" s="45"/>
      <c r="E5429" s="45"/>
      <c r="F5429" s="64"/>
      <c r="G5429" s="40"/>
      <c r="H5429" s="40"/>
      <c r="I5429" s="40"/>
      <c r="J5429" s="40"/>
      <c r="K5429" s="40"/>
      <c r="L5429" s="40"/>
      <c r="M5429" s="40"/>
      <c r="N5429" s="40"/>
      <c r="O5429" s="40"/>
      <c r="P5429" s="40"/>
      <c r="Q5429" s="40"/>
      <c r="R5429" s="40"/>
      <c r="S5429" s="40"/>
      <c r="T5429" s="40"/>
      <c r="U5429" s="40"/>
      <c r="V5429" s="40"/>
      <c r="W5429" s="40"/>
      <c r="X5429" s="40"/>
      <c r="Y5429" s="40"/>
      <c r="Z5429" s="40"/>
      <c r="AA5429" s="40"/>
      <c r="AB5429" s="40"/>
      <c r="AC5429" s="40"/>
      <c r="AD5429" s="40"/>
      <c r="AE5429" s="40"/>
      <c r="AF5429" s="40"/>
      <c r="AG5429" s="40"/>
      <c r="AH5429" s="40"/>
      <c r="AI5429" s="40"/>
      <c r="AJ5429" s="40"/>
      <c r="AK5429" s="40"/>
      <c r="AL5429" s="40"/>
      <c r="AM5429" s="40"/>
      <c r="AN5429" s="40"/>
      <c r="AO5429" s="40"/>
      <c r="AP5429" s="40"/>
      <c r="AQ5429" s="40"/>
      <c r="AR5429" s="40"/>
      <c r="AS5429" s="40"/>
      <c r="AT5429" s="40"/>
      <c r="AU5429" s="40"/>
      <c r="AV5429" s="40"/>
      <c r="AW5429" s="40"/>
      <c r="AX5429" s="40"/>
      <c r="AY5429" s="40"/>
      <c r="AZ5429" s="40"/>
      <c r="BA5429" s="40"/>
      <c r="BB5429" s="40"/>
      <c r="BC5429" s="40"/>
      <c r="BD5429" s="40"/>
      <c r="BE5429" s="40"/>
      <c r="BF5429" s="40"/>
    </row>
    <row r="5430" spans="1:58" x14ac:dyDescent="0.4">
      <c r="A5430" s="510"/>
      <c r="B5430" s="40"/>
      <c r="C5430" s="40"/>
      <c r="D5430" s="45"/>
      <c r="E5430" s="45"/>
      <c r="F5430" s="64"/>
      <c r="G5430" s="40"/>
      <c r="H5430" s="40"/>
      <c r="I5430" s="40"/>
      <c r="J5430" s="40"/>
      <c r="K5430" s="40"/>
      <c r="L5430" s="40"/>
      <c r="M5430" s="40"/>
      <c r="N5430" s="40"/>
      <c r="O5430" s="40"/>
      <c r="P5430" s="40"/>
      <c r="Q5430" s="40"/>
      <c r="R5430" s="40"/>
      <c r="S5430" s="40"/>
      <c r="T5430" s="40"/>
      <c r="U5430" s="40"/>
      <c r="V5430" s="40"/>
      <c r="W5430" s="40"/>
      <c r="X5430" s="40"/>
      <c r="Y5430" s="40"/>
      <c r="Z5430" s="40"/>
      <c r="AA5430" s="40"/>
      <c r="AB5430" s="40"/>
      <c r="AC5430" s="40"/>
      <c r="AD5430" s="40"/>
      <c r="AE5430" s="40"/>
      <c r="AF5430" s="40"/>
      <c r="AG5430" s="40"/>
      <c r="AH5430" s="40"/>
      <c r="AI5430" s="40"/>
      <c r="AJ5430" s="40"/>
      <c r="AK5430" s="40"/>
      <c r="AL5430" s="40"/>
      <c r="AM5430" s="40"/>
      <c r="AN5430" s="40"/>
      <c r="AO5430" s="40"/>
      <c r="AP5430" s="40"/>
      <c r="AQ5430" s="40"/>
      <c r="AR5430" s="40"/>
      <c r="AS5430" s="40"/>
      <c r="AT5430" s="40"/>
      <c r="AU5430" s="40"/>
      <c r="AV5430" s="40"/>
      <c r="AW5430" s="40"/>
      <c r="AX5430" s="40"/>
      <c r="AY5430" s="40"/>
      <c r="AZ5430" s="40"/>
      <c r="BA5430" s="40"/>
      <c r="BB5430" s="40"/>
      <c r="BC5430" s="40"/>
      <c r="BD5430" s="40"/>
      <c r="BE5430" s="40"/>
      <c r="BF5430" s="40"/>
    </row>
    <row r="5431" spans="1:58" x14ac:dyDescent="0.4">
      <c r="A5431" s="510"/>
      <c r="B5431" s="40"/>
      <c r="C5431" s="40"/>
      <c r="D5431" s="45"/>
      <c r="E5431" s="45"/>
      <c r="F5431" s="64"/>
      <c r="G5431" s="40"/>
      <c r="H5431" s="40"/>
      <c r="I5431" s="40"/>
      <c r="J5431" s="40"/>
      <c r="K5431" s="40"/>
      <c r="L5431" s="40"/>
      <c r="M5431" s="40"/>
      <c r="N5431" s="40"/>
      <c r="O5431" s="40"/>
      <c r="P5431" s="40"/>
      <c r="Q5431" s="40"/>
      <c r="R5431" s="40"/>
      <c r="S5431" s="40"/>
      <c r="T5431" s="40"/>
      <c r="U5431" s="40"/>
      <c r="V5431" s="40"/>
      <c r="W5431" s="40"/>
      <c r="X5431" s="40"/>
      <c r="Y5431" s="40"/>
      <c r="Z5431" s="40"/>
      <c r="AA5431" s="40"/>
      <c r="AB5431" s="40"/>
      <c r="AC5431" s="40"/>
      <c r="AD5431" s="40"/>
      <c r="AE5431" s="40"/>
      <c r="AF5431" s="40"/>
      <c r="AG5431" s="40"/>
      <c r="AH5431" s="40"/>
      <c r="AI5431" s="40"/>
      <c r="AJ5431" s="40"/>
      <c r="AK5431" s="40"/>
      <c r="AL5431" s="40"/>
      <c r="AM5431" s="40"/>
      <c r="AN5431" s="40"/>
      <c r="AO5431" s="40"/>
      <c r="AP5431" s="40"/>
      <c r="AQ5431" s="40"/>
      <c r="AR5431" s="40"/>
      <c r="AS5431" s="40"/>
      <c r="AT5431" s="40"/>
      <c r="AU5431" s="40"/>
      <c r="AV5431" s="40"/>
      <c r="AW5431" s="40"/>
      <c r="AX5431" s="40"/>
      <c r="AY5431" s="40"/>
      <c r="AZ5431" s="40"/>
      <c r="BA5431" s="40"/>
      <c r="BB5431" s="40"/>
      <c r="BC5431" s="40"/>
      <c r="BD5431" s="40"/>
      <c r="BE5431" s="40"/>
      <c r="BF5431" s="40"/>
    </row>
    <row r="5432" spans="1:58" x14ac:dyDescent="0.4">
      <c r="A5432" s="510"/>
      <c r="B5432" s="40"/>
      <c r="C5432" s="40"/>
      <c r="D5432" s="45"/>
      <c r="E5432" s="45"/>
      <c r="F5432" s="64"/>
      <c r="G5432" s="40"/>
      <c r="H5432" s="40"/>
      <c r="I5432" s="40"/>
      <c r="J5432" s="40"/>
      <c r="K5432" s="40"/>
      <c r="L5432" s="40"/>
      <c r="M5432" s="40"/>
      <c r="N5432" s="40"/>
      <c r="O5432" s="40"/>
      <c r="P5432" s="40"/>
      <c r="Q5432" s="40"/>
      <c r="R5432" s="40"/>
      <c r="S5432" s="40"/>
      <c r="T5432" s="40"/>
      <c r="U5432" s="40"/>
      <c r="V5432" s="40"/>
      <c r="W5432" s="40"/>
      <c r="X5432" s="40"/>
      <c r="Y5432" s="40"/>
      <c r="Z5432" s="40"/>
      <c r="AA5432" s="40"/>
      <c r="AB5432" s="40"/>
      <c r="AC5432" s="40"/>
      <c r="AD5432" s="40"/>
      <c r="AE5432" s="40"/>
      <c r="AF5432" s="40"/>
      <c r="AG5432" s="40"/>
      <c r="AH5432" s="40"/>
      <c r="AI5432" s="40"/>
      <c r="AJ5432" s="40"/>
      <c r="AK5432" s="40"/>
      <c r="AL5432" s="40"/>
      <c r="AM5432" s="40"/>
      <c r="AN5432" s="40"/>
      <c r="AO5432" s="40"/>
      <c r="AP5432" s="40"/>
      <c r="AQ5432" s="40"/>
      <c r="AR5432" s="40"/>
      <c r="AS5432" s="40"/>
      <c r="AT5432" s="40"/>
      <c r="AU5432" s="40"/>
      <c r="AV5432" s="40"/>
      <c r="AW5432" s="40"/>
      <c r="AX5432" s="40"/>
      <c r="AY5432" s="40"/>
      <c r="AZ5432" s="40"/>
      <c r="BA5432" s="40"/>
      <c r="BB5432" s="40"/>
      <c r="BC5432" s="40"/>
      <c r="BD5432" s="40"/>
      <c r="BE5432" s="40"/>
      <c r="BF5432" s="40"/>
    </row>
    <row r="5433" spans="1:58" x14ac:dyDescent="0.4">
      <c r="A5433" s="510"/>
      <c r="B5433" s="40"/>
      <c r="C5433" s="40"/>
      <c r="D5433" s="45"/>
      <c r="E5433" s="45"/>
      <c r="F5433" s="64"/>
      <c r="G5433" s="40"/>
      <c r="H5433" s="40"/>
      <c r="I5433" s="40"/>
      <c r="J5433" s="40"/>
      <c r="K5433" s="40"/>
      <c r="L5433" s="40"/>
      <c r="M5433" s="40"/>
      <c r="N5433" s="40"/>
      <c r="O5433" s="40"/>
      <c r="P5433" s="40"/>
      <c r="Q5433" s="40"/>
      <c r="R5433" s="40"/>
      <c r="S5433" s="40"/>
      <c r="T5433" s="40"/>
      <c r="U5433" s="40"/>
      <c r="V5433" s="40"/>
      <c r="W5433" s="40"/>
      <c r="X5433" s="40"/>
      <c r="Y5433" s="40"/>
      <c r="Z5433" s="40"/>
      <c r="AA5433" s="40"/>
      <c r="AB5433" s="40"/>
      <c r="AC5433" s="40"/>
      <c r="AD5433" s="40"/>
      <c r="AE5433" s="40"/>
      <c r="AF5433" s="40"/>
      <c r="AG5433" s="40"/>
      <c r="AH5433" s="40"/>
      <c r="AI5433" s="40"/>
      <c r="AJ5433" s="40"/>
      <c r="AK5433" s="40"/>
      <c r="AL5433" s="40"/>
      <c r="AM5433" s="40"/>
      <c r="AN5433" s="40"/>
      <c r="AO5433" s="40"/>
      <c r="AP5433" s="40"/>
      <c r="AQ5433" s="40"/>
      <c r="AR5433" s="40"/>
      <c r="AS5433" s="40"/>
      <c r="AT5433" s="40"/>
      <c r="AU5433" s="40"/>
      <c r="AV5433" s="40"/>
      <c r="AW5433" s="40"/>
      <c r="AX5433" s="40"/>
      <c r="AY5433" s="40"/>
      <c r="AZ5433" s="40"/>
      <c r="BA5433" s="40"/>
      <c r="BB5433" s="40"/>
      <c r="BC5433" s="40"/>
      <c r="BD5433" s="40"/>
      <c r="BE5433" s="40"/>
      <c r="BF5433" s="40"/>
    </row>
    <row r="5434" spans="1:58" x14ac:dyDescent="0.4">
      <c r="A5434" s="510"/>
      <c r="B5434" s="40"/>
      <c r="C5434" s="40"/>
      <c r="D5434" s="45"/>
      <c r="E5434" s="45"/>
      <c r="F5434" s="64"/>
      <c r="G5434" s="40"/>
      <c r="H5434" s="40"/>
      <c r="I5434" s="40"/>
      <c r="J5434" s="40"/>
      <c r="K5434" s="40"/>
      <c r="L5434" s="40"/>
      <c r="M5434" s="40"/>
      <c r="N5434" s="40"/>
      <c r="O5434" s="40"/>
      <c r="P5434" s="40"/>
      <c r="Q5434" s="40"/>
      <c r="R5434" s="40"/>
      <c r="S5434" s="40"/>
      <c r="T5434" s="40"/>
      <c r="U5434" s="40"/>
      <c r="V5434" s="40"/>
      <c r="W5434" s="40"/>
      <c r="X5434" s="40"/>
      <c r="Y5434" s="40"/>
      <c r="Z5434" s="40"/>
      <c r="AA5434" s="40"/>
      <c r="AB5434" s="40"/>
      <c r="AC5434" s="40"/>
      <c r="AD5434" s="40"/>
      <c r="AE5434" s="40"/>
      <c r="AF5434" s="40"/>
      <c r="AG5434" s="40"/>
      <c r="AH5434" s="40"/>
      <c r="AI5434" s="40"/>
      <c r="AJ5434" s="40"/>
      <c r="AK5434" s="40"/>
      <c r="AL5434" s="40"/>
      <c r="AM5434" s="40"/>
      <c r="AN5434" s="40"/>
      <c r="AO5434" s="40"/>
      <c r="AP5434" s="40"/>
      <c r="AQ5434" s="40"/>
      <c r="AR5434" s="40"/>
      <c r="AS5434" s="40"/>
      <c r="AT5434" s="40"/>
      <c r="AU5434" s="40"/>
      <c r="AV5434" s="40"/>
      <c r="AW5434" s="40"/>
      <c r="AX5434" s="40"/>
      <c r="AY5434" s="40"/>
      <c r="AZ5434" s="40"/>
      <c r="BA5434" s="40"/>
      <c r="BB5434" s="40"/>
      <c r="BC5434" s="40"/>
      <c r="BD5434" s="40"/>
      <c r="BE5434" s="40"/>
      <c r="BF5434" s="40"/>
    </row>
    <row r="5435" spans="1:58" x14ac:dyDescent="0.4">
      <c r="A5435" s="510"/>
      <c r="B5435" s="40"/>
      <c r="C5435" s="40"/>
      <c r="D5435" s="45"/>
      <c r="E5435" s="45"/>
      <c r="F5435" s="64"/>
      <c r="G5435" s="40"/>
      <c r="H5435" s="40"/>
      <c r="I5435" s="40"/>
      <c r="J5435" s="40"/>
      <c r="K5435" s="40"/>
      <c r="L5435" s="40"/>
      <c r="M5435" s="40"/>
      <c r="N5435" s="40"/>
      <c r="O5435" s="40"/>
      <c r="P5435" s="40"/>
      <c r="Q5435" s="40"/>
      <c r="R5435" s="40"/>
      <c r="S5435" s="40"/>
      <c r="T5435" s="40"/>
      <c r="U5435" s="40"/>
      <c r="V5435" s="40"/>
      <c r="W5435" s="40"/>
      <c r="X5435" s="40"/>
      <c r="Y5435" s="40"/>
      <c r="Z5435" s="40"/>
      <c r="AA5435" s="40"/>
      <c r="AB5435" s="40"/>
      <c r="AC5435" s="40"/>
      <c r="AD5435" s="40"/>
      <c r="AE5435" s="40"/>
      <c r="AF5435" s="40"/>
      <c r="AG5435" s="40"/>
      <c r="AH5435" s="40"/>
      <c r="AI5435" s="40"/>
      <c r="AJ5435" s="40"/>
      <c r="AK5435" s="40"/>
      <c r="AL5435" s="40"/>
      <c r="AM5435" s="40"/>
      <c r="AN5435" s="40"/>
      <c r="AO5435" s="40"/>
      <c r="AP5435" s="40"/>
      <c r="AQ5435" s="40"/>
      <c r="AR5435" s="40"/>
      <c r="AS5435" s="40"/>
      <c r="AT5435" s="40"/>
      <c r="AU5435" s="40"/>
      <c r="AV5435" s="40"/>
      <c r="AW5435" s="40"/>
      <c r="AX5435" s="40"/>
      <c r="AY5435" s="40"/>
      <c r="AZ5435" s="40"/>
      <c r="BA5435" s="40"/>
      <c r="BB5435" s="40"/>
      <c r="BC5435" s="40"/>
      <c r="BD5435" s="40"/>
      <c r="BE5435" s="40"/>
      <c r="BF5435" s="40"/>
    </row>
    <row r="5436" spans="1:58" x14ac:dyDescent="0.4">
      <c r="A5436" s="510"/>
      <c r="B5436" s="40"/>
      <c r="C5436" s="40"/>
      <c r="D5436" s="45"/>
      <c r="E5436" s="45"/>
      <c r="F5436" s="64"/>
      <c r="G5436" s="40"/>
      <c r="H5436" s="40"/>
      <c r="I5436" s="40"/>
      <c r="J5436" s="40"/>
      <c r="K5436" s="40"/>
      <c r="L5436" s="40"/>
      <c r="M5436" s="40"/>
      <c r="N5436" s="40"/>
      <c r="O5436" s="40"/>
      <c r="P5436" s="40"/>
      <c r="Q5436" s="40"/>
      <c r="R5436" s="40"/>
      <c r="S5436" s="40"/>
      <c r="T5436" s="40"/>
      <c r="U5436" s="40"/>
      <c r="V5436" s="40"/>
      <c r="W5436" s="40"/>
      <c r="X5436" s="40"/>
      <c r="Y5436" s="40"/>
      <c r="Z5436" s="40"/>
      <c r="AA5436" s="40"/>
      <c r="AB5436" s="40"/>
      <c r="AC5436" s="40"/>
      <c r="AD5436" s="40"/>
      <c r="AE5436" s="40"/>
      <c r="AF5436" s="40"/>
      <c r="AG5436" s="40"/>
      <c r="AH5436" s="40"/>
      <c r="AI5436" s="40"/>
      <c r="AJ5436" s="40"/>
      <c r="AK5436" s="40"/>
      <c r="AL5436" s="40"/>
      <c r="AM5436" s="40"/>
      <c r="AN5436" s="40"/>
      <c r="AO5436" s="40"/>
      <c r="AP5436" s="40"/>
      <c r="AQ5436" s="40"/>
      <c r="AR5436" s="40"/>
      <c r="AS5436" s="40"/>
      <c r="AT5436" s="40"/>
      <c r="AU5436" s="40"/>
      <c r="AV5436" s="40"/>
      <c r="AW5436" s="40"/>
      <c r="AX5436" s="40"/>
      <c r="AY5436" s="40"/>
      <c r="AZ5436" s="40"/>
      <c r="BA5436" s="40"/>
      <c r="BB5436" s="40"/>
      <c r="BC5436" s="40"/>
      <c r="BD5436" s="40"/>
      <c r="BE5436" s="40"/>
      <c r="BF5436" s="40"/>
    </row>
    <row r="5437" spans="1:58" x14ac:dyDescent="0.4">
      <c r="A5437" s="510"/>
      <c r="B5437" s="40"/>
      <c r="C5437" s="40"/>
      <c r="D5437" s="45"/>
      <c r="E5437" s="45"/>
      <c r="F5437" s="64"/>
      <c r="G5437" s="40"/>
      <c r="H5437" s="40"/>
      <c r="I5437" s="40"/>
      <c r="J5437" s="40"/>
      <c r="K5437" s="40"/>
      <c r="L5437" s="40"/>
      <c r="M5437" s="40"/>
      <c r="N5437" s="40"/>
      <c r="O5437" s="40"/>
      <c r="P5437" s="40"/>
      <c r="Q5437" s="40"/>
      <c r="R5437" s="40"/>
      <c r="S5437" s="40"/>
      <c r="T5437" s="40"/>
      <c r="U5437" s="40"/>
      <c r="V5437" s="40"/>
      <c r="W5437" s="40"/>
      <c r="X5437" s="40"/>
      <c r="Y5437" s="40"/>
      <c r="Z5437" s="40"/>
      <c r="AA5437" s="40"/>
      <c r="AB5437" s="40"/>
      <c r="AC5437" s="40"/>
      <c r="AD5437" s="40"/>
      <c r="AE5437" s="40"/>
      <c r="AF5437" s="40"/>
      <c r="AG5437" s="40"/>
      <c r="AH5437" s="40"/>
      <c r="AI5437" s="40"/>
      <c r="AJ5437" s="40"/>
      <c r="AK5437" s="40"/>
      <c r="AL5437" s="40"/>
      <c r="AM5437" s="40"/>
      <c r="AN5437" s="40"/>
      <c r="AO5437" s="40"/>
      <c r="AP5437" s="40"/>
      <c r="AQ5437" s="40"/>
      <c r="AR5437" s="40"/>
      <c r="AS5437" s="40"/>
      <c r="AT5437" s="40"/>
      <c r="AU5437" s="40"/>
      <c r="AV5437" s="40"/>
      <c r="AW5437" s="40"/>
      <c r="AX5437" s="40"/>
      <c r="AY5437" s="40"/>
      <c r="AZ5437" s="40"/>
      <c r="BA5437" s="40"/>
      <c r="BB5437" s="40"/>
      <c r="BC5437" s="40"/>
      <c r="BD5437" s="40"/>
      <c r="BE5437" s="40"/>
      <c r="BF5437" s="40"/>
    </row>
    <row r="5438" spans="1:58" x14ac:dyDescent="0.4">
      <c r="A5438" s="510"/>
      <c r="B5438" s="40"/>
      <c r="C5438" s="40"/>
      <c r="D5438" s="45"/>
      <c r="E5438" s="45"/>
      <c r="F5438" s="64"/>
      <c r="G5438" s="40"/>
      <c r="H5438" s="40"/>
      <c r="I5438" s="40"/>
      <c r="J5438" s="40"/>
      <c r="K5438" s="40"/>
      <c r="L5438" s="40"/>
      <c r="M5438" s="40"/>
      <c r="N5438" s="40"/>
      <c r="O5438" s="40"/>
      <c r="P5438" s="40"/>
      <c r="Q5438" s="40"/>
      <c r="R5438" s="40"/>
      <c r="S5438" s="40"/>
      <c r="T5438" s="40"/>
      <c r="U5438" s="40"/>
      <c r="V5438" s="40"/>
      <c r="W5438" s="40"/>
      <c r="X5438" s="40"/>
      <c r="Y5438" s="40"/>
      <c r="Z5438" s="40"/>
      <c r="AA5438" s="40"/>
      <c r="AB5438" s="40"/>
      <c r="AC5438" s="40"/>
      <c r="AD5438" s="40"/>
      <c r="AE5438" s="40"/>
      <c r="AF5438" s="40"/>
      <c r="AG5438" s="40"/>
      <c r="AH5438" s="40"/>
      <c r="AI5438" s="40"/>
      <c r="AJ5438" s="40"/>
      <c r="AK5438" s="40"/>
      <c r="AL5438" s="40"/>
      <c r="AM5438" s="40"/>
      <c r="AN5438" s="40"/>
      <c r="AO5438" s="40"/>
      <c r="AP5438" s="40"/>
      <c r="AQ5438" s="40"/>
      <c r="AR5438" s="40"/>
      <c r="AS5438" s="40"/>
      <c r="AT5438" s="40"/>
      <c r="AU5438" s="40"/>
      <c r="AV5438" s="40"/>
      <c r="AW5438" s="40"/>
      <c r="AX5438" s="40"/>
      <c r="AY5438" s="40"/>
      <c r="AZ5438" s="40"/>
      <c r="BA5438" s="40"/>
      <c r="BB5438" s="40"/>
      <c r="BC5438" s="40"/>
      <c r="BD5438" s="40"/>
      <c r="BE5438" s="40"/>
      <c r="BF5438" s="40"/>
    </row>
    <row r="5439" spans="1:58" x14ac:dyDescent="0.4">
      <c r="A5439" s="510"/>
      <c r="B5439" s="40"/>
      <c r="C5439" s="40"/>
      <c r="D5439" s="45"/>
      <c r="E5439" s="45"/>
      <c r="F5439" s="64"/>
      <c r="G5439" s="40"/>
      <c r="H5439" s="40"/>
      <c r="I5439" s="40"/>
      <c r="J5439" s="40"/>
      <c r="K5439" s="40"/>
      <c r="L5439" s="40"/>
      <c r="M5439" s="40"/>
      <c r="N5439" s="40"/>
      <c r="O5439" s="40"/>
      <c r="P5439" s="40"/>
      <c r="Q5439" s="40"/>
      <c r="R5439" s="40"/>
      <c r="S5439" s="40"/>
      <c r="T5439" s="40"/>
      <c r="U5439" s="40"/>
      <c r="V5439" s="40"/>
      <c r="W5439" s="40"/>
      <c r="X5439" s="40"/>
      <c r="Y5439" s="40"/>
      <c r="Z5439" s="40"/>
      <c r="AA5439" s="40"/>
      <c r="AB5439" s="40"/>
      <c r="AC5439" s="40"/>
      <c r="AD5439" s="40"/>
      <c r="AE5439" s="40"/>
      <c r="AF5439" s="40"/>
      <c r="AG5439" s="40"/>
      <c r="AH5439" s="40"/>
      <c r="AI5439" s="40"/>
      <c r="AJ5439" s="40"/>
      <c r="AK5439" s="40"/>
      <c r="AL5439" s="40"/>
      <c r="AM5439" s="40"/>
      <c r="AN5439" s="40"/>
      <c r="AO5439" s="40"/>
      <c r="AP5439" s="40"/>
      <c r="AQ5439" s="40"/>
      <c r="AR5439" s="40"/>
      <c r="AS5439" s="40"/>
      <c r="AT5439" s="40"/>
      <c r="AU5439" s="40"/>
      <c r="AV5439" s="40"/>
      <c r="AW5439" s="40"/>
      <c r="AX5439" s="40"/>
      <c r="AY5439" s="40"/>
      <c r="AZ5439" s="40"/>
      <c r="BA5439" s="40"/>
      <c r="BB5439" s="40"/>
      <c r="BC5439" s="40"/>
      <c r="BD5439" s="40"/>
      <c r="BE5439" s="40"/>
      <c r="BF5439" s="40"/>
    </row>
    <row r="5440" spans="1:58" x14ac:dyDescent="0.4">
      <c r="A5440" s="510"/>
      <c r="B5440" s="40"/>
      <c r="C5440" s="40"/>
      <c r="D5440" s="45"/>
      <c r="E5440" s="45"/>
      <c r="F5440" s="64"/>
      <c r="G5440" s="40"/>
      <c r="H5440" s="40"/>
      <c r="I5440" s="40"/>
      <c r="J5440" s="40"/>
      <c r="K5440" s="40"/>
      <c r="L5440" s="40"/>
      <c r="M5440" s="40"/>
      <c r="N5440" s="40"/>
      <c r="O5440" s="40"/>
      <c r="P5440" s="40"/>
      <c r="Q5440" s="40"/>
      <c r="R5440" s="40"/>
      <c r="S5440" s="40"/>
      <c r="T5440" s="40"/>
      <c r="U5440" s="40"/>
      <c r="V5440" s="40"/>
      <c r="W5440" s="40"/>
      <c r="X5440" s="40"/>
      <c r="Y5440" s="40"/>
      <c r="Z5440" s="40"/>
      <c r="AA5440" s="40"/>
      <c r="AB5440" s="40"/>
      <c r="AC5440" s="40"/>
      <c r="AD5440" s="40"/>
      <c r="AE5440" s="40"/>
      <c r="AF5440" s="40"/>
      <c r="AG5440" s="40"/>
      <c r="AH5440" s="40"/>
      <c r="AI5440" s="40"/>
      <c r="AJ5440" s="40"/>
      <c r="AK5440" s="40"/>
      <c r="AL5440" s="40"/>
      <c r="AM5440" s="40"/>
      <c r="AN5440" s="40"/>
      <c r="AO5440" s="40"/>
      <c r="AP5440" s="40"/>
      <c r="AQ5440" s="40"/>
      <c r="AR5440" s="40"/>
      <c r="AS5440" s="40"/>
      <c r="AT5440" s="40"/>
      <c r="AU5440" s="40"/>
      <c r="AV5440" s="40"/>
      <c r="AW5440" s="40"/>
      <c r="AX5440" s="40"/>
      <c r="AY5440" s="40"/>
      <c r="AZ5440" s="40"/>
      <c r="BA5440" s="40"/>
      <c r="BB5440" s="40"/>
      <c r="BC5440" s="40"/>
      <c r="BD5440" s="40"/>
      <c r="BE5440" s="40"/>
      <c r="BF5440" s="40"/>
    </row>
    <row r="5441" spans="1:58" x14ac:dyDescent="0.4">
      <c r="A5441" s="510"/>
      <c r="B5441" s="40"/>
      <c r="C5441" s="40"/>
      <c r="D5441" s="45"/>
      <c r="E5441" s="45"/>
      <c r="F5441" s="64"/>
      <c r="G5441" s="40"/>
      <c r="H5441" s="40"/>
      <c r="I5441" s="40"/>
      <c r="J5441" s="40"/>
      <c r="K5441" s="40"/>
      <c r="L5441" s="40"/>
      <c r="M5441" s="40"/>
      <c r="N5441" s="40"/>
      <c r="O5441" s="40"/>
      <c r="P5441" s="40"/>
      <c r="Q5441" s="40"/>
      <c r="R5441" s="40"/>
      <c r="S5441" s="40"/>
      <c r="T5441" s="40"/>
      <c r="U5441" s="40"/>
      <c r="V5441" s="40"/>
      <c r="W5441" s="40"/>
      <c r="X5441" s="40"/>
      <c r="Y5441" s="40"/>
      <c r="Z5441" s="40"/>
      <c r="AA5441" s="40"/>
      <c r="AB5441" s="40"/>
      <c r="AC5441" s="40"/>
      <c r="AD5441" s="40"/>
      <c r="AE5441" s="40"/>
      <c r="AF5441" s="40"/>
      <c r="AG5441" s="40"/>
      <c r="AH5441" s="40"/>
      <c r="AI5441" s="40"/>
      <c r="AJ5441" s="40"/>
      <c r="AK5441" s="40"/>
      <c r="AL5441" s="40"/>
      <c r="AM5441" s="40"/>
      <c r="AN5441" s="40"/>
      <c r="AO5441" s="40"/>
      <c r="AP5441" s="40"/>
      <c r="AQ5441" s="40"/>
      <c r="AR5441" s="40"/>
      <c r="AS5441" s="40"/>
      <c r="AT5441" s="40"/>
      <c r="AU5441" s="40"/>
      <c r="AV5441" s="40"/>
      <c r="AW5441" s="40"/>
      <c r="AX5441" s="40"/>
      <c r="AY5441" s="40"/>
      <c r="AZ5441" s="40"/>
      <c r="BA5441" s="40"/>
      <c r="BB5441" s="40"/>
      <c r="BC5441" s="40"/>
      <c r="BD5441" s="40"/>
      <c r="BE5441" s="40"/>
      <c r="BF5441" s="40"/>
    </row>
    <row r="5442" spans="1:58" x14ac:dyDescent="0.4">
      <c r="A5442" s="510"/>
      <c r="B5442" s="40"/>
      <c r="C5442" s="40"/>
      <c r="D5442" s="45"/>
      <c r="E5442" s="45"/>
      <c r="F5442" s="64"/>
      <c r="G5442" s="40"/>
      <c r="H5442" s="40"/>
      <c r="I5442" s="40"/>
      <c r="J5442" s="40"/>
      <c r="K5442" s="40"/>
      <c r="L5442" s="40"/>
      <c r="M5442" s="40"/>
      <c r="N5442" s="40"/>
      <c r="O5442" s="40"/>
      <c r="P5442" s="40"/>
      <c r="Q5442" s="40"/>
      <c r="R5442" s="40"/>
      <c r="S5442" s="40"/>
      <c r="T5442" s="40"/>
      <c r="U5442" s="40"/>
      <c r="V5442" s="40"/>
      <c r="W5442" s="40"/>
      <c r="X5442" s="40"/>
      <c r="Y5442" s="40"/>
      <c r="Z5442" s="40"/>
      <c r="AA5442" s="40"/>
      <c r="AB5442" s="40"/>
      <c r="AC5442" s="40"/>
      <c r="AD5442" s="40"/>
      <c r="AE5442" s="40"/>
      <c r="AF5442" s="40"/>
      <c r="AG5442" s="40"/>
      <c r="AH5442" s="40"/>
      <c r="AI5442" s="40"/>
      <c r="AJ5442" s="40"/>
      <c r="AK5442" s="40"/>
      <c r="AL5442" s="40"/>
      <c r="AM5442" s="40"/>
      <c r="AN5442" s="40"/>
      <c r="AO5442" s="40"/>
      <c r="AP5442" s="40"/>
      <c r="AQ5442" s="40"/>
      <c r="AR5442" s="40"/>
      <c r="AS5442" s="40"/>
      <c r="AT5442" s="40"/>
      <c r="AU5442" s="40"/>
      <c r="AV5442" s="40"/>
      <c r="AW5442" s="40"/>
      <c r="AX5442" s="40"/>
      <c r="AY5442" s="40"/>
      <c r="AZ5442" s="40"/>
      <c r="BA5442" s="40"/>
      <c r="BB5442" s="40"/>
      <c r="BC5442" s="40"/>
      <c r="BD5442" s="40"/>
      <c r="BE5442" s="40"/>
      <c r="BF5442" s="40"/>
    </row>
    <row r="5443" spans="1:58" x14ac:dyDescent="0.4">
      <c r="A5443" s="510"/>
      <c r="B5443" s="40"/>
      <c r="C5443" s="40"/>
      <c r="D5443" s="45"/>
      <c r="E5443" s="45"/>
      <c r="F5443" s="64"/>
      <c r="G5443" s="40"/>
      <c r="H5443" s="40"/>
      <c r="I5443" s="40"/>
      <c r="J5443" s="40"/>
      <c r="K5443" s="40"/>
      <c r="L5443" s="40"/>
      <c r="M5443" s="40"/>
      <c r="N5443" s="40"/>
      <c r="O5443" s="40"/>
      <c r="P5443" s="40"/>
      <c r="Q5443" s="40"/>
      <c r="R5443" s="40"/>
      <c r="S5443" s="40"/>
      <c r="T5443" s="40"/>
      <c r="U5443" s="40"/>
      <c r="V5443" s="40"/>
      <c r="W5443" s="40"/>
      <c r="X5443" s="40"/>
      <c r="Y5443" s="40"/>
      <c r="Z5443" s="40"/>
      <c r="AA5443" s="40"/>
      <c r="AB5443" s="40"/>
      <c r="AC5443" s="40"/>
      <c r="AD5443" s="40"/>
      <c r="AE5443" s="40"/>
      <c r="AF5443" s="40"/>
      <c r="AG5443" s="40"/>
      <c r="AH5443" s="40"/>
      <c r="AI5443" s="40"/>
      <c r="AJ5443" s="40"/>
      <c r="AK5443" s="40"/>
      <c r="AL5443" s="40"/>
      <c r="AM5443" s="40"/>
      <c r="AN5443" s="40"/>
      <c r="AO5443" s="40"/>
      <c r="AP5443" s="40"/>
      <c r="AQ5443" s="40"/>
      <c r="AR5443" s="40"/>
      <c r="AS5443" s="40"/>
      <c r="AT5443" s="40"/>
      <c r="AU5443" s="40"/>
      <c r="AV5443" s="40"/>
      <c r="AW5443" s="40"/>
      <c r="AX5443" s="40"/>
      <c r="AY5443" s="40"/>
      <c r="AZ5443" s="40"/>
      <c r="BA5443" s="40"/>
      <c r="BB5443" s="40"/>
      <c r="BC5443" s="40"/>
      <c r="BD5443" s="40"/>
      <c r="BE5443" s="40"/>
      <c r="BF5443" s="40"/>
    </row>
    <row r="5444" spans="1:58" x14ac:dyDescent="0.4">
      <c r="A5444" s="510"/>
      <c r="B5444" s="40"/>
      <c r="C5444" s="40"/>
      <c r="D5444" s="45"/>
      <c r="E5444" s="45"/>
      <c r="F5444" s="64"/>
      <c r="G5444" s="40"/>
      <c r="H5444" s="40"/>
      <c r="I5444" s="40"/>
      <c r="J5444" s="40"/>
      <c r="K5444" s="40"/>
      <c r="L5444" s="40"/>
      <c r="M5444" s="40"/>
      <c r="N5444" s="40"/>
      <c r="O5444" s="40"/>
      <c r="P5444" s="40"/>
      <c r="Q5444" s="40"/>
      <c r="R5444" s="40"/>
      <c r="S5444" s="40"/>
      <c r="T5444" s="40"/>
      <c r="U5444" s="40"/>
      <c r="V5444" s="40"/>
      <c r="W5444" s="40"/>
      <c r="X5444" s="40"/>
      <c r="Y5444" s="40"/>
      <c r="Z5444" s="40"/>
      <c r="AA5444" s="40"/>
      <c r="AB5444" s="40"/>
      <c r="AC5444" s="40"/>
      <c r="AD5444" s="40"/>
      <c r="AE5444" s="40"/>
      <c r="AF5444" s="40"/>
      <c r="AG5444" s="40"/>
      <c r="AH5444" s="40"/>
      <c r="AI5444" s="40"/>
      <c r="AJ5444" s="40"/>
      <c r="AK5444" s="40"/>
      <c r="AL5444" s="40"/>
      <c r="AM5444" s="40"/>
      <c r="AN5444" s="40"/>
      <c r="AO5444" s="40"/>
      <c r="AP5444" s="40"/>
      <c r="AQ5444" s="40"/>
      <c r="AR5444" s="40"/>
      <c r="AS5444" s="40"/>
      <c r="AT5444" s="40"/>
      <c r="AU5444" s="40"/>
      <c r="AV5444" s="40"/>
      <c r="AW5444" s="40"/>
      <c r="AX5444" s="40"/>
      <c r="AY5444" s="40"/>
      <c r="AZ5444" s="40"/>
      <c r="BA5444" s="40"/>
      <c r="BB5444" s="40"/>
      <c r="BC5444" s="40"/>
      <c r="BD5444" s="40"/>
      <c r="BE5444" s="40"/>
      <c r="BF5444" s="40"/>
    </row>
    <row r="5445" spans="1:58" x14ac:dyDescent="0.4">
      <c r="A5445" s="510"/>
      <c r="B5445" s="40"/>
      <c r="C5445" s="40"/>
      <c r="D5445" s="45"/>
      <c r="E5445" s="45"/>
      <c r="F5445" s="64"/>
      <c r="G5445" s="40"/>
      <c r="H5445" s="40"/>
      <c r="I5445" s="40"/>
      <c r="J5445" s="40"/>
      <c r="K5445" s="40"/>
      <c r="L5445" s="40"/>
      <c r="M5445" s="40"/>
      <c r="N5445" s="40"/>
      <c r="O5445" s="40"/>
      <c r="P5445" s="40"/>
      <c r="Q5445" s="40"/>
      <c r="R5445" s="40"/>
      <c r="S5445" s="40"/>
      <c r="T5445" s="40"/>
      <c r="U5445" s="40"/>
      <c r="V5445" s="40"/>
      <c r="W5445" s="40"/>
      <c r="X5445" s="40"/>
      <c r="Y5445" s="40"/>
      <c r="Z5445" s="40"/>
      <c r="AA5445" s="40"/>
      <c r="AB5445" s="40"/>
      <c r="AC5445" s="40"/>
      <c r="AD5445" s="40"/>
      <c r="AE5445" s="40"/>
      <c r="AF5445" s="40"/>
      <c r="AG5445" s="40"/>
      <c r="AH5445" s="40"/>
      <c r="AI5445" s="40"/>
      <c r="AJ5445" s="40"/>
      <c r="AK5445" s="40"/>
      <c r="AL5445" s="40"/>
      <c r="AM5445" s="40"/>
      <c r="AN5445" s="40"/>
      <c r="AO5445" s="40"/>
      <c r="AP5445" s="40"/>
      <c r="AQ5445" s="40"/>
      <c r="AR5445" s="40"/>
      <c r="AS5445" s="40"/>
      <c r="AT5445" s="40"/>
      <c r="AU5445" s="40"/>
      <c r="AV5445" s="40"/>
      <c r="AW5445" s="40"/>
      <c r="AX5445" s="40"/>
      <c r="AY5445" s="40"/>
      <c r="AZ5445" s="40"/>
      <c r="BA5445" s="40"/>
      <c r="BB5445" s="40"/>
      <c r="BC5445" s="40"/>
      <c r="BD5445" s="40"/>
      <c r="BE5445" s="40"/>
      <c r="BF5445" s="40"/>
    </row>
    <row r="5446" spans="1:58" x14ac:dyDescent="0.4">
      <c r="A5446" s="510"/>
      <c r="B5446" s="40"/>
      <c r="C5446" s="40"/>
      <c r="D5446" s="45"/>
      <c r="E5446" s="45"/>
      <c r="F5446" s="64"/>
      <c r="G5446" s="40"/>
      <c r="H5446" s="40"/>
      <c r="I5446" s="40"/>
      <c r="J5446" s="40"/>
      <c r="K5446" s="40"/>
      <c r="L5446" s="40"/>
      <c r="M5446" s="40"/>
      <c r="N5446" s="40"/>
      <c r="O5446" s="40"/>
      <c r="P5446" s="40"/>
      <c r="Q5446" s="40"/>
      <c r="R5446" s="40"/>
      <c r="S5446" s="40"/>
      <c r="T5446" s="40"/>
      <c r="U5446" s="40"/>
      <c r="V5446" s="40"/>
      <c r="W5446" s="40"/>
      <c r="X5446" s="40"/>
      <c r="Y5446" s="40"/>
      <c r="Z5446" s="40"/>
      <c r="AA5446" s="40"/>
      <c r="AB5446" s="40"/>
      <c r="AC5446" s="40"/>
      <c r="AD5446" s="40"/>
      <c r="AE5446" s="40"/>
      <c r="AF5446" s="40"/>
      <c r="AG5446" s="40"/>
      <c r="AH5446" s="40"/>
      <c r="AI5446" s="40"/>
      <c r="AJ5446" s="40"/>
      <c r="AK5446" s="40"/>
      <c r="AL5446" s="40"/>
      <c r="AM5446" s="40"/>
      <c r="AN5446" s="40"/>
      <c r="AO5446" s="40"/>
      <c r="AP5446" s="40"/>
      <c r="AQ5446" s="40"/>
      <c r="AR5446" s="40"/>
      <c r="AS5446" s="40"/>
      <c r="AT5446" s="40"/>
      <c r="AU5446" s="40"/>
      <c r="AV5446" s="40"/>
      <c r="AW5446" s="40"/>
      <c r="AX5446" s="40"/>
      <c r="AY5446" s="40"/>
      <c r="AZ5446" s="40"/>
      <c r="BA5446" s="40"/>
      <c r="BB5446" s="40"/>
      <c r="BC5446" s="40"/>
      <c r="BD5446" s="40"/>
      <c r="BE5446" s="40"/>
      <c r="BF5446" s="40"/>
    </row>
    <row r="5447" spans="1:58" x14ac:dyDescent="0.4">
      <c r="A5447" s="510"/>
      <c r="B5447" s="40"/>
      <c r="C5447" s="40"/>
      <c r="D5447" s="45"/>
      <c r="E5447" s="45"/>
      <c r="F5447" s="64"/>
      <c r="G5447" s="40"/>
      <c r="H5447" s="40"/>
      <c r="I5447" s="40"/>
      <c r="J5447" s="40"/>
      <c r="K5447" s="40"/>
      <c r="L5447" s="40"/>
      <c r="M5447" s="40"/>
      <c r="N5447" s="40"/>
      <c r="O5447" s="40"/>
      <c r="P5447" s="40"/>
      <c r="Q5447" s="40"/>
      <c r="R5447" s="40"/>
      <c r="S5447" s="40"/>
      <c r="T5447" s="40"/>
      <c r="U5447" s="40"/>
      <c r="V5447" s="40"/>
      <c r="W5447" s="40"/>
      <c r="X5447" s="40"/>
      <c r="Y5447" s="40"/>
      <c r="Z5447" s="40"/>
      <c r="AA5447" s="40"/>
      <c r="AB5447" s="40"/>
      <c r="AC5447" s="40"/>
      <c r="AD5447" s="40"/>
      <c r="AE5447" s="40"/>
      <c r="AF5447" s="40"/>
      <c r="AG5447" s="40"/>
      <c r="AH5447" s="40"/>
      <c r="AI5447" s="40"/>
      <c r="AJ5447" s="40"/>
      <c r="AK5447" s="40"/>
      <c r="AL5447" s="40"/>
      <c r="AM5447" s="40"/>
      <c r="AN5447" s="40"/>
      <c r="AO5447" s="40"/>
      <c r="AP5447" s="40"/>
      <c r="AQ5447" s="40"/>
      <c r="AR5447" s="40"/>
      <c r="AS5447" s="40"/>
      <c r="AT5447" s="40"/>
      <c r="AU5447" s="40"/>
      <c r="AV5447" s="40"/>
      <c r="AW5447" s="40"/>
      <c r="AX5447" s="40"/>
      <c r="AY5447" s="40"/>
      <c r="AZ5447" s="40"/>
      <c r="BA5447" s="40"/>
      <c r="BB5447" s="40"/>
      <c r="BC5447" s="40"/>
      <c r="BD5447" s="40"/>
      <c r="BE5447" s="40"/>
      <c r="BF5447" s="40"/>
    </row>
    <row r="5448" spans="1:58" x14ac:dyDescent="0.4">
      <c r="A5448" s="510"/>
      <c r="B5448" s="40"/>
      <c r="C5448" s="40"/>
      <c r="D5448" s="45"/>
      <c r="E5448" s="45"/>
      <c r="F5448" s="64"/>
      <c r="G5448" s="40"/>
      <c r="H5448" s="40"/>
      <c r="I5448" s="40"/>
      <c r="J5448" s="40"/>
      <c r="K5448" s="40"/>
      <c r="L5448" s="40"/>
      <c r="M5448" s="40"/>
      <c r="N5448" s="40"/>
      <c r="O5448" s="40"/>
      <c r="P5448" s="40"/>
      <c r="Q5448" s="40"/>
      <c r="R5448" s="40"/>
      <c r="S5448" s="40"/>
      <c r="T5448" s="40"/>
      <c r="U5448" s="40"/>
      <c r="V5448" s="40"/>
      <c r="W5448" s="40"/>
      <c r="X5448" s="40"/>
      <c r="Y5448" s="40"/>
      <c r="Z5448" s="40"/>
      <c r="AA5448" s="40"/>
      <c r="AB5448" s="40"/>
      <c r="AC5448" s="40"/>
      <c r="AD5448" s="40"/>
      <c r="AE5448" s="40"/>
      <c r="AF5448" s="40"/>
      <c r="AG5448" s="40"/>
      <c r="AH5448" s="40"/>
      <c r="AI5448" s="40"/>
      <c r="AJ5448" s="40"/>
      <c r="AK5448" s="40"/>
      <c r="AL5448" s="40"/>
      <c r="AM5448" s="40"/>
      <c r="AN5448" s="40"/>
      <c r="AO5448" s="40"/>
      <c r="AP5448" s="40"/>
      <c r="AQ5448" s="40"/>
      <c r="AR5448" s="40"/>
      <c r="AS5448" s="40"/>
      <c r="AT5448" s="40"/>
      <c r="AU5448" s="40"/>
      <c r="AV5448" s="40"/>
      <c r="AW5448" s="40"/>
      <c r="AX5448" s="40"/>
      <c r="AY5448" s="40"/>
      <c r="AZ5448" s="40"/>
      <c r="BA5448" s="40"/>
      <c r="BB5448" s="40"/>
      <c r="BC5448" s="40"/>
      <c r="BD5448" s="40"/>
      <c r="BE5448" s="40"/>
      <c r="BF5448" s="40"/>
    </row>
    <row r="5449" spans="1:58" x14ac:dyDescent="0.4">
      <c r="A5449" s="510"/>
      <c r="B5449" s="40"/>
      <c r="C5449" s="40"/>
      <c r="D5449" s="45"/>
      <c r="E5449" s="45"/>
      <c r="F5449" s="64"/>
      <c r="G5449" s="40"/>
      <c r="H5449" s="40"/>
      <c r="I5449" s="40"/>
      <c r="J5449" s="40"/>
      <c r="K5449" s="40"/>
      <c r="L5449" s="40"/>
      <c r="M5449" s="40"/>
      <c r="N5449" s="40"/>
      <c r="O5449" s="40"/>
      <c r="P5449" s="40"/>
      <c r="Q5449" s="40"/>
      <c r="R5449" s="40"/>
      <c r="S5449" s="40"/>
      <c r="T5449" s="40"/>
      <c r="U5449" s="40"/>
      <c r="V5449" s="40"/>
      <c r="W5449" s="40"/>
      <c r="X5449" s="40"/>
      <c r="Y5449" s="40"/>
      <c r="Z5449" s="40"/>
      <c r="AA5449" s="40"/>
      <c r="AB5449" s="40"/>
      <c r="AC5449" s="40"/>
      <c r="AD5449" s="40"/>
      <c r="AE5449" s="40"/>
      <c r="AF5449" s="40"/>
      <c r="AG5449" s="40"/>
      <c r="AH5449" s="40"/>
      <c r="AI5449" s="40"/>
      <c r="AJ5449" s="40"/>
      <c r="AK5449" s="40"/>
      <c r="AL5449" s="40"/>
      <c r="AM5449" s="40"/>
      <c r="AN5449" s="40"/>
      <c r="AO5449" s="40"/>
      <c r="AP5449" s="40"/>
      <c r="AQ5449" s="40"/>
      <c r="AR5449" s="40"/>
      <c r="AS5449" s="40"/>
      <c r="AT5449" s="40"/>
      <c r="AU5449" s="40"/>
      <c r="AV5449" s="40"/>
      <c r="AW5449" s="40"/>
      <c r="AX5449" s="40"/>
      <c r="AY5449" s="40"/>
      <c r="AZ5449" s="40"/>
      <c r="BA5449" s="40"/>
      <c r="BB5449" s="40"/>
      <c r="BC5449" s="40"/>
      <c r="BD5449" s="40"/>
      <c r="BE5449" s="40"/>
      <c r="BF5449" s="40"/>
    </row>
    <row r="5450" spans="1:58" x14ac:dyDescent="0.4">
      <c r="A5450" s="510"/>
      <c r="B5450" s="40"/>
      <c r="C5450" s="40"/>
      <c r="D5450" s="45"/>
      <c r="E5450" s="45"/>
      <c r="F5450" s="64"/>
      <c r="G5450" s="40"/>
      <c r="H5450" s="40"/>
      <c r="I5450" s="40"/>
      <c r="J5450" s="40"/>
      <c r="K5450" s="40"/>
      <c r="L5450" s="40"/>
      <c r="M5450" s="40"/>
      <c r="N5450" s="40"/>
      <c r="O5450" s="40"/>
      <c r="P5450" s="40"/>
      <c r="Q5450" s="40"/>
      <c r="R5450" s="40"/>
      <c r="S5450" s="40"/>
      <c r="T5450" s="40"/>
      <c r="U5450" s="40"/>
      <c r="V5450" s="40"/>
      <c r="W5450" s="40"/>
      <c r="X5450" s="40"/>
      <c r="Y5450" s="40"/>
      <c r="Z5450" s="40"/>
      <c r="AA5450" s="40"/>
      <c r="AB5450" s="40"/>
      <c r="AC5450" s="40"/>
      <c r="AD5450" s="40"/>
      <c r="AE5450" s="40"/>
      <c r="AF5450" s="40"/>
      <c r="AG5450" s="40"/>
      <c r="AH5450" s="40"/>
      <c r="AI5450" s="40"/>
      <c r="AJ5450" s="40"/>
      <c r="AK5450" s="40"/>
      <c r="AL5450" s="40"/>
      <c r="AM5450" s="40"/>
      <c r="AN5450" s="40"/>
      <c r="AO5450" s="40"/>
      <c r="AP5450" s="40"/>
      <c r="AQ5450" s="40"/>
      <c r="AR5450" s="40"/>
      <c r="AS5450" s="40"/>
      <c r="AT5450" s="40"/>
      <c r="AU5450" s="40"/>
      <c r="AV5450" s="40"/>
      <c r="AW5450" s="40"/>
      <c r="AX5450" s="40"/>
      <c r="AY5450" s="40"/>
      <c r="AZ5450" s="40"/>
      <c r="BA5450" s="40"/>
      <c r="BB5450" s="40"/>
      <c r="BC5450" s="40"/>
      <c r="BD5450" s="40"/>
      <c r="BE5450" s="40"/>
      <c r="BF5450" s="40"/>
    </row>
    <row r="5451" spans="1:58" x14ac:dyDescent="0.4">
      <c r="A5451" s="510"/>
      <c r="B5451" s="40"/>
      <c r="C5451" s="40"/>
      <c r="D5451" s="45"/>
      <c r="E5451" s="45"/>
      <c r="F5451" s="64"/>
      <c r="G5451" s="40"/>
      <c r="H5451" s="40"/>
      <c r="I5451" s="40"/>
      <c r="J5451" s="40"/>
      <c r="K5451" s="40"/>
      <c r="L5451" s="40"/>
      <c r="M5451" s="40"/>
      <c r="N5451" s="40"/>
      <c r="O5451" s="40"/>
      <c r="P5451" s="40"/>
      <c r="Q5451" s="40"/>
      <c r="R5451" s="40"/>
      <c r="S5451" s="40"/>
      <c r="T5451" s="40"/>
      <c r="U5451" s="40"/>
      <c r="V5451" s="40"/>
      <c r="W5451" s="40"/>
      <c r="X5451" s="40"/>
      <c r="Y5451" s="40"/>
      <c r="Z5451" s="40"/>
      <c r="AA5451" s="40"/>
      <c r="AB5451" s="40"/>
      <c r="AC5451" s="40"/>
      <c r="AD5451" s="40"/>
      <c r="AE5451" s="40"/>
      <c r="AF5451" s="40"/>
      <c r="AG5451" s="40"/>
      <c r="AH5451" s="40"/>
      <c r="AI5451" s="40"/>
      <c r="AJ5451" s="40"/>
      <c r="AK5451" s="40"/>
      <c r="AL5451" s="40"/>
      <c r="AM5451" s="40"/>
      <c r="AN5451" s="40"/>
      <c r="AO5451" s="40"/>
      <c r="AP5451" s="40"/>
      <c r="AQ5451" s="40"/>
      <c r="AR5451" s="40"/>
      <c r="AS5451" s="40"/>
      <c r="AT5451" s="40"/>
      <c r="AU5451" s="40"/>
      <c r="AV5451" s="40"/>
      <c r="AW5451" s="40"/>
      <c r="AX5451" s="40"/>
      <c r="AY5451" s="40"/>
      <c r="AZ5451" s="40"/>
      <c r="BA5451" s="40"/>
      <c r="BB5451" s="40"/>
      <c r="BC5451" s="40"/>
      <c r="BD5451" s="40"/>
      <c r="BE5451" s="40"/>
      <c r="BF5451" s="40"/>
    </row>
    <row r="5452" spans="1:58" x14ac:dyDescent="0.4">
      <c r="A5452" s="510"/>
      <c r="B5452" s="40"/>
      <c r="C5452" s="40"/>
      <c r="D5452" s="45"/>
      <c r="E5452" s="45"/>
      <c r="F5452" s="64"/>
      <c r="G5452" s="40"/>
      <c r="H5452" s="40"/>
      <c r="I5452" s="40"/>
      <c r="J5452" s="40"/>
      <c r="K5452" s="40"/>
      <c r="L5452" s="40"/>
      <c r="M5452" s="40"/>
      <c r="N5452" s="40"/>
      <c r="O5452" s="40"/>
      <c r="P5452" s="40"/>
      <c r="Q5452" s="40"/>
      <c r="R5452" s="40"/>
      <c r="S5452" s="40"/>
      <c r="T5452" s="40"/>
      <c r="U5452" s="40"/>
      <c r="V5452" s="40"/>
      <c r="W5452" s="40"/>
      <c r="X5452" s="40"/>
      <c r="Y5452" s="40"/>
      <c r="Z5452" s="40"/>
      <c r="AA5452" s="40"/>
      <c r="AB5452" s="40"/>
      <c r="AC5452" s="40"/>
      <c r="AD5452" s="40"/>
      <c r="AE5452" s="40"/>
      <c r="AF5452" s="40"/>
      <c r="AG5452" s="40"/>
      <c r="AH5452" s="40"/>
      <c r="AI5452" s="40"/>
      <c r="AJ5452" s="40"/>
      <c r="AK5452" s="40"/>
      <c r="AL5452" s="40"/>
      <c r="AM5452" s="40"/>
      <c r="AN5452" s="40"/>
      <c r="AO5452" s="40"/>
      <c r="AP5452" s="40"/>
      <c r="AQ5452" s="40"/>
      <c r="AR5452" s="40"/>
      <c r="AS5452" s="40"/>
      <c r="AT5452" s="40"/>
      <c r="AU5452" s="40"/>
      <c r="AV5452" s="40"/>
      <c r="AW5452" s="40"/>
      <c r="AX5452" s="40"/>
      <c r="AY5452" s="40"/>
      <c r="AZ5452" s="40"/>
      <c r="BA5452" s="40"/>
      <c r="BB5452" s="40"/>
      <c r="BC5452" s="40"/>
      <c r="BD5452" s="40"/>
      <c r="BE5452" s="40"/>
      <c r="BF5452" s="40"/>
    </row>
    <row r="5453" spans="1:58" x14ac:dyDescent="0.4">
      <c r="A5453" s="510"/>
      <c r="B5453" s="40"/>
      <c r="C5453" s="40"/>
      <c r="D5453" s="45"/>
      <c r="E5453" s="45"/>
      <c r="F5453" s="64"/>
      <c r="G5453" s="40"/>
      <c r="H5453" s="40"/>
      <c r="I5453" s="40"/>
      <c r="J5453" s="40"/>
      <c r="K5453" s="40"/>
      <c r="L5453" s="40"/>
      <c r="M5453" s="40"/>
      <c r="N5453" s="40"/>
      <c r="O5453" s="40"/>
      <c r="P5453" s="40"/>
      <c r="Q5453" s="40"/>
      <c r="R5453" s="40"/>
      <c r="S5453" s="40"/>
      <c r="T5453" s="40"/>
      <c r="U5453" s="40"/>
      <c r="V5453" s="40"/>
      <c r="W5453" s="40"/>
      <c r="X5453" s="40"/>
      <c r="Y5453" s="40"/>
      <c r="Z5453" s="40"/>
      <c r="AA5453" s="40"/>
      <c r="AB5453" s="40"/>
      <c r="AC5453" s="40"/>
      <c r="AD5453" s="40"/>
      <c r="AE5453" s="40"/>
      <c r="AF5453" s="40"/>
      <c r="AG5453" s="40"/>
      <c r="AH5453" s="40"/>
      <c r="AI5453" s="40"/>
      <c r="AJ5453" s="40"/>
      <c r="AK5453" s="40"/>
      <c r="AL5453" s="40"/>
      <c r="AM5453" s="40"/>
      <c r="AN5453" s="40"/>
      <c r="AO5453" s="40"/>
      <c r="AP5453" s="40"/>
      <c r="AQ5453" s="40"/>
      <c r="AR5453" s="40"/>
      <c r="AS5453" s="40"/>
      <c r="AT5453" s="40"/>
      <c r="AU5453" s="40"/>
      <c r="AV5453" s="40"/>
      <c r="AW5453" s="40"/>
      <c r="AX5453" s="40"/>
      <c r="AY5453" s="40"/>
      <c r="AZ5453" s="40"/>
      <c r="BA5453" s="40"/>
      <c r="BB5453" s="40"/>
      <c r="BC5453" s="40"/>
      <c r="BD5453" s="40"/>
      <c r="BE5453" s="40"/>
      <c r="BF5453" s="40"/>
    </row>
    <row r="5454" spans="1:58" x14ac:dyDescent="0.4">
      <c r="A5454" s="510"/>
      <c r="B5454" s="40"/>
      <c r="C5454" s="40"/>
      <c r="D5454" s="45"/>
      <c r="E5454" s="45"/>
      <c r="F5454" s="64"/>
      <c r="G5454" s="40"/>
      <c r="H5454" s="40"/>
      <c r="I5454" s="40"/>
      <c r="J5454" s="40"/>
      <c r="K5454" s="40"/>
      <c r="L5454" s="40"/>
      <c r="M5454" s="40"/>
      <c r="N5454" s="40"/>
      <c r="O5454" s="40"/>
      <c r="P5454" s="40"/>
      <c r="Q5454" s="40"/>
      <c r="R5454" s="40"/>
      <c r="S5454" s="40"/>
      <c r="T5454" s="40"/>
      <c r="U5454" s="40"/>
      <c r="V5454" s="40"/>
      <c r="W5454" s="40"/>
      <c r="X5454" s="40"/>
      <c r="Y5454" s="40"/>
      <c r="Z5454" s="40"/>
      <c r="AA5454" s="40"/>
      <c r="AB5454" s="40"/>
      <c r="AC5454" s="40"/>
      <c r="AD5454" s="40"/>
      <c r="AE5454" s="40"/>
      <c r="AF5454" s="40"/>
      <c r="AG5454" s="40"/>
      <c r="AH5454" s="40"/>
      <c r="AI5454" s="40"/>
      <c r="AJ5454" s="40"/>
      <c r="AK5454" s="40"/>
      <c r="AL5454" s="40"/>
      <c r="AM5454" s="40"/>
      <c r="AN5454" s="40"/>
      <c r="AO5454" s="40"/>
      <c r="AP5454" s="40"/>
      <c r="AQ5454" s="40"/>
      <c r="AR5454" s="40"/>
      <c r="AS5454" s="40"/>
      <c r="AT5454" s="40"/>
      <c r="AU5454" s="40"/>
      <c r="AV5454" s="40"/>
      <c r="AW5454" s="40"/>
      <c r="AX5454" s="40"/>
      <c r="AY5454" s="40"/>
      <c r="AZ5454" s="40"/>
      <c r="BA5454" s="40"/>
      <c r="BB5454" s="40"/>
      <c r="BC5454" s="40"/>
      <c r="BD5454" s="40"/>
      <c r="BE5454" s="40"/>
      <c r="BF5454" s="40"/>
    </row>
    <row r="5455" spans="1:58" x14ac:dyDescent="0.4">
      <c r="A5455" s="510"/>
      <c r="B5455" s="40"/>
      <c r="C5455" s="40"/>
      <c r="D5455" s="45"/>
      <c r="E5455" s="45"/>
      <c r="F5455" s="64"/>
      <c r="G5455" s="40"/>
      <c r="H5455" s="40"/>
      <c r="I5455" s="40"/>
      <c r="J5455" s="40"/>
      <c r="K5455" s="40"/>
      <c r="L5455" s="40"/>
      <c r="M5455" s="40"/>
      <c r="N5455" s="40"/>
      <c r="O5455" s="40"/>
      <c r="P5455" s="40"/>
      <c r="Q5455" s="40"/>
      <c r="R5455" s="40"/>
      <c r="S5455" s="40"/>
      <c r="T5455" s="40"/>
      <c r="U5455" s="40"/>
      <c r="V5455" s="40"/>
      <c r="W5455" s="40"/>
      <c r="X5455" s="40"/>
      <c r="Y5455" s="40"/>
      <c r="Z5455" s="40"/>
      <c r="AA5455" s="40"/>
      <c r="AB5455" s="40"/>
      <c r="AC5455" s="40"/>
      <c r="AD5455" s="40"/>
      <c r="AE5455" s="40"/>
      <c r="AF5455" s="40"/>
      <c r="AG5455" s="40"/>
      <c r="AH5455" s="40"/>
      <c r="AI5455" s="40"/>
      <c r="AJ5455" s="40"/>
      <c r="AK5455" s="40"/>
      <c r="AL5455" s="40"/>
      <c r="AM5455" s="40"/>
      <c r="AN5455" s="40"/>
      <c r="AO5455" s="40"/>
      <c r="AP5455" s="40"/>
      <c r="AQ5455" s="40"/>
      <c r="AR5455" s="40"/>
      <c r="AS5455" s="40"/>
      <c r="AT5455" s="40"/>
      <c r="AU5455" s="40"/>
      <c r="AV5455" s="40"/>
      <c r="AW5455" s="40"/>
      <c r="AX5455" s="40"/>
      <c r="AY5455" s="40"/>
      <c r="AZ5455" s="40"/>
      <c r="BA5455" s="40"/>
      <c r="BB5455" s="40"/>
      <c r="BC5455" s="40"/>
      <c r="BD5455" s="40"/>
      <c r="BE5455" s="40"/>
      <c r="BF5455" s="40"/>
    </row>
    <row r="5456" spans="1:58" x14ac:dyDescent="0.4">
      <c r="A5456" s="510"/>
      <c r="B5456" s="40"/>
      <c r="C5456" s="40"/>
      <c r="D5456" s="45"/>
      <c r="E5456" s="45"/>
      <c r="F5456" s="64"/>
      <c r="G5456" s="40"/>
      <c r="H5456" s="40"/>
      <c r="I5456" s="40"/>
      <c r="J5456" s="40"/>
      <c r="K5456" s="40"/>
      <c r="L5456" s="40"/>
      <c r="M5456" s="40"/>
      <c r="N5456" s="40"/>
      <c r="O5456" s="40"/>
      <c r="P5456" s="40"/>
      <c r="Q5456" s="40"/>
      <c r="R5456" s="40"/>
      <c r="S5456" s="40"/>
      <c r="T5456" s="40"/>
      <c r="U5456" s="40"/>
      <c r="V5456" s="40"/>
      <c r="W5456" s="40"/>
      <c r="X5456" s="40"/>
      <c r="Y5456" s="40"/>
      <c r="Z5456" s="40"/>
      <c r="AA5456" s="40"/>
      <c r="AB5456" s="40"/>
      <c r="AC5456" s="40"/>
      <c r="AD5456" s="40"/>
      <c r="AE5456" s="40"/>
      <c r="AF5456" s="40"/>
      <c r="AG5456" s="40"/>
      <c r="AH5456" s="40"/>
      <c r="AI5456" s="40"/>
      <c r="AJ5456" s="40"/>
      <c r="AK5456" s="40"/>
      <c r="AL5456" s="40"/>
      <c r="AM5456" s="40"/>
      <c r="AN5456" s="40"/>
      <c r="AO5456" s="40"/>
      <c r="AP5456" s="40"/>
      <c r="AQ5456" s="40"/>
      <c r="AR5456" s="40"/>
      <c r="AS5456" s="40"/>
      <c r="AT5456" s="40"/>
      <c r="AU5456" s="40"/>
      <c r="AV5456" s="40"/>
      <c r="AW5456" s="40"/>
      <c r="AX5456" s="40"/>
      <c r="AY5456" s="40"/>
      <c r="AZ5456" s="40"/>
      <c r="BA5456" s="40"/>
      <c r="BB5456" s="40"/>
      <c r="BC5456" s="40"/>
      <c r="BD5456" s="40"/>
      <c r="BE5456" s="40"/>
      <c r="BF5456" s="40"/>
    </row>
    <row r="5457" spans="1:58" x14ac:dyDescent="0.4">
      <c r="A5457" s="510"/>
      <c r="B5457" s="40"/>
      <c r="C5457" s="40"/>
      <c r="D5457" s="45"/>
      <c r="E5457" s="45"/>
      <c r="F5457" s="64"/>
      <c r="G5457" s="40"/>
      <c r="H5457" s="40"/>
      <c r="I5457" s="40"/>
      <c r="J5457" s="40"/>
      <c r="K5457" s="40"/>
      <c r="L5457" s="40"/>
      <c r="M5457" s="40"/>
      <c r="N5457" s="40"/>
      <c r="O5457" s="40"/>
      <c r="P5457" s="40"/>
      <c r="Q5457" s="40"/>
      <c r="R5457" s="40"/>
      <c r="S5457" s="40"/>
      <c r="T5457" s="40"/>
      <c r="U5457" s="40"/>
      <c r="V5457" s="40"/>
      <c r="W5457" s="40"/>
      <c r="X5457" s="40"/>
      <c r="Y5457" s="40"/>
      <c r="Z5457" s="40"/>
      <c r="AA5457" s="40"/>
      <c r="AB5457" s="40"/>
      <c r="AC5457" s="40"/>
      <c r="AD5457" s="40"/>
      <c r="AE5457" s="40"/>
      <c r="AF5457" s="40"/>
      <c r="AG5457" s="40"/>
      <c r="AH5457" s="40"/>
      <c r="AI5457" s="40"/>
      <c r="AJ5457" s="40"/>
      <c r="AK5457" s="40"/>
      <c r="AL5457" s="40"/>
      <c r="AM5457" s="40"/>
      <c r="AN5457" s="40"/>
      <c r="AO5457" s="40"/>
      <c r="AP5457" s="40"/>
      <c r="AQ5457" s="40"/>
      <c r="AR5457" s="40"/>
      <c r="AS5457" s="40"/>
      <c r="AT5457" s="40"/>
      <c r="AU5457" s="40"/>
      <c r="AV5457" s="40"/>
      <c r="AW5457" s="40"/>
      <c r="AX5457" s="40"/>
      <c r="AY5457" s="40"/>
      <c r="AZ5457" s="40"/>
      <c r="BA5457" s="40"/>
      <c r="BB5457" s="40"/>
      <c r="BC5457" s="40"/>
      <c r="BD5457" s="40"/>
      <c r="BE5457" s="40"/>
      <c r="BF5457" s="40"/>
    </row>
    <row r="5458" spans="1:58" x14ac:dyDescent="0.4">
      <c r="A5458" s="510"/>
      <c r="B5458" s="40"/>
      <c r="C5458" s="40"/>
      <c r="D5458" s="45"/>
      <c r="E5458" s="45"/>
      <c r="F5458" s="64"/>
      <c r="G5458" s="40"/>
      <c r="H5458" s="40"/>
      <c r="I5458" s="40"/>
      <c r="J5458" s="40"/>
      <c r="K5458" s="40"/>
      <c r="L5458" s="40"/>
      <c r="M5458" s="40"/>
      <c r="N5458" s="40"/>
      <c r="O5458" s="40"/>
      <c r="P5458" s="40"/>
      <c r="Q5458" s="40"/>
      <c r="R5458" s="40"/>
      <c r="S5458" s="40"/>
      <c r="T5458" s="40"/>
      <c r="U5458" s="40"/>
      <c r="V5458" s="40"/>
      <c r="W5458" s="40"/>
      <c r="X5458" s="40"/>
      <c r="Y5458" s="40"/>
      <c r="Z5458" s="40"/>
      <c r="AA5458" s="40"/>
      <c r="AB5458" s="40"/>
      <c r="AC5458" s="40"/>
      <c r="AD5458" s="40"/>
      <c r="AE5458" s="40"/>
      <c r="AF5458" s="40"/>
      <c r="AG5458" s="40"/>
      <c r="AH5458" s="40"/>
      <c r="AI5458" s="40"/>
      <c r="AJ5458" s="40"/>
      <c r="AK5458" s="40"/>
      <c r="AL5458" s="40"/>
      <c r="AM5458" s="40"/>
      <c r="AN5458" s="40"/>
      <c r="AO5458" s="40"/>
      <c r="AP5458" s="40"/>
      <c r="AQ5458" s="40"/>
      <c r="AR5458" s="40"/>
      <c r="AS5458" s="40"/>
      <c r="AT5458" s="40"/>
      <c r="AU5458" s="40"/>
      <c r="AV5458" s="40"/>
      <c r="AW5458" s="40"/>
      <c r="AX5458" s="40"/>
      <c r="AY5458" s="40"/>
      <c r="AZ5458" s="40"/>
      <c r="BA5458" s="40"/>
      <c r="BB5458" s="40"/>
      <c r="BC5458" s="40"/>
      <c r="BD5458" s="40"/>
      <c r="BE5458" s="40"/>
      <c r="BF5458" s="40"/>
    </row>
    <row r="5459" spans="1:58" x14ac:dyDescent="0.4">
      <c r="A5459" s="510"/>
      <c r="B5459" s="40"/>
      <c r="C5459" s="40"/>
      <c r="D5459" s="45"/>
      <c r="E5459" s="45"/>
      <c r="F5459" s="64"/>
      <c r="G5459" s="40"/>
      <c r="H5459" s="40"/>
      <c r="I5459" s="40"/>
      <c r="J5459" s="40"/>
      <c r="K5459" s="40"/>
      <c r="L5459" s="40"/>
      <c r="M5459" s="40"/>
      <c r="N5459" s="40"/>
      <c r="O5459" s="40"/>
      <c r="P5459" s="40"/>
      <c r="Q5459" s="40"/>
      <c r="R5459" s="40"/>
      <c r="S5459" s="40"/>
      <c r="T5459" s="40"/>
      <c r="U5459" s="40"/>
      <c r="V5459" s="40"/>
      <c r="W5459" s="40"/>
      <c r="X5459" s="40"/>
      <c r="Y5459" s="40"/>
      <c r="Z5459" s="40"/>
      <c r="AA5459" s="40"/>
      <c r="AB5459" s="40"/>
      <c r="AC5459" s="40"/>
      <c r="AD5459" s="40"/>
      <c r="AE5459" s="40"/>
      <c r="AF5459" s="40"/>
      <c r="AG5459" s="40"/>
      <c r="AH5459" s="40"/>
      <c r="AI5459" s="40"/>
      <c r="AJ5459" s="40"/>
      <c r="AK5459" s="40"/>
      <c r="AL5459" s="40"/>
      <c r="AM5459" s="40"/>
      <c r="AN5459" s="40"/>
      <c r="AO5459" s="40"/>
      <c r="AP5459" s="40"/>
      <c r="AQ5459" s="40"/>
      <c r="AR5459" s="40"/>
      <c r="AS5459" s="40"/>
      <c r="AT5459" s="40"/>
      <c r="AU5459" s="40"/>
      <c r="AV5459" s="40"/>
      <c r="AW5459" s="40"/>
      <c r="AX5459" s="40"/>
      <c r="AY5459" s="40"/>
      <c r="AZ5459" s="40"/>
      <c r="BA5459" s="40"/>
      <c r="BB5459" s="40"/>
      <c r="BC5459" s="40"/>
      <c r="BD5459" s="40"/>
      <c r="BE5459" s="40"/>
      <c r="BF5459" s="40"/>
    </row>
    <row r="5460" spans="1:58" x14ac:dyDescent="0.4">
      <c r="A5460" s="510"/>
      <c r="B5460" s="40"/>
      <c r="C5460" s="40"/>
      <c r="D5460" s="45"/>
      <c r="E5460" s="45"/>
      <c r="F5460" s="64"/>
      <c r="G5460" s="40"/>
      <c r="H5460" s="40"/>
      <c r="I5460" s="40"/>
      <c r="J5460" s="40"/>
      <c r="K5460" s="40"/>
      <c r="L5460" s="40"/>
      <c r="M5460" s="40"/>
      <c r="N5460" s="40"/>
      <c r="O5460" s="40"/>
      <c r="P5460" s="40"/>
      <c r="Q5460" s="40"/>
      <c r="R5460" s="40"/>
      <c r="S5460" s="40"/>
      <c r="T5460" s="40"/>
      <c r="U5460" s="40"/>
      <c r="V5460" s="40"/>
      <c r="W5460" s="40"/>
      <c r="X5460" s="40"/>
      <c r="Y5460" s="40"/>
      <c r="Z5460" s="40"/>
      <c r="AA5460" s="40"/>
      <c r="AB5460" s="40"/>
      <c r="AC5460" s="40"/>
      <c r="AD5460" s="40"/>
      <c r="AE5460" s="40"/>
      <c r="AF5460" s="40"/>
      <c r="AG5460" s="40"/>
      <c r="AH5460" s="40"/>
      <c r="AI5460" s="40"/>
      <c r="AJ5460" s="40"/>
      <c r="AK5460" s="40"/>
      <c r="AL5460" s="40"/>
      <c r="AM5460" s="40"/>
      <c r="AN5460" s="40"/>
      <c r="AO5460" s="40"/>
      <c r="AP5460" s="40"/>
      <c r="AQ5460" s="40"/>
      <c r="AR5460" s="40"/>
      <c r="AS5460" s="40"/>
      <c r="AT5460" s="40"/>
      <c r="AU5460" s="40"/>
      <c r="AV5460" s="40"/>
      <c r="AW5460" s="40"/>
      <c r="AX5460" s="40"/>
      <c r="AY5460" s="40"/>
      <c r="AZ5460" s="40"/>
      <c r="BA5460" s="40"/>
      <c r="BB5460" s="40"/>
      <c r="BC5460" s="40"/>
      <c r="BD5460" s="40"/>
      <c r="BE5460" s="40"/>
      <c r="BF5460" s="40"/>
    </row>
    <row r="5461" spans="1:58" x14ac:dyDescent="0.4">
      <c r="A5461" s="510"/>
      <c r="B5461" s="40"/>
      <c r="C5461" s="40"/>
      <c r="D5461" s="45"/>
      <c r="E5461" s="45"/>
      <c r="F5461" s="64"/>
      <c r="G5461" s="40"/>
      <c r="H5461" s="40"/>
      <c r="I5461" s="40"/>
      <c r="J5461" s="40"/>
      <c r="K5461" s="40"/>
      <c r="L5461" s="40"/>
      <c r="M5461" s="40"/>
      <c r="N5461" s="40"/>
      <c r="O5461" s="40"/>
      <c r="P5461" s="40"/>
      <c r="Q5461" s="40"/>
      <c r="R5461" s="40"/>
      <c r="S5461" s="40"/>
      <c r="T5461" s="40"/>
      <c r="U5461" s="40"/>
      <c r="V5461" s="40"/>
      <c r="W5461" s="40"/>
      <c r="X5461" s="40"/>
      <c r="Y5461" s="40"/>
      <c r="Z5461" s="40"/>
      <c r="AA5461" s="40"/>
      <c r="AB5461" s="40"/>
      <c r="AC5461" s="40"/>
      <c r="AD5461" s="40"/>
      <c r="AE5461" s="40"/>
      <c r="AF5461" s="40"/>
      <c r="AG5461" s="40"/>
      <c r="AH5461" s="40"/>
      <c r="AI5461" s="40"/>
      <c r="AJ5461" s="40"/>
      <c r="AK5461" s="40"/>
      <c r="AL5461" s="40"/>
      <c r="AM5461" s="40"/>
      <c r="AN5461" s="40"/>
      <c r="AO5461" s="40"/>
      <c r="AP5461" s="40"/>
      <c r="AQ5461" s="40"/>
      <c r="AR5461" s="40"/>
      <c r="AS5461" s="40"/>
      <c r="AT5461" s="40"/>
      <c r="AU5461" s="40"/>
      <c r="AV5461" s="40"/>
      <c r="AW5461" s="40"/>
      <c r="AX5461" s="40"/>
      <c r="AY5461" s="40"/>
      <c r="AZ5461" s="40"/>
      <c r="BA5461" s="40"/>
      <c r="BB5461" s="40"/>
      <c r="BC5461" s="40"/>
      <c r="BD5461" s="40"/>
      <c r="BE5461" s="40"/>
      <c r="BF5461" s="40"/>
    </row>
    <row r="5462" spans="1:58" x14ac:dyDescent="0.4">
      <c r="A5462" s="510"/>
      <c r="B5462" s="40"/>
      <c r="C5462" s="40"/>
      <c r="D5462" s="45"/>
      <c r="E5462" s="45"/>
      <c r="F5462" s="64"/>
      <c r="G5462" s="40"/>
      <c r="H5462" s="40"/>
      <c r="I5462" s="40"/>
      <c r="J5462" s="40"/>
      <c r="K5462" s="40"/>
      <c r="L5462" s="40"/>
      <c r="M5462" s="40"/>
      <c r="N5462" s="40"/>
      <c r="O5462" s="40"/>
      <c r="P5462" s="40"/>
      <c r="Q5462" s="40"/>
      <c r="R5462" s="40"/>
      <c r="S5462" s="40"/>
      <c r="T5462" s="40"/>
      <c r="U5462" s="40"/>
      <c r="V5462" s="40"/>
      <c r="W5462" s="40"/>
      <c r="X5462" s="40"/>
      <c r="Y5462" s="40"/>
      <c r="Z5462" s="40"/>
      <c r="AA5462" s="40"/>
      <c r="AB5462" s="40"/>
      <c r="AC5462" s="40"/>
      <c r="AD5462" s="40"/>
      <c r="AE5462" s="40"/>
      <c r="AF5462" s="40"/>
      <c r="AG5462" s="40"/>
      <c r="AH5462" s="40"/>
      <c r="AI5462" s="40"/>
      <c r="AJ5462" s="40"/>
      <c r="AK5462" s="40"/>
      <c r="AL5462" s="40"/>
      <c r="AM5462" s="40"/>
      <c r="AN5462" s="40"/>
      <c r="AO5462" s="40"/>
      <c r="AP5462" s="40"/>
      <c r="AQ5462" s="40"/>
      <c r="AR5462" s="40"/>
      <c r="AS5462" s="40"/>
      <c r="AT5462" s="40"/>
      <c r="AU5462" s="40"/>
      <c r="AV5462" s="40"/>
      <c r="AW5462" s="40"/>
      <c r="AX5462" s="40"/>
      <c r="AY5462" s="40"/>
      <c r="AZ5462" s="40"/>
      <c r="BA5462" s="40"/>
      <c r="BB5462" s="40"/>
      <c r="BC5462" s="40"/>
      <c r="BD5462" s="40"/>
      <c r="BE5462" s="40"/>
      <c r="BF5462" s="40"/>
    </row>
    <row r="5463" spans="1:58" x14ac:dyDescent="0.4">
      <c r="A5463" s="510"/>
      <c r="B5463" s="40"/>
      <c r="C5463" s="40"/>
      <c r="D5463" s="45"/>
      <c r="E5463" s="45"/>
      <c r="F5463" s="64"/>
      <c r="G5463" s="40"/>
      <c r="H5463" s="40"/>
      <c r="I5463" s="40"/>
      <c r="J5463" s="40"/>
      <c r="K5463" s="40"/>
      <c r="L5463" s="40"/>
      <c r="M5463" s="40"/>
      <c r="N5463" s="40"/>
      <c r="O5463" s="40"/>
      <c r="P5463" s="40"/>
      <c r="Q5463" s="40"/>
      <c r="R5463" s="40"/>
      <c r="S5463" s="40"/>
      <c r="T5463" s="40"/>
      <c r="U5463" s="40"/>
      <c r="V5463" s="40"/>
      <c r="W5463" s="40"/>
      <c r="X5463" s="40"/>
      <c r="Y5463" s="40"/>
      <c r="Z5463" s="40"/>
      <c r="AA5463" s="40"/>
      <c r="AB5463" s="40"/>
      <c r="AC5463" s="40"/>
      <c r="AD5463" s="40"/>
      <c r="AE5463" s="40"/>
      <c r="AF5463" s="40"/>
      <c r="AG5463" s="40"/>
      <c r="AH5463" s="40"/>
      <c r="AI5463" s="40"/>
      <c r="AJ5463" s="40"/>
      <c r="AK5463" s="40"/>
      <c r="AL5463" s="40"/>
      <c r="AM5463" s="40"/>
      <c r="AN5463" s="40"/>
      <c r="AO5463" s="40"/>
      <c r="AP5463" s="40"/>
      <c r="AQ5463" s="40"/>
      <c r="AR5463" s="40"/>
      <c r="AS5463" s="40"/>
      <c r="AT5463" s="40"/>
      <c r="AU5463" s="40"/>
      <c r="AV5463" s="40"/>
      <c r="AW5463" s="40"/>
      <c r="AX5463" s="40"/>
      <c r="AY5463" s="40"/>
      <c r="AZ5463" s="40"/>
      <c r="BA5463" s="40"/>
      <c r="BB5463" s="40"/>
      <c r="BC5463" s="40"/>
      <c r="BD5463" s="40"/>
      <c r="BE5463" s="40"/>
      <c r="BF5463" s="40"/>
    </row>
    <row r="5464" spans="1:58" x14ac:dyDescent="0.4">
      <c r="A5464" s="510"/>
      <c r="B5464" s="40"/>
      <c r="C5464" s="40"/>
      <c r="D5464" s="45"/>
      <c r="E5464" s="45"/>
      <c r="F5464" s="64"/>
      <c r="G5464" s="40"/>
      <c r="H5464" s="40"/>
      <c r="I5464" s="40"/>
      <c r="J5464" s="40"/>
      <c r="K5464" s="40"/>
      <c r="L5464" s="40"/>
      <c r="M5464" s="40"/>
      <c r="N5464" s="40"/>
      <c r="O5464" s="40"/>
      <c r="P5464" s="40"/>
      <c r="Q5464" s="40"/>
      <c r="R5464" s="40"/>
      <c r="S5464" s="40"/>
      <c r="T5464" s="40"/>
      <c r="U5464" s="40"/>
      <c r="V5464" s="40"/>
      <c r="W5464" s="40"/>
      <c r="X5464" s="40"/>
      <c r="Y5464" s="40"/>
      <c r="Z5464" s="40"/>
      <c r="AA5464" s="40"/>
      <c r="AB5464" s="40"/>
      <c r="AC5464" s="40"/>
      <c r="AD5464" s="40"/>
      <c r="AE5464" s="40"/>
      <c r="AF5464" s="40"/>
      <c r="AG5464" s="40"/>
      <c r="AH5464" s="40"/>
      <c r="AI5464" s="40"/>
      <c r="AJ5464" s="40"/>
      <c r="AK5464" s="40"/>
      <c r="AL5464" s="40"/>
      <c r="AM5464" s="40"/>
      <c r="AN5464" s="40"/>
      <c r="AO5464" s="40"/>
      <c r="AP5464" s="40"/>
      <c r="AQ5464" s="40"/>
      <c r="AR5464" s="40"/>
      <c r="AS5464" s="40"/>
      <c r="AT5464" s="40"/>
      <c r="AU5464" s="40"/>
      <c r="AV5464" s="40"/>
      <c r="AW5464" s="40"/>
      <c r="AX5464" s="40"/>
      <c r="AY5464" s="40"/>
      <c r="AZ5464" s="40"/>
      <c r="BA5464" s="40"/>
      <c r="BB5464" s="40"/>
      <c r="BC5464" s="40"/>
      <c r="BD5464" s="40"/>
      <c r="BE5464" s="40"/>
      <c r="BF5464" s="40"/>
    </row>
    <row r="5465" spans="1:58" x14ac:dyDescent="0.4">
      <c r="A5465" s="510"/>
      <c r="B5465" s="40"/>
      <c r="C5465" s="40"/>
      <c r="D5465" s="45"/>
      <c r="E5465" s="45"/>
      <c r="F5465" s="64"/>
      <c r="G5465" s="40"/>
      <c r="H5465" s="40"/>
      <c r="I5465" s="40"/>
      <c r="J5465" s="40"/>
      <c r="K5465" s="40"/>
      <c r="L5465" s="40"/>
      <c r="M5465" s="40"/>
      <c r="N5465" s="40"/>
      <c r="O5465" s="40"/>
      <c r="P5465" s="40"/>
      <c r="Q5465" s="40"/>
      <c r="R5465" s="40"/>
      <c r="S5465" s="40"/>
      <c r="T5465" s="40"/>
      <c r="U5465" s="40"/>
      <c r="V5465" s="40"/>
      <c r="W5465" s="40"/>
      <c r="X5465" s="40"/>
      <c r="Y5465" s="40"/>
      <c r="Z5465" s="40"/>
      <c r="AA5465" s="40"/>
      <c r="AB5465" s="40"/>
      <c r="AC5465" s="40"/>
      <c r="AD5465" s="40"/>
      <c r="AE5465" s="40"/>
      <c r="AF5465" s="40"/>
      <c r="AG5465" s="40"/>
      <c r="AH5465" s="40"/>
      <c r="AI5465" s="40"/>
      <c r="AJ5465" s="40"/>
      <c r="AK5465" s="40"/>
      <c r="AL5465" s="40"/>
      <c r="AM5465" s="40"/>
      <c r="AN5465" s="40"/>
      <c r="AO5465" s="40"/>
      <c r="AP5465" s="40"/>
      <c r="AQ5465" s="40"/>
      <c r="AR5465" s="40"/>
      <c r="AS5465" s="40"/>
      <c r="AT5465" s="40"/>
      <c r="AU5465" s="40"/>
      <c r="AV5465" s="40"/>
      <c r="AW5465" s="40"/>
      <c r="AX5465" s="40"/>
      <c r="AY5465" s="40"/>
      <c r="AZ5465" s="40"/>
      <c r="BA5465" s="40"/>
      <c r="BB5465" s="40"/>
      <c r="BC5465" s="40"/>
      <c r="BD5465" s="40"/>
      <c r="BE5465" s="40"/>
      <c r="BF5465" s="40"/>
    </row>
    <row r="5466" spans="1:58" x14ac:dyDescent="0.4">
      <c r="A5466" s="510"/>
      <c r="B5466" s="40"/>
      <c r="C5466" s="40"/>
      <c r="D5466" s="45"/>
      <c r="E5466" s="45"/>
      <c r="F5466" s="64"/>
      <c r="G5466" s="40"/>
      <c r="H5466" s="40"/>
      <c r="I5466" s="40"/>
      <c r="J5466" s="40"/>
      <c r="K5466" s="40"/>
      <c r="L5466" s="40"/>
      <c r="M5466" s="40"/>
      <c r="N5466" s="40"/>
      <c r="O5466" s="40"/>
      <c r="P5466" s="40"/>
      <c r="Q5466" s="40"/>
      <c r="R5466" s="40"/>
      <c r="S5466" s="40"/>
      <c r="T5466" s="40"/>
      <c r="U5466" s="40"/>
      <c r="V5466" s="40"/>
      <c r="W5466" s="40"/>
      <c r="X5466" s="40"/>
      <c r="Y5466" s="40"/>
      <c r="Z5466" s="40"/>
      <c r="AA5466" s="40"/>
      <c r="AB5466" s="40"/>
      <c r="AC5466" s="40"/>
      <c r="AD5466" s="40"/>
      <c r="AE5466" s="40"/>
      <c r="AF5466" s="40"/>
      <c r="AG5466" s="40"/>
      <c r="AH5466" s="40"/>
      <c r="AI5466" s="40"/>
      <c r="AJ5466" s="40"/>
      <c r="AK5466" s="40"/>
      <c r="AL5466" s="40"/>
      <c r="AM5466" s="40"/>
      <c r="AN5466" s="40"/>
      <c r="AO5466" s="40"/>
      <c r="AP5466" s="40"/>
      <c r="AQ5466" s="40"/>
      <c r="AR5466" s="40"/>
      <c r="AS5466" s="40"/>
      <c r="AT5466" s="40"/>
      <c r="AU5466" s="40"/>
      <c r="AV5466" s="40"/>
      <c r="AW5466" s="40"/>
      <c r="AX5466" s="40"/>
      <c r="AY5466" s="40"/>
      <c r="AZ5466" s="40"/>
      <c r="BA5466" s="40"/>
      <c r="BB5466" s="40"/>
      <c r="BC5466" s="40"/>
      <c r="BD5466" s="40"/>
      <c r="BE5466" s="40"/>
      <c r="BF5466" s="40"/>
    </row>
    <row r="5467" spans="1:58" x14ac:dyDescent="0.4">
      <c r="A5467" s="510"/>
      <c r="B5467" s="40"/>
      <c r="C5467" s="40"/>
      <c r="D5467" s="45"/>
      <c r="E5467" s="45"/>
      <c r="F5467" s="64"/>
      <c r="G5467" s="40"/>
      <c r="H5467" s="40"/>
      <c r="I5467" s="40"/>
      <c r="J5467" s="40"/>
      <c r="K5467" s="40"/>
      <c r="L5467" s="40"/>
      <c r="M5467" s="40"/>
      <c r="N5467" s="40"/>
      <c r="O5467" s="40"/>
      <c r="P5467" s="40"/>
      <c r="Q5467" s="40"/>
      <c r="R5467" s="40"/>
      <c r="S5467" s="40"/>
      <c r="T5467" s="40"/>
      <c r="U5467" s="40"/>
      <c r="V5467" s="40"/>
      <c r="W5467" s="40"/>
      <c r="X5467" s="40"/>
      <c r="Y5467" s="40"/>
      <c r="Z5467" s="40"/>
      <c r="AA5467" s="40"/>
      <c r="AB5467" s="40"/>
      <c r="AC5467" s="40"/>
      <c r="AD5467" s="40"/>
      <c r="AE5467" s="40"/>
      <c r="AF5467" s="40"/>
      <c r="AG5467" s="40"/>
      <c r="AH5467" s="40"/>
      <c r="AI5467" s="40"/>
      <c r="AJ5467" s="40"/>
      <c r="AK5467" s="40"/>
      <c r="AL5467" s="40"/>
      <c r="AM5467" s="40"/>
      <c r="AN5467" s="40"/>
      <c r="AO5467" s="40"/>
      <c r="AP5467" s="40"/>
      <c r="AQ5467" s="40"/>
      <c r="AR5467" s="40"/>
      <c r="AS5467" s="40"/>
      <c r="AT5467" s="40"/>
      <c r="AU5467" s="40"/>
      <c r="AV5467" s="40"/>
      <c r="AW5467" s="40"/>
      <c r="AX5467" s="40"/>
      <c r="AY5467" s="40"/>
      <c r="AZ5467" s="40"/>
      <c r="BA5467" s="40"/>
      <c r="BB5467" s="40"/>
      <c r="BC5467" s="40"/>
      <c r="BD5467" s="40"/>
      <c r="BE5467" s="40"/>
      <c r="BF5467" s="40"/>
    </row>
    <row r="5468" spans="1:58" x14ac:dyDescent="0.4">
      <c r="A5468" s="510"/>
      <c r="B5468" s="40"/>
      <c r="C5468" s="40"/>
      <c r="D5468" s="45"/>
      <c r="E5468" s="45"/>
      <c r="F5468" s="64"/>
      <c r="G5468" s="40"/>
      <c r="H5468" s="40"/>
      <c r="I5468" s="40"/>
      <c r="J5468" s="40"/>
      <c r="K5468" s="40"/>
      <c r="L5468" s="40"/>
      <c r="M5468" s="40"/>
      <c r="N5468" s="40"/>
      <c r="O5468" s="40"/>
      <c r="P5468" s="40"/>
      <c r="Q5468" s="40"/>
      <c r="R5468" s="40"/>
      <c r="S5468" s="40"/>
      <c r="T5468" s="40"/>
      <c r="U5468" s="40"/>
      <c r="V5468" s="40"/>
      <c r="W5468" s="40"/>
      <c r="X5468" s="40"/>
      <c r="Y5468" s="40"/>
      <c r="Z5468" s="40"/>
      <c r="AA5468" s="40"/>
      <c r="AB5468" s="40"/>
      <c r="AC5468" s="40"/>
      <c r="AD5468" s="40"/>
      <c r="AE5468" s="40"/>
      <c r="AF5468" s="40"/>
      <c r="AG5468" s="40"/>
      <c r="AH5468" s="40"/>
      <c r="AI5468" s="40"/>
      <c r="AJ5468" s="40"/>
      <c r="AK5468" s="40"/>
      <c r="AL5468" s="40"/>
      <c r="AM5468" s="40"/>
      <c r="AN5468" s="40"/>
      <c r="AO5468" s="40"/>
      <c r="AP5468" s="40"/>
      <c r="AQ5468" s="40"/>
      <c r="AR5468" s="40"/>
      <c r="AS5468" s="40"/>
      <c r="AT5468" s="40"/>
      <c r="AU5468" s="40"/>
      <c r="AV5468" s="40"/>
      <c r="AW5468" s="40"/>
      <c r="AX5468" s="40"/>
      <c r="AY5468" s="40"/>
      <c r="AZ5468" s="40"/>
      <c r="BA5468" s="40"/>
      <c r="BB5468" s="40"/>
      <c r="BC5468" s="40"/>
      <c r="BD5468" s="40"/>
      <c r="BE5468" s="40"/>
      <c r="BF5468" s="40"/>
    </row>
    <row r="5469" spans="1:58" x14ac:dyDescent="0.4">
      <c r="A5469" s="510"/>
      <c r="B5469" s="40"/>
      <c r="C5469" s="40"/>
      <c r="D5469" s="45"/>
      <c r="E5469" s="45"/>
      <c r="F5469" s="64"/>
      <c r="G5469" s="40"/>
      <c r="H5469" s="40"/>
      <c r="I5469" s="40"/>
      <c r="J5469" s="40"/>
      <c r="K5469" s="40"/>
      <c r="L5469" s="40"/>
      <c r="M5469" s="40"/>
      <c r="N5469" s="40"/>
      <c r="O5469" s="40"/>
      <c r="P5469" s="40"/>
      <c r="Q5469" s="40"/>
      <c r="R5469" s="40"/>
      <c r="S5469" s="40"/>
      <c r="T5469" s="40"/>
      <c r="U5469" s="40"/>
      <c r="V5469" s="40"/>
      <c r="W5469" s="40"/>
      <c r="X5469" s="40"/>
      <c r="Y5469" s="40"/>
      <c r="Z5469" s="40"/>
      <c r="AA5469" s="40"/>
      <c r="AB5469" s="40"/>
      <c r="AC5469" s="40"/>
      <c r="AD5469" s="40"/>
      <c r="AE5469" s="40"/>
      <c r="AF5469" s="40"/>
      <c r="AG5469" s="40"/>
      <c r="AH5469" s="40"/>
      <c r="AI5469" s="40"/>
      <c r="AJ5469" s="40"/>
      <c r="AK5469" s="40"/>
      <c r="AL5469" s="40"/>
      <c r="AM5469" s="40"/>
      <c r="AN5469" s="40"/>
      <c r="AO5469" s="40"/>
      <c r="AP5469" s="40"/>
      <c r="AQ5469" s="40"/>
      <c r="AR5469" s="40"/>
      <c r="AS5469" s="40"/>
      <c r="AT5469" s="40"/>
      <c r="AU5469" s="40"/>
      <c r="AV5469" s="40"/>
      <c r="AW5469" s="40"/>
      <c r="AX5469" s="40"/>
      <c r="AY5469" s="40"/>
      <c r="AZ5469" s="40"/>
      <c r="BA5469" s="40"/>
      <c r="BB5469" s="40"/>
      <c r="BC5469" s="40"/>
      <c r="BD5469" s="40"/>
      <c r="BE5469" s="40"/>
      <c r="BF5469" s="40"/>
    </row>
    <row r="5470" spans="1:58" x14ac:dyDescent="0.4">
      <c r="A5470" s="510"/>
      <c r="B5470" s="40"/>
      <c r="C5470" s="40"/>
      <c r="D5470" s="45"/>
      <c r="E5470" s="45"/>
      <c r="F5470" s="64"/>
      <c r="G5470" s="40"/>
      <c r="H5470" s="40"/>
      <c r="I5470" s="40"/>
      <c r="J5470" s="40"/>
      <c r="K5470" s="40"/>
      <c r="L5470" s="40"/>
      <c r="M5470" s="40"/>
      <c r="N5470" s="40"/>
      <c r="O5470" s="40"/>
      <c r="P5470" s="40"/>
      <c r="Q5470" s="40"/>
      <c r="R5470" s="40"/>
      <c r="S5470" s="40"/>
      <c r="T5470" s="40"/>
      <c r="U5470" s="40"/>
      <c r="V5470" s="40"/>
      <c r="W5470" s="40"/>
      <c r="X5470" s="40"/>
      <c r="Y5470" s="40"/>
      <c r="Z5470" s="40"/>
      <c r="AA5470" s="40"/>
      <c r="AB5470" s="40"/>
      <c r="AC5470" s="40"/>
      <c r="AD5470" s="40"/>
      <c r="AE5470" s="40"/>
      <c r="AF5470" s="40"/>
      <c r="AG5470" s="40"/>
      <c r="AH5470" s="40"/>
      <c r="AI5470" s="40"/>
      <c r="AJ5470" s="40"/>
      <c r="AK5470" s="40"/>
      <c r="AL5470" s="40"/>
      <c r="AM5470" s="40"/>
      <c r="AN5470" s="40"/>
      <c r="AO5470" s="40"/>
      <c r="AP5470" s="40"/>
      <c r="AQ5470" s="40"/>
      <c r="AR5470" s="40"/>
      <c r="AS5470" s="40"/>
      <c r="AT5470" s="40"/>
      <c r="AU5470" s="40"/>
      <c r="AV5470" s="40"/>
      <c r="AW5470" s="40"/>
      <c r="AX5470" s="40"/>
      <c r="AY5470" s="40"/>
      <c r="AZ5470" s="40"/>
      <c r="BA5470" s="40"/>
      <c r="BB5470" s="40"/>
      <c r="BC5470" s="40"/>
      <c r="BD5470" s="40"/>
      <c r="BE5470" s="40"/>
      <c r="BF5470" s="40"/>
    </row>
    <row r="5471" spans="1:58" x14ac:dyDescent="0.4">
      <c r="A5471" s="510"/>
      <c r="B5471" s="40"/>
      <c r="C5471" s="40"/>
      <c r="D5471" s="45"/>
      <c r="E5471" s="45"/>
      <c r="F5471" s="64"/>
      <c r="G5471" s="40"/>
      <c r="H5471" s="40"/>
      <c r="I5471" s="40"/>
      <c r="J5471" s="40"/>
      <c r="K5471" s="40"/>
      <c r="L5471" s="40"/>
      <c r="M5471" s="40"/>
      <c r="N5471" s="40"/>
      <c r="O5471" s="40"/>
      <c r="P5471" s="40"/>
      <c r="Q5471" s="40"/>
      <c r="R5471" s="40"/>
      <c r="S5471" s="40"/>
      <c r="T5471" s="40"/>
      <c r="U5471" s="40"/>
      <c r="V5471" s="40"/>
      <c r="W5471" s="40"/>
      <c r="X5471" s="40"/>
      <c r="Y5471" s="40"/>
      <c r="Z5471" s="40"/>
      <c r="AA5471" s="40"/>
      <c r="AB5471" s="40"/>
      <c r="AC5471" s="40"/>
      <c r="AD5471" s="40"/>
      <c r="AE5471" s="40"/>
      <c r="AF5471" s="40"/>
      <c r="AG5471" s="40"/>
      <c r="AH5471" s="40"/>
      <c r="AI5471" s="40"/>
      <c r="AJ5471" s="40"/>
      <c r="AK5471" s="40"/>
      <c r="AL5471" s="40"/>
      <c r="AM5471" s="40"/>
      <c r="AN5471" s="40"/>
      <c r="AO5471" s="40"/>
      <c r="AP5471" s="40"/>
      <c r="AQ5471" s="40"/>
      <c r="AR5471" s="40"/>
      <c r="AS5471" s="40"/>
      <c r="AT5471" s="40"/>
      <c r="AU5471" s="40"/>
      <c r="AV5471" s="40"/>
      <c r="AW5471" s="40"/>
      <c r="AX5471" s="40"/>
      <c r="AY5471" s="40"/>
      <c r="AZ5471" s="40"/>
      <c r="BA5471" s="40"/>
      <c r="BB5471" s="40"/>
      <c r="BC5471" s="40"/>
      <c r="BD5471" s="40"/>
      <c r="BE5471" s="40"/>
      <c r="BF5471" s="40"/>
    </row>
    <row r="5472" spans="1:58" x14ac:dyDescent="0.4">
      <c r="A5472" s="510"/>
      <c r="B5472" s="40"/>
      <c r="C5472" s="40"/>
      <c r="D5472" s="45"/>
      <c r="E5472" s="45"/>
      <c r="F5472" s="64"/>
      <c r="G5472" s="40"/>
      <c r="H5472" s="40"/>
      <c r="I5472" s="40"/>
      <c r="J5472" s="40"/>
      <c r="K5472" s="40"/>
      <c r="L5472" s="40"/>
      <c r="M5472" s="40"/>
      <c r="N5472" s="40"/>
      <c r="O5472" s="40"/>
      <c r="P5472" s="40"/>
      <c r="Q5472" s="40"/>
      <c r="R5472" s="40"/>
      <c r="S5472" s="40"/>
      <c r="T5472" s="40"/>
      <c r="U5472" s="40"/>
      <c r="V5472" s="40"/>
      <c r="W5472" s="40"/>
      <c r="X5472" s="40"/>
      <c r="Y5472" s="40"/>
      <c r="Z5472" s="40"/>
      <c r="AA5472" s="40"/>
      <c r="AB5472" s="40"/>
      <c r="AC5472" s="40"/>
      <c r="AD5472" s="40"/>
      <c r="AE5472" s="40"/>
      <c r="AF5472" s="40"/>
      <c r="AG5472" s="40"/>
      <c r="AH5472" s="40"/>
      <c r="AI5472" s="40"/>
      <c r="AJ5472" s="40"/>
      <c r="AK5472" s="40"/>
      <c r="AL5472" s="40"/>
      <c r="AM5472" s="40"/>
      <c r="AN5472" s="40"/>
      <c r="AO5472" s="40"/>
      <c r="AP5472" s="40"/>
      <c r="AQ5472" s="40"/>
      <c r="AR5472" s="40"/>
      <c r="AS5472" s="40"/>
      <c r="AT5472" s="40"/>
      <c r="AU5472" s="40"/>
      <c r="AV5472" s="40"/>
      <c r="AW5472" s="40"/>
      <c r="AX5472" s="40"/>
      <c r="AY5472" s="40"/>
      <c r="AZ5472" s="40"/>
      <c r="BA5472" s="40"/>
      <c r="BB5472" s="40"/>
      <c r="BC5472" s="40"/>
      <c r="BD5472" s="40"/>
      <c r="BE5472" s="40"/>
      <c r="BF5472" s="40"/>
    </row>
    <row r="5473" spans="1:58" x14ac:dyDescent="0.4">
      <c r="A5473" s="510"/>
      <c r="B5473" s="40"/>
      <c r="C5473" s="40"/>
      <c r="D5473" s="45"/>
      <c r="E5473" s="45"/>
      <c r="F5473" s="64"/>
      <c r="G5473" s="40"/>
      <c r="H5473" s="40"/>
      <c r="I5473" s="40"/>
      <c r="J5473" s="40"/>
      <c r="K5473" s="40"/>
      <c r="L5473" s="40"/>
      <c r="M5473" s="40"/>
      <c r="N5473" s="40"/>
      <c r="O5473" s="40"/>
      <c r="P5473" s="40"/>
      <c r="Q5473" s="40"/>
      <c r="R5473" s="40"/>
      <c r="S5473" s="40"/>
      <c r="T5473" s="40"/>
      <c r="U5473" s="40"/>
      <c r="V5473" s="40"/>
      <c r="W5473" s="40"/>
      <c r="X5473" s="40"/>
      <c r="Y5473" s="40"/>
      <c r="Z5473" s="40"/>
      <c r="AA5473" s="40"/>
      <c r="AB5473" s="40"/>
      <c r="AC5473" s="40"/>
      <c r="AD5473" s="40"/>
      <c r="AE5473" s="40"/>
      <c r="AF5473" s="40"/>
      <c r="AG5473" s="40"/>
      <c r="AH5473" s="40"/>
      <c r="AI5473" s="40"/>
      <c r="AJ5473" s="40"/>
      <c r="AK5473" s="40"/>
      <c r="AL5473" s="40"/>
      <c r="AM5473" s="40"/>
      <c r="AN5473" s="40"/>
      <c r="AO5473" s="40"/>
      <c r="AP5473" s="40"/>
      <c r="AQ5473" s="40"/>
      <c r="AR5473" s="40"/>
      <c r="AS5473" s="40"/>
      <c r="AT5473" s="40"/>
      <c r="AU5473" s="40"/>
      <c r="AV5473" s="40"/>
      <c r="AW5473" s="40"/>
      <c r="AX5473" s="40"/>
      <c r="AY5473" s="40"/>
      <c r="AZ5473" s="40"/>
      <c r="BA5473" s="40"/>
      <c r="BB5473" s="40"/>
      <c r="BC5473" s="40"/>
      <c r="BD5473" s="40"/>
      <c r="BE5473" s="40"/>
      <c r="BF5473" s="40"/>
    </row>
    <row r="5474" spans="1:58" x14ac:dyDescent="0.4">
      <c r="A5474" s="510"/>
      <c r="B5474" s="40"/>
      <c r="C5474" s="40"/>
      <c r="D5474" s="45"/>
      <c r="E5474" s="45"/>
      <c r="F5474" s="64"/>
      <c r="G5474" s="40"/>
      <c r="H5474" s="40"/>
      <c r="I5474" s="40"/>
      <c r="J5474" s="40"/>
      <c r="K5474" s="40"/>
      <c r="L5474" s="40"/>
      <c r="M5474" s="40"/>
      <c r="N5474" s="40"/>
      <c r="O5474" s="40"/>
      <c r="P5474" s="40"/>
      <c r="Q5474" s="40"/>
      <c r="R5474" s="40"/>
      <c r="S5474" s="40"/>
      <c r="T5474" s="40"/>
      <c r="U5474" s="40"/>
      <c r="V5474" s="40"/>
      <c r="W5474" s="40"/>
      <c r="X5474" s="40"/>
      <c r="Y5474" s="40"/>
      <c r="Z5474" s="40"/>
      <c r="AA5474" s="40"/>
      <c r="AB5474" s="40"/>
      <c r="AC5474" s="40"/>
      <c r="AD5474" s="40"/>
      <c r="AE5474" s="40"/>
      <c r="AF5474" s="40"/>
      <c r="AG5474" s="40"/>
      <c r="AH5474" s="40"/>
      <c r="AI5474" s="40"/>
      <c r="AJ5474" s="40"/>
      <c r="AK5474" s="40"/>
      <c r="AL5474" s="40"/>
      <c r="AM5474" s="40"/>
      <c r="AN5474" s="40"/>
      <c r="AO5474" s="40"/>
      <c r="AP5474" s="40"/>
      <c r="AQ5474" s="40"/>
      <c r="AR5474" s="40"/>
      <c r="AS5474" s="40"/>
      <c r="AT5474" s="40"/>
      <c r="AU5474" s="40"/>
      <c r="AV5474" s="40"/>
      <c r="AW5474" s="40"/>
      <c r="AX5474" s="40"/>
      <c r="AY5474" s="40"/>
      <c r="AZ5474" s="40"/>
      <c r="BA5474" s="40"/>
      <c r="BB5474" s="40"/>
      <c r="BC5474" s="40"/>
      <c r="BD5474" s="40"/>
      <c r="BE5474" s="40"/>
      <c r="BF5474" s="40"/>
    </row>
    <row r="5475" spans="1:58" x14ac:dyDescent="0.4">
      <c r="A5475" s="510"/>
      <c r="B5475" s="40"/>
      <c r="C5475" s="40"/>
      <c r="D5475" s="45"/>
      <c r="E5475" s="45"/>
      <c r="F5475" s="64"/>
      <c r="G5475" s="40"/>
      <c r="H5475" s="40"/>
      <c r="I5475" s="40"/>
      <c r="J5475" s="40"/>
      <c r="K5475" s="40"/>
      <c r="L5475" s="40"/>
      <c r="M5475" s="40"/>
      <c r="N5475" s="40"/>
      <c r="O5475" s="40"/>
      <c r="P5475" s="40"/>
      <c r="Q5475" s="40"/>
      <c r="R5475" s="40"/>
      <c r="S5475" s="40"/>
      <c r="T5475" s="40"/>
      <c r="U5475" s="40"/>
      <c r="V5475" s="40"/>
      <c r="W5475" s="40"/>
      <c r="X5475" s="40"/>
      <c r="Y5475" s="40"/>
      <c r="Z5475" s="40"/>
      <c r="AA5475" s="40"/>
      <c r="AB5475" s="40"/>
      <c r="AC5475" s="40"/>
      <c r="AD5475" s="40"/>
      <c r="AE5475" s="40"/>
      <c r="AF5475" s="40"/>
      <c r="AG5475" s="40"/>
      <c r="AH5475" s="40"/>
      <c r="AI5475" s="40"/>
      <c r="AJ5475" s="40"/>
      <c r="AK5475" s="40"/>
      <c r="AL5475" s="40"/>
      <c r="AM5475" s="40"/>
      <c r="AN5475" s="40"/>
      <c r="AO5475" s="40"/>
      <c r="AP5475" s="40"/>
      <c r="AQ5475" s="40"/>
      <c r="AR5475" s="40"/>
      <c r="AS5475" s="40"/>
      <c r="AT5475" s="40"/>
      <c r="AU5475" s="40"/>
      <c r="AV5475" s="40"/>
      <c r="AW5475" s="40"/>
      <c r="AX5475" s="40"/>
      <c r="AY5475" s="40"/>
      <c r="AZ5475" s="40"/>
      <c r="BA5475" s="40"/>
      <c r="BB5475" s="40"/>
      <c r="BC5475" s="40"/>
      <c r="BD5475" s="40"/>
      <c r="BE5475" s="40"/>
      <c r="BF5475" s="40"/>
    </row>
    <row r="5476" spans="1:58" x14ac:dyDescent="0.4">
      <c r="A5476" s="510"/>
      <c r="B5476" s="40"/>
      <c r="C5476" s="40"/>
      <c r="D5476" s="45"/>
      <c r="E5476" s="45"/>
      <c r="F5476" s="64"/>
      <c r="G5476" s="40"/>
      <c r="H5476" s="40"/>
      <c r="I5476" s="40"/>
      <c r="J5476" s="40"/>
      <c r="K5476" s="40"/>
      <c r="L5476" s="40"/>
      <c r="M5476" s="40"/>
      <c r="N5476" s="40"/>
      <c r="O5476" s="40"/>
      <c r="P5476" s="40"/>
      <c r="Q5476" s="40"/>
      <c r="R5476" s="40"/>
      <c r="S5476" s="40"/>
      <c r="T5476" s="40"/>
      <c r="U5476" s="40"/>
      <c r="V5476" s="40"/>
      <c r="W5476" s="40"/>
      <c r="X5476" s="40"/>
      <c r="Y5476" s="40"/>
      <c r="Z5476" s="40"/>
      <c r="AA5476" s="40"/>
      <c r="AB5476" s="40"/>
      <c r="AC5476" s="40"/>
      <c r="AD5476" s="40"/>
      <c r="AE5476" s="40"/>
      <c r="AF5476" s="40"/>
      <c r="AG5476" s="40"/>
      <c r="AH5476" s="40"/>
      <c r="AI5476" s="40"/>
      <c r="AJ5476" s="40"/>
      <c r="AK5476" s="40"/>
      <c r="AL5476" s="40"/>
      <c r="AM5476" s="40"/>
      <c r="AN5476" s="40"/>
      <c r="AO5476" s="40"/>
      <c r="AP5476" s="40"/>
      <c r="AQ5476" s="40"/>
      <c r="AR5476" s="40"/>
      <c r="AS5476" s="40"/>
      <c r="AT5476" s="40"/>
      <c r="AU5476" s="40"/>
      <c r="AV5476" s="40"/>
      <c r="AW5476" s="40"/>
      <c r="AX5476" s="40"/>
      <c r="AY5476" s="40"/>
      <c r="AZ5476" s="40"/>
      <c r="BA5476" s="40"/>
      <c r="BB5476" s="40"/>
      <c r="BC5476" s="40"/>
      <c r="BD5476" s="40"/>
      <c r="BE5476" s="40"/>
      <c r="BF5476" s="40"/>
    </row>
    <row r="5477" spans="1:58" x14ac:dyDescent="0.4">
      <c r="A5477" s="510"/>
      <c r="B5477" s="40"/>
      <c r="C5477" s="40"/>
      <c r="D5477" s="45"/>
      <c r="E5477" s="45"/>
      <c r="F5477" s="64"/>
      <c r="G5477" s="40"/>
      <c r="H5477" s="40"/>
      <c r="I5477" s="40"/>
      <c r="J5477" s="40"/>
      <c r="K5477" s="40"/>
      <c r="L5477" s="40"/>
      <c r="M5477" s="40"/>
      <c r="N5477" s="40"/>
      <c r="O5477" s="40"/>
      <c r="P5477" s="40"/>
      <c r="Q5477" s="40"/>
      <c r="R5477" s="40"/>
      <c r="S5477" s="40"/>
      <c r="T5477" s="40"/>
      <c r="U5477" s="40"/>
      <c r="V5477" s="40"/>
      <c r="W5477" s="40"/>
      <c r="X5477" s="40"/>
      <c r="Y5477" s="40"/>
      <c r="Z5477" s="40"/>
      <c r="AA5477" s="40"/>
      <c r="AB5477" s="40"/>
      <c r="AC5477" s="40"/>
      <c r="AD5477" s="40"/>
      <c r="AE5477" s="40"/>
      <c r="AF5477" s="40"/>
      <c r="AG5477" s="40"/>
      <c r="AH5477" s="40"/>
      <c r="AI5477" s="40"/>
      <c r="AJ5477" s="40"/>
      <c r="AK5477" s="40"/>
      <c r="AL5477" s="40"/>
      <c r="AM5477" s="40"/>
      <c r="AN5477" s="40"/>
      <c r="AO5477" s="40"/>
      <c r="AP5477" s="40"/>
      <c r="AQ5477" s="40"/>
      <c r="AR5477" s="40"/>
      <c r="AS5477" s="40"/>
      <c r="AT5477" s="40"/>
      <c r="AU5477" s="40"/>
      <c r="AV5477" s="40"/>
      <c r="AW5477" s="40"/>
      <c r="AX5477" s="40"/>
      <c r="AY5477" s="40"/>
      <c r="AZ5477" s="40"/>
      <c r="BA5477" s="40"/>
      <c r="BB5477" s="40"/>
      <c r="BC5477" s="40"/>
      <c r="BD5477" s="40"/>
      <c r="BE5477" s="40"/>
      <c r="BF5477" s="40"/>
    </row>
    <row r="5478" spans="1:58" x14ac:dyDescent="0.4">
      <c r="A5478" s="510"/>
      <c r="B5478" s="40"/>
      <c r="C5478" s="40"/>
      <c r="D5478" s="45"/>
      <c r="E5478" s="45"/>
      <c r="F5478" s="64"/>
      <c r="G5478" s="40"/>
      <c r="H5478" s="40"/>
      <c r="I5478" s="40"/>
      <c r="J5478" s="40"/>
      <c r="K5478" s="40"/>
      <c r="L5478" s="40"/>
      <c r="M5478" s="40"/>
      <c r="N5478" s="40"/>
      <c r="O5478" s="40"/>
      <c r="P5478" s="40"/>
      <c r="Q5478" s="40"/>
      <c r="R5478" s="40"/>
      <c r="S5478" s="40"/>
      <c r="T5478" s="40"/>
      <c r="U5478" s="40"/>
      <c r="V5478" s="40"/>
      <c r="W5478" s="40"/>
      <c r="X5478" s="40"/>
      <c r="Y5478" s="40"/>
      <c r="Z5478" s="40"/>
      <c r="AA5478" s="40"/>
      <c r="AB5478" s="40"/>
      <c r="AC5478" s="40"/>
      <c r="AD5478" s="40"/>
      <c r="AE5478" s="40"/>
      <c r="AF5478" s="40"/>
      <c r="AG5478" s="40"/>
      <c r="AH5478" s="40"/>
      <c r="AI5478" s="40"/>
      <c r="AJ5478" s="40"/>
      <c r="AK5478" s="40"/>
      <c r="AL5478" s="40"/>
      <c r="AM5478" s="40"/>
      <c r="AN5478" s="40"/>
      <c r="AO5478" s="40"/>
      <c r="AP5478" s="40"/>
      <c r="AQ5478" s="40"/>
      <c r="AR5478" s="40"/>
      <c r="AS5478" s="40"/>
      <c r="AT5478" s="40"/>
      <c r="AU5478" s="40"/>
      <c r="AV5478" s="40"/>
      <c r="AW5478" s="40"/>
      <c r="AX5478" s="40"/>
      <c r="AY5478" s="40"/>
      <c r="AZ5478" s="40"/>
      <c r="BA5478" s="40"/>
      <c r="BB5478" s="40"/>
      <c r="BC5478" s="40"/>
      <c r="BD5478" s="40"/>
      <c r="BE5478" s="40"/>
      <c r="BF5478" s="40"/>
    </row>
    <row r="5479" spans="1:58" x14ac:dyDescent="0.4">
      <c r="A5479" s="510"/>
      <c r="B5479" s="40"/>
      <c r="C5479" s="40"/>
      <c r="D5479" s="45"/>
      <c r="E5479" s="45"/>
      <c r="F5479" s="64"/>
      <c r="G5479" s="40"/>
      <c r="H5479" s="40"/>
      <c r="I5479" s="40"/>
      <c r="J5479" s="40"/>
      <c r="K5479" s="40"/>
      <c r="L5479" s="40"/>
      <c r="M5479" s="40"/>
      <c r="N5479" s="40"/>
      <c r="O5479" s="40"/>
      <c r="P5479" s="40"/>
      <c r="Q5479" s="40"/>
      <c r="R5479" s="40"/>
      <c r="S5479" s="40"/>
      <c r="T5479" s="40"/>
      <c r="U5479" s="40"/>
      <c r="V5479" s="40"/>
      <c r="W5479" s="40"/>
      <c r="X5479" s="40"/>
      <c r="Y5479" s="40"/>
      <c r="Z5479" s="40"/>
      <c r="AA5479" s="40"/>
      <c r="AB5479" s="40"/>
      <c r="AC5479" s="40"/>
      <c r="AD5479" s="40"/>
      <c r="AE5479" s="40"/>
      <c r="AF5479" s="40"/>
      <c r="AG5479" s="40"/>
      <c r="AH5479" s="40"/>
      <c r="AI5479" s="40"/>
      <c r="AJ5479" s="40"/>
      <c r="AK5479" s="40"/>
      <c r="AL5479" s="40"/>
      <c r="AM5479" s="40"/>
      <c r="AN5479" s="40"/>
      <c r="AO5479" s="40"/>
      <c r="AP5479" s="40"/>
      <c r="AQ5479" s="40"/>
      <c r="AR5479" s="40"/>
      <c r="AS5479" s="40"/>
      <c r="AT5479" s="40"/>
      <c r="AU5479" s="40"/>
      <c r="AV5479" s="40"/>
      <c r="AW5479" s="40"/>
      <c r="AX5479" s="40"/>
      <c r="AY5479" s="40"/>
      <c r="AZ5479" s="40"/>
      <c r="BA5479" s="40"/>
      <c r="BB5479" s="40"/>
      <c r="BC5479" s="40"/>
      <c r="BD5479" s="40"/>
      <c r="BE5479" s="40"/>
      <c r="BF5479" s="40"/>
    </row>
    <row r="5480" spans="1:58" x14ac:dyDescent="0.4">
      <c r="A5480" s="510"/>
      <c r="B5480" s="40"/>
      <c r="C5480" s="40"/>
      <c r="D5480" s="45"/>
      <c r="E5480" s="45"/>
      <c r="F5480" s="64"/>
      <c r="G5480" s="40"/>
      <c r="H5480" s="40"/>
      <c r="I5480" s="40"/>
      <c r="J5480" s="40"/>
      <c r="K5480" s="40"/>
      <c r="L5480" s="40"/>
      <c r="M5480" s="40"/>
      <c r="N5480" s="40"/>
      <c r="O5480" s="40"/>
      <c r="P5480" s="40"/>
      <c r="Q5480" s="40"/>
      <c r="R5480" s="40"/>
      <c r="S5480" s="40"/>
      <c r="T5480" s="40"/>
      <c r="U5480" s="40"/>
      <c r="V5480" s="40"/>
      <c r="W5480" s="40"/>
      <c r="X5480" s="40"/>
      <c r="Y5480" s="40"/>
      <c r="Z5480" s="40"/>
      <c r="AA5480" s="40"/>
      <c r="AB5480" s="40"/>
      <c r="AC5480" s="40"/>
      <c r="AD5480" s="40"/>
      <c r="AE5480" s="40"/>
      <c r="AF5480" s="40"/>
      <c r="AG5480" s="40"/>
      <c r="AH5480" s="40"/>
      <c r="AI5480" s="40"/>
      <c r="AJ5480" s="40"/>
      <c r="AK5480" s="40"/>
      <c r="AL5480" s="40"/>
      <c r="AM5480" s="40"/>
      <c r="AN5480" s="40"/>
      <c r="AO5480" s="40"/>
      <c r="AP5480" s="40"/>
      <c r="AQ5480" s="40"/>
      <c r="AR5480" s="40"/>
      <c r="AS5480" s="40"/>
      <c r="AT5480" s="40"/>
      <c r="AU5480" s="40"/>
      <c r="AV5480" s="40"/>
      <c r="AW5480" s="40"/>
      <c r="AX5480" s="40"/>
      <c r="AY5480" s="40"/>
      <c r="AZ5480" s="40"/>
      <c r="BA5480" s="40"/>
      <c r="BB5480" s="40"/>
      <c r="BC5480" s="40"/>
      <c r="BD5480" s="40"/>
      <c r="BE5480" s="40"/>
      <c r="BF5480" s="40"/>
    </row>
    <row r="5481" spans="1:58" x14ac:dyDescent="0.4">
      <c r="A5481" s="510"/>
      <c r="B5481" s="40"/>
      <c r="C5481" s="40"/>
      <c r="D5481" s="45"/>
      <c r="E5481" s="45"/>
      <c r="F5481" s="64"/>
      <c r="G5481" s="40"/>
      <c r="H5481" s="40"/>
      <c r="I5481" s="40"/>
      <c r="J5481" s="40"/>
      <c r="K5481" s="40"/>
      <c r="L5481" s="40"/>
      <c r="M5481" s="40"/>
      <c r="N5481" s="40"/>
      <c r="O5481" s="40"/>
      <c r="P5481" s="40"/>
      <c r="Q5481" s="40"/>
      <c r="R5481" s="40"/>
      <c r="S5481" s="40"/>
      <c r="T5481" s="40"/>
      <c r="U5481" s="40"/>
      <c r="V5481" s="40"/>
      <c r="W5481" s="40"/>
      <c r="X5481" s="40"/>
      <c r="Y5481" s="40"/>
      <c r="Z5481" s="40"/>
      <c r="AA5481" s="40"/>
      <c r="AB5481" s="40"/>
      <c r="AC5481" s="40"/>
      <c r="AD5481" s="40"/>
      <c r="AE5481" s="40"/>
      <c r="AF5481" s="40"/>
      <c r="AG5481" s="40"/>
      <c r="AH5481" s="40"/>
      <c r="AI5481" s="40"/>
      <c r="AJ5481" s="40"/>
      <c r="AK5481" s="40"/>
      <c r="AL5481" s="40"/>
      <c r="AM5481" s="40"/>
      <c r="AN5481" s="40"/>
      <c r="AO5481" s="40"/>
      <c r="AP5481" s="40"/>
      <c r="AQ5481" s="40"/>
      <c r="AR5481" s="40"/>
      <c r="AS5481" s="40"/>
      <c r="AT5481" s="40"/>
      <c r="AU5481" s="40"/>
      <c r="AV5481" s="40"/>
      <c r="AW5481" s="40"/>
      <c r="AX5481" s="40"/>
      <c r="AY5481" s="40"/>
      <c r="AZ5481" s="40"/>
      <c r="BA5481" s="40"/>
      <c r="BB5481" s="40"/>
      <c r="BC5481" s="40"/>
      <c r="BD5481" s="40"/>
      <c r="BE5481" s="40"/>
      <c r="BF5481" s="40"/>
    </row>
    <row r="5482" spans="1:58" x14ac:dyDescent="0.4">
      <c r="A5482" s="510"/>
      <c r="B5482" s="40"/>
      <c r="C5482" s="40"/>
      <c r="D5482" s="45"/>
      <c r="E5482" s="45"/>
      <c r="F5482" s="64"/>
      <c r="G5482" s="40"/>
      <c r="H5482" s="40"/>
      <c r="I5482" s="40"/>
      <c r="J5482" s="40"/>
      <c r="K5482" s="40"/>
      <c r="L5482" s="40"/>
      <c r="M5482" s="40"/>
      <c r="N5482" s="40"/>
      <c r="O5482" s="40"/>
      <c r="P5482" s="40"/>
      <c r="Q5482" s="40"/>
      <c r="R5482" s="40"/>
      <c r="S5482" s="40"/>
      <c r="T5482" s="40"/>
      <c r="U5482" s="40"/>
      <c r="V5482" s="40"/>
      <c r="W5482" s="40"/>
      <c r="X5482" s="40"/>
      <c r="Y5482" s="40"/>
      <c r="Z5482" s="40"/>
      <c r="AA5482" s="40"/>
      <c r="AB5482" s="40"/>
      <c r="AC5482" s="40"/>
      <c r="AD5482" s="40"/>
      <c r="AE5482" s="40"/>
      <c r="AF5482" s="40"/>
      <c r="AG5482" s="40"/>
      <c r="AH5482" s="40"/>
      <c r="AI5482" s="40"/>
      <c r="AJ5482" s="40"/>
      <c r="AK5482" s="40"/>
      <c r="AL5482" s="40"/>
      <c r="AM5482" s="40"/>
      <c r="AN5482" s="40"/>
      <c r="AO5482" s="40"/>
      <c r="AP5482" s="40"/>
      <c r="AQ5482" s="40"/>
      <c r="AR5482" s="40"/>
      <c r="AS5482" s="40"/>
      <c r="AT5482" s="40"/>
      <c r="AU5482" s="40"/>
      <c r="AV5482" s="40"/>
      <c r="AW5482" s="40"/>
      <c r="AX5482" s="40"/>
      <c r="AY5482" s="40"/>
      <c r="AZ5482" s="40"/>
      <c r="BA5482" s="40"/>
      <c r="BB5482" s="40"/>
      <c r="BC5482" s="40"/>
      <c r="BD5482" s="40"/>
      <c r="BE5482" s="40"/>
      <c r="BF5482" s="40"/>
    </row>
    <row r="5483" spans="1:58" x14ac:dyDescent="0.4">
      <c r="A5483" s="510"/>
      <c r="B5483" s="40"/>
      <c r="C5483" s="40"/>
      <c r="D5483" s="45"/>
      <c r="E5483" s="45"/>
      <c r="F5483" s="64"/>
      <c r="G5483" s="40"/>
      <c r="H5483" s="40"/>
      <c r="I5483" s="40"/>
      <c r="J5483" s="40"/>
      <c r="K5483" s="40"/>
      <c r="L5483" s="40"/>
      <c r="M5483" s="40"/>
      <c r="N5483" s="40"/>
      <c r="O5483" s="40"/>
      <c r="P5483" s="40"/>
      <c r="Q5483" s="40"/>
      <c r="R5483" s="40"/>
      <c r="S5483" s="40"/>
      <c r="T5483" s="40"/>
      <c r="U5483" s="40"/>
      <c r="V5483" s="40"/>
      <c r="W5483" s="40"/>
      <c r="X5483" s="40"/>
      <c r="Y5483" s="40"/>
      <c r="Z5483" s="40"/>
      <c r="AA5483" s="40"/>
      <c r="AB5483" s="40"/>
      <c r="AC5483" s="40"/>
      <c r="AD5483" s="40"/>
      <c r="AE5483" s="40"/>
      <c r="AF5483" s="40"/>
      <c r="AG5483" s="40"/>
      <c r="AH5483" s="40"/>
      <c r="AI5483" s="40"/>
      <c r="AJ5483" s="40"/>
      <c r="AK5483" s="40"/>
      <c r="AL5483" s="40"/>
      <c r="AM5483" s="40"/>
      <c r="AN5483" s="40"/>
      <c r="AO5483" s="40"/>
      <c r="AP5483" s="40"/>
      <c r="AQ5483" s="40"/>
      <c r="AR5483" s="40"/>
      <c r="AS5483" s="40"/>
      <c r="AT5483" s="40"/>
      <c r="AU5483" s="40"/>
      <c r="AV5483" s="40"/>
      <c r="AW5483" s="40"/>
      <c r="AX5483" s="40"/>
      <c r="AY5483" s="40"/>
      <c r="AZ5483" s="40"/>
      <c r="BA5483" s="40"/>
      <c r="BB5483" s="40"/>
      <c r="BC5483" s="40"/>
      <c r="BD5483" s="40"/>
      <c r="BE5483" s="40"/>
      <c r="BF5483" s="40"/>
    </row>
    <row r="5484" spans="1:58" x14ac:dyDescent="0.4">
      <c r="A5484" s="510"/>
      <c r="B5484" s="40"/>
      <c r="C5484" s="40"/>
      <c r="D5484" s="45"/>
      <c r="E5484" s="45"/>
      <c r="F5484" s="64"/>
      <c r="G5484" s="40"/>
      <c r="H5484" s="40"/>
      <c r="I5484" s="40"/>
      <c r="J5484" s="40"/>
      <c r="K5484" s="40"/>
      <c r="L5484" s="40"/>
      <c r="M5484" s="40"/>
      <c r="N5484" s="40"/>
      <c r="O5484" s="40"/>
      <c r="P5484" s="40"/>
      <c r="Q5484" s="40"/>
      <c r="R5484" s="40"/>
      <c r="S5484" s="40"/>
      <c r="T5484" s="40"/>
      <c r="U5484" s="40"/>
      <c r="V5484" s="40"/>
      <c r="W5484" s="40"/>
      <c r="X5484" s="40"/>
      <c r="Y5484" s="40"/>
      <c r="Z5484" s="40"/>
      <c r="AA5484" s="40"/>
      <c r="AB5484" s="40"/>
      <c r="AC5484" s="40"/>
      <c r="AD5484" s="40"/>
      <c r="AE5484" s="40"/>
      <c r="AF5484" s="40"/>
      <c r="AG5484" s="40"/>
      <c r="AH5484" s="40"/>
      <c r="AI5484" s="40"/>
      <c r="AJ5484" s="40"/>
      <c r="AK5484" s="40"/>
      <c r="AL5484" s="40"/>
      <c r="AM5484" s="40"/>
      <c r="AN5484" s="40"/>
      <c r="AO5484" s="40"/>
      <c r="AP5484" s="40"/>
      <c r="AQ5484" s="40"/>
      <c r="AR5484" s="40"/>
      <c r="AS5484" s="40"/>
      <c r="AT5484" s="40"/>
      <c r="AU5484" s="40"/>
      <c r="AV5484" s="40"/>
      <c r="AW5484" s="40"/>
      <c r="AX5484" s="40"/>
      <c r="AY5484" s="40"/>
      <c r="AZ5484" s="40"/>
      <c r="BA5484" s="40"/>
      <c r="BB5484" s="40"/>
      <c r="BC5484" s="40"/>
      <c r="BD5484" s="40"/>
      <c r="BE5484" s="40"/>
      <c r="BF5484" s="40"/>
    </row>
    <row r="5485" spans="1:58" x14ac:dyDescent="0.4">
      <c r="A5485" s="510"/>
      <c r="B5485" s="40"/>
      <c r="C5485" s="40"/>
      <c r="D5485" s="45"/>
      <c r="E5485" s="45"/>
      <c r="F5485" s="64"/>
      <c r="G5485" s="40"/>
      <c r="H5485" s="40"/>
      <c r="I5485" s="40"/>
      <c r="J5485" s="40"/>
      <c r="K5485" s="40"/>
      <c r="L5485" s="40"/>
      <c r="M5485" s="40"/>
      <c r="N5485" s="40"/>
      <c r="O5485" s="40"/>
      <c r="P5485" s="40"/>
      <c r="Q5485" s="40"/>
      <c r="R5485" s="40"/>
      <c r="S5485" s="40"/>
      <c r="T5485" s="40"/>
      <c r="U5485" s="40"/>
      <c r="V5485" s="40"/>
      <c r="W5485" s="40"/>
      <c r="X5485" s="40"/>
      <c r="Y5485" s="40"/>
      <c r="Z5485" s="40"/>
      <c r="AA5485" s="40"/>
      <c r="AB5485" s="40"/>
      <c r="AC5485" s="40"/>
      <c r="AD5485" s="40"/>
      <c r="AE5485" s="40"/>
      <c r="AF5485" s="40"/>
      <c r="AG5485" s="40"/>
      <c r="AH5485" s="40"/>
      <c r="AI5485" s="40"/>
      <c r="AJ5485" s="40"/>
      <c r="AK5485" s="40"/>
      <c r="AL5485" s="40"/>
      <c r="AM5485" s="40"/>
      <c r="AN5485" s="40"/>
      <c r="AO5485" s="40"/>
      <c r="AP5485" s="40"/>
      <c r="AQ5485" s="40"/>
      <c r="AR5485" s="40"/>
      <c r="AS5485" s="40"/>
      <c r="AT5485" s="40"/>
      <c r="AU5485" s="40"/>
      <c r="AV5485" s="40"/>
      <c r="AW5485" s="40"/>
      <c r="AX5485" s="40"/>
      <c r="AY5485" s="40"/>
      <c r="AZ5485" s="40"/>
      <c r="BA5485" s="40"/>
      <c r="BB5485" s="40"/>
      <c r="BC5485" s="40"/>
      <c r="BD5485" s="40"/>
      <c r="BE5485" s="40"/>
      <c r="BF5485" s="40"/>
    </row>
    <row r="5486" spans="1:58" x14ac:dyDescent="0.4">
      <c r="A5486" s="510"/>
      <c r="B5486" s="40"/>
      <c r="C5486" s="40"/>
      <c r="D5486" s="45"/>
      <c r="E5486" s="45"/>
      <c r="F5486" s="64"/>
      <c r="G5486" s="40"/>
      <c r="H5486" s="40"/>
      <c r="I5486" s="40"/>
      <c r="J5486" s="40"/>
      <c r="K5486" s="40"/>
      <c r="L5486" s="40"/>
      <c r="M5486" s="40"/>
      <c r="N5486" s="40"/>
      <c r="O5486" s="40"/>
      <c r="P5486" s="40"/>
      <c r="Q5486" s="40"/>
      <c r="R5486" s="40"/>
      <c r="S5486" s="40"/>
      <c r="T5486" s="40"/>
      <c r="U5486" s="40"/>
      <c r="V5486" s="40"/>
      <c r="W5486" s="40"/>
      <c r="X5486" s="40"/>
      <c r="Y5486" s="40"/>
      <c r="Z5486" s="40"/>
      <c r="AA5486" s="40"/>
      <c r="AB5486" s="40"/>
      <c r="AC5486" s="40"/>
      <c r="AD5486" s="40"/>
      <c r="AE5486" s="40"/>
      <c r="AF5486" s="40"/>
      <c r="AG5486" s="40"/>
      <c r="AH5486" s="40"/>
      <c r="AI5486" s="40"/>
      <c r="AJ5486" s="40"/>
      <c r="AK5486" s="40"/>
      <c r="AL5486" s="40"/>
      <c r="AM5486" s="40"/>
      <c r="AN5486" s="40"/>
      <c r="AO5486" s="40"/>
      <c r="AP5486" s="40"/>
      <c r="AQ5486" s="40"/>
      <c r="AR5486" s="40"/>
      <c r="AS5486" s="40"/>
      <c r="AT5486" s="40"/>
      <c r="AU5486" s="40"/>
      <c r="AV5486" s="40"/>
      <c r="AW5486" s="40"/>
      <c r="AX5486" s="40"/>
      <c r="AY5486" s="40"/>
      <c r="AZ5486" s="40"/>
      <c r="BA5486" s="40"/>
      <c r="BB5486" s="40"/>
      <c r="BC5486" s="40"/>
      <c r="BD5486" s="40"/>
      <c r="BE5486" s="40"/>
      <c r="BF5486" s="40"/>
    </row>
    <row r="5487" spans="1:58" x14ac:dyDescent="0.4">
      <c r="A5487" s="510"/>
      <c r="B5487" s="40"/>
      <c r="C5487" s="40"/>
      <c r="D5487" s="45"/>
      <c r="E5487" s="45"/>
      <c r="F5487" s="64"/>
      <c r="G5487" s="40"/>
      <c r="H5487" s="40"/>
      <c r="I5487" s="40"/>
      <c r="J5487" s="40"/>
      <c r="K5487" s="40"/>
      <c r="L5487" s="40"/>
      <c r="M5487" s="40"/>
      <c r="N5487" s="40"/>
      <c r="O5487" s="40"/>
      <c r="P5487" s="40"/>
      <c r="Q5487" s="40"/>
      <c r="R5487" s="40"/>
      <c r="S5487" s="40"/>
      <c r="T5487" s="40"/>
      <c r="U5487" s="40"/>
      <c r="V5487" s="40"/>
      <c r="W5487" s="40"/>
      <c r="X5487" s="40"/>
      <c r="Y5487" s="40"/>
      <c r="Z5487" s="40"/>
      <c r="AA5487" s="40"/>
      <c r="AB5487" s="40"/>
      <c r="AC5487" s="40"/>
      <c r="AD5487" s="40"/>
      <c r="AE5487" s="40"/>
      <c r="AF5487" s="40"/>
      <c r="AG5487" s="40"/>
      <c r="AH5487" s="40"/>
      <c r="AI5487" s="40"/>
      <c r="AJ5487" s="40"/>
      <c r="AK5487" s="40"/>
      <c r="AL5487" s="40"/>
      <c r="AM5487" s="40"/>
      <c r="AN5487" s="40"/>
      <c r="AO5487" s="40"/>
      <c r="AP5487" s="40"/>
      <c r="AQ5487" s="40"/>
      <c r="AR5487" s="40"/>
      <c r="AS5487" s="40"/>
      <c r="AT5487" s="40"/>
      <c r="AU5487" s="40"/>
      <c r="AV5487" s="40"/>
      <c r="AW5487" s="40"/>
      <c r="AX5487" s="40"/>
      <c r="AY5487" s="40"/>
      <c r="AZ5487" s="40"/>
      <c r="BA5487" s="40"/>
      <c r="BB5487" s="40"/>
      <c r="BC5487" s="40"/>
      <c r="BD5487" s="40"/>
      <c r="BE5487" s="40"/>
      <c r="BF5487" s="40"/>
    </row>
    <row r="5488" spans="1:58" x14ac:dyDescent="0.4">
      <c r="A5488" s="510"/>
      <c r="B5488" s="40"/>
      <c r="C5488" s="40"/>
      <c r="D5488" s="45"/>
      <c r="E5488" s="45"/>
      <c r="F5488" s="64"/>
      <c r="G5488" s="40"/>
      <c r="H5488" s="40"/>
      <c r="I5488" s="40"/>
      <c r="J5488" s="40"/>
      <c r="K5488" s="40"/>
      <c r="L5488" s="40"/>
      <c r="M5488" s="40"/>
      <c r="N5488" s="40"/>
      <c r="O5488" s="40"/>
      <c r="P5488" s="40"/>
      <c r="Q5488" s="40"/>
      <c r="R5488" s="40"/>
      <c r="S5488" s="40"/>
      <c r="T5488" s="40"/>
      <c r="U5488" s="40"/>
      <c r="V5488" s="40"/>
      <c r="W5488" s="40"/>
      <c r="X5488" s="40"/>
      <c r="Y5488" s="40"/>
      <c r="Z5488" s="40"/>
      <c r="AA5488" s="40"/>
      <c r="AB5488" s="40"/>
      <c r="AC5488" s="40"/>
      <c r="AD5488" s="40"/>
      <c r="AE5488" s="40"/>
      <c r="AF5488" s="40"/>
      <c r="AG5488" s="40"/>
      <c r="AH5488" s="40"/>
      <c r="AI5488" s="40"/>
      <c r="AJ5488" s="40"/>
      <c r="AK5488" s="40"/>
      <c r="AL5488" s="40"/>
      <c r="AM5488" s="40"/>
      <c r="AN5488" s="40"/>
      <c r="AO5488" s="40"/>
      <c r="AP5488" s="40"/>
      <c r="AQ5488" s="40"/>
      <c r="AR5488" s="40"/>
      <c r="AS5488" s="40"/>
      <c r="AT5488" s="40"/>
      <c r="AU5488" s="40"/>
      <c r="AV5488" s="40"/>
      <c r="AW5488" s="40"/>
      <c r="AX5488" s="40"/>
      <c r="AY5488" s="40"/>
      <c r="AZ5488" s="40"/>
      <c r="BA5488" s="40"/>
      <c r="BB5488" s="40"/>
      <c r="BC5488" s="40"/>
      <c r="BD5488" s="40"/>
      <c r="BE5488" s="40"/>
      <c r="BF5488" s="40"/>
    </row>
    <row r="5489" spans="1:58" x14ac:dyDescent="0.4">
      <c r="A5489" s="510"/>
      <c r="B5489" s="40"/>
      <c r="C5489" s="40"/>
      <c r="D5489" s="45"/>
      <c r="E5489" s="45"/>
      <c r="F5489" s="64"/>
      <c r="G5489" s="40"/>
      <c r="H5489" s="40"/>
      <c r="I5489" s="40"/>
      <c r="J5489" s="40"/>
      <c r="K5489" s="40"/>
      <c r="L5489" s="40"/>
      <c r="M5489" s="40"/>
      <c r="N5489" s="40"/>
      <c r="O5489" s="40"/>
      <c r="P5489" s="40"/>
      <c r="Q5489" s="40"/>
      <c r="R5489" s="40"/>
      <c r="S5489" s="40"/>
      <c r="T5489" s="40"/>
      <c r="U5489" s="40"/>
      <c r="V5489" s="40"/>
      <c r="W5489" s="40"/>
      <c r="X5489" s="40"/>
      <c r="Y5489" s="40"/>
      <c r="Z5489" s="40"/>
      <c r="AA5489" s="40"/>
      <c r="AB5489" s="40"/>
      <c r="AC5489" s="40"/>
      <c r="AD5489" s="40"/>
      <c r="AE5489" s="40"/>
      <c r="AF5489" s="40"/>
      <c r="AG5489" s="40"/>
      <c r="AH5489" s="40"/>
      <c r="AI5489" s="40"/>
      <c r="AJ5489" s="40"/>
      <c r="AK5489" s="40"/>
      <c r="AL5489" s="40"/>
      <c r="AM5489" s="40"/>
      <c r="AN5489" s="40"/>
      <c r="AO5489" s="40"/>
      <c r="AP5489" s="40"/>
      <c r="AQ5489" s="40"/>
      <c r="AR5489" s="40"/>
      <c r="AS5489" s="40"/>
      <c r="AT5489" s="40"/>
      <c r="AU5489" s="40"/>
      <c r="AV5489" s="40"/>
      <c r="AW5489" s="40"/>
      <c r="AX5489" s="40"/>
      <c r="AY5489" s="40"/>
      <c r="AZ5489" s="40"/>
      <c r="BA5489" s="40"/>
      <c r="BB5489" s="40"/>
      <c r="BC5489" s="40"/>
      <c r="BD5489" s="40"/>
      <c r="BE5489" s="40"/>
      <c r="BF5489" s="40"/>
    </row>
    <row r="5490" spans="1:58" x14ac:dyDescent="0.4">
      <c r="A5490" s="510"/>
      <c r="B5490" s="40"/>
      <c r="C5490" s="40"/>
      <c r="D5490" s="45"/>
      <c r="E5490" s="45"/>
      <c r="F5490" s="64"/>
      <c r="G5490" s="40"/>
      <c r="H5490" s="40"/>
      <c r="I5490" s="40"/>
      <c r="J5490" s="40"/>
      <c r="K5490" s="40"/>
      <c r="L5490" s="40"/>
      <c r="M5490" s="40"/>
      <c r="N5490" s="40"/>
      <c r="O5490" s="40"/>
      <c r="P5490" s="40"/>
      <c r="Q5490" s="40"/>
      <c r="R5490" s="40"/>
      <c r="S5490" s="40"/>
      <c r="T5490" s="40"/>
      <c r="U5490" s="40"/>
      <c r="V5490" s="40"/>
      <c r="W5490" s="40"/>
      <c r="X5490" s="40"/>
      <c r="Y5490" s="40"/>
      <c r="Z5490" s="40"/>
      <c r="AA5490" s="40"/>
      <c r="AB5490" s="40"/>
      <c r="AC5490" s="40"/>
      <c r="AD5490" s="40"/>
      <c r="AE5490" s="40"/>
      <c r="AF5490" s="40"/>
      <c r="AG5490" s="40"/>
      <c r="AH5490" s="40"/>
      <c r="AI5490" s="40"/>
      <c r="AJ5490" s="40"/>
      <c r="AK5490" s="40"/>
      <c r="AL5490" s="40"/>
      <c r="AM5490" s="40"/>
      <c r="AN5490" s="40"/>
      <c r="AO5490" s="40"/>
      <c r="AP5490" s="40"/>
      <c r="AQ5490" s="40"/>
      <c r="AR5490" s="40"/>
      <c r="AS5490" s="40"/>
      <c r="AT5490" s="40"/>
      <c r="AU5490" s="40"/>
      <c r="AV5490" s="40"/>
      <c r="AW5490" s="40"/>
      <c r="AX5490" s="40"/>
      <c r="AY5490" s="40"/>
      <c r="AZ5490" s="40"/>
      <c r="BA5490" s="40"/>
      <c r="BB5490" s="40"/>
      <c r="BC5490" s="40"/>
      <c r="BD5490" s="40"/>
      <c r="BE5490" s="40"/>
      <c r="BF5490" s="40"/>
    </row>
    <row r="5491" spans="1:58" x14ac:dyDescent="0.4">
      <c r="A5491" s="510"/>
      <c r="B5491" s="40"/>
      <c r="C5491" s="40"/>
      <c r="D5491" s="45"/>
      <c r="E5491" s="45"/>
      <c r="F5491" s="64"/>
      <c r="G5491" s="40"/>
      <c r="H5491" s="40"/>
      <c r="I5491" s="40"/>
      <c r="J5491" s="40"/>
      <c r="K5491" s="40"/>
      <c r="L5491" s="40"/>
      <c r="M5491" s="40"/>
      <c r="N5491" s="40"/>
      <c r="O5491" s="40"/>
      <c r="P5491" s="40"/>
      <c r="Q5491" s="40"/>
      <c r="R5491" s="40"/>
      <c r="S5491" s="40"/>
      <c r="T5491" s="40"/>
      <c r="U5491" s="40"/>
      <c r="V5491" s="40"/>
      <c r="W5491" s="40"/>
      <c r="X5491" s="40"/>
      <c r="Y5491" s="40"/>
      <c r="Z5491" s="40"/>
      <c r="AA5491" s="40"/>
      <c r="AB5491" s="40"/>
      <c r="AC5491" s="40"/>
      <c r="AD5491" s="40"/>
      <c r="AE5491" s="40"/>
      <c r="AF5491" s="40"/>
      <c r="AG5491" s="40"/>
      <c r="AH5491" s="40"/>
      <c r="AI5491" s="40"/>
      <c r="AJ5491" s="40"/>
      <c r="AK5491" s="40"/>
      <c r="AL5491" s="40"/>
      <c r="AM5491" s="40"/>
      <c r="AN5491" s="40"/>
      <c r="AO5491" s="40"/>
      <c r="AP5491" s="40"/>
      <c r="AQ5491" s="40"/>
      <c r="AR5491" s="40"/>
      <c r="AS5491" s="40"/>
      <c r="AT5491" s="40"/>
      <c r="AU5491" s="40"/>
      <c r="AV5491" s="40"/>
      <c r="AW5491" s="40"/>
      <c r="AX5491" s="40"/>
      <c r="AY5491" s="40"/>
      <c r="AZ5491" s="40"/>
      <c r="BA5491" s="40"/>
      <c r="BB5491" s="40"/>
      <c r="BC5491" s="40"/>
      <c r="BD5491" s="40"/>
      <c r="BE5491" s="40"/>
      <c r="BF5491" s="40"/>
    </row>
    <row r="5492" spans="1:58" x14ac:dyDescent="0.4">
      <c r="A5492" s="510"/>
      <c r="B5492" s="40"/>
      <c r="C5492" s="40"/>
      <c r="D5492" s="45"/>
      <c r="E5492" s="45"/>
      <c r="F5492" s="64"/>
      <c r="G5492" s="40"/>
      <c r="H5492" s="40"/>
      <c r="I5492" s="40"/>
      <c r="J5492" s="40"/>
      <c r="K5492" s="40"/>
      <c r="L5492" s="40"/>
      <c r="M5492" s="40"/>
      <c r="N5492" s="40"/>
      <c r="O5492" s="40"/>
      <c r="P5492" s="40"/>
      <c r="Q5492" s="40"/>
      <c r="R5492" s="40"/>
      <c r="S5492" s="40"/>
      <c r="T5492" s="40"/>
      <c r="U5492" s="40"/>
      <c r="V5492" s="40"/>
      <c r="W5492" s="40"/>
      <c r="X5492" s="40"/>
      <c r="Y5492" s="40"/>
      <c r="Z5492" s="40"/>
      <c r="AA5492" s="40"/>
      <c r="AB5492" s="40"/>
      <c r="AC5492" s="40"/>
      <c r="AD5492" s="40"/>
      <c r="AE5492" s="40"/>
      <c r="AF5492" s="40"/>
      <c r="AG5492" s="40"/>
      <c r="AH5492" s="40"/>
      <c r="AI5492" s="40"/>
      <c r="AJ5492" s="40"/>
      <c r="AK5492" s="40"/>
      <c r="AL5492" s="40"/>
      <c r="AM5492" s="40"/>
      <c r="AN5492" s="40"/>
      <c r="AO5492" s="40"/>
      <c r="AP5492" s="40"/>
      <c r="AQ5492" s="40"/>
      <c r="AR5492" s="40"/>
      <c r="AS5492" s="40"/>
      <c r="AT5492" s="40"/>
      <c r="AU5492" s="40"/>
      <c r="AV5492" s="40"/>
      <c r="AW5492" s="40"/>
      <c r="AX5492" s="40"/>
      <c r="AY5492" s="40"/>
      <c r="AZ5492" s="40"/>
      <c r="BA5492" s="40"/>
      <c r="BB5492" s="40"/>
      <c r="BC5492" s="40"/>
      <c r="BD5492" s="40"/>
      <c r="BE5492" s="40"/>
      <c r="BF5492" s="40"/>
    </row>
    <row r="5493" spans="1:58" x14ac:dyDescent="0.4">
      <c r="A5493" s="510"/>
      <c r="B5493" s="40"/>
      <c r="C5493" s="40"/>
      <c r="D5493" s="45"/>
      <c r="E5493" s="45"/>
      <c r="F5493" s="64"/>
      <c r="G5493" s="40"/>
      <c r="H5493" s="40"/>
      <c r="I5493" s="40"/>
      <c r="J5493" s="40"/>
      <c r="K5493" s="40"/>
      <c r="L5493" s="40"/>
      <c r="M5493" s="40"/>
      <c r="N5493" s="40"/>
      <c r="O5493" s="40"/>
      <c r="P5493" s="40"/>
      <c r="Q5493" s="40"/>
      <c r="R5493" s="40"/>
      <c r="S5493" s="40"/>
      <c r="T5493" s="40"/>
      <c r="U5493" s="40"/>
      <c r="V5493" s="40"/>
      <c r="W5493" s="40"/>
      <c r="X5493" s="40"/>
      <c r="Y5493" s="40"/>
      <c r="Z5493" s="40"/>
      <c r="AA5493" s="40"/>
      <c r="AB5493" s="40"/>
      <c r="AC5493" s="40"/>
      <c r="AD5493" s="40"/>
      <c r="AE5493" s="40"/>
      <c r="AF5493" s="40"/>
      <c r="AG5493" s="40"/>
      <c r="AH5493" s="40"/>
      <c r="AI5493" s="40"/>
      <c r="AJ5493" s="40"/>
      <c r="AK5493" s="40"/>
      <c r="AL5493" s="40"/>
      <c r="AM5493" s="40"/>
      <c r="AN5493" s="40"/>
      <c r="AO5493" s="40"/>
      <c r="AP5493" s="40"/>
      <c r="AQ5493" s="40"/>
      <c r="AR5493" s="40"/>
      <c r="AS5493" s="40"/>
      <c r="AT5493" s="40"/>
      <c r="AU5493" s="40"/>
      <c r="AV5493" s="40"/>
      <c r="AW5493" s="40"/>
      <c r="AX5493" s="40"/>
      <c r="AY5493" s="40"/>
      <c r="AZ5493" s="40"/>
      <c r="BA5493" s="40"/>
      <c r="BB5493" s="40"/>
      <c r="BC5493" s="40"/>
      <c r="BD5493" s="40"/>
      <c r="BE5493" s="40"/>
      <c r="BF5493" s="40"/>
    </row>
    <row r="5494" spans="1:58" x14ac:dyDescent="0.4">
      <c r="A5494" s="510"/>
      <c r="B5494" s="40"/>
      <c r="C5494" s="40"/>
      <c r="D5494" s="45"/>
      <c r="E5494" s="45"/>
      <c r="F5494" s="64"/>
      <c r="G5494" s="40"/>
      <c r="H5494" s="40"/>
      <c r="I5494" s="40"/>
      <c r="J5494" s="40"/>
      <c r="K5494" s="40"/>
      <c r="L5494" s="40"/>
      <c r="M5494" s="40"/>
      <c r="N5494" s="40"/>
      <c r="O5494" s="40"/>
      <c r="P5494" s="40"/>
      <c r="Q5494" s="40"/>
      <c r="R5494" s="40"/>
      <c r="S5494" s="40"/>
      <c r="T5494" s="40"/>
      <c r="U5494" s="40"/>
      <c r="V5494" s="40"/>
      <c r="W5494" s="40"/>
      <c r="X5494" s="40"/>
      <c r="Y5494" s="40"/>
      <c r="Z5494" s="40"/>
      <c r="AA5494" s="40"/>
      <c r="AB5494" s="40"/>
      <c r="AC5494" s="40"/>
      <c r="AD5494" s="40"/>
      <c r="AE5494" s="40"/>
      <c r="AF5494" s="40"/>
      <c r="AG5494" s="40"/>
      <c r="AH5494" s="40"/>
      <c r="AI5494" s="40"/>
      <c r="AJ5494" s="40"/>
      <c r="AK5494" s="40"/>
      <c r="AL5494" s="40"/>
      <c r="AM5494" s="40"/>
      <c r="AN5494" s="40"/>
      <c r="AO5494" s="40"/>
      <c r="AP5494" s="40"/>
      <c r="AQ5494" s="40"/>
      <c r="AR5494" s="40"/>
      <c r="AS5494" s="40"/>
      <c r="AT5494" s="40"/>
      <c r="AU5494" s="40"/>
      <c r="AV5494" s="40"/>
      <c r="AW5494" s="40"/>
      <c r="AX5494" s="40"/>
      <c r="AY5494" s="40"/>
      <c r="AZ5494" s="40"/>
      <c r="BA5494" s="40"/>
      <c r="BB5494" s="40"/>
      <c r="BC5494" s="40"/>
      <c r="BD5494" s="40"/>
      <c r="BE5494" s="40"/>
      <c r="BF5494" s="40"/>
    </row>
    <row r="5495" spans="1:58" x14ac:dyDescent="0.4">
      <c r="A5495" s="510"/>
      <c r="B5495" s="40"/>
      <c r="C5495" s="40"/>
      <c r="D5495" s="45"/>
      <c r="E5495" s="45"/>
      <c r="F5495" s="64"/>
      <c r="G5495" s="40"/>
      <c r="H5495" s="40"/>
      <c r="I5495" s="40"/>
      <c r="J5495" s="40"/>
      <c r="K5495" s="40"/>
      <c r="L5495" s="40"/>
      <c r="M5495" s="40"/>
      <c r="N5495" s="40"/>
      <c r="O5495" s="40"/>
      <c r="P5495" s="40"/>
      <c r="Q5495" s="40"/>
      <c r="R5495" s="40"/>
      <c r="S5495" s="40"/>
      <c r="T5495" s="40"/>
      <c r="U5495" s="40"/>
      <c r="V5495" s="40"/>
      <c r="W5495" s="40"/>
      <c r="X5495" s="40"/>
      <c r="Y5495" s="40"/>
      <c r="Z5495" s="40"/>
      <c r="AA5495" s="40"/>
      <c r="AB5495" s="40"/>
      <c r="AC5495" s="40"/>
      <c r="AD5495" s="40"/>
      <c r="AE5495" s="40"/>
      <c r="AF5495" s="40"/>
      <c r="AG5495" s="40"/>
      <c r="AH5495" s="40"/>
      <c r="AI5495" s="40"/>
      <c r="AJ5495" s="40"/>
      <c r="AK5495" s="40"/>
      <c r="AL5495" s="40"/>
      <c r="AM5495" s="40"/>
      <c r="AN5495" s="40"/>
      <c r="AO5495" s="40"/>
      <c r="AP5495" s="40"/>
      <c r="AQ5495" s="40"/>
      <c r="AR5495" s="40"/>
      <c r="AS5495" s="40"/>
      <c r="AT5495" s="40"/>
      <c r="AU5495" s="40"/>
      <c r="AV5495" s="40"/>
      <c r="AW5495" s="40"/>
      <c r="AX5495" s="40"/>
      <c r="AY5495" s="40"/>
      <c r="AZ5495" s="40"/>
      <c r="BA5495" s="40"/>
      <c r="BB5495" s="40"/>
      <c r="BC5495" s="40"/>
      <c r="BD5495" s="40"/>
      <c r="BE5495" s="40"/>
      <c r="BF5495" s="40"/>
    </row>
    <row r="5496" spans="1:58" x14ac:dyDescent="0.4">
      <c r="A5496" s="510"/>
      <c r="B5496" s="40"/>
      <c r="C5496" s="40"/>
      <c r="D5496" s="45"/>
      <c r="E5496" s="45"/>
      <c r="F5496" s="64"/>
      <c r="G5496" s="40"/>
      <c r="H5496" s="40"/>
      <c r="I5496" s="40"/>
      <c r="J5496" s="40"/>
      <c r="K5496" s="40"/>
      <c r="L5496" s="40"/>
      <c r="M5496" s="40"/>
      <c r="N5496" s="40"/>
      <c r="O5496" s="40"/>
      <c r="P5496" s="40"/>
      <c r="Q5496" s="40"/>
      <c r="R5496" s="40"/>
      <c r="S5496" s="40"/>
      <c r="T5496" s="40"/>
      <c r="U5496" s="40"/>
      <c r="V5496" s="40"/>
      <c r="W5496" s="40"/>
      <c r="X5496" s="40"/>
      <c r="Y5496" s="40"/>
      <c r="Z5496" s="40"/>
      <c r="AA5496" s="40"/>
      <c r="AB5496" s="40"/>
      <c r="AC5496" s="40"/>
      <c r="AD5496" s="40"/>
      <c r="AE5496" s="40"/>
      <c r="AF5496" s="40"/>
      <c r="AG5496" s="40"/>
      <c r="AH5496" s="40"/>
      <c r="AI5496" s="40"/>
      <c r="AJ5496" s="40"/>
      <c r="AK5496" s="40"/>
      <c r="AL5496" s="40"/>
      <c r="AM5496" s="40"/>
      <c r="AN5496" s="40"/>
      <c r="AO5496" s="40"/>
      <c r="AP5496" s="40"/>
      <c r="AQ5496" s="40"/>
      <c r="AR5496" s="40"/>
      <c r="AS5496" s="40"/>
      <c r="AT5496" s="40"/>
      <c r="AU5496" s="40"/>
      <c r="AV5496" s="40"/>
      <c r="AW5496" s="40"/>
      <c r="AX5496" s="40"/>
      <c r="AY5496" s="40"/>
      <c r="AZ5496" s="40"/>
      <c r="BA5496" s="40"/>
      <c r="BB5496" s="40"/>
      <c r="BC5496" s="40"/>
      <c r="BD5496" s="40"/>
      <c r="BE5496" s="40"/>
      <c r="BF5496" s="40"/>
    </row>
    <row r="5497" spans="1:58" x14ac:dyDescent="0.4">
      <c r="A5497" s="510"/>
      <c r="B5497" s="40"/>
      <c r="C5497" s="40"/>
      <c r="D5497" s="45"/>
      <c r="E5497" s="45"/>
      <c r="F5497" s="64"/>
      <c r="G5497" s="40"/>
      <c r="H5497" s="40"/>
      <c r="I5497" s="40"/>
      <c r="J5497" s="40"/>
      <c r="K5497" s="40"/>
      <c r="L5497" s="40"/>
      <c r="M5497" s="40"/>
      <c r="N5497" s="40"/>
      <c r="O5497" s="40"/>
      <c r="P5497" s="40"/>
      <c r="Q5497" s="40"/>
      <c r="R5497" s="40"/>
      <c r="S5497" s="40"/>
      <c r="T5497" s="40"/>
      <c r="U5497" s="40"/>
      <c r="V5497" s="40"/>
      <c r="W5497" s="40"/>
      <c r="X5497" s="40"/>
      <c r="Y5497" s="40"/>
      <c r="Z5497" s="40"/>
      <c r="AA5497" s="40"/>
      <c r="AB5497" s="40"/>
      <c r="AC5497" s="40"/>
      <c r="AD5497" s="40"/>
      <c r="AE5497" s="40"/>
      <c r="AF5497" s="40"/>
      <c r="AG5497" s="40"/>
      <c r="AH5497" s="40"/>
      <c r="AI5497" s="40"/>
      <c r="AJ5497" s="40"/>
      <c r="AK5497" s="40"/>
      <c r="AL5497" s="40"/>
      <c r="AM5497" s="40"/>
      <c r="AN5497" s="40"/>
      <c r="AO5497" s="40"/>
      <c r="AP5497" s="40"/>
      <c r="AQ5497" s="40"/>
      <c r="AR5497" s="40"/>
      <c r="AS5497" s="40"/>
      <c r="AT5497" s="40"/>
      <c r="AU5497" s="40"/>
      <c r="AV5497" s="40"/>
      <c r="AW5497" s="40"/>
      <c r="AX5497" s="40"/>
      <c r="AY5497" s="40"/>
      <c r="AZ5497" s="40"/>
      <c r="BA5497" s="40"/>
      <c r="BB5497" s="40"/>
      <c r="BC5497" s="40"/>
      <c r="BD5497" s="40"/>
      <c r="BE5497" s="40"/>
      <c r="BF5497" s="40"/>
    </row>
    <row r="5498" spans="1:58" x14ac:dyDescent="0.4">
      <c r="A5498" s="510"/>
      <c r="B5498" s="40"/>
      <c r="C5498" s="40"/>
      <c r="D5498" s="45"/>
      <c r="E5498" s="45"/>
      <c r="F5498" s="64"/>
      <c r="G5498" s="40"/>
      <c r="H5498" s="40"/>
      <c r="I5498" s="40"/>
      <c r="J5498" s="40"/>
      <c r="K5498" s="40"/>
      <c r="L5498" s="40"/>
      <c r="M5498" s="40"/>
      <c r="N5498" s="40"/>
      <c r="O5498" s="40"/>
      <c r="P5498" s="40"/>
      <c r="Q5498" s="40"/>
      <c r="R5498" s="40"/>
      <c r="S5498" s="40"/>
      <c r="T5498" s="40"/>
      <c r="U5498" s="40"/>
      <c r="V5498" s="40"/>
      <c r="W5498" s="40"/>
      <c r="X5498" s="40"/>
      <c r="Y5498" s="40"/>
      <c r="Z5498" s="40"/>
      <c r="AA5498" s="40"/>
      <c r="AB5498" s="40"/>
      <c r="AC5498" s="40"/>
      <c r="AD5498" s="40"/>
      <c r="AE5498" s="40"/>
      <c r="AF5498" s="40"/>
      <c r="AG5498" s="40"/>
      <c r="AH5498" s="40"/>
      <c r="AI5498" s="40"/>
      <c r="AJ5498" s="40"/>
      <c r="AK5498" s="40"/>
      <c r="AL5498" s="40"/>
      <c r="AM5498" s="40"/>
      <c r="AN5498" s="40"/>
      <c r="AO5498" s="40"/>
      <c r="AP5498" s="40"/>
      <c r="AQ5498" s="40"/>
      <c r="AR5498" s="40"/>
      <c r="AS5498" s="40"/>
      <c r="AT5498" s="40"/>
      <c r="AU5498" s="40"/>
      <c r="AV5498" s="40"/>
      <c r="AW5498" s="40"/>
      <c r="AX5498" s="40"/>
      <c r="AY5498" s="40"/>
      <c r="AZ5498" s="40"/>
      <c r="BA5498" s="40"/>
      <c r="BB5498" s="40"/>
      <c r="BC5498" s="40"/>
      <c r="BD5498" s="40"/>
      <c r="BE5498" s="40"/>
      <c r="BF5498" s="40"/>
    </row>
    <row r="5499" spans="1:58" x14ac:dyDescent="0.4">
      <c r="A5499" s="510"/>
      <c r="B5499" s="40"/>
      <c r="C5499" s="40"/>
      <c r="D5499" s="45"/>
      <c r="E5499" s="45"/>
      <c r="F5499" s="64"/>
      <c r="G5499" s="40"/>
      <c r="H5499" s="40"/>
      <c r="I5499" s="40"/>
      <c r="J5499" s="40"/>
      <c r="K5499" s="40"/>
      <c r="L5499" s="40"/>
      <c r="M5499" s="40"/>
      <c r="N5499" s="40"/>
      <c r="O5499" s="40"/>
      <c r="P5499" s="40"/>
      <c r="Q5499" s="40"/>
      <c r="R5499" s="40"/>
      <c r="S5499" s="40"/>
      <c r="T5499" s="40"/>
      <c r="U5499" s="40"/>
      <c r="V5499" s="40"/>
      <c r="W5499" s="40"/>
      <c r="X5499" s="40"/>
      <c r="Y5499" s="40"/>
      <c r="Z5499" s="40"/>
      <c r="AA5499" s="40"/>
      <c r="AB5499" s="40"/>
      <c r="AC5499" s="40"/>
      <c r="AD5499" s="40"/>
      <c r="AE5499" s="40"/>
      <c r="AF5499" s="40"/>
      <c r="AG5499" s="40"/>
      <c r="AH5499" s="40"/>
      <c r="AI5499" s="40"/>
      <c r="AJ5499" s="40"/>
      <c r="AK5499" s="40"/>
      <c r="AL5499" s="40"/>
      <c r="AM5499" s="40"/>
      <c r="AN5499" s="40"/>
      <c r="AO5499" s="40"/>
      <c r="AP5499" s="40"/>
      <c r="AQ5499" s="40"/>
      <c r="AR5499" s="40"/>
      <c r="AS5499" s="40"/>
      <c r="AT5499" s="40"/>
      <c r="AU5499" s="40"/>
      <c r="AV5499" s="40"/>
      <c r="AW5499" s="40"/>
      <c r="AX5499" s="40"/>
      <c r="AY5499" s="40"/>
      <c r="AZ5499" s="40"/>
      <c r="BA5499" s="40"/>
      <c r="BB5499" s="40"/>
      <c r="BC5499" s="40"/>
      <c r="BD5499" s="40"/>
      <c r="BE5499" s="40"/>
      <c r="BF5499" s="40"/>
    </row>
    <row r="5500" spans="1:58" x14ac:dyDescent="0.4">
      <c r="A5500" s="510"/>
      <c r="B5500" s="40"/>
      <c r="C5500" s="40"/>
      <c r="D5500" s="45"/>
      <c r="E5500" s="45"/>
      <c r="F5500" s="64"/>
      <c r="G5500" s="40"/>
      <c r="H5500" s="40"/>
      <c r="I5500" s="40"/>
      <c r="J5500" s="40"/>
      <c r="K5500" s="40"/>
      <c r="L5500" s="40"/>
      <c r="M5500" s="40"/>
      <c r="N5500" s="40"/>
      <c r="O5500" s="40"/>
      <c r="P5500" s="40"/>
      <c r="Q5500" s="40"/>
      <c r="R5500" s="40"/>
      <c r="S5500" s="40"/>
      <c r="T5500" s="40"/>
      <c r="U5500" s="40"/>
      <c r="V5500" s="40"/>
      <c r="W5500" s="40"/>
      <c r="X5500" s="40"/>
      <c r="Y5500" s="40"/>
      <c r="Z5500" s="40"/>
      <c r="AA5500" s="40"/>
      <c r="AB5500" s="40"/>
      <c r="AC5500" s="40"/>
      <c r="AD5500" s="40"/>
      <c r="AE5500" s="40"/>
      <c r="AF5500" s="40"/>
      <c r="AG5500" s="40"/>
      <c r="AH5500" s="40"/>
      <c r="AI5500" s="40"/>
      <c r="AJ5500" s="40"/>
      <c r="AK5500" s="40"/>
      <c r="AL5500" s="40"/>
      <c r="AM5500" s="40"/>
      <c r="AN5500" s="40"/>
      <c r="AO5500" s="40"/>
      <c r="AP5500" s="40"/>
      <c r="AQ5500" s="40"/>
      <c r="AR5500" s="40"/>
      <c r="AS5500" s="40"/>
      <c r="AT5500" s="40"/>
      <c r="AU5500" s="40"/>
      <c r="AV5500" s="40"/>
      <c r="AW5500" s="40"/>
      <c r="AX5500" s="40"/>
      <c r="AY5500" s="40"/>
      <c r="AZ5500" s="40"/>
      <c r="BA5500" s="40"/>
      <c r="BB5500" s="40"/>
      <c r="BC5500" s="40"/>
      <c r="BD5500" s="40"/>
      <c r="BE5500" s="40"/>
      <c r="BF5500" s="40"/>
    </row>
    <row r="5501" spans="1:58" x14ac:dyDescent="0.4">
      <c r="A5501" s="510"/>
      <c r="B5501" s="40"/>
      <c r="C5501" s="40"/>
      <c r="D5501" s="45"/>
      <c r="E5501" s="45"/>
      <c r="F5501" s="64"/>
      <c r="G5501" s="40"/>
      <c r="H5501" s="40"/>
      <c r="I5501" s="40"/>
      <c r="J5501" s="40"/>
      <c r="K5501" s="40"/>
      <c r="L5501" s="40"/>
      <c r="M5501" s="40"/>
      <c r="N5501" s="40"/>
      <c r="O5501" s="40"/>
      <c r="P5501" s="40"/>
      <c r="Q5501" s="40"/>
      <c r="R5501" s="40"/>
      <c r="S5501" s="40"/>
      <c r="T5501" s="40"/>
      <c r="U5501" s="40"/>
      <c r="V5501" s="40"/>
      <c r="W5501" s="40"/>
      <c r="X5501" s="40"/>
      <c r="Y5501" s="40"/>
      <c r="Z5501" s="40"/>
      <c r="AA5501" s="40"/>
      <c r="AB5501" s="40"/>
      <c r="AC5501" s="40"/>
      <c r="AD5501" s="40"/>
      <c r="AE5501" s="40"/>
      <c r="AF5501" s="40"/>
      <c r="AG5501" s="40"/>
      <c r="AH5501" s="40"/>
      <c r="AI5501" s="40"/>
      <c r="AJ5501" s="40"/>
      <c r="AK5501" s="40"/>
      <c r="AL5501" s="40"/>
      <c r="AM5501" s="40"/>
      <c r="AN5501" s="40"/>
      <c r="AO5501" s="40"/>
      <c r="AP5501" s="40"/>
      <c r="AQ5501" s="40"/>
      <c r="AR5501" s="40"/>
      <c r="AS5501" s="40"/>
      <c r="AT5501" s="40"/>
      <c r="AU5501" s="40"/>
      <c r="AV5501" s="40"/>
      <c r="AW5501" s="40"/>
      <c r="AX5501" s="40"/>
      <c r="AY5501" s="40"/>
      <c r="AZ5501" s="40"/>
      <c r="BA5501" s="40"/>
      <c r="BB5501" s="40"/>
      <c r="BC5501" s="40"/>
      <c r="BD5501" s="40"/>
      <c r="BE5501" s="40"/>
      <c r="BF5501" s="40"/>
    </row>
    <row r="5502" spans="1:58" x14ac:dyDescent="0.4">
      <c r="A5502" s="510"/>
      <c r="B5502" s="40"/>
      <c r="C5502" s="40"/>
      <c r="D5502" s="45"/>
      <c r="E5502" s="45"/>
      <c r="F5502" s="64"/>
      <c r="G5502" s="40"/>
      <c r="H5502" s="40"/>
      <c r="I5502" s="40"/>
      <c r="J5502" s="40"/>
      <c r="K5502" s="40"/>
      <c r="L5502" s="40"/>
      <c r="M5502" s="40"/>
      <c r="N5502" s="40"/>
      <c r="O5502" s="40"/>
      <c r="P5502" s="40"/>
      <c r="Q5502" s="40"/>
      <c r="R5502" s="40"/>
      <c r="S5502" s="40"/>
      <c r="T5502" s="40"/>
      <c r="U5502" s="40"/>
      <c r="V5502" s="40"/>
      <c r="W5502" s="40"/>
      <c r="X5502" s="40"/>
      <c r="Y5502" s="40"/>
      <c r="Z5502" s="40"/>
      <c r="AA5502" s="40"/>
      <c r="AB5502" s="40"/>
      <c r="AC5502" s="40"/>
      <c r="AD5502" s="40"/>
      <c r="AE5502" s="40"/>
      <c r="AF5502" s="40"/>
      <c r="AG5502" s="40"/>
      <c r="AH5502" s="40"/>
      <c r="AI5502" s="40"/>
      <c r="AJ5502" s="40"/>
      <c r="AK5502" s="40"/>
      <c r="AL5502" s="40"/>
      <c r="AM5502" s="40"/>
      <c r="AN5502" s="40"/>
      <c r="AO5502" s="40"/>
      <c r="AP5502" s="40"/>
      <c r="AQ5502" s="40"/>
      <c r="AR5502" s="40"/>
      <c r="AS5502" s="40"/>
      <c r="AT5502" s="40"/>
      <c r="AU5502" s="40"/>
      <c r="AV5502" s="40"/>
      <c r="AW5502" s="40"/>
      <c r="AX5502" s="40"/>
      <c r="AY5502" s="40"/>
      <c r="AZ5502" s="40"/>
      <c r="BA5502" s="40"/>
      <c r="BB5502" s="40"/>
      <c r="BC5502" s="40"/>
      <c r="BD5502" s="40"/>
      <c r="BE5502" s="40"/>
      <c r="BF5502" s="40"/>
    </row>
    <row r="5503" spans="1:58" x14ac:dyDescent="0.4">
      <c r="A5503" s="510"/>
      <c r="B5503" s="40"/>
      <c r="C5503" s="40"/>
      <c r="D5503" s="45"/>
      <c r="E5503" s="45"/>
      <c r="F5503" s="64"/>
      <c r="G5503" s="40"/>
      <c r="H5503" s="40"/>
      <c r="I5503" s="40"/>
      <c r="J5503" s="40"/>
      <c r="K5503" s="40"/>
      <c r="L5503" s="40"/>
      <c r="M5503" s="40"/>
      <c r="N5503" s="40"/>
      <c r="O5503" s="40"/>
      <c r="P5503" s="40"/>
      <c r="Q5503" s="40"/>
      <c r="R5503" s="40"/>
      <c r="S5503" s="40"/>
      <c r="T5503" s="40"/>
      <c r="U5503" s="40"/>
      <c r="V5503" s="40"/>
      <c r="W5503" s="40"/>
      <c r="X5503" s="40"/>
      <c r="Y5503" s="40"/>
      <c r="Z5503" s="40"/>
      <c r="AA5503" s="40"/>
      <c r="AB5503" s="40"/>
      <c r="AC5503" s="40"/>
      <c r="AD5503" s="40"/>
      <c r="AE5503" s="40"/>
      <c r="AF5503" s="40"/>
      <c r="AG5503" s="40"/>
      <c r="AH5503" s="40"/>
      <c r="AI5503" s="40"/>
      <c r="AJ5503" s="40"/>
      <c r="AK5503" s="40"/>
      <c r="AL5503" s="40"/>
      <c r="AM5503" s="40"/>
      <c r="AN5503" s="40"/>
      <c r="AO5503" s="40"/>
      <c r="AP5503" s="40"/>
      <c r="AQ5503" s="40"/>
      <c r="AR5503" s="40"/>
      <c r="AS5503" s="40"/>
      <c r="AT5503" s="40"/>
      <c r="AU5503" s="40"/>
      <c r="AV5503" s="40"/>
      <c r="AW5503" s="40"/>
      <c r="AX5503" s="40"/>
      <c r="AY5503" s="40"/>
      <c r="AZ5503" s="40"/>
      <c r="BA5503" s="40"/>
      <c r="BB5503" s="40"/>
      <c r="BC5503" s="40"/>
      <c r="BD5503" s="40"/>
      <c r="BE5503" s="40"/>
      <c r="BF5503" s="40"/>
    </row>
    <row r="5504" spans="1:58" x14ac:dyDescent="0.4">
      <c r="A5504" s="510"/>
      <c r="B5504" s="40"/>
      <c r="C5504" s="40"/>
      <c r="D5504" s="45"/>
      <c r="E5504" s="45"/>
      <c r="F5504" s="64"/>
      <c r="G5504" s="40"/>
      <c r="H5504" s="40"/>
      <c r="I5504" s="40"/>
      <c r="J5504" s="40"/>
      <c r="K5504" s="40"/>
      <c r="L5504" s="40"/>
      <c r="M5504" s="40"/>
      <c r="N5504" s="40"/>
      <c r="O5504" s="40"/>
      <c r="P5504" s="40"/>
      <c r="Q5504" s="40"/>
      <c r="R5504" s="40"/>
      <c r="S5504" s="40"/>
      <c r="T5504" s="40"/>
      <c r="U5504" s="40"/>
      <c r="V5504" s="40"/>
      <c r="W5504" s="40"/>
      <c r="X5504" s="40"/>
      <c r="Y5504" s="40"/>
      <c r="Z5504" s="40"/>
      <c r="AA5504" s="40"/>
      <c r="AB5504" s="40"/>
      <c r="AC5504" s="40"/>
      <c r="AD5504" s="40"/>
      <c r="AE5504" s="40"/>
      <c r="AF5504" s="40"/>
      <c r="AG5504" s="40"/>
      <c r="AH5504" s="40"/>
      <c r="AI5504" s="40"/>
      <c r="AJ5504" s="40"/>
      <c r="AK5504" s="40"/>
      <c r="AL5504" s="40"/>
      <c r="AM5504" s="40"/>
      <c r="AN5504" s="40"/>
      <c r="AO5504" s="40"/>
      <c r="AP5504" s="40"/>
      <c r="AQ5504" s="40"/>
      <c r="AR5504" s="40"/>
      <c r="AS5504" s="40"/>
      <c r="AT5504" s="40"/>
      <c r="AU5504" s="40"/>
      <c r="AV5504" s="40"/>
      <c r="AW5504" s="40"/>
      <c r="AX5504" s="40"/>
      <c r="AY5504" s="40"/>
      <c r="AZ5504" s="40"/>
      <c r="BA5504" s="40"/>
      <c r="BB5504" s="40"/>
      <c r="BC5504" s="40"/>
      <c r="BD5504" s="40"/>
      <c r="BE5504" s="40"/>
      <c r="BF5504" s="40"/>
    </row>
    <row r="5505" spans="1:58" x14ac:dyDescent="0.4">
      <c r="A5505" s="510"/>
      <c r="B5505" s="40"/>
      <c r="C5505" s="40"/>
      <c r="D5505" s="45"/>
      <c r="E5505" s="45"/>
      <c r="F5505" s="64"/>
      <c r="G5505" s="40"/>
      <c r="H5505" s="40"/>
      <c r="I5505" s="40"/>
      <c r="J5505" s="40"/>
      <c r="K5505" s="40"/>
      <c r="L5505" s="40"/>
      <c r="M5505" s="40"/>
      <c r="N5505" s="40"/>
      <c r="O5505" s="40"/>
      <c r="P5505" s="40"/>
      <c r="Q5505" s="40"/>
      <c r="R5505" s="40"/>
      <c r="S5505" s="40"/>
      <c r="T5505" s="40"/>
      <c r="U5505" s="40"/>
      <c r="V5505" s="40"/>
      <c r="W5505" s="40"/>
      <c r="X5505" s="40"/>
      <c r="Y5505" s="40"/>
      <c r="Z5505" s="40"/>
      <c r="AA5505" s="40"/>
      <c r="AB5505" s="40"/>
      <c r="AC5505" s="40"/>
      <c r="AD5505" s="40"/>
      <c r="AE5505" s="40"/>
      <c r="AF5505" s="40"/>
      <c r="AG5505" s="40"/>
      <c r="AH5505" s="40"/>
      <c r="AI5505" s="40"/>
      <c r="AJ5505" s="40"/>
      <c r="AK5505" s="40"/>
      <c r="AL5505" s="40"/>
      <c r="AM5505" s="40"/>
      <c r="AN5505" s="40"/>
      <c r="AO5505" s="40"/>
      <c r="AP5505" s="40"/>
      <c r="AQ5505" s="40"/>
      <c r="AR5505" s="40"/>
      <c r="AS5505" s="40"/>
      <c r="AT5505" s="40"/>
      <c r="AU5505" s="40"/>
      <c r="AV5505" s="40"/>
      <c r="AW5505" s="40"/>
      <c r="AX5505" s="40"/>
      <c r="AY5505" s="40"/>
      <c r="AZ5505" s="40"/>
      <c r="BA5505" s="40"/>
      <c r="BB5505" s="40"/>
      <c r="BC5505" s="40"/>
      <c r="BD5505" s="40"/>
      <c r="BE5505" s="40"/>
      <c r="BF5505" s="40"/>
    </row>
    <row r="5506" spans="1:58" x14ac:dyDescent="0.4">
      <c r="A5506" s="510"/>
      <c r="B5506" s="40"/>
      <c r="C5506" s="40"/>
      <c r="D5506" s="45"/>
      <c r="E5506" s="45"/>
      <c r="F5506" s="64"/>
      <c r="G5506" s="40"/>
      <c r="H5506" s="40"/>
      <c r="I5506" s="40"/>
      <c r="J5506" s="40"/>
      <c r="K5506" s="40"/>
      <c r="L5506" s="40"/>
      <c r="M5506" s="40"/>
      <c r="N5506" s="40"/>
      <c r="O5506" s="40"/>
      <c r="P5506" s="40"/>
      <c r="Q5506" s="40"/>
      <c r="R5506" s="40"/>
      <c r="S5506" s="40"/>
      <c r="T5506" s="40"/>
      <c r="U5506" s="40"/>
      <c r="V5506" s="40"/>
      <c r="W5506" s="40"/>
      <c r="X5506" s="40"/>
      <c r="Y5506" s="40"/>
      <c r="Z5506" s="40"/>
      <c r="AA5506" s="40"/>
      <c r="AB5506" s="40"/>
      <c r="AC5506" s="40"/>
      <c r="AD5506" s="40"/>
      <c r="AE5506" s="40"/>
      <c r="AF5506" s="40"/>
      <c r="AG5506" s="40"/>
      <c r="AH5506" s="40"/>
      <c r="AI5506" s="40"/>
      <c r="AJ5506" s="40"/>
      <c r="AK5506" s="40"/>
      <c r="AL5506" s="40"/>
      <c r="AM5506" s="40"/>
      <c r="AN5506" s="40"/>
      <c r="AO5506" s="40"/>
      <c r="AP5506" s="40"/>
      <c r="AQ5506" s="40"/>
      <c r="AR5506" s="40"/>
      <c r="AS5506" s="40"/>
      <c r="AT5506" s="40"/>
      <c r="AU5506" s="40"/>
      <c r="AV5506" s="40"/>
      <c r="AW5506" s="40"/>
      <c r="AX5506" s="40"/>
      <c r="AY5506" s="40"/>
      <c r="AZ5506" s="40"/>
      <c r="BA5506" s="40"/>
      <c r="BB5506" s="40"/>
      <c r="BC5506" s="40"/>
      <c r="BD5506" s="40"/>
      <c r="BE5506" s="40"/>
      <c r="BF5506" s="40"/>
    </row>
    <row r="5507" spans="1:58" x14ac:dyDescent="0.4">
      <c r="A5507" s="510"/>
      <c r="B5507" s="40"/>
      <c r="C5507" s="40"/>
      <c r="D5507" s="45"/>
      <c r="E5507" s="45"/>
      <c r="F5507" s="64"/>
      <c r="G5507" s="40"/>
      <c r="H5507" s="40"/>
      <c r="I5507" s="40"/>
      <c r="J5507" s="40"/>
      <c r="K5507" s="40"/>
      <c r="L5507" s="40"/>
      <c r="M5507" s="40"/>
      <c r="N5507" s="40"/>
      <c r="O5507" s="40"/>
      <c r="P5507" s="40"/>
      <c r="Q5507" s="40"/>
      <c r="R5507" s="40"/>
      <c r="S5507" s="40"/>
      <c r="T5507" s="40"/>
      <c r="U5507" s="40"/>
      <c r="V5507" s="40"/>
      <c r="W5507" s="40"/>
      <c r="X5507" s="40"/>
      <c r="Y5507" s="40"/>
      <c r="Z5507" s="40"/>
      <c r="AA5507" s="40"/>
      <c r="AB5507" s="40"/>
      <c r="AC5507" s="40"/>
      <c r="AD5507" s="40"/>
      <c r="AE5507" s="40"/>
      <c r="AF5507" s="40"/>
      <c r="AG5507" s="40"/>
      <c r="AH5507" s="40"/>
      <c r="AI5507" s="40"/>
      <c r="AJ5507" s="40"/>
      <c r="AK5507" s="40"/>
      <c r="AL5507" s="40"/>
      <c r="AM5507" s="40"/>
      <c r="AN5507" s="40"/>
      <c r="AO5507" s="40"/>
      <c r="AP5507" s="40"/>
      <c r="AQ5507" s="40"/>
      <c r="AR5507" s="40"/>
      <c r="AS5507" s="40"/>
      <c r="AT5507" s="40"/>
      <c r="AU5507" s="40"/>
      <c r="AV5507" s="40"/>
      <c r="AW5507" s="40"/>
      <c r="AX5507" s="40"/>
      <c r="AY5507" s="40"/>
      <c r="AZ5507" s="40"/>
      <c r="BA5507" s="40"/>
      <c r="BB5507" s="40"/>
      <c r="BC5507" s="40"/>
      <c r="BD5507" s="40"/>
      <c r="BE5507" s="40"/>
      <c r="BF5507" s="40"/>
    </row>
    <row r="5508" spans="1:58" x14ac:dyDescent="0.4">
      <c r="A5508" s="510"/>
      <c r="B5508" s="40"/>
      <c r="C5508" s="40"/>
      <c r="D5508" s="45"/>
      <c r="E5508" s="45"/>
      <c r="F5508" s="64"/>
      <c r="G5508" s="40"/>
      <c r="H5508" s="40"/>
      <c r="I5508" s="40"/>
      <c r="J5508" s="40"/>
      <c r="K5508" s="40"/>
      <c r="L5508" s="40"/>
      <c r="M5508" s="40"/>
      <c r="N5508" s="40"/>
      <c r="O5508" s="40"/>
      <c r="P5508" s="40"/>
      <c r="Q5508" s="40"/>
      <c r="R5508" s="40"/>
      <c r="S5508" s="40"/>
      <c r="T5508" s="40"/>
      <c r="U5508" s="40"/>
      <c r="V5508" s="40"/>
      <c r="W5508" s="40"/>
      <c r="X5508" s="40"/>
      <c r="Y5508" s="40"/>
      <c r="Z5508" s="40"/>
      <c r="AA5508" s="40"/>
      <c r="AB5508" s="40"/>
      <c r="AC5508" s="40"/>
      <c r="AD5508" s="40"/>
      <c r="AE5508" s="40"/>
      <c r="AF5508" s="40"/>
      <c r="AG5508" s="40"/>
      <c r="AH5508" s="40"/>
      <c r="AI5508" s="40"/>
      <c r="AJ5508" s="40"/>
      <c r="AK5508" s="40"/>
      <c r="AL5508" s="40"/>
      <c r="AM5508" s="40"/>
      <c r="AN5508" s="40"/>
      <c r="AO5508" s="40"/>
      <c r="AP5508" s="40"/>
      <c r="AQ5508" s="40"/>
      <c r="AR5508" s="40"/>
      <c r="AS5508" s="40"/>
      <c r="AT5508" s="40"/>
      <c r="AU5508" s="40"/>
      <c r="AV5508" s="40"/>
      <c r="AW5508" s="40"/>
      <c r="AX5508" s="40"/>
      <c r="AY5508" s="40"/>
      <c r="AZ5508" s="40"/>
      <c r="BA5508" s="40"/>
      <c r="BB5508" s="40"/>
      <c r="BC5508" s="40"/>
      <c r="BD5508" s="40"/>
      <c r="BE5508" s="40"/>
      <c r="BF5508" s="40"/>
    </row>
    <row r="5509" spans="1:58" x14ac:dyDescent="0.4">
      <c r="A5509" s="510"/>
      <c r="B5509" s="40"/>
      <c r="C5509" s="40"/>
      <c r="D5509" s="45"/>
      <c r="E5509" s="45"/>
      <c r="F5509" s="64"/>
      <c r="G5509" s="40"/>
      <c r="H5509" s="40"/>
      <c r="I5509" s="40"/>
      <c r="J5509" s="40"/>
      <c r="K5509" s="40"/>
      <c r="L5509" s="40"/>
      <c r="M5509" s="40"/>
      <c r="N5509" s="40"/>
      <c r="O5509" s="40"/>
      <c r="P5509" s="40"/>
      <c r="Q5509" s="40"/>
      <c r="R5509" s="40"/>
      <c r="S5509" s="40"/>
      <c r="T5509" s="40"/>
      <c r="U5509" s="40"/>
      <c r="V5509" s="40"/>
      <c r="W5509" s="40"/>
      <c r="X5509" s="40"/>
      <c r="Y5509" s="40"/>
      <c r="Z5509" s="40"/>
      <c r="AA5509" s="40"/>
      <c r="AB5509" s="40"/>
      <c r="AC5509" s="40"/>
      <c r="AD5509" s="40"/>
      <c r="AE5509" s="40"/>
      <c r="AF5509" s="40"/>
      <c r="AG5509" s="40"/>
      <c r="AH5509" s="40"/>
      <c r="AI5509" s="40"/>
      <c r="AJ5509" s="40"/>
      <c r="AK5509" s="40"/>
      <c r="AL5509" s="40"/>
      <c r="AM5509" s="40"/>
      <c r="AN5509" s="40"/>
      <c r="AO5509" s="40"/>
      <c r="AP5509" s="40"/>
      <c r="AQ5509" s="40"/>
      <c r="AR5509" s="40"/>
      <c r="AS5509" s="40"/>
      <c r="AT5509" s="40"/>
      <c r="AU5509" s="40"/>
      <c r="AV5509" s="40"/>
      <c r="AW5509" s="40"/>
      <c r="AX5509" s="40"/>
      <c r="AY5509" s="40"/>
      <c r="AZ5509" s="40"/>
      <c r="BA5509" s="40"/>
      <c r="BB5509" s="40"/>
      <c r="BC5509" s="40"/>
      <c r="BD5509" s="40"/>
      <c r="BE5509" s="40"/>
      <c r="BF5509" s="40"/>
    </row>
    <row r="5510" spans="1:58" x14ac:dyDescent="0.4">
      <c r="A5510" s="510"/>
      <c r="B5510" s="40"/>
      <c r="C5510" s="40"/>
      <c r="D5510" s="45"/>
      <c r="E5510" s="45"/>
      <c r="F5510" s="64"/>
      <c r="G5510" s="40"/>
      <c r="H5510" s="40"/>
      <c r="I5510" s="40"/>
      <c r="J5510" s="40"/>
      <c r="K5510" s="40"/>
      <c r="L5510" s="40"/>
      <c r="M5510" s="40"/>
      <c r="N5510" s="40"/>
      <c r="O5510" s="40"/>
      <c r="P5510" s="40"/>
      <c r="Q5510" s="40"/>
      <c r="R5510" s="40"/>
      <c r="S5510" s="40"/>
      <c r="T5510" s="40"/>
      <c r="U5510" s="40"/>
      <c r="V5510" s="40"/>
      <c r="W5510" s="40"/>
      <c r="X5510" s="40"/>
      <c r="Y5510" s="40"/>
      <c r="Z5510" s="40"/>
      <c r="AA5510" s="40"/>
      <c r="AB5510" s="40"/>
      <c r="AC5510" s="40"/>
      <c r="AD5510" s="40"/>
      <c r="AE5510" s="40"/>
      <c r="AF5510" s="40"/>
      <c r="AG5510" s="40"/>
      <c r="AH5510" s="40"/>
      <c r="AI5510" s="40"/>
      <c r="AJ5510" s="40"/>
      <c r="AK5510" s="40"/>
      <c r="AL5510" s="40"/>
      <c r="AM5510" s="40"/>
      <c r="AN5510" s="40"/>
      <c r="AO5510" s="40"/>
      <c r="AP5510" s="40"/>
      <c r="AQ5510" s="40"/>
      <c r="AR5510" s="40"/>
      <c r="AS5510" s="40"/>
      <c r="AT5510" s="40"/>
      <c r="AU5510" s="40"/>
      <c r="AV5510" s="40"/>
      <c r="AW5510" s="40"/>
      <c r="AX5510" s="40"/>
      <c r="AY5510" s="40"/>
      <c r="AZ5510" s="40"/>
      <c r="BA5510" s="40"/>
      <c r="BB5510" s="40"/>
      <c r="BC5510" s="40"/>
      <c r="BD5510" s="40"/>
      <c r="BE5510" s="40"/>
      <c r="BF5510" s="40"/>
    </row>
    <row r="5511" spans="1:58" x14ac:dyDescent="0.4">
      <c r="A5511" s="510"/>
      <c r="B5511" s="40"/>
      <c r="C5511" s="40"/>
      <c r="D5511" s="45"/>
      <c r="E5511" s="45"/>
      <c r="F5511" s="64"/>
      <c r="G5511" s="40"/>
      <c r="H5511" s="40"/>
      <c r="I5511" s="40"/>
      <c r="J5511" s="40"/>
      <c r="K5511" s="40"/>
      <c r="L5511" s="40"/>
      <c r="M5511" s="40"/>
      <c r="N5511" s="40"/>
      <c r="O5511" s="40"/>
      <c r="P5511" s="40"/>
      <c r="Q5511" s="40"/>
      <c r="R5511" s="40"/>
      <c r="S5511" s="40"/>
      <c r="T5511" s="40"/>
      <c r="U5511" s="40"/>
      <c r="V5511" s="40"/>
      <c r="W5511" s="40"/>
      <c r="X5511" s="40"/>
      <c r="Y5511" s="40"/>
      <c r="Z5511" s="40"/>
      <c r="AA5511" s="40"/>
      <c r="AB5511" s="40"/>
      <c r="AC5511" s="40"/>
      <c r="AD5511" s="40"/>
      <c r="AE5511" s="40"/>
      <c r="AF5511" s="40"/>
      <c r="AG5511" s="40"/>
      <c r="AH5511" s="40"/>
      <c r="AI5511" s="40"/>
      <c r="AJ5511" s="40"/>
      <c r="AK5511" s="40"/>
      <c r="AL5511" s="40"/>
      <c r="AM5511" s="40"/>
      <c r="AN5511" s="40"/>
      <c r="AO5511" s="40"/>
      <c r="AP5511" s="40"/>
      <c r="AQ5511" s="40"/>
      <c r="AR5511" s="40"/>
      <c r="AS5511" s="40"/>
      <c r="AT5511" s="40"/>
      <c r="AU5511" s="40"/>
      <c r="AV5511" s="40"/>
      <c r="AW5511" s="40"/>
      <c r="AX5511" s="40"/>
      <c r="AY5511" s="40"/>
      <c r="AZ5511" s="40"/>
      <c r="BA5511" s="40"/>
      <c r="BB5511" s="40"/>
      <c r="BC5511" s="40"/>
      <c r="BD5511" s="40"/>
      <c r="BE5511" s="40"/>
      <c r="BF5511" s="40"/>
    </row>
    <row r="5512" spans="1:58" x14ac:dyDescent="0.4">
      <c r="A5512" s="510"/>
      <c r="B5512" s="40"/>
      <c r="C5512" s="40"/>
      <c r="D5512" s="45"/>
      <c r="E5512" s="45"/>
      <c r="F5512" s="64"/>
      <c r="G5512" s="40"/>
      <c r="H5512" s="40"/>
      <c r="I5512" s="40"/>
      <c r="J5512" s="40"/>
      <c r="K5512" s="40"/>
      <c r="L5512" s="40"/>
      <c r="M5512" s="40"/>
      <c r="N5512" s="40"/>
      <c r="O5512" s="40"/>
      <c r="P5512" s="40"/>
      <c r="Q5512" s="40"/>
      <c r="R5512" s="40"/>
      <c r="S5512" s="40"/>
      <c r="T5512" s="40"/>
      <c r="U5512" s="40"/>
      <c r="V5512" s="40"/>
      <c r="W5512" s="40"/>
      <c r="X5512" s="40"/>
      <c r="Y5512" s="40"/>
      <c r="Z5512" s="40"/>
      <c r="AA5512" s="40"/>
      <c r="AB5512" s="40"/>
      <c r="AC5512" s="40"/>
      <c r="AD5512" s="40"/>
      <c r="AE5512" s="40"/>
      <c r="AF5512" s="40"/>
      <c r="AG5512" s="40"/>
      <c r="AH5512" s="40"/>
      <c r="AI5512" s="40"/>
      <c r="AJ5512" s="40"/>
      <c r="AK5512" s="40"/>
      <c r="AL5512" s="40"/>
      <c r="AM5512" s="40"/>
      <c r="AN5512" s="40"/>
      <c r="AO5512" s="40"/>
      <c r="AP5512" s="40"/>
      <c r="AQ5512" s="40"/>
      <c r="AR5512" s="40"/>
      <c r="AS5512" s="40"/>
      <c r="AT5512" s="40"/>
      <c r="AU5512" s="40"/>
      <c r="AV5512" s="40"/>
      <c r="AW5512" s="40"/>
      <c r="AX5512" s="40"/>
      <c r="AY5512" s="40"/>
      <c r="AZ5512" s="40"/>
      <c r="BA5512" s="40"/>
      <c r="BB5512" s="40"/>
      <c r="BC5512" s="40"/>
      <c r="BD5512" s="40"/>
      <c r="BE5512" s="40"/>
      <c r="BF5512" s="40"/>
    </row>
    <row r="5513" spans="1:58" x14ac:dyDescent="0.4">
      <c r="A5513" s="510"/>
      <c r="B5513" s="40"/>
      <c r="C5513" s="40"/>
      <c r="D5513" s="45"/>
      <c r="E5513" s="45"/>
      <c r="F5513" s="64"/>
      <c r="G5513" s="40"/>
      <c r="H5513" s="40"/>
      <c r="I5513" s="40"/>
      <c r="J5513" s="40"/>
      <c r="K5513" s="40"/>
      <c r="L5513" s="40"/>
      <c r="M5513" s="40"/>
      <c r="N5513" s="40"/>
      <c r="O5513" s="40"/>
      <c r="P5513" s="40"/>
      <c r="Q5513" s="40"/>
      <c r="R5513" s="40"/>
      <c r="S5513" s="40"/>
      <c r="T5513" s="40"/>
      <c r="U5513" s="40"/>
      <c r="V5513" s="40"/>
      <c r="W5513" s="40"/>
      <c r="X5513" s="40"/>
      <c r="Y5513" s="40"/>
      <c r="Z5513" s="40"/>
      <c r="AA5513" s="40"/>
      <c r="AB5513" s="40"/>
      <c r="AC5513" s="40"/>
      <c r="AD5513" s="40"/>
      <c r="AE5513" s="40"/>
      <c r="AF5513" s="40"/>
      <c r="AG5513" s="40"/>
      <c r="AH5513" s="40"/>
      <c r="AI5513" s="40"/>
      <c r="AJ5513" s="40"/>
      <c r="AK5513" s="40"/>
      <c r="AL5513" s="40"/>
      <c r="AM5513" s="40"/>
      <c r="AN5513" s="40"/>
      <c r="AO5513" s="40"/>
      <c r="AP5513" s="40"/>
      <c r="AQ5513" s="40"/>
      <c r="AR5513" s="40"/>
      <c r="AS5513" s="40"/>
      <c r="AT5513" s="40"/>
      <c r="AU5513" s="40"/>
      <c r="AV5513" s="40"/>
      <c r="AW5513" s="40"/>
      <c r="AX5513" s="40"/>
      <c r="AY5513" s="40"/>
      <c r="AZ5513" s="40"/>
      <c r="BA5513" s="40"/>
      <c r="BB5513" s="40"/>
      <c r="BC5513" s="40"/>
      <c r="BD5513" s="40"/>
      <c r="BE5513" s="40"/>
      <c r="BF5513" s="40"/>
    </row>
    <row r="5514" spans="1:58" x14ac:dyDescent="0.4">
      <c r="A5514" s="510"/>
      <c r="B5514" s="40"/>
      <c r="C5514" s="40"/>
      <c r="D5514" s="45"/>
      <c r="E5514" s="45"/>
      <c r="F5514" s="64"/>
      <c r="G5514" s="40"/>
      <c r="H5514" s="40"/>
      <c r="I5514" s="40"/>
      <c r="J5514" s="40"/>
      <c r="K5514" s="40"/>
      <c r="L5514" s="40"/>
      <c r="M5514" s="40"/>
      <c r="N5514" s="40"/>
      <c r="O5514" s="40"/>
      <c r="P5514" s="40"/>
      <c r="Q5514" s="40"/>
      <c r="R5514" s="40"/>
      <c r="S5514" s="40"/>
      <c r="T5514" s="40"/>
      <c r="U5514" s="40"/>
      <c r="V5514" s="40"/>
      <c r="W5514" s="40"/>
      <c r="X5514" s="40"/>
      <c r="Y5514" s="40"/>
      <c r="Z5514" s="40"/>
      <c r="AA5514" s="40"/>
      <c r="AB5514" s="40"/>
      <c r="AC5514" s="40"/>
      <c r="AD5514" s="40"/>
      <c r="AE5514" s="40"/>
      <c r="AF5514" s="40"/>
      <c r="AG5514" s="40"/>
      <c r="AH5514" s="40"/>
      <c r="AI5514" s="40"/>
      <c r="AJ5514" s="40"/>
      <c r="AK5514" s="40"/>
      <c r="AL5514" s="40"/>
      <c r="AM5514" s="40"/>
      <c r="AN5514" s="40"/>
      <c r="AO5514" s="40"/>
      <c r="AP5514" s="40"/>
      <c r="AQ5514" s="40"/>
      <c r="AR5514" s="40"/>
      <c r="AS5514" s="40"/>
      <c r="AT5514" s="40"/>
      <c r="AU5514" s="40"/>
      <c r="AV5514" s="40"/>
      <c r="AW5514" s="40"/>
      <c r="AX5514" s="40"/>
      <c r="AY5514" s="40"/>
      <c r="AZ5514" s="40"/>
      <c r="BA5514" s="40"/>
      <c r="BB5514" s="40"/>
      <c r="BC5514" s="40"/>
      <c r="BD5514" s="40"/>
      <c r="BE5514" s="40"/>
      <c r="BF5514" s="40"/>
    </row>
    <row r="5515" spans="1:58" x14ac:dyDescent="0.4">
      <c r="A5515" s="510"/>
      <c r="B5515" s="40"/>
      <c r="C5515" s="40"/>
      <c r="D5515" s="45"/>
      <c r="E5515" s="45"/>
      <c r="F5515" s="64"/>
      <c r="G5515" s="40"/>
      <c r="H5515" s="40"/>
      <c r="I5515" s="40"/>
      <c r="J5515" s="40"/>
      <c r="K5515" s="40"/>
      <c r="L5515" s="40"/>
      <c r="M5515" s="40"/>
      <c r="N5515" s="40"/>
      <c r="O5515" s="40"/>
      <c r="P5515" s="40"/>
      <c r="Q5515" s="40"/>
      <c r="R5515" s="40"/>
      <c r="S5515" s="40"/>
      <c r="T5515" s="40"/>
      <c r="U5515" s="40"/>
      <c r="V5515" s="40"/>
      <c r="W5515" s="40"/>
      <c r="X5515" s="40"/>
      <c r="Y5515" s="40"/>
      <c r="Z5515" s="40"/>
      <c r="AA5515" s="40"/>
      <c r="AB5515" s="40"/>
      <c r="AC5515" s="40"/>
      <c r="AD5515" s="40"/>
      <c r="AE5515" s="40"/>
      <c r="AF5515" s="40"/>
      <c r="AG5515" s="40"/>
      <c r="AH5515" s="40"/>
      <c r="AI5515" s="40"/>
      <c r="AJ5515" s="40"/>
      <c r="AK5515" s="40"/>
      <c r="AL5515" s="40"/>
      <c r="AM5515" s="40"/>
      <c r="AN5515" s="40"/>
      <c r="AO5515" s="40"/>
      <c r="AP5515" s="40"/>
      <c r="AQ5515" s="40"/>
      <c r="AR5515" s="40"/>
      <c r="AS5515" s="40"/>
      <c r="AT5515" s="40"/>
      <c r="AU5515" s="40"/>
      <c r="AV5515" s="40"/>
      <c r="AW5515" s="40"/>
      <c r="AX5515" s="40"/>
      <c r="AY5515" s="40"/>
      <c r="AZ5515" s="40"/>
      <c r="BA5515" s="40"/>
      <c r="BB5515" s="40"/>
      <c r="BC5515" s="40"/>
      <c r="BD5515" s="40"/>
      <c r="BE5515" s="40"/>
      <c r="BF5515" s="40"/>
    </row>
    <row r="5516" spans="1:58" x14ac:dyDescent="0.4">
      <c r="A5516" s="510"/>
      <c r="B5516" s="40"/>
      <c r="C5516" s="40"/>
      <c r="D5516" s="45"/>
      <c r="E5516" s="45"/>
      <c r="F5516" s="64"/>
      <c r="G5516" s="40"/>
      <c r="H5516" s="40"/>
      <c r="I5516" s="40"/>
      <c r="J5516" s="40"/>
      <c r="K5516" s="40"/>
      <c r="L5516" s="40"/>
      <c r="M5516" s="40"/>
      <c r="N5516" s="40"/>
      <c r="O5516" s="40"/>
      <c r="P5516" s="40"/>
      <c r="Q5516" s="40"/>
      <c r="R5516" s="40"/>
      <c r="S5516" s="40"/>
      <c r="T5516" s="40"/>
      <c r="U5516" s="40"/>
      <c r="V5516" s="40"/>
      <c r="W5516" s="40"/>
      <c r="X5516" s="40"/>
      <c r="Y5516" s="40"/>
      <c r="Z5516" s="40"/>
      <c r="AA5516" s="40"/>
      <c r="AB5516" s="40"/>
      <c r="AC5516" s="40"/>
      <c r="AD5516" s="40"/>
      <c r="AE5516" s="40"/>
      <c r="AF5516" s="40"/>
      <c r="AG5516" s="40"/>
      <c r="AH5516" s="40"/>
      <c r="AI5516" s="40"/>
      <c r="AJ5516" s="40"/>
      <c r="AK5516" s="40"/>
      <c r="AL5516" s="40"/>
      <c r="AM5516" s="40"/>
      <c r="AN5516" s="40"/>
      <c r="AO5516" s="40"/>
      <c r="AP5516" s="40"/>
      <c r="AQ5516" s="40"/>
      <c r="AR5516" s="40"/>
      <c r="AS5516" s="40"/>
      <c r="AT5516" s="40"/>
      <c r="AU5516" s="40"/>
      <c r="AV5516" s="40"/>
      <c r="AW5516" s="40"/>
      <c r="AX5516" s="40"/>
      <c r="AY5516" s="40"/>
      <c r="AZ5516" s="40"/>
      <c r="BA5516" s="40"/>
      <c r="BB5516" s="40"/>
      <c r="BC5516" s="40"/>
      <c r="BD5516" s="40"/>
      <c r="BE5516" s="40"/>
      <c r="BF5516" s="40"/>
    </row>
    <row r="5517" spans="1:58" x14ac:dyDescent="0.4">
      <c r="A5517" s="510"/>
      <c r="B5517" s="40"/>
      <c r="C5517" s="40"/>
      <c r="D5517" s="45"/>
      <c r="E5517" s="45"/>
      <c r="F5517" s="64"/>
      <c r="G5517" s="40"/>
      <c r="H5517" s="40"/>
      <c r="I5517" s="40"/>
      <c r="J5517" s="40"/>
      <c r="K5517" s="40"/>
      <c r="L5517" s="40"/>
      <c r="M5517" s="40"/>
      <c r="N5517" s="40"/>
      <c r="O5517" s="40"/>
      <c r="P5517" s="40"/>
      <c r="Q5517" s="40"/>
      <c r="R5517" s="40"/>
      <c r="S5517" s="40"/>
      <c r="T5517" s="40"/>
      <c r="U5517" s="40"/>
      <c r="V5517" s="40"/>
      <c r="W5517" s="40"/>
      <c r="X5517" s="40"/>
      <c r="Y5517" s="40"/>
      <c r="Z5517" s="40"/>
      <c r="AA5517" s="40"/>
      <c r="AB5517" s="40"/>
      <c r="AC5517" s="40"/>
      <c r="AD5517" s="40"/>
      <c r="AE5517" s="40"/>
      <c r="AF5517" s="40"/>
      <c r="AG5517" s="40"/>
      <c r="AH5517" s="40"/>
      <c r="AI5517" s="40"/>
      <c r="AJ5517" s="40"/>
      <c r="AK5517" s="40"/>
      <c r="AL5517" s="40"/>
      <c r="AM5517" s="40"/>
      <c r="AN5517" s="40"/>
      <c r="AO5517" s="40"/>
      <c r="AP5517" s="40"/>
      <c r="AQ5517" s="40"/>
      <c r="AR5517" s="40"/>
      <c r="AS5517" s="40"/>
      <c r="AT5517" s="40"/>
      <c r="AU5517" s="40"/>
      <c r="AV5517" s="40"/>
      <c r="AW5517" s="40"/>
      <c r="AX5517" s="40"/>
      <c r="AY5517" s="40"/>
      <c r="AZ5517" s="40"/>
      <c r="BA5517" s="40"/>
      <c r="BB5517" s="40"/>
      <c r="BC5517" s="40"/>
      <c r="BD5517" s="40"/>
      <c r="BE5517" s="40"/>
      <c r="BF5517" s="40"/>
    </row>
    <row r="5518" spans="1:58" x14ac:dyDescent="0.4">
      <c r="A5518" s="510"/>
      <c r="B5518" s="40"/>
      <c r="C5518" s="40"/>
      <c r="D5518" s="45"/>
      <c r="E5518" s="45"/>
      <c r="F5518" s="64"/>
      <c r="G5518" s="40"/>
      <c r="H5518" s="40"/>
      <c r="I5518" s="40"/>
      <c r="J5518" s="40"/>
      <c r="K5518" s="40"/>
      <c r="L5518" s="40"/>
      <c r="M5518" s="40"/>
      <c r="N5518" s="40"/>
      <c r="O5518" s="40"/>
      <c r="P5518" s="40"/>
      <c r="Q5518" s="40"/>
      <c r="R5518" s="40"/>
      <c r="S5518" s="40"/>
      <c r="T5518" s="40"/>
      <c r="U5518" s="40"/>
      <c r="V5518" s="40"/>
      <c r="W5518" s="40"/>
      <c r="X5518" s="40"/>
      <c r="Y5518" s="40"/>
      <c r="Z5518" s="40"/>
      <c r="AA5518" s="40"/>
      <c r="AB5518" s="40"/>
      <c r="AC5518" s="40"/>
      <c r="AD5518" s="40"/>
      <c r="AE5518" s="40"/>
      <c r="AF5518" s="40"/>
      <c r="AG5518" s="40"/>
      <c r="AH5518" s="40"/>
      <c r="AI5518" s="40"/>
      <c r="AJ5518" s="40"/>
      <c r="AK5518" s="40"/>
      <c r="AL5518" s="40"/>
      <c r="AM5518" s="40"/>
      <c r="AN5518" s="40"/>
      <c r="AO5518" s="40"/>
      <c r="AP5518" s="40"/>
      <c r="AQ5518" s="40"/>
      <c r="AR5518" s="40"/>
      <c r="AS5518" s="40"/>
      <c r="AT5518" s="40"/>
      <c r="AU5518" s="40"/>
      <c r="AV5518" s="40"/>
      <c r="AW5518" s="40"/>
      <c r="AX5518" s="40"/>
      <c r="AY5518" s="40"/>
      <c r="AZ5518" s="40"/>
      <c r="BA5518" s="40"/>
      <c r="BB5518" s="40"/>
      <c r="BC5518" s="40"/>
      <c r="BD5518" s="40"/>
      <c r="BE5518" s="40"/>
      <c r="BF5518" s="40"/>
    </row>
    <row r="5519" spans="1:58" x14ac:dyDescent="0.4">
      <c r="A5519" s="510"/>
      <c r="B5519" s="40"/>
      <c r="C5519" s="40"/>
      <c r="D5519" s="45"/>
      <c r="E5519" s="45"/>
      <c r="F5519" s="64"/>
      <c r="G5519" s="40"/>
      <c r="H5519" s="40"/>
      <c r="I5519" s="40"/>
      <c r="J5519" s="40"/>
      <c r="K5519" s="40"/>
      <c r="L5519" s="40"/>
      <c r="M5519" s="40"/>
      <c r="N5519" s="40"/>
      <c r="O5519" s="40"/>
      <c r="P5519" s="40"/>
      <c r="Q5519" s="40"/>
      <c r="R5519" s="40"/>
      <c r="S5519" s="40"/>
      <c r="T5519" s="40"/>
      <c r="U5519" s="40"/>
      <c r="V5519" s="40"/>
      <c r="W5519" s="40"/>
      <c r="X5519" s="40"/>
      <c r="Y5519" s="40"/>
      <c r="Z5519" s="40"/>
      <c r="AA5519" s="40"/>
      <c r="AB5519" s="40"/>
      <c r="AC5519" s="40"/>
      <c r="AD5519" s="40"/>
      <c r="AE5519" s="40"/>
      <c r="AF5519" s="40"/>
      <c r="AG5519" s="40"/>
      <c r="AH5519" s="40"/>
      <c r="AI5519" s="40"/>
      <c r="AJ5519" s="40"/>
      <c r="AK5519" s="40"/>
      <c r="AL5519" s="40"/>
      <c r="AM5519" s="40"/>
      <c r="AN5519" s="40"/>
      <c r="AO5519" s="40"/>
      <c r="AP5519" s="40"/>
      <c r="AQ5519" s="40"/>
      <c r="AR5519" s="40"/>
      <c r="AS5519" s="40"/>
      <c r="AT5519" s="40"/>
      <c r="AU5519" s="40"/>
      <c r="AV5519" s="40"/>
      <c r="AW5519" s="40"/>
      <c r="AX5519" s="40"/>
      <c r="AY5519" s="40"/>
      <c r="AZ5519" s="40"/>
      <c r="BA5519" s="40"/>
      <c r="BB5519" s="40"/>
      <c r="BC5519" s="40"/>
      <c r="BD5519" s="40"/>
      <c r="BE5519" s="40"/>
      <c r="BF5519" s="40"/>
    </row>
    <row r="5520" spans="1:58" x14ac:dyDescent="0.4">
      <c r="A5520" s="510"/>
      <c r="B5520" s="40"/>
      <c r="C5520" s="40"/>
      <c r="D5520" s="45"/>
      <c r="E5520" s="45"/>
      <c r="F5520" s="64"/>
      <c r="G5520" s="40"/>
      <c r="H5520" s="40"/>
      <c r="I5520" s="40"/>
      <c r="J5520" s="40"/>
      <c r="K5520" s="40"/>
      <c r="L5520" s="40"/>
      <c r="M5520" s="40"/>
      <c r="N5520" s="40"/>
      <c r="O5520" s="40"/>
      <c r="P5520" s="40"/>
      <c r="Q5520" s="40"/>
      <c r="R5520" s="40"/>
      <c r="S5520" s="40"/>
      <c r="T5520" s="40"/>
      <c r="U5520" s="40"/>
      <c r="V5520" s="40"/>
      <c r="W5520" s="40"/>
      <c r="X5520" s="40"/>
      <c r="Y5520" s="40"/>
      <c r="Z5520" s="40"/>
      <c r="AA5520" s="40"/>
      <c r="AB5520" s="40"/>
      <c r="AC5520" s="40"/>
      <c r="AD5520" s="40"/>
      <c r="AE5520" s="40"/>
      <c r="AF5520" s="40"/>
      <c r="AG5520" s="40"/>
      <c r="AH5520" s="40"/>
      <c r="AI5520" s="40"/>
      <c r="AJ5520" s="40"/>
      <c r="AK5520" s="40"/>
      <c r="AL5520" s="40"/>
      <c r="AM5520" s="40"/>
      <c r="AN5520" s="40"/>
      <c r="AO5520" s="40"/>
      <c r="AP5520" s="40"/>
      <c r="AQ5520" s="40"/>
      <c r="AR5520" s="40"/>
      <c r="AS5520" s="40"/>
      <c r="AT5520" s="40"/>
      <c r="AU5520" s="40"/>
      <c r="AV5520" s="40"/>
      <c r="AW5520" s="40"/>
      <c r="AX5520" s="40"/>
      <c r="AY5520" s="40"/>
      <c r="AZ5520" s="40"/>
      <c r="BA5520" s="40"/>
      <c r="BB5520" s="40"/>
      <c r="BC5520" s="40"/>
      <c r="BD5520" s="40"/>
      <c r="BE5520" s="40"/>
      <c r="BF5520" s="40"/>
    </row>
    <row r="5521" spans="1:58" x14ac:dyDescent="0.4">
      <c r="A5521" s="510"/>
      <c r="B5521" s="40"/>
      <c r="C5521" s="40"/>
      <c r="D5521" s="45"/>
      <c r="E5521" s="45"/>
      <c r="F5521" s="64"/>
      <c r="G5521" s="40"/>
      <c r="H5521" s="40"/>
      <c r="I5521" s="40"/>
      <c r="J5521" s="40"/>
      <c r="K5521" s="40"/>
      <c r="L5521" s="40"/>
      <c r="M5521" s="40"/>
      <c r="N5521" s="40"/>
      <c r="O5521" s="40"/>
      <c r="P5521" s="40"/>
      <c r="Q5521" s="40"/>
      <c r="R5521" s="40"/>
      <c r="S5521" s="40"/>
      <c r="T5521" s="40"/>
      <c r="U5521" s="40"/>
      <c r="V5521" s="40"/>
      <c r="W5521" s="40"/>
      <c r="X5521" s="40"/>
      <c r="Y5521" s="40"/>
      <c r="Z5521" s="40"/>
      <c r="AA5521" s="40"/>
      <c r="AB5521" s="40"/>
      <c r="AC5521" s="40"/>
      <c r="AD5521" s="40"/>
      <c r="AE5521" s="40"/>
      <c r="AF5521" s="40"/>
      <c r="AG5521" s="40"/>
      <c r="AH5521" s="40"/>
      <c r="AI5521" s="40"/>
      <c r="AJ5521" s="40"/>
      <c r="AK5521" s="40"/>
      <c r="AL5521" s="40"/>
      <c r="AM5521" s="40"/>
      <c r="AN5521" s="40"/>
      <c r="AO5521" s="40"/>
      <c r="AP5521" s="40"/>
      <c r="AQ5521" s="40"/>
      <c r="AR5521" s="40"/>
      <c r="AS5521" s="40"/>
      <c r="AT5521" s="40"/>
      <c r="AU5521" s="40"/>
      <c r="AV5521" s="40"/>
      <c r="AW5521" s="40"/>
      <c r="AX5521" s="40"/>
      <c r="AY5521" s="40"/>
      <c r="AZ5521" s="40"/>
      <c r="BA5521" s="40"/>
      <c r="BB5521" s="40"/>
      <c r="BC5521" s="40"/>
      <c r="BD5521" s="40"/>
      <c r="BE5521" s="40"/>
      <c r="BF5521" s="40"/>
    </row>
    <row r="5522" spans="1:58" x14ac:dyDescent="0.4">
      <c r="A5522" s="510"/>
      <c r="B5522" s="40"/>
      <c r="C5522" s="40"/>
      <c r="D5522" s="45"/>
      <c r="E5522" s="45"/>
      <c r="F5522" s="64"/>
      <c r="G5522" s="40"/>
      <c r="H5522" s="40"/>
      <c r="I5522" s="40"/>
      <c r="J5522" s="40"/>
      <c r="K5522" s="40"/>
      <c r="L5522" s="40"/>
      <c r="M5522" s="40"/>
      <c r="N5522" s="40"/>
      <c r="O5522" s="40"/>
      <c r="P5522" s="40"/>
      <c r="Q5522" s="40"/>
      <c r="R5522" s="40"/>
      <c r="S5522" s="40"/>
      <c r="T5522" s="40"/>
      <c r="U5522" s="40"/>
      <c r="V5522" s="40"/>
      <c r="W5522" s="40"/>
      <c r="X5522" s="40"/>
      <c r="Y5522" s="40"/>
      <c r="Z5522" s="40"/>
      <c r="AA5522" s="40"/>
      <c r="AB5522" s="40"/>
      <c r="AC5522" s="40"/>
      <c r="AD5522" s="40"/>
      <c r="AE5522" s="40"/>
      <c r="AF5522" s="40"/>
      <c r="AG5522" s="40"/>
      <c r="AH5522" s="40"/>
      <c r="AI5522" s="40"/>
      <c r="AJ5522" s="40"/>
      <c r="AK5522" s="40"/>
      <c r="AL5522" s="40"/>
      <c r="AM5522" s="40"/>
      <c r="AN5522" s="40"/>
      <c r="AO5522" s="40"/>
      <c r="AP5522" s="40"/>
      <c r="AQ5522" s="40"/>
      <c r="AR5522" s="40"/>
      <c r="AS5522" s="40"/>
      <c r="AT5522" s="40"/>
      <c r="AU5522" s="40"/>
      <c r="AV5522" s="40"/>
      <c r="AW5522" s="40"/>
      <c r="AX5522" s="40"/>
      <c r="AY5522" s="40"/>
      <c r="AZ5522" s="40"/>
      <c r="BA5522" s="40"/>
      <c r="BB5522" s="40"/>
      <c r="BC5522" s="40"/>
      <c r="BD5522" s="40"/>
      <c r="BE5522" s="40"/>
      <c r="BF5522" s="40"/>
    </row>
    <row r="5523" spans="1:58" x14ac:dyDescent="0.4">
      <c r="A5523" s="510"/>
      <c r="B5523" s="40"/>
      <c r="C5523" s="40"/>
      <c r="D5523" s="45"/>
      <c r="E5523" s="45"/>
      <c r="F5523" s="64"/>
      <c r="G5523" s="40"/>
      <c r="H5523" s="40"/>
      <c r="I5523" s="40"/>
      <c r="J5523" s="40"/>
      <c r="K5523" s="40"/>
      <c r="L5523" s="40"/>
      <c r="M5523" s="40"/>
      <c r="N5523" s="40"/>
      <c r="O5523" s="40"/>
      <c r="P5523" s="40"/>
      <c r="Q5523" s="40"/>
      <c r="R5523" s="40"/>
      <c r="S5523" s="40"/>
      <c r="T5523" s="40"/>
      <c r="U5523" s="40"/>
      <c r="V5523" s="40"/>
      <c r="W5523" s="40"/>
      <c r="X5523" s="40"/>
      <c r="Y5523" s="40"/>
      <c r="Z5523" s="40"/>
      <c r="AA5523" s="40"/>
      <c r="AB5523" s="40"/>
      <c r="AC5523" s="40"/>
      <c r="AD5523" s="40"/>
      <c r="AE5523" s="40"/>
      <c r="AF5523" s="40"/>
      <c r="AG5523" s="40"/>
      <c r="AH5523" s="40"/>
      <c r="AI5523" s="40"/>
      <c r="AJ5523" s="40"/>
      <c r="AK5523" s="40"/>
      <c r="AL5523" s="40"/>
      <c r="AM5523" s="40"/>
      <c r="AN5523" s="40"/>
      <c r="AO5523" s="40"/>
      <c r="AP5523" s="40"/>
      <c r="AQ5523" s="40"/>
      <c r="AR5523" s="40"/>
      <c r="AS5523" s="40"/>
      <c r="AT5523" s="40"/>
      <c r="AU5523" s="40"/>
      <c r="AV5523" s="40"/>
      <c r="AW5523" s="40"/>
      <c r="AX5523" s="40"/>
      <c r="AY5523" s="40"/>
      <c r="AZ5523" s="40"/>
      <c r="BA5523" s="40"/>
      <c r="BB5523" s="40"/>
      <c r="BC5523" s="40"/>
      <c r="BD5523" s="40"/>
      <c r="BE5523" s="40"/>
      <c r="BF5523" s="40"/>
    </row>
    <row r="5524" spans="1:58" x14ac:dyDescent="0.4">
      <c r="A5524" s="510"/>
      <c r="B5524" s="40"/>
      <c r="C5524" s="40"/>
      <c r="D5524" s="45"/>
      <c r="E5524" s="45"/>
      <c r="F5524" s="64"/>
      <c r="G5524" s="40"/>
      <c r="H5524" s="40"/>
      <c r="I5524" s="40"/>
      <c r="J5524" s="40"/>
      <c r="K5524" s="40"/>
      <c r="L5524" s="40"/>
      <c r="M5524" s="40"/>
      <c r="N5524" s="40"/>
      <c r="O5524" s="40"/>
      <c r="P5524" s="40"/>
      <c r="Q5524" s="40"/>
      <c r="R5524" s="40"/>
      <c r="S5524" s="40"/>
      <c r="T5524" s="40"/>
      <c r="U5524" s="40"/>
      <c r="V5524" s="40"/>
      <c r="W5524" s="40"/>
      <c r="X5524" s="40"/>
      <c r="Y5524" s="40"/>
      <c r="Z5524" s="40"/>
      <c r="AA5524" s="40"/>
      <c r="AB5524" s="40"/>
      <c r="AC5524" s="40"/>
      <c r="AD5524" s="40"/>
      <c r="AE5524" s="40"/>
      <c r="AF5524" s="40"/>
      <c r="AG5524" s="40"/>
      <c r="AH5524" s="40"/>
      <c r="AI5524" s="40"/>
      <c r="AJ5524" s="40"/>
      <c r="AK5524" s="40"/>
      <c r="AL5524" s="40"/>
      <c r="AM5524" s="40"/>
      <c r="AN5524" s="40"/>
      <c r="AO5524" s="40"/>
      <c r="AP5524" s="40"/>
      <c r="AQ5524" s="40"/>
      <c r="AR5524" s="40"/>
      <c r="AS5524" s="40"/>
      <c r="AT5524" s="40"/>
      <c r="AU5524" s="40"/>
      <c r="AV5524" s="40"/>
      <c r="AW5524" s="40"/>
      <c r="AX5524" s="40"/>
      <c r="AY5524" s="40"/>
      <c r="AZ5524" s="40"/>
      <c r="BA5524" s="40"/>
      <c r="BB5524" s="40"/>
      <c r="BC5524" s="40"/>
      <c r="BD5524" s="40"/>
      <c r="BE5524" s="40"/>
      <c r="BF5524" s="40"/>
    </row>
    <row r="5525" spans="1:58" x14ac:dyDescent="0.4">
      <c r="A5525" s="510"/>
      <c r="B5525" s="40"/>
      <c r="C5525" s="40"/>
      <c r="D5525" s="45"/>
      <c r="E5525" s="45"/>
      <c r="F5525" s="64"/>
      <c r="G5525" s="40"/>
      <c r="H5525" s="40"/>
      <c r="I5525" s="40"/>
      <c r="J5525" s="40"/>
      <c r="K5525" s="40"/>
      <c r="L5525" s="40"/>
      <c r="M5525" s="40"/>
      <c r="N5525" s="40"/>
      <c r="O5525" s="40"/>
      <c r="P5525" s="40"/>
      <c r="Q5525" s="40"/>
      <c r="R5525" s="40"/>
      <c r="S5525" s="40"/>
      <c r="T5525" s="40"/>
      <c r="U5525" s="40"/>
      <c r="V5525" s="40"/>
      <c r="W5525" s="40"/>
      <c r="X5525" s="40"/>
      <c r="Y5525" s="40"/>
      <c r="Z5525" s="40"/>
      <c r="AA5525" s="40"/>
      <c r="AB5525" s="40"/>
      <c r="AC5525" s="40"/>
      <c r="AD5525" s="40"/>
      <c r="AE5525" s="40"/>
      <c r="AF5525" s="40"/>
      <c r="AG5525" s="40"/>
      <c r="AH5525" s="40"/>
      <c r="AI5525" s="40"/>
      <c r="AJ5525" s="40"/>
      <c r="AK5525" s="40"/>
      <c r="AL5525" s="40"/>
      <c r="AM5525" s="40"/>
      <c r="AN5525" s="40"/>
      <c r="AO5525" s="40"/>
      <c r="AP5525" s="40"/>
      <c r="AQ5525" s="40"/>
      <c r="AR5525" s="40"/>
      <c r="AS5525" s="40"/>
      <c r="AT5525" s="40"/>
      <c r="AU5525" s="40"/>
      <c r="AV5525" s="40"/>
      <c r="AW5525" s="40"/>
      <c r="AX5525" s="40"/>
      <c r="AY5525" s="40"/>
      <c r="AZ5525" s="40"/>
      <c r="BA5525" s="40"/>
      <c r="BB5525" s="40"/>
      <c r="BC5525" s="40"/>
      <c r="BD5525" s="40"/>
      <c r="BE5525" s="40"/>
      <c r="BF5525" s="40"/>
    </row>
    <row r="5526" spans="1:58" x14ac:dyDescent="0.4">
      <c r="A5526" s="510"/>
      <c r="B5526" s="40"/>
      <c r="C5526" s="40"/>
      <c r="D5526" s="45"/>
      <c r="E5526" s="45"/>
      <c r="F5526" s="64"/>
      <c r="G5526" s="40"/>
      <c r="H5526" s="40"/>
      <c r="I5526" s="40"/>
      <c r="J5526" s="40"/>
      <c r="K5526" s="40"/>
      <c r="L5526" s="40"/>
      <c r="M5526" s="40"/>
      <c r="N5526" s="40"/>
      <c r="O5526" s="40"/>
      <c r="P5526" s="40"/>
      <c r="Q5526" s="40"/>
      <c r="R5526" s="40"/>
      <c r="S5526" s="40"/>
      <c r="T5526" s="40"/>
      <c r="U5526" s="40"/>
      <c r="V5526" s="40"/>
      <c r="W5526" s="40"/>
      <c r="X5526" s="40"/>
      <c r="Y5526" s="40"/>
      <c r="Z5526" s="40"/>
      <c r="AA5526" s="40"/>
      <c r="AB5526" s="40"/>
      <c r="AC5526" s="40"/>
      <c r="AD5526" s="40"/>
      <c r="AE5526" s="40"/>
      <c r="AF5526" s="40"/>
      <c r="AG5526" s="40"/>
      <c r="AH5526" s="40"/>
      <c r="AI5526" s="40"/>
      <c r="AJ5526" s="40"/>
      <c r="AK5526" s="40"/>
      <c r="AL5526" s="40"/>
      <c r="AM5526" s="40"/>
      <c r="AN5526" s="40"/>
      <c r="AO5526" s="40"/>
      <c r="AP5526" s="40"/>
      <c r="AQ5526" s="40"/>
      <c r="AR5526" s="40"/>
      <c r="AS5526" s="40"/>
      <c r="AT5526" s="40"/>
      <c r="AU5526" s="40"/>
      <c r="AV5526" s="40"/>
      <c r="AW5526" s="40"/>
      <c r="AX5526" s="40"/>
      <c r="AY5526" s="40"/>
      <c r="AZ5526" s="40"/>
      <c r="BA5526" s="40"/>
      <c r="BB5526" s="40"/>
      <c r="BC5526" s="40"/>
      <c r="BD5526" s="40"/>
      <c r="BE5526" s="40"/>
      <c r="BF5526" s="40"/>
    </row>
    <row r="5527" spans="1:58" x14ac:dyDescent="0.4">
      <c r="A5527" s="510"/>
      <c r="B5527" s="40"/>
      <c r="C5527" s="40"/>
      <c r="D5527" s="45"/>
      <c r="E5527" s="45"/>
      <c r="F5527" s="64"/>
      <c r="G5527" s="40"/>
      <c r="H5527" s="40"/>
      <c r="I5527" s="40"/>
      <c r="J5527" s="40"/>
      <c r="K5527" s="40"/>
      <c r="L5527" s="40"/>
      <c r="M5527" s="40"/>
      <c r="N5527" s="40"/>
      <c r="O5527" s="40"/>
      <c r="P5527" s="40"/>
      <c r="Q5527" s="40"/>
      <c r="R5527" s="40"/>
      <c r="S5527" s="40"/>
      <c r="T5527" s="40"/>
      <c r="U5527" s="40"/>
      <c r="V5527" s="40"/>
      <c r="W5527" s="40"/>
      <c r="X5527" s="40"/>
      <c r="Y5527" s="40"/>
      <c r="Z5527" s="40"/>
      <c r="AA5527" s="40"/>
      <c r="AB5527" s="40"/>
      <c r="AC5527" s="40"/>
      <c r="AD5527" s="40"/>
      <c r="AE5527" s="40"/>
      <c r="AF5527" s="40"/>
      <c r="AG5527" s="40"/>
      <c r="AH5527" s="40"/>
      <c r="AI5527" s="40"/>
      <c r="AJ5527" s="40"/>
      <c r="AK5527" s="40"/>
      <c r="AL5527" s="40"/>
      <c r="AM5527" s="40"/>
      <c r="AN5527" s="40"/>
      <c r="AO5527" s="40"/>
      <c r="AP5527" s="40"/>
      <c r="AQ5527" s="40"/>
      <c r="AR5527" s="40"/>
      <c r="AS5527" s="40"/>
      <c r="AT5527" s="40"/>
      <c r="AU5527" s="40"/>
      <c r="AV5527" s="40"/>
      <c r="AW5527" s="40"/>
      <c r="AX5527" s="40"/>
      <c r="AY5527" s="40"/>
      <c r="AZ5527" s="40"/>
      <c r="BA5527" s="40"/>
      <c r="BB5527" s="40"/>
      <c r="BC5527" s="40"/>
      <c r="BD5527" s="40"/>
      <c r="BE5527" s="40"/>
      <c r="BF5527" s="40"/>
    </row>
    <row r="5528" spans="1:58" x14ac:dyDescent="0.4">
      <c r="A5528" s="510"/>
      <c r="B5528" s="40"/>
      <c r="C5528" s="40"/>
      <c r="D5528" s="45"/>
      <c r="E5528" s="45"/>
      <c r="F5528" s="64"/>
      <c r="G5528" s="40"/>
      <c r="H5528" s="40"/>
      <c r="I5528" s="40"/>
      <c r="J5528" s="40"/>
      <c r="K5528" s="40"/>
      <c r="L5528" s="40"/>
      <c r="M5528" s="40"/>
      <c r="N5528" s="40"/>
      <c r="O5528" s="40"/>
      <c r="P5528" s="40"/>
      <c r="Q5528" s="40"/>
      <c r="R5528" s="40"/>
      <c r="S5528" s="40"/>
      <c r="T5528" s="40"/>
      <c r="U5528" s="40"/>
      <c r="V5528" s="40"/>
      <c r="W5528" s="40"/>
      <c r="X5528" s="40"/>
      <c r="Y5528" s="40"/>
      <c r="Z5528" s="40"/>
      <c r="AA5528" s="40"/>
      <c r="AB5528" s="40"/>
      <c r="AC5528" s="40"/>
      <c r="AD5528" s="40"/>
      <c r="AE5528" s="40"/>
      <c r="AF5528" s="40"/>
      <c r="AG5528" s="40"/>
      <c r="AH5528" s="40"/>
      <c r="AI5528" s="40"/>
      <c r="AJ5528" s="40"/>
      <c r="AK5528" s="40"/>
      <c r="AL5528" s="40"/>
      <c r="AM5528" s="40"/>
      <c r="AN5528" s="40"/>
      <c r="AO5528" s="40"/>
      <c r="AP5528" s="40"/>
      <c r="AQ5528" s="40"/>
      <c r="AR5528" s="40"/>
      <c r="AS5528" s="40"/>
      <c r="AT5528" s="40"/>
      <c r="AU5528" s="40"/>
      <c r="AV5528" s="40"/>
      <c r="AW5528" s="40"/>
      <c r="AX5528" s="40"/>
      <c r="AY5528" s="40"/>
      <c r="AZ5528" s="40"/>
      <c r="BA5528" s="40"/>
      <c r="BB5528" s="40"/>
      <c r="BC5528" s="40"/>
      <c r="BD5528" s="40"/>
      <c r="BE5528" s="40"/>
      <c r="BF5528" s="40"/>
    </row>
    <row r="5529" spans="1:58" x14ac:dyDescent="0.4">
      <c r="A5529" s="510"/>
      <c r="B5529" s="40"/>
      <c r="C5529" s="40"/>
      <c r="D5529" s="45"/>
      <c r="E5529" s="45"/>
      <c r="F5529" s="64"/>
      <c r="G5529" s="40"/>
      <c r="H5529" s="40"/>
      <c r="I5529" s="40"/>
      <c r="J5529" s="40"/>
      <c r="K5529" s="40"/>
      <c r="L5529" s="40"/>
      <c r="M5529" s="40"/>
      <c r="N5529" s="40"/>
      <c r="O5529" s="40"/>
      <c r="P5529" s="40"/>
      <c r="Q5529" s="40"/>
      <c r="R5529" s="40"/>
      <c r="S5529" s="40"/>
      <c r="T5529" s="40"/>
      <c r="U5529" s="40"/>
      <c r="V5529" s="40"/>
      <c r="W5529" s="40"/>
      <c r="X5529" s="40"/>
      <c r="Y5529" s="40"/>
      <c r="Z5529" s="40"/>
      <c r="AA5529" s="40"/>
      <c r="AB5529" s="40"/>
      <c r="AC5529" s="40"/>
      <c r="AD5529" s="40"/>
      <c r="AE5529" s="40"/>
      <c r="AF5529" s="40"/>
      <c r="AG5529" s="40"/>
      <c r="AH5529" s="40"/>
      <c r="AI5529" s="40"/>
      <c r="AJ5529" s="40"/>
      <c r="AK5529" s="40"/>
      <c r="AL5529" s="40"/>
      <c r="AM5529" s="40"/>
      <c r="AN5529" s="40"/>
      <c r="AO5529" s="40"/>
      <c r="AP5529" s="40"/>
      <c r="AQ5529" s="40"/>
      <c r="AR5529" s="40"/>
      <c r="AS5529" s="40"/>
      <c r="AT5529" s="40"/>
      <c r="AU5529" s="40"/>
      <c r="AV5529" s="40"/>
      <c r="AW5529" s="40"/>
      <c r="AX5529" s="40"/>
      <c r="AY5529" s="40"/>
      <c r="AZ5529" s="40"/>
      <c r="BA5529" s="40"/>
      <c r="BB5529" s="40"/>
      <c r="BC5529" s="40"/>
      <c r="BD5529" s="40"/>
      <c r="BE5529" s="40"/>
      <c r="BF5529" s="40"/>
    </row>
    <row r="5530" spans="1:58" x14ac:dyDescent="0.4">
      <c r="A5530" s="510"/>
      <c r="B5530" s="40"/>
      <c r="C5530" s="40"/>
      <c r="D5530" s="45"/>
      <c r="E5530" s="45"/>
      <c r="F5530" s="64"/>
      <c r="G5530" s="40"/>
      <c r="H5530" s="40"/>
      <c r="I5530" s="40"/>
      <c r="J5530" s="40"/>
      <c r="K5530" s="40"/>
      <c r="L5530" s="40"/>
      <c r="M5530" s="40"/>
      <c r="N5530" s="40"/>
      <c r="O5530" s="40"/>
      <c r="P5530" s="40"/>
      <c r="Q5530" s="40"/>
      <c r="R5530" s="40"/>
      <c r="S5530" s="40"/>
      <c r="T5530" s="40"/>
      <c r="U5530" s="40"/>
      <c r="V5530" s="40"/>
      <c r="W5530" s="40"/>
      <c r="X5530" s="40"/>
      <c r="Y5530" s="40"/>
      <c r="Z5530" s="40"/>
      <c r="AA5530" s="40"/>
      <c r="AB5530" s="40"/>
      <c r="AC5530" s="40"/>
      <c r="AD5530" s="40"/>
      <c r="AE5530" s="40"/>
      <c r="AF5530" s="40"/>
      <c r="AG5530" s="40"/>
      <c r="AH5530" s="40"/>
      <c r="AI5530" s="40"/>
      <c r="AJ5530" s="40"/>
      <c r="AK5530" s="40"/>
      <c r="AL5530" s="40"/>
      <c r="AM5530" s="40"/>
      <c r="AN5530" s="40"/>
      <c r="AO5530" s="40"/>
      <c r="AP5530" s="40"/>
      <c r="AQ5530" s="40"/>
      <c r="AR5530" s="40"/>
      <c r="AS5530" s="40"/>
      <c r="AT5530" s="40"/>
      <c r="AU5530" s="40"/>
      <c r="AV5530" s="40"/>
      <c r="AW5530" s="40"/>
      <c r="AX5530" s="40"/>
      <c r="AY5530" s="40"/>
      <c r="AZ5530" s="40"/>
      <c r="BA5530" s="40"/>
      <c r="BB5530" s="40"/>
      <c r="BC5530" s="40"/>
      <c r="BD5530" s="40"/>
      <c r="BE5530" s="40"/>
      <c r="BF5530" s="40"/>
    </row>
    <row r="5531" spans="1:58" x14ac:dyDescent="0.4">
      <c r="A5531" s="510"/>
      <c r="B5531" s="40"/>
      <c r="C5531" s="40"/>
      <c r="D5531" s="45"/>
      <c r="E5531" s="45"/>
      <c r="F5531" s="64"/>
      <c r="G5531" s="40"/>
      <c r="H5531" s="40"/>
      <c r="I5531" s="40"/>
      <c r="J5531" s="40"/>
      <c r="K5531" s="40"/>
      <c r="L5531" s="40"/>
      <c r="M5531" s="40"/>
      <c r="N5531" s="40"/>
      <c r="O5531" s="40"/>
      <c r="P5531" s="40"/>
      <c r="Q5531" s="40"/>
      <c r="R5531" s="40"/>
      <c r="S5531" s="40"/>
      <c r="T5531" s="40"/>
      <c r="U5531" s="40"/>
      <c r="V5531" s="40"/>
      <c r="W5531" s="40"/>
      <c r="X5531" s="40"/>
      <c r="Y5531" s="40"/>
      <c r="Z5531" s="40"/>
      <c r="AA5531" s="40"/>
      <c r="AB5531" s="40"/>
      <c r="AC5531" s="40"/>
      <c r="AD5531" s="40"/>
      <c r="AE5531" s="40"/>
      <c r="AF5531" s="40"/>
      <c r="AG5531" s="40"/>
      <c r="AH5531" s="40"/>
      <c r="AI5531" s="40"/>
      <c r="AJ5531" s="40"/>
      <c r="AK5531" s="40"/>
      <c r="AL5531" s="40"/>
      <c r="AM5531" s="40"/>
      <c r="AN5531" s="40"/>
      <c r="AO5531" s="40"/>
      <c r="AP5531" s="40"/>
      <c r="AQ5531" s="40"/>
      <c r="AR5531" s="40"/>
      <c r="AS5531" s="40"/>
      <c r="AT5531" s="40"/>
      <c r="AU5531" s="40"/>
      <c r="AV5531" s="40"/>
      <c r="AW5531" s="40"/>
      <c r="AX5531" s="40"/>
      <c r="AY5531" s="40"/>
      <c r="AZ5531" s="40"/>
      <c r="BA5531" s="40"/>
      <c r="BB5531" s="40"/>
      <c r="BC5531" s="40"/>
      <c r="BD5531" s="40"/>
      <c r="BE5531" s="40"/>
      <c r="BF5531" s="40"/>
    </row>
    <row r="5532" spans="1:58" x14ac:dyDescent="0.4">
      <c r="A5532" s="510"/>
      <c r="B5532" s="40"/>
      <c r="C5532" s="40"/>
      <c r="D5532" s="45"/>
      <c r="E5532" s="45"/>
      <c r="F5532" s="64"/>
      <c r="G5532" s="40"/>
      <c r="H5532" s="40"/>
      <c r="I5532" s="40"/>
      <c r="J5532" s="40"/>
      <c r="K5532" s="40"/>
      <c r="L5532" s="40"/>
      <c r="M5532" s="40"/>
      <c r="N5532" s="40"/>
      <c r="O5532" s="40"/>
      <c r="P5532" s="40"/>
      <c r="Q5532" s="40"/>
      <c r="R5532" s="40"/>
      <c r="S5532" s="40"/>
      <c r="T5532" s="40"/>
      <c r="U5532" s="40"/>
      <c r="V5532" s="40"/>
      <c r="W5532" s="40"/>
      <c r="X5532" s="40"/>
      <c r="Y5532" s="40"/>
      <c r="Z5532" s="40"/>
      <c r="AA5532" s="40"/>
      <c r="AB5532" s="40"/>
      <c r="AC5532" s="40"/>
      <c r="AD5532" s="40"/>
      <c r="AE5532" s="40"/>
      <c r="AF5532" s="40"/>
      <c r="AG5532" s="40"/>
      <c r="AH5532" s="40"/>
      <c r="AI5532" s="40"/>
      <c r="AJ5532" s="40"/>
      <c r="AK5532" s="40"/>
      <c r="AL5532" s="40"/>
      <c r="AM5532" s="40"/>
      <c r="AN5532" s="40"/>
      <c r="AO5532" s="40"/>
      <c r="AP5532" s="40"/>
      <c r="AQ5532" s="40"/>
      <c r="AR5532" s="40"/>
      <c r="AS5532" s="40"/>
      <c r="AT5532" s="40"/>
      <c r="AU5532" s="40"/>
      <c r="AV5532" s="40"/>
      <c r="AW5532" s="40"/>
      <c r="AX5532" s="40"/>
      <c r="AY5532" s="40"/>
      <c r="AZ5532" s="40"/>
      <c r="BA5532" s="40"/>
      <c r="BB5532" s="40"/>
      <c r="BC5532" s="40"/>
      <c r="BD5532" s="40"/>
      <c r="BE5532" s="40"/>
      <c r="BF5532" s="40"/>
    </row>
    <row r="5533" spans="1:58" x14ac:dyDescent="0.4">
      <c r="A5533" s="510"/>
      <c r="B5533" s="40"/>
      <c r="C5533" s="40"/>
      <c r="D5533" s="45"/>
      <c r="E5533" s="45"/>
      <c r="F5533" s="64"/>
      <c r="G5533" s="40"/>
      <c r="H5533" s="40"/>
      <c r="I5533" s="40"/>
      <c r="J5533" s="40"/>
      <c r="K5533" s="40"/>
      <c r="L5533" s="40"/>
      <c r="M5533" s="40"/>
      <c r="N5533" s="40"/>
      <c r="O5533" s="40"/>
      <c r="P5533" s="40"/>
      <c r="Q5533" s="40"/>
      <c r="R5533" s="40"/>
      <c r="S5533" s="40"/>
      <c r="T5533" s="40"/>
      <c r="U5533" s="40"/>
      <c r="V5533" s="40"/>
      <c r="W5533" s="40"/>
      <c r="X5533" s="40"/>
      <c r="Y5533" s="40"/>
      <c r="Z5533" s="40"/>
      <c r="AA5533" s="40"/>
      <c r="AB5533" s="40"/>
      <c r="AC5533" s="40"/>
      <c r="AD5533" s="40"/>
      <c r="AE5533" s="40"/>
      <c r="AF5533" s="40"/>
      <c r="AG5533" s="40"/>
      <c r="AH5533" s="40"/>
      <c r="AI5533" s="40"/>
      <c r="AJ5533" s="40"/>
      <c r="AK5533" s="40"/>
      <c r="AL5533" s="40"/>
      <c r="AM5533" s="40"/>
      <c r="AN5533" s="40"/>
      <c r="AO5533" s="40"/>
      <c r="AP5533" s="40"/>
      <c r="AQ5533" s="40"/>
      <c r="AR5533" s="40"/>
      <c r="AS5533" s="40"/>
      <c r="AT5533" s="40"/>
      <c r="AU5533" s="40"/>
      <c r="AV5533" s="40"/>
      <c r="AW5533" s="40"/>
      <c r="AX5533" s="40"/>
      <c r="AY5533" s="40"/>
      <c r="AZ5533" s="40"/>
      <c r="BA5533" s="40"/>
      <c r="BB5533" s="40"/>
      <c r="BC5533" s="40"/>
      <c r="BD5533" s="40"/>
      <c r="BE5533" s="40"/>
      <c r="BF5533" s="40"/>
    </row>
    <row r="5534" spans="1:58" x14ac:dyDescent="0.4">
      <c r="A5534" s="510"/>
      <c r="B5534" s="40"/>
      <c r="C5534" s="40"/>
      <c r="D5534" s="45"/>
      <c r="E5534" s="45"/>
      <c r="F5534" s="64"/>
      <c r="G5534" s="40"/>
      <c r="H5534" s="40"/>
      <c r="I5534" s="40"/>
      <c r="J5534" s="40"/>
      <c r="K5534" s="40"/>
      <c r="L5534" s="40"/>
      <c r="M5534" s="40"/>
      <c r="N5534" s="40"/>
      <c r="O5534" s="40"/>
      <c r="P5534" s="40"/>
      <c r="Q5534" s="40"/>
      <c r="R5534" s="40"/>
      <c r="S5534" s="40"/>
      <c r="T5534" s="40"/>
      <c r="U5534" s="40"/>
      <c r="V5534" s="40"/>
      <c r="W5534" s="40"/>
      <c r="X5534" s="40"/>
      <c r="Y5534" s="40"/>
      <c r="Z5534" s="40"/>
      <c r="AA5534" s="40"/>
      <c r="AB5534" s="40"/>
      <c r="AC5534" s="40"/>
      <c r="AD5534" s="40"/>
      <c r="AE5534" s="40"/>
      <c r="AF5534" s="40"/>
      <c r="AG5534" s="40"/>
      <c r="AH5534" s="40"/>
      <c r="AI5534" s="40"/>
      <c r="AJ5534" s="40"/>
      <c r="AK5534" s="40"/>
      <c r="AL5534" s="40"/>
      <c r="AM5534" s="40"/>
      <c r="AN5534" s="40"/>
      <c r="AO5534" s="40"/>
      <c r="AP5534" s="40"/>
      <c r="AQ5534" s="40"/>
      <c r="AR5534" s="40"/>
      <c r="AS5534" s="40"/>
      <c r="AT5534" s="40"/>
      <c r="AU5534" s="40"/>
      <c r="AV5534" s="40"/>
      <c r="AW5534" s="40"/>
      <c r="AX5534" s="40"/>
      <c r="AY5534" s="40"/>
      <c r="AZ5534" s="40"/>
      <c r="BA5534" s="40"/>
      <c r="BB5534" s="40"/>
      <c r="BC5534" s="40"/>
      <c r="BD5534" s="40"/>
      <c r="BE5534" s="40"/>
      <c r="BF5534" s="40"/>
    </row>
    <row r="5535" spans="1:58" x14ac:dyDescent="0.4">
      <c r="A5535" s="510"/>
      <c r="B5535" s="40"/>
      <c r="C5535" s="40"/>
      <c r="D5535" s="45"/>
      <c r="E5535" s="45"/>
      <c r="F5535" s="64"/>
      <c r="G5535" s="40"/>
      <c r="H5535" s="40"/>
      <c r="I5535" s="40"/>
      <c r="J5535" s="40"/>
      <c r="K5535" s="40"/>
      <c r="L5535" s="40"/>
      <c r="M5535" s="40"/>
      <c r="N5535" s="40"/>
      <c r="O5535" s="40"/>
      <c r="P5535" s="40"/>
      <c r="Q5535" s="40"/>
      <c r="R5535" s="40"/>
      <c r="S5535" s="40"/>
      <c r="T5535" s="40"/>
      <c r="U5535" s="40"/>
      <c r="V5535" s="40"/>
      <c r="W5535" s="40"/>
      <c r="X5535" s="40"/>
      <c r="Y5535" s="40"/>
      <c r="Z5535" s="40"/>
      <c r="AA5535" s="40"/>
      <c r="AB5535" s="40"/>
      <c r="AC5535" s="40"/>
      <c r="AD5535" s="40"/>
      <c r="AE5535" s="40"/>
      <c r="AF5535" s="40"/>
      <c r="AG5535" s="40"/>
      <c r="AH5535" s="40"/>
      <c r="AI5535" s="40"/>
      <c r="AJ5535" s="40"/>
      <c r="AK5535" s="40"/>
      <c r="AL5535" s="40"/>
      <c r="AM5535" s="40"/>
      <c r="AN5535" s="40"/>
      <c r="AO5535" s="40"/>
      <c r="AP5535" s="40"/>
      <c r="AQ5535" s="40"/>
      <c r="AR5535" s="40"/>
      <c r="AS5535" s="40"/>
      <c r="AT5535" s="40"/>
      <c r="AU5535" s="40"/>
      <c r="AV5535" s="40"/>
      <c r="AW5535" s="40"/>
      <c r="AX5535" s="40"/>
      <c r="AY5535" s="40"/>
      <c r="AZ5535" s="40"/>
      <c r="BA5535" s="40"/>
      <c r="BB5535" s="40"/>
      <c r="BC5535" s="40"/>
      <c r="BD5535" s="40"/>
      <c r="BE5535" s="40"/>
      <c r="BF5535" s="40"/>
    </row>
    <row r="5536" spans="1:58" x14ac:dyDescent="0.4">
      <c r="A5536" s="510"/>
      <c r="B5536" s="40"/>
      <c r="C5536" s="40"/>
      <c r="D5536" s="45"/>
      <c r="E5536" s="45"/>
      <c r="F5536" s="64"/>
      <c r="G5536" s="40"/>
      <c r="H5536" s="40"/>
      <c r="I5536" s="40"/>
      <c r="J5536" s="40"/>
      <c r="K5536" s="40"/>
      <c r="L5536" s="40"/>
      <c r="M5536" s="40"/>
      <c r="N5536" s="40"/>
      <c r="O5536" s="40"/>
      <c r="P5536" s="40"/>
      <c r="Q5536" s="40"/>
      <c r="R5536" s="40"/>
      <c r="S5536" s="40"/>
      <c r="T5536" s="40"/>
      <c r="U5536" s="40"/>
      <c r="V5536" s="40"/>
      <c r="W5536" s="40"/>
      <c r="X5536" s="40"/>
      <c r="Y5536" s="40"/>
      <c r="Z5536" s="40"/>
      <c r="AA5536" s="40"/>
      <c r="AB5536" s="40"/>
      <c r="AC5536" s="40"/>
      <c r="AD5536" s="40"/>
      <c r="AE5536" s="40"/>
      <c r="AF5536" s="40"/>
      <c r="AG5536" s="40"/>
      <c r="AH5536" s="40"/>
      <c r="AI5536" s="40"/>
      <c r="AJ5536" s="40"/>
      <c r="AK5536" s="40"/>
      <c r="AL5536" s="40"/>
      <c r="AM5536" s="40"/>
      <c r="AN5536" s="40"/>
      <c r="AO5536" s="40"/>
      <c r="AP5536" s="40"/>
      <c r="AQ5536" s="40"/>
      <c r="AR5536" s="40"/>
      <c r="AS5536" s="40"/>
      <c r="AT5536" s="40"/>
      <c r="AU5536" s="40"/>
      <c r="AV5536" s="40"/>
      <c r="AW5536" s="40"/>
      <c r="AX5536" s="40"/>
      <c r="AY5536" s="40"/>
      <c r="AZ5536" s="40"/>
      <c r="BA5536" s="40"/>
      <c r="BB5536" s="40"/>
      <c r="BC5536" s="40"/>
      <c r="BD5536" s="40"/>
      <c r="BE5536" s="40"/>
      <c r="BF5536" s="40"/>
    </row>
    <row r="5537" spans="1:58" x14ac:dyDescent="0.4">
      <c r="A5537" s="510"/>
      <c r="B5537" s="40"/>
      <c r="C5537" s="40"/>
      <c r="D5537" s="45"/>
      <c r="E5537" s="45"/>
      <c r="F5537" s="64"/>
      <c r="G5537" s="40"/>
      <c r="H5537" s="40"/>
      <c r="I5537" s="40"/>
      <c r="J5537" s="40"/>
      <c r="K5537" s="40"/>
      <c r="L5537" s="40"/>
      <c r="M5537" s="40"/>
      <c r="N5537" s="40"/>
      <c r="O5537" s="40"/>
      <c r="P5537" s="40"/>
      <c r="Q5537" s="40"/>
      <c r="R5537" s="40"/>
      <c r="S5537" s="40"/>
      <c r="T5537" s="40"/>
      <c r="U5537" s="40"/>
      <c r="V5537" s="40"/>
      <c r="W5537" s="40"/>
      <c r="X5537" s="40"/>
      <c r="Y5537" s="40"/>
      <c r="Z5537" s="40"/>
      <c r="AA5537" s="40"/>
      <c r="AB5537" s="40"/>
      <c r="AC5537" s="40"/>
      <c r="AD5537" s="40"/>
      <c r="AE5537" s="40"/>
      <c r="AF5537" s="40"/>
      <c r="AG5537" s="40"/>
      <c r="AH5537" s="40"/>
      <c r="AI5537" s="40"/>
      <c r="AJ5537" s="40"/>
      <c r="AK5537" s="40"/>
      <c r="AL5537" s="40"/>
      <c r="AM5537" s="40"/>
      <c r="AN5537" s="40"/>
      <c r="AO5537" s="40"/>
      <c r="AP5537" s="40"/>
      <c r="AQ5537" s="40"/>
      <c r="AR5537" s="40"/>
      <c r="AS5537" s="40"/>
      <c r="AT5537" s="40"/>
      <c r="AU5537" s="40"/>
      <c r="AV5537" s="40"/>
      <c r="AW5537" s="40"/>
      <c r="AX5537" s="40"/>
      <c r="AY5537" s="40"/>
      <c r="AZ5537" s="40"/>
      <c r="BA5537" s="40"/>
      <c r="BB5537" s="40"/>
      <c r="BC5537" s="40"/>
      <c r="BD5537" s="40"/>
      <c r="BE5537" s="40"/>
      <c r="BF5537" s="40"/>
    </row>
    <row r="5538" spans="1:58" x14ac:dyDescent="0.4">
      <c r="A5538" s="510"/>
      <c r="B5538" s="40"/>
      <c r="C5538" s="40"/>
      <c r="D5538" s="45"/>
      <c r="E5538" s="45"/>
      <c r="F5538" s="64"/>
      <c r="G5538" s="40"/>
      <c r="H5538" s="40"/>
      <c r="I5538" s="40"/>
      <c r="J5538" s="40"/>
      <c r="K5538" s="40"/>
      <c r="L5538" s="40"/>
      <c r="M5538" s="40"/>
      <c r="N5538" s="40"/>
      <c r="O5538" s="40"/>
      <c r="P5538" s="40"/>
      <c r="Q5538" s="40"/>
      <c r="R5538" s="40"/>
      <c r="S5538" s="40"/>
      <c r="T5538" s="40"/>
      <c r="U5538" s="40"/>
      <c r="V5538" s="40"/>
      <c r="W5538" s="40"/>
      <c r="X5538" s="40"/>
      <c r="Y5538" s="40"/>
      <c r="Z5538" s="40"/>
      <c r="AA5538" s="40"/>
      <c r="AB5538" s="40"/>
      <c r="AC5538" s="40"/>
      <c r="AD5538" s="40"/>
      <c r="AE5538" s="40"/>
      <c r="AF5538" s="40"/>
      <c r="AG5538" s="40"/>
      <c r="AH5538" s="40"/>
      <c r="AI5538" s="40"/>
      <c r="AJ5538" s="40"/>
      <c r="AK5538" s="40"/>
      <c r="AL5538" s="40"/>
      <c r="AM5538" s="40"/>
      <c r="AN5538" s="40"/>
      <c r="AO5538" s="40"/>
      <c r="AP5538" s="40"/>
      <c r="AQ5538" s="40"/>
      <c r="AR5538" s="40"/>
      <c r="AS5538" s="40"/>
      <c r="AT5538" s="40"/>
      <c r="AU5538" s="40"/>
      <c r="AV5538" s="40"/>
      <c r="AW5538" s="40"/>
      <c r="AX5538" s="40"/>
      <c r="AY5538" s="40"/>
      <c r="AZ5538" s="40"/>
      <c r="BA5538" s="40"/>
      <c r="BB5538" s="40"/>
      <c r="BC5538" s="40"/>
      <c r="BD5538" s="40"/>
      <c r="BE5538" s="40"/>
      <c r="BF5538" s="40"/>
    </row>
    <row r="5539" spans="1:58" x14ac:dyDescent="0.4">
      <c r="A5539" s="510"/>
      <c r="B5539" s="40"/>
      <c r="C5539" s="40"/>
      <c r="D5539" s="45"/>
      <c r="E5539" s="45"/>
      <c r="F5539" s="64"/>
      <c r="G5539" s="40"/>
      <c r="H5539" s="40"/>
      <c r="I5539" s="40"/>
      <c r="J5539" s="40"/>
      <c r="K5539" s="40"/>
      <c r="L5539" s="40"/>
      <c r="M5539" s="40"/>
      <c r="N5539" s="40"/>
      <c r="O5539" s="40"/>
      <c r="P5539" s="40"/>
      <c r="Q5539" s="40"/>
      <c r="R5539" s="40"/>
      <c r="S5539" s="40"/>
      <c r="T5539" s="40"/>
      <c r="U5539" s="40"/>
      <c r="V5539" s="40"/>
      <c r="W5539" s="40"/>
      <c r="X5539" s="40"/>
      <c r="Y5539" s="40"/>
      <c r="Z5539" s="40"/>
      <c r="AA5539" s="40"/>
      <c r="AB5539" s="40"/>
      <c r="AC5539" s="40"/>
      <c r="AD5539" s="40"/>
      <c r="AE5539" s="40"/>
      <c r="AF5539" s="40"/>
      <c r="AG5539" s="40"/>
      <c r="AH5539" s="40"/>
      <c r="AI5539" s="40"/>
      <c r="AJ5539" s="40"/>
      <c r="AK5539" s="40"/>
      <c r="AL5539" s="40"/>
      <c r="AM5539" s="40"/>
      <c r="AN5539" s="40"/>
      <c r="AO5539" s="40"/>
      <c r="AP5539" s="40"/>
      <c r="AQ5539" s="40"/>
      <c r="AR5539" s="40"/>
      <c r="AS5539" s="40"/>
      <c r="AT5539" s="40"/>
      <c r="AU5539" s="40"/>
      <c r="AV5539" s="40"/>
      <c r="AW5539" s="40"/>
      <c r="AX5539" s="40"/>
      <c r="AY5539" s="40"/>
      <c r="AZ5539" s="40"/>
      <c r="BA5539" s="40"/>
      <c r="BB5539" s="40"/>
      <c r="BC5539" s="40"/>
      <c r="BD5539" s="40"/>
      <c r="BE5539" s="40"/>
      <c r="BF5539" s="40"/>
    </row>
    <row r="5540" spans="1:58" x14ac:dyDescent="0.4">
      <c r="A5540" s="510"/>
      <c r="B5540" s="40"/>
      <c r="C5540" s="40"/>
      <c r="D5540" s="45"/>
      <c r="E5540" s="45"/>
      <c r="F5540" s="64"/>
      <c r="G5540" s="40"/>
      <c r="H5540" s="40"/>
      <c r="I5540" s="40"/>
      <c r="J5540" s="40"/>
      <c r="K5540" s="40"/>
      <c r="L5540" s="40"/>
      <c r="M5540" s="40"/>
      <c r="N5540" s="40"/>
      <c r="O5540" s="40"/>
      <c r="P5540" s="40"/>
      <c r="Q5540" s="40"/>
      <c r="R5540" s="40"/>
      <c r="S5540" s="40"/>
      <c r="T5540" s="40"/>
      <c r="U5540" s="40"/>
      <c r="V5540" s="40"/>
      <c r="W5540" s="40"/>
      <c r="X5540" s="40"/>
      <c r="Y5540" s="40"/>
      <c r="Z5540" s="40"/>
      <c r="AA5540" s="40"/>
      <c r="AB5540" s="40"/>
      <c r="AC5540" s="40"/>
      <c r="AD5540" s="40"/>
      <c r="AE5540" s="40"/>
      <c r="AF5540" s="40"/>
      <c r="AG5540" s="40"/>
      <c r="AH5540" s="40"/>
      <c r="AI5540" s="40"/>
      <c r="AJ5540" s="40"/>
      <c r="AK5540" s="40"/>
      <c r="AL5540" s="40"/>
      <c r="AM5540" s="40"/>
      <c r="AN5540" s="40"/>
      <c r="AO5540" s="40"/>
      <c r="AP5540" s="40"/>
      <c r="AQ5540" s="40"/>
      <c r="AR5540" s="40"/>
      <c r="AS5540" s="40"/>
      <c r="AT5540" s="40"/>
      <c r="AU5540" s="40"/>
      <c r="AV5540" s="40"/>
      <c r="AW5540" s="40"/>
      <c r="AX5540" s="40"/>
      <c r="AY5540" s="40"/>
      <c r="AZ5540" s="40"/>
      <c r="BA5540" s="40"/>
      <c r="BB5540" s="40"/>
      <c r="BC5540" s="40"/>
      <c r="BD5540" s="40"/>
      <c r="BE5540" s="40"/>
      <c r="BF5540" s="40"/>
    </row>
    <row r="5541" spans="1:58" x14ac:dyDescent="0.4">
      <c r="A5541" s="510"/>
      <c r="B5541" s="40"/>
      <c r="C5541" s="40"/>
      <c r="D5541" s="45"/>
      <c r="E5541" s="45"/>
      <c r="F5541" s="64"/>
      <c r="G5541" s="40"/>
      <c r="H5541" s="40"/>
      <c r="I5541" s="40"/>
      <c r="J5541" s="40"/>
      <c r="K5541" s="40"/>
      <c r="L5541" s="40"/>
      <c r="M5541" s="40"/>
      <c r="N5541" s="40"/>
      <c r="O5541" s="40"/>
      <c r="P5541" s="40"/>
      <c r="Q5541" s="40"/>
      <c r="R5541" s="40"/>
      <c r="S5541" s="40"/>
      <c r="T5541" s="40"/>
      <c r="U5541" s="40"/>
      <c r="V5541" s="40"/>
      <c r="W5541" s="40"/>
      <c r="X5541" s="40"/>
      <c r="Y5541" s="40"/>
      <c r="Z5541" s="40"/>
      <c r="AA5541" s="40"/>
      <c r="AB5541" s="40"/>
      <c r="AC5541" s="40"/>
      <c r="AD5541" s="40"/>
      <c r="AE5541" s="40"/>
      <c r="AF5541" s="40"/>
      <c r="AG5541" s="40"/>
      <c r="AH5541" s="40"/>
      <c r="AI5541" s="40"/>
      <c r="AJ5541" s="40"/>
      <c r="AK5541" s="40"/>
      <c r="AL5541" s="40"/>
      <c r="AM5541" s="40"/>
      <c r="AN5541" s="40"/>
      <c r="AO5541" s="40"/>
      <c r="AP5541" s="40"/>
      <c r="AQ5541" s="40"/>
      <c r="AR5541" s="40"/>
      <c r="AS5541" s="40"/>
      <c r="AT5541" s="40"/>
      <c r="AU5541" s="40"/>
      <c r="AV5541" s="40"/>
      <c r="AW5541" s="40"/>
      <c r="AX5541" s="40"/>
      <c r="AY5541" s="40"/>
      <c r="AZ5541" s="40"/>
      <c r="BA5541" s="40"/>
      <c r="BB5541" s="40"/>
      <c r="BC5541" s="40"/>
      <c r="BD5541" s="40"/>
      <c r="BE5541" s="40"/>
      <c r="BF5541" s="40"/>
    </row>
    <row r="5542" spans="1:58" x14ac:dyDescent="0.4">
      <c r="A5542" s="510"/>
      <c r="B5542" s="40"/>
      <c r="C5542" s="40"/>
      <c r="D5542" s="45"/>
      <c r="E5542" s="45"/>
      <c r="F5542" s="64"/>
      <c r="G5542" s="40"/>
      <c r="H5542" s="40"/>
      <c r="I5542" s="40"/>
      <c r="J5542" s="40"/>
      <c r="K5542" s="40"/>
      <c r="L5542" s="40"/>
      <c r="M5542" s="40"/>
      <c r="N5542" s="40"/>
      <c r="O5542" s="40"/>
      <c r="P5542" s="40"/>
      <c r="Q5542" s="40"/>
      <c r="R5542" s="40"/>
      <c r="S5542" s="40"/>
      <c r="T5542" s="40"/>
      <c r="U5542" s="40"/>
      <c r="V5542" s="40"/>
      <c r="W5542" s="40"/>
      <c r="X5542" s="40"/>
      <c r="Y5542" s="40"/>
      <c r="Z5542" s="40"/>
      <c r="AA5542" s="40"/>
      <c r="AB5542" s="40"/>
      <c r="AC5542" s="40"/>
      <c r="AD5542" s="40"/>
      <c r="AE5542" s="40"/>
      <c r="AF5542" s="40"/>
      <c r="AG5542" s="40"/>
      <c r="AH5542" s="40"/>
      <c r="AI5542" s="40"/>
      <c r="AJ5542" s="40"/>
      <c r="AK5542" s="40"/>
      <c r="AL5542" s="40"/>
      <c r="AM5542" s="40"/>
      <c r="AN5542" s="40"/>
      <c r="AO5542" s="40"/>
      <c r="AP5542" s="40"/>
      <c r="AQ5542" s="40"/>
      <c r="AR5542" s="40"/>
      <c r="AS5542" s="40"/>
      <c r="AT5542" s="40"/>
      <c r="AU5542" s="40"/>
      <c r="AV5542" s="40"/>
      <c r="AW5542" s="40"/>
      <c r="AX5542" s="40"/>
      <c r="AY5542" s="40"/>
      <c r="AZ5542" s="40"/>
      <c r="BA5542" s="40"/>
      <c r="BB5542" s="40"/>
      <c r="BC5542" s="40"/>
      <c r="BD5542" s="40"/>
      <c r="BE5542" s="40"/>
      <c r="BF5542" s="40"/>
    </row>
    <row r="5543" spans="1:58" x14ac:dyDescent="0.4">
      <c r="A5543" s="510"/>
      <c r="B5543" s="40"/>
      <c r="C5543" s="40"/>
      <c r="D5543" s="45"/>
      <c r="E5543" s="45"/>
      <c r="F5543" s="64"/>
      <c r="G5543" s="40"/>
      <c r="H5543" s="40"/>
      <c r="I5543" s="40"/>
      <c r="J5543" s="40"/>
      <c r="K5543" s="40"/>
      <c r="L5543" s="40"/>
      <c r="M5543" s="40"/>
      <c r="N5543" s="40"/>
      <c r="O5543" s="40"/>
      <c r="P5543" s="40"/>
      <c r="Q5543" s="40"/>
      <c r="R5543" s="40"/>
      <c r="S5543" s="40"/>
      <c r="T5543" s="40"/>
      <c r="U5543" s="40"/>
      <c r="V5543" s="40"/>
      <c r="W5543" s="40"/>
      <c r="X5543" s="40"/>
      <c r="Y5543" s="40"/>
      <c r="Z5543" s="40"/>
      <c r="AA5543" s="40"/>
      <c r="AB5543" s="40"/>
      <c r="AC5543" s="40"/>
      <c r="AD5543" s="40"/>
      <c r="AE5543" s="40"/>
      <c r="AF5543" s="40"/>
      <c r="AG5543" s="40"/>
      <c r="AH5543" s="40"/>
      <c r="AI5543" s="40"/>
      <c r="AJ5543" s="40"/>
      <c r="AK5543" s="40"/>
      <c r="AL5543" s="40"/>
      <c r="AM5543" s="40"/>
      <c r="AN5543" s="40"/>
      <c r="AO5543" s="40"/>
      <c r="AP5543" s="40"/>
      <c r="AQ5543" s="40"/>
      <c r="AR5543" s="40"/>
      <c r="AS5543" s="40"/>
      <c r="AT5543" s="40"/>
      <c r="AU5543" s="40"/>
      <c r="AV5543" s="40"/>
      <c r="AW5543" s="40"/>
      <c r="AX5543" s="40"/>
      <c r="AY5543" s="40"/>
      <c r="AZ5543" s="40"/>
      <c r="BA5543" s="40"/>
      <c r="BB5543" s="40"/>
      <c r="BC5543" s="40"/>
      <c r="BD5543" s="40"/>
      <c r="BE5543" s="40"/>
      <c r="BF5543" s="40"/>
    </row>
    <row r="5544" spans="1:58" x14ac:dyDescent="0.4">
      <c r="A5544" s="510"/>
      <c r="B5544" s="40"/>
      <c r="C5544" s="40"/>
      <c r="D5544" s="45"/>
      <c r="E5544" s="45"/>
      <c r="F5544" s="64"/>
      <c r="G5544" s="40"/>
      <c r="H5544" s="40"/>
      <c r="I5544" s="40"/>
      <c r="J5544" s="40"/>
      <c r="K5544" s="40"/>
      <c r="L5544" s="40"/>
      <c r="M5544" s="40"/>
      <c r="N5544" s="40"/>
      <c r="O5544" s="40"/>
      <c r="P5544" s="40"/>
      <c r="Q5544" s="40"/>
      <c r="R5544" s="40"/>
      <c r="S5544" s="40"/>
      <c r="T5544" s="40"/>
      <c r="U5544" s="40"/>
      <c r="V5544" s="40"/>
      <c r="W5544" s="40"/>
      <c r="X5544" s="40"/>
      <c r="Y5544" s="40"/>
      <c r="Z5544" s="40"/>
      <c r="AA5544" s="40"/>
      <c r="AB5544" s="40"/>
      <c r="AC5544" s="40"/>
      <c r="AD5544" s="40"/>
      <c r="AE5544" s="40"/>
      <c r="AF5544" s="40"/>
      <c r="AG5544" s="40"/>
      <c r="AH5544" s="40"/>
      <c r="AI5544" s="40"/>
      <c r="AJ5544" s="40"/>
      <c r="AK5544" s="40"/>
      <c r="AL5544" s="40"/>
      <c r="AM5544" s="40"/>
      <c r="AN5544" s="40"/>
      <c r="AO5544" s="40"/>
      <c r="AP5544" s="40"/>
      <c r="AQ5544" s="40"/>
      <c r="AR5544" s="40"/>
      <c r="AS5544" s="40"/>
      <c r="AT5544" s="40"/>
      <c r="AU5544" s="40"/>
      <c r="AV5544" s="40"/>
      <c r="AW5544" s="40"/>
      <c r="AX5544" s="40"/>
      <c r="AY5544" s="40"/>
      <c r="AZ5544" s="40"/>
      <c r="BA5544" s="40"/>
      <c r="BB5544" s="40"/>
      <c r="BC5544" s="40"/>
      <c r="BD5544" s="40"/>
      <c r="BE5544" s="40"/>
      <c r="BF5544" s="40"/>
    </row>
    <row r="5545" spans="1:58" x14ac:dyDescent="0.4">
      <c r="A5545" s="510"/>
      <c r="B5545" s="40"/>
      <c r="C5545" s="40"/>
      <c r="D5545" s="45"/>
      <c r="E5545" s="45"/>
      <c r="F5545" s="64"/>
      <c r="G5545" s="40"/>
      <c r="H5545" s="40"/>
      <c r="I5545" s="40"/>
      <c r="J5545" s="40"/>
      <c r="K5545" s="40"/>
      <c r="L5545" s="40"/>
      <c r="M5545" s="40"/>
      <c r="N5545" s="40"/>
      <c r="O5545" s="40"/>
      <c r="P5545" s="40"/>
      <c r="Q5545" s="40"/>
      <c r="R5545" s="40"/>
      <c r="S5545" s="40"/>
      <c r="T5545" s="40"/>
      <c r="U5545" s="40"/>
      <c r="V5545" s="40"/>
      <c r="W5545" s="40"/>
      <c r="X5545" s="40"/>
      <c r="Y5545" s="40"/>
      <c r="Z5545" s="40"/>
      <c r="AA5545" s="40"/>
      <c r="AB5545" s="40"/>
      <c r="AC5545" s="40"/>
      <c r="AD5545" s="40"/>
      <c r="AE5545" s="40"/>
      <c r="AF5545" s="40"/>
      <c r="AG5545" s="40"/>
      <c r="AH5545" s="40"/>
      <c r="AI5545" s="40"/>
      <c r="AJ5545" s="40"/>
      <c r="AK5545" s="40"/>
      <c r="AL5545" s="40"/>
      <c r="AM5545" s="40"/>
      <c r="AN5545" s="40"/>
      <c r="AO5545" s="40"/>
      <c r="AP5545" s="40"/>
      <c r="AQ5545" s="40"/>
      <c r="AR5545" s="40"/>
      <c r="AS5545" s="40"/>
      <c r="AT5545" s="40"/>
      <c r="AU5545" s="40"/>
      <c r="AV5545" s="40"/>
      <c r="AW5545" s="40"/>
      <c r="AX5545" s="40"/>
      <c r="AY5545" s="40"/>
      <c r="AZ5545" s="40"/>
      <c r="BA5545" s="40"/>
      <c r="BB5545" s="40"/>
      <c r="BC5545" s="40"/>
      <c r="BD5545" s="40"/>
      <c r="BE5545" s="40"/>
      <c r="BF5545" s="40"/>
    </row>
    <row r="5546" spans="1:58" x14ac:dyDescent="0.4">
      <c r="A5546" s="510"/>
      <c r="B5546" s="40"/>
      <c r="C5546" s="40"/>
      <c r="D5546" s="45"/>
      <c r="E5546" s="45"/>
      <c r="F5546" s="64"/>
      <c r="G5546" s="40"/>
      <c r="H5546" s="40"/>
      <c r="I5546" s="40"/>
      <c r="J5546" s="40"/>
      <c r="K5546" s="40"/>
      <c r="L5546" s="40"/>
      <c r="M5546" s="40"/>
      <c r="N5546" s="40"/>
      <c r="O5546" s="40"/>
      <c r="P5546" s="40"/>
      <c r="Q5546" s="40"/>
      <c r="R5546" s="40"/>
      <c r="S5546" s="40"/>
      <c r="T5546" s="40"/>
      <c r="U5546" s="40"/>
      <c r="V5546" s="40"/>
      <c r="W5546" s="40"/>
      <c r="X5546" s="40"/>
      <c r="Y5546" s="40"/>
      <c r="Z5546" s="40"/>
      <c r="AA5546" s="40"/>
      <c r="AB5546" s="40"/>
      <c r="AC5546" s="40"/>
      <c r="AD5546" s="40"/>
      <c r="AE5546" s="40"/>
      <c r="AF5546" s="40"/>
      <c r="AG5546" s="40"/>
      <c r="AH5546" s="40"/>
      <c r="AI5546" s="40"/>
      <c r="AJ5546" s="40"/>
      <c r="AK5546" s="40"/>
      <c r="AL5546" s="40"/>
      <c r="AM5546" s="40"/>
      <c r="AN5546" s="40"/>
      <c r="AO5546" s="40"/>
      <c r="AP5546" s="40"/>
      <c r="AQ5546" s="40"/>
      <c r="AR5546" s="40"/>
      <c r="AS5546" s="40"/>
      <c r="AT5546" s="40"/>
      <c r="AU5546" s="40"/>
      <c r="AV5546" s="40"/>
      <c r="AW5546" s="40"/>
      <c r="AX5546" s="40"/>
      <c r="AY5546" s="40"/>
      <c r="AZ5546" s="40"/>
      <c r="BA5546" s="40"/>
      <c r="BB5546" s="40"/>
      <c r="BC5546" s="40"/>
      <c r="BD5546" s="40"/>
      <c r="BE5546" s="40"/>
      <c r="BF5546" s="40"/>
    </row>
    <row r="5547" spans="1:58" x14ac:dyDescent="0.4">
      <c r="A5547" s="510"/>
      <c r="B5547" s="40"/>
      <c r="C5547" s="40"/>
      <c r="D5547" s="45"/>
      <c r="E5547" s="45"/>
      <c r="F5547" s="64"/>
      <c r="G5547" s="40"/>
      <c r="H5547" s="40"/>
      <c r="I5547" s="40"/>
      <c r="J5547" s="40"/>
      <c r="K5547" s="40"/>
      <c r="L5547" s="40"/>
      <c r="M5547" s="40"/>
      <c r="N5547" s="40"/>
      <c r="O5547" s="40"/>
      <c r="P5547" s="40"/>
      <c r="Q5547" s="40"/>
      <c r="R5547" s="40"/>
      <c r="S5547" s="40"/>
      <c r="T5547" s="40"/>
      <c r="U5547" s="40"/>
      <c r="V5547" s="40"/>
      <c r="W5547" s="40"/>
      <c r="X5547" s="40"/>
      <c r="Y5547" s="40"/>
      <c r="Z5547" s="40"/>
      <c r="AA5547" s="40"/>
      <c r="AB5547" s="40"/>
      <c r="AC5547" s="40"/>
      <c r="AD5547" s="40"/>
      <c r="AE5547" s="40"/>
      <c r="AF5547" s="40"/>
      <c r="AG5547" s="40"/>
      <c r="AH5547" s="40"/>
      <c r="AI5547" s="40"/>
      <c r="AJ5547" s="40"/>
      <c r="AK5547" s="40"/>
      <c r="AL5547" s="40"/>
      <c r="AM5547" s="40"/>
      <c r="AN5547" s="40"/>
      <c r="AO5547" s="40"/>
      <c r="AP5547" s="40"/>
      <c r="AQ5547" s="40"/>
      <c r="AR5547" s="40"/>
      <c r="AS5547" s="40"/>
      <c r="AT5547" s="40"/>
      <c r="AU5547" s="40"/>
      <c r="AV5547" s="40"/>
      <c r="AW5547" s="40"/>
      <c r="AX5547" s="40"/>
      <c r="AY5547" s="40"/>
      <c r="AZ5547" s="40"/>
      <c r="BA5547" s="40"/>
      <c r="BB5547" s="40"/>
      <c r="BC5547" s="40"/>
      <c r="BD5547" s="40"/>
      <c r="BE5547" s="40"/>
      <c r="BF5547" s="40"/>
    </row>
    <row r="5548" spans="1:58" x14ac:dyDescent="0.4">
      <c r="A5548" s="510"/>
      <c r="B5548" s="40"/>
      <c r="C5548" s="40"/>
      <c r="D5548" s="45"/>
      <c r="E5548" s="45"/>
      <c r="F5548" s="64"/>
      <c r="G5548" s="40"/>
      <c r="H5548" s="40"/>
      <c r="I5548" s="40"/>
      <c r="J5548" s="40"/>
      <c r="K5548" s="40"/>
      <c r="L5548" s="40"/>
      <c r="M5548" s="40"/>
      <c r="N5548" s="40"/>
      <c r="O5548" s="40"/>
      <c r="P5548" s="40"/>
      <c r="Q5548" s="40"/>
      <c r="R5548" s="40"/>
      <c r="S5548" s="40"/>
      <c r="T5548" s="40"/>
      <c r="U5548" s="40"/>
      <c r="V5548" s="40"/>
      <c r="W5548" s="40"/>
      <c r="X5548" s="40"/>
      <c r="Y5548" s="40"/>
      <c r="Z5548" s="40"/>
      <c r="AA5548" s="40"/>
      <c r="AB5548" s="40"/>
      <c r="AC5548" s="40"/>
      <c r="AD5548" s="40"/>
      <c r="AE5548" s="40"/>
      <c r="AF5548" s="40"/>
      <c r="AG5548" s="40"/>
      <c r="AH5548" s="40"/>
      <c r="AI5548" s="40"/>
      <c r="AJ5548" s="40"/>
      <c r="AK5548" s="40"/>
      <c r="AL5548" s="40"/>
      <c r="AM5548" s="40"/>
      <c r="AN5548" s="40"/>
      <c r="AO5548" s="40"/>
      <c r="AP5548" s="40"/>
      <c r="AQ5548" s="40"/>
      <c r="AR5548" s="40"/>
      <c r="AS5548" s="40"/>
      <c r="AT5548" s="40"/>
      <c r="AU5548" s="40"/>
      <c r="AV5548" s="40"/>
      <c r="AW5548" s="40"/>
      <c r="AX5548" s="40"/>
      <c r="AY5548" s="40"/>
      <c r="AZ5548" s="40"/>
      <c r="BA5548" s="40"/>
      <c r="BB5548" s="40"/>
      <c r="BC5548" s="40"/>
      <c r="BD5548" s="40"/>
      <c r="BE5548" s="40"/>
      <c r="BF5548" s="40"/>
    </row>
    <row r="5549" spans="1:58" x14ac:dyDescent="0.4">
      <c r="A5549" s="510"/>
      <c r="B5549" s="40"/>
      <c r="C5549" s="40"/>
      <c r="D5549" s="45"/>
      <c r="E5549" s="45"/>
      <c r="F5549" s="64"/>
      <c r="G5549" s="40"/>
      <c r="H5549" s="40"/>
      <c r="I5549" s="40"/>
      <c r="J5549" s="40"/>
      <c r="K5549" s="40"/>
      <c r="L5549" s="40"/>
      <c r="M5549" s="40"/>
      <c r="N5549" s="40"/>
      <c r="O5549" s="40"/>
      <c r="P5549" s="40"/>
      <c r="Q5549" s="40"/>
      <c r="R5549" s="40"/>
      <c r="S5549" s="40"/>
      <c r="T5549" s="40"/>
      <c r="U5549" s="40"/>
      <c r="V5549" s="40"/>
      <c r="W5549" s="40"/>
      <c r="X5549" s="40"/>
      <c r="Y5549" s="40"/>
      <c r="Z5549" s="40"/>
      <c r="AA5549" s="40"/>
      <c r="AB5549" s="40"/>
      <c r="AC5549" s="40"/>
      <c r="AD5549" s="40"/>
      <c r="AE5549" s="40"/>
      <c r="AF5549" s="40"/>
      <c r="AG5549" s="40"/>
      <c r="AH5549" s="40"/>
      <c r="AI5549" s="40"/>
      <c r="AJ5549" s="40"/>
      <c r="AK5549" s="40"/>
      <c r="AL5549" s="40"/>
      <c r="AM5549" s="40"/>
      <c r="AN5549" s="40"/>
      <c r="AO5549" s="40"/>
      <c r="AP5549" s="40"/>
      <c r="AQ5549" s="40"/>
      <c r="AR5549" s="40"/>
      <c r="AS5549" s="40"/>
      <c r="AT5549" s="40"/>
      <c r="AU5549" s="40"/>
      <c r="AV5549" s="40"/>
      <c r="AW5549" s="40"/>
      <c r="AX5549" s="40"/>
      <c r="AY5549" s="40"/>
      <c r="AZ5549" s="40"/>
      <c r="BA5549" s="40"/>
      <c r="BB5549" s="40"/>
      <c r="BC5549" s="40"/>
      <c r="BD5549" s="40"/>
      <c r="BE5549" s="40"/>
      <c r="BF5549" s="40"/>
    </row>
    <row r="5550" spans="1:58" x14ac:dyDescent="0.4">
      <c r="A5550" s="510"/>
      <c r="B5550" s="40"/>
      <c r="C5550" s="40"/>
      <c r="D5550" s="45"/>
      <c r="E5550" s="45"/>
      <c r="F5550" s="64"/>
      <c r="G5550" s="40"/>
      <c r="H5550" s="40"/>
      <c r="I5550" s="40"/>
      <c r="J5550" s="40"/>
      <c r="K5550" s="40"/>
      <c r="L5550" s="40"/>
      <c r="M5550" s="40"/>
      <c r="N5550" s="40"/>
      <c r="O5550" s="40"/>
      <c r="P5550" s="40"/>
      <c r="Q5550" s="40"/>
      <c r="R5550" s="40"/>
      <c r="S5550" s="40"/>
      <c r="T5550" s="40"/>
      <c r="U5550" s="40"/>
      <c r="V5550" s="40"/>
      <c r="W5550" s="40"/>
      <c r="X5550" s="40"/>
      <c r="Y5550" s="40"/>
      <c r="Z5550" s="40"/>
      <c r="AA5550" s="40"/>
      <c r="AB5550" s="40"/>
      <c r="AC5550" s="40"/>
      <c r="AD5550" s="40"/>
      <c r="AE5550" s="40"/>
      <c r="AF5550" s="40"/>
      <c r="AG5550" s="40"/>
      <c r="AH5550" s="40"/>
      <c r="AI5550" s="40"/>
      <c r="AJ5550" s="40"/>
      <c r="AK5550" s="40"/>
      <c r="AL5550" s="40"/>
      <c r="AM5550" s="40"/>
      <c r="AN5550" s="40"/>
      <c r="AO5550" s="40"/>
      <c r="AP5550" s="40"/>
      <c r="AQ5550" s="40"/>
      <c r="AR5550" s="40"/>
      <c r="AS5550" s="40"/>
      <c r="AT5550" s="40"/>
      <c r="AU5550" s="40"/>
      <c r="AV5550" s="40"/>
      <c r="AW5550" s="40"/>
      <c r="AX5550" s="40"/>
      <c r="AY5550" s="40"/>
      <c r="AZ5550" s="40"/>
      <c r="BA5550" s="40"/>
      <c r="BB5550" s="40"/>
      <c r="BC5550" s="40"/>
      <c r="BD5550" s="40"/>
      <c r="BE5550" s="40"/>
      <c r="BF5550" s="40"/>
    </row>
    <row r="5551" spans="1:58" x14ac:dyDescent="0.4">
      <c r="A5551" s="510"/>
      <c r="B5551" s="40"/>
      <c r="C5551" s="40"/>
      <c r="D5551" s="45"/>
      <c r="E5551" s="45"/>
      <c r="F5551" s="64"/>
      <c r="G5551" s="40"/>
      <c r="H5551" s="40"/>
      <c r="I5551" s="40"/>
      <c r="J5551" s="40"/>
      <c r="K5551" s="40"/>
      <c r="L5551" s="40"/>
      <c r="M5551" s="40"/>
      <c r="N5551" s="40"/>
      <c r="O5551" s="40"/>
      <c r="P5551" s="40"/>
      <c r="Q5551" s="40"/>
      <c r="R5551" s="40"/>
      <c r="S5551" s="40"/>
      <c r="T5551" s="40"/>
      <c r="U5551" s="40"/>
      <c r="V5551" s="40"/>
      <c r="W5551" s="40"/>
      <c r="X5551" s="40"/>
      <c r="Y5551" s="40"/>
      <c r="Z5551" s="40"/>
      <c r="AA5551" s="40"/>
      <c r="AB5551" s="40"/>
      <c r="AC5551" s="40"/>
      <c r="AD5551" s="40"/>
      <c r="AE5551" s="40"/>
      <c r="AF5551" s="40"/>
      <c r="AG5551" s="40"/>
      <c r="AH5551" s="40"/>
      <c r="AI5551" s="40"/>
      <c r="AJ5551" s="40"/>
      <c r="AK5551" s="40"/>
      <c r="AL5551" s="40"/>
      <c r="AM5551" s="40"/>
      <c r="AN5551" s="40"/>
      <c r="AO5551" s="40"/>
      <c r="AP5551" s="40"/>
      <c r="AQ5551" s="40"/>
      <c r="AR5551" s="40"/>
      <c r="AS5551" s="40"/>
      <c r="AT5551" s="40"/>
      <c r="AU5551" s="40"/>
      <c r="AV5551" s="40"/>
      <c r="AW5551" s="40"/>
      <c r="AX5551" s="40"/>
      <c r="AY5551" s="40"/>
      <c r="AZ5551" s="40"/>
      <c r="BA5551" s="40"/>
      <c r="BB5551" s="40"/>
      <c r="BC5551" s="40"/>
      <c r="BD5551" s="40"/>
      <c r="BE5551" s="40"/>
      <c r="BF5551" s="40"/>
    </row>
    <row r="5552" spans="1:58" x14ac:dyDescent="0.4">
      <c r="A5552" s="510"/>
      <c r="B5552" s="40"/>
      <c r="C5552" s="40"/>
      <c r="D5552" s="45"/>
      <c r="E5552" s="45"/>
      <c r="F5552" s="64"/>
      <c r="G5552" s="40"/>
      <c r="H5552" s="40"/>
      <c r="I5552" s="40"/>
      <c r="J5552" s="40"/>
      <c r="K5552" s="40"/>
      <c r="L5552" s="40"/>
      <c r="M5552" s="40"/>
      <c r="N5552" s="40"/>
      <c r="O5552" s="40"/>
      <c r="P5552" s="40"/>
      <c r="Q5552" s="40"/>
      <c r="R5552" s="40"/>
      <c r="S5552" s="40"/>
      <c r="T5552" s="40"/>
      <c r="U5552" s="40"/>
      <c r="V5552" s="40"/>
      <c r="W5552" s="40"/>
      <c r="X5552" s="40"/>
      <c r="Y5552" s="40"/>
      <c r="Z5552" s="40"/>
      <c r="AA5552" s="40"/>
      <c r="AB5552" s="40"/>
      <c r="AC5552" s="40"/>
      <c r="AD5552" s="40"/>
      <c r="AE5552" s="40"/>
      <c r="AF5552" s="40"/>
      <c r="AG5552" s="40"/>
      <c r="AH5552" s="40"/>
      <c r="AI5552" s="40"/>
      <c r="AJ5552" s="40"/>
      <c r="AK5552" s="40"/>
      <c r="AL5552" s="40"/>
      <c r="AM5552" s="40"/>
      <c r="AN5552" s="40"/>
      <c r="AO5552" s="40"/>
      <c r="AP5552" s="40"/>
      <c r="AQ5552" s="40"/>
      <c r="AR5552" s="40"/>
      <c r="AS5552" s="40"/>
      <c r="AT5552" s="40"/>
      <c r="AU5552" s="40"/>
      <c r="AV5552" s="40"/>
      <c r="AW5552" s="40"/>
      <c r="AX5552" s="40"/>
      <c r="AY5552" s="40"/>
      <c r="AZ5552" s="40"/>
      <c r="BA5552" s="40"/>
      <c r="BB5552" s="40"/>
      <c r="BC5552" s="40"/>
      <c r="BD5552" s="40"/>
      <c r="BE5552" s="40"/>
      <c r="BF5552" s="40"/>
    </row>
    <row r="5553" spans="1:58" x14ac:dyDescent="0.4">
      <c r="A5553" s="510"/>
      <c r="B5553" s="40"/>
      <c r="C5553" s="40"/>
      <c r="D5553" s="45"/>
      <c r="E5553" s="45"/>
      <c r="F5553" s="64"/>
      <c r="G5553" s="40"/>
      <c r="H5553" s="40"/>
      <c r="I5553" s="40"/>
      <c r="J5553" s="40"/>
      <c r="K5553" s="40"/>
      <c r="L5553" s="40"/>
      <c r="M5553" s="40"/>
      <c r="N5553" s="40"/>
      <c r="O5553" s="40"/>
      <c r="P5553" s="40"/>
      <c r="Q5553" s="40"/>
      <c r="R5553" s="40"/>
      <c r="S5553" s="40"/>
      <c r="T5553" s="40"/>
      <c r="U5553" s="40"/>
      <c r="V5553" s="40"/>
      <c r="W5553" s="40"/>
      <c r="X5553" s="40"/>
      <c r="Y5553" s="40"/>
      <c r="Z5553" s="40"/>
      <c r="AA5553" s="40"/>
      <c r="AB5553" s="40"/>
      <c r="AC5553" s="40"/>
      <c r="AD5553" s="40"/>
      <c r="AE5553" s="40"/>
      <c r="AF5553" s="40"/>
      <c r="AG5553" s="40"/>
      <c r="AH5553" s="40"/>
      <c r="AI5553" s="40"/>
      <c r="AJ5553" s="40"/>
      <c r="AK5553" s="40"/>
      <c r="AL5553" s="40"/>
      <c r="AM5553" s="40"/>
      <c r="AN5553" s="40"/>
      <c r="AO5553" s="40"/>
      <c r="AP5553" s="40"/>
      <c r="AQ5553" s="40"/>
      <c r="AR5553" s="40"/>
      <c r="AS5553" s="40"/>
      <c r="AT5553" s="40"/>
      <c r="AU5553" s="40"/>
      <c r="AV5553" s="40"/>
      <c r="AW5553" s="40"/>
      <c r="AX5553" s="40"/>
      <c r="AY5553" s="40"/>
      <c r="AZ5553" s="40"/>
      <c r="BA5553" s="40"/>
      <c r="BB5553" s="40"/>
      <c r="BC5553" s="40"/>
      <c r="BD5553" s="40"/>
      <c r="BE5553" s="40"/>
      <c r="BF5553" s="40"/>
    </row>
    <row r="5554" spans="1:58" x14ac:dyDescent="0.4">
      <c r="A5554" s="510"/>
      <c r="B5554" s="40"/>
      <c r="C5554" s="40"/>
      <c r="D5554" s="45"/>
      <c r="E5554" s="45"/>
      <c r="F5554" s="64"/>
      <c r="G5554" s="40"/>
      <c r="H5554" s="40"/>
      <c r="I5554" s="40"/>
      <c r="J5554" s="40"/>
      <c r="K5554" s="40"/>
      <c r="L5554" s="40"/>
      <c r="M5554" s="40"/>
      <c r="N5554" s="40"/>
      <c r="O5554" s="40"/>
      <c r="P5554" s="40"/>
      <c r="Q5554" s="40"/>
      <c r="R5554" s="40"/>
      <c r="S5554" s="40"/>
      <c r="T5554" s="40"/>
      <c r="U5554" s="40"/>
      <c r="V5554" s="40"/>
      <c r="W5554" s="40"/>
      <c r="X5554" s="40"/>
      <c r="Y5554" s="40"/>
      <c r="Z5554" s="40"/>
      <c r="AA5554" s="40"/>
      <c r="AB5554" s="40"/>
      <c r="AC5554" s="40"/>
      <c r="AD5554" s="40"/>
      <c r="AE5554" s="40"/>
      <c r="AF5554" s="40"/>
      <c r="AG5554" s="40"/>
      <c r="AH5554" s="40"/>
      <c r="AI5554" s="40"/>
      <c r="AJ5554" s="40"/>
      <c r="AK5554" s="40"/>
      <c r="AL5554" s="40"/>
      <c r="AM5554" s="40"/>
      <c r="AN5554" s="40"/>
      <c r="AO5554" s="40"/>
      <c r="AP5554" s="40"/>
      <c r="AQ5554" s="40"/>
      <c r="AR5554" s="40"/>
      <c r="AS5554" s="40"/>
      <c r="AT5554" s="40"/>
      <c r="AU5554" s="40"/>
      <c r="AV5554" s="40"/>
      <c r="AW5554" s="40"/>
      <c r="AX5554" s="40"/>
      <c r="AY5554" s="40"/>
      <c r="AZ5554" s="40"/>
      <c r="BA5554" s="40"/>
      <c r="BB5554" s="40"/>
      <c r="BC5554" s="40"/>
      <c r="BD5554" s="40"/>
      <c r="BE5554" s="40"/>
      <c r="BF5554" s="40"/>
    </row>
    <row r="5555" spans="1:58" x14ac:dyDescent="0.4">
      <c r="A5555" s="510"/>
      <c r="B5555" s="40"/>
      <c r="C5555" s="40"/>
      <c r="D5555" s="45"/>
      <c r="E5555" s="45"/>
      <c r="F5555" s="64"/>
      <c r="G5555" s="40"/>
      <c r="H5555" s="40"/>
      <c r="I5555" s="40"/>
      <c r="J5555" s="40"/>
      <c r="K5555" s="40"/>
      <c r="L5555" s="40"/>
      <c r="M5555" s="40"/>
      <c r="N5555" s="40"/>
      <c r="O5555" s="40"/>
      <c r="P5555" s="40"/>
      <c r="Q5555" s="40"/>
      <c r="R5555" s="40"/>
      <c r="S5555" s="40"/>
      <c r="T5555" s="40"/>
      <c r="U5555" s="40"/>
      <c r="V5555" s="40"/>
      <c r="W5555" s="40"/>
      <c r="X5555" s="40"/>
      <c r="Y5555" s="40"/>
      <c r="Z5555" s="40"/>
      <c r="AA5555" s="40"/>
      <c r="AB5555" s="40"/>
      <c r="AC5555" s="40"/>
      <c r="AD5555" s="40"/>
      <c r="AE5555" s="40"/>
      <c r="AF5555" s="40"/>
      <c r="AG5555" s="40"/>
      <c r="AH5555" s="40"/>
      <c r="AI5555" s="40"/>
      <c r="AJ5555" s="40"/>
      <c r="AK5555" s="40"/>
      <c r="AL5555" s="40"/>
      <c r="AM5555" s="40"/>
      <c r="AN5555" s="40"/>
      <c r="AO5555" s="40"/>
      <c r="AP5555" s="40"/>
      <c r="AQ5555" s="40"/>
      <c r="AR5555" s="40"/>
      <c r="AS5555" s="40"/>
      <c r="AT5555" s="40"/>
      <c r="AU5555" s="40"/>
      <c r="AV5555" s="40"/>
      <c r="AW5555" s="40"/>
      <c r="AX5555" s="40"/>
      <c r="AY5555" s="40"/>
      <c r="AZ5555" s="40"/>
      <c r="BA5555" s="40"/>
      <c r="BB5555" s="40"/>
      <c r="BC5555" s="40"/>
      <c r="BD5555" s="40"/>
      <c r="BE5555" s="40"/>
      <c r="BF5555" s="40"/>
    </row>
    <row r="5556" spans="1:58" x14ac:dyDescent="0.4">
      <c r="A5556" s="510"/>
      <c r="B5556" s="40"/>
      <c r="C5556" s="40"/>
      <c r="D5556" s="45"/>
      <c r="E5556" s="45"/>
      <c r="F5556" s="64"/>
      <c r="G5556" s="40"/>
      <c r="H5556" s="40"/>
      <c r="I5556" s="40"/>
      <c r="J5556" s="40"/>
      <c r="K5556" s="40"/>
      <c r="L5556" s="40"/>
      <c r="M5556" s="40"/>
      <c r="N5556" s="40"/>
      <c r="O5556" s="40"/>
      <c r="P5556" s="40"/>
      <c r="Q5556" s="40"/>
      <c r="R5556" s="40"/>
      <c r="S5556" s="40"/>
      <c r="T5556" s="40"/>
      <c r="U5556" s="40"/>
      <c r="V5556" s="40"/>
      <c r="W5556" s="40"/>
      <c r="X5556" s="40"/>
      <c r="Y5556" s="40"/>
      <c r="Z5556" s="40"/>
      <c r="AA5556" s="40"/>
      <c r="AB5556" s="40"/>
      <c r="AC5556" s="40"/>
      <c r="AD5556" s="40"/>
      <c r="AE5556" s="40"/>
      <c r="AF5556" s="40"/>
      <c r="AG5556" s="40"/>
      <c r="AH5556" s="40"/>
      <c r="AI5556" s="40"/>
      <c r="AJ5556" s="40"/>
      <c r="AK5556" s="40"/>
      <c r="AL5556" s="40"/>
      <c r="AM5556" s="40"/>
      <c r="AN5556" s="40"/>
      <c r="AO5556" s="40"/>
      <c r="AP5556" s="40"/>
      <c r="AQ5556" s="40"/>
      <c r="AR5556" s="40"/>
      <c r="AS5556" s="40"/>
      <c r="AT5556" s="40"/>
      <c r="AU5556" s="40"/>
      <c r="AV5556" s="40"/>
      <c r="AW5556" s="40"/>
      <c r="AX5556" s="40"/>
      <c r="AY5556" s="40"/>
      <c r="AZ5556" s="40"/>
      <c r="BA5556" s="40"/>
      <c r="BB5556" s="40"/>
      <c r="BC5556" s="40"/>
      <c r="BD5556" s="40"/>
      <c r="BE5556" s="40"/>
      <c r="BF5556" s="40"/>
    </row>
    <row r="5557" spans="1:58" x14ac:dyDescent="0.4">
      <c r="A5557" s="510"/>
      <c r="B5557" s="40"/>
      <c r="C5557" s="40"/>
      <c r="D5557" s="45"/>
      <c r="E5557" s="45"/>
      <c r="F5557" s="64"/>
      <c r="G5557" s="40"/>
      <c r="H5557" s="40"/>
      <c r="I5557" s="40"/>
      <c r="J5557" s="40"/>
      <c r="K5557" s="40"/>
      <c r="L5557" s="40"/>
      <c r="M5557" s="40"/>
      <c r="N5557" s="40"/>
      <c r="O5557" s="40"/>
      <c r="P5557" s="40"/>
      <c r="Q5557" s="40"/>
      <c r="R5557" s="40"/>
      <c r="S5557" s="40"/>
      <c r="T5557" s="40"/>
      <c r="U5557" s="40"/>
      <c r="V5557" s="40"/>
      <c r="W5557" s="40"/>
      <c r="X5557" s="40"/>
      <c r="Y5557" s="40"/>
      <c r="Z5557" s="40"/>
      <c r="AA5557" s="40"/>
      <c r="AB5557" s="40"/>
      <c r="AC5557" s="40"/>
      <c r="AD5557" s="40"/>
      <c r="AE5557" s="40"/>
      <c r="AF5557" s="40"/>
      <c r="AG5557" s="40"/>
      <c r="AH5557" s="40"/>
      <c r="AI5557" s="40"/>
      <c r="AJ5557" s="40"/>
      <c r="AK5557" s="40"/>
      <c r="AL5557" s="40"/>
      <c r="AM5557" s="40"/>
      <c r="AN5557" s="40"/>
      <c r="AO5557" s="40"/>
      <c r="AP5557" s="40"/>
      <c r="AQ5557" s="40"/>
      <c r="AR5557" s="40"/>
      <c r="AS5557" s="40"/>
      <c r="AT5557" s="40"/>
      <c r="AU5557" s="40"/>
      <c r="AV5557" s="40"/>
      <c r="AW5557" s="40"/>
      <c r="AX5557" s="40"/>
      <c r="AY5557" s="40"/>
      <c r="AZ5557" s="40"/>
      <c r="BA5557" s="40"/>
      <c r="BB5557" s="40"/>
      <c r="BC5557" s="40"/>
      <c r="BD5557" s="40"/>
      <c r="BE5557" s="40"/>
      <c r="BF5557" s="40"/>
    </row>
    <row r="5558" spans="1:58" x14ac:dyDescent="0.4">
      <c r="A5558" s="510"/>
      <c r="B5558" s="40"/>
      <c r="C5558" s="40"/>
      <c r="D5558" s="45"/>
      <c r="E5558" s="45"/>
      <c r="F5558" s="64"/>
      <c r="G5558" s="40"/>
      <c r="H5558" s="40"/>
      <c r="I5558" s="40"/>
      <c r="J5558" s="40"/>
      <c r="K5558" s="40"/>
      <c r="L5558" s="40"/>
      <c r="M5558" s="40"/>
      <c r="N5558" s="40"/>
      <c r="O5558" s="40"/>
      <c r="P5558" s="40"/>
      <c r="Q5558" s="40"/>
      <c r="R5558" s="40"/>
      <c r="S5558" s="40"/>
      <c r="T5558" s="40"/>
      <c r="U5558" s="40"/>
      <c r="V5558" s="40"/>
      <c r="W5558" s="40"/>
      <c r="X5558" s="40"/>
      <c r="Y5558" s="40"/>
      <c r="Z5558" s="40"/>
      <c r="AA5558" s="40"/>
      <c r="AB5558" s="40"/>
      <c r="AC5558" s="40"/>
      <c r="AD5558" s="40"/>
      <c r="AE5558" s="40"/>
      <c r="AF5558" s="40"/>
      <c r="AG5558" s="40"/>
      <c r="AH5558" s="40"/>
      <c r="AI5558" s="40"/>
      <c r="AJ5558" s="40"/>
      <c r="AK5558" s="40"/>
      <c r="AL5558" s="40"/>
      <c r="AM5558" s="40"/>
      <c r="AN5558" s="40"/>
      <c r="AO5558" s="40"/>
      <c r="AP5558" s="40"/>
      <c r="AQ5558" s="40"/>
      <c r="AR5558" s="40"/>
      <c r="AS5558" s="40"/>
      <c r="AT5558" s="40"/>
      <c r="AU5558" s="40"/>
      <c r="AV5558" s="40"/>
      <c r="AW5558" s="40"/>
      <c r="AX5558" s="40"/>
      <c r="AY5558" s="40"/>
      <c r="AZ5558" s="40"/>
      <c r="BA5558" s="40"/>
      <c r="BB5558" s="40"/>
      <c r="BC5558" s="40"/>
      <c r="BD5558" s="40"/>
      <c r="BE5558" s="40"/>
      <c r="BF5558" s="40"/>
    </row>
    <row r="5559" spans="1:58" x14ac:dyDescent="0.4">
      <c r="A5559" s="510"/>
      <c r="B5559" s="40"/>
      <c r="C5559" s="40"/>
      <c r="D5559" s="45"/>
      <c r="E5559" s="45"/>
      <c r="F5559" s="64"/>
      <c r="G5559" s="40"/>
      <c r="H5559" s="40"/>
      <c r="I5559" s="40"/>
      <c r="J5559" s="40"/>
      <c r="K5559" s="40"/>
      <c r="L5559" s="40"/>
      <c r="M5559" s="40"/>
      <c r="N5559" s="40"/>
      <c r="O5559" s="40"/>
      <c r="P5559" s="40"/>
      <c r="Q5559" s="40"/>
      <c r="R5559" s="40"/>
      <c r="S5559" s="40"/>
      <c r="T5559" s="40"/>
      <c r="U5559" s="40"/>
      <c r="V5559" s="40"/>
      <c r="W5559" s="40"/>
      <c r="X5559" s="40"/>
      <c r="Y5559" s="40"/>
      <c r="Z5559" s="40"/>
      <c r="AA5559" s="40"/>
      <c r="AB5559" s="40"/>
      <c r="AC5559" s="40"/>
      <c r="AD5559" s="40"/>
      <c r="AE5559" s="40"/>
      <c r="AF5559" s="40"/>
      <c r="AG5559" s="40"/>
      <c r="AH5559" s="40"/>
      <c r="AI5559" s="40"/>
      <c r="AJ5559" s="40"/>
      <c r="AK5559" s="40"/>
      <c r="AL5559" s="40"/>
      <c r="AM5559" s="40"/>
      <c r="AN5559" s="40"/>
      <c r="AO5559" s="40"/>
      <c r="AP5559" s="40"/>
      <c r="AQ5559" s="40"/>
      <c r="AR5559" s="40"/>
      <c r="AS5559" s="40"/>
      <c r="AT5559" s="40"/>
      <c r="AU5559" s="40"/>
      <c r="AV5559" s="40"/>
      <c r="AW5559" s="40"/>
      <c r="AX5559" s="40"/>
      <c r="AY5559" s="40"/>
      <c r="AZ5559" s="40"/>
      <c r="BA5559" s="40"/>
      <c r="BB5559" s="40"/>
      <c r="BC5559" s="40"/>
      <c r="BD5559" s="40"/>
      <c r="BE5559" s="40"/>
      <c r="BF5559" s="40"/>
    </row>
    <row r="5560" spans="1:58" x14ac:dyDescent="0.4">
      <c r="A5560" s="510"/>
      <c r="B5560" s="40"/>
      <c r="C5560" s="40"/>
      <c r="D5560" s="45"/>
      <c r="E5560" s="45"/>
      <c r="F5560" s="64"/>
      <c r="G5560" s="40"/>
      <c r="H5560" s="40"/>
      <c r="I5560" s="40"/>
      <c r="J5560" s="40"/>
      <c r="K5560" s="40"/>
      <c r="L5560" s="40"/>
      <c r="M5560" s="40"/>
      <c r="N5560" s="40"/>
      <c r="O5560" s="40"/>
      <c r="P5560" s="40"/>
      <c r="Q5560" s="40"/>
      <c r="R5560" s="40"/>
      <c r="S5560" s="40"/>
      <c r="T5560" s="40"/>
      <c r="U5560" s="40"/>
      <c r="V5560" s="40"/>
      <c r="W5560" s="40"/>
      <c r="X5560" s="40"/>
      <c r="Y5560" s="40"/>
      <c r="Z5560" s="40"/>
      <c r="AA5560" s="40"/>
      <c r="AB5560" s="40"/>
      <c r="AC5560" s="40"/>
      <c r="AD5560" s="40"/>
      <c r="AE5560" s="40"/>
      <c r="AF5560" s="40"/>
      <c r="AG5560" s="40"/>
      <c r="AH5560" s="40"/>
      <c r="AI5560" s="40"/>
      <c r="AJ5560" s="40"/>
      <c r="AK5560" s="40"/>
      <c r="AL5560" s="40"/>
      <c r="AM5560" s="40"/>
      <c r="AN5560" s="40"/>
      <c r="AO5560" s="40"/>
      <c r="AP5560" s="40"/>
      <c r="AQ5560" s="40"/>
      <c r="AR5560" s="40"/>
      <c r="AS5560" s="40"/>
      <c r="AT5560" s="40"/>
      <c r="AU5560" s="40"/>
      <c r="AV5560" s="40"/>
      <c r="AW5560" s="40"/>
      <c r="AX5560" s="40"/>
      <c r="AY5560" s="40"/>
      <c r="AZ5560" s="40"/>
      <c r="BA5560" s="40"/>
      <c r="BB5560" s="40"/>
      <c r="BC5560" s="40"/>
      <c r="BD5560" s="40"/>
      <c r="BE5560" s="40"/>
      <c r="BF5560" s="40"/>
    </row>
    <row r="5561" spans="1:58" x14ac:dyDescent="0.4">
      <c r="A5561" s="510"/>
      <c r="B5561" s="40"/>
      <c r="C5561" s="40"/>
      <c r="D5561" s="45"/>
      <c r="E5561" s="45"/>
      <c r="F5561" s="64"/>
      <c r="G5561" s="40"/>
      <c r="H5561" s="40"/>
      <c r="I5561" s="40"/>
      <c r="J5561" s="40"/>
      <c r="K5561" s="40"/>
      <c r="L5561" s="40"/>
      <c r="M5561" s="40"/>
      <c r="N5561" s="40"/>
      <c r="O5561" s="40"/>
      <c r="P5561" s="40"/>
      <c r="Q5561" s="40"/>
      <c r="R5561" s="40"/>
      <c r="S5561" s="40"/>
      <c r="T5561" s="40"/>
      <c r="U5561" s="40"/>
      <c r="V5561" s="40"/>
      <c r="W5561" s="40"/>
      <c r="X5561" s="40"/>
      <c r="Y5561" s="40"/>
      <c r="Z5561" s="40"/>
      <c r="AA5561" s="40"/>
      <c r="AB5561" s="40"/>
      <c r="AC5561" s="40"/>
      <c r="AD5561" s="40"/>
      <c r="AE5561" s="40"/>
      <c r="AF5561" s="40"/>
      <c r="AG5561" s="40"/>
      <c r="AH5561" s="40"/>
      <c r="AI5561" s="40"/>
      <c r="AJ5561" s="40"/>
      <c r="AK5561" s="40"/>
      <c r="AL5561" s="40"/>
      <c r="AM5561" s="40"/>
      <c r="AN5561" s="40"/>
      <c r="AO5561" s="40"/>
      <c r="AP5561" s="40"/>
      <c r="AQ5561" s="40"/>
      <c r="AR5561" s="40"/>
      <c r="AS5561" s="40"/>
      <c r="AT5561" s="40"/>
      <c r="AU5561" s="40"/>
      <c r="AV5561" s="40"/>
      <c r="AW5561" s="40"/>
      <c r="AX5561" s="40"/>
      <c r="AY5561" s="40"/>
      <c r="AZ5561" s="40"/>
      <c r="BA5561" s="40"/>
      <c r="BB5561" s="40"/>
      <c r="BC5561" s="40"/>
      <c r="BD5561" s="40"/>
      <c r="BE5561" s="40"/>
      <c r="BF5561" s="40"/>
    </row>
    <row r="5562" spans="1:58" x14ac:dyDescent="0.4">
      <c r="A5562" s="510"/>
      <c r="B5562" s="40"/>
      <c r="C5562" s="40"/>
      <c r="D5562" s="45"/>
      <c r="E5562" s="45"/>
      <c r="F5562" s="64"/>
      <c r="G5562" s="40"/>
      <c r="H5562" s="40"/>
      <c r="I5562" s="40"/>
      <c r="J5562" s="40"/>
      <c r="K5562" s="40"/>
      <c r="L5562" s="40"/>
      <c r="M5562" s="40"/>
      <c r="N5562" s="40"/>
      <c r="O5562" s="40"/>
      <c r="P5562" s="40"/>
      <c r="Q5562" s="40"/>
      <c r="R5562" s="40"/>
      <c r="S5562" s="40"/>
      <c r="T5562" s="40"/>
      <c r="U5562" s="40"/>
      <c r="V5562" s="40"/>
      <c r="W5562" s="40"/>
      <c r="X5562" s="40"/>
      <c r="Y5562" s="40"/>
      <c r="Z5562" s="40"/>
      <c r="AA5562" s="40"/>
      <c r="AB5562" s="40"/>
      <c r="AC5562" s="40"/>
      <c r="AD5562" s="40"/>
      <c r="AE5562" s="40"/>
      <c r="AF5562" s="40"/>
      <c r="AG5562" s="40"/>
      <c r="AH5562" s="40"/>
      <c r="AI5562" s="40"/>
      <c r="AJ5562" s="40"/>
      <c r="AK5562" s="40"/>
      <c r="AL5562" s="40"/>
      <c r="AM5562" s="40"/>
      <c r="AN5562" s="40"/>
      <c r="AO5562" s="40"/>
      <c r="AP5562" s="40"/>
      <c r="AQ5562" s="40"/>
      <c r="AR5562" s="40"/>
      <c r="AS5562" s="40"/>
      <c r="AT5562" s="40"/>
      <c r="AU5562" s="40"/>
      <c r="AV5562" s="40"/>
      <c r="AW5562" s="40"/>
      <c r="AX5562" s="40"/>
      <c r="AY5562" s="40"/>
      <c r="AZ5562" s="40"/>
      <c r="BA5562" s="40"/>
      <c r="BB5562" s="40"/>
      <c r="BC5562" s="40"/>
      <c r="BD5562" s="40"/>
      <c r="BE5562" s="40"/>
      <c r="BF5562" s="40"/>
    </row>
    <row r="5563" spans="1:58" x14ac:dyDescent="0.4">
      <c r="A5563" s="510"/>
      <c r="B5563" s="40"/>
      <c r="C5563" s="40"/>
      <c r="D5563" s="45"/>
      <c r="E5563" s="45"/>
      <c r="F5563" s="64"/>
      <c r="G5563" s="40"/>
      <c r="H5563" s="40"/>
      <c r="I5563" s="40"/>
      <c r="J5563" s="40"/>
      <c r="K5563" s="40"/>
      <c r="L5563" s="40"/>
      <c r="M5563" s="40"/>
      <c r="N5563" s="40"/>
      <c r="O5563" s="40"/>
      <c r="P5563" s="40"/>
      <c r="Q5563" s="40"/>
      <c r="R5563" s="40"/>
      <c r="S5563" s="40"/>
      <c r="T5563" s="40"/>
      <c r="U5563" s="40"/>
      <c r="V5563" s="40"/>
      <c r="W5563" s="40"/>
      <c r="X5563" s="40"/>
      <c r="Y5563" s="40"/>
      <c r="Z5563" s="40"/>
      <c r="AA5563" s="40"/>
      <c r="AB5563" s="40"/>
      <c r="AC5563" s="40"/>
      <c r="AD5563" s="40"/>
      <c r="AE5563" s="40"/>
      <c r="AF5563" s="40"/>
      <c r="AG5563" s="40"/>
      <c r="AH5563" s="40"/>
      <c r="AI5563" s="40"/>
      <c r="AJ5563" s="40"/>
      <c r="AK5563" s="40"/>
      <c r="AL5563" s="40"/>
      <c r="AM5563" s="40"/>
      <c r="AN5563" s="40"/>
      <c r="AO5563" s="40"/>
      <c r="AP5563" s="40"/>
      <c r="AQ5563" s="40"/>
      <c r="AR5563" s="40"/>
      <c r="AS5563" s="40"/>
      <c r="AT5563" s="40"/>
      <c r="AU5563" s="40"/>
      <c r="AV5563" s="40"/>
      <c r="AW5563" s="40"/>
      <c r="AX5563" s="40"/>
      <c r="AY5563" s="40"/>
      <c r="AZ5563" s="40"/>
      <c r="BA5563" s="40"/>
      <c r="BB5563" s="40"/>
      <c r="BC5563" s="40"/>
      <c r="BD5563" s="40"/>
      <c r="BE5563" s="40"/>
      <c r="BF5563" s="40"/>
    </row>
    <row r="5564" spans="1:58" x14ac:dyDescent="0.4">
      <c r="A5564" s="510"/>
      <c r="B5564" s="40"/>
      <c r="C5564" s="40"/>
      <c r="D5564" s="45"/>
      <c r="E5564" s="45"/>
      <c r="F5564" s="64"/>
      <c r="G5564" s="40"/>
      <c r="H5564" s="40"/>
      <c r="I5564" s="40"/>
      <c r="J5564" s="40"/>
      <c r="K5564" s="40"/>
      <c r="L5564" s="40"/>
      <c r="M5564" s="40"/>
      <c r="N5564" s="40"/>
      <c r="O5564" s="40"/>
      <c r="P5564" s="40"/>
      <c r="Q5564" s="40"/>
      <c r="R5564" s="40"/>
      <c r="S5564" s="40"/>
      <c r="T5564" s="40"/>
      <c r="U5564" s="40"/>
      <c r="V5564" s="40"/>
      <c r="W5564" s="40"/>
      <c r="X5564" s="40"/>
      <c r="Y5564" s="40"/>
      <c r="Z5564" s="40"/>
      <c r="AA5564" s="40"/>
      <c r="AB5564" s="40"/>
      <c r="AC5564" s="40"/>
      <c r="AD5564" s="40"/>
      <c r="AE5564" s="40"/>
      <c r="AF5564" s="40"/>
      <c r="AG5564" s="40"/>
      <c r="AH5564" s="40"/>
      <c r="AI5564" s="40"/>
      <c r="AJ5564" s="40"/>
      <c r="AK5564" s="40"/>
      <c r="AL5564" s="40"/>
      <c r="AM5564" s="40"/>
      <c r="AN5564" s="40"/>
      <c r="AO5564" s="40"/>
      <c r="AP5564" s="40"/>
      <c r="AQ5564" s="40"/>
      <c r="AR5564" s="40"/>
      <c r="AS5564" s="40"/>
      <c r="AT5564" s="40"/>
      <c r="AU5564" s="40"/>
      <c r="AV5564" s="40"/>
      <c r="AW5564" s="40"/>
      <c r="AX5564" s="40"/>
      <c r="AY5564" s="40"/>
      <c r="AZ5564" s="40"/>
      <c r="BA5564" s="40"/>
      <c r="BB5564" s="40"/>
      <c r="BC5564" s="40"/>
      <c r="BD5564" s="40"/>
      <c r="BE5564" s="40"/>
      <c r="BF5564" s="40"/>
    </row>
    <row r="5565" spans="1:58" x14ac:dyDescent="0.4">
      <c r="A5565" s="510"/>
      <c r="B5565" s="40"/>
      <c r="C5565" s="40"/>
      <c r="D5565" s="45"/>
      <c r="E5565" s="45"/>
      <c r="F5565" s="64"/>
      <c r="G5565" s="40"/>
      <c r="H5565" s="40"/>
      <c r="I5565" s="40"/>
      <c r="J5565" s="40"/>
      <c r="K5565" s="40"/>
      <c r="L5565" s="40"/>
      <c r="M5565" s="40"/>
      <c r="N5565" s="40"/>
      <c r="O5565" s="40"/>
      <c r="P5565" s="40"/>
      <c r="Q5565" s="40"/>
      <c r="R5565" s="40"/>
      <c r="S5565" s="40"/>
      <c r="T5565" s="40"/>
      <c r="U5565" s="40"/>
      <c r="V5565" s="40"/>
      <c r="W5565" s="40"/>
      <c r="X5565" s="40"/>
      <c r="Y5565" s="40"/>
      <c r="Z5565" s="40"/>
      <c r="AA5565" s="40"/>
      <c r="AB5565" s="40"/>
      <c r="AC5565" s="40"/>
      <c r="AD5565" s="40"/>
      <c r="AE5565" s="40"/>
      <c r="AF5565" s="40"/>
      <c r="AG5565" s="40"/>
      <c r="AH5565" s="40"/>
      <c r="AI5565" s="40"/>
      <c r="AJ5565" s="40"/>
      <c r="AK5565" s="40"/>
      <c r="AL5565" s="40"/>
      <c r="AM5565" s="40"/>
      <c r="AN5565" s="40"/>
      <c r="AO5565" s="40"/>
      <c r="AP5565" s="40"/>
      <c r="AQ5565" s="40"/>
      <c r="AR5565" s="40"/>
      <c r="AS5565" s="40"/>
      <c r="AT5565" s="40"/>
      <c r="AU5565" s="40"/>
      <c r="AV5565" s="40"/>
      <c r="AW5565" s="40"/>
      <c r="AX5565" s="40"/>
      <c r="AY5565" s="40"/>
      <c r="AZ5565" s="40"/>
      <c r="BA5565" s="40"/>
      <c r="BB5565" s="40"/>
      <c r="BC5565" s="40"/>
      <c r="BD5565" s="40"/>
      <c r="BE5565" s="40"/>
      <c r="BF5565" s="40"/>
    </row>
    <row r="5566" spans="1:58" x14ac:dyDescent="0.4">
      <c r="A5566" s="510"/>
      <c r="B5566" s="40"/>
      <c r="C5566" s="40"/>
      <c r="D5566" s="45"/>
      <c r="E5566" s="45"/>
      <c r="F5566" s="64"/>
      <c r="G5566" s="40"/>
      <c r="H5566" s="40"/>
      <c r="I5566" s="40"/>
      <c r="J5566" s="40"/>
      <c r="K5566" s="40"/>
      <c r="L5566" s="40"/>
      <c r="M5566" s="40"/>
      <c r="N5566" s="40"/>
      <c r="O5566" s="40"/>
      <c r="P5566" s="40"/>
      <c r="Q5566" s="40"/>
      <c r="R5566" s="40"/>
      <c r="S5566" s="40"/>
      <c r="T5566" s="40"/>
      <c r="U5566" s="40"/>
      <c r="V5566" s="40"/>
      <c r="W5566" s="40"/>
      <c r="X5566" s="40"/>
      <c r="Y5566" s="40"/>
      <c r="Z5566" s="40"/>
      <c r="AA5566" s="40"/>
      <c r="AB5566" s="40"/>
      <c r="AC5566" s="40"/>
      <c r="AD5566" s="40"/>
      <c r="AE5566" s="40"/>
      <c r="AF5566" s="40"/>
      <c r="AG5566" s="40"/>
      <c r="AH5566" s="40"/>
      <c r="AI5566" s="40"/>
      <c r="AJ5566" s="40"/>
      <c r="AK5566" s="40"/>
      <c r="AL5566" s="40"/>
      <c r="AM5566" s="40"/>
      <c r="AN5566" s="40"/>
      <c r="AO5566" s="40"/>
      <c r="AP5566" s="40"/>
      <c r="AQ5566" s="40"/>
      <c r="AR5566" s="40"/>
      <c r="AS5566" s="40"/>
      <c r="AT5566" s="40"/>
      <c r="AU5566" s="40"/>
      <c r="AV5566" s="40"/>
      <c r="AW5566" s="40"/>
      <c r="AX5566" s="40"/>
      <c r="AY5566" s="40"/>
      <c r="AZ5566" s="40"/>
      <c r="BA5566" s="40"/>
      <c r="BB5566" s="40"/>
      <c r="BC5566" s="40"/>
      <c r="BD5566" s="40"/>
      <c r="BE5566" s="40"/>
      <c r="BF5566" s="40"/>
    </row>
    <row r="5567" spans="1:58" x14ac:dyDescent="0.4">
      <c r="A5567" s="510"/>
      <c r="B5567" s="40"/>
      <c r="C5567" s="40"/>
      <c r="D5567" s="45"/>
      <c r="E5567" s="45"/>
      <c r="F5567" s="64"/>
      <c r="G5567" s="40"/>
      <c r="H5567" s="40"/>
      <c r="I5567" s="40"/>
      <c r="J5567" s="40"/>
      <c r="K5567" s="40"/>
      <c r="L5567" s="40"/>
      <c r="M5567" s="40"/>
      <c r="N5567" s="40"/>
      <c r="O5567" s="40"/>
      <c r="P5567" s="40"/>
      <c r="Q5567" s="40"/>
      <c r="R5567" s="40"/>
      <c r="S5567" s="40"/>
      <c r="T5567" s="40"/>
      <c r="U5567" s="40"/>
      <c r="V5567" s="40"/>
      <c r="W5567" s="40"/>
      <c r="X5567" s="40"/>
      <c r="Y5567" s="40"/>
      <c r="Z5567" s="40"/>
      <c r="AA5567" s="40"/>
      <c r="AB5567" s="40"/>
      <c r="AC5567" s="40"/>
      <c r="AD5567" s="40"/>
      <c r="AE5567" s="40"/>
      <c r="AF5567" s="40"/>
      <c r="AG5567" s="40"/>
      <c r="AH5567" s="40"/>
      <c r="AI5567" s="40"/>
      <c r="AJ5567" s="40"/>
      <c r="AK5567" s="40"/>
      <c r="AL5567" s="40"/>
      <c r="AM5567" s="40"/>
      <c r="AN5567" s="40"/>
      <c r="AO5567" s="40"/>
      <c r="AP5567" s="40"/>
      <c r="AQ5567" s="40"/>
      <c r="AR5567" s="40"/>
      <c r="AS5567" s="40"/>
      <c r="AT5567" s="40"/>
      <c r="AU5567" s="40"/>
      <c r="AV5567" s="40"/>
      <c r="AW5567" s="40"/>
      <c r="AX5567" s="40"/>
      <c r="AY5567" s="40"/>
      <c r="AZ5567" s="40"/>
      <c r="BA5567" s="40"/>
      <c r="BB5567" s="40"/>
      <c r="BC5567" s="40"/>
      <c r="BD5567" s="40"/>
      <c r="BE5567" s="40"/>
      <c r="BF5567" s="40"/>
    </row>
    <row r="5568" spans="1:58" x14ac:dyDescent="0.4">
      <c r="A5568" s="510"/>
      <c r="B5568" s="40"/>
      <c r="C5568" s="40"/>
      <c r="D5568" s="45"/>
      <c r="E5568" s="45"/>
      <c r="F5568" s="64"/>
      <c r="G5568" s="40"/>
      <c r="H5568" s="40"/>
      <c r="I5568" s="40"/>
      <c r="J5568" s="40"/>
      <c r="K5568" s="40"/>
      <c r="L5568" s="40"/>
      <c r="M5568" s="40"/>
      <c r="N5568" s="40"/>
      <c r="O5568" s="40"/>
      <c r="P5568" s="40"/>
      <c r="Q5568" s="40"/>
      <c r="R5568" s="40"/>
      <c r="S5568" s="40"/>
      <c r="T5568" s="40"/>
      <c r="U5568" s="40"/>
      <c r="V5568" s="40"/>
      <c r="W5568" s="40"/>
      <c r="X5568" s="40"/>
      <c r="Y5568" s="40"/>
      <c r="Z5568" s="40"/>
      <c r="AA5568" s="40"/>
      <c r="AB5568" s="40"/>
      <c r="AC5568" s="40"/>
      <c r="AD5568" s="40"/>
      <c r="AE5568" s="40"/>
      <c r="AF5568" s="40"/>
      <c r="AG5568" s="40"/>
      <c r="AH5568" s="40"/>
      <c r="AI5568" s="40"/>
      <c r="AJ5568" s="40"/>
      <c r="AK5568" s="40"/>
      <c r="AL5568" s="40"/>
      <c r="AM5568" s="40"/>
      <c r="AN5568" s="40"/>
      <c r="AO5568" s="40"/>
      <c r="AP5568" s="40"/>
      <c r="AQ5568" s="40"/>
      <c r="AR5568" s="40"/>
      <c r="AS5568" s="40"/>
      <c r="AT5568" s="40"/>
      <c r="AU5568" s="40"/>
      <c r="AV5568" s="40"/>
      <c r="AW5568" s="40"/>
      <c r="AX5568" s="40"/>
      <c r="AY5568" s="40"/>
      <c r="AZ5568" s="40"/>
      <c r="BA5568" s="40"/>
      <c r="BB5568" s="40"/>
      <c r="BC5568" s="40"/>
      <c r="BD5568" s="40"/>
      <c r="BE5568" s="40"/>
      <c r="BF5568" s="40"/>
    </row>
    <row r="5569" spans="1:58" x14ac:dyDescent="0.4">
      <c r="A5569" s="510"/>
      <c r="B5569" s="40"/>
      <c r="C5569" s="40"/>
      <c r="D5569" s="45"/>
      <c r="E5569" s="45"/>
      <c r="F5569" s="64"/>
      <c r="G5569" s="40"/>
      <c r="H5569" s="40"/>
      <c r="I5569" s="40"/>
      <c r="J5569" s="40"/>
      <c r="K5569" s="40"/>
      <c r="L5569" s="40"/>
      <c r="M5569" s="40"/>
      <c r="N5569" s="40"/>
      <c r="O5569" s="40"/>
      <c r="P5569" s="40"/>
      <c r="Q5569" s="40"/>
      <c r="R5569" s="40"/>
      <c r="S5569" s="40"/>
      <c r="T5569" s="40"/>
      <c r="U5569" s="40"/>
      <c r="V5569" s="40"/>
      <c r="W5569" s="40"/>
      <c r="X5569" s="40"/>
      <c r="Y5569" s="40"/>
      <c r="Z5569" s="40"/>
      <c r="AA5569" s="40"/>
      <c r="AB5569" s="40"/>
      <c r="AC5569" s="40"/>
      <c r="AD5569" s="40"/>
      <c r="AE5569" s="40"/>
      <c r="AF5569" s="40"/>
      <c r="AG5569" s="40"/>
      <c r="AH5569" s="40"/>
      <c r="AI5569" s="40"/>
      <c r="AJ5569" s="40"/>
      <c r="AK5569" s="40"/>
      <c r="AL5569" s="40"/>
      <c r="AM5569" s="40"/>
      <c r="AN5569" s="40"/>
      <c r="AO5569" s="40"/>
      <c r="AP5569" s="40"/>
      <c r="AQ5569" s="40"/>
      <c r="AR5569" s="40"/>
      <c r="AS5569" s="40"/>
      <c r="AT5569" s="40"/>
      <c r="AU5569" s="40"/>
      <c r="AV5569" s="40"/>
      <c r="AW5569" s="40"/>
      <c r="AX5569" s="40"/>
      <c r="AY5569" s="40"/>
      <c r="AZ5569" s="40"/>
      <c r="BA5569" s="40"/>
      <c r="BB5569" s="40"/>
      <c r="BC5569" s="40"/>
      <c r="BD5569" s="40"/>
      <c r="BE5569" s="40"/>
      <c r="BF5569" s="40"/>
    </row>
    <row r="5570" spans="1:58" x14ac:dyDescent="0.4">
      <c r="A5570" s="510"/>
      <c r="B5570" s="40"/>
      <c r="C5570" s="40"/>
      <c r="D5570" s="45"/>
      <c r="E5570" s="45"/>
      <c r="F5570" s="64"/>
      <c r="G5570" s="40"/>
      <c r="H5570" s="40"/>
      <c r="I5570" s="40"/>
      <c r="J5570" s="40"/>
      <c r="K5570" s="40"/>
      <c r="L5570" s="40"/>
      <c r="M5570" s="40"/>
      <c r="N5570" s="40"/>
      <c r="O5570" s="40"/>
      <c r="P5570" s="40"/>
      <c r="Q5570" s="40"/>
      <c r="R5570" s="40"/>
      <c r="S5570" s="40"/>
      <c r="T5570" s="40"/>
      <c r="U5570" s="40"/>
      <c r="V5570" s="40"/>
      <c r="W5570" s="40"/>
      <c r="X5570" s="40"/>
      <c r="Y5570" s="40"/>
      <c r="Z5570" s="40"/>
      <c r="AA5570" s="40"/>
      <c r="AB5570" s="40"/>
      <c r="AC5570" s="40"/>
      <c r="AD5570" s="40"/>
      <c r="AE5570" s="40"/>
      <c r="AF5570" s="40"/>
      <c r="AG5570" s="40"/>
      <c r="AH5570" s="40"/>
      <c r="AI5570" s="40"/>
      <c r="AJ5570" s="40"/>
      <c r="AK5570" s="40"/>
      <c r="AL5570" s="40"/>
      <c r="AM5570" s="40"/>
      <c r="AN5570" s="40"/>
      <c r="AO5570" s="40"/>
      <c r="AP5570" s="40"/>
      <c r="AQ5570" s="40"/>
      <c r="AR5570" s="40"/>
      <c r="AS5570" s="40"/>
      <c r="AT5570" s="40"/>
      <c r="AU5570" s="40"/>
      <c r="AV5570" s="40"/>
      <c r="AW5570" s="40"/>
      <c r="AX5570" s="40"/>
      <c r="AY5570" s="40"/>
      <c r="AZ5570" s="40"/>
      <c r="BA5570" s="40"/>
      <c r="BB5570" s="40"/>
      <c r="BC5570" s="40"/>
      <c r="BD5570" s="40"/>
      <c r="BE5570" s="40"/>
      <c r="BF5570" s="40"/>
    </row>
    <row r="5571" spans="1:58" x14ac:dyDescent="0.4">
      <c r="A5571" s="510"/>
      <c r="B5571" s="40"/>
      <c r="C5571" s="40"/>
      <c r="D5571" s="45"/>
      <c r="E5571" s="45"/>
      <c r="F5571" s="64"/>
      <c r="G5571" s="40"/>
      <c r="H5571" s="40"/>
      <c r="I5571" s="40"/>
      <c r="J5571" s="40"/>
      <c r="K5571" s="40"/>
      <c r="L5571" s="40"/>
      <c r="M5571" s="40"/>
      <c r="N5571" s="40"/>
      <c r="O5571" s="40"/>
      <c r="P5571" s="40"/>
      <c r="Q5571" s="40"/>
      <c r="R5571" s="40"/>
      <c r="S5571" s="40"/>
      <c r="T5571" s="40"/>
      <c r="U5571" s="40"/>
      <c r="V5571" s="40"/>
      <c r="W5571" s="40"/>
      <c r="X5571" s="40"/>
      <c r="Y5571" s="40"/>
      <c r="Z5571" s="40"/>
      <c r="AA5571" s="40"/>
      <c r="AB5571" s="40"/>
      <c r="AC5571" s="40"/>
      <c r="AD5571" s="40"/>
      <c r="AE5571" s="40"/>
      <c r="AF5571" s="40"/>
      <c r="AG5571" s="40"/>
      <c r="AH5571" s="40"/>
      <c r="AI5571" s="40"/>
      <c r="AJ5571" s="40"/>
      <c r="AK5571" s="40"/>
      <c r="AL5571" s="40"/>
      <c r="AM5571" s="40"/>
      <c r="AN5571" s="40"/>
      <c r="AO5571" s="40"/>
      <c r="AP5571" s="40"/>
      <c r="AQ5571" s="40"/>
      <c r="AR5571" s="40"/>
      <c r="AS5571" s="40"/>
      <c r="AT5571" s="40"/>
      <c r="AU5571" s="40"/>
      <c r="AV5571" s="40"/>
      <c r="AW5571" s="40"/>
      <c r="AX5571" s="40"/>
      <c r="AY5571" s="40"/>
      <c r="AZ5571" s="40"/>
      <c r="BA5571" s="40"/>
      <c r="BB5571" s="40"/>
      <c r="BC5571" s="40"/>
      <c r="BD5571" s="40"/>
      <c r="BE5571" s="40"/>
      <c r="BF5571" s="40"/>
    </row>
    <row r="5572" spans="1:58" x14ac:dyDescent="0.4">
      <c r="A5572" s="510"/>
      <c r="B5572" s="40"/>
      <c r="C5572" s="40"/>
      <c r="D5572" s="45"/>
      <c r="E5572" s="45"/>
      <c r="F5572" s="64"/>
      <c r="G5572" s="40"/>
      <c r="H5572" s="40"/>
      <c r="I5572" s="40"/>
      <c r="J5572" s="40"/>
      <c r="K5572" s="40"/>
      <c r="L5572" s="40"/>
      <c r="M5572" s="40"/>
      <c r="N5572" s="40"/>
      <c r="O5572" s="40"/>
      <c r="P5572" s="40"/>
      <c r="Q5572" s="40"/>
      <c r="R5572" s="40"/>
      <c r="S5572" s="40"/>
      <c r="T5572" s="40"/>
      <c r="U5572" s="40"/>
      <c r="V5572" s="40"/>
      <c r="W5572" s="40"/>
      <c r="X5572" s="40"/>
      <c r="Y5572" s="40"/>
      <c r="Z5572" s="40"/>
      <c r="AA5572" s="40"/>
      <c r="AB5572" s="40"/>
      <c r="AC5572" s="40"/>
      <c r="AD5572" s="40"/>
      <c r="AE5572" s="40"/>
      <c r="AF5572" s="40"/>
      <c r="AG5572" s="40"/>
      <c r="AH5572" s="40"/>
      <c r="AI5572" s="40"/>
      <c r="AJ5572" s="40"/>
      <c r="AK5572" s="40"/>
      <c r="AL5572" s="40"/>
      <c r="AM5572" s="40"/>
      <c r="AN5572" s="40"/>
      <c r="AO5572" s="40"/>
      <c r="AP5572" s="40"/>
      <c r="AQ5572" s="40"/>
      <c r="AR5572" s="40"/>
      <c r="AS5572" s="40"/>
      <c r="AT5572" s="40"/>
      <c r="AU5572" s="40"/>
      <c r="AV5572" s="40"/>
      <c r="AW5572" s="40"/>
      <c r="AX5572" s="40"/>
      <c r="AY5572" s="40"/>
      <c r="AZ5572" s="40"/>
      <c r="BA5572" s="40"/>
      <c r="BB5572" s="40"/>
      <c r="BC5572" s="40"/>
      <c r="BD5572" s="40"/>
      <c r="BE5572" s="40"/>
      <c r="BF5572" s="40"/>
    </row>
    <row r="5573" spans="1:58" x14ac:dyDescent="0.4">
      <c r="A5573" s="510"/>
      <c r="B5573" s="40"/>
      <c r="C5573" s="40"/>
      <c r="D5573" s="45"/>
      <c r="E5573" s="45"/>
      <c r="F5573" s="64"/>
      <c r="G5573" s="40"/>
      <c r="H5573" s="40"/>
      <c r="I5573" s="40"/>
      <c r="J5573" s="40"/>
      <c r="K5573" s="40"/>
      <c r="L5573" s="40"/>
      <c r="M5573" s="40"/>
      <c r="N5573" s="40"/>
      <c r="O5573" s="40"/>
      <c r="P5573" s="40"/>
      <c r="Q5573" s="40"/>
      <c r="R5573" s="40"/>
      <c r="S5573" s="40"/>
      <c r="T5573" s="40"/>
      <c r="U5573" s="40"/>
      <c r="V5573" s="40"/>
      <c r="W5573" s="40"/>
      <c r="X5573" s="40"/>
      <c r="Y5573" s="40"/>
      <c r="Z5573" s="40"/>
      <c r="AA5573" s="40"/>
      <c r="AB5573" s="40"/>
      <c r="AC5573" s="40"/>
      <c r="AD5573" s="40"/>
      <c r="AE5573" s="40"/>
      <c r="AF5573" s="40"/>
      <c r="AG5573" s="40"/>
      <c r="AH5573" s="40"/>
      <c r="AI5573" s="40"/>
      <c r="AJ5573" s="40"/>
      <c r="AK5573" s="40"/>
      <c r="AL5573" s="40"/>
      <c r="AM5573" s="40"/>
      <c r="AN5573" s="40"/>
      <c r="AO5573" s="40"/>
      <c r="AP5573" s="40"/>
      <c r="AQ5573" s="40"/>
      <c r="AR5573" s="40"/>
      <c r="AS5573" s="40"/>
      <c r="AT5573" s="40"/>
      <c r="AU5573" s="40"/>
      <c r="AV5573" s="40"/>
      <c r="AW5573" s="40"/>
      <c r="AX5573" s="40"/>
      <c r="AY5573" s="40"/>
      <c r="AZ5573" s="40"/>
      <c r="BA5573" s="40"/>
      <c r="BB5573" s="40"/>
      <c r="BC5573" s="40"/>
      <c r="BD5573" s="40"/>
      <c r="BE5573" s="40"/>
      <c r="BF5573" s="40"/>
    </row>
    <row r="5574" spans="1:58" x14ac:dyDescent="0.4">
      <c r="A5574" s="510"/>
      <c r="B5574" s="40"/>
      <c r="C5574" s="40"/>
      <c r="D5574" s="45"/>
      <c r="E5574" s="45"/>
      <c r="F5574" s="64"/>
      <c r="G5574" s="40"/>
      <c r="H5574" s="40"/>
      <c r="I5574" s="40"/>
      <c r="J5574" s="40"/>
      <c r="K5574" s="40"/>
      <c r="L5574" s="40"/>
      <c r="M5574" s="40"/>
      <c r="N5574" s="40"/>
      <c r="O5574" s="40"/>
      <c r="P5574" s="40"/>
      <c r="Q5574" s="40"/>
      <c r="R5574" s="40"/>
      <c r="S5574" s="40"/>
      <c r="T5574" s="40"/>
      <c r="U5574" s="40"/>
      <c r="V5574" s="40"/>
      <c r="W5574" s="40"/>
      <c r="X5574" s="40"/>
      <c r="Y5574" s="40"/>
      <c r="Z5574" s="40"/>
      <c r="AA5574" s="40"/>
      <c r="AB5574" s="40"/>
      <c r="AC5574" s="40"/>
      <c r="AD5574" s="40"/>
      <c r="AE5574" s="40"/>
      <c r="AF5574" s="40"/>
      <c r="AG5574" s="40"/>
      <c r="AH5574" s="40"/>
      <c r="AI5574" s="40"/>
      <c r="AJ5574" s="40"/>
      <c r="AK5574" s="40"/>
      <c r="AL5574" s="40"/>
      <c r="AM5574" s="40"/>
      <c r="AN5574" s="40"/>
      <c r="AO5574" s="40"/>
      <c r="AP5574" s="40"/>
      <c r="AQ5574" s="40"/>
      <c r="AR5574" s="40"/>
      <c r="AS5574" s="40"/>
      <c r="AT5574" s="40"/>
      <c r="AU5574" s="40"/>
      <c r="AV5574" s="40"/>
      <c r="AW5574" s="40"/>
      <c r="AX5574" s="40"/>
      <c r="AY5574" s="40"/>
      <c r="AZ5574" s="40"/>
      <c r="BA5574" s="40"/>
      <c r="BB5574" s="40"/>
      <c r="BC5574" s="40"/>
      <c r="BD5574" s="40"/>
      <c r="BE5574" s="40"/>
      <c r="BF5574" s="40"/>
    </row>
    <row r="5575" spans="1:58" x14ac:dyDescent="0.4">
      <c r="A5575" s="510"/>
      <c r="B5575" s="40"/>
      <c r="C5575" s="40"/>
      <c r="D5575" s="45"/>
      <c r="E5575" s="45"/>
      <c r="F5575" s="64"/>
      <c r="G5575" s="40"/>
      <c r="H5575" s="40"/>
      <c r="I5575" s="40"/>
      <c r="J5575" s="40"/>
      <c r="K5575" s="40"/>
      <c r="L5575" s="40"/>
      <c r="M5575" s="40"/>
      <c r="N5575" s="40"/>
      <c r="O5575" s="40"/>
      <c r="P5575" s="40"/>
      <c r="Q5575" s="40"/>
      <c r="R5575" s="40"/>
      <c r="S5575" s="40"/>
      <c r="T5575" s="40"/>
      <c r="U5575" s="40"/>
      <c r="V5575" s="40"/>
      <c r="W5575" s="40"/>
      <c r="X5575" s="40"/>
      <c r="Y5575" s="40"/>
      <c r="Z5575" s="40"/>
      <c r="AA5575" s="40"/>
      <c r="AB5575" s="40"/>
      <c r="AC5575" s="40"/>
      <c r="AD5575" s="40"/>
      <c r="AE5575" s="40"/>
      <c r="AF5575" s="40"/>
      <c r="AG5575" s="40"/>
      <c r="AH5575" s="40"/>
      <c r="AI5575" s="40"/>
      <c r="AJ5575" s="40"/>
      <c r="AK5575" s="40"/>
      <c r="AL5575" s="40"/>
      <c r="AM5575" s="40"/>
      <c r="AN5575" s="40"/>
      <c r="AO5575" s="40"/>
      <c r="AP5575" s="40"/>
      <c r="AQ5575" s="40"/>
      <c r="AR5575" s="40"/>
      <c r="AS5575" s="40"/>
      <c r="AT5575" s="40"/>
      <c r="AU5575" s="40"/>
      <c r="AV5575" s="40"/>
      <c r="AW5575" s="40"/>
      <c r="AX5575" s="40"/>
      <c r="AY5575" s="40"/>
      <c r="AZ5575" s="40"/>
      <c r="BA5575" s="40"/>
      <c r="BB5575" s="40"/>
      <c r="BC5575" s="40"/>
      <c r="BD5575" s="40"/>
      <c r="BE5575" s="40"/>
      <c r="BF5575" s="40"/>
    </row>
    <row r="5576" spans="1:58" x14ac:dyDescent="0.4">
      <c r="A5576" s="510"/>
      <c r="B5576" s="40"/>
      <c r="C5576" s="40"/>
      <c r="D5576" s="45"/>
      <c r="E5576" s="45"/>
      <c r="F5576" s="64"/>
      <c r="G5576" s="40"/>
      <c r="H5576" s="40"/>
      <c r="I5576" s="40"/>
      <c r="J5576" s="40"/>
      <c r="K5576" s="40"/>
      <c r="L5576" s="40"/>
      <c r="M5576" s="40"/>
      <c r="N5576" s="40"/>
      <c r="O5576" s="40"/>
      <c r="P5576" s="40"/>
      <c r="Q5576" s="40"/>
      <c r="R5576" s="40"/>
      <c r="S5576" s="40"/>
      <c r="T5576" s="40"/>
      <c r="U5576" s="40"/>
      <c r="V5576" s="40"/>
      <c r="W5576" s="40"/>
      <c r="X5576" s="40"/>
      <c r="Y5576" s="40"/>
      <c r="Z5576" s="40"/>
      <c r="AA5576" s="40"/>
      <c r="AB5576" s="40"/>
      <c r="AC5576" s="40"/>
      <c r="AD5576" s="40"/>
      <c r="AE5576" s="40"/>
      <c r="AF5576" s="40"/>
      <c r="AG5576" s="40"/>
      <c r="AH5576" s="40"/>
      <c r="AI5576" s="40"/>
      <c r="AJ5576" s="40"/>
      <c r="AK5576" s="40"/>
      <c r="AL5576" s="40"/>
      <c r="AM5576" s="40"/>
      <c r="AN5576" s="40"/>
      <c r="AO5576" s="40"/>
      <c r="AP5576" s="40"/>
      <c r="AQ5576" s="40"/>
      <c r="AR5576" s="40"/>
      <c r="AS5576" s="40"/>
      <c r="AT5576" s="40"/>
      <c r="AU5576" s="40"/>
      <c r="AV5576" s="40"/>
      <c r="AW5576" s="40"/>
      <c r="AX5576" s="40"/>
      <c r="AY5576" s="40"/>
      <c r="AZ5576" s="40"/>
      <c r="BA5576" s="40"/>
      <c r="BB5576" s="40"/>
      <c r="BC5576" s="40"/>
      <c r="BD5576" s="40"/>
      <c r="BE5576" s="40"/>
      <c r="BF5576" s="40"/>
    </row>
    <row r="5577" spans="1:58" x14ac:dyDescent="0.4">
      <c r="A5577" s="510"/>
      <c r="B5577" s="40"/>
      <c r="C5577" s="40"/>
      <c r="D5577" s="45"/>
      <c r="E5577" s="45"/>
      <c r="F5577" s="64"/>
      <c r="G5577" s="40"/>
      <c r="H5577" s="40"/>
      <c r="I5577" s="40"/>
      <c r="J5577" s="40"/>
      <c r="K5577" s="40"/>
      <c r="L5577" s="40"/>
      <c r="M5577" s="40"/>
      <c r="N5577" s="40"/>
      <c r="O5577" s="40"/>
      <c r="P5577" s="40"/>
      <c r="Q5577" s="40"/>
      <c r="R5577" s="40"/>
      <c r="S5577" s="40"/>
      <c r="T5577" s="40"/>
      <c r="U5577" s="40"/>
      <c r="V5577" s="40"/>
      <c r="W5577" s="40"/>
      <c r="X5577" s="40"/>
      <c r="Y5577" s="40"/>
      <c r="Z5577" s="40"/>
      <c r="AA5577" s="40"/>
      <c r="AB5577" s="40"/>
      <c r="AC5577" s="40"/>
      <c r="AD5577" s="40"/>
      <c r="AE5577" s="40"/>
      <c r="AF5577" s="40"/>
      <c r="AG5577" s="40"/>
      <c r="AH5577" s="40"/>
      <c r="AI5577" s="40"/>
      <c r="AJ5577" s="40"/>
      <c r="AK5577" s="40"/>
      <c r="AL5577" s="40"/>
      <c r="AM5577" s="40"/>
      <c r="AN5577" s="40"/>
      <c r="AO5577" s="40"/>
      <c r="AP5577" s="40"/>
      <c r="AQ5577" s="40"/>
      <c r="AR5577" s="40"/>
      <c r="AS5577" s="40"/>
      <c r="AT5577" s="40"/>
      <c r="AU5577" s="40"/>
      <c r="AV5577" s="40"/>
      <c r="AW5577" s="40"/>
      <c r="AX5577" s="40"/>
      <c r="AY5577" s="40"/>
      <c r="AZ5577" s="40"/>
      <c r="BA5577" s="40"/>
      <c r="BB5577" s="40"/>
      <c r="BC5577" s="40"/>
      <c r="BD5577" s="40"/>
      <c r="BE5577" s="40"/>
      <c r="BF5577" s="40"/>
    </row>
    <row r="5578" spans="1:58" x14ac:dyDescent="0.4">
      <c r="A5578" s="510"/>
      <c r="B5578" s="40"/>
      <c r="C5578" s="40"/>
      <c r="D5578" s="45"/>
      <c r="E5578" s="45"/>
      <c r="F5578" s="64"/>
      <c r="G5578" s="40"/>
      <c r="H5578" s="40"/>
      <c r="I5578" s="40"/>
      <c r="J5578" s="40"/>
      <c r="K5578" s="40"/>
      <c r="L5578" s="40"/>
      <c r="M5578" s="40"/>
      <c r="N5578" s="40"/>
      <c r="O5578" s="40"/>
      <c r="P5578" s="40"/>
      <c r="Q5578" s="40"/>
      <c r="R5578" s="40"/>
      <c r="S5578" s="40"/>
      <c r="T5578" s="40"/>
      <c r="U5578" s="40"/>
      <c r="V5578" s="40"/>
      <c r="W5578" s="40"/>
      <c r="X5578" s="40"/>
      <c r="Y5578" s="40"/>
      <c r="Z5578" s="40"/>
      <c r="AA5578" s="40"/>
      <c r="AB5578" s="40"/>
      <c r="AC5578" s="40"/>
      <c r="AD5578" s="40"/>
      <c r="AE5578" s="40"/>
      <c r="AF5578" s="40"/>
      <c r="AG5578" s="40"/>
      <c r="AH5578" s="40"/>
      <c r="AI5578" s="40"/>
      <c r="AJ5578" s="40"/>
      <c r="AK5578" s="40"/>
      <c r="AL5578" s="40"/>
      <c r="AM5578" s="40"/>
      <c r="AN5578" s="40"/>
      <c r="AO5578" s="40"/>
      <c r="AP5578" s="40"/>
      <c r="AQ5578" s="40"/>
      <c r="AR5578" s="40"/>
      <c r="AS5578" s="40"/>
      <c r="AT5578" s="40"/>
      <c r="AU5578" s="40"/>
      <c r="AV5578" s="40"/>
      <c r="AW5578" s="40"/>
      <c r="AX5578" s="40"/>
      <c r="AY5578" s="40"/>
      <c r="AZ5578" s="40"/>
      <c r="BA5578" s="40"/>
      <c r="BB5578" s="40"/>
      <c r="BC5578" s="40"/>
      <c r="BD5578" s="40"/>
      <c r="BE5578" s="40"/>
      <c r="BF5578" s="40"/>
    </row>
    <row r="5579" spans="1:58" x14ac:dyDescent="0.4">
      <c r="A5579" s="510"/>
      <c r="B5579" s="40"/>
      <c r="C5579" s="40"/>
      <c r="D5579" s="45"/>
      <c r="E5579" s="45"/>
      <c r="F5579" s="64"/>
      <c r="G5579" s="40"/>
      <c r="H5579" s="40"/>
      <c r="I5579" s="40"/>
      <c r="J5579" s="40"/>
      <c r="K5579" s="40"/>
      <c r="L5579" s="40"/>
      <c r="M5579" s="40"/>
      <c r="N5579" s="40"/>
      <c r="O5579" s="40"/>
      <c r="P5579" s="40"/>
      <c r="Q5579" s="40"/>
      <c r="R5579" s="40"/>
      <c r="S5579" s="40"/>
      <c r="T5579" s="40"/>
      <c r="U5579" s="40"/>
      <c r="V5579" s="40"/>
      <c r="W5579" s="40"/>
      <c r="X5579" s="40"/>
      <c r="Y5579" s="40"/>
      <c r="Z5579" s="40"/>
      <c r="AA5579" s="40"/>
      <c r="AB5579" s="40"/>
      <c r="AC5579" s="40"/>
      <c r="AD5579" s="40"/>
      <c r="AE5579" s="40"/>
      <c r="AF5579" s="40"/>
      <c r="AG5579" s="40"/>
      <c r="AH5579" s="40"/>
      <c r="AI5579" s="40"/>
      <c r="AJ5579" s="40"/>
      <c r="AK5579" s="40"/>
      <c r="AL5579" s="40"/>
      <c r="AM5579" s="40"/>
      <c r="AN5579" s="40"/>
      <c r="AO5579" s="40"/>
      <c r="AP5579" s="40"/>
      <c r="AQ5579" s="40"/>
      <c r="AR5579" s="40"/>
      <c r="AS5579" s="40"/>
      <c r="AT5579" s="40"/>
      <c r="AU5579" s="40"/>
      <c r="AV5579" s="40"/>
      <c r="AW5579" s="40"/>
      <c r="AX5579" s="40"/>
      <c r="AY5579" s="40"/>
      <c r="AZ5579" s="40"/>
      <c r="BA5579" s="40"/>
      <c r="BB5579" s="40"/>
      <c r="BC5579" s="40"/>
      <c r="BD5579" s="40"/>
      <c r="BE5579" s="40"/>
      <c r="BF5579" s="40"/>
    </row>
    <row r="5580" spans="1:58" x14ac:dyDescent="0.4">
      <c r="A5580" s="510"/>
      <c r="B5580" s="40"/>
      <c r="C5580" s="40"/>
      <c r="D5580" s="45"/>
      <c r="E5580" s="45"/>
      <c r="F5580" s="64"/>
      <c r="G5580" s="40"/>
      <c r="H5580" s="40"/>
      <c r="I5580" s="40"/>
      <c r="J5580" s="40"/>
      <c r="K5580" s="40"/>
      <c r="L5580" s="40"/>
      <c r="M5580" s="40"/>
      <c r="N5580" s="40"/>
      <c r="O5580" s="40"/>
      <c r="P5580" s="40"/>
      <c r="Q5580" s="40"/>
      <c r="R5580" s="40"/>
      <c r="S5580" s="40"/>
      <c r="T5580" s="40"/>
      <c r="U5580" s="40"/>
      <c r="V5580" s="40"/>
      <c r="W5580" s="40"/>
      <c r="X5580" s="40"/>
      <c r="Y5580" s="40"/>
      <c r="Z5580" s="40"/>
      <c r="AA5580" s="40"/>
      <c r="AB5580" s="40"/>
      <c r="AC5580" s="40"/>
      <c r="AD5580" s="40"/>
      <c r="AE5580" s="40"/>
      <c r="AF5580" s="40"/>
      <c r="AG5580" s="40"/>
      <c r="AH5580" s="40"/>
      <c r="AI5580" s="40"/>
      <c r="AJ5580" s="40"/>
      <c r="AK5580" s="40"/>
      <c r="AL5580" s="40"/>
      <c r="AM5580" s="40"/>
      <c r="AN5580" s="40"/>
      <c r="AO5580" s="40"/>
      <c r="AP5580" s="40"/>
      <c r="AQ5580" s="40"/>
      <c r="AR5580" s="40"/>
      <c r="AS5580" s="40"/>
      <c r="AT5580" s="40"/>
      <c r="AU5580" s="40"/>
      <c r="AV5580" s="40"/>
      <c r="AW5580" s="40"/>
      <c r="AX5580" s="40"/>
      <c r="AY5580" s="40"/>
      <c r="AZ5580" s="40"/>
      <c r="BA5580" s="40"/>
      <c r="BB5580" s="40"/>
      <c r="BC5580" s="40"/>
      <c r="BD5580" s="40"/>
      <c r="BE5580" s="40"/>
      <c r="BF5580" s="40"/>
    </row>
    <row r="5581" spans="1:58" x14ac:dyDescent="0.4">
      <c r="A5581" s="510"/>
      <c r="B5581" s="40"/>
      <c r="C5581" s="40"/>
      <c r="D5581" s="45"/>
      <c r="E5581" s="45"/>
      <c r="F5581" s="64"/>
      <c r="G5581" s="40"/>
      <c r="H5581" s="40"/>
      <c r="I5581" s="40"/>
      <c r="J5581" s="40"/>
      <c r="K5581" s="40"/>
      <c r="L5581" s="40"/>
      <c r="M5581" s="40"/>
      <c r="N5581" s="40"/>
      <c r="O5581" s="40"/>
      <c r="P5581" s="40"/>
      <c r="Q5581" s="40"/>
      <c r="R5581" s="40"/>
      <c r="S5581" s="40"/>
      <c r="T5581" s="40"/>
      <c r="U5581" s="40"/>
      <c r="V5581" s="40"/>
      <c r="W5581" s="40"/>
      <c r="X5581" s="40"/>
      <c r="Y5581" s="40"/>
      <c r="Z5581" s="40"/>
      <c r="AA5581" s="40"/>
      <c r="AB5581" s="40"/>
      <c r="AC5581" s="40"/>
      <c r="AD5581" s="40"/>
      <c r="AE5581" s="40"/>
      <c r="AF5581" s="40"/>
      <c r="AG5581" s="40"/>
      <c r="AH5581" s="40"/>
      <c r="AI5581" s="40"/>
      <c r="AJ5581" s="40"/>
      <c r="AK5581" s="40"/>
      <c r="AL5581" s="40"/>
      <c r="AM5581" s="40"/>
      <c r="AN5581" s="40"/>
      <c r="AO5581" s="40"/>
      <c r="AP5581" s="40"/>
      <c r="AQ5581" s="40"/>
      <c r="AR5581" s="40"/>
      <c r="AS5581" s="40"/>
      <c r="AT5581" s="40"/>
      <c r="AU5581" s="40"/>
      <c r="AV5581" s="40"/>
      <c r="AW5581" s="40"/>
      <c r="AX5581" s="40"/>
      <c r="AY5581" s="40"/>
      <c r="AZ5581" s="40"/>
      <c r="BA5581" s="40"/>
      <c r="BB5581" s="40"/>
      <c r="BC5581" s="40"/>
      <c r="BD5581" s="40"/>
      <c r="BE5581" s="40"/>
      <c r="BF5581" s="40"/>
    </row>
    <row r="5582" spans="1:58" x14ac:dyDescent="0.4">
      <c r="A5582" s="510"/>
      <c r="B5582" s="40"/>
      <c r="C5582" s="40"/>
      <c r="D5582" s="45"/>
      <c r="E5582" s="45"/>
      <c r="F5582" s="64"/>
      <c r="G5582" s="40"/>
      <c r="H5582" s="40"/>
      <c r="I5582" s="40"/>
      <c r="J5582" s="40"/>
      <c r="K5582" s="40"/>
      <c r="L5582" s="40"/>
      <c r="M5582" s="40"/>
      <c r="N5582" s="40"/>
      <c r="O5582" s="40"/>
      <c r="P5582" s="40"/>
      <c r="Q5582" s="40"/>
      <c r="R5582" s="40"/>
      <c r="S5582" s="40"/>
      <c r="T5582" s="40"/>
      <c r="U5582" s="40"/>
      <c r="V5582" s="40"/>
      <c r="W5582" s="40"/>
      <c r="X5582" s="40"/>
      <c r="Y5582" s="40"/>
      <c r="Z5582" s="40"/>
      <c r="AA5582" s="40"/>
      <c r="AB5582" s="40"/>
      <c r="AC5582" s="40"/>
      <c r="AD5582" s="40"/>
      <c r="AE5582" s="40"/>
      <c r="AF5582" s="40"/>
      <c r="AG5582" s="40"/>
      <c r="AH5582" s="40"/>
      <c r="AI5582" s="40"/>
      <c r="AJ5582" s="40"/>
      <c r="AK5582" s="40"/>
      <c r="AL5582" s="40"/>
      <c r="AM5582" s="40"/>
      <c r="AN5582" s="40"/>
      <c r="AO5582" s="40"/>
      <c r="AP5582" s="40"/>
      <c r="AQ5582" s="40"/>
      <c r="AR5582" s="40"/>
      <c r="AS5582" s="40"/>
      <c r="AT5582" s="40"/>
      <c r="AU5582" s="40"/>
      <c r="AV5582" s="40"/>
      <c r="AW5582" s="40"/>
      <c r="AX5582" s="40"/>
      <c r="AY5582" s="40"/>
      <c r="AZ5582" s="40"/>
      <c r="BA5582" s="40"/>
      <c r="BB5582" s="40"/>
      <c r="BC5582" s="40"/>
      <c r="BD5582" s="40"/>
      <c r="BE5582" s="40"/>
      <c r="BF5582" s="40"/>
    </row>
    <row r="5583" spans="1:58" x14ac:dyDescent="0.4">
      <c r="A5583" s="510"/>
      <c r="B5583" s="40"/>
      <c r="C5583" s="40"/>
      <c r="D5583" s="45"/>
      <c r="E5583" s="45"/>
      <c r="F5583" s="64"/>
      <c r="G5583" s="40"/>
      <c r="H5583" s="40"/>
      <c r="I5583" s="40"/>
      <c r="J5583" s="40"/>
      <c r="K5583" s="40"/>
      <c r="L5583" s="40"/>
      <c r="M5583" s="40"/>
      <c r="N5583" s="40"/>
      <c r="O5583" s="40"/>
      <c r="P5583" s="40"/>
      <c r="Q5583" s="40"/>
      <c r="R5583" s="40"/>
      <c r="S5583" s="40"/>
      <c r="T5583" s="40"/>
      <c r="U5583" s="40"/>
      <c r="V5583" s="40"/>
      <c r="W5583" s="40"/>
      <c r="X5583" s="40"/>
      <c r="Y5583" s="40"/>
      <c r="Z5583" s="40"/>
      <c r="AA5583" s="40"/>
      <c r="AB5583" s="40"/>
      <c r="AC5583" s="40"/>
      <c r="AD5583" s="40"/>
      <c r="AE5583" s="40"/>
      <c r="AF5583" s="40"/>
      <c r="AG5583" s="40"/>
      <c r="AH5583" s="40"/>
      <c r="AI5583" s="40"/>
      <c r="AJ5583" s="40"/>
      <c r="AK5583" s="40"/>
      <c r="AL5583" s="40"/>
      <c r="AM5583" s="40"/>
      <c r="AN5583" s="40"/>
      <c r="AO5583" s="40"/>
      <c r="AP5583" s="40"/>
      <c r="AQ5583" s="40"/>
      <c r="AR5583" s="40"/>
      <c r="AS5583" s="40"/>
      <c r="AT5583" s="40"/>
      <c r="AU5583" s="40"/>
      <c r="AV5583" s="40"/>
      <c r="AW5583" s="40"/>
      <c r="AX5583" s="40"/>
      <c r="AY5583" s="40"/>
      <c r="AZ5583" s="40"/>
      <c r="BA5583" s="40"/>
      <c r="BB5583" s="40"/>
      <c r="BC5583" s="40"/>
      <c r="BD5583" s="40"/>
      <c r="BE5583" s="40"/>
      <c r="BF5583" s="40"/>
    </row>
    <row r="5584" spans="1:58" x14ac:dyDescent="0.4">
      <c r="A5584" s="510"/>
      <c r="B5584" s="40"/>
      <c r="C5584" s="40"/>
      <c r="D5584" s="45"/>
      <c r="E5584" s="45"/>
      <c r="F5584" s="64"/>
      <c r="G5584" s="40"/>
      <c r="H5584" s="40"/>
      <c r="I5584" s="40"/>
      <c r="J5584" s="40"/>
      <c r="K5584" s="40"/>
      <c r="L5584" s="40"/>
      <c r="M5584" s="40"/>
      <c r="N5584" s="40"/>
      <c r="O5584" s="40"/>
      <c r="P5584" s="40"/>
      <c r="Q5584" s="40"/>
      <c r="R5584" s="40"/>
      <c r="S5584" s="40"/>
      <c r="T5584" s="40"/>
      <c r="U5584" s="40"/>
      <c r="V5584" s="40"/>
      <c r="W5584" s="40"/>
      <c r="X5584" s="40"/>
      <c r="Y5584" s="40"/>
      <c r="Z5584" s="40"/>
      <c r="AA5584" s="40"/>
      <c r="AB5584" s="40"/>
      <c r="AC5584" s="40"/>
      <c r="AD5584" s="40"/>
      <c r="AE5584" s="40"/>
      <c r="AF5584" s="40"/>
      <c r="AG5584" s="40"/>
      <c r="AH5584" s="40"/>
      <c r="AI5584" s="40"/>
      <c r="AJ5584" s="40"/>
      <c r="AK5584" s="40"/>
      <c r="AL5584" s="40"/>
      <c r="AM5584" s="40"/>
      <c r="AN5584" s="40"/>
      <c r="AO5584" s="40"/>
      <c r="AP5584" s="40"/>
      <c r="AQ5584" s="40"/>
      <c r="AR5584" s="40"/>
      <c r="AS5584" s="40"/>
      <c r="AT5584" s="40"/>
      <c r="AU5584" s="40"/>
      <c r="AV5584" s="40"/>
      <c r="AW5584" s="40"/>
      <c r="AX5584" s="40"/>
      <c r="AY5584" s="40"/>
      <c r="AZ5584" s="40"/>
      <c r="BA5584" s="40"/>
      <c r="BB5584" s="40"/>
      <c r="BC5584" s="40"/>
      <c r="BD5584" s="40"/>
      <c r="BE5584" s="40"/>
      <c r="BF5584" s="40"/>
    </row>
    <row r="5585" spans="1:58" x14ac:dyDescent="0.4">
      <c r="A5585" s="510"/>
      <c r="B5585" s="40"/>
      <c r="C5585" s="40"/>
      <c r="D5585" s="45"/>
      <c r="E5585" s="45"/>
      <c r="F5585" s="64"/>
      <c r="G5585" s="40"/>
      <c r="H5585" s="40"/>
      <c r="I5585" s="40"/>
      <c r="J5585" s="40"/>
      <c r="K5585" s="40"/>
      <c r="L5585" s="40"/>
      <c r="M5585" s="40"/>
      <c r="N5585" s="40"/>
      <c r="O5585" s="40"/>
      <c r="P5585" s="40"/>
      <c r="Q5585" s="40"/>
      <c r="R5585" s="40"/>
      <c r="S5585" s="40"/>
      <c r="T5585" s="40"/>
      <c r="U5585" s="40"/>
      <c r="V5585" s="40"/>
      <c r="W5585" s="40"/>
      <c r="X5585" s="40"/>
      <c r="Y5585" s="40"/>
      <c r="Z5585" s="40"/>
      <c r="AA5585" s="40"/>
      <c r="AB5585" s="40"/>
      <c r="AC5585" s="40"/>
      <c r="AD5585" s="40"/>
      <c r="AE5585" s="40"/>
      <c r="AF5585" s="40"/>
      <c r="AG5585" s="40"/>
      <c r="AH5585" s="40"/>
      <c r="AI5585" s="40"/>
      <c r="AJ5585" s="40"/>
      <c r="AK5585" s="40"/>
      <c r="AL5585" s="40"/>
      <c r="AM5585" s="40"/>
      <c r="AN5585" s="40"/>
      <c r="AO5585" s="40"/>
      <c r="AP5585" s="40"/>
      <c r="AQ5585" s="40"/>
      <c r="AR5585" s="40"/>
      <c r="AS5585" s="40"/>
      <c r="AT5585" s="40"/>
      <c r="AU5585" s="40"/>
      <c r="AV5585" s="40"/>
      <c r="AW5585" s="40"/>
      <c r="AX5585" s="40"/>
      <c r="AY5585" s="40"/>
      <c r="AZ5585" s="40"/>
      <c r="BA5585" s="40"/>
      <c r="BB5585" s="40"/>
      <c r="BC5585" s="40"/>
      <c r="BD5585" s="40"/>
      <c r="BE5585" s="40"/>
      <c r="BF5585" s="40"/>
    </row>
    <row r="5586" spans="1:58" x14ac:dyDescent="0.4">
      <c r="A5586" s="510"/>
      <c r="B5586" s="40"/>
      <c r="C5586" s="40"/>
      <c r="D5586" s="45"/>
      <c r="E5586" s="45"/>
      <c r="F5586" s="64"/>
      <c r="G5586" s="40"/>
      <c r="H5586" s="40"/>
      <c r="I5586" s="40"/>
      <c r="J5586" s="40"/>
      <c r="K5586" s="40"/>
      <c r="L5586" s="40"/>
      <c r="M5586" s="40"/>
      <c r="N5586" s="40"/>
      <c r="O5586" s="40"/>
      <c r="P5586" s="40"/>
      <c r="Q5586" s="40"/>
      <c r="R5586" s="40"/>
      <c r="S5586" s="40"/>
      <c r="T5586" s="40"/>
      <c r="U5586" s="40"/>
      <c r="V5586" s="40"/>
      <c r="W5586" s="40"/>
      <c r="X5586" s="40"/>
      <c r="Y5586" s="40"/>
      <c r="Z5586" s="40"/>
      <c r="AA5586" s="40"/>
      <c r="AB5586" s="40"/>
      <c r="AC5586" s="40"/>
      <c r="AD5586" s="40"/>
      <c r="AE5586" s="40"/>
      <c r="AF5586" s="40"/>
      <c r="AG5586" s="40"/>
      <c r="AH5586" s="40"/>
      <c r="AI5586" s="40"/>
      <c r="AJ5586" s="40"/>
      <c r="AK5586" s="40"/>
      <c r="AL5586" s="40"/>
      <c r="AM5586" s="40"/>
      <c r="AN5586" s="40"/>
      <c r="AO5586" s="40"/>
      <c r="AP5586" s="40"/>
      <c r="AQ5586" s="40"/>
      <c r="AR5586" s="40"/>
      <c r="AS5586" s="40"/>
      <c r="AT5586" s="40"/>
      <c r="AU5586" s="40"/>
      <c r="AV5586" s="40"/>
      <c r="AW5586" s="40"/>
      <c r="AX5586" s="40"/>
      <c r="AY5586" s="40"/>
      <c r="AZ5586" s="40"/>
      <c r="BA5586" s="40"/>
      <c r="BB5586" s="40"/>
      <c r="BC5586" s="40"/>
      <c r="BD5586" s="40"/>
      <c r="BE5586" s="40"/>
      <c r="BF5586" s="40"/>
    </row>
    <row r="5587" spans="1:58" x14ac:dyDescent="0.4">
      <c r="A5587" s="510"/>
      <c r="B5587" s="40"/>
      <c r="C5587" s="40"/>
      <c r="D5587" s="45"/>
      <c r="E5587" s="45"/>
      <c r="F5587" s="64"/>
      <c r="G5587" s="40"/>
      <c r="H5587" s="40"/>
      <c r="I5587" s="40"/>
      <c r="J5587" s="40"/>
      <c r="K5587" s="40"/>
      <c r="L5587" s="40"/>
      <c r="M5587" s="40"/>
      <c r="N5587" s="40"/>
      <c r="O5587" s="40"/>
      <c r="P5587" s="40"/>
      <c r="Q5587" s="40"/>
      <c r="R5587" s="40"/>
      <c r="S5587" s="40"/>
      <c r="T5587" s="40"/>
      <c r="U5587" s="40"/>
      <c r="V5587" s="40"/>
      <c r="W5587" s="40"/>
      <c r="X5587" s="40"/>
      <c r="Y5587" s="40"/>
      <c r="Z5587" s="40"/>
      <c r="AA5587" s="40"/>
      <c r="AB5587" s="40"/>
      <c r="AC5587" s="40"/>
      <c r="AD5587" s="40"/>
      <c r="AE5587" s="40"/>
      <c r="AF5587" s="40"/>
      <c r="AG5587" s="40"/>
      <c r="AH5587" s="40"/>
      <c r="AI5587" s="40"/>
      <c r="AJ5587" s="40"/>
      <c r="AK5587" s="40"/>
      <c r="AL5587" s="40"/>
      <c r="AM5587" s="40"/>
      <c r="AN5587" s="40"/>
      <c r="AO5587" s="40"/>
      <c r="AP5587" s="40"/>
      <c r="AQ5587" s="40"/>
      <c r="AR5587" s="40"/>
      <c r="AS5587" s="40"/>
      <c r="AT5587" s="40"/>
      <c r="AU5587" s="40"/>
      <c r="AV5587" s="40"/>
      <c r="AW5587" s="40"/>
      <c r="AX5587" s="40"/>
      <c r="AY5587" s="40"/>
      <c r="AZ5587" s="40"/>
      <c r="BA5587" s="40"/>
      <c r="BB5587" s="40"/>
      <c r="BC5587" s="40"/>
      <c r="BD5587" s="40"/>
      <c r="BE5587" s="40"/>
      <c r="BF5587" s="40"/>
    </row>
    <row r="5588" spans="1:58" x14ac:dyDescent="0.4">
      <c r="A5588" s="510"/>
      <c r="B5588" s="40"/>
      <c r="C5588" s="40"/>
      <c r="D5588" s="45"/>
      <c r="E5588" s="45"/>
      <c r="F5588" s="64"/>
      <c r="G5588" s="40"/>
      <c r="H5588" s="40"/>
      <c r="I5588" s="40"/>
      <c r="J5588" s="40"/>
      <c r="K5588" s="40"/>
      <c r="L5588" s="40"/>
      <c r="M5588" s="40"/>
      <c r="N5588" s="40"/>
      <c r="O5588" s="40"/>
      <c r="P5588" s="40"/>
      <c r="Q5588" s="40"/>
      <c r="R5588" s="40"/>
      <c r="S5588" s="40"/>
      <c r="T5588" s="40"/>
      <c r="U5588" s="40"/>
      <c r="V5588" s="40"/>
      <c r="W5588" s="40"/>
      <c r="X5588" s="40"/>
      <c r="Y5588" s="40"/>
      <c r="Z5588" s="40"/>
      <c r="AA5588" s="40"/>
      <c r="AB5588" s="40"/>
      <c r="AC5588" s="40"/>
      <c r="AD5588" s="40"/>
      <c r="AE5588" s="40"/>
      <c r="AF5588" s="40"/>
      <c r="AG5588" s="40"/>
      <c r="AH5588" s="40"/>
      <c r="AI5588" s="40"/>
      <c r="AJ5588" s="40"/>
      <c r="AK5588" s="40"/>
      <c r="AL5588" s="40"/>
      <c r="AM5588" s="40"/>
      <c r="AN5588" s="40"/>
      <c r="AO5588" s="40"/>
      <c r="AP5588" s="40"/>
      <c r="AQ5588" s="40"/>
      <c r="AR5588" s="40"/>
      <c r="AS5588" s="40"/>
      <c r="AT5588" s="40"/>
      <c r="AU5588" s="40"/>
      <c r="AV5588" s="40"/>
      <c r="AW5588" s="40"/>
      <c r="AX5588" s="40"/>
      <c r="AY5588" s="40"/>
      <c r="AZ5588" s="40"/>
      <c r="BA5588" s="40"/>
      <c r="BB5588" s="40"/>
      <c r="BC5588" s="40"/>
      <c r="BD5588" s="40"/>
      <c r="BE5588" s="40"/>
      <c r="BF5588" s="40"/>
    </row>
    <row r="5589" spans="1:58" x14ac:dyDescent="0.4">
      <c r="A5589" s="510"/>
      <c r="B5589" s="40"/>
      <c r="C5589" s="40"/>
      <c r="D5589" s="45"/>
      <c r="E5589" s="45"/>
      <c r="F5589" s="64"/>
      <c r="G5589" s="40"/>
      <c r="H5589" s="40"/>
      <c r="I5589" s="40"/>
      <c r="J5589" s="40"/>
      <c r="K5589" s="40"/>
      <c r="L5589" s="40"/>
      <c r="M5589" s="40"/>
      <c r="N5589" s="40"/>
      <c r="O5589" s="40"/>
      <c r="P5589" s="40"/>
      <c r="Q5589" s="40"/>
      <c r="R5589" s="40"/>
      <c r="S5589" s="40"/>
      <c r="T5589" s="40"/>
      <c r="U5589" s="40"/>
      <c r="V5589" s="40"/>
      <c r="W5589" s="40"/>
      <c r="X5589" s="40"/>
      <c r="Y5589" s="40"/>
      <c r="Z5589" s="40"/>
      <c r="AA5589" s="40"/>
      <c r="AB5589" s="40"/>
      <c r="AC5589" s="40"/>
      <c r="AD5589" s="40"/>
      <c r="AE5589" s="40"/>
      <c r="AF5589" s="40"/>
      <c r="AG5589" s="40"/>
      <c r="AH5589" s="40"/>
      <c r="AI5589" s="40"/>
      <c r="AJ5589" s="40"/>
      <c r="AK5589" s="40"/>
      <c r="AL5589" s="40"/>
      <c r="AM5589" s="40"/>
      <c r="AN5589" s="40"/>
      <c r="AO5589" s="40"/>
      <c r="AP5589" s="40"/>
      <c r="AQ5589" s="40"/>
      <c r="AR5589" s="40"/>
      <c r="AS5589" s="40"/>
      <c r="AT5589" s="40"/>
      <c r="AU5589" s="40"/>
      <c r="AV5589" s="40"/>
      <c r="AW5589" s="40"/>
      <c r="AX5589" s="40"/>
      <c r="AY5589" s="40"/>
      <c r="AZ5589" s="40"/>
      <c r="BA5589" s="40"/>
      <c r="BB5589" s="40"/>
      <c r="BC5589" s="40"/>
      <c r="BD5589" s="40"/>
      <c r="BE5589" s="40"/>
      <c r="BF5589" s="40"/>
    </row>
    <row r="5590" spans="1:58" x14ac:dyDescent="0.4">
      <c r="A5590" s="510"/>
      <c r="B5590" s="40"/>
      <c r="C5590" s="40"/>
      <c r="D5590" s="45"/>
      <c r="E5590" s="45"/>
      <c r="F5590" s="64"/>
      <c r="G5590" s="40"/>
      <c r="H5590" s="40"/>
      <c r="I5590" s="40"/>
      <c r="J5590" s="40"/>
      <c r="K5590" s="40"/>
      <c r="L5590" s="40"/>
      <c r="M5590" s="40"/>
      <c r="N5590" s="40"/>
      <c r="O5590" s="40"/>
      <c r="P5590" s="40"/>
      <c r="Q5590" s="40"/>
      <c r="R5590" s="40"/>
      <c r="S5590" s="40"/>
      <c r="T5590" s="40"/>
      <c r="U5590" s="40"/>
      <c r="V5590" s="40"/>
      <c r="W5590" s="40"/>
      <c r="X5590" s="40"/>
      <c r="Y5590" s="40"/>
      <c r="Z5590" s="40"/>
      <c r="AA5590" s="40"/>
      <c r="AB5590" s="40"/>
      <c r="AC5590" s="40"/>
      <c r="AD5590" s="40"/>
      <c r="AE5590" s="40"/>
      <c r="AF5590" s="40"/>
      <c r="AG5590" s="40"/>
      <c r="AH5590" s="40"/>
      <c r="AI5590" s="40"/>
      <c r="AJ5590" s="40"/>
      <c r="AK5590" s="40"/>
      <c r="AL5590" s="40"/>
      <c r="AM5590" s="40"/>
      <c r="AN5590" s="40"/>
      <c r="AO5590" s="40"/>
      <c r="AP5590" s="40"/>
      <c r="AQ5590" s="40"/>
      <c r="AR5590" s="40"/>
      <c r="AS5590" s="40"/>
      <c r="AT5590" s="40"/>
      <c r="AU5590" s="40"/>
      <c r="AV5590" s="40"/>
      <c r="AW5590" s="40"/>
      <c r="AX5590" s="40"/>
      <c r="AY5590" s="40"/>
      <c r="AZ5590" s="40"/>
      <c r="BA5590" s="40"/>
      <c r="BB5590" s="40"/>
      <c r="BC5590" s="40"/>
      <c r="BD5590" s="40"/>
      <c r="BE5590" s="40"/>
      <c r="BF5590" s="40"/>
    </row>
    <row r="5591" spans="1:58" x14ac:dyDescent="0.4">
      <c r="A5591" s="510"/>
      <c r="B5591" s="40"/>
      <c r="C5591" s="40"/>
      <c r="D5591" s="45"/>
      <c r="E5591" s="45"/>
      <c r="F5591" s="64"/>
      <c r="G5591" s="40"/>
      <c r="H5591" s="40"/>
      <c r="I5591" s="40"/>
      <c r="J5591" s="40"/>
      <c r="K5591" s="40"/>
      <c r="L5591" s="40"/>
      <c r="M5591" s="40"/>
      <c r="N5591" s="40"/>
      <c r="O5591" s="40"/>
      <c r="P5591" s="40"/>
      <c r="Q5591" s="40"/>
      <c r="R5591" s="40"/>
      <c r="S5591" s="40"/>
      <c r="T5591" s="40"/>
      <c r="U5591" s="40"/>
      <c r="V5591" s="40"/>
      <c r="W5591" s="40"/>
      <c r="X5591" s="40"/>
      <c r="Y5591" s="40"/>
      <c r="Z5591" s="40"/>
      <c r="AA5591" s="40"/>
      <c r="AB5591" s="40"/>
      <c r="AC5591" s="40"/>
      <c r="AD5591" s="40"/>
      <c r="AE5591" s="40"/>
      <c r="AF5591" s="40"/>
      <c r="AG5591" s="40"/>
      <c r="AH5591" s="40"/>
      <c r="AI5591" s="40"/>
      <c r="AJ5591" s="40"/>
      <c r="AK5591" s="40"/>
      <c r="AL5591" s="40"/>
      <c r="AM5591" s="40"/>
      <c r="AN5591" s="40"/>
      <c r="AO5591" s="40"/>
      <c r="AP5591" s="40"/>
      <c r="AQ5591" s="40"/>
      <c r="AR5591" s="40"/>
      <c r="AS5591" s="40"/>
      <c r="AT5591" s="40"/>
      <c r="AU5591" s="40"/>
      <c r="AV5591" s="40"/>
      <c r="AW5591" s="40"/>
      <c r="AX5591" s="40"/>
      <c r="AY5591" s="40"/>
      <c r="AZ5591" s="40"/>
      <c r="BA5591" s="40"/>
      <c r="BB5591" s="40"/>
      <c r="BC5591" s="40"/>
      <c r="BD5591" s="40"/>
      <c r="BE5591" s="40"/>
      <c r="BF5591" s="40"/>
    </row>
    <row r="5592" spans="1:58" x14ac:dyDescent="0.4">
      <c r="A5592" s="510"/>
      <c r="B5592" s="40"/>
      <c r="C5592" s="40"/>
      <c r="D5592" s="45"/>
      <c r="E5592" s="45"/>
      <c r="F5592" s="64"/>
      <c r="G5592" s="40"/>
      <c r="H5592" s="40"/>
      <c r="I5592" s="40"/>
      <c r="J5592" s="40"/>
      <c r="K5592" s="40"/>
      <c r="L5592" s="40"/>
      <c r="M5592" s="40"/>
      <c r="N5592" s="40"/>
      <c r="O5592" s="40"/>
      <c r="P5592" s="40"/>
      <c r="Q5592" s="40"/>
      <c r="R5592" s="40"/>
      <c r="S5592" s="40"/>
      <c r="T5592" s="40"/>
      <c r="U5592" s="40"/>
      <c r="V5592" s="40"/>
      <c r="W5592" s="40"/>
      <c r="X5592" s="40"/>
      <c r="Y5592" s="40"/>
      <c r="Z5592" s="40"/>
      <c r="AA5592" s="40"/>
      <c r="AB5592" s="40"/>
      <c r="AC5592" s="40"/>
      <c r="AD5592" s="40"/>
      <c r="AE5592" s="40"/>
      <c r="AF5592" s="40"/>
      <c r="AG5592" s="40"/>
      <c r="AH5592" s="40"/>
      <c r="AI5592" s="40"/>
      <c r="AJ5592" s="40"/>
      <c r="AK5592" s="40"/>
      <c r="AL5592" s="40"/>
      <c r="AM5592" s="40"/>
      <c r="AN5592" s="40"/>
      <c r="AO5592" s="40"/>
      <c r="AP5592" s="40"/>
      <c r="AQ5592" s="40"/>
      <c r="AR5592" s="40"/>
      <c r="AS5592" s="40"/>
      <c r="AT5592" s="40"/>
      <c r="AU5592" s="40"/>
      <c r="AV5592" s="40"/>
      <c r="AW5592" s="40"/>
      <c r="AX5592" s="40"/>
      <c r="AY5592" s="40"/>
      <c r="AZ5592" s="40"/>
      <c r="BA5592" s="40"/>
      <c r="BB5592" s="40"/>
      <c r="BC5592" s="40"/>
      <c r="BD5592" s="40"/>
      <c r="BE5592" s="40"/>
      <c r="BF5592" s="40"/>
    </row>
    <row r="5593" spans="1:58" x14ac:dyDescent="0.4">
      <c r="A5593" s="510"/>
      <c r="B5593" s="40"/>
      <c r="C5593" s="40"/>
      <c r="D5593" s="45"/>
      <c r="E5593" s="45"/>
      <c r="F5593" s="64"/>
      <c r="G5593" s="40"/>
      <c r="H5593" s="40"/>
      <c r="I5593" s="40"/>
      <c r="J5593" s="40"/>
      <c r="K5593" s="40"/>
      <c r="L5593" s="40"/>
      <c r="M5593" s="40"/>
      <c r="N5593" s="40"/>
      <c r="O5593" s="40"/>
      <c r="P5593" s="40"/>
      <c r="Q5593" s="40"/>
      <c r="R5593" s="40"/>
      <c r="S5593" s="40"/>
      <c r="T5593" s="40"/>
      <c r="U5593" s="40"/>
      <c r="V5593" s="40"/>
      <c r="W5593" s="40"/>
      <c r="X5593" s="40"/>
      <c r="Y5593" s="40"/>
      <c r="Z5593" s="40"/>
      <c r="AA5593" s="40"/>
      <c r="AB5593" s="40"/>
      <c r="AC5593" s="40"/>
      <c r="AD5593" s="40"/>
      <c r="AE5593" s="40"/>
      <c r="AF5593" s="40"/>
      <c r="AG5593" s="40"/>
      <c r="AH5593" s="40"/>
      <c r="AI5593" s="40"/>
      <c r="AJ5593" s="40"/>
      <c r="AK5593" s="40"/>
      <c r="AL5593" s="40"/>
      <c r="AM5593" s="40"/>
      <c r="AN5593" s="40"/>
      <c r="AO5593" s="40"/>
      <c r="AP5593" s="40"/>
      <c r="AQ5593" s="40"/>
      <c r="AR5593" s="40"/>
      <c r="AS5593" s="40"/>
      <c r="AT5593" s="40"/>
      <c r="AU5593" s="40"/>
      <c r="AV5593" s="40"/>
      <c r="AW5593" s="40"/>
      <c r="AX5593" s="40"/>
      <c r="AY5593" s="40"/>
      <c r="AZ5593" s="40"/>
      <c r="BA5593" s="40"/>
      <c r="BB5593" s="40"/>
      <c r="BC5593" s="40"/>
      <c r="BD5593" s="40"/>
      <c r="BE5593" s="40"/>
      <c r="BF5593" s="40"/>
    </row>
    <row r="5594" spans="1:58" x14ac:dyDescent="0.4">
      <c r="A5594" s="510"/>
      <c r="B5594" s="40"/>
      <c r="C5594" s="40"/>
      <c r="D5594" s="45"/>
      <c r="E5594" s="45"/>
      <c r="F5594" s="64"/>
      <c r="G5594" s="40"/>
      <c r="H5594" s="40"/>
      <c r="I5594" s="40"/>
      <c r="J5594" s="40"/>
      <c r="K5594" s="40"/>
      <c r="L5594" s="40"/>
      <c r="M5594" s="40"/>
      <c r="N5594" s="40"/>
      <c r="O5594" s="40"/>
      <c r="P5594" s="40"/>
      <c r="Q5594" s="40"/>
      <c r="R5594" s="40"/>
      <c r="S5594" s="40"/>
      <c r="T5594" s="40"/>
      <c r="U5594" s="40"/>
      <c r="V5594" s="40"/>
      <c r="W5594" s="40"/>
      <c r="X5594" s="40"/>
      <c r="Y5594" s="40"/>
      <c r="Z5594" s="40"/>
      <c r="AA5594" s="40"/>
      <c r="AB5594" s="40"/>
      <c r="AC5594" s="40"/>
      <c r="AD5594" s="40"/>
      <c r="AE5594" s="40"/>
      <c r="AF5594" s="40"/>
      <c r="AG5594" s="40"/>
      <c r="AH5594" s="40"/>
      <c r="AI5594" s="40"/>
      <c r="AJ5594" s="40"/>
      <c r="AK5594" s="40"/>
      <c r="AL5594" s="40"/>
      <c r="AM5594" s="40"/>
      <c r="AN5594" s="40"/>
      <c r="AO5594" s="40"/>
      <c r="AP5594" s="40"/>
      <c r="AQ5594" s="40"/>
      <c r="AR5594" s="40"/>
      <c r="AS5594" s="40"/>
      <c r="AT5594" s="40"/>
      <c r="AU5594" s="40"/>
      <c r="AV5594" s="40"/>
      <c r="AW5594" s="40"/>
      <c r="AX5594" s="40"/>
      <c r="AY5594" s="40"/>
      <c r="AZ5594" s="40"/>
      <c r="BA5594" s="40"/>
      <c r="BB5594" s="40"/>
      <c r="BC5594" s="40"/>
      <c r="BD5594" s="40"/>
      <c r="BE5594" s="40"/>
      <c r="BF5594" s="40"/>
    </row>
    <row r="5595" spans="1:58" x14ac:dyDescent="0.4">
      <c r="A5595" s="510"/>
      <c r="B5595" s="40"/>
      <c r="C5595" s="40"/>
      <c r="D5595" s="45"/>
      <c r="E5595" s="45"/>
      <c r="F5595" s="64"/>
      <c r="G5595" s="40"/>
      <c r="H5595" s="40"/>
      <c r="I5595" s="40"/>
      <c r="J5595" s="40"/>
      <c r="K5595" s="40"/>
      <c r="L5595" s="40"/>
      <c r="M5595" s="40"/>
      <c r="N5595" s="40"/>
      <c r="O5595" s="40"/>
      <c r="P5595" s="40"/>
      <c r="Q5595" s="40"/>
      <c r="R5595" s="40"/>
      <c r="S5595" s="40"/>
      <c r="T5595" s="40"/>
      <c r="U5595" s="40"/>
      <c r="V5595" s="40"/>
      <c r="W5595" s="40"/>
      <c r="X5595" s="40"/>
      <c r="Y5595" s="40"/>
      <c r="Z5595" s="40"/>
      <c r="AA5595" s="40"/>
      <c r="AB5595" s="40"/>
      <c r="AC5595" s="40"/>
      <c r="AD5595" s="40"/>
      <c r="AE5595" s="40"/>
      <c r="AF5595" s="40"/>
      <c r="AG5595" s="40"/>
      <c r="AH5595" s="40"/>
      <c r="AI5595" s="40"/>
      <c r="AJ5595" s="40"/>
      <c r="AK5595" s="40"/>
      <c r="AL5595" s="40"/>
      <c r="AM5595" s="40"/>
      <c r="AN5595" s="40"/>
      <c r="AO5595" s="40"/>
      <c r="AP5595" s="40"/>
      <c r="AQ5595" s="40"/>
      <c r="AR5595" s="40"/>
      <c r="AS5595" s="40"/>
      <c r="AT5595" s="40"/>
      <c r="AU5595" s="40"/>
      <c r="AV5595" s="40"/>
      <c r="AW5595" s="40"/>
      <c r="AX5595" s="40"/>
      <c r="AY5595" s="40"/>
      <c r="AZ5595" s="40"/>
      <c r="BA5595" s="40"/>
      <c r="BB5595" s="40"/>
      <c r="BC5595" s="40"/>
      <c r="BD5595" s="40"/>
      <c r="BE5595" s="40"/>
      <c r="BF5595" s="40"/>
    </row>
    <row r="5596" spans="1:58" x14ac:dyDescent="0.4">
      <c r="A5596" s="510"/>
      <c r="B5596" s="40"/>
      <c r="C5596" s="40"/>
      <c r="D5596" s="45"/>
      <c r="E5596" s="45"/>
      <c r="F5596" s="64"/>
      <c r="G5596" s="40"/>
      <c r="H5596" s="40"/>
      <c r="I5596" s="40"/>
      <c r="J5596" s="40"/>
      <c r="K5596" s="40"/>
      <c r="L5596" s="40"/>
      <c r="M5596" s="40"/>
      <c r="N5596" s="40"/>
      <c r="O5596" s="40"/>
      <c r="P5596" s="40"/>
      <c r="Q5596" s="40"/>
      <c r="R5596" s="40"/>
      <c r="S5596" s="40"/>
      <c r="T5596" s="40"/>
      <c r="U5596" s="40"/>
      <c r="V5596" s="40"/>
      <c r="W5596" s="40"/>
      <c r="X5596" s="40"/>
      <c r="Y5596" s="40"/>
      <c r="Z5596" s="40"/>
      <c r="AA5596" s="40"/>
      <c r="AB5596" s="40"/>
      <c r="AC5596" s="40"/>
      <c r="AD5596" s="40"/>
      <c r="AE5596" s="40"/>
      <c r="AF5596" s="40"/>
      <c r="AG5596" s="40"/>
      <c r="AH5596" s="40"/>
      <c r="AI5596" s="40"/>
      <c r="AJ5596" s="40"/>
      <c r="AK5596" s="40"/>
      <c r="AL5596" s="40"/>
      <c r="AM5596" s="40"/>
      <c r="AN5596" s="40"/>
      <c r="AO5596" s="40"/>
      <c r="AP5596" s="40"/>
      <c r="AQ5596" s="40"/>
      <c r="AR5596" s="40"/>
      <c r="AS5596" s="40"/>
      <c r="AT5596" s="40"/>
      <c r="AU5596" s="40"/>
      <c r="AV5596" s="40"/>
      <c r="AW5596" s="40"/>
      <c r="AX5596" s="40"/>
      <c r="AY5596" s="40"/>
      <c r="AZ5596" s="40"/>
      <c r="BA5596" s="40"/>
      <c r="BB5596" s="40"/>
      <c r="BC5596" s="40"/>
      <c r="BD5596" s="40"/>
      <c r="BE5596" s="40"/>
      <c r="BF5596" s="40"/>
    </row>
    <row r="5597" spans="1:58" x14ac:dyDescent="0.4">
      <c r="A5597" s="510"/>
      <c r="B5597" s="40"/>
      <c r="C5597" s="40"/>
      <c r="D5597" s="45"/>
      <c r="E5597" s="45"/>
      <c r="F5597" s="64"/>
      <c r="G5597" s="40"/>
      <c r="H5597" s="40"/>
      <c r="I5597" s="40"/>
      <c r="J5597" s="40"/>
      <c r="K5597" s="40"/>
      <c r="L5597" s="40"/>
      <c r="M5597" s="40"/>
      <c r="N5597" s="40"/>
      <c r="O5597" s="40"/>
      <c r="P5597" s="40"/>
      <c r="Q5597" s="40"/>
      <c r="R5597" s="40"/>
      <c r="S5597" s="40"/>
      <c r="T5597" s="40"/>
      <c r="U5597" s="40"/>
      <c r="V5597" s="40"/>
      <c r="W5597" s="40"/>
      <c r="X5597" s="40"/>
      <c r="Y5597" s="40"/>
      <c r="Z5597" s="40"/>
      <c r="AA5597" s="40"/>
      <c r="AB5597" s="40"/>
      <c r="AC5597" s="40"/>
      <c r="AD5597" s="40"/>
      <c r="AE5597" s="40"/>
      <c r="AF5597" s="40"/>
      <c r="AG5597" s="40"/>
      <c r="AH5597" s="40"/>
      <c r="AI5597" s="40"/>
      <c r="AJ5597" s="40"/>
      <c r="AK5597" s="40"/>
      <c r="AL5597" s="40"/>
      <c r="AM5597" s="40"/>
      <c r="AN5597" s="40"/>
      <c r="AO5597" s="40"/>
      <c r="AP5597" s="40"/>
      <c r="AQ5597" s="40"/>
      <c r="AR5597" s="40"/>
      <c r="AS5597" s="40"/>
      <c r="AT5597" s="40"/>
      <c r="AU5597" s="40"/>
      <c r="AV5597" s="40"/>
      <c r="AW5597" s="40"/>
      <c r="AX5597" s="40"/>
      <c r="AY5597" s="40"/>
      <c r="AZ5597" s="40"/>
      <c r="BA5597" s="40"/>
      <c r="BB5597" s="40"/>
      <c r="BC5597" s="40"/>
      <c r="BD5597" s="40"/>
      <c r="BE5597" s="40"/>
      <c r="BF5597" s="40"/>
    </row>
    <row r="5598" spans="1:58" x14ac:dyDescent="0.4">
      <c r="A5598" s="510"/>
      <c r="B5598" s="40"/>
      <c r="C5598" s="40"/>
      <c r="D5598" s="45"/>
      <c r="E5598" s="45"/>
      <c r="F5598" s="64"/>
      <c r="G5598" s="40"/>
      <c r="H5598" s="40"/>
      <c r="I5598" s="40"/>
      <c r="J5598" s="40"/>
      <c r="K5598" s="40"/>
      <c r="L5598" s="40"/>
      <c r="M5598" s="40"/>
      <c r="N5598" s="40"/>
      <c r="O5598" s="40"/>
      <c r="P5598" s="40"/>
      <c r="Q5598" s="40"/>
      <c r="R5598" s="40"/>
      <c r="S5598" s="40"/>
      <c r="T5598" s="40"/>
      <c r="U5598" s="40"/>
      <c r="V5598" s="40"/>
      <c r="W5598" s="40"/>
      <c r="X5598" s="40"/>
      <c r="Y5598" s="40"/>
      <c r="Z5598" s="40"/>
      <c r="AA5598" s="40"/>
      <c r="AB5598" s="40"/>
      <c r="AC5598" s="40"/>
      <c r="AD5598" s="40"/>
      <c r="AE5598" s="40"/>
      <c r="AF5598" s="40"/>
      <c r="AG5598" s="40"/>
      <c r="AH5598" s="40"/>
      <c r="AI5598" s="40"/>
      <c r="AJ5598" s="40"/>
      <c r="AK5598" s="40"/>
      <c r="AL5598" s="40"/>
      <c r="AM5598" s="40"/>
      <c r="AN5598" s="40"/>
      <c r="AO5598" s="40"/>
      <c r="AP5598" s="40"/>
      <c r="AQ5598" s="40"/>
      <c r="AR5598" s="40"/>
      <c r="AS5598" s="40"/>
      <c r="AT5598" s="40"/>
      <c r="AU5598" s="40"/>
      <c r="AV5598" s="40"/>
      <c r="AW5598" s="40"/>
      <c r="AX5598" s="40"/>
      <c r="AY5598" s="40"/>
      <c r="AZ5598" s="40"/>
      <c r="BA5598" s="40"/>
      <c r="BB5598" s="40"/>
      <c r="BC5598" s="40"/>
      <c r="BD5598" s="40"/>
      <c r="BE5598" s="40"/>
      <c r="BF5598" s="40"/>
    </row>
    <row r="5599" spans="1:58" x14ac:dyDescent="0.4">
      <c r="A5599" s="510"/>
      <c r="B5599" s="40"/>
      <c r="C5599" s="40"/>
      <c r="D5599" s="45"/>
      <c r="E5599" s="45"/>
      <c r="F5599" s="64"/>
      <c r="G5599" s="40"/>
      <c r="H5599" s="40"/>
      <c r="I5599" s="40"/>
      <c r="J5599" s="40"/>
      <c r="K5599" s="40"/>
      <c r="L5599" s="40"/>
      <c r="M5599" s="40"/>
      <c r="N5599" s="40"/>
      <c r="O5599" s="40"/>
      <c r="P5599" s="40"/>
      <c r="Q5599" s="40"/>
      <c r="R5599" s="40"/>
      <c r="S5599" s="40"/>
      <c r="T5599" s="40"/>
      <c r="U5599" s="40"/>
      <c r="V5599" s="40"/>
      <c r="W5599" s="40"/>
      <c r="X5599" s="40"/>
      <c r="Y5599" s="40"/>
      <c r="Z5599" s="40"/>
      <c r="AA5599" s="40"/>
      <c r="AB5599" s="40"/>
      <c r="AC5599" s="40"/>
      <c r="AD5599" s="40"/>
      <c r="AE5599" s="40"/>
      <c r="AF5599" s="40"/>
      <c r="AG5599" s="40"/>
      <c r="AH5599" s="40"/>
      <c r="AI5599" s="40"/>
      <c r="AJ5599" s="40"/>
      <c r="AK5599" s="40"/>
      <c r="AL5599" s="40"/>
      <c r="AM5599" s="40"/>
      <c r="AN5599" s="40"/>
      <c r="AO5599" s="40"/>
      <c r="AP5599" s="40"/>
      <c r="AQ5599" s="40"/>
      <c r="AR5599" s="40"/>
      <c r="AS5599" s="40"/>
      <c r="AT5599" s="40"/>
      <c r="AU5599" s="40"/>
      <c r="AV5599" s="40"/>
      <c r="AW5599" s="40"/>
      <c r="AX5599" s="40"/>
      <c r="AY5599" s="40"/>
      <c r="AZ5599" s="40"/>
      <c r="BA5599" s="40"/>
      <c r="BB5599" s="40"/>
      <c r="BC5599" s="40"/>
      <c r="BD5599" s="40"/>
      <c r="BE5599" s="40"/>
      <c r="BF5599" s="40"/>
    </row>
    <row r="5600" spans="1:58" x14ac:dyDescent="0.4">
      <c r="A5600" s="510"/>
      <c r="B5600" s="40"/>
      <c r="C5600" s="40"/>
      <c r="D5600" s="45"/>
      <c r="E5600" s="45"/>
      <c r="F5600" s="64"/>
      <c r="G5600" s="40"/>
      <c r="H5600" s="40"/>
      <c r="I5600" s="40"/>
      <c r="J5600" s="40"/>
      <c r="K5600" s="40"/>
      <c r="L5600" s="40"/>
      <c r="M5600" s="40"/>
      <c r="N5600" s="40"/>
      <c r="O5600" s="40"/>
      <c r="P5600" s="40"/>
      <c r="Q5600" s="40"/>
      <c r="R5600" s="40"/>
      <c r="S5600" s="40"/>
      <c r="T5600" s="40"/>
      <c r="U5600" s="40"/>
      <c r="V5600" s="40"/>
      <c r="W5600" s="40"/>
      <c r="X5600" s="40"/>
      <c r="Y5600" s="40"/>
      <c r="Z5600" s="40"/>
      <c r="AA5600" s="40"/>
      <c r="AB5600" s="40"/>
      <c r="AC5600" s="40"/>
      <c r="AD5600" s="40"/>
      <c r="AE5600" s="40"/>
      <c r="AF5600" s="40"/>
      <c r="AG5600" s="40"/>
      <c r="AH5600" s="40"/>
      <c r="AI5600" s="40"/>
      <c r="AJ5600" s="40"/>
      <c r="AK5600" s="40"/>
      <c r="AL5600" s="40"/>
      <c r="AM5600" s="40"/>
      <c r="AN5600" s="40"/>
      <c r="AO5600" s="40"/>
      <c r="AP5600" s="40"/>
      <c r="AQ5600" s="40"/>
      <c r="AR5600" s="40"/>
      <c r="AS5600" s="40"/>
      <c r="AT5600" s="40"/>
      <c r="AU5600" s="40"/>
      <c r="AV5600" s="40"/>
      <c r="AW5600" s="40"/>
      <c r="AX5600" s="40"/>
      <c r="AY5600" s="40"/>
      <c r="AZ5600" s="40"/>
      <c r="BA5600" s="40"/>
      <c r="BB5600" s="40"/>
      <c r="BC5600" s="40"/>
      <c r="BD5600" s="40"/>
      <c r="BE5600" s="40"/>
      <c r="BF5600" s="40"/>
    </row>
    <row r="5601" spans="1:58" x14ac:dyDescent="0.4">
      <c r="A5601" s="510"/>
      <c r="B5601" s="40"/>
      <c r="C5601" s="40"/>
      <c r="D5601" s="45"/>
      <c r="E5601" s="45"/>
      <c r="F5601" s="64"/>
      <c r="G5601" s="40"/>
      <c r="H5601" s="40"/>
      <c r="I5601" s="40"/>
      <c r="J5601" s="40"/>
      <c r="K5601" s="40"/>
      <c r="L5601" s="40"/>
      <c r="M5601" s="40"/>
      <c r="N5601" s="40"/>
      <c r="O5601" s="40"/>
      <c r="P5601" s="40"/>
      <c r="Q5601" s="40"/>
      <c r="R5601" s="40"/>
      <c r="S5601" s="40"/>
      <c r="T5601" s="40"/>
      <c r="U5601" s="40"/>
      <c r="V5601" s="40"/>
      <c r="W5601" s="40"/>
      <c r="X5601" s="40"/>
      <c r="Y5601" s="40"/>
      <c r="Z5601" s="40"/>
      <c r="AA5601" s="40"/>
      <c r="AB5601" s="40"/>
      <c r="AC5601" s="40"/>
      <c r="AD5601" s="40"/>
      <c r="AE5601" s="40"/>
      <c r="AF5601" s="40"/>
      <c r="AG5601" s="40"/>
      <c r="AH5601" s="40"/>
      <c r="AI5601" s="40"/>
      <c r="AJ5601" s="40"/>
      <c r="AK5601" s="40"/>
      <c r="AL5601" s="40"/>
      <c r="AM5601" s="40"/>
      <c r="AN5601" s="40"/>
      <c r="AO5601" s="40"/>
      <c r="AP5601" s="40"/>
      <c r="AQ5601" s="40"/>
      <c r="AR5601" s="40"/>
      <c r="AS5601" s="40"/>
      <c r="AT5601" s="40"/>
      <c r="AU5601" s="40"/>
      <c r="AV5601" s="40"/>
      <c r="AW5601" s="40"/>
      <c r="AX5601" s="40"/>
      <c r="AY5601" s="40"/>
      <c r="AZ5601" s="40"/>
      <c r="BA5601" s="40"/>
      <c r="BB5601" s="40"/>
      <c r="BC5601" s="40"/>
      <c r="BD5601" s="40"/>
      <c r="BE5601" s="40"/>
      <c r="BF5601" s="40"/>
    </row>
    <row r="5602" spans="1:58" x14ac:dyDescent="0.4">
      <c r="A5602" s="510"/>
      <c r="B5602" s="40"/>
      <c r="C5602" s="40"/>
      <c r="D5602" s="45"/>
      <c r="E5602" s="45"/>
      <c r="F5602" s="64"/>
      <c r="G5602" s="40"/>
      <c r="H5602" s="40"/>
      <c r="I5602" s="40"/>
      <c r="J5602" s="40"/>
      <c r="K5602" s="40"/>
      <c r="L5602" s="40"/>
      <c r="M5602" s="40"/>
      <c r="N5602" s="40"/>
      <c r="O5602" s="40"/>
      <c r="P5602" s="40"/>
      <c r="Q5602" s="40"/>
      <c r="R5602" s="40"/>
      <c r="S5602" s="40"/>
      <c r="T5602" s="40"/>
      <c r="U5602" s="40"/>
      <c r="V5602" s="40"/>
      <c r="W5602" s="40"/>
      <c r="X5602" s="40"/>
      <c r="Y5602" s="40"/>
      <c r="Z5602" s="40"/>
      <c r="AA5602" s="40"/>
      <c r="AB5602" s="40"/>
      <c r="AC5602" s="40"/>
      <c r="AD5602" s="40"/>
      <c r="AE5602" s="40"/>
      <c r="AF5602" s="40"/>
      <c r="AG5602" s="40"/>
      <c r="AH5602" s="40"/>
      <c r="AI5602" s="40"/>
      <c r="AJ5602" s="40"/>
      <c r="AK5602" s="40"/>
      <c r="AL5602" s="40"/>
      <c r="AM5602" s="40"/>
      <c r="AN5602" s="40"/>
      <c r="AO5602" s="40"/>
      <c r="AP5602" s="40"/>
      <c r="AQ5602" s="40"/>
      <c r="AR5602" s="40"/>
      <c r="AS5602" s="40"/>
      <c r="AT5602" s="40"/>
      <c r="AU5602" s="40"/>
      <c r="AV5602" s="40"/>
      <c r="AW5602" s="40"/>
      <c r="AX5602" s="40"/>
      <c r="AY5602" s="40"/>
      <c r="AZ5602" s="40"/>
      <c r="BA5602" s="40"/>
      <c r="BB5602" s="40"/>
      <c r="BC5602" s="40"/>
      <c r="BD5602" s="40"/>
      <c r="BE5602" s="40"/>
      <c r="BF5602" s="40"/>
    </row>
    <row r="5603" spans="1:58" x14ac:dyDescent="0.4">
      <c r="A5603" s="510"/>
      <c r="B5603" s="40"/>
      <c r="C5603" s="40"/>
      <c r="D5603" s="45"/>
      <c r="E5603" s="45"/>
      <c r="F5603" s="64"/>
      <c r="G5603" s="40"/>
      <c r="H5603" s="40"/>
      <c r="I5603" s="40"/>
      <c r="J5603" s="40"/>
      <c r="K5603" s="40"/>
      <c r="L5603" s="40"/>
      <c r="M5603" s="40"/>
      <c r="N5603" s="40"/>
      <c r="O5603" s="40"/>
      <c r="P5603" s="40"/>
      <c r="Q5603" s="40"/>
      <c r="R5603" s="40"/>
      <c r="S5603" s="40"/>
      <c r="T5603" s="40"/>
      <c r="U5603" s="40"/>
      <c r="V5603" s="40"/>
      <c r="W5603" s="40"/>
      <c r="X5603" s="40"/>
      <c r="Y5603" s="40"/>
      <c r="Z5603" s="40"/>
      <c r="AA5603" s="40"/>
      <c r="AB5603" s="40"/>
      <c r="AC5603" s="40"/>
      <c r="AD5603" s="40"/>
      <c r="AE5603" s="40"/>
      <c r="AF5603" s="40"/>
      <c r="AG5603" s="40"/>
      <c r="AH5603" s="40"/>
      <c r="AI5603" s="40"/>
      <c r="AJ5603" s="40"/>
      <c r="AK5603" s="40"/>
      <c r="AL5603" s="40"/>
      <c r="AM5603" s="40"/>
      <c r="AN5603" s="40"/>
      <c r="AO5603" s="40"/>
      <c r="AP5603" s="40"/>
      <c r="AQ5603" s="40"/>
      <c r="AR5603" s="40"/>
      <c r="AS5603" s="40"/>
      <c r="AT5603" s="40"/>
      <c r="AU5603" s="40"/>
      <c r="AV5603" s="40"/>
      <c r="AW5603" s="40"/>
      <c r="AX5603" s="40"/>
      <c r="AY5603" s="40"/>
      <c r="AZ5603" s="40"/>
      <c r="BA5603" s="40"/>
      <c r="BB5603" s="40"/>
      <c r="BC5603" s="40"/>
      <c r="BD5603" s="40"/>
      <c r="BE5603" s="40"/>
      <c r="BF5603" s="40"/>
    </row>
    <row r="5604" spans="1:58" x14ac:dyDescent="0.4">
      <c r="A5604" s="510"/>
      <c r="B5604" s="40"/>
      <c r="C5604" s="40"/>
      <c r="D5604" s="45"/>
      <c r="E5604" s="45"/>
      <c r="F5604" s="64"/>
      <c r="G5604" s="40"/>
      <c r="H5604" s="40"/>
      <c r="I5604" s="40"/>
      <c r="J5604" s="40"/>
      <c r="K5604" s="40"/>
      <c r="L5604" s="40"/>
      <c r="M5604" s="40"/>
      <c r="N5604" s="40"/>
      <c r="O5604" s="40"/>
      <c r="P5604" s="40"/>
      <c r="Q5604" s="40"/>
      <c r="R5604" s="40"/>
      <c r="S5604" s="40"/>
      <c r="T5604" s="40"/>
      <c r="U5604" s="40"/>
      <c r="V5604" s="40"/>
      <c r="W5604" s="40"/>
      <c r="X5604" s="40"/>
      <c r="Y5604" s="40"/>
      <c r="Z5604" s="40"/>
      <c r="AA5604" s="40"/>
      <c r="AB5604" s="40"/>
      <c r="AC5604" s="40"/>
      <c r="AD5604" s="40"/>
      <c r="AE5604" s="40"/>
      <c r="AF5604" s="40"/>
      <c r="AG5604" s="40"/>
      <c r="AH5604" s="40"/>
      <c r="AI5604" s="40"/>
      <c r="AJ5604" s="40"/>
      <c r="AK5604" s="40"/>
      <c r="AL5604" s="40"/>
      <c r="AM5604" s="40"/>
      <c r="AN5604" s="40"/>
      <c r="AO5604" s="40"/>
      <c r="AP5604" s="40"/>
      <c r="AQ5604" s="40"/>
      <c r="AR5604" s="40"/>
      <c r="AS5604" s="40"/>
      <c r="AT5604" s="40"/>
      <c r="AU5604" s="40"/>
      <c r="AV5604" s="40"/>
      <c r="AW5604" s="40"/>
      <c r="AX5604" s="40"/>
      <c r="AY5604" s="40"/>
      <c r="AZ5604" s="40"/>
      <c r="BA5604" s="40"/>
      <c r="BB5604" s="40"/>
      <c r="BC5604" s="40"/>
      <c r="BD5604" s="40"/>
      <c r="BE5604" s="40"/>
      <c r="BF5604" s="40"/>
    </row>
    <row r="5605" spans="1:58" x14ac:dyDescent="0.4">
      <c r="A5605" s="510"/>
      <c r="B5605" s="40"/>
      <c r="C5605" s="40"/>
      <c r="D5605" s="45"/>
      <c r="E5605" s="45"/>
      <c r="F5605" s="64"/>
      <c r="G5605" s="40"/>
      <c r="H5605" s="40"/>
      <c r="I5605" s="40"/>
      <c r="J5605" s="40"/>
      <c r="K5605" s="40"/>
      <c r="L5605" s="40"/>
      <c r="M5605" s="40"/>
      <c r="N5605" s="40"/>
      <c r="O5605" s="40"/>
      <c r="P5605" s="40"/>
      <c r="Q5605" s="40"/>
      <c r="R5605" s="40"/>
      <c r="S5605" s="40"/>
      <c r="T5605" s="40"/>
      <c r="U5605" s="40"/>
      <c r="V5605" s="40"/>
      <c r="W5605" s="40"/>
      <c r="X5605" s="40"/>
      <c r="Y5605" s="40"/>
      <c r="Z5605" s="40"/>
      <c r="AA5605" s="40"/>
      <c r="AB5605" s="40"/>
      <c r="AC5605" s="40"/>
      <c r="AD5605" s="40"/>
      <c r="AE5605" s="40"/>
      <c r="AF5605" s="40"/>
      <c r="AG5605" s="40"/>
      <c r="AH5605" s="40"/>
      <c r="AI5605" s="40"/>
      <c r="AJ5605" s="40"/>
      <c r="AK5605" s="40"/>
      <c r="AL5605" s="40"/>
      <c r="AM5605" s="40"/>
      <c r="AN5605" s="40"/>
      <c r="AO5605" s="40"/>
      <c r="AP5605" s="40"/>
      <c r="AQ5605" s="40"/>
      <c r="AR5605" s="40"/>
      <c r="AS5605" s="40"/>
      <c r="AT5605" s="40"/>
      <c r="AU5605" s="40"/>
      <c r="AV5605" s="40"/>
      <c r="AW5605" s="40"/>
      <c r="AX5605" s="40"/>
      <c r="AY5605" s="40"/>
      <c r="AZ5605" s="40"/>
      <c r="BA5605" s="40"/>
      <c r="BB5605" s="40"/>
      <c r="BC5605" s="40"/>
      <c r="BD5605" s="40"/>
      <c r="BE5605" s="40"/>
      <c r="BF5605" s="40"/>
    </row>
    <row r="5606" spans="1:58" x14ac:dyDescent="0.4">
      <c r="A5606" s="510"/>
      <c r="B5606" s="40"/>
      <c r="C5606" s="40"/>
      <c r="D5606" s="45"/>
      <c r="E5606" s="45"/>
      <c r="F5606" s="64"/>
      <c r="G5606" s="40"/>
      <c r="H5606" s="40"/>
      <c r="I5606" s="40"/>
      <c r="J5606" s="40"/>
      <c r="K5606" s="40"/>
      <c r="L5606" s="40"/>
      <c r="M5606" s="40"/>
      <c r="N5606" s="40"/>
      <c r="O5606" s="40"/>
      <c r="P5606" s="40"/>
      <c r="Q5606" s="40"/>
      <c r="R5606" s="40"/>
      <c r="S5606" s="40"/>
      <c r="T5606" s="40"/>
      <c r="U5606" s="40"/>
      <c r="V5606" s="40"/>
      <c r="W5606" s="40"/>
      <c r="X5606" s="40"/>
      <c r="Y5606" s="40"/>
      <c r="Z5606" s="40"/>
      <c r="AA5606" s="40"/>
      <c r="AB5606" s="40"/>
      <c r="AC5606" s="40"/>
      <c r="AD5606" s="40"/>
      <c r="AE5606" s="40"/>
      <c r="AF5606" s="40"/>
      <c r="AG5606" s="40"/>
      <c r="AH5606" s="40"/>
      <c r="AI5606" s="40"/>
      <c r="AJ5606" s="40"/>
      <c r="AK5606" s="40"/>
      <c r="AL5606" s="40"/>
      <c r="AM5606" s="40"/>
      <c r="AN5606" s="40"/>
      <c r="AO5606" s="40"/>
      <c r="AP5606" s="40"/>
      <c r="AQ5606" s="40"/>
      <c r="AR5606" s="40"/>
      <c r="AS5606" s="40"/>
      <c r="AT5606" s="40"/>
      <c r="AU5606" s="40"/>
      <c r="AV5606" s="40"/>
      <c r="AW5606" s="40"/>
      <c r="AX5606" s="40"/>
      <c r="AY5606" s="40"/>
      <c r="AZ5606" s="40"/>
      <c r="BA5606" s="40"/>
      <c r="BB5606" s="40"/>
      <c r="BC5606" s="40"/>
      <c r="BD5606" s="40"/>
      <c r="BE5606" s="40"/>
      <c r="BF5606" s="40"/>
    </row>
    <row r="5607" spans="1:58" x14ac:dyDescent="0.4">
      <c r="A5607" s="510"/>
      <c r="B5607" s="40"/>
      <c r="C5607" s="40"/>
      <c r="D5607" s="45"/>
      <c r="E5607" s="45"/>
      <c r="F5607" s="64"/>
      <c r="G5607" s="40"/>
      <c r="H5607" s="40"/>
      <c r="I5607" s="40"/>
      <c r="J5607" s="40"/>
      <c r="K5607" s="40"/>
      <c r="L5607" s="40"/>
      <c r="M5607" s="40"/>
      <c r="N5607" s="40"/>
      <c r="O5607" s="40"/>
      <c r="P5607" s="40"/>
      <c r="Q5607" s="40"/>
      <c r="R5607" s="40"/>
      <c r="S5607" s="40"/>
      <c r="T5607" s="40"/>
      <c r="U5607" s="40"/>
      <c r="V5607" s="40"/>
      <c r="W5607" s="40"/>
      <c r="X5607" s="40"/>
      <c r="Y5607" s="40"/>
      <c r="Z5607" s="40"/>
      <c r="AA5607" s="40"/>
      <c r="AB5607" s="40"/>
      <c r="AC5607" s="40"/>
      <c r="AD5607" s="40"/>
      <c r="AE5607" s="40"/>
      <c r="AF5607" s="40"/>
      <c r="AG5607" s="40"/>
      <c r="AH5607" s="40"/>
      <c r="AI5607" s="40"/>
      <c r="AJ5607" s="40"/>
      <c r="AK5607" s="40"/>
      <c r="AL5607" s="40"/>
      <c r="AM5607" s="40"/>
      <c r="AN5607" s="40"/>
      <c r="AO5607" s="40"/>
      <c r="AP5607" s="40"/>
      <c r="AQ5607" s="40"/>
      <c r="AR5607" s="40"/>
      <c r="AS5607" s="40"/>
      <c r="AT5607" s="40"/>
      <c r="AU5607" s="40"/>
      <c r="AV5607" s="40"/>
      <c r="AW5607" s="40"/>
      <c r="AX5607" s="40"/>
      <c r="AY5607" s="40"/>
      <c r="AZ5607" s="40"/>
      <c r="BA5607" s="40"/>
      <c r="BB5607" s="40"/>
      <c r="BC5607" s="40"/>
      <c r="BD5607" s="40"/>
      <c r="BE5607" s="40"/>
      <c r="BF5607" s="40"/>
    </row>
    <row r="5608" spans="1:58" x14ac:dyDescent="0.4">
      <c r="A5608" s="510"/>
      <c r="B5608" s="40"/>
      <c r="C5608" s="40"/>
      <c r="D5608" s="45"/>
      <c r="E5608" s="45"/>
      <c r="F5608" s="64"/>
      <c r="G5608" s="40"/>
      <c r="H5608" s="40"/>
      <c r="I5608" s="40"/>
      <c r="J5608" s="40"/>
      <c r="K5608" s="40"/>
      <c r="L5608" s="40"/>
      <c r="M5608" s="40"/>
      <c r="N5608" s="40"/>
      <c r="O5608" s="40"/>
      <c r="P5608" s="40"/>
      <c r="Q5608" s="40"/>
      <c r="R5608" s="40"/>
      <c r="S5608" s="40"/>
      <c r="T5608" s="40"/>
      <c r="U5608" s="40"/>
      <c r="V5608" s="40"/>
      <c r="W5608" s="40"/>
      <c r="X5608" s="40"/>
      <c r="Y5608" s="40"/>
      <c r="Z5608" s="40"/>
      <c r="AA5608" s="40"/>
      <c r="AB5608" s="40"/>
      <c r="AC5608" s="40"/>
      <c r="AD5608" s="40"/>
      <c r="AE5608" s="40"/>
      <c r="AF5608" s="40"/>
      <c r="AG5608" s="40"/>
      <c r="AH5608" s="40"/>
      <c r="AI5608" s="40"/>
      <c r="AJ5608" s="40"/>
      <c r="AK5608" s="40"/>
      <c r="AL5608" s="40"/>
      <c r="AM5608" s="40"/>
      <c r="AN5608" s="40"/>
      <c r="AO5608" s="40"/>
      <c r="AP5608" s="40"/>
      <c r="AQ5608" s="40"/>
      <c r="AR5608" s="40"/>
      <c r="AS5608" s="40"/>
      <c r="AT5608" s="40"/>
      <c r="AU5608" s="40"/>
      <c r="AV5608" s="40"/>
      <c r="AW5608" s="40"/>
      <c r="AX5608" s="40"/>
      <c r="AY5608" s="40"/>
      <c r="AZ5608" s="40"/>
      <c r="BA5608" s="40"/>
      <c r="BB5608" s="40"/>
      <c r="BC5608" s="40"/>
      <c r="BD5608" s="40"/>
      <c r="BE5608" s="40"/>
      <c r="BF5608" s="40"/>
    </row>
    <row r="5609" spans="1:58" x14ac:dyDescent="0.4">
      <c r="A5609" s="510"/>
      <c r="B5609" s="40"/>
      <c r="C5609" s="40"/>
      <c r="D5609" s="45"/>
      <c r="E5609" s="45"/>
      <c r="F5609" s="64"/>
      <c r="G5609" s="40"/>
      <c r="H5609" s="40"/>
      <c r="I5609" s="40"/>
      <c r="J5609" s="40"/>
      <c r="K5609" s="40"/>
      <c r="L5609" s="40"/>
      <c r="M5609" s="40"/>
      <c r="N5609" s="40"/>
      <c r="O5609" s="40"/>
      <c r="P5609" s="40"/>
      <c r="Q5609" s="40"/>
      <c r="R5609" s="40"/>
      <c r="S5609" s="40"/>
      <c r="T5609" s="40"/>
      <c r="U5609" s="40"/>
      <c r="V5609" s="40"/>
      <c r="W5609" s="40"/>
      <c r="X5609" s="40"/>
      <c r="Y5609" s="40"/>
      <c r="Z5609" s="40"/>
      <c r="AA5609" s="40"/>
      <c r="AB5609" s="40"/>
      <c r="AC5609" s="40"/>
      <c r="AD5609" s="40"/>
      <c r="AE5609" s="40"/>
      <c r="AF5609" s="40"/>
      <c r="AG5609" s="40"/>
      <c r="AH5609" s="40"/>
      <c r="AI5609" s="40"/>
      <c r="AJ5609" s="40"/>
      <c r="AK5609" s="40"/>
      <c r="AL5609" s="40"/>
      <c r="AM5609" s="40"/>
      <c r="AN5609" s="40"/>
      <c r="AO5609" s="40"/>
      <c r="AP5609" s="40"/>
      <c r="AQ5609" s="40"/>
      <c r="AR5609" s="40"/>
      <c r="AS5609" s="40"/>
      <c r="AT5609" s="40"/>
      <c r="AU5609" s="40"/>
      <c r="AV5609" s="40"/>
      <c r="AW5609" s="40"/>
      <c r="AX5609" s="40"/>
      <c r="AY5609" s="40"/>
      <c r="AZ5609" s="40"/>
      <c r="BA5609" s="40"/>
      <c r="BB5609" s="40"/>
      <c r="BC5609" s="40"/>
      <c r="BD5609" s="40"/>
      <c r="BE5609" s="40"/>
      <c r="BF5609" s="40"/>
    </row>
    <row r="5610" spans="1:58" x14ac:dyDescent="0.4">
      <c r="A5610" s="510"/>
      <c r="B5610" s="40"/>
      <c r="C5610" s="40"/>
      <c r="D5610" s="45"/>
      <c r="E5610" s="45"/>
      <c r="F5610" s="64"/>
      <c r="G5610" s="40"/>
      <c r="H5610" s="40"/>
      <c r="I5610" s="40"/>
      <c r="J5610" s="40"/>
      <c r="K5610" s="40"/>
      <c r="L5610" s="40"/>
      <c r="M5610" s="40"/>
      <c r="N5610" s="40"/>
      <c r="O5610" s="40"/>
      <c r="P5610" s="40"/>
      <c r="Q5610" s="40"/>
      <c r="R5610" s="40"/>
      <c r="S5610" s="40"/>
      <c r="T5610" s="40"/>
      <c r="U5610" s="40"/>
      <c r="V5610" s="40"/>
      <c r="W5610" s="40"/>
      <c r="X5610" s="40"/>
      <c r="Y5610" s="40"/>
      <c r="Z5610" s="40"/>
      <c r="AA5610" s="40"/>
      <c r="AB5610" s="40"/>
      <c r="AC5610" s="40"/>
      <c r="AD5610" s="40"/>
      <c r="AE5610" s="40"/>
      <c r="AF5610" s="40"/>
      <c r="AG5610" s="40"/>
      <c r="AH5610" s="40"/>
      <c r="AI5610" s="40"/>
      <c r="AJ5610" s="40"/>
      <c r="AK5610" s="40"/>
      <c r="AL5610" s="40"/>
      <c r="AM5610" s="40"/>
      <c r="AN5610" s="40"/>
      <c r="AO5610" s="40"/>
      <c r="AP5610" s="40"/>
      <c r="AQ5610" s="40"/>
      <c r="AR5610" s="40"/>
      <c r="AS5610" s="40"/>
      <c r="AT5610" s="40"/>
      <c r="AU5610" s="40"/>
      <c r="AV5610" s="40"/>
      <c r="AW5610" s="40"/>
      <c r="AX5610" s="40"/>
      <c r="AY5610" s="40"/>
      <c r="AZ5610" s="40"/>
      <c r="BA5610" s="40"/>
      <c r="BB5610" s="40"/>
      <c r="BC5610" s="40"/>
      <c r="BD5610" s="40"/>
      <c r="BE5610" s="40"/>
      <c r="BF5610" s="40"/>
    </row>
    <row r="5611" spans="1:58" x14ac:dyDescent="0.4">
      <c r="A5611" s="510"/>
      <c r="B5611" s="40"/>
      <c r="C5611" s="40"/>
      <c r="D5611" s="45"/>
      <c r="E5611" s="45"/>
      <c r="F5611" s="64"/>
      <c r="G5611" s="40"/>
      <c r="H5611" s="40"/>
      <c r="I5611" s="40"/>
      <c r="J5611" s="40"/>
      <c r="K5611" s="40"/>
      <c r="L5611" s="40"/>
      <c r="M5611" s="40"/>
      <c r="N5611" s="40"/>
      <c r="O5611" s="40"/>
      <c r="P5611" s="40"/>
      <c r="Q5611" s="40"/>
      <c r="R5611" s="40"/>
      <c r="S5611" s="40"/>
      <c r="T5611" s="40"/>
      <c r="U5611" s="40"/>
      <c r="V5611" s="40"/>
      <c r="W5611" s="40"/>
      <c r="X5611" s="40"/>
      <c r="Y5611" s="40"/>
      <c r="Z5611" s="40"/>
      <c r="AA5611" s="40"/>
      <c r="AB5611" s="40"/>
      <c r="AC5611" s="40"/>
      <c r="AD5611" s="40"/>
      <c r="AE5611" s="40"/>
      <c r="AF5611" s="40"/>
      <c r="AG5611" s="40"/>
      <c r="AH5611" s="40"/>
      <c r="AI5611" s="40"/>
      <c r="AJ5611" s="40"/>
      <c r="AK5611" s="40"/>
      <c r="AL5611" s="40"/>
      <c r="AM5611" s="40"/>
      <c r="AN5611" s="40"/>
      <c r="AO5611" s="40"/>
      <c r="AP5611" s="40"/>
      <c r="AQ5611" s="40"/>
      <c r="AR5611" s="40"/>
      <c r="AS5611" s="40"/>
      <c r="AT5611" s="40"/>
      <c r="AU5611" s="40"/>
      <c r="AV5611" s="40"/>
      <c r="AW5611" s="40"/>
      <c r="AX5611" s="40"/>
      <c r="AY5611" s="40"/>
      <c r="AZ5611" s="40"/>
      <c r="BA5611" s="40"/>
      <c r="BB5611" s="40"/>
      <c r="BC5611" s="40"/>
      <c r="BD5611" s="40"/>
      <c r="BE5611" s="40"/>
      <c r="BF5611" s="40"/>
    </row>
    <row r="5612" spans="1:58" x14ac:dyDescent="0.4">
      <c r="A5612" s="510"/>
      <c r="B5612" s="40"/>
      <c r="C5612" s="40"/>
      <c r="D5612" s="45"/>
      <c r="E5612" s="45"/>
      <c r="F5612" s="64"/>
      <c r="G5612" s="40"/>
      <c r="H5612" s="40"/>
      <c r="I5612" s="40"/>
      <c r="J5612" s="40"/>
      <c r="K5612" s="40"/>
      <c r="L5612" s="40"/>
      <c r="M5612" s="40"/>
      <c r="N5612" s="40"/>
      <c r="O5612" s="40"/>
      <c r="P5612" s="40"/>
      <c r="Q5612" s="40"/>
      <c r="R5612" s="40"/>
      <c r="S5612" s="40"/>
      <c r="T5612" s="40"/>
      <c r="U5612" s="40"/>
      <c r="V5612" s="40"/>
      <c r="W5612" s="40"/>
      <c r="X5612" s="40"/>
      <c r="Y5612" s="40"/>
      <c r="Z5612" s="40"/>
      <c r="AA5612" s="40"/>
      <c r="AB5612" s="40"/>
      <c r="AC5612" s="40"/>
      <c r="AD5612" s="40"/>
      <c r="AE5612" s="40"/>
      <c r="AF5612" s="40"/>
      <c r="AG5612" s="40"/>
      <c r="AH5612" s="40"/>
      <c r="AI5612" s="40"/>
      <c r="AJ5612" s="40"/>
      <c r="AK5612" s="40"/>
      <c r="AL5612" s="40"/>
      <c r="AM5612" s="40"/>
      <c r="AN5612" s="40"/>
      <c r="AO5612" s="40"/>
      <c r="AP5612" s="40"/>
      <c r="AQ5612" s="40"/>
      <c r="AR5612" s="40"/>
      <c r="AS5612" s="40"/>
      <c r="AT5612" s="40"/>
      <c r="AU5612" s="40"/>
      <c r="AV5612" s="40"/>
      <c r="AW5612" s="40"/>
      <c r="AX5612" s="40"/>
      <c r="AY5612" s="40"/>
      <c r="AZ5612" s="40"/>
      <c r="BA5612" s="40"/>
      <c r="BB5612" s="40"/>
      <c r="BC5612" s="40"/>
      <c r="BD5612" s="40"/>
      <c r="BE5612" s="40"/>
      <c r="BF5612" s="40"/>
    </row>
    <row r="5613" spans="1:58" x14ac:dyDescent="0.4">
      <c r="A5613" s="510"/>
      <c r="B5613" s="40"/>
      <c r="C5613" s="40"/>
      <c r="D5613" s="45"/>
      <c r="E5613" s="45"/>
      <c r="F5613" s="64"/>
      <c r="G5613" s="40"/>
      <c r="H5613" s="40"/>
      <c r="I5613" s="40"/>
      <c r="J5613" s="40"/>
      <c r="K5613" s="40"/>
      <c r="L5613" s="40"/>
      <c r="M5613" s="40"/>
      <c r="N5613" s="40"/>
      <c r="O5613" s="40"/>
      <c r="P5613" s="40"/>
      <c r="Q5613" s="40"/>
      <c r="R5613" s="40"/>
      <c r="S5613" s="40"/>
      <c r="T5613" s="40"/>
      <c r="U5613" s="40"/>
      <c r="V5613" s="40"/>
      <c r="W5613" s="40"/>
      <c r="X5613" s="40"/>
      <c r="Y5613" s="40"/>
      <c r="Z5613" s="40"/>
      <c r="AA5613" s="40"/>
      <c r="AB5613" s="40"/>
      <c r="AC5613" s="40"/>
      <c r="AD5613" s="40"/>
      <c r="AE5613" s="40"/>
      <c r="AF5613" s="40"/>
      <c r="AG5613" s="40"/>
      <c r="AH5613" s="40"/>
      <c r="AI5613" s="40"/>
      <c r="AJ5613" s="40"/>
      <c r="AK5613" s="40"/>
      <c r="AL5613" s="40"/>
      <c r="AM5613" s="40"/>
      <c r="AN5613" s="40"/>
      <c r="AO5613" s="40"/>
      <c r="AP5613" s="40"/>
      <c r="AQ5613" s="40"/>
      <c r="AR5613" s="40"/>
      <c r="AS5613" s="40"/>
      <c r="AT5613" s="40"/>
      <c r="AU5613" s="40"/>
      <c r="AV5613" s="40"/>
      <c r="AW5613" s="40"/>
      <c r="AX5613" s="40"/>
      <c r="AY5613" s="40"/>
      <c r="AZ5613" s="40"/>
      <c r="BA5613" s="40"/>
      <c r="BB5613" s="40"/>
      <c r="BC5613" s="40"/>
      <c r="BD5613" s="40"/>
      <c r="BE5613" s="40"/>
      <c r="BF5613" s="40"/>
    </row>
    <row r="5614" spans="1:58" x14ac:dyDescent="0.4">
      <c r="A5614" s="510"/>
      <c r="B5614" s="40"/>
      <c r="C5614" s="40"/>
      <c r="D5614" s="45"/>
      <c r="E5614" s="45"/>
      <c r="F5614" s="64"/>
      <c r="G5614" s="40"/>
      <c r="H5614" s="40"/>
      <c r="I5614" s="40"/>
      <c r="J5614" s="40"/>
      <c r="K5614" s="40"/>
      <c r="L5614" s="40"/>
      <c r="M5614" s="40"/>
      <c r="N5614" s="40"/>
      <c r="O5614" s="40"/>
      <c r="P5614" s="40"/>
      <c r="Q5614" s="40"/>
      <c r="R5614" s="40"/>
      <c r="S5614" s="40"/>
      <c r="T5614" s="40"/>
      <c r="U5614" s="40"/>
      <c r="V5614" s="40"/>
      <c r="W5614" s="40"/>
      <c r="X5614" s="40"/>
      <c r="Y5614" s="40"/>
      <c r="Z5614" s="40"/>
      <c r="AA5614" s="40"/>
      <c r="AB5614" s="40"/>
      <c r="AC5614" s="40"/>
      <c r="AD5614" s="40"/>
      <c r="AE5614" s="40"/>
      <c r="AF5614" s="40"/>
      <c r="AG5614" s="40"/>
      <c r="AH5614" s="40"/>
      <c r="AI5614" s="40"/>
      <c r="AJ5614" s="40"/>
      <c r="AK5614" s="40"/>
      <c r="AL5614" s="40"/>
      <c r="AM5614" s="40"/>
      <c r="AN5614" s="40"/>
      <c r="AO5614" s="40"/>
      <c r="AP5614" s="40"/>
      <c r="AQ5614" s="40"/>
      <c r="AR5614" s="40"/>
      <c r="AS5614" s="40"/>
      <c r="AT5614" s="40"/>
      <c r="AU5614" s="40"/>
      <c r="AV5614" s="40"/>
      <c r="AW5614" s="40"/>
      <c r="AX5614" s="40"/>
      <c r="AY5614" s="40"/>
      <c r="AZ5614" s="40"/>
      <c r="BA5614" s="40"/>
      <c r="BB5614" s="40"/>
      <c r="BC5614" s="40"/>
      <c r="BD5614" s="40"/>
      <c r="BE5614" s="40"/>
      <c r="BF5614" s="40"/>
    </row>
    <row r="5615" spans="1:58" x14ac:dyDescent="0.4">
      <c r="A5615" s="510"/>
      <c r="B5615" s="40"/>
      <c r="C5615" s="40"/>
      <c r="D5615" s="45"/>
      <c r="E5615" s="45"/>
      <c r="F5615" s="64"/>
      <c r="G5615" s="40"/>
      <c r="H5615" s="40"/>
      <c r="I5615" s="40"/>
      <c r="J5615" s="40"/>
      <c r="K5615" s="40"/>
      <c r="L5615" s="40"/>
      <c r="M5615" s="40"/>
      <c r="N5615" s="40"/>
      <c r="O5615" s="40"/>
      <c r="P5615" s="40"/>
      <c r="Q5615" s="40"/>
      <c r="R5615" s="40"/>
      <c r="S5615" s="40"/>
      <c r="T5615" s="40"/>
      <c r="U5615" s="40"/>
      <c r="V5615" s="40"/>
      <c r="W5615" s="40"/>
      <c r="X5615" s="40"/>
      <c r="Y5615" s="40"/>
      <c r="Z5615" s="40"/>
      <c r="AA5615" s="40"/>
      <c r="AB5615" s="40"/>
      <c r="AC5615" s="40"/>
      <c r="AD5615" s="40"/>
      <c r="AE5615" s="40"/>
      <c r="AF5615" s="40"/>
      <c r="AG5615" s="40"/>
      <c r="AH5615" s="40"/>
      <c r="AI5615" s="40"/>
      <c r="AJ5615" s="40"/>
      <c r="AK5615" s="40"/>
      <c r="AL5615" s="40"/>
      <c r="AM5615" s="40"/>
      <c r="AN5615" s="40"/>
      <c r="AO5615" s="40"/>
      <c r="AP5615" s="40"/>
      <c r="AQ5615" s="40"/>
      <c r="AR5615" s="40"/>
      <c r="AS5615" s="40"/>
      <c r="AT5615" s="40"/>
      <c r="AU5615" s="40"/>
      <c r="AV5615" s="40"/>
      <c r="AW5615" s="40"/>
      <c r="AX5615" s="40"/>
      <c r="AY5615" s="40"/>
      <c r="AZ5615" s="40"/>
      <c r="BA5615" s="40"/>
      <c r="BB5615" s="40"/>
      <c r="BC5615" s="40"/>
      <c r="BD5615" s="40"/>
      <c r="BE5615" s="40"/>
      <c r="BF5615" s="40"/>
    </row>
    <row r="5616" spans="1:58" x14ac:dyDescent="0.4">
      <c r="A5616" s="510"/>
      <c r="B5616" s="40"/>
      <c r="C5616" s="40"/>
      <c r="D5616" s="45"/>
      <c r="E5616" s="45"/>
      <c r="F5616" s="64"/>
      <c r="G5616" s="40"/>
      <c r="H5616" s="40"/>
      <c r="I5616" s="40"/>
      <c r="J5616" s="40"/>
      <c r="K5616" s="40"/>
      <c r="L5616" s="40"/>
      <c r="M5616" s="40"/>
      <c r="N5616" s="40"/>
      <c r="O5616" s="40"/>
      <c r="P5616" s="40"/>
      <c r="Q5616" s="40"/>
      <c r="R5616" s="40"/>
      <c r="S5616" s="40"/>
      <c r="T5616" s="40"/>
      <c r="U5616" s="40"/>
      <c r="V5616" s="40"/>
      <c r="W5616" s="40"/>
      <c r="X5616" s="40"/>
      <c r="Y5616" s="40"/>
      <c r="Z5616" s="40"/>
      <c r="AA5616" s="40"/>
      <c r="AB5616" s="40"/>
      <c r="AC5616" s="40"/>
      <c r="AD5616" s="40"/>
      <c r="AE5616" s="40"/>
      <c r="AF5616" s="40"/>
      <c r="AG5616" s="40"/>
      <c r="AH5616" s="40"/>
      <c r="AI5616" s="40"/>
      <c r="AJ5616" s="40"/>
      <c r="AK5616" s="40"/>
      <c r="AL5616" s="40"/>
      <c r="AM5616" s="40"/>
      <c r="AN5616" s="40"/>
      <c r="AO5616" s="40"/>
      <c r="AP5616" s="40"/>
      <c r="AQ5616" s="40"/>
      <c r="AR5616" s="40"/>
      <c r="AS5616" s="40"/>
      <c r="AT5616" s="40"/>
      <c r="AU5616" s="40"/>
      <c r="AV5616" s="40"/>
      <c r="AW5616" s="40"/>
      <c r="AX5616" s="40"/>
      <c r="AY5616" s="40"/>
      <c r="AZ5616" s="40"/>
      <c r="BA5616" s="40"/>
      <c r="BB5616" s="40"/>
      <c r="BC5616" s="40"/>
      <c r="BD5616" s="40"/>
      <c r="BE5616" s="40"/>
      <c r="BF5616" s="40"/>
    </row>
    <row r="5617" spans="1:58" x14ac:dyDescent="0.4">
      <c r="A5617" s="510"/>
      <c r="B5617" s="40"/>
      <c r="C5617" s="40"/>
      <c r="D5617" s="45"/>
      <c r="E5617" s="45"/>
      <c r="F5617" s="64"/>
      <c r="G5617" s="40"/>
      <c r="H5617" s="40"/>
      <c r="I5617" s="40"/>
      <c r="J5617" s="40"/>
      <c r="K5617" s="40"/>
      <c r="L5617" s="40"/>
      <c r="M5617" s="40"/>
      <c r="N5617" s="40"/>
      <c r="O5617" s="40"/>
      <c r="P5617" s="40"/>
      <c r="Q5617" s="40"/>
      <c r="R5617" s="40"/>
      <c r="S5617" s="40"/>
      <c r="T5617" s="40"/>
      <c r="U5617" s="40"/>
      <c r="V5617" s="40"/>
      <c r="W5617" s="40"/>
      <c r="X5617" s="40"/>
      <c r="Y5617" s="40"/>
      <c r="Z5617" s="40"/>
      <c r="AA5617" s="40"/>
      <c r="AB5617" s="40"/>
      <c r="AC5617" s="40"/>
      <c r="AD5617" s="40"/>
      <c r="AE5617" s="40"/>
      <c r="AF5617" s="40"/>
      <c r="AG5617" s="40"/>
      <c r="AH5617" s="40"/>
      <c r="AI5617" s="40"/>
      <c r="AJ5617" s="40"/>
      <c r="AK5617" s="40"/>
      <c r="AL5617" s="40"/>
      <c r="AM5617" s="40"/>
      <c r="AN5617" s="40"/>
      <c r="AO5617" s="40"/>
      <c r="AP5617" s="40"/>
      <c r="AQ5617" s="40"/>
      <c r="AR5617" s="40"/>
      <c r="AS5617" s="40"/>
      <c r="AT5617" s="40"/>
      <c r="AU5617" s="40"/>
      <c r="AV5617" s="40"/>
      <c r="AW5617" s="40"/>
      <c r="AX5617" s="40"/>
      <c r="AY5617" s="40"/>
      <c r="AZ5617" s="40"/>
      <c r="BA5617" s="40"/>
      <c r="BB5617" s="40"/>
      <c r="BC5617" s="40"/>
      <c r="BD5617" s="40"/>
      <c r="BE5617" s="40"/>
      <c r="BF5617" s="40"/>
    </row>
    <row r="5618" spans="1:58" x14ac:dyDescent="0.4">
      <c r="A5618" s="510"/>
      <c r="B5618" s="40"/>
      <c r="C5618" s="40"/>
      <c r="D5618" s="45"/>
      <c r="E5618" s="45"/>
      <c r="F5618" s="64"/>
      <c r="G5618" s="40"/>
      <c r="H5618" s="40"/>
      <c r="I5618" s="40"/>
      <c r="J5618" s="40"/>
      <c r="K5618" s="40"/>
      <c r="L5618" s="40"/>
      <c r="M5618" s="40"/>
      <c r="N5618" s="40"/>
      <c r="O5618" s="40"/>
      <c r="P5618" s="40"/>
      <c r="Q5618" s="40"/>
      <c r="R5618" s="40"/>
      <c r="S5618" s="40"/>
      <c r="T5618" s="40"/>
      <c r="U5618" s="40"/>
      <c r="V5618" s="40"/>
      <c r="W5618" s="40"/>
      <c r="X5618" s="40"/>
      <c r="Y5618" s="40"/>
      <c r="Z5618" s="40"/>
      <c r="AA5618" s="40"/>
      <c r="AB5618" s="40"/>
      <c r="AC5618" s="40"/>
      <c r="AD5618" s="40"/>
      <c r="AE5618" s="40"/>
      <c r="AF5618" s="40"/>
      <c r="AG5618" s="40"/>
      <c r="AH5618" s="40"/>
      <c r="AI5618" s="40"/>
      <c r="AJ5618" s="40"/>
      <c r="AK5618" s="40"/>
      <c r="AL5618" s="40"/>
      <c r="AM5618" s="40"/>
      <c r="AN5618" s="40"/>
      <c r="AO5618" s="40"/>
      <c r="AP5618" s="40"/>
      <c r="AQ5618" s="40"/>
      <c r="AR5618" s="40"/>
      <c r="AS5618" s="40"/>
      <c r="AT5618" s="40"/>
      <c r="AU5618" s="40"/>
      <c r="AV5618" s="40"/>
      <c r="AW5618" s="40"/>
      <c r="AX5618" s="40"/>
      <c r="AY5618" s="40"/>
      <c r="AZ5618" s="40"/>
      <c r="BA5618" s="40"/>
      <c r="BB5618" s="40"/>
      <c r="BC5618" s="40"/>
      <c r="BD5618" s="40"/>
      <c r="BE5618" s="40"/>
      <c r="BF5618" s="40"/>
    </row>
    <row r="5619" spans="1:58" x14ac:dyDescent="0.4">
      <c r="A5619" s="510"/>
      <c r="B5619" s="40"/>
      <c r="C5619" s="40"/>
      <c r="D5619" s="45"/>
      <c r="E5619" s="45"/>
      <c r="F5619" s="64"/>
      <c r="G5619" s="40"/>
      <c r="H5619" s="40"/>
      <c r="I5619" s="40"/>
      <c r="J5619" s="40"/>
      <c r="K5619" s="40"/>
      <c r="L5619" s="40"/>
      <c r="M5619" s="40"/>
      <c r="N5619" s="40"/>
      <c r="O5619" s="40"/>
      <c r="P5619" s="40"/>
      <c r="Q5619" s="40"/>
      <c r="R5619" s="40"/>
      <c r="S5619" s="40"/>
      <c r="T5619" s="40"/>
      <c r="U5619" s="40"/>
      <c r="V5619" s="40"/>
      <c r="W5619" s="40"/>
      <c r="X5619" s="40"/>
      <c r="Y5619" s="40"/>
      <c r="Z5619" s="40"/>
      <c r="AA5619" s="40"/>
      <c r="AB5619" s="40"/>
      <c r="AC5619" s="40"/>
      <c r="AD5619" s="40"/>
      <c r="AE5619" s="40"/>
      <c r="AF5619" s="40"/>
      <c r="AG5619" s="40"/>
      <c r="AH5619" s="40"/>
      <c r="AI5619" s="40"/>
      <c r="AJ5619" s="40"/>
      <c r="AK5619" s="40"/>
      <c r="AL5619" s="40"/>
      <c r="AM5619" s="40"/>
      <c r="AN5619" s="40"/>
      <c r="AO5619" s="40"/>
      <c r="AP5619" s="40"/>
      <c r="AQ5619" s="40"/>
      <c r="AR5619" s="40"/>
      <c r="AS5619" s="40"/>
      <c r="AT5619" s="40"/>
      <c r="AU5619" s="40"/>
      <c r="AV5619" s="40"/>
      <c r="AW5619" s="40"/>
      <c r="AX5619" s="40"/>
      <c r="AY5619" s="40"/>
      <c r="AZ5619" s="40"/>
      <c r="BA5619" s="40"/>
      <c r="BB5619" s="40"/>
      <c r="BC5619" s="40"/>
      <c r="BD5619" s="40"/>
      <c r="BE5619" s="40"/>
      <c r="BF5619" s="40"/>
    </row>
    <row r="5620" spans="1:58" x14ac:dyDescent="0.4">
      <c r="A5620" s="510"/>
      <c r="B5620" s="40"/>
      <c r="C5620" s="40"/>
      <c r="D5620" s="45"/>
      <c r="E5620" s="45"/>
      <c r="F5620" s="64"/>
      <c r="G5620" s="40"/>
      <c r="H5620" s="40"/>
      <c r="I5620" s="40"/>
      <c r="J5620" s="40"/>
      <c r="K5620" s="40"/>
      <c r="L5620" s="40"/>
      <c r="M5620" s="40"/>
      <c r="N5620" s="40"/>
      <c r="O5620" s="40"/>
      <c r="P5620" s="40"/>
      <c r="Q5620" s="40"/>
      <c r="R5620" s="40"/>
      <c r="S5620" s="40"/>
      <c r="T5620" s="40"/>
      <c r="U5620" s="40"/>
      <c r="V5620" s="40"/>
      <c r="W5620" s="40"/>
      <c r="X5620" s="40"/>
      <c r="Y5620" s="40"/>
      <c r="Z5620" s="40"/>
      <c r="AA5620" s="40"/>
      <c r="AB5620" s="40"/>
      <c r="AC5620" s="40"/>
      <c r="AD5620" s="40"/>
      <c r="AE5620" s="40"/>
      <c r="AF5620" s="40"/>
      <c r="AG5620" s="40"/>
      <c r="AH5620" s="40"/>
      <c r="AI5620" s="40"/>
      <c r="AJ5620" s="40"/>
      <c r="AK5620" s="40"/>
      <c r="AL5620" s="40"/>
      <c r="AM5620" s="40"/>
      <c r="AN5620" s="40"/>
      <c r="AO5620" s="40"/>
      <c r="AP5620" s="40"/>
      <c r="AQ5620" s="40"/>
      <c r="AR5620" s="40"/>
      <c r="AS5620" s="40"/>
      <c r="AT5620" s="40"/>
      <c r="AU5620" s="40"/>
      <c r="AV5620" s="40"/>
      <c r="AW5620" s="40"/>
      <c r="AX5620" s="40"/>
      <c r="AY5620" s="40"/>
      <c r="AZ5620" s="40"/>
      <c r="BA5620" s="40"/>
      <c r="BB5620" s="40"/>
      <c r="BC5620" s="40"/>
      <c r="BD5620" s="40"/>
      <c r="BE5620" s="40"/>
      <c r="BF5620" s="40"/>
    </row>
    <row r="5621" spans="1:58" x14ac:dyDescent="0.4">
      <c r="A5621" s="510"/>
      <c r="B5621" s="40"/>
      <c r="C5621" s="40"/>
      <c r="D5621" s="45"/>
      <c r="E5621" s="45"/>
      <c r="F5621" s="64"/>
      <c r="G5621" s="40"/>
      <c r="H5621" s="40"/>
      <c r="I5621" s="40"/>
      <c r="J5621" s="40"/>
      <c r="K5621" s="40"/>
      <c r="L5621" s="40"/>
      <c r="M5621" s="40"/>
      <c r="N5621" s="40"/>
      <c r="O5621" s="40"/>
      <c r="P5621" s="40"/>
      <c r="Q5621" s="40"/>
      <c r="R5621" s="40"/>
      <c r="S5621" s="40"/>
      <c r="T5621" s="40"/>
      <c r="U5621" s="40"/>
      <c r="V5621" s="40"/>
      <c r="W5621" s="40"/>
      <c r="X5621" s="40"/>
      <c r="Y5621" s="40"/>
      <c r="Z5621" s="40"/>
      <c r="AA5621" s="40"/>
      <c r="AB5621" s="40"/>
      <c r="AC5621" s="40"/>
      <c r="AD5621" s="40"/>
      <c r="AE5621" s="40"/>
      <c r="AF5621" s="40"/>
      <c r="AG5621" s="40"/>
      <c r="AH5621" s="40"/>
      <c r="AI5621" s="40"/>
      <c r="AJ5621" s="40"/>
      <c r="AK5621" s="40"/>
      <c r="AL5621" s="40"/>
      <c r="AM5621" s="40"/>
      <c r="AN5621" s="40"/>
      <c r="AO5621" s="40"/>
      <c r="AP5621" s="40"/>
      <c r="AQ5621" s="40"/>
      <c r="AR5621" s="40"/>
      <c r="AS5621" s="40"/>
      <c r="AT5621" s="40"/>
      <c r="AU5621" s="40"/>
      <c r="AV5621" s="40"/>
      <c r="AW5621" s="40"/>
      <c r="AX5621" s="40"/>
      <c r="AY5621" s="40"/>
      <c r="AZ5621" s="40"/>
      <c r="BA5621" s="40"/>
      <c r="BB5621" s="40"/>
      <c r="BC5621" s="40"/>
      <c r="BD5621" s="40"/>
      <c r="BE5621" s="40"/>
      <c r="BF5621" s="40"/>
    </row>
    <row r="5622" spans="1:58" x14ac:dyDescent="0.4">
      <c r="A5622" s="510"/>
      <c r="B5622" s="40"/>
      <c r="C5622" s="40"/>
      <c r="D5622" s="45"/>
      <c r="E5622" s="45"/>
      <c r="F5622" s="64"/>
      <c r="G5622" s="40"/>
      <c r="H5622" s="40"/>
      <c r="I5622" s="40"/>
      <c r="J5622" s="40"/>
      <c r="K5622" s="40"/>
      <c r="L5622" s="40"/>
      <c r="M5622" s="40"/>
      <c r="N5622" s="40"/>
      <c r="O5622" s="40"/>
      <c r="P5622" s="40"/>
      <c r="Q5622" s="40"/>
      <c r="R5622" s="40"/>
      <c r="S5622" s="40"/>
      <c r="T5622" s="40"/>
      <c r="U5622" s="40"/>
      <c r="V5622" s="40"/>
      <c r="W5622" s="40"/>
      <c r="X5622" s="40"/>
      <c r="Y5622" s="40"/>
      <c r="Z5622" s="40"/>
      <c r="AA5622" s="40"/>
      <c r="AB5622" s="40"/>
      <c r="AC5622" s="40"/>
      <c r="AD5622" s="40"/>
      <c r="AE5622" s="40"/>
      <c r="AF5622" s="40"/>
      <c r="AG5622" s="40"/>
      <c r="AH5622" s="40"/>
      <c r="AI5622" s="40"/>
      <c r="AJ5622" s="40"/>
      <c r="AK5622" s="40"/>
      <c r="AL5622" s="40"/>
      <c r="AM5622" s="40"/>
      <c r="AN5622" s="40"/>
      <c r="AO5622" s="40"/>
      <c r="AP5622" s="40"/>
      <c r="AQ5622" s="40"/>
      <c r="AR5622" s="40"/>
      <c r="AS5622" s="40"/>
      <c r="AT5622" s="40"/>
      <c r="AU5622" s="40"/>
      <c r="AV5622" s="40"/>
      <c r="AW5622" s="40"/>
      <c r="AX5622" s="40"/>
      <c r="AY5622" s="40"/>
      <c r="AZ5622" s="40"/>
      <c r="BA5622" s="40"/>
      <c r="BB5622" s="40"/>
      <c r="BC5622" s="40"/>
      <c r="BD5622" s="40"/>
      <c r="BE5622" s="40"/>
      <c r="BF5622" s="40"/>
    </row>
    <row r="5623" spans="1:58" x14ac:dyDescent="0.4">
      <c r="A5623" s="510"/>
      <c r="B5623" s="40"/>
      <c r="C5623" s="40"/>
      <c r="D5623" s="45"/>
      <c r="E5623" s="45"/>
      <c r="F5623" s="64"/>
      <c r="G5623" s="40"/>
      <c r="H5623" s="40"/>
      <c r="I5623" s="40"/>
      <c r="J5623" s="40"/>
      <c r="K5623" s="40"/>
      <c r="L5623" s="40"/>
      <c r="M5623" s="40"/>
      <c r="N5623" s="40"/>
      <c r="O5623" s="40"/>
      <c r="P5623" s="40"/>
      <c r="Q5623" s="40"/>
      <c r="R5623" s="40"/>
      <c r="S5623" s="40"/>
      <c r="T5623" s="40"/>
      <c r="U5623" s="40"/>
      <c r="V5623" s="40"/>
      <c r="W5623" s="40"/>
      <c r="X5623" s="40"/>
      <c r="Y5623" s="40"/>
      <c r="Z5623" s="40"/>
      <c r="AA5623" s="40"/>
      <c r="AB5623" s="40"/>
      <c r="AC5623" s="40"/>
      <c r="AD5623" s="40"/>
      <c r="AE5623" s="40"/>
      <c r="AF5623" s="40"/>
      <c r="AG5623" s="40"/>
      <c r="AH5623" s="40"/>
      <c r="AI5623" s="40"/>
      <c r="AJ5623" s="40"/>
      <c r="AK5623" s="40"/>
      <c r="AL5623" s="40"/>
      <c r="AM5623" s="40"/>
      <c r="AN5623" s="40"/>
      <c r="AO5623" s="40"/>
      <c r="AP5623" s="40"/>
      <c r="AQ5623" s="40"/>
      <c r="AR5623" s="40"/>
      <c r="AS5623" s="40"/>
      <c r="AT5623" s="40"/>
      <c r="AU5623" s="40"/>
      <c r="AV5623" s="40"/>
      <c r="AW5623" s="40"/>
      <c r="AX5623" s="40"/>
      <c r="AY5623" s="40"/>
      <c r="AZ5623" s="40"/>
      <c r="BA5623" s="40"/>
      <c r="BB5623" s="40"/>
      <c r="BC5623" s="40"/>
      <c r="BD5623" s="40"/>
      <c r="BE5623" s="40"/>
      <c r="BF5623" s="40"/>
    </row>
    <row r="5624" spans="1:58" x14ac:dyDescent="0.4">
      <c r="A5624" s="510"/>
      <c r="B5624" s="40"/>
      <c r="C5624" s="40"/>
      <c r="D5624" s="45"/>
      <c r="E5624" s="45"/>
      <c r="F5624" s="64"/>
      <c r="G5624" s="40"/>
      <c r="H5624" s="40"/>
      <c r="I5624" s="40"/>
      <c r="J5624" s="40"/>
      <c r="K5624" s="40"/>
      <c r="L5624" s="40"/>
      <c r="M5624" s="40"/>
      <c r="N5624" s="40"/>
      <c r="O5624" s="40"/>
      <c r="P5624" s="40"/>
      <c r="Q5624" s="40"/>
      <c r="R5624" s="40"/>
      <c r="S5624" s="40"/>
      <c r="T5624" s="40"/>
      <c r="U5624" s="40"/>
      <c r="V5624" s="40"/>
      <c r="W5624" s="40"/>
      <c r="X5624" s="40"/>
      <c r="Y5624" s="40"/>
      <c r="Z5624" s="40"/>
      <c r="AA5624" s="40"/>
      <c r="AB5624" s="40"/>
      <c r="AC5624" s="40"/>
      <c r="AD5624" s="40"/>
      <c r="AE5624" s="40"/>
      <c r="AF5624" s="40"/>
      <c r="AG5624" s="40"/>
      <c r="AH5624" s="40"/>
      <c r="AI5624" s="40"/>
      <c r="AJ5624" s="40"/>
      <c r="AK5624" s="40"/>
      <c r="AL5624" s="40"/>
      <c r="AM5624" s="40"/>
      <c r="AN5624" s="40"/>
      <c r="AO5624" s="40"/>
      <c r="AP5624" s="40"/>
      <c r="AQ5624" s="40"/>
      <c r="AR5624" s="40"/>
      <c r="AS5624" s="40"/>
      <c r="AT5624" s="40"/>
      <c r="AU5624" s="40"/>
      <c r="AV5624" s="40"/>
      <c r="AW5624" s="40"/>
      <c r="AX5624" s="40"/>
      <c r="AY5624" s="40"/>
      <c r="AZ5624" s="40"/>
      <c r="BA5624" s="40"/>
      <c r="BB5624" s="40"/>
      <c r="BC5624" s="40"/>
      <c r="BD5624" s="40"/>
      <c r="BE5624" s="40"/>
      <c r="BF5624" s="40"/>
    </row>
    <row r="5625" spans="1:58" x14ac:dyDescent="0.4">
      <c r="A5625" s="510"/>
      <c r="B5625" s="40"/>
      <c r="C5625" s="40"/>
      <c r="D5625" s="45"/>
      <c r="E5625" s="45"/>
      <c r="F5625" s="64"/>
      <c r="G5625" s="40"/>
      <c r="H5625" s="40"/>
      <c r="I5625" s="40"/>
      <c r="J5625" s="40"/>
      <c r="K5625" s="40"/>
      <c r="L5625" s="40"/>
      <c r="M5625" s="40"/>
      <c r="N5625" s="40"/>
      <c r="O5625" s="40"/>
      <c r="P5625" s="40"/>
      <c r="Q5625" s="40"/>
      <c r="R5625" s="40"/>
      <c r="S5625" s="40"/>
      <c r="T5625" s="40"/>
      <c r="U5625" s="40"/>
      <c r="V5625" s="40"/>
      <c r="W5625" s="40"/>
      <c r="X5625" s="40"/>
      <c r="Y5625" s="40"/>
      <c r="Z5625" s="40"/>
      <c r="AA5625" s="40"/>
      <c r="AB5625" s="40"/>
      <c r="AC5625" s="40"/>
      <c r="AD5625" s="40"/>
      <c r="AE5625" s="40"/>
      <c r="AF5625" s="40"/>
      <c r="AG5625" s="40"/>
      <c r="AH5625" s="40"/>
      <c r="AI5625" s="40"/>
      <c r="AJ5625" s="40"/>
      <c r="AK5625" s="40"/>
      <c r="AL5625" s="40"/>
      <c r="AM5625" s="40"/>
      <c r="AN5625" s="40"/>
      <c r="AO5625" s="40"/>
      <c r="AP5625" s="40"/>
      <c r="AQ5625" s="40"/>
      <c r="AR5625" s="40"/>
      <c r="AS5625" s="40"/>
      <c r="AT5625" s="40"/>
      <c r="AU5625" s="40"/>
      <c r="AV5625" s="40"/>
      <c r="AW5625" s="40"/>
      <c r="AX5625" s="40"/>
      <c r="AY5625" s="40"/>
      <c r="AZ5625" s="40"/>
      <c r="BA5625" s="40"/>
      <c r="BB5625" s="40"/>
      <c r="BC5625" s="40"/>
      <c r="BD5625" s="40"/>
      <c r="BE5625" s="40"/>
      <c r="BF5625" s="40"/>
    </row>
    <row r="5626" spans="1:58" x14ac:dyDescent="0.4">
      <c r="A5626" s="510"/>
      <c r="B5626" s="40"/>
      <c r="C5626" s="40"/>
      <c r="D5626" s="45"/>
      <c r="E5626" s="45"/>
      <c r="F5626" s="64"/>
      <c r="G5626" s="40"/>
      <c r="H5626" s="40"/>
      <c r="I5626" s="40"/>
      <c r="J5626" s="40"/>
      <c r="K5626" s="40"/>
      <c r="L5626" s="40"/>
      <c r="M5626" s="40"/>
      <c r="N5626" s="40"/>
      <c r="O5626" s="40"/>
      <c r="P5626" s="40"/>
      <c r="Q5626" s="40"/>
      <c r="R5626" s="40"/>
      <c r="S5626" s="40"/>
      <c r="T5626" s="40"/>
      <c r="U5626" s="40"/>
      <c r="V5626" s="40"/>
      <c r="W5626" s="40"/>
      <c r="X5626" s="40"/>
      <c r="Y5626" s="40"/>
      <c r="Z5626" s="40"/>
      <c r="AA5626" s="40"/>
      <c r="AB5626" s="40"/>
      <c r="AC5626" s="40"/>
      <c r="AD5626" s="40"/>
      <c r="AE5626" s="40"/>
      <c r="AF5626" s="40"/>
      <c r="AG5626" s="40"/>
      <c r="AH5626" s="40"/>
      <c r="AI5626" s="40"/>
      <c r="AJ5626" s="40"/>
      <c r="AK5626" s="40"/>
      <c r="AL5626" s="40"/>
      <c r="AM5626" s="40"/>
      <c r="AN5626" s="40"/>
      <c r="AO5626" s="40"/>
      <c r="AP5626" s="40"/>
      <c r="AQ5626" s="40"/>
      <c r="AR5626" s="40"/>
      <c r="AS5626" s="40"/>
      <c r="AT5626" s="40"/>
      <c r="AU5626" s="40"/>
      <c r="AV5626" s="40"/>
      <c r="AW5626" s="40"/>
      <c r="AX5626" s="40"/>
      <c r="AY5626" s="40"/>
      <c r="AZ5626" s="40"/>
      <c r="BA5626" s="40"/>
      <c r="BB5626" s="40"/>
      <c r="BC5626" s="40"/>
      <c r="BD5626" s="40"/>
      <c r="BE5626" s="40"/>
      <c r="BF5626" s="40"/>
    </row>
    <row r="5627" spans="1:58" x14ac:dyDescent="0.4">
      <c r="A5627" s="510"/>
      <c r="B5627" s="40"/>
      <c r="C5627" s="40"/>
      <c r="D5627" s="45"/>
      <c r="E5627" s="45"/>
      <c r="F5627" s="64"/>
      <c r="G5627" s="40"/>
      <c r="H5627" s="40"/>
      <c r="I5627" s="40"/>
      <c r="J5627" s="40"/>
      <c r="K5627" s="40"/>
      <c r="L5627" s="40"/>
      <c r="M5627" s="40"/>
      <c r="N5627" s="40"/>
      <c r="O5627" s="40"/>
      <c r="P5627" s="40"/>
      <c r="Q5627" s="40"/>
      <c r="R5627" s="40"/>
      <c r="S5627" s="40"/>
      <c r="T5627" s="40"/>
      <c r="U5627" s="40"/>
      <c r="V5627" s="40"/>
      <c r="W5627" s="40"/>
      <c r="X5627" s="40"/>
      <c r="Y5627" s="40"/>
      <c r="Z5627" s="40"/>
      <c r="AA5627" s="40"/>
      <c r="AB5627" s="40"/>
      <c r="AC5627" s="40"/>
      <c r="AD5627" s="40"/>
      <c r="AE5627" s="40"/>
      <c r="AF5627" s="40"/>
      <c r="AG5627" s="40"/>
      <c r="AH5627" s="40"/>
      <c r="AI5627" s="40"/>
      <c r="AJ5627" s="40"/>
      <c r="AK5627" s="40"/>
      <c r="AL5627" s="40"/>
      <c r="AM5627" s="40"/>
      <c r="AN5627" s="40"/>
      <c r="AO5627" s="40"/>
      <c r="AP5627" s="40"/>
      <c r="AQ5627" s="40"/>
      <c r="AR5627" s="40"/>
      <c r="AS5627" s="40"/>
      <c r="AT5627" s="40"/>
      <c r="AU5627" s="40"/>
      <c r="AV5627" s="40"/>
      <c r="AW5627" s="40"/>
      <c r="AX5627" s="40"/>
      <c r="AY5627" s="40"/>
      <c r="AZ5627" s="40"/>
      <c r="BA5627" s="40"/>
      <c r="BB5627" s="40"/>
      <c r="BC5627" s="40"/>
      <c r="BD5627" s="40"/>
      <c r="BE5627" s="40"/>
      <c r="BF5627" s="40"/>
    </row>
    <row r="5628" spans="1:58" x14ac:dyDescent="0.4">
      <c r="A5628" s="510"/>
      <c r="B5628" s="40"/>
      <c r="C5628" s="40"/>
      <c r="D5628" s="45"/>
      <c r="E5628" s="45"/>
      <c r="F5628" s="64"/>
      <c r="G5628" s="40"/>
      <c r="H5628" s="40"/>
      <c r="I5628" s="40"/>
      <c r="J5628" s="40"/>
      <c r="K5628" s="40"/>
      <c r="L5628" s="40"/>
      <c r="M5628" s="40"/>
      <c r="N5628" s="40"/>
      <c r="O5628" s="40"/>
      <c r="P5628" s="40"/>
      <c r="Q5628" s="40"/>
      <c r="R5628" s="40"/>
      <c r="S5628" s="40"/>
      <c r="T5628" s="40"/>
      <c r="U5628" s="40"/>
      <c r="V5628" s="40"/>
      <c r="W5628" s="40"/>
      <c r="X5628" s="40"/>
      <c r="Y5628" s="40"/>
      <c r="Z5628" s="40"/>
      <c r="AA5628" s="40"/>
      <c r="AB5628" s="40"/>
      <c r="AC5628" s="40"/>
      <c r="AD5628" s="40"/>
      <c r="AE5628" s="40"/>
      <c r="AF5628" s="40"/>
      <c r="AG5628" s="40"/>
      <c r="AH5628" s="40"/>
      <c r="AI5628" s="40"/>
      <c r="AJ5628" s="40"/>
      <c r="AK5628" s="40"/>
      <c r="AL5628" s="40"/>
      <c r="AM5628" s="40"/>
      <c r="AN5628" s="40"/>
      <c r="AO5628" s="40"/>
      <c r="AP5628" s="40"/>
      <c r="AQ5628" s="40"/>
      <c r="AR5628" s="40"/>
      <c r="AS5628" s="40"/>
      <c r="AT5628" s="40"/>
      <c r="AU5628" s="40"/>
      <c r="AV5628" s="40"/>
      <c r="AW5628" s="40"/>
      <c r="AX5628" s="40"/>
      <c r="AY5628" s="40"/>
      <c r="AZ5628" s="40"/>
      <c r="BA5628" s="40"/>
      <c r="BB5628" s="40"/>
      <c r="BC5628" s="40"/>
      <c r="BD5628" s="40"/>
      <c r="BE5628" s="40"/>
      <c r="BF5628" s="40"/>
    </row>
    <row r="5629" spans="1:58" x14ac:dyDescent="0.4">
      <c r="A5629" s="510"/>
      <c r="B5629" s="40"/>
      <c r="C5629" s="40"/>
      <c r="D5629" s="45"/>
      <c r="E5629" s="45"/>
      <c r="F5629" s="64"/>
      <c r="G5629" s="40"/>
      <c r="H5629" s="40"/>
      <c r="I5629" s="40"/>
      <c r="J5629" s="40"/>
      <c r="K5629" s="40"/>
      <c r="L5629" s="40"/>
      <c r="M5629" s="40"/>
      <c r="N5629" s="40"/>
      <c r="O5629" s="40"/>
      <c r="P5629" s="40"/>
      <c r="Q5629" s="40"/>
      <c r="R5629" s="40"/>
      <c r="S5629" s="40"/>
      <c r="T5629" s="40"/>
      <c r="U5629" s="40"/>
      <c r="V5629" s="40"/>
      <c r="W5629" s="40"/>
      <c r="X5629" s="40"/>
      <c r="Y5629" s="40"/>
      <c r="Z5629" s="40"/>
      <c r="AA5629" s="40"/>
      <c r="AB5629" s="40"/>
      <c r="AC5629" s="40"/>
      <c r="AD5629" s="40"/>
      <c r="AE5629" s="40"/>
      <c r="AF5629" s="40"/>
      <c r="AG5629" s="40"/>
      <c r="AH5629" s="40"/>
      <c r="AI5629" s="40"/>
      <c r="AJ5629" s="40"/>
      <c r="AK5629" s="40"/>
      <c r="AL5629" s="40"/>
      <c r="AM5629" s="40"/>
      <c r="AN5629" s="40"/>
      <c r="AO5629" s="40"/>
      <c r="AP5629" s="40"/>
      <c r="AQ5629" s="40"/>
      <c r="AR5629" s="40"/>
      <c r="AS5629" s="40"/>
      <c r="AT5629" s="40"/>
      <c r="AU5629" s="40"/>
      <c r="AV5629" s="40"/>
      <c r="AW5629" s="40"/>
      <c r="AX5629" s="40"/>
      <c r="AY5629" s="40"/>
      <c r="AZ5629" s="40"/>
      <c r="BA5629" s="40"/>
      <c r="BB5629" s="40"/>
      <c r="BC5629" s="40"/>
      <c r="BD5629" s="40"/>
      <c r="BE5629" s="40"/>
      <c r="BF5629" s="40"/>
    </row>
    <row r="5630" spans="1:58" x14ac:dyDescent="0.4">
      <c r="A5630" s="510"/>
      <c r="B5630" s="40"/>
      <c r="C5630" s="40"/>
      <c r="D5630" s="45"/>
      <c r="E5630" s="45"/>
      <c r="F5630" s="64"/>
      <c r="G5630" s="40"/>
      <c r="H5630" s="40"/>
      <c r="I5630" s="40"/>
      <c r="J5630" s="40"/>
      <c r="K5630" s="40"/>
      <c r="L5630" s="40"/>
      <c r="M5630" s="40"/>
      <c r="N5630" s="40"/>
      <c r="O5630" s="40"/>
      <c r="P5630" s="40"/>
      <c r="Q5630" s="40"/>
      <c r="R5630" s="40"/>
      <c r="S5630" s="40"/>
      <c r="T5630" s="40"/>
      <c r="U5630" s="40"/>
      <c r="V5630" s="40"/>
      <c r="W5630" s="40"/>
      <c r="X5630" s="40"/>
      <c r="Y5630" s="40"/>
      <c r="Z5630" s="40"/>
      <c r="AA5630" s="40"/>
      <c r="AB5630" s="40"/>
      <c r="AC5630" s="40"/>
      <c r="AD5630" s="40"/>
      <c r="AE5630" s="40"/>
      <c r="AF5630" s="40"/>
      <c r="AG5630" s="40"/>
      <c r="AH5630" s="40"/>
      <c r="AI5630" s="40"/>
      <c r="AJ5630" s="40"/>
      <c r="AK5630" s="40"/>
      <c r="AL5630" s="40"/>
      <c r="AM5630" s="40"/>
      <c r="AN5630" s="40"/>
      <c r="AO5630" s="40"/>
      <c r="AP5630" s="40"/>
      <c r="AQ5630" s="40"/>
      <c r="AR5630" s="40"/>
      <c r="AS5630" s="40"/>
      <c r="AT5630" s="40"/>
      <c r="AU5630" s="40"/>
      <c r="AV5630" s="40"/>
      <c r="AW5630" s="40"/>
      <c r="AX5630" s="40"/>
      <c r="AY5630" s="40"/>
      <c r="AZ5630" s="40"/>
      <c r="BA5630" s="40"/>
      <c r="BB5630" s="40"/>
      <c r="BC5630" s="40"/>
      <c r="BD5630" s="40"/>
      <c r="BE5630" s="40"/>
      <c r="BF5630" s="40"/>
    </row>
    <row r="5631" spans="1:58" x14ac:dyDescent="0.4">
      <c r="A5631" s="510"/>
      <c r="B5631" s="40"/>
      <c r="C5631" s="40"/>
      <c r="D5631" s="45"/>
      <c r="E5631" s="45"/>
      <c r="F5631" s="64"/>
      <c r="G5631" s="40"/>
      <c r="H5631" s="40"/>
      <c r="I5631" s="40"/>
      <c r="J5631" s="40"/>
      <c r="K5631" s="40"/>
      <c r="L5631" s="40"/>
      <c r="M5631" s="40"/>
      <c r="N5631" s="40"/>
      <c r="O5631" s="40"/>
      <c r="P5631" s="40"/>
      <c r="Q5631" s="40"/>
      <c r="R5631" s="40"/>
      <c r="S5631" s="40"/>
      <c r="T5631" s="40"/>
      <c r="U5631" s="40"/>
      <c r="V5631" s="40"/>
      <c r="W5631" s="40"/>
      <c r="X5631" s="40"/>
      <c r="Y5631" s="40"/>
      <c r="Z5631" s="40"/>
      <c r="AA5631" s="40"/>
      <c r="AB5631" s="40"/>
      <c r="AC5631" s="40"/>
      <c r="AD5631" s="40"/>
      <c r="AE5631" s="40"/>
      <c r="AF5631" s="40"/>
      <c r="AG5631" s="40"/>
      <c r="AH5631" s="40"/>
      <c r="AI5631" s="40"/>
      <c r="AJ5631" s="40"/>
      <c r="AK5631" s="40"/>
      <c r="AL5631" s="40"/>
      <c r="AM5631" s="40"/>
      <c r="AN5631" s="40"/>
      <c r="AO5631" s="40"/>
      <c r="AP5631" s="40"/>
      <c r="AQ5631" s="40"/>
      <c r="AR5631" s="40"/>
      <c r="AS5631" s="40"/>
      <c r="AT5631" s="40"/>
      <c r="AU5631" s="40"/>
      <c r="AV5631" s="40"/>
      <c r="AW5631" s="40"/>
      <c r="AX5631" s="40"/>
      <c r="AY5631" s="40"/>
      <c r="AZ5631" s="40"/>
      <c r="BA5631" s="40"/>
      <c r="BB5631" s="40"/>
      <c r="BC5631" s="40"/>
      <c r="BD5631" s="40"/>
      <c r="BE5631" s="40"/>
      <c r="BF5631" s="40"/>
    </row>
    <row r="5632" spans="1:58" x14ac:dyDescent="0.4">
      <c r="A5632" s="510"/>
      <c r="B5632" s="40"/>
      <c r="C5632" s="40"/>
      <c r="D5632" s="45"/>
      <c r="E5632" s="45"/>
      <c r="F5632" s="64"/>
      <c r="G5632" s="40"/>
      <c r="H5632" s="40"/>
      <c r="I5632" s="40"/>
      <c r="J5632" s="40"/>
      <c r="K5632" s="40"/>
      <c r="L5632" s="40"/>
      <c r="M5632" s="40"/>
      <c r="N5632" s="40"/>
      <c r="O5632" s="40"/>
      <c r="P5632" s="40"/>
      <c r="Q5632" s="40"/>
      <c r="R5632" s="40"/>
      <c r="S5632" s="40"/>
      <c r="T5632" s="40"/>
      <c r="U5632" s="40"/>
      <c r="V5632" s="40"/>
      <c r="W5632" s="40"/>
      <c r="X5632" s="40"/>
      <c r="Y5632" s="40"/>
      <c r="Z5632" s="40"/>
      <c r="AA5632" s="40"/>
      <c r="AB5632" s="40"/>
      <c r="AC5632" s="40"/>
      <c r="AD5632" s="40"/>
      <c r="AE5632" s="40"/>
      <c r="AF5632" s="40"/>
      <c r="AG5632" s="40"/>
      <c r="AH5632" s="40"/>
      <c r="AI5632" s="40"/>
      <c r="AJ5632" s="40"/>
      <c r="AK5632" s="40"/>
      <c r="AL5632" s="40"/>
      <c r="AM5632" s="40"/>
      <c r="AN5632" s="40"/>
      <c r="AO5632" s="40"/>
      <c r="AP5632" s="40"/>
      <c r="AQ5632" s="40"/>
      <c r="AR5632" s="40"/>
      <c r="AS5632" s="40"/>
      <c r="AT5632" s="40"/>
      <c r="AU5632" s="40"/>
      <c r="AV5632" s="40"/>
      <c r="AW5632" s="40"/>
      <c r="AX5632" s="40"/>
      <c r="AY5632" s="40"/>
      <c r="AZ5632" s="40"/>
      <c r="BA5632" s="40"/>
      <c r="BB5632" s="40"/>
      <c r="BC5632" s="40"/>
      <c r="BD5632" s="40"/>
      <c r="BE5632" s="40"/>
      <c r="BF5632" s="40"/>
    </row>
    <row r="5633" spans="1:58" x14ac:dyDescent="0.4">
      <c r="A5633" s="510"/>
      <c r="B5633" s="40"/>
      <c r="C5633" s="40"/>
      <c r="D5633" s="45"/>
      <c r="E5633" s="45"/>
      <c r="F5633" s="64"/>
      <c r="G5633" s="40"/>
      <c r="H5633" s="40"/>
      <c r="I5633" s="40"/>
      <c r="J5633" s="40"/>
      <c r="K5633" s="40"/>
      <c r="L5633" s="40"/>
      <c r="M5633" s="40"/>
      <c r="N5633" s="40"/>
      <c r="O5633" s="40"/>
      <c r="P5633" s="40"/>
      <c r="Q5633" s="40"/>
      <c r="R5633" s="40"/>
      <c r="S5633" s="40"/>
      <c r="T5633" s="40"/>
      <c r="U5633" s="40"/>
      <c r="V5633" s="40"/>
      <c r="W5633" s="40"/>
      <c r="X5633" s="40"/>
      <c r="Y5633" s="40"/>
      <c r="Z5633" s="40"/>
      <c r="AA5633" s="40"/>
      <c r="AB5633" s="40"/>
      <c r="AC5633" s="40"/>
      <c r="AD5633" s="40"/>
      <c r="AE5633" s="40"/>
      <c r="AF5633" s="40"/>
      <c r="AG5633" s="40"/>
      <c r="AH5633" s="40"/>
      <c r="AI5633" s="40"/>
      <c r="AJ5633" s="40"/>
      <c r="AK5633" s="40"/>
      <c r="AL5633" s="40"/>
      <c r="AM5633" s="40"/>
      <c r="AN5633" s="40"/>
      <c r="AO5633" s="40"/>
      <c r="AP5633" s="40"/>
      <c r="AQ5633" s="40"/>
      <c r="AR5633" s="40"/>
      <c r="AS5633" s="40"/>
      <c r="AT5633" s="40"/>
      <c r="AU5633" s="40"/>
      <c r="AV5633" s="40"/>
      <c r="AW5633" s="40"/>
      <c r="AX5633" s="40"/>
      <c r="AY5633" s="40"/>
      <c r="AZ5633" s="40"/>
      <c r="BA5633" s="40"/>
      <c r="BB5633" s="40"/>
      <c r="BC5633" s="40"/>
      <c r="BD5633" s="40"/>
      <c r="BE5633" s="40"/>
      <c r="BF5633" s="40"/>
    </row>
    <row r="5634" spans="1:58" x14ac:dyDescent="0.4">
      <c r="A5634" s="510"/>
      <c r="B5634" s="40"/>
      <c r="C5634" s="40"/>
      <c r="D5634" s="45"/>
      <c r="E5634" s="45"/>
      <c r="F5634" s="64"/>
      <c r="G5634" s="40"/>
      <c r="H5634" s="40"/>
      <c r="I5634" s="40"/>
      <c r="J5634" s="40"/>
      <c r="K5634" s="40"/>
      <c r="L5634" s="40"/>
      <c r="M5634" s="40"/>
      <c r="N5634" s="40"/>
      <c r="O5634" s="40"/>
      <c r="P5634" s="40"/>
      <c r="Q5634" s="40"/>
      <c r="R5634" s="40"/>
      <c r="S5634" s="40"/>
      <c r="T5634" s="40"/>
      <c r="U5634" s="40"/>
      <c r="V5634" s="40"/>
      <c r="W5634" s="40"/>
      <c r="X5634" s="40"/>
      <c r="Y5634" s="40"/>
      <c r="Z5634" s="40"/>
      <c r="AA5634" s="40"/>
      <c r="AB5634" s="40"/>
      <c r="AC5634" s="40"/>
      <c r="AD5634" s="40"/>
      <c r="AE5634" s="40"/>
      <c r="AF5634" s="40"/>
      <c r="AG5634" s="40"/>
      <c r="AH5634" s="40"/>
      <c r="AI5634" s="40"/>
      <c r="AJ5634" s="40"/>
      <c r="AK5634" s="40"/>
      <c r="AL5634" s="40"/>
      <c r="AM5634" s="40"/>
      <c r="AN5634" s="40"/>
      <c r="AO5634" s="40"/>
      <c r="AP5634" s="40"/>
      <c r="AQ5634" s="40"/>
      <c r="AR5634" s="40"/>
      <c r="AS5634" s="40"/>
      <c r="AT5634" s="40"/>
      <c r="AU5634" s="40"/>
      <c r="AV5634" s="40"/>
      <c r="AW5634" s="40"/>
      <c r="AX5634" s="40"/>
      <c r="AY5634" s="40"/>
      <c r="AZ5634" s="40"/>
      <c r="BA5634" s="40"/>
      <c r="BB5634" s="40"/>
      <c r="BC5634" s="40"/>
      <c r="BD5634" s="40"/>
      <c r="BE5634" s="40"/>
      <c r="BF5634" s="40"/>
    </row>
    <row r="5635" spans="1:58" x14ac:dyDescent="0.4">
      <c r="A5635" s="510"/>
      <c r="B5635" s="40"/>
      <c r="C5635" s="40"/>
      <c r="D5635" s="45"/>
      <c r="E5635" s="45"/>
      <c r="F5635" s="64"/>
      <c r="G5635" s="40"/>
      <c r="H5635" s="40"/>
      <c r="I5635" s="40"/>
      <c r="J5635" s="40"/>
      <c r="K5635" s="40"/>
      <c r="L5635" s="40"/>
      <c r="M5635" s="40"/>
      <c r="N5635" s="40"/>
      <c r="O5635" s="40"/>
      <c r="P5635" s="40"/>
      <c r="Q5635" s="40"/>
      <c r="R5635" s="40"/>
      <c r="S5635" s="40"/>
      <c r="T5635" s="40"/>
      <c r="U5635" s="40"/>
      <c r="V5635" s="40"/>
      <c r="W5635" s="40"/>
      <c r="X5635" s="40"/>
      <c r="Y5635" s="40"/>
      <c r="Z5635" s="40"/>
      <c r="AA5635" s="40"/>
      <c r="AB5635" s="40"/>
      <c r="AC5635" s="40"/>
      <c r="AD5635" s="40"/>
      <c r="AE5635" s="40"/>
      <c r="AF5635" s="40"/>
      <c r="AG5635" s="40"/>
      <c r="AH5635" s="40"/>
      <c r="AI5635" s="40"/>
      <c r="AJ5635" s="40"/>
      <c r="AK5635" s="40"/>
      <c r="AL5635" s="40"/>
      <c r="AM5635" s="40"/>
      <c r="AN5635" s="40"/>
      <c r="AO5635" s="40"/>
      <c r="AP5635" s="40"/>
      <c r="AQ5635" s="40"/>
      <c r="AR5635" s="40"/>
      <c r="AS5635" s="40"/>
      <c r="AT5635" s="40"/>
      <c r="AU5635" s="40"/>
      <c r="AV5635" s="40"/>
      <c r="AW5635" s="40"/>
      <c r="AX5635" s="40"/>
      <c r="AY5635" s="40"/>
      <c r="AZ5635" s="40"/>
      <c r="BA5635" s="40"/>
      <c r="BB5635" s="40"/>
      <c r="BC5635" s="40"/>
      <c r="BD5635" s="40"/>
      <c r="BE5635" s="40"/>
      <c r="BF5635" s="40"/>
    </row>
    <row r="5636" spans="1:58" x14ac:dyDescent="0.4">
      <c r="A5636" s="510"/>
      <c r="B5636" s="40"/>
      <c r="C5636" s="40"/>
      <c r="D5636" s="45"/>
      <c r="E5636" s="45"/>
      <c r="F5636" s="64"/>
      <c r="G5636" s="40"/>
      <c r="H5636" s="40"/>
      <c r="I5636" s="40"/>
      <c r="J5636" s="40"/>
      <c r="K5636" s="40"/>
      <c r="L5636" s="40"/>
      <c r="M5636" s="40"/>
      <c r="N5636" s="40"/>
      <c r="O5636" s="40"/>
      <c r="P5636" s="40"/>
      <c r="Q5636" s="40"/>
      <c r="R5636" s="40"/>
      <c r="S5636" s="40"/>
      <c r="T5636" s="40"/>
      <c r="U5636" s="40"/>
      <c r="V5636" s="40"/>
      <c r="W5636" s="40"/>
      <c r="X5636" s="40"/>
      <c r="Y5636" s="40"/>
      <c r="Z5636" s="40"/>
      <c r="AA5636" s="40"/>
      <c r="AB5636" s="40"/>
      <c r="AC5636" s="40"/>
      <c r="AD5636" s="40"/>
      <c r="AE5636" s="40"/>
      <c r="AF5636" s="40"/>
      <c r="AG5636" s="40"/>
      <c r="AH5636" s="40"/>
      <c r="AI5636" s="40"/>
      <c r="AJ5636" s="40"/>
      <c r="AK5636" s="40"/>
      <c r="AL5636" s="40"/>
      <c r="AM5636" s="40"/>
      <c r="AN5636" s="40"/>
      <c r="AO5636" s="40"/>
      <c r="AP5636" s="40"/>
      <c r="AQ5636" s="40"/>
      <c r="AR5636" s="40"/>
      <c r="AS5636" s="40"/>
      <c r="AT5636" s="40"/>
      <c r="AU5636" s="40"/>
      <c r="AV5636" s="40"/>
      <c r="AW5636" s="40"/>
      <c r="AX5636" s="40"/>
      <c r="AY5636" s="40"/>
      <c r="AZ5636" s="40"/>
      <c r="BA5636" s="40"/>
      <c r="BB5636" s="40"/>
      <c r="BC5636" s="40"/>
      <c r="BD5636" s="40"/>
      <c r="BE5636" s="40"/>
      <c r="BF5636" s="40"/>
    </row>
    <row r="5637" spans="1:58" x14ac:dyDescent="0.4">
      <c r="A5637" s="510"/>
      <c r="B5637" s="40"/>
      <c r="C5637" s="40"/>
      <c r="D5637" s="45"/>
      <c r="E5637" s="45"/>
      <c r="F5637" s="64"/>
      <c r="G5637" s="40"/>
      <c r="H5637" s="40"/>
      <c r="I5637" s="40"/>
      <c r="J5637" s="40"/>
      <c r="K5637" s="40"/>
      <c r="L5637" s="40"/>
      <c r="M5637" s="40"/>
      <c r="N5637" s="40"/>
      <c r="O5637" s="40"/>
      <c r="P5637" s="40"/>
      <c r="Q5637" s="40"/>
      <c r="R5637" s="40"/>
      <c r="S5637" s="40"/>
      <c r="T5637" s="40"/>
      <c r="U5637" s="40"/>
      <c r="V5637" s="40"/>
      <c r="W5637" s="40"/>
      <c r="X5637" s="40"/>
      <c r="Y5637" s="40"/>
      <c r="Z5637" s="40"/>
      <c r="AA5637" s="40"/>
      <c r="AB5637" s="40"/>
      <c r="AC5637" s="40"/>
      <c r="AD5637" s="40"/>
      <c r="AE5637" s="40"/>
      <c r="AF5637" s="40"/>
      <c r="AG5637" s="40"/>
      <c r="AH5637" s="40"/>
      <c r="AI5637" s="40"/>
      <c r="AJ5637" s="40"/>
      <c r="AK5637" s="40"/>
      <c r="AL5637" s="40"/>
      <c r="AM5637" s="40"/>
      <c r="AN5637" s="40"/>
      <c r="AO5637" s="40"/>
      <c r="AP5637" s="40"/>
      <c r="AQ5637" s="40"/>
      <c r="AR5637" s="40"/>
      <c r="AS5637" s="40"/>
      <c r="AT5637" s="40"/>
      <c r="AU5637" s="40"/>
      <c r="AV5637" s="40"/>
      <c r="AW5637" s="40"/>
      <c r="AX5637" s="40"/>
      <c r="AY5637" s="40"/>
      <c r="AZ5637" s="40"/>
      <c r="BA5637" s="40"/>
      <c r="BB5637" s="40"/>
      <c r="BC5637" s="40"/>
      <c r="BD5637" s="40"/>
      <c r="BE5637" s="40"/>
      <c r="BF5637" s="40"/>
    </row>
    <row r="5638" spans="1:58" x14ac:dyDescent="0.4">
      <c r="A5638" s="510"/>
      <c r="B5638" s="40"/>
      <c r="C5638" s="40"/>
      <c r="D5638" s="45"/>
      <c r="E5638" s="45"/>
      <c r="F5638" s="64"/>
      <c r="G5638" s="40"/>
      <c r="H5638" s="40"/>
      <c r="I5638" s="40"/>
      <c r="J5638" s="40"/>
      <c r="K5638" s="40"/>
      <c r="L5638" s="40"/>
      <c r="M5638" s="40"/>
      <c r="N5638" s="40"/>
      <c r="O5638" s="40"/>
      <c r="P5638" s="40"/>
      <c r="Q5638" s="40"/>
      <c r="R5638" s="40"/>
      <c r="S5638" s="40"/>
      <c r="T5638" s="40"/>
      <c r="U5638" s="40"/>
      <c r="V5638" s="40"/>
      <c r="W5638" s="40"/>
      <c r="X5638" s="40"/>
      <c r="Y5638" s="40"/>
      <c r="Z5638" s="40"/>
      <c r="AA5638" s="40"/>
      <c r="AB5638" s="40"/>
      <c r="AC5638" s="40"/>
      <c r="AD5638" s="40"/>
      <c r="AE5638" s="40"/>
      <c r="AF5638" s="40"/>
      <c r="AG5638" s="40"/>
      <c r="AH5638" s="40"/>
      <c r="AI5638" s="40"/>
      <c r="AJ5638" s="40"/>
      <c r="AK5638" s="40"/>
      <c r="AL5638" s="40"/>
      <c r="AM5638" s="40"/>
      <c r="AN5638" s="40"/>
      <c r="AO5638" s="40"/>
      <c r="AP5638" s="40"/>
      <c r="AQ5638" s="40"/>
      <c r="AR5638" s="40"/>
      <c r="AS5638" s="40"/>
      <c r="AT5638" s="40"/>
      <c r="AU5638" s="40"/>
      <c r="AV5638" s="40"/>
      <c r="AW5638" s="40"/>
      <c r="AX5638" s="40"/>
      <c r="AY5638" s="40"/>
      <c r="AZ5638" s="40"/>
      <c r="BA5638" s="40"/>
      <c r="BB5638" s="40"/>
      <c r="BC5638" s="40"/>
      <c r="BD5638" s="40"/>
      <c r="BE5638" s="40"/>
      <c r="BF5638" s="40"/>
    </row>
    <row r="5639" spans="1:58" x14ac:dyDescent="0.4">
      <c r="A5639" s="510"/>
      <c r="B5639" s="40"/>
      <c r="C5639" s="40"/>
      <c r="D5639" s="45"/>
      <c r="E5639" s="45"/>
      <c r="F5639" s="64"/>
      <c r="G5639" s="40"/>
      <c r="H5639" s="40"/>
      <c r="I5639" s="40"/>
      <c r="J5639" s="40"/>
      <c r="K5639" s="40"/>
      <c r="L5639" s="40"/>
      <c r="M5639" s="40"/>
      <c r="N5639" s="40"/>
      <c r="O5639" s="40"/>
      <c r="P5639" s="40"/>
      <c r="Q5639" s="40"/>
      <c r="R5639" s="40"/>
      <c r="S5639" s="40"/>
      <c r="T5639" s="40"/>
      <c r="U5639" s="40"/>
      <c r="V5639" s="40"/>
      <c r="W5639" s="40"/>
      <c r="X5639" s="40"/>
      <c r="Y5639" s="40"/>
      <c r="Z5639" s="40"/>
      <c r="AA5639" s="40"/>
      <c r="AB5639" s="40"/>
      <c r="AC5639" s="40"/>
      <c r="AD5639" s="40"/>
      <c r="AE5639" s="40"/>
      <c r="AF5639" s="40"/>
      <c r="AG5639" s="40"/>
      <c r="AH5639" s="40"/>
      <c r="AI5639" s="40"/>
      <c r="AJ5639" s="40"/>
      <c r="AK5639" s="40"/>
      <c r="AL5639" s="40"/>
      <c r="AM5639" s="40"/>
      <c r="AN5639" s="40"/>
      <c r="AO5639" s="40"/>
      <c r="AP5639" s="40"/>
      <c r="AQ5639" s="40"/>
      <c r="AR5639" s="40"/>
      <c r="AS5639" s="40"/>
      <c r="AT5639" s="40"/>
      <c r="AU5639" s="40"/>
      <c r="AV5639" s="40"/>
      <c r="AW5639" s="40"/>
      <c r="AX5639" s="40"/>
      <c r="AY5639" s="40"/>
      <c r="AZ5639" s="40"/>
      <c r="BA5639" s="40"/>
      <c r="BB5639" s="40"/>
      <c r="BC5639" s="40"/>
      <c r="BD5639" s="40"/>
      <c r="BE5639" s="40"/>
      <c r="BF5639" s="40"/>
    </row>
    <row r="5640" spans="1:58" x14ac:dyDescent="0.4">
      <c r="A5640" s="510"/>
    </row>
  </sheetData>
  <sheetProtection algorithmName="SHA-512" hashValue="XsjWeXRz7tHHe9X7UJATvw5d3CTImecISraiT/jqXQ8FLOIjcl0cnGE9jdZfqT1TJ1djWBPeriIyIXVwNrwc8g==" saltValue="55UaqutArebyer4/spLwyA==" spinCount="100000" sheet="1" objects="1" scenarios="1"/>
  <mergeCells count="4">
    <mergeCell ref="C41:C43"/>
    <mergeCell ref="C46:C48"/>
    <mergeCell ref="C39:D39"/>
    <mergeCell ref="B2:D2"/>
  </mergeCells>
  <phoneticPr fontId="4" type="noConversion"/>
  <conditionalFormatting sqref="G5:G22">
    <cfRule type="containsText" dxfId="8" priority="27" operator="containsText" text="Not yet Approved">
      <formula>NOT(ISERROR(SEARCH("Not yet Approved",G5)))</formula>
    </cfRule>
    <cfRule type="containsText" dxfId="7" priority="28" operator="containsText" text="Approved">
      <formula>NOT(ISERROR(SEARCH("Approved",G5)))</formula>
    </cfRule>
    <cfRule type="containsText" dxfId="6" priority="29" operator="containsText" text="ongoing">
      <formula>NOT(ISERROR(SEARCH("ongoing",G5)))</formula>
    </cfRule>
  </conditionalFormatting>
  <conditionalFormatting sqref="G23:G34">
    <cfRule type="containsText" dxfId="5" priority="21" operator="containsText" text="Not yet Approved">
      <formula>NOT(ISERROR(SEARCH("Not yet Approved",G23)))</formula>
    </cfRule>
    <cfRule type="containsText" dxfId="4" priority="22" operator="containsText" text="Approved">
      <formula>NOT(ISERROR(SEARCH("Approved",G23)))</formula>
    </cfRule>
    <cfRule type="containsText" dxfId="3" priority="23" operator="containsText" text="ongoing">
      <formula>NOT(ISERROR(SEARCH("ongoing",G23)))</formula>
    </cfRule>
  </conditionalFormatting>
  <conditionalFormatting sqref="A5:A34">
    <cfRule type="notContainsBlanks" dxfId="2" priority="14">
      <formula>LEN(TRIM(A5))&gt;0</formula>
    </cfRule>
  </conditionalFormatting>
  <pageMargins left="0.23622047244094491" right="0.23622047244094491" top="0.74803149606299213" bottom="0.74803149606299213" header="0.31496062992125984" footer="0.31496062992125984"/>
  <pageSetup paperSize="9" scale="32" fitToHeight="2" orientation="landscape"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2C92DAF-F90F-4201-81CB-7DD4D5E1778B}">
          <x14:formula1>
            <xm:f>'ref 2 SLB'!$F$305:$F$307</xm:f>
          </x14:formula1>
          <xm:sqref>G5:G34</xm:sqref>
        </x14:dataValidation>
        <x14:dataValidation type="list" allowBlank="1" showInputMessage="1" showErrorMessage="1" xr:uid="{2DBEB145-4107-4813-AD11-6CEB9327E570}">
          <x14:formula1>
            <xm:f>'ref 2 SLB'!$B$305:$B$307</xm:f>
          </x14:formula1>
          <xm:sqref>D5:D34</xm:sqref>
        </x14:dataValidation>
        <x14:dataValidation type="list" allowBlank="1" showInputMessage="1" showErrorMessage="1" xr:uid="{03F82DA1-3D26-4EA7-BD24-DFD7CCFC0F7C}">
          <x14:formula1>
            <xm:f>'ref 2 SLB'!$C$305:$C$323</xm:f>
          </x14:formula1>
          <xm:sqref>E5:E34</xm:sqref>
        </x14:dataValidation>
        <x14:dataValidation type="list" allowBlank="1" showInputMessage="1" showErrorMessage="1" xr:uid="{AAD3D5B9-19F9-4640-B878-0E8309FA205A}">
          <x14:formula1>
            <xm:f>'ref 2 SLB'!$D$305:$D$320</xm:f>
          </x14:formula1>
          <xm:sqref>F5:F34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0E3C1-4E8C-4187-B634-46BE8C6EF3DC}">
  <sheetPr codeName="Sheet10">
    <tabColor theme="9" tint="-0.249977111117893"/>
    <pageSetUpPr fitToPage="1"/>
  </sheetPr>
  <dimension ref="A1:CX176"/>
  <sheetViews>
    <sheetView zoomScale="70" zoomScaleNormal="70" workbookViewId="0">
      <selection activeCell="D3" sqref="D3"/>
    </sheetView>
  </sheetViews>
  <sheetFormatPr defaultColWidth="9" defaultRowHeight="14.25" x14ac:dyDescent="0.45"/>
  <cols>
    <col min="1" max="1" width="10.1328125" style="23" customWidth="1"/>
    <col min="2" max="2" width="12.3984375" style="23" customWidth="1"/>
    <col min="3" max="3" width="68" style="23" customWidth="1"/>
    <col min="4" max="4" width="46.59765625" style="23" customWidth="1"/>
    <col min="5" max="5" width="21" style="484" customWidth="1"/>
    <col min="6" max="6" width="24.86328125" style="484" bestFit="1" customWidth="1"/>
    <col min="7" max="7" width="27.59765625" style="488" customWidth="1"/>
    <col min="8" max="8" width="80.265625" style="23" customWidth="1"/>
    <col min="9" max="16384" width="9" style="23"/>
  </cols>
  <sheetData>
    <row r="1" spans="1:102" s="17" customFormat="1" ht="15.4" thickBot="1" x14ac:dyDescent="0.45">
      <c r="A1" s="16"/>
      <c r="B1" s="40"/>
      <c r="C1" s="40"/>
      <c r="D1" s="40"/>
      <c r="E1" s="167"/>
      <c r="F1" s="167"/>
      <c r="G1" s="470"/>
      <c r="H1" s="40"/>
      <c r="I1" s="32"/>
      <c r="J1" s="40"/>
      <c r="K1" s="40"/>
      <c r="L1" s="34"/>
      <c r="M1" s="34"/>
      <c r="N1" s="34"/>
      <c r="O1" s="35"/>
      <c r="P1" s="35"/>
      <c r="Q1" s="34"/>
      <c r="R1" s="34"/>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row>
    <row r="2" spans="1:102" s="13" customFormat="1" ht="65.25" customHeight="1" thickBot="1" x14ac:dyDescent="0.6">
      <c r="A2" s="10"/>
      <c r="B2" s="1073" t="s">
        <v>545</v>
      </c>
      <c r="C2" s="1074"/>
      <c r="D2" s="1075"/>
      <c r="E2" s="469"/>
      <c r="F2" s="167"/>
      <c r="G2" s="470"/>
      <c r="H2" s="40"/>
      <c r="I2" s="12"/>
      <c r="J2" s="1"/>
      <c r="K2" s="1"/>
      <c r="L2" s="36"/>
      <c r="M2" s="36"/>
      <c r="N2" s="37"/>
      <c r="O2" s="37"/>
      <c r="P2" s="37"/>
      <c r="Q2" s="37"/>
      <c r="R2" s="37"/>
      <c r="S2" s="1"/>
      <c r="T2" s="1"/>
      <c r="U2" s="11"/>
      <c r="V2" s="12"/>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row>
    <row r="3" spans="1:102" s="381" customFormat="1" ht="69.400000000000006" customHeight="1" thickBot="1" x14ac:dyDescent="0.5">
      <c r="A3" s="380"/>
      <c r="B3" s="380"/>
      <c r="C3" s="1026" t="s">
        <v>683</v>
      </c>
      <c r="D3" s="1026"/>
      <c r="E3" s="1026"/>
      <c r="F3" s="1026"/>
      <c r="G3" s="471"/>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row>
    <row r="4" spans="1:102" ht="57" customHeight="1" thickBot="1" x14ac:dyDescent="0.5">
      <c r="A4" s="120"/>
      <c r="B4" s="397" t="s">
        <v>217</v>
      </c>
      <c r="C4" s="398" t="s">
        <v>216</v>
      </c>
      <c r="D4" s="398" t="s">
        <v>215</v>
      </c>
      <c r="E4" s="399" t="s">
        <v>214</v>
      </c>
      <c r="F4" s="399" t="s">
        <v>213</v>
      </c>
      <c r="G4" s="485" t="s">
        <v>212</v>
      </c>
      <c r="H4" s="400" t="s">
        <v>586</v>
      </c>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row>
    <row r="5" spans="1:102" x14ac:dyDescent="0.45">
      <c r="A5" s="120"/>
      <c r="B5" s="401">
        <v>1</v>
      </c>
      <c r="C5" s="68"/>
      <c r="D5" s="68"/>
      <c r="E5" s="69"/>
      <c r="F5" s="69"/>
      <c r="G5" s="486"/>
      <c r="H5" s="7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row>
    <row r="6" spans="1:102" x14ac:dyDescent="0.45">
      <c r="A6" s="120"/>
      <c r="B6" s="489" t="str">
        <f>IFERROR(IF(C6="","",B5+1),"**Chcek row with blank Cost Category")</f>
        <v/>
      </c>
      <c r="C6" s="522"/>
      <c r="D6" s="522"/>
      <c r="E6" s="523"/>
      <c r="F6" s="523"/>
      <c r="G6" s="524"/>
      <c r="H6" s="525"/>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row>
    <row r="7" spans="1:102" x14ac:dyDescent="0.45">
      <c r="A7" s="120"/>
      <c r="B7" s="489" t="str">
        <f t="shared" ref="B7:B63" si="0">IFERROR(IF(C7="","",B6+1),"**Chcek row with blank Cost Category")</f>
        <v/>
      </c>
      <c r="C7" s="522"/>
      <c r="D7" s="522"/>
      <c r="E7" s="523"/>
      <c r="F7" s="523"/>
      <c r="G7" s="524"/>
      <c r="H7" s="525"/>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row>
    <row r="8" spans="1:102" x14ac:dyDescent="0.45">
      <c r="A8" s="120"/>
      <c r="B8" s="489" t="str">
        <f t="shared" si="0"/>
        <v/>
      </c>
      <c r="C8" s="522"/>
      <c r="D8" s="522"/>
      <c r="E8" s="523"/>
      <c r="F8" s="523"/>
      <c r="G8" s="524"/>
      <c r="H8" s="525"/>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row>
    <row r="9" spans="1:102" x14ac:dyDescent="0.45">
      <c r="A9" s="120"/>
      <c r="B9" s="489" t="str">
        <f t="shared" si="0"/>
        <v/>
      </c>
      <c r="C9" s="522"/>
      <c r="D9" s="522"/>
      <c r="E9" s="523"/>
      <c r="F9" s="523"/>
      <c r="G9" s="524"/>
      <c r="H9" s="525"/>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row>
    <row r="10" spans="1:102" x14ac:dyDescent="0.45">
      <c r="A10" s="120"/>
      <c r="B10" s="489" t="str">
        <f t="shared" si="0"/>
        <v/>
      </c>
      <c r="C10" s="522"/>
      <c r="D10" s="522"/>
      <c r="E10" s="523"/>
      <c r="F10" s="523"/>
      <c r="G10" s="524"/>
      <c r="H10" s="525"/>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row>
    <row r="11" spans="1:102" x14ac:dyDescent="0.45">
      <c r="A11" s="120"/>
      <c r="B11" s="489" t="str">
        <f t="shared" si="0"/>
        <v/>
      </c>
      <c r="C11" s="522"/>
      <c r="D11" s="522"/>
      <c r="E11" s="523"/>
      <c r="F11" s="523"/>
      <c r="G11" s="524"/>
      <c r="H11" s="525"/>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row>
    <row r="12" spans="1:102" x14ac:dyDescent="0.45">
      <c r="A12" s="120"/>
      <c r="B12" s="489" t="str">
        <f t="shared" si="0"/>
        <v/>
      </c>
      <c r="C12" s="522"/>
      <c r="D12" s="522"/>
      <c r="E12" s="523"/>
      <c r="F12" s="523"/>
      <c r="G12" s="524"/>
      <c r="H12" s="525"/>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row>
    <row r="13" spans="1:102" x14ac:dyDescent="0.45">
      <c r="A13" s="120"/>
      <c r="B13" s="489" t="str">
        <f t="shared" si="0"/>
        <v/>
      </c>
      <c r="C13" s="522"/>
      <c r="D13" s="522"/>
      <c r="E13" s="523"/>
      <c r="F13" s="523"/>
      <c r="G13" s="524"/>
      <c r="H13" s="525"/>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row>
    <row r="14" spans="1:102" x14ac:dyDescent="0.45">
      <c r="A14" s="120"/>
      <c r="B14" s="489" t="str">
        <f t="shared" si="0"/>
        <v/>
      </c>
      <c r="C14" s="522"/>
      <c r="D14" s="522"/>
      <c r="E14" s="523"/>
      <c r="F14" s="523"/>
      <c r="G14" s="524"/>
      <c r="H14" s="525"/>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row>
    <row r="15" spans="1:102" x14ac:dyDescent="0.45">
      <c r="A15" s="120"/>
      <c r="B15" s="489" t="str">
        <f t="shared" si="0"/>
        <v/>
      </c>
      <c r="C15" s="522"/>
      <c r="D15" s="522"/>
      <c r="E15" s="523"/>
      <c r="F15" s="523"/>
      <c r="G15" s="524"/>
      <c r="H15" s="525"/>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row>
    <row r="16" spans="1:102" x14ac:dyDescent="0.45">
      <c r="A16" s="120"/>
      <c r="B16" s="489" t="str">
        <f t="shared" si="0"/>
        <v/>
      </c>
      <c r="C16" s="522"/>
      <c r="D16" s="522"/>
      <c r="E16" s="523"/>
      <c r="F16" s="523"/>
      <c r="G16" s="524"/>
      <c r="H16" s="525"/>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row>
    <row r="17" spans="1:54" x14ac:dyDescent="0.45">
      <c r="A17" s="120"/>
      <c r="B17" s="489" t="str">
        <f t="shared" si="0"/>
        <v/>
      </c>
      <c r="C17" s="522"/>
      <c r="D17" s="522"/>
      <c r="E17" s="523"/>
      <c r="F17" s="523"/>
      <c r="G17" s="524"/>
      <c r="H17" s="525"/>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row>
    <row r="18" spans="1:54" x14ac:dyDescent="0.45">
      <c r="A18" s="120"/>
      <c r="B18" s="489" t="str">
        <f t="shared" si="0"/>
        <v/>
      </c>
      <c r="C18" s="522"/>
      <c r="D18" s="522"/>
      <c r="E18" s="523"/>
      <c r="F18" s="523"/>
      <c r="G18" s="524"/>
      <c r="H18" s="525"/>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row>
    <row r="19" spans="1:54" x14ac:dyDescent="0.45">
      <c r="A19" s="120"/>
      <c r="B19" s="489" t="str">
        <f t="shared" si="0"/>
        <v/>
      </c>
      <c r="C19" s="522"/>
      <c r="D19" s="522"/>
      <c r="E19" s="523"/>
      <c r="F19" s="523"/>
      <c r="G19" s="524"/>
      <c r="H19" s="525"/>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row>
    <row r="20" spans="1:54" x14ac:dyDescent="0.45">
      <c r="A20" s="120"/>
      <c r="B20" s="489" t="str">
        <f t="shared" si="0"/>
        <v/>
      </c>
      <c r="C20" s="522"/>
      <c r="D20" s="522"/>
      <c r="E20" s="523"/>
      <c r="F20" s="523"/>
      <c r="G20" s="524"/>
      <c r="H20" s="525"/>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row>
    <row r="21" spans="1:54" x14ac:dyDescent="0.45">
      <c r="A21" s="120"/>
      <c r="B21" s="489" t="str">
        <f t="shared" si="0"/>
        <v/>
      </c>
      <c r="C21" s="522"/>
      <c r="D21" s="522"/>
      <c r="E21" s="523"/>
      <c r="F21" s="523"/>
      <c r="G21" s="524"/>
      <c r="H21" s="525"/>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row>
    <row r="22" spans="1:54" x14ac:dyDescent="0.45">
      <c r="A22" s="120"/>
      <c r="B22" s="489" t="str">
        <f t="shared" si="0"/>
        <v/>
      </c>
      <c r="C22" s="522"/>
      <c r="D22" s="522"/>
      <c r="E22" s="523"/>
      <c r="F22" s="523"/>
      <c r="G22" s="524"/>
      <c r="H22" s="525"/>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row>
    <row r="23" spans="1:54" x14ac:dyDescent="0.45">
      <c r="A23" s="120"/>
      <c r="B23" s="489" t="str">
        <f t="shared" si="0"/>
        <v/>
      </c>
      <c r="C23" s="522"/>
      <c r="D23" s="522"/>
      <c r="E23" s="523"/>
      <c r="F23" s="523"/>
      <c r="G23" s="524"/>
      <c r="H23" s="525"/>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row>
    <row r="24" spans="1:54" x14ac:dyDescent="0.45">
      <c r="A24" s="120"/>
      <c r="B24" s="489" t="str">
        <f t="shared" si="0"/>
        <v/>
      </c>
      <c r="C24" s="522"/>
      <c r="D24" s="522"/>
      <c r="E24" s="523"/>
      <c r="F24" s="523"/>
      <c r="G24" s="524"/>
      <c r="H24" s="525"/>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row>
    <row r="25" spans="1:54" x14ac:dyDescent="0.45">
      <c r="A25" s="120"/>
      <c r="B25" s="489" t="str">
        <f t="shared" si="0"/>
        <v/>
      </c>
      <c r="C25" s="522"/>
      <c r="D25" s="522"/>
      <c r="E25" s="523"/>
      <c r="F25" s="523"/>
      <c r="G25" s="524"/>
      <c r="H25" s="525"/>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row>
    <row r="26" spans="1:54" x14ac:dyDescent="0.45">
      <c r="A26" s="120"/>
      <c r="B26" s="489" t="str">
        <f t="shared" si="0"/>
        <v/>
      </c>
      <c r="C26" s="522"/>
      <c r="D26" s="522"/>
      <c r="E26" s="523"/>
      <c r="F26" s="523"/>
      <c r="G26" s="524"/>
      <c r="H26" s="525"/>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row>
    <row r="27" spans="1:54" x14ac:dyDescent="0.45">
      <c r="A27" s="120"/>
      <c r="B27" s="489" t="str">
        <f t="shared" si="0"/>
        <v/>
      </c>
      <c r="C27" s="522"/>
      <c r="D27" s="522"/>
      <c r="E27" s="523"/>
      <c r="F27" s="523"/>
      <c r="G27" s="524"/>
      <c r="H27" s="525"/>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row>
    <row r="28" spans="1:54" x14ac:dyDescent="0.45">
      <c r="A28" s="120"/>
      <c r="B28" s="489" t="str">
        <f t="shared" si="0"/>
        <v/>
      </c>
      <c r="C28" s="522"/>
      <c r="D28" s="522"/>
      <c r="E28" s="523"/>
      <c r="F28" s="523"/>
      <c r="G28" s="524"/>
      <c r="H28" s="525"/>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row>
    <row r="29" spans="1:54" x14ac:dyDescent="0.45">
      <c r="A29" s="120"/>
      <c r="B29" s="489" t="str">
        <f t="shared" si="0"/>
        <v/>
      </c>
      <c r="C29" s="522"/>
      <c r="D29" s="522"/>
      <c r="E29" s="523"/>
      <c r="F29" s="523"/>
      <c r="G29" s="524"/>
      <c r="H29" s="525"/>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row>
    <row r="30" spans="1:54" x14ac:dyDescent="0.45">
      <c r="A30" s="120"/>
      <c r="B30" s="489" t="str">
        <f t="shared" si="0"/>
        <v/>
      </c>
      <c r="C30" s="522"/>
      <c r="D30" s="522"/>
      <c r="E30" s="523"/>
      <c r="F30" s="523"/>
      <c r="G30" s="524"/>
      <c r="H30" s="525"/>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row>
    <row r="31" spans="1:54" x14ac:dyDescent="0.45">
      <c r="A31" s="120"/>
      <c r="B31" s="489" t="str">
        <f t="shared" si="0"/>
        <v/>
      </c>
      <c r="C31" s="522"/>
      <c r="D31" s="522"/>
      <c r="E31" s="523"/>
      <c r="F31" s="523"/>
      <c r="G31" s="524"/>
      <c r="H31" s="525"/>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row>
    <row r="32" spans="1:54" x14ac:dyDescent="0.45">
      <c r="A32" s="120"/>
      <c r="B32" s="489" t="str">
        <f t="shared" si="0"/>
        <v/>
      </c>
      <c r="C32" s="522"/>
      <c r="D32" s="522"/>
      <c r="E32" s="523"/>
      <c r="F32" s="523"/>
      <c r="G32" s="524"/>
      <c r="H32" s="525"/>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row>
    <row r="33" spans="1:54" x14ac:dyDescent="0.45">
      <c r="A33" s="120"/>
      <c r="B33" s="489" t="str">
        <f t="shared" si="0"/>
        <v/>
      </c>
      <c r="C33" s="522"/>
      <c r="D33" s="522"/>
      <c r="E33" s="523"/>
      <c r="F33" s="523"/>
      <c r="G33" s="524"/>
      <c r="H33" s="525"/>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row>
    <row r="34" spans="1:54" x14ac:dyDescent="0.45">
      <c r="A34" s="120"/>
      <c r="B34" s="489" t="str">
        <f t="shared" si="0"/>
        <v/>
      </c>
      <c r="C34" s="522"/>
      <c r="D34" s="522"/>
      <c r="E34" s="523"/>
      <c r="F34" s="523"/>
      <c r="G34" s="524"/>
      <c r="H34" s="525"/>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row>
    <row r="35" spans="1:54" x14ac:dyDescent="0.45">
      <c r="A35" s="120"/>
      <c r="B35" s="489" t="str">
        <f t="shared" si="0"/>
        <v/>
      </c>
      <c r="C35" s="522"/>
      <c r="D35" s="522"/>
      <c r="E35" s="523"/>
      <c r="F35" s="523"/>
      <c r="G35" s="524"/>
      <c r="H35" s="525"/>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row>
    <row r="36" spans="1:54" x14ac:dyDescent="0.45">
      <c r="A36" s="120"/>
      <c r="B36" s="489" t="str">
        <f t="shared" si="0"/>
        <v/>
      </c>
      <c r="C36" s="522"/>
      <c r="D36" s="522"/>
      <c r="E36" s="523"/>
      <c r="F36" s="523"/>
      <c r="G36" s="524"/>
      <c r="H36" s="525"/>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row>
    <row r="37" spans="1:54" x14ac:dyDescent="0.45">
      <c r="A37" s="120"/>
      <c r="B37" s="489" t="str">
        <f t="shared" si="0"/>
        <v/>
      </c>
      <c r="C37" s="522"/>
      <c r="D37" s="522"/>
      <c r="E37" s="523"/>
      <c r="F37" s="523"/>
      <c r="G37" s="524"/>
      <c r="H37" s="525"/>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row>
    <row r="38" spans="1:54" x14ac:dyDescent="0.45">
      <c r="A38" s="120"/>
      <c r="B38" s="489" t="str">
        <f t="shared" si="0"/>
        <v/>
      </c>
      <c r="C38" s="522"/>
      <c r="D38" s="522"/>
      <c r="E38" s="523"/>
      <c r="F38" s="523"/>
      <c r="G38" s="524"/>
      <c r="H38" s="525"/>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row>
    <row r="39" spans="1:54" x14ac:dyDescent="0.45">
      <c r="A39" s="120"/>
      <c r="B39" s="489" t="str">
        <f t="shared" si="0"/>
        <v/>
      </c>
      <c r="C39" s="522"/>
      <c r="D39" s="522"/>
      <c r="E39" s="523"/>
      <c r="F39" s="523"/>
      <c r="G39" s="524"/>
      <c r="H39" s="525"/>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row>
    <row r="40" spans="1:54" x14ac:dyDescent="0.45">
      <c r="A40" s="120"/>
      <c r="B40" s="489" t="str">
        <f t="shared" si="0"/>
        <v/>
      </c>
      <c r="C40" s="522"/>
      <c r="D40" s="522"/>
      <c r="E40" s="523"/>
      <c r="F40" s="523"/>
      <c r="G40" s="524"/>
      <c r="H40" s="525"/>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row>
    <row r="41" spans="1:54" x14ac:dyDescent="0.45">
      <c r="A41" s="120"/>
      <c r="B41" s="489" t="str">
        <f t="shared" si="0"/>
        <v/>
      </c>
      <c r="C41" s="522"/>
      <c r="D41" s="522"/>
      <c r="E41" s="523"/>
      <c r="F41" s="523"/>
      <c r="G41" s="524"/>
      <c r="H41" s="525"/>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row>
    <row r="42" spans="1:54" x14ac:dyDescent="0.45">
      <c r="A42" s="120"/>
      <c r="B42" s="489" t="str">
        <f t="shared" si="0"/>
        <v/>
      </c>
      <c r="C42" s="522"/>
      <c r="D42" s="522"/>
      <c r="E42" s="523"/>
      <c r="F42" s="523"/>
      <c r="G42" s="524"/>
      <c r="H42" s="525"/>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row>
    <row r="43" spans="1:54" x14ac:dyDescent="0.45">
      <c r="A43" s="120"/>
      <c r="B43" s="489" t="str">
        <f t="shared" si="0"/>
        <v/>
      </c>
      <c r="C43" s="522"/>
      <c r="D43" s="522"/>
      <c r="E43" s="523"/>
      <c r="F43" s="523"/>
      <c r="G43" s="524"/>
      <c r="H43" s="525"/>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row>
    <row r="44" spans="1:54" x14ac:dyDescent="0.45">
      <c r="A44" s="120"/>
      <c r="B44" s="489" t="str">
        <f t="shared" si="0"/>
        <v/>
      </c>
      <c r="C44" s="522"/>
      <c r="D44" s="522"/>
      <c r="E44" s="523"/>
      <c r="F44" s="523"/>
      <c r="G44" s="524"/>
      <c r="H44" s="525"/>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row>
    <row r="45" spans="1:54" x14ac:dyDescent="0.45">
      <c r="A45" s="120"/>
      <c r="B45" s="489" t="str">
        <f t="shared" si="0"/>
        <v/>
      </c>
      <c r="C45" s="522"/>
      <c r="D45" s="522"/>
      <c r="E45" s="523"/>
      <c r="F45" s="523"/>
      <c r="G45" s="524"/>
      <c r="H45" s="525"/>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row>
    <row r="46" spans="1:54" x14ac:dyDescent="0.45">
      <c r="A46" s="120"/>
      <c r="B46" s="489" t="str">
        <f t="shared" si="0"/>
        <v/>
      </c>
      <c r="C46" s="522"/>
      <c r="D46" s="522"/>
      <c r="E46" s="523"/>
      <c r="F46" s="523"/>
      <c r="G46" s="524"/>
      <c r="H46" s="525"/>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row>
    <row r="47" spans="1:54" x14ac:dyDescent="0.45">
      <c r="A47" s="120"/>
      <c r="B47" s="489" t="str">
        <f t="shared" si="0"/>
        <v/>
      </c>
      <c r="C47" s="522"/>
      <c r="D47" s="522"/>
      <c r="E47" s="523"/>
      <c r="F47" s="523"/>
      <c r="G47" s="524"/>
      <c r="H47" s="525"/>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row>
    <row r="48" spans="1:54" x14ac:dyDescent="0.45">
      <c r="A48" s="120"/>
      <c r="B48" s="489" t="str">
        <f t="shared" si="0"/>
        <v/>
      </c>
      <c r="C48" s="522"/>
      <c r="D48" s="522"/>
      <c r="E48" s="523"/>
      <c r="F48" s="523"/>
      <c r="G48" s="524"/>
      <c r="H48" s="525"/>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row>
    <row r="49" spans="1:54" x14ac:dyDescent="0.45">
      <c r="A49" s="120"/>
      <c r="B49" s="489" t="str">
        <f t="shared" si="0"/>
        <v/>
      </c>
      <c r="C49" s="522"/>
      <c r="D49" s="522"/>
      <c r="E49" s="523"/>
      <c r="F49" s="523"/>
      <c r="G49" s="524"/>
      <c r="H49" s="525"/>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row>
    <row r="50" spans="1:54" x14ac:dyDescent="0.45">
      <c r="A50" s="120"/>
      <c r="B50" s="489" t="str">
        <f t="shared" si="0"/>
        <v/>
      </c>
      <c r="C50" s="522"/>
      <c r="D50" s="522"/>
      <c r="E50" s="523"/>
      <c r="F50" s="523"/>
      <c r="G50" s="524"/>
      <c r="H50" s="525"/>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row>
    <row r="51" spans="1:54" x14ac:dyDescent="0.45">
      <c r="A51" s="120"/>
      <c r="B51" s="489" t="str">
        <f t="shared" si="0"/>
        <v/>
      </c>
      <c r="C51" s="522"/>
      <c r="D51" s="522"/>
      <c r="E51" s="523"/>
      <c r="F51" s="523"/>
      <c r="G51" s="524"/>
      <c r="H51" s="525"/>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row>
    <row r="52" spans="1:54" x14ac:dyDescent="0.45">
      <c r="A52" s="120"/>
      <c r="B52" s="489" t="str">
        <f t="shared" si="0"/>
        <v/>
      </c>
      <c r="C52" s="522"/>
      <c r="D52" s="522"/>
      <c r="E52" s="523"/>
      <c r="F52" s="523"/>
      <c r="G52" s="524"/>
      <c r="H52" s="525"/>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row>
    <row r="53" spans="1:54" x14ac:dyDescent="0.45">
      <c r="A53" s="120"/>
      <c r="B53" s="489" t="str">
        <f t="shared" si="0"/>
        <v/>
      </c>
      <c r="C53" s="522"/>
      <c r="D53" s="522"/>
      <c r="E53" s="523"/>
      <c r="F53" s="523"/>
      <c r="G53" s="524"/>
      <c r="H53" s="525"/>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row>
    <row r="54" spans="1:54" x14ac:dyDescent="0.45">
      <c r="A54" s="120"/>
      <c r="B54" s="489" t="str">
        <f t="shared" si="0"/>
        <v/>
      </c>
      <c r="C54" s="522"/>
      <c r="D54" s="522"/>
      <c r="E54" s="523"/>
      <c r="F54" s="523"/>
      <c r="G54" s="524"/>
      <c r="H54" s="525"/>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row>
    <row r="55" spans="1:54" x14ac:dyDescent="0.45">
      <c r="A55" s="120"/>
      <c r="B55" s="489" t="str">
        <f t="shared" si="0"/>
        <v/>
      </c>
      <c r="C55" s="522"/>
      <c r="D55" s="522"/>
      <c r="E55" s="523"/>
      <c r="F55" s="523"/>
      <c r="G55" s="524"/>
      <c r="H55" s="525"/>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row>
    <row r="56" spans="1:54" x14ac:dyDescent="0.45">
      <c r="A56" s="120"/>
      <c r="B56" s="489" t="str">
        <f t="shared" si="0"/>
        <v/>
      </c>
      <c r="C56" s="522"/>
      <c r="D56" s="522"/>
      <c r="E56" s="523"/>
      <c r="F56" s="523"/>
      <c r="G56" s="524"/>
      <c r="H56" s="525"/>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row>
    <row r="57" spans="1:54" x14ac:dyDescent="0.45">
      <c r="A57" s="120"/>
      <c r="B57" s="489" t="str">
        <f t="shared" si="0"/>
        <v/>
      </c>
      <c r="C57" s="522"/>
      <c r="D57" s="522"/>
      <c r="E57" s="523"/>
      <c r="F57" s="523"/>
      <c r="G57" s="524"/>
      <c r="H57" s="525"/>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row>
    <row r="58" spans="1:54" x14ac:dyDescent="0.45">
      <c r="A58" s="120"/>
      <c r="B58" s="489" t="str">
        <f t="shared" si="0"/>
        <v/>
      </c>
      <c r="C58" s="522"/>
      <c r="D58" s="522"/>
      <c r="E58" s="523"/>
      <c r="F58" s="523"/>
      <c r="G58" s="524"/>
      <c r="H58" s="525"/>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row>
    <row r="59" spans="1:54" x14ac:dyDescent="0.45">
      <c r="A59" s="120"/>
      <c r="B59" s="489" t="str">
        <f t="shared" si="0"/>
        <v/>
      </c>
      <c r="C59" s="522"/>
      <c r="D59" s="522"/>
      <c r="E59" s="523"/>
      <c r="F59" s="523"/>
      <c r="G59" s="524"/>
      <c r="H59" s="525"/>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row>
    <row r="60" spans="1:54" x14ac:dyDescent="0.45">
      <c r="A60" s="120"/>
      <c r="B60" s="489" t="str">
        <f t="shared" si="0"/>
        <v/>
      </c>
      <c r="C60" s="522"/>
      <c r="D60" s="522"/>
      <c r="E60" s="523"/>
      <c r="F60" s="523"/>
      <c r="G60" s="524"/>
      <c r="H60" s="525"/>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row>
    <row r="61" spans="1:54" x14ac:dyDescent="0.45">
      <c r="A61" s="120"/>
      <c r="B61" s="489" t="str">
        <f t="shared" si="0"/>
        <v/>
      </c>
      <c r="C61" s="522"/>
      <c r="D61" s="522"/>
      <c r="E61" s="523"/>
      <c r="F61" s="523"/>
      <c r="G61" s="524"/>
      <c r="H61" s="525"/>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row>
    <row r="62" spans="1:54" x14ac:dyDescent="0.45">
      <c r="A62" s="120"/>
      <c r="B62" s="489" t="str">
        <f t="shared" si="0"/>
        <v/>
      </c>
      <c r="C62" s="522"/>
      <c r="D62" s="522"/>
      <c r="E62" s="523"/>
      <c r="F62" s="523"/>
      <c r="G62" s="524"/>
      <c r="H62" s="525"/>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row>
    <row r="63" spans="1:54" ht="14.65" thickBot="1" x14ac:dyDescent="0.5">
      <c r="A63" s="120"/>
      <c r="B63" s="490" t="str">
        <f t="shared" si="0"/>
        <v/>
      </c>
      <c r="C63" s="526"/>
      <c r="D63" s="526"/>
      <c r="E63" s="527"/>
      <c r="F63" s="527"/>
      <c r="G63" s="528"/>
      <c r="H63" s="529"/>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row>
    <row r="64" spans="1:54" x14ac:dyDescent="0.45">
      <c r="A64" s="120"/>
      <c r="B64" s="120"/>
      <c r="C64" s="120"/>
      <c r="D64" s="120"/>
      <c r="E64" s="483"/>
      <c r="F64" s="483"/>
      <c r="G64" s="487"/>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row>
    <row r="65" spans="1:54" x14ac:dyDescent="0.45">
      <c r="A65" s="120"/>
      <c r="B65" s="120"/>
      <c r="C65" s="120"/>
      <c r="D65" s="120"/>
      <c r="E65" s="483"/>
      <c r="F65" s="483"/>
      <c r="G65" s="487"/>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row>
    <row r="66" spans="1:54" x14ac:dyDescent="0.45">
      <c r="A66" s="120"/>
      <c r="B66" s="120"/>
      <c r="C66" s="120"/>
      <c r="D66" s="120"/>
      <c r="E66" s="483"/>
      <c r="F66" s="483"/>
      <c r="G66" s="487"/>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row>
    <row r="67" spans="1:54" x14ac:dyDescent="0.45">
      <c r="A67" s="120"/>
      <c r="B67" s="120"/>
      <c r="C67" s="120"/>
      <c r="D67" s="120"/>
      <c r="E67" s="483"/>
      <c r="F67" s="483"/>
      <c r="G67" s="487"/>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row>
    <row r="68" spans="1:54" x14ac:dyDescent="0.45">
      <c r="A68" s="120"/>
      <c r="B68" s="120"/>
      <c r="C68" s="120"/>
      <c r="D68" s="120"/>
      <c r="E68" s="483"/>
      <c r="F68" s="483"/>
      <c r="G68" s="487"/>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row>
    <row r="69" spans="1:54" x14ac:dyDescent="0.45">
      <c r="A69" s="120"/>
      <c r="B69" s="120"/>
      <c r="C69" s="120"/>
      <c r="D69" s="120"/>
      <c r="E69" s="483"/>
      <c r="F69" s="483"/>
      <c r="G69" s="487"/>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row>
    <row r="70" spans="1:54" x14ac:dyDescent="0.45">
      <c r="A70" s="120"/>
      <c r="B70" s="120"/>
      <c r="C70" s="120"/>
      <c r="D70" s="120"/>
      <c r="E70" s="483"/>
      <c r="F70" s="483"/>
      <c r="G70" s="487"/>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row>
    <row r="71" spans="1:54" x14ac:dyDescent="0.45">
      <c r="A71" s="120"/>
      <c r="B71" s="120"/>
      <c r="C71" s="120"/>
      <c r="D71" s="120"/>
      <c r="E71" s="483"/>
      <c r="F71" s="483"/>
      <c r="G71" s="487"/>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row>
    <row r="72" spans="1:54" x14ac:dyDescent="0.45">
      <c r="A72" s="120"/>
      <c r="B72" s="120"/>
      <c r="C72" s="120"/>
      <c r="D72" s="120"/>
      <c r="E72" s="483"/>
      <c r="F72" s="483"/>
      <c r="G72" s="487"/>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row>
    <row r="73" spans="1:54" x14ac:dyDescent="0.45">
      <c r="A73" s="120"/>
      <c r="B73" s="120"/>
      <c r="C73" s="120"/>
      <c r="D73" s="120"/>
      <c r="E73" s="483"/>
      <c r="F73" s="483"/>
      <c r="G73" s="487"/>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row>
    <row r="74" spans="1:54" x14ac:dyDescent="0.45">
      <c r="A74" s="120"/>
      <c r="B74" s="120"/>
      <c r="C74" s="120"/>
      <c r="D74" s="120"/>
      <c r="E74" s="483"/>
      <c r="F74" s="483"/>
      <c r="G74" s="487"/>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row>
    <row r="75" spans="1:54" x14ac:dyDescent="0.45">
      <c r="A75" s="120"/>
      <c r="B75" s="120"/>
      <c r="C75" s="120"/>
      <c r="D75" s="120"/>
      <c r="E75" s="483"/>
      <c r="F75" s="483"/>
      <c r="G75" s="487"/>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row>
    <row r="76" spans="1:54" x14ac:dyDescent="0.45">
      <c r="A76" s="120"/>
      <c r="B76" s="120"/>
      <c r="C76" s="120"/>
      <c r="D76" s="120"/>
      <c r="E76" s="483"/>
      <c r="F76" s="483"/>
      <c r="G76" s="487"/>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row>
    <row r="77" spans="1:54" x14ac:dyDescent="0.45">
      <c r="A77" s="120"/>
      <c r="B77" s="120"/>
      <c r="C77" s="120"/>
      <c r="D77" s="120"/>
      <c r="E77" s="483"/>
      <c r="F77" s="483"/>
      <c r="G77" s="487"/>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row>
    <row r="78" spans="1:54" x14ac:dyDescent="0.45">
      <c r="A78" s="120"/>
      <c r="B78" s="120"/>
      <c r="C78" s="120"/>
      <c r="D78" s="120"/>
      <c r="E78" s="483"/>
      <c r="F78" s="483"/>
      <c r="G78" s="487"/>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row>
    <row r="79" spans="1:54" x14ac:dyDescent="0.45">
      <c r="A79" s="120"/>
      <c r="B79" s="120"/>
      <c r="C79" s="120"/>
      <c r="D79" s="120"/>
      <c r="E79" s="483"/>
      <c r="F79" s="483"/>
      <c r="G79" s="487"/>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row>
    <row r="80" spans="1:54" x14ac:dyDescent="0.45">
      <c r="A80" s="120"/>
      <c r="B80" s="120"/>
      <c r="C80" s="120"/>
      <c r="D80" s="120"/>
      <c r="E80" s="483"/>
      <c r="F80" s="483"/>
      <c r="G80" s="487"/>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row>
    <row r="81" spans="1:54" x14ac:dyDescent="0.45">
      <c r="A81" s="120"/>
      <c r="B81" s="120"/>
      <c r="C81" s="120"/>
      <c r="D81" s="120"/>
      <c r="E81" s="483"/>
      <c r="F81" s="483"/>
      <c r="G81" s="487"/>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row>
    <row r="82" spans="1:54" x14ac:dyDescent="0.45">
      <c r="A82" s="120"/>
      <c r="B82" s="120"/>
      <c r="C82" s="120"/>
      <c r="D82" s="120"/>
      <c r="E82" s="483"/>
      <c r="F82" s="483"/>
      <c r="G82" s="487"/>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row>
    <row r="83" spans="1:54" x14ac:dyDescent="0.45">
      <c r="A83" s="120"/>
      <c r="B83" s="120"/>
      <c r="C83" s="120"/>
      <c r="D83" s="120"/>
      <c r="E83" s="483"/>
      <c r="F83" s="483"/>
      <c r="G83" s="487"/>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row>
    <row r="84" spans="1:54" x14ac:dyDescent="0.45">
      <c r="A84" s="120"/>
      <c r="B84" s="120"/>
      <c r="C84" s="120"/>
      <c r="D84" s="120"/>
      <c r="E84" s="483"/>
      <c r="F84" s="483"/>
      <c r="G84" s="487"/>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row>
    <row r="85" spans="1:54" x14ac:dyDescent="0.45">
      <c r="A85" s="120"/>
      <c r="B85" s="120"/>
      <c r="C85" s="120"/>
      <c r="D85" s="120"/>
      <c r="E85" s="483"/>
      <c r="F85" s="483"/>
      <c r="G85" s="487"/>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row>
    <row r="86" spans="1:54" x14ac:dyDescent="0.45">
      <c r="A86" s="120"/>
      <c r="B86" s="120"/>
      <c r="C86" s="120"/>
      <c r="D86" s="120"/>
      <c r="E86" s="483"/>
      <c r="F86" s="483"/>
      <c r="G86" s="487"/>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row>
    <row r="87" spans="1:54" x14ac:dyDescent="0.45">
      <c r="A87" s="120"/>
      <c r="B87" s="120"/>
      <c r="C87" s="120"/>
      <c r="D87" s="120"/>
      <c r="E87" s="483"/>
      <c r="F87" s="483"/>
      <c r="G87" s="487"/>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row>
    <row r="88" spans="1:54" x14ac:dyDescent="0.45">
      <c r="A88" s="120"/>
      <c r="B88" s="120"/>
      <c r="C88" s="120"/>
      <c r="D88" s="120"/>
      <c r="E88" s="483"/>
      <c r="F88" s="483"/>
      <c r="G88" s="487"/>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row>
    <row r="89" spans="1:54" x14ac:dyDescent="0.45">
      <c r="A89" s="120"/>
      <c r="B89" s="120"/>
      <c r="C89" s="120"/>
      <c r="D89" s="120"/>
      <c r="E89" s="483"/>
      <c r="F89" s="483"/>
      <c r="G89" s="487"/>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row>
    <row r="90" spans="1:54" x14ac:dyDescent="0.45">
      <c r="A90" s="120"/>
      <c r="B90" s="120"/>
      <c r="C90" s="120"/>
      <c r="D90" s="120"/>
      <c r="E90" s="483"/>
      <c r="F90" s="483"/>
      <c r="G90" s="487"/>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row>
    <row r="91" spans="1:54" x14ac:dyDescent="0.45">
      <c r="A91" s="120"/>
      <c r="B91" s="120"/>
      <c r="C91" s="120"/>
      <c r="D91" s="120"/>
      <c r="E91" s="483"/>
      <c r="F91" s="483"/>
      <c r="G91" s="487"/>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row>
    <row r="92" spans="1:54" x14ac:dyDescent="0.45">
      <c r="A92" s="120"/>
      <c r="B92" s="120"/>
      <c r="C92" s="120"/>
      <c r="D92" s="120"/>
      <c r="E92" s="483"/>
      <c r="F92" s="483"/>
      <c r="G92" s="487"/>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row>
    <row r="93" spans="1:54" x14ac:dyDescent="0.45">
      <c r="A93" s="120"/>
      <c r="B93" s="120"/>
      <c r="C93" s="120"/>
      <c r="D93" s="120"/>
      <c r="E93" s="483"/>
      <c r="F93" s="483"/>
      <c r="G93" s="487"/>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row>
    <row r="94" spans="1:54" x14ac:dyDescent="0.45">
      <c r="A94" s="120"/>
      <c r="B94" s="120"/>
      <c r="C94" s="120"/>
      <c r="D94" s="120"/>
      <c r="E94" s="483"/>
      <c r="F94" s="483"/>
      <c r="G94" s="487"/>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row>
    <row r="95" spans="1:54" x14ac:dyDescent="0.45">
      <c r="A95" s="120"/>
      <c r="B95" s="120"/>
      <c r="C95" s="120"/>
      <c r="D95" s="120"/>
      <c r="E95" s="483"/>
      <c r="F95" s="483"/>
      <c r="G95" s="487"/>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row>
    <row r="96" spans="1:54" x14ac:dyDescent="0.45">
      <c r="A96" s="120"/>
      <c r="B96" s="120"/>
      <c r="C96" s="120"/>
      <c r="D96" s="120"/>
      <c r="E96" s="483"/>
      <c r="F96" s="483"/>
      <c r="G96" s="487"/>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row>
    <row r="97" spans="1:54" x14ac:dyDescent="0.45">
      <c r="A97" s="120"/>
      <c r="B97" s="120"/>
      <c r="C97" s="120"/>
      <c r="D97" s="120"/>
      <c r="E97" s="483"/>
      <c r="F97" s="483"/>
      <c r="G97" s="487"/>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row>
    <row r="98" spans="1:54" x14ac:dyDescent="0.45">
      <c r="A98" s="120"/>
      <c r="B98" s="120"/>
      <c r="C98" s="120"/>
      <c r="D98" s="120"/>
      <c r="E98" s="483"/>
      <c r="F98" s="483"/>
      <c r="G98" s="487"/>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row>
    <row r="99" spans="1:54" x14ac:dyDescent="0.45">
      <c r="A99" s="120"/>
      <c r="B99" s="120"/>
      <c r="C99" s="120"/>
      <c r="D99" s="120"/>
      <c r="E99" s="483"/>
      <c r="F99" s="483"/>
      <c r="G99" s="487"/>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row>
    <row r="100" spans="1:54" x14ac:dyDescent="0.45">
      <c r="A100" s="120"/>
      <c r="B100" s="120"/>
      <c r="C100" s="120"/>
      <c r="D100" s="120"/>
      <c r="E100" s="483"/>
      <c r="F100" s="483"/>
      <c r="G100" s="487"/>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row>
    <row r="101" spans="1:54" x14ac:dyDescent="0.45">
      <c r="A101" s="120"/>
      <c r="B101" s="120"/>
      <c r="C101" s="120"/>
      <c r="D101" s="120"/>
      <c r="E101" s="483"/>
      <c r="F101" s="483"/>
      <c r="G101" s="487"/>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row>
    <row r="102" spans="1:54" x14ac:dyDescent="0.45">
      <c r="A102" s="120"/>
      <c r="B102" s="120"/>
      <c r="C102" s="120"/>
      <c r="D102" s="120"/>
      <c r="E102" s="483"/>
      <c r="F102" s="483"/>
      <c r="G102" s="487"/>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row>
    <row r="103" spans="1:54" x14ac:dyDescent="0.45">
      <c r="A103" s="120"/>
      <c r="B103" s="120"/>
      <c r="C103" s="120"/>
      <c r="D103" s="120"/>
      <c r="E103" s="483"/>
      <c r="F103" s="483"/>
      <c r="G103" s="487"/>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row>
    <row r="104" spans="1:54" x14ac:dyDescent="0.45">
      <c r="A104" s="120"/>
      <c r="B104" s="120"/>
      <c r="C104" s="120"/>
      <c r="D104" s="120"/>
      <c r="E104" s="483"/>
      <c r="F104" s="483"/>
      <c r="G104" s="487"/>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row>
    <row r="105" spans="1:54" x14ac:dyDescent="0.45">
      <c r="A105" s="120"/>
      <c r="B105" s="120"/>
      <c r="C105" s="120"/>
      <c r="D105" s="120"/>
      <c r="E105" s="483"/>
      <c r="F105" s="483"/>
      <c r="G105" s="487"/>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row>
    <row r="106" spans="1:54" x14ac:dyDescent="0.45">
      <c r="A106" s="120"/>
      <c r="B106" s="120"/>
      <c r="C106" s="120"/>
      <c r="D106" s="120"/>
      <c r="E106" s="483"/>
      <c r="F106" s="483"/>
      <c r="G106" s="487"/>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row>
    <row r="107" spans="1:54" x14ac:dyDescent="0.45">
      <c r="A107" s="120"/>
      <c r="B107" s="120"/>
      <c r="C107" s="120"/>
      <c r="D107" s="120"/>
      <c r="E107" s="483"/>
      <c r="F107" s="483"/>
      <c r="G107" s="487"/>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row>
    <row r="108" spans="1:54" x14ac:dyDescent="0.45">
      <c r="A108" s="120"/>
      <c r="B108" s="120"/>
      <c r="C108" s="120"/>
      <c r="D108" s="120"/>
      <c r="E108" s="483"/>
      <c r="F108" s="483"/>
      <c r="G108" s="487"/>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row>
    <row r="109" spans="1:54" x14ac:dyDescent="0.45">
      <c r="A109" s="120"/>
      <c r="B109" s="120"/>
      <c r="C109" s="120"/>
      <c r="D109" s="120"/>
      <c r="E109" s="483"/>
      <c r="F109" s="483"/>
      <c r="G109" s="487"/>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row>
    <row r="110" spans="1:54" x14ac:dyDescent="0.45">
      <c r="A110" s="120"/>
      <c r="B110" s="120"/>
      <c r="C110" s="120"/>
      <c r="D110" s="120"/>
      <c r="E110" s="483"/>
      <c r="F110" s="483"/>
      <c r="G110" s="487"/>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row>
    <row r="111" spans="1:54" x14ac:dyDescent="0.45">
      <c r="A111" s="120"/>
      <c r="B111" s="120"/>
      <c r="C111" s="120"/>
      <c r="D111" s="120"/>
      <c r="E111" s="483"/>
      <c r="F111" s="483"/>
      <c r="G111" s="487"/>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row>
    <row r="112" spans="1:54" x14ac:dyDescent="0.45">
      <c r="A112" s="120"/>
      <c r="B112" s="120"/>
      <c r="C112" s="120"/>
      <c r="D112" s="120"/>
      <c r="E112" s="483"/>
      <c r="F112" s="483"/>
      <c r="G112" s="487"/>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row>
    <row r="113" spans="1:54" x14ac:dyDescent="0.45">
      <c r="A113" s="120"/>
      <c r="B113" s="120"/>
      <c r="C113" s="120"/>
      <c r="D113" s="120"/>
      <c r="E113" s="483"/>
      <c r="F113" s="483"/>
      <c r="G113" s="487"/>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row>
    <row r="114" spans="1:54" x14ac:dyDescent="0.45">
      <c r="A114" s="120"/>
      <c r="B114" s="120"/>
      <c r="C114" s="120"/>
      <c r="D114" s="120"/>
      <c r="E114" s="483"/>
      <c r="F114" s="483"/>
      <c r="G114" s="487"/>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row>
    <row r="115" spans="1:54" x14ac:dyDescent="0.45">
      <c r="A115" s="120"/>
      <c r="B115" s="120"/>
      <c r="C115" s="120"/>
      <c r="D115" s="120"/>
      <c r="E115" s="483"/>
      <c r="F115" s="483"/>
      <c r="G115" s="487"/>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row>
    <row r="116" spans="1:54" x14ac:dyDescent="0.45">
      <c r="A116" s="120"/>
      <c r="B116" s="120"/>
      <c r="C116" s="120"/>
      <c r="D116" s="120"/>
      <c r="E116" s="483"/>
      <c r="F116" s="483"/>
      <c r="G116" s="487"/>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row>
    <row r="117" spans="1:54" x14ac:dyDescent="0.45">
      <c r="A117" s="120"/>
      <c r="B117" s="120"/>
      <c r="C117" s="120"/>
      <c r="D117" s="120"/>
      <c r="E117" s="483"/>
      <c r="F117" s="483"/>
      <c r="G117" s="487"/>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row>
    <row r="118" spans="1:54" x14ac:dyDescent="0.45">
      <c r="A118" s="120"/>
      <c r="B118" s="120"/>
      <c r="C118" s="120"/>
      <c r="D118" s="120"/>
      <c r="E118" s="483"/>
      <c r="F118" s="483"/>
      <c r="G118" s="487"/>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row>
    <row r="119" spans="1:54" x14ac:dyDescent="0.45">
      <c r="A119" s="120"/>
      <c r="B119" s="120"/>
      <c r="C119" s="120"/>
      <c r="D119" s="120"/>
      <c r="E119" s="483"/>
      <c r="F119" s="483"/>
      <c r="G119" s="487"/>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row>
    <row r="120" spans="1:54" x14ac:dyDescent="0.45">
      <c r="A120" s="120"/>
      <c r="B120" s="120"/>
      <c r="C120" s="120"/>
      <c r="D120" s="120"/>
      <c r="E120" s="483"/>
      <c r="F120" s="483"/>
      <c r="G120" s="487"/>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row>
    <row r="121" spans="1:54" x14ac:dyDescent="0.45">
      <c r="A121" s="120"/>
      <c r="B121" s="120"/>
      <c r="C121" s="120"/>
      <c r="D121" s="120"/>
      <c r="E121" s="483"/>
      <c r="F121" s="483"/>
      <c r="G121" s="487"/>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row>
    <row r="122" spans="1:54" x14ac:dyDescent="0.45">
      <c r="A122" s="120"/>
      <c r="B122" s="120"/>
      <c r="C122" s="120"/>
      <c r="D122" s="120"/>
      <c r="E122" s="483"/>
      <c r="F122" s="483"/>
      <c r="G122" s="487"/>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row>
    <row r="123" spans="1:54" x14ac:dyDescent="0.45">
      <c r="A123" s="120"/>
      <c r="B123" s="120"/>
      <c r="C123" s="120"/>
      <c r="D123" s="120"/>
      <c r="E123" s="483"/>
      <c r="F123" s="483"/>
      <c r="G123" s="487"/>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row>
    <row r="124" spans="1:54" x14ac:dyDescent="0.45">
      <c r="A124" s="120"/>
      <c r="B124" s="120"/>
      <c r="C124" s="120"/>
      <c r="D124" s="120"/>
      <c r="E124" s="483"/>
      <c r="F124" s="483"/>
      <c r="G124" s="487"/>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row>
    <row r="125" spans="1:54" x14ac:dyDescent="0.45">
      <c r="A125" s="120"/>
      <c r="B125" s="120"/>
      <c r="C125" s="120"/>
      <c r="D125" s="120"/>
      <c r="E125" s="483"/>
      <c r="F125" s="483"/>
      <c r="G125" s="487"/>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row>
    <row r="126" spans="1:54" x14ac:dyDescent="0.45">
      <c r="A126" s="120"/>
      <c r="B126" s="120"/>
      <c r="C126" s="120"/>
      <c r="D126" s="120"/>
      <c r="E126" s="483"/>
      <c r="F126" s="483"/>
      <c r="G126" s="487"/>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row>
    <row r="127" spans="1:54" x14ac:dyDescent="0.45">
      <c r="A127" s="120"/>
      <c r="B127" s="120"/>
      <c r="C127" s="120"/>
      <c r="D127" s="120"/>
      <c r="E127" s="483"/>
      <c r="F127" s="483"/>
      <c r="G127" s="487"/>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row>
    <row r="128" spans="1:54" x14ac:dyDescent="0.45">
      <c r="A128" s="120"/>
      <c r="B128" s="120"/>
      <c r="C128" s="120"/>
      <c r="D128" s="120"/>
      <c r="E128" s="483"/>
      <c r="F128" s="483"/>
      <c r="G128" s="487"/>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row>
    <row r="129" spans="1:54" x14ac:dyDescent="0.45">
      <c r="A129" s="120"/>
      <c r="B129" s="120"/>
      <c r="C129" s="120"/>
      <c r="D129" s="120"/>
      <c r="E129" s="483"/>
      <c r="F129" s="483"/>
      <c r="G129" s="487"/>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row>
    <row r="130" spans="1:54" x14ac:dyDescent="0.45">
      <c r="A130" s="120"/>
      <c r="B130" s="120"/>
      <c r="C130" s="120"/>
      <c r="D130" s="120"/>
      <c r="E130" s="483"/>
      <c r="F130" s="483"/>
      <c r="G130" s="487"/>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row>
    <row r="131" spans="1:54" x14ac:dyDescent="0.45">
      <c r="A131" s="120"/>
      <c r="B131" s="120"/>
      <c r="C131" s="120"/>
      <c r="D131" s="120"/>
      <c r="E131" s="483"/>
      <c r="F131" s="483"/>
      <c r="G131" s="487"/>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row>
    <row r="132" spans="1:54" x14ac:dyDescent="0.45">
      <c r="A132" s="120"/>
      <c r="B132" s="120"/>
      <c r="C132" s="120"/>
      <c r="D132" s="120"/>
      <c r="E132" s="483"/>
      <c r="F132" s="483"/>
      <c r="G132" s="487"/>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row>
    <row r="133" spans="1:54" x14ac:dyDescent="0.45">
      <c r="A133" s="120"/>
      <c r="B133" s="120"/>
      <c r="C133" s="120"/>
      <c r="D133" s="120"/>
      <c r="E133" s="483"/>
      <c r="F133" s="483"/>
      <c r="G133" s="487"/>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row>
    <row r="134" spans="1:54" x14ac:dyDescent="0.45">
      <c r="A134" s="120"/>
      <c r="B134" s="120"/>
      <c r="C134" s="120"/>
      <c r="D134" s="120"/>
      <c r="E134" s="483"/>
      <c r="F134" s="483"/>
      <c r="G134" s="487"/>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row>
    <row r="135" spans="1:54" x14ac:dyDescent="0.45">
      <c r="A135" s="120"/>
      <c r="B135" s="120"/>
      <c r="C135" s="120"/>
      <c r="D135" s="120"/>
      <c r="E135" s="483"/>
      <c r="F135" s="483"/>
      <c r="G135" s="487"/>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row>
    <row r="136" spans="1:54" x14ac:dyDescent="0.45">
      <c r="A136" s="120"/>
      <c r="B136" s="120"/>
      <c r="C136" s="120"/>
      <c r="D136" s="120"/>
      <c r="E136" s="483"/>
      <c r="F136" s="483"/>
      <c r="G136" s="487"/>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row>
    <row r="137" spans="1:54" x14ac:dyDescent="0.45">
      <c r="A137" s="120"/>
      <c r="B137" s="120"/>
      <c r="C137" s="120"/>
      <c r="D137" s="120"/>
      <c r="E137" s="483"/>
      <c r="F137" s="483"/>
      <c r="G137" s="487"/>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row>
    <row r="138" spans="1:54" x14ac:dyDescent="0.45">
      <c r="A138" s="120"/>
      <c r="B138" s="120"/>
      <c r="C138" s="120"/>
      <c r="D138" s="120"/>
      <c r="E138" s="483"/>
      <c r="F138" s="483"/>
      <c r="G138" s="487"/>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row>
    <row r="139" spans="1:54" x14ac:dyDescent="0.45">
      <c r="A139" s="120"/>
      <c r="B139" s="120"/>
      <c r="C139" s="120"/>
      <c r="D139" s="120"/>
      <c r="E139" s="483"/>
      <c r="F139" s="483"/>
      <c r="G139" s="487"/>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row>
    <row r="140" spans="1:54" x14ac:dyDescent="0.45">
      <c r="A140" s="120"/>
      <c r="B140" s="120"/>
      <c r="C140" s="120"/>
      <c r="D140" s="120"/>
      <c r="E140" s="483"/>
      <c r="F140" s="483"/>
      <c r="G140" s="487"/>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row>
    <row r="141" spans="1:54" x14ac:dyDescent="0.45">
      <c r="A141" s="120"/>
      <c r="B141" s="120"/>
      <c r="C141" s="120"/>
      <c r="D141" s="120"/>
      <c r="E141" s="483"/>
      <c r="F141" s="483"/>
      <c r="G141" s="487"/>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row>
    <row r="142" spans="1:54" x14ac:dyDescent="0.45">
      <c r="A142" s="120"/>
      <c r="B142" s="120"/>
      <c r="C142" s="120"/>
      <c r="D142" s="120"/>
      <c r="E142" s="483"/>
      <c r="F142" s="483"/>
      <c r="G142" s="487"/>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row>
    <row r="143" spans="1:54" x14ac:dyDescent="0.45">
      <c r="A143" s="120"/>
      <c r="B143" s="120"/>
      <c r="C143" s="120"/>
      <c r="D143" s="120"/>
      <c r="E143" s="483"/>
      <c r="F143" s="483"/>
      <c r="G143" s="487"/>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row>
    <row r="144" spans="1:54" x14ac:dyDescent="0.45">
      <c r="A144" s="120"/>
      <c r="B144" s="120"/>
      <c r="C144" s="120"/>
      <c r="D144" s="120"/>
      <c r="E144" s="483"/>
      <c r="F144" s="483"/>
      <c r="G144" s="487"/>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row>
    <row r="145" spans="1:54" x14ac:dyDescent="0.45">
      <c r="A145" s="120"/>
      <c r="B145" s="120"/>
      <c r="C145" s="120"/>
      <c r="D145" s="120"/>
      <c r="E145" s="483"/>
      <c r="F145" s="483"/>
      <c r="G145" s="487"/>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row>
    <row r="146" spans="1:54" x14ac:dyDescent="0.45">
      <c r="A146" s="120"/>
      <c r="B146" s="120"/>
      <c r="C146" s="120"/>
      <c r="D146" s="120"/>
      <c r="E146" s="483"/>
      <c r="F146" s="483"/>
      <c r="G146" s="487"/>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row>
    <row r="147" spans="1:54" x14ac:dyDescent="0.45">
      <c r="A147" s="120"/>
      <c r="B147" s="120"/>
      <c r="C147" s="120"/>
      <c r="D147" s="120"/>
      <c r="E147" s="483"/>
      <c r="F147" s="483"/>
      <c r="G147" s="487"/>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row>
    <row r="148" spans="1:54" x14ac:dyDescent="0.45">
      <c r="A148" s="120"/>
      <c r="B148" s="120"/>
      <c r="C148" s="120"/>
      <c r="D148" s="120"/>
      <c r="E148" s="483"/>
      <c r="F148" s="483"/>
      <c r="G148" s="487"/>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row>
    <row r="149" spans="1:54" x14ac:dyDescent="0.45">
      <c r="A149" s="120"/>
      <c r="B149" s="120"/>
      <c r="C149" s="120"/>
      <c r="D149" s="120"/>
      <c r="E149" s="483"/>
      <c r="F149" s="483"/>
      <c r="G149" s="487"/>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row>
    <row r="150" spans="1:54" x14ac:dyDescent="0.45">
      <c r="A150" s="120"/>
      <c r="B150" s="120"/>
      <c r="C150" s="120"/>
      <c r="D150" s="120"/>
      <c r="E150" s="483"/>
      <c r="F150" s="483"/>
      <c r="G150" s="487"/>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row>
    <row r="151" spans="1:54" x14ac:dyDescent="0.45">
      <c r="A151" s="120"/>
      <c r="B151" s="120"/>
      <c r="C151" s="120"/>
      <c r="D151" s="120"/>
      <c r="E151" s="483"/>
      <c r="F151" s="483"/>
      <c r="G151" s="487"/>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row>
    <row r="152" spans="1:54" x14ac:dyDescent="0.45">
      <c r="A152" s="120"/>
      <c r="B152" s="120"/>
      <c r="C152" s="120"/>
      <c r="D152" s="120"/>
      <c r="E152" s="483"/>
      <c r="F152" s="483"/>
      <c r="G152" s="487"/>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row>
    <row r="153" spans="1:54" x14ac:dyDescent="0.45">
      <c r="A153" s="120"/>
      <c r="B153" s="120"/>
      <c r="C153" s="120"/>
      <c r="D153" s="120"/>
      <c r="E153" s="483"/>
      <c r="F153" s="483"/>
      <c r="G153" s="487"/>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row>
    <row r="154" spans="1:54" x14ac:dyDescent="0.45">
      <c r="A154" s="120"/>
      <c r="B154" s="120"/>
      <c r="C154" s="120"/>
      <c r="D154" s="120"/>
      <c r="E154" s="483"/>
      <c r="F154" s="483"/>
      <c r="G154" s="487"/>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row>
    <row r="155" spans="1:54" x14ac:dyDescent="0.45">
      <c r="A155" s="120"/>
      <c r="B155" s="120"/>
      <c r="C155" s="120"/>
      <c r="D155" s="120"/>
      <c r="E155" s="483"/>
      <c r="F155" s="483"/>
      <c r="G155" s="487"/>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row>
    <row r="156" spans="1:54" x14ac:dyDescent="0.45">
      <c r="A156" s="120"/>
      <c r="B156" s="120"/>
      <c r="C156" s="120"/>
      <c r="D156" s="120"/>
      <c r="E156" s="483"/>
      <c r="F156" s="483"/>
      <c r="G156" s="487"/>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row>
    <row r="157" spans="1:54" x14ac:dyDescent="0.45">
      <c r="A157" s="120"/>
      <c r="B157" s="120"/>
      <c r="C157" s="120"/>
      <c r="D157" s="120"/>
      <c r="E157" s="483"/>
      <c r="F157" s="483"/>
      <c r="G157" s="487"/>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row>
    <row r="158" spans="1:54" x14ac:dyDescent="0.45">
      <c r="A158" s="120"/>
      <c r="B158" s="120"/>
      <c r="C158" s="120"/>
      <c r="D158" s="120"/>
      <c r="E158" s="483"/>
      <c r="F158" s="483"/>
      <c r="G158" s="487"/>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row>
    <row r="159" spans="1:54" x14ac:dyDescent="0.45">
      <c r="A159" s="120"/>
      <c r="B159" s="120"/>
      <c r="C159" s="120"/>
      <c r="D159" s="120"/>
      <c r="E159" s="483"/>
      <c r="F159" s="483"/>
      <c r="G159" s="487"/>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row>
    <row r="160" spans="1:54" x14ac:dyDescent="0.45">
      <c r="A160" s="120"/>
      <c r="B160" s="120"/>
      <c r="C160" s="120"/>
      <c r="D160" s="120"/>
      <c r="E160" s="483"/>
      <c r="F160" s="483"/>
      <c r="G160" s="487"/>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row>
    <row r="161" spans="1:54" x14ac:dyDescent="0.45">
      <c r="A161" s="120"/>
      <c r="B161" s="120"/>
      <c r="C161" s="120"/>
      <c r="D161" s="120"/>
      <c r="E161" s="483"/>
      <c r="F161" s="483"/>
      <c r="G161" s="487"/>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row>
    <row r="162" spans="1:54" x14ac:dyDescent="0.45">
      <c r="A162" s="120"/>
      <c r="B162" s="120"/>
      <c r="C162" s="120"/>
      <c r="D162" s="120"/>
      <c r="E162" s="483"/>
      <c r="F162" s="483"/>
      <c r="G162" s="487"/>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row>
    <row r="163" spans="1:54" x14ac:dyDescent="0.45">
      <c r="A163" s="120"/>
      <c r="B163" s="120"/>
      <c r="C163" s="120"/>
      <c r="D163" s="120"/>
      <c r="E163" s="483"/>
      <c r="F163" s="483"/>
      <c r="G163" s="487"/>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row>
    <row r="164" spans="1:54" x14ac:dyDescent="0.45">
      <c r="A164" s="120"/>
      <c r="B164" s="120"/>
      <c r="C164" s="120"/>
      <c r="D164" s="120"/>
      <c r="E164" s="483"/>
      <c r="F164" s="483"/>
      <c r="G164" s="487"/>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row>
    <row r="165" spans="1:54" x14ac:dyDescent="0.45">
      <c r="A165" s="120"/>
      <c r="B165" s="120"/>
      <c r="C165" s="120"/>
      <c r="D165" s="120"/>
      <c r="E165" s="483"/>
      <c r="F165" s="483"/>
      <c r="G165" s="487"/>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row>
    <row r="166" spans="1:54" x14ac:dyDescent="0.45">
      <c r="A166" s="120"/>
      <c r="B166" s="120"/>
      <c r="C166" s="120"/>
      <c r="D166" s="120"/>
      <c r="E166" s="483"/>
      <c r="F166" s="483"/>
      <c r="G166" s="487"/>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row>
    <row r="167" spans="1:54" x14ac:dyDescent="0.45">
      <c r="A167" s="120"/>
      <c r="B167" s="120"/>
      <c r="C167" s="120"/>
      <c r="D167" s="120"/>
      <c r="E167" s="483"/>
      <c r="F167" s="483"/>
      <c r="G167" s="487"/>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row>
    <row r="168" spans="1:54" x14ac:dyDescent="0.45">
      <c r="A168" s="120"/>
      <c r="B168" s="120"/>
      <c r="C168" s="120"/>
      <c r="D168" s="120"/>
      <c r="E168" s="483"/>
      <c r="F168" s="483"/>
      <c r="G168" s="487"/>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row>
    <row r="169" spans="1:54" x14ac:dyDescent="0.45">
      <c r="A169" s="120"/>
      <c r="B169" s="120"/>
      <c r="C169" s="120"/>
      <c r="D169" s="120"/>
      <c r="E169" s="483"/>
      <c r="F169" s="483"/>
      <c r="G169" s="487"/>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row>
    <row r="170" spans="1:54" x14ac:dyDescent="0.45">
      <c r="A170" s="120"/>
      <c r="B170" s="120"/>
      <c r="C170" s="120"/>
      <c r="D170" s="120"/>
      <c r="E170" s="483"/>
      <c r="F170" s="483"/>
      <c r="G170" s="487"/>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row>
    <row r="171" spans="1:54" x14ac:dyDescent="0.45">
      <c r="A171" s="120"/>
      <c r="B171" s="120"/>
      <c r="C171" s="120"/>
      <c r="D171" s="120"/>
      <c r="E171" s="483"/>
      <c r="F171" s="483"/>
      <c r="G171" s="487"/>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row>
    <row r="172" spans="1:54" x14ac:dyDescent="0.45">
      <c r="A172" s="120"/>
      <c r="B172" s="120"/>
      <c r="C172" s="120"/>
      <c r="D172" s="120"/>
      <c r="E172" s="483"/>
      <c r="F172" s="483"/>
      <c r="G172" s="487"/>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row>
    <row r="173" spans="1:54" x14ac:dyDescent="0.45">
      <c r="A173" s="120"/>
      <c r="B173" s="120"/>
      <c r="C173" s="120"/>
      <c r="D173" s="120"/>
      <c r="E173" s="483"/>
      <c r="F173" s="483"/>
      <c r="G173" s="487"/>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row>
    <row r="174" spans="1:54" x14ac:dyDescent="0.45">
      <c r="A174" s="120"/>
      <c r="B174" s="120"/>
      <c r="C174" s="120"/>
      <c r="D174" s="120"/>
      <c r="E174" s="483"/>
      <c r="F174" s="483"/>
      <c r="G174" s="487"/>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row>
    <row r="175" spans="1:54" x14ac:dyDescent="0.45">
      <c r="A175" s="120"/>
      <c r="B175" s="120"/>
      <c r="C175" s="120"/>
      <c r="D175" s="120"/>
      <c r="E175" s="483"/>
      <c r="F175" s="483"/>
      <c r="G175" s="487"/>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row>
    <row r="176" spans="1:54" x14ac:dyDescent="0.45">
      <c r="A176" s="120"/>
      <c r="B176" s="120"/>
      <c r="C176" s="120"/>
      <c r="D176" s="120"/>
      <c r="E176" s="483"/>
      <c r="F176" s="483"/>
      <c r="G176" s="487"/>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row>
  </sheetData>
  <sheetProtection algorithmName="SHA-512" hashValue="tzBnV2KnJPXp1dOj/G9PyMJzRfgy2xpW82tBPZhrXseXcoGSnRjbJ1wvYWLsyNxmGoSI0HucCJFB6kOH9nhc7A==" saltValue="kwPRNad03GHQdw6Monhm1Q==" spinCount="100000" sheet="1" objects="1" scenarios="1"/>
  <mergeCells count="1">
    <mergeCell ref="B2:D2"/>
  </mergeCells>
  <pageMargins left="0.70866141732283472" right="0.70866141732283472" top="0.74803149606299213" bottom="0.74803149606299213" header="0.31496062992125984" footer="0.31496062992125984"/>
  <pageSetup paperSize="9" scale="43" orientation="landscape" horizontalDpi="4294967293" vertic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37E5600D8D0D458F21FD409C12CDFD" ma:contentTypeVersion="15" ma:contentTypeDescription="Create a new document." ma:contentTypeScope="" ma:versionID="7b11c1ec7be959c3f0018f0553d78fa7">
  <xsd:schema xmlns:xsd="http://www.w3.org/2001/XMLSchema" xmlns:xs="http://www.w3.org/2001/XMLSchema" xmlns:p="http://schemas.microsoft.com/office/2006/metadata/properties" xmlns:ns2="294adad7-2e6f-4d18-b63c-73ad08453584" xmlns:ns3="bfd9736e-5107-46be-a78e-802253506f9a" targetNamespace="http://schemas.microsoft.com/office/2006/metadata/properties" ma:root="true" ma:fieldsID="1e4e9aa474a737ec13c924f1391fd1c4" ns2:_="" ns3:_="">
    <xsd:import namespace="294adad7-2e6f-4d18-b63c-73ad08453584"/>
    <xsd:import namespace="bfd9736e-5107-46be-a78e-802253506f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4adad7-2e6f-4d18-b63c-73ad084535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651981c-07c9-48be-a366-aa18a08a638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fd9736e-5107-46be-a78e-802253506f9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e1eb79c-871d-47b6-8795-19e0cf092f97}" ma:internalName="TaxCatchAll" ma:showField="CatchAllData" ma:web="bfd9736e-5107-46be-a78e-802253506f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94adad7-2e6f-4d18-b63c-73ad08453584">
      <Terms xmlns="http://schemas.microsoft.com/office/infopath/2007/PartnerControls"/>
    </lcf76f155ced4ddcb4097134ff3c332f>
    <TaxCatchAll xmlns="bfd9736e-5107-46be-a78e-802253506f9a" xsi:nil="true"/>
  </documentManagement>
</p:properties>
</file>

<file path=customXml/itemProps1.xml><?xml version="1.0" encoding="utf-8"?>
<ds:datastoreItem xmlns:ds="http://schemas.openxmlformats.org/officeDocument/2006/customXml" ds:itemID="{CEF182EA-65FE-4545-9365-0DE77AD7D7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4adad7-2e6f-4d18-b63c-73ad08453584"/>
    <ds:schemaRef ds:uri="bfd9736e-5107-46be-a78e-802253506f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DA5E46-AEAF-4DC5-AA67-36883404747A}">
  <ds:schemaRefs>
    <ds:schemaRef ds:uri="http://schemas.microsoft.com/sharepoint/v3/contenttype/forms"/>
  </ds:schemaRefs>
</ds:datastoreItem>
</file>

<file path=customXml/itemProps3.xml><?xml version="1.0" encoding="utf-8"?>
<ds:datastoreItem xmlns:ds="http://schemas.openxmlformats.org/officeDocument/2006/customXml" ds:itemID="{1EF191A8-D9DE-445D-8849-1F5660EF7D0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94adad7-2e6f-4d18-b63c-73ad08453584"/>
    <ds:schemaRef ds:uri="bfd9736e-5107-46be-a78e-802253506f9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Guidance</vt:lpstr>
      <vt:lpstr>1 - Claim Sign off</vt:lpstr>
      <vt:lpstr>2 - Transaction List</vt:lpstr>
      <vt:lpstr>3 - Expenditure forecast</vt:lpstr>
      <vt:lpstr>4 - Output &amp; Outcome List</vt:lpstr>
      <vt:lpstr>5 - Outputs Outcomes forecast</vt:lpstr>
      <vt:lpstr>6 - Project Progress Report</vt:lpstr>
      <vt:lpstr>7 - Match funding register</vt:lpstr>
      <vt:lpstr>8 - Procurement</vt:lpstr>
      <vt:lpstr>9 - Assets</vt:lpstr>
      <vt:lpstr>10 - GLA USE ONLY GM Checklist</vt:lpstr>
      <vt:lpstr>ref 2 SLB</vt:lpstr>
      <vt:lpstr>11 - GLA USE ONLY GFA details</vt:lpstr>
      <vt:lpstr>'2 - Transaction List'!_FilterDatabase</vt:lpstr>
      <vt:lpstr>Code</vt:lpstr>
      <vt:lpstr>Indicator</vt:lpstr>
      <vt:lpstr>'1 - Claim Sign off'!Print_Area</vt:lpstr>
      <vt:lpstr>'10 - GLA USE ONLY GM Checklist'!Print_Area</vt:lpstr>
      <vt:lpstr>'11 - GLA USE ONLY GFA details'!Print_Area</vt:lpstr>
      <vt:lpstr>'2 - Transaction List'!Print_Area</vt:lpstr>
      <vt:lpstr>'3 - Expenditure forecast'!Print_Area</vt:lpstr>
      <vt:lpstr>'4 - Output &amp; Outcome List'!Print_Area</vt:lpstr>
      <vt:lpstr>'5 - Outputs Outcomes forecast'!Print_Area</vt:lpstr>
      <vt:lpstr>'6 - Project Progress Report'!Print_Area</vt:lpstr>
      <vt:lpstr>'7 - Match funding register'!Print_Area</vt:lpstr>
      <vt:lpstr>'8 - Procurement'!Print_Area</vt:lpstr>
      <vt:lpstr>'9 - Assets'!Print_Area</vt:lpstr>
      <vt:lpstr>Guidance!Print_Area</vt:lpstr>
      <vt:lpstr>unit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Olu Omosini</dc:creator>
  <cp:keywords/>
  <dc:description/>
  <cp:lastModifiedBy>Lee Harvey</cp:lastModifiedBy>
  <cp:revision/>
  <cp:lastPrinted>2023-07-20T05:26:23Z</cp:lastPrinted>
  <dcterms:created xsi:type="dcterms:W3CDTF">2023-02-02T21:19:02Z</dcterms:created>
  <dcterms:modified xsi:type="dcterms:W3CDTF">2023-07-25T20:59:36Z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0x010100E737E5600D8D0D458F21FD409C12CDFD</vt:lpwstr>
  </property>
  <property fmtid="{D5CDD505-2E9C-101B-9397-08002B2CF9AE}" pid="3" name="MediaServiceImageTags">
    <vt:lpwstr/>
  </property>
</Properties>
</file>